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029"/>
  <workbookPr filterPrivacy="1" autoCompressPictures="0"/>
  <xr:revisionPtr revIDLastSave="0" documentId="8_{AB36B936-4807-445A-AA65-5C017657D4B1}" xr6:coauthVersionLast="40" xr6:coauthVersionMax="40" xr10:uidLastSave="{00000000-0000-0000-0000-000000000000}"/>
  <bookViews>
    <workbookView xWindow="0" yWindow="0" windowWidth="23040" windowHeight="9048" tabRatio="880" xr2:uid="{00000000-000D-0000-FFFF-FFFF00000000}"/>
  </bookViews>
  <sheets>
    <sheet name="REKAPITULACIJA" sheetId="2" r:id="rId1"/>
    <sheet name="REK_GO dela" sheetId="5" r:id="rId2"/>
    <sheet name="POPIS_GO dela" sheetId="4" r:id="rId3"/>
    <sheet name="REK_EL" sheetId="6" r:id="rId4"/>
    <sheet name="1_NN DOVOD " sheetId="12" r:id="rId5"/>
    <sheet name="2_TK DOVOD" sheetId="13" r:id="rId6"/>
    <sheet name="3_INSTALACIJSKI MATERIAL" sheetId="14" r:id="rId7"/>
    <sheet name="4_STIKALNI BLOKI" sheetId="15" r:id="rId8"/>
    <sheet name="5_RAZSVETLJAVA" sheetId="16" r:id="rId9"/>
    <sheet name="6_ SIGNALNO_KOMUNIKACIJSKE IN" sheetId="17" r:id="rId10"/>
    <sheet name="7_OZVOČENJE" sheetId="18" r:id="rId11"/>
    <sheet name="8_AOJP" sheetId="19" r:id="rId12"/>
    <sheet name="9_VIDEONADZORNI SISTEM" sheetId="20" r:id="rId13"/>
    <sheet name="10_PROTIVLOMNI SISTEM" sheetId="21" r:id="rId14"/>
    <sheet name="11_KONTROLA PRISTOPA ZAPOSLENI" sheetId="22" r:id="rId15"/>
    <sheet name="12_STRELOVOD" sheetId="23" r:id="rId16"/>
    <sheet name="13_MONITORING" sheetId="24" r:id="rId17"/>
    <sheet name="14_VARNOSTNI SISTEMI" sheetId="25" r:id="rId18"/>
    <sheet name="15_UPS" sheetId="26" r:id="rId19"/>
    <sheet name="REK_STROJNE" sheetId="9" r:id="rId20"/>
    <sheet name="VODOVOD IN KANALIZACIJA" sheetId="27" r:id="rId21"/>
    <sheet name="SANITARNI ELEMENTI" sheetId="28" r:id="rId22"/>
    <sheet name="KANALIZACIJA" sheetId="29" r:id="rId23"/>
    <sheet name="RAZVODNO OMREŽJE" sheetId="30" r:id="rId24"/>
    <sheet name="PRIPRAVA VODE" sheetId="31" r:id="rId25"/>
    <sheet name="ZUNANJI VODOVOD" sheetId="32" r:id="rId26"/>
    <sheet name="OGREVANJE" sheetId="33" r:id="rId27"/>
    <sheet name="TOPLOTNA POSTAJA RAZDELILEC" sheetId="34" r:id="rId28"/>
    <sheet name="GRELNIKI KLIMATA" sheetId="35" r:id="rId29"/>
    <sheet name="TALNO OGRETJE" sheetId="36" r:id="rId30"/>
    <sheet name="SSE" sheetId="37" r:id="rId31"/>
    <sheet name="PREZAČEVANJE" sheetId="38" r:id="rId32"/>
    <sheet name="BAZEN" sheetId="39" r:id="rId33"/>
    <sheet name="N1-GARDEROBE" sheetId="40" r:id="rId34"/>
    <sheet name="LOKALNI  ODVODI" sheetId="41" r:id="rId35"/>
    <sheet name="REK_BAZENSKA TEHNIKA" sheetId="10" r:id="rId36"/>
    <sheet name="Plavalni" sheetId="44" r:id="rId37"/>
    <sheet name="Otroški" sheetId="45" r:id="rId38"/>
    <sheet name="Skupni" sheetId="46" r:id="rId39"/>
    <sheet name="Elektroinstalacije" sheetId="47" r:id="rId40"/>
    <sheet name="MONG_BAZEN_KAN_DUO" sheetId="11" r:id="rId41"/>
  </sheets>
  <externalReferences>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s>
  <definedNames>
    <definedName name="__DdeLink__3915_728360099" localSheetId="2">'POPIS_GO dela'!#REF!</definedName>
    <definedName name="__JET450">#REF!</definedName>
    <definedName name="__JET600">#REF!</definedName>
    <definedName name="__JET700">#REF!</definedName>
    <definedName name="__JET800">#REF!</definedName>
    <definedName name="__JET900">#REF!</definedName>
    <definedName name="__KAL450">#REF!</definedName>
    <definedName name="__KAL600">#REF!</definedName>
    <definedName name="__KAL700">#REF!</definedName>
    <definedName name="__KAL800">#REF!</definedName>
    <definedName name="__KAL900">#REF!</definedName>
    <definedName name="__SM1300">#REF!</definedName>
    <definedName name="__SM1450">#REF!</definedName>
    <definedName name="__SM1600">#REF!</definedName>
    <definedName name="__SM1700">#REF!</definedName>
    <definedName name="__SM1800">#REF!</definedName>
    <definedName name="__ZN10">#REF!</definedName>
    <definedName name="__ZN20">#REF!</definedName>
    <definedName name="__ZN30">#REF!</definedName>
    <definedName name="__ZZ30">#REF!</definedName>
    <definedName name="__ZZ50">#REF!</definedName>
    <definedName name="_xlnm._FilterDatabase" localSheetId="17" hidden="1">'14_VARNOSTNI SISTEMI'!#REF!</definedName>
    <definedName name="_xlnm._FilterDatabase" localSheetId="18" hidden="1">'15_UPS'!#REF!</definedName>
    <definedName name="_xlnm._FilterDatabase" localSheetId="6" hidden="1">'3_INSTALACIJSKI MATERIAL'!#REF!</definedName>
    <definedName name="_JET450" localSheetId="40">#REF!</definedName>
    <definedName name="_JET450">#REF!</definedName>
    <definedName name="_JET600" localSheetId="40">#REF!</definedName>
    <definedName name="_JET600">#REF!</definedName>
    <definedName name="_JET700" localSheetId="40">#REF!</definedName>
    <definedName name="_JET700">#REF!</definedName>
    <definedName name="_JET800" localSheetId="40">#REF!</definedName>
    <definedName name="_JET800">#REF!</definedName>
    <definedName name="_JET900" localSheetId="40">#REF!</definedName>
    <definedName name="_JET900">#REF!</definedName>
    <definedName name="_KAL450" localSheetId="40">#REF!</definedName>
    <definedName name="_KAL450">#REF!</definedName>
    <definedName name="_KAL600" localSheetId="40">#REF!</definedName>
    <definedName name="_KAL600">#REF!</definedName>
    <definedName name="_KAL700" localSheetId="40">#REF!</definedName>
    <definedName name="_KAL700">#REF!</definedName>
    <definedName name="_KAL800" localSheetId="40">#REF!</definedName>
    <definedName name="_KAL800">#REF!</definedName>
    <definedName name="_KAL900" localSheetId="40">#REF!</definedName>
    <definedName name="_KAL900">#REF!</definedName>
    <definedName name="_SM1300" localSheetId="40">#REF!</definedName>
    <definedName name="_SM1300">#REF!</definedName>
    <definedName name="_SM1450" localSheetId="40">#REF!</definedName>
    <definedName name="_SM1450">#REF!</definedName>
    <definedName name="_SM1600" localSheetId="40">#REF!</definedName>
    <definedName name="_SM1600">#REF!</definedName>
    <definedName name="_SM1700" localSheetId="40">#REF!</definedName>
    <definedName name="_SM1700">#REF!</definedName>
    <definedName name="_SM1800" localSheetId="40">#REF!</definedName>
    <definedName name="_SM1800">#REF!</definedName>
    <definedName name="_ZN10" localSheetId="40">#REF!</definedName>
    <definedName name="_ZN10">#REF!</definedName>
    <definedName name="_ZN20" localSheetId="40">#REF!</definedName>
    <definedName name="_ZN20">#REF!</definedName>
    <definedName name="_ZN30" localSheetId="40">#REF!</definedName>
    <definedName name="_ZN30">#REF!</definedName>
    <definedName name="_ZZ30" localSheetId="40">#REF!</definedName>
    <definedName name="_ZZ30">#REF!</definedName>
    <definedName name="_ZZ50" localSheetId="40">#REF!</definedName>
    <definedName name="_ZZ50">#REF!</definedName>
    <definedName name="CEV_MV_TLAK_DN15" localSheetId="40">#REF!</definedName>
    <definedName name="CEV_MV_TLAK_DN15" localSheetId="19">#REF!</definedName>
    <definedName name="CEV_MV_TLAK_DN15">#REF!</definedName>
    <definedName name="CEV_MV_TLAK_DN20" localSheetId="40">#REF!</definedName>
    <definedName name="CEV_MV_TLAK_DN20" localSheetId="19">#REF!</definedName>
    <definedName name="CEV_MV_TLAK_DN20">#REF!</definedName>
    <definedName name="Demontaza" localSheetId="32">#REF!</definedName>
    <definedName name="Demontaza" localSheetId="40">#REF!</definedName>
    <definedName name="Demontaza" localSheetId="19">#REF!</definedName>
    <definedName name="Demontaza" localSheetId="25">#REF!</definedName>
    <definedName name="Demontaza">#REF!</definedName>
    <definedName name="E345_10" localSheetId="40">#REF!</definedName>
    <definedName name="E345_10">#REF!</definedName>
    <definedName name="E345_20" localSheetId="40">#REF!</definedName>
    <definedName name="E345_20">#REF!</definedName>
    <definedName name="E345_30" localSheetId="40">#REF!</definedName>
    <definedName name="E345_30">#REF!</definedName>
    <definedName name="E615_10" localSheetId="40">#REF!</definedName>
    <definedName name="E615_10">#REF!</definedName>
    <definedName name="E615_20" localSheetId="40">#REF!</definedName>
    <definedName name="E615_20">#REF!</definedName>
    <definedName name="E615_30" localSheetId="40">#REF!</definedName>
    <definedName name="E615_30">#REF!</definedName>
    <definedName name="E975_10" localSheetId="40">#REF!</definedName>
    <definedName name="E975_10">#REF!</definedName>
    <definedName name="E975_20" localSheetId="40">#REF!</definedName>
    <definedName name="E975_20">#REF!</definedName>
    <definedName name="ee">'[1]Q-TABELA'!#REF!</definedName>
    <definedName name="EUR_SIT" localSheetId="40">#REF!</definedName>
    <definedName name="EUR_SIT" localSheetId="1">#REF!</definedName>
    <definedName name="EUR_SIT">#REF!</definedName>
    <definedName name="Excel_BuiltIn__FilterDatabase" localSheetId="4">#REF!</definedName>
    <definedName name="Excel_BuiltIn__FilterDatabase" localSheetId="13">'[2]1_INSTALACIJSKI MATERIAL'!#REF!</definedName>
    <definedName name="Excel_BuiltIn__FilterDatabase" localSheetId="14">'[2]1_INSTALACIJSKI MATERIAL'!#REF!</definedName>
    <definedName name="Excel_BuiltIn__FilterDatabase" localSheetId="15">#REF!</definedName>
    <definedName name="Excel_BuiltIn__FilterDatabase" localSheetId="16">'[2]1_INSTALACIJSKI MATERIAL'!#REF!</definedName>
    <definedName name="Excel_BuiltIn__FilterDatabase" localSheetId="18">'[2]1_INSTALACIJSKI MATERIAL'!#REF!</definedName>
    <definedName name="Excel_BuiltIn__FilterDatabase" localSheetId="5">#REF!</definedName>
    <definedName name="Excel_BuiltIn__FilterDatabase" localSheetId="7">#REF!</definedName>
    <definedName name="Excel_BuiltIn__FilterDatabase" localSheetId="9">#REF!</definedName>
    <definedName name="Excel_BuiltIn__FilterDatabase" localSheetId="11">#REF!</definedName>
    <definedName name="Excel_BuiltIn__FilterDatabase" localSheetId="40">'[3]1_INSTALACIJSKI MATERIAL'!#REF!</definedName>
    <definedName name="Excel_BuiltIn__FilterDatabase">'[3]1_INSTALACIJSKI MATERIAL'!#REF!</definedName>
    <definedName name="Excel_BuiltIn__FilterDatabase_1" localSheetId="4">'2_TK DOVOD'!#REF!</definedName>
    <definedName name="Excel_BuiltIn__FilterDatabase_1" localSheetId="13">'2_TK DOVOD'!#REF!</definedName>
    <definedName name="Excel_BuiltIn__FilterDatabase_1" localSheetId="14">'2_TK DOVOD'!#REF!</definedName>
    <definedName name="Excel_BuiltIn__FilterDatabase_1" localSheetId="16">'2_TK DOVOD'!#REF!</definedName>
    <definedName name="Excel_BuiltIn__FilterDatabase_1" localSheetId="18">'2_TK DOVOD'!#REF!</definedName>
    <definedName name="Excel_BuiltIn__FilterDatabase_1" localSheetId="7">#REF!</definedName>
    <definedName name="Excel_BuiltIn__FilterDatabase_1" localSheetId="11">#REF!</definedName>
    <definedName name="Excel_BuiltIn__FilterDatabase_1" localSheetId="40">'[4]2_TK DOVOD'!#REF!</definedName>
    <definedName name="Excel_BuiltIn__FilterDatabase_1">'[4]2_TK DOVOD'!#REF!</definedName>
    <definedName name="Excel_BuiltIn__FilterDatabase_2" localSheetId="4">#REF!</definedName>
    <definedName name="Excel_BuiltIn__FilterDatabase_2" localSheetId="13">#REF!</definedName>
    <definedName name="Excel_BuiltIn__FilterDatabase_2" localSheetId="14">#REF!</definedName>
    <definedName name="Excel_BuiltIn__FilterDatabase_2" localSheetId="16">#REF!</definedName>
    <definedName name="Excel_BuiltIn__FilterDatabase_2" localSheetId="18">#REF!</definedName>
    <definedName name="Excel_BuiltIn__FilterDatabase_2" localSheetId="7">#REF!</definedName>
    <definedName name="Excel_BuiltIn__FilterDatabase_2" localSheetId="11">#REF!</definedName>
    <definedName name="Excel_BuiltIn__FilterDatabase_2" localSheetId="40">#REF!</definedName>
    <definedName name="Excel_BuiltIn__FilterDatabase_2">#REF!</definedName>
    <definedName name="Excel_BuiltIn_Print_Area" localSheetId="24">'PRIPRAVA VODE'!$A$1:$D$116</definedName>
    <definedName name="Excel_BuiltIn_Print_Area" localSheetId="23">'RAZVODNO OMREŽJE'!$A$1:$D$110</definedName>
    <definedName name="Excel_BuiltIn_Print_Area" localSheetId="25">'ZUNANJI VODOVOD'!$A$1:$D$74</definedName>
    <definedName name="Excel_BuiltIn_Print_Area_1" localSheetId="4">#REF!</definedName>
    <definedName name="Excel_BuiltIn_Print_Area_1" localSheetId="15">#REF!</definedName>
    <definedName name="Excel_BuiltIn_Print_Area_1" localSheetId="5">#REF!</definedName>
    <definedName name="Excel_BuiltIn_Print_Area_1" localSheetId="7">#REF!</definedName>
    <definedName name="Excel_BuiltIn_Print_Area_1" localSheetId="11">#REF!</definedName>
    <definedName name="Excel_BuiltIn_Print_Area_1" localSheetId="40">#REF!</definedName>
    <definedName name="Excel_BuiltIn_Print_Area_1">#REF!</definedName>
    <definedName name="Excel_BuiltIn_Print_Area_10" localSheetId="4">#REF!</definedName>
    <definedName name="Excel_BuiltIn_Print_Area_10" localSheetId="15">#REF!</definedName>
    <definedName name="Excel_BuiltIn_Print_Area_10" localSheetId="5">#REF!</definedName>
    <definedName name="Excel_BuiltIn_Print_Area_10" localSheetId="40">#REF!</definedName>
    <definedName name="Excel_BuiltIn_Print_Area_10">#REF!</definedName>
    <definedName name="Excel_BuiltIn_Print_Area_13" localSheetId="4">#REF!</definedName>
    <definedName name="Excel_BuiltIn_Print_Area_13" localSheetId="15">#REF!</definedName>
    <definedName name="Excel_BuiltIn_Print_Area_13" localSheetId="5">#REF!</definedName>
    <definedName name="Excel_BuiltIn_Print_Area_13" localSheetId="40">#REF!</definedName>
    <definedName name="Excel_BuiltIn_Print_Area_13">#REF!</definedName>
    <definedName name="Excel_BuiltIn_Print_Area_3" localSheetId="4">#REF!</definedName>
    <definedName name="Excel_BuiltIn_Print_Area_3" localSheetId="15">#REF!</definedName>
    <definedName name="Excel_BuiltIn_Print_Area_3" localSheetId="5">#REF!</definedName>
    <definedName name="Excel_BuiltIn_Print_Area_3" localSheetId="7">#REF!</definedName>
    <definedName name="Excel_BuiltIn_Print_Area_3" localSheetId="11">#REF!</definedName>
    <definedName name="Excel_BuiltIn_Print_Area_3" localSheetId="40">#REF!</definedName>
    <definedName name="Excel_BuiltIn_Print_Area_3">#REF!</definedName>
    <definedName name="Excel_BuiltIn_Print_Area_4" localSheetId="4">#REF!</definedName>
    <definedName name="Excel_BuiltIn_Print_Area_4" localSheetId="15">#REF!</definedName>
    <definedName name="Excel_BuiltIn_Print_Area_4" localSheetId="5">#REF!</definedName>
    <definedName name="Excel_BuiltIn_Print_Area_4" localSheetId="40">#REF!</definedName>
    <definedName name="Excel_BuiltIn_Print_Area_4">#REF!</definedName>
    <definedName name="Excel_BuiltIn_Print_Area_5" localSheetId="4">#REF!</definedName>
    <definedName name="Excel_BuiltIn_Print_Area_5" localSheetId="7">#REF!</definedName>
    <definedName name="Excel_BuiltIn_Print_Area_5" localSheetId="11">#REF!</definedName>
    <definedName name="Excel_BuiltIn_Print_Area_5" localSheetId="40">#REF!</definedName>
    <definedName name="Excel_BuiltIn_Print_Area_5">#REF!</definedName>
    <definedName name="Excel_BuiltIn_Print_Area_6" localSheetId="4">#REF!</definedName>
    <definedName name="Excel_BuiltIn_Print_Area_6" localSheetId="7">#REF!</definedName>
    <definedName name="Excel_BuiltIn_Print_Area_6" localSheetId="11">#REF!</definedName>
    <definedName name="Excel_BuiltIn_Print_Area_6" localSheetId="40">#REF!</definedName>
    <definedName name="Excel_BuiltIn_Print_Area_6">#REF!</definedName>
    <definedName name="Excel_BuiltIn_Print_Area_7" localSheetId="4">#REF!</definedName>
    <definedName name="Excel_BuiltIn_Print_Area_7" localSheetId="15">#REF!</definedName>
    <definedName name="Excel_BuiltIn_Print_Area_7" localSheetId="5">#REF!</definedName>
    <definedName name="Excel_BuiltIn_Print_Area_7" localSheetId="7">#REF!</definedName>
    <definedName name="Excel_BuiltIn_Print_Area_7" localSheetId="11">#REF!</definedName>
    <definedName name="Excel_BuiltIn_Print_Area_7" localSheetId="40">#REF!</definedName>
    <definedName name="Excel_BuiltIn_Print_Area_7">#REF!</definedName>
    <definedName name="Excel_BuiltIn_Print_Area_7_1" localSheetId="4">#REF!</definedName>
    <definedName name="Excel_BuiltIn_Print_Area_7_1" localSheetId="40">#REF!</definedName>
    <definedName name="Excel_BuiltIn_Print_Area_7_1">#REF!</definedName>
    <definedName name="Excel_BuiltIn_Print_Area_8" localSheetId="4">#REF!</definedName>
    <definedName name="Excel_BuiltIn_Print_Area_8" localSheetId="7">#REF!</definedName>
    <definedName name="Excel_BuiltIn_Print_Area_8" localSheetId="11">#REF!</definedName>
    <definedName name="Excel_BuiltIn_Print_Area_8" localSheetId="40">#REF!</definedName>
    <definedName name="Excel_BuiltIn_Print_Area_8">#REF!</definedName>
    <definedName name="Excel_BuiltIn_Print_Area_9" localSheetId="4">#REF!</definedName>
    <definedName name="Excel_BuiltIn_Print_Area_9" localSheetId="7">#REF!</definedName>
    <definedName name="Excel_BuiltIn_Print_Area_9" localSheetId="11">#REF!</definedName>
    <definedName name="Excel_BuiltIn_Print_Area_9" localSheetId="40">#REF!</definedName>
    <definedName name="Excel_BuiltIn_Print_Area_9">#REF!</definedName>
    <definedName name="F23_M10" localSheetId="40">#REF!</definedName>
    <definedName name="F23_M10" localSheetId="19">#REF!</definedName>
    <definedName name="F23_M10">#REF!</definedName>
    <definedName name="F23_M30" localSheetId="40">#REF!</definedName>
    <definedName name="F23_M30" localSheetId="19">#REF!</definedName>
    <definedName name="F23_M30">#REF!</definedName>
    <definedName name="F23_M40" localSheetId="40">#REF!</definedName>
    <definedName name="F23_M40" localSheetId="19">#REF!</definedName>
    <definedName name="F23_M40">#REF!</definedName>
    <definedName name="F23_M50" localSheetId="40">#REF!</definedName>
    <definedName name="F23_M50" localSheetId="19">#REF!</definedName>
    <definedName name="F23_M50">#REF!</definedName>
    <definedName name="F3.1_M40" localSheetId="40">#REF!</definedName>
    <definedName name="F3.1_M40" localSheetId="19">#REF!</definedName>
    <definedName name="F3.1_M40">#REF!</definedName>
    <definedName name="F3_GASILNIKI" localSheetId="40">#REF!</definedName>
    <definedName name="F3_GASILNIKI" localSheetId="19">#REF!</definedName>
    <definedName name="F3_GASILNIKI">#REF!</definedName>
    <definedName name="F3_M10" localSheetId="32">#REF!</definedName>
    <definedName name="F3_M10" localSheetId="40">#REF!</definedName>
    <definedName name="F3_M10" localSheetId="19">#REF!</definedName>
    <definedName name="F3_M10" localSheetId="25">#REF!</definedName>
    <definedName name="F3_M10">#REF!</definedName>
    <definedName name="F3_M30" localSheetId="40">#REF!</definedName>
    <definedName name="F3_M30" localSheetId="19">#REF!</definedName>
    <definedName name="F3_M30">#REF!</definedName>
    <definedName name="F3_M40" localSheetId="40">#REF!</definedName>
    <definedName name="F3_M40" localSheetId="19">#REF!</definedName>
    <definedName name="F3_M40">#REF!</definedName>
    <definedName name="F4.1_M40" localSheetId="40">#REF!</definedName>
    <definedName name="F4.1_M40" localSheetId="19">#REF!</definedName>
    <definedName name="F4.1_M40">#REF!</definedName>
    <definedName name="F4.2_M40" localSheetId="40">#REF!</definedName>
    <definedName name="F4.2_M40" localSheetId="19">#REF!</definedName>
    <definedName name="F4.2_M40">#REF!</definedName>
    <definedName name="F4_M10" localSheetId="40">#REF!</definedName>
    <definedName name="F4_M10" localSheetId="19">#REF!</definedName>
    <definedName name="F4_M10">#REF!</definedName>
    <definedName name="F4_M30" localSheetId="40">#REF!</definedName>
    <definedName name="F4_M30" localSheetId="19">#REF!</definedName>
    <definedName name="F4_M30">#REF!</definedName>
    <definedName name="F4_M40" localSheetId="40">#REF!</definedName>
    <definedName name="F4_M40" localSheetId="19">#REF!</definedName>
    <definedName name="F4_M40">#REF!</definedName>
    <definedName name="F5_M10" localSheetId="40">#REF!</definedName>
    <definedName name="F5_M10" localSheetId="19">#REF!</definedName>
    <definedName name="F5_M10">#REF!</definedName>
    <definedName name="F5_M30" localSheetId="40">#REF!</definedName>
    <definedName name="F5_M30" localSheetId="19">#REF!</definedName>
    <definedName name="F5_M30">#REF!</definedName>
    <definedName name="F5_M40" localSheetId="40">#REF!</definedName>
    <definedName name="F5_M40" localSheetId="19">#REF!</definedName>
    <definedName name="F5_M40">#REF!</definedName>
    <definedName name="F6_M10" localSheetId="40">#REF!</definedName>
    <definedName name="F6_M10" localSheetId="19">#REF!</definedName>
    <definedName name="F6_M10">#REF!</definedName>
    <definedName name="F6_M30" localSheetId="40">#REF!</definedName>
    <definedName name="F6_M30" localSheetId="19">#REF!</definedName>
    <definedName name="F6_M30">#REF!</definedName>
    <definedName name="F6_M40" localSheetId="40">#REF!</definedName>
    <definedName name="F6_M40" localSheetId="19">#REF!</definedName>
    <definedName name="F6_M40">#REF!</definedName>
    <definedName name="F6_M50" localSheetId="40">#REF!</definedName>
    <definedName name="F6_M50" localSheetId="19">#REF!</definedName>
    <definedName name="F6_M50">#REF!</definedName>
    <definedName name="F7_M40" localSheetId="40">#REF!</definedName>
    <definedName name="F7_M40" localSheetId="19">#REF!</definedName>
    <definedName name="F7_M40">#REF!</definedName>
    <definedName name="F8.1_M40" localSheetId="40">#REF!</definedName>
    <definedName name="F8.1_M40" localSheetId="19">#REF!</definedName>
    <definedName name="F8.1_M40">#REF!</definedName>
    <definedName name="F8_M10" localSheetId="40">#REF!</definedName>
    <definedName name="F8_M10" localSheetId="19">#REF!</definedName>
    <definedName name="F8_M10">#REF!</definedName>
    <definedName name="F8_M30" localSheetId="40">#REF!</definedName>
    <definedName name="F8_M30" localSheetId="19">#REF!</definedName>
    <definedName name="F8_M30">#REF!</definedName>
    <definedName name="F8_M40" localSheetId="40">#REF!</definedName>
    <definedName name="F8_M40" localSheetId="19">#REF!</definedName>
    <definedName name="F8_M40">#REF!</definedName>
    <definedName name="FIRE350" localSheetId="40">#REF!</definedName>
    <definedName name="FIRE350">#REF!</definedName>
    <definedName name="FIRE500" localSheetId="40">#REF!</definedName>
    <definedName name="FIRE500">#REF!</definedName>
    <definedName name="FIRE600" localSheetId="40">#REF!</definedName>
    <definedName name="FIRE600">#REF!</definedName>
    <definedName name="FIRE700" localSheetId="40">#REF!</definedName>
    <definedName name="FIRE700">#REF!</definedName>
    <definedName name="FIRE800" localSheetId="40">#REF!</definedName>
    <definedName name="FIRE800">#REF!</definedName>
    <definedName name="Globina" localSheetId="40">#REF!</definedName>
    <definedName name="Globina">#REF!</definedName>
    <definedName name="indeks" localSheetId="40">#REF!</definedName>
    <definedName name="indeks" localSheetId="1">#REF!</definedName>
    <definedName name="indeks">#REF!</definedName>
    <definedName name="Kar_H" localSheetId="40">#REF!</definedName>
    <definedName name="Kar_H">#REF!</definedName>
    <definedName name="Korektura" localSheetId="40">#REF!</definedName>
    <definedName name="Korektura">#REF!</definedName>
    <definedName name="Navoj" localSheetId="40">#REF!</definedName>
    <definedName name="Navoj">#REF!</definedName>
    <definedName name="O" localSheetId="40">#REF!</definedName>
    <definedName name="O">#REF!</definedName>
    <definedName name="ODS" localSheetId="40">'[5]Rekap.'!#REF!</definedName>
    <definedName name="ODS" localSheetId="1">'[5]Rekap.'!#REF!</definedName>
    <definedName name="ODS">'[5]Rekap.'!#REF!</definedName>
    <definedName name="odst" localSheetId="40">'[5]Rekap.'!#REF!</definedName>
    <definedName name="odst" localSheetId="1">'[5]Rekap.'!#REF!</definedName>
    <definedName name="odst">'[5]Rekap.'!#REF!</definedName>
    <definedName name="Ogrevanje" localSheetId="40">#REF!</definedName>
    <definedName name="Ogrevanje" localSheetId="19">#REF!</definedName>
    <definedName name="Ogrevanje">#REF!</definedName>
    <definedName name="OZ" localSheetId="40">#REF!</definedName>
    <definedName name="OZ">#REF!</definedName>
    <definedName name="_xlnm.Print_Area" localSheetId="4">'1_NN DOVOD '!$A$1:$F$36</definedName>
    <definedName name="_xlnm.Print_Area" localSheetId="13">'10_PROTIVLOMNI SISTEM'!$A$1:$F$42</definedName>
    <definedName name="_xlnm.Print_Area" localSheetId="14">'11_KONTROLA PRISTOPA ZAPOSLENI'!$A$1:$F$31</definedName>
    <definedName name="_xlnm.Print_Area" localSheetId="15">'12_STRELOVOD'!$A$1:$F$45</definedName>
    <definedName name="_xlnm.Print_Area" localSheetId="16">'13_MONITORING'!$A$1:$F$42</definedName>
    <definedName name="_xlnm.Print_Area" localSheetId="17">'14_VARNOSTNI SISTEMI'!$A$1:$F$37</definedName>
    <definedName name="_xlnm.Print_Area" localSheetId="18">'15_UPS'!$A$1:$F$52</definedName>
    <definedName name="_xlnm.Print_Area" localSheetId="5">'2_TK DOVOD'!$A$1:$F$34</definedName>
    <definedName name="_xlnm.Print_Area" localSheetId="6">'3_INSTALACIJSKI MATERIAL'!$A$1:$F$176</definedName>
    <definedName name="_xlnm.Print_Area" localSheetId="7">'4_STIKALNI BLOKI'!$A$1:$F$189</definedName>
    <definedName name="_xlnm.Print_Area" localSheetId="8">'5_RAZSVETLJAVA'!$A$1:$F$102</definedName>
    <definedName name="_xlnm.Print_Area" localSheetId="9">'6_ SIGNALNO_KOMUNIKACIJSKE IN'!$A$1:$F$47</definedName>
    <definedName name="_xlnm.Print_Area" localSheetId="10">'7_OZVOČENJE'!$A$1:$F$48</definedName>
    <definedName name="_xlnm.Print_Area" localSheetId="11">'8_AOJP'!$A$1:$F$60</definedName>
    <definedName name="_xlnm.Print_Area" localSheetId="12">'9_VIDEONADZORNI SISTEM'!$A$1:$F$24</definedName>
    <definedName name="_xlnm.Print_Area" localSheetId="32">BAZEN!$A$1:$F$172</definedName>
    <definedName name="_xlnm.Print_Area" localSheetId="39">Elektroinstalacije!$A$1:$F$186</definedName>
    <definedName name="_xlnm.Print_Area" localSheetId="28">'GRELNIKI KLIMATA'!$A$1:$F$73</definedName>
    <definedName name="_xlnm.Print_Area" localSheetId="22">KANALIZACIJA!$A$1:$F$44</definedName>
    <definedName name="_xlnm.Print_Area" localSheetId="34">'LOKALNI  ODVODI'!$A$1:$F$49</definedName>
    <definedName name="_xlnm.Print_Area" localSheetId="40">MONG_BAZEN_KAN_DUO!$A$1:$E$44</definedName>
    <definedName name="_xlnm.Print_Area" localSheetId="33">'N1-GARDEROBE'!$A$1:$F$114</definedName>
    <definedName name="_xlnm.Print_Area" localSheetId="26">OGREVANJE!$A$1:$D$52</definedName>
    <definedName name="_xlnm.Print_Area" localSheetId="37">Otroški!$A$1:$F$277</definedName>
    <definedName name="_xlnm.Print_Area" localSheetId="36">Plavalni!$A$1:$F$360</definedName>
    <definedName name="_xlnm.Print_Area" localSheetId="2">'POPIS_GO dela'!$A$1:$E$1835</definedName>
    <definedName name="_xlnm.Print_Area" localSheetId="31">PREZAČEVANJE!$A$1:$D$48</definedName>
    <definedName name="_xlnm.Print_Area" localSheetId="24">'PRIPRAVA VODE'!$A$1:$F$116</definedName>
    <definedName name="_xlnm.Print_Area" localSheetId="23">'RAZVODNO OMREŽJE'!$A$1:$F$110</definedName>
    <definedName name="_xlnm.Print_Area" localSheetId="35">'REK_BAZENSKA TEHNIKA'!$A$1:$E$20</definedName>
    <definedName name="_xlnm.Print_Area" localSheetId="3">REK_EL!$A$1:$E$28</definedName>
    <definedName name="_xlnm.Print_Area" localSheetId="1">'REK_GO dela'!$A$1:$E$33</definedName>
    <definedName name="_xlnm.Print_Area" localSheetId="19">REK_STROJNE!$A$1:$E$35</definedName>
    <definedName name="_xlnm.Print_Area" localSheetId="0">REKAPITULACIJA!$A$1:$E$65</definedName>
    <definedName name="_xlnm.Print_Area" localSheetId="21">'SANITARNI ELEMENTI'!$A$1:$F$158</definedName>
    <definedName name="_xlnm.Print_Area" localSheetId="38">Skupni!$A$1:$F$101</definedName>
    <definedName name="_xlnm.Print_Area" localSheetId="30">SSE!$A$1:$F$250</definedName>
    <definedName name="_xlnm.Print_Area" localSheetId="29">'TALNO OGRETJE'!$A$1:$F$111</definedName>
    <definedName name="_xlnm.Print_Area" localSheetId="27">'TOPLOTNA POSTAJA RAZDELILEC'!$A$1:$F$251</definedName>
    <definedName name="_xlnm.Print_Area" localSheetId="20">'VODOVOD IN KANALIZACIJA'!$A$1:$E$51</definedName>
    <definedName name="_xlnm.Print_Area" localSheetId="25">'ZUNANJI VODOVOD'!$A$1:$F$67</definedName>
    <definedName name="popust" localSheetId="40">#REF!</definedName>
    <definedName name="popust" localSheetId="19">#REF!</definedName>
    <definedName name="popust">#REF!</definedName>
    <definedName name="pr" localSheetId="32">'[6]%'!#REF!</definedName>
    <definedName name="pr" localSheetId="40">'[7]%'!#REF!</definedName>
    <definedName name="pr" localSheetId="2">'[7]%'!#REF!</definedName>
    <definedName name="pr" localSheetId="1">'[7]%'!#REF!</definedName>
    <definedName name="pr" localSheetId="19">'[8]%'!#REF!</definedName>
    <definedName name="pr" localSheetId="25">'[6]%'!#REF!</definedName>
    <definedName name="pr">'[7]%'!#REF!</definedName>
    <definedName name="Prikljucki" localSheetId="40">#REF!</definedName>
    <definedName name="Prikljucki">#REF!</definedName>
    <definedName name="pro" localSheetId="32">'[6]%'!#REF!</definedName>
    <definedName name="pro" localSheetId="40">'[7]%'!#REF!</definedName>
    <definedName name="pro" localSheetId="2">'[7]%'!#REF!</definedName>
    <definedName name="pro" localSheetId="1">'[7]%'!#REF!</definedName>
    <definedName name="pro" localSheetId="19">'[8]%'!#REF!</definedName>
    <definedName name="pro" localSheetId="25">'[6]%'!#REF!</definedName>
    <definedName name="pro">'[7]%'!#REF!</definedName>
    <definedName name="proc." localSheetId="19">'[8]%'!$B$1</definedName>
    <definedName name="proc.">'[7]%'!$B$1</definedName>
    <definedName name="procent" localSheetId="19">'[9]%'!$B$1</definedName>
    <definedName name="procent">'[10]%'!$B$1</definedName>
    <definedName name="pvn" localSheetId="32">[11]Entalpija!#REF!</definedName>
    <definedName name="pvn" localSheetId="40">[12]Entalpija!#REF!</definedName>
    <definedName name="pvn">[12]Entalpija!#REF!</definedName>
    <definedName name="Qnom" localSheetId="40">#REF!</definedName>
    <definedName name="Qnom">#REF!</definedName>
    <definedName name="QT" localSheetId="40">#REF!</definedName>
    <definedName name="QT">#REF!</definedName>
    <definedName name="Sirina" localSheetId="40">#REF!</definedName>
    <definedName name="Sirina">#REF!</definedName>
    <definedName name="SN" localSheetId="40">#REF!</definedName>
    <definedName name="SN">#REF!</definedName>
    <definedName name="SNK" localSheetId="40">#REF!</definedName>
    <definedName name="SNK">#REF!</definedName>
    <definedName name="SNL" localSheetId="40">#REF!</definedName>
    <definedName name="SNL">#REF!</definedName>
    <definedName name="STAR1800" localSheetId="40">#REF!</definedName>
    <definedName name="STAR1800">#REF!</definedName>
    <definedName name="STAR600" localSheetId="40">#REF!</definedName>
    <definedName name="STAR600">#REF!</definedName>
    <definedName name="STAR700" localSheetId="40">#REF!</definedName>
    <definedName name="STAR700">#REF!</definedName>
    <definedName name="STR" localSheetId="40">#REF!</definedName>
    <definedName name="STR">#REF!</definedName>
    <definedName name="STV" localSheetId="40">#REF!</definedName>
    <definedName name="STV" localSheetId="19">#REF!</definedName>
    <definedName name="STV">#REF!</definedName>
    <definedName name="SZ" localSheetId="40">#REF!</definedName>
    <definedName name="SZ">#REF!</definedName>
    <definedName name="T_wi" localSheetId="32">'[13]Q-TABELA'!#REF!</definedName>
    <definedName name="T_wi" localSheetId="40">'[1]Q-TABELA'!#REF!</definedName>
    <definedName name="T_wi">'[1]Q-TABELA'!#REF!</definedName>
    <definedName name="T_wv" localSheetId="32">'[13]Q-TABELA'!#REF!</definedName>
    <definedName name="T_wv" localSheetId="40">'[1]Q-TABELA'!#REF!</definedName>
    <definedName name="T_wv">'[1]Q-TABELA'!#REF!</definedName>
    <definedName name="T200_140" localSheetId="40">#REF!</definedName>
    <definedName name="T200_140">#REF!</definedName>
    <definedName name="T350_140" localSheetId="40">#REF!</definedName>
    <definedName name="T350_140">#REF!</definedName>
    <definedName name="T350_80" localSheetId="40">#REF!</definedName>
    <definedName name="T350_80">#REF!</definedName>
    <definedName name="T500_140" localSheetId="40">#REF!</definedName>
    <definedName name="T500_140">#REF!</definedName>
    <definedName name="T500_80" localSheetId="40">#REF!</definedName>
    <definedName name="T500_80">#REF!</definedName>
    <definedName name="T600_80" localSheetId="40">#REF!</definedName>
    <definedName name="T600_80">#REF!</definedName>
    <definedName name="T700_80" localSheetId="40">#REF!</definedName>
    <definedName name="T700_80">#REF!</definedName>
    <definedName name="T800_80" localSheetId="40">#REF!</definedName>
    <definedName name="T800_80">#REF!</definedName>
    <definedName name="Tip" localSheetId="40">#REF!</definedName>
    <definedName name="Tip">#REF!</definedName>
    <definedName name="_xlnm.Print_Titles" localSheetId="32">BAZEN!$A$1:$IV$2</definedName>
    <definedName name="_xlnm.Print_Titles" localSheetId="22">KANALIZACIJA!$A$1:$IV$2</definedName>
    <definedName name="_xlnm.Print_Titles" localSheetId="34">'LOKALNI  ODVODI'!$A$1:$IT$2</definedName>
    <definedName name="_xlnm.Print_Titles" localSheetId="33">'N1-GARDEROBE'!$A$1:$IV$2</definedName>
    <definedName name="_xlnm.Print_Titles" localSheetId="24">'PRIPRAVA VODE'!$A$1:$IV$2</definedName>
    <definedName name="_xlnm.Print_Titles" localSheetId="23">'RAZVODNO OMREŽJE'!$A$1:$IV$2</definedName>
    <definedName name="_xlnm.Print_Titles" localSheetId="21">'SANITARNI ELEMENTI'!$A$1:$IV$2</definedName>
    <definedName name="_xlnm.Print_Titles" localSheetId="30">SSE!$A$1:$IV$2</definedName>
    <definedName name="_xlnm.Print_Titles" localSheetId="29">'TALNO OGRETJE'!$A$1:$IV$2</definedName>
    <definedName name="_xlnm.Print_Titles" localSheetId="27">'TOPLOTNA POSTAJA RAZDELILEC'!$A$1:$IU$2</definedName>
    <definedName name="_xlnm.Print_Titles" localSheetId="25">'ZUNANJI VODOVOD'!$A$1:$IT$1</definedName>
    <definedName name="TLA" localSheetId="40">#REF!</definedName>
    <definedName name="TLA">#REF!</definedName>
    <definedName name="TN1K" localSheetId="40">#REF!</definedName>
    <definedName name="TN1K">#REF!</definedName>
    <definedName name="TNK" localSheetId="40">#REF!</definedName>
    <definedName name="TNK">#REF!</definedName>
    <definedName name="TNL" localSheetId="40">#REF!</definedName>
    <definedName name="TNL">#REF!</definedName>
    <definedName name="Tzun" localSheetId="40">#REF!</definedName>
    <definedName name="Tzun">#REF!</definedName>
    <definedName name="UMIVALNIK" localSheetId="40">#REF!</definedName>
    <definedName name="UMIVALNIK" localSheetId="19">#REF!</definedName>
    <definedName name="UMIVALNIK">#REF!</definedName>
    <definedName name="UMIVALNIK_60x40" localSheetId="40">#REF!</definedName>
    <definedName name="UMIVALNIK_60x40" localSheetId="19">#REF!</definedName>
    <definedName name="UMIVALNIK_60x40">#REF!</definedName>
    <definedName name="USD_SIT" localSheetId="40">#REF!</definedName>
    <definedName name="USD_SIT" localSheetId="1">#REF!</definedName>
    <definedName name="USD_SIT">#REF!</definedName>
    <definedName name="Visina" localSheetId="40">#REF!</definedName>
    <definedName name="Visina">#REF!</definedName>
    <definedName name="VN" localSheetId="40">#REF!</definedName>
    <definedName name="VN">#REF!</definedName>
    <definedName name="Volumen" localSheetId="40">#REF!</definedName>
    <definedName name="Volumen">#REF!</definedName>
    <definedName name="Vsota" localSheetId="40">#REF!</definedName>
    <definedName name="Vsota" localSheetId="19">#REF!</definedName>
    <definedName name="Vsota">#REF!</definedName>
    <definedName name="vv" localSheetId="4">[14]Rekapitulacija!$D$40</definedName>
    <definedName name="vv" localSheetId="3">[15]Rekapitulacija!$D$40</definedName>
    <definedName name="vv">[16]Rekapitulacija!$D$40</definedName>
    <definedName name="VZ" localSheetId="40">#REF!</definedName>
    <definedName name="VZ">#REF!</definedName>
    <definedName name="Zun_vodovod" localSheetId="40">#REF!</definedName>
    <definedName name="Zun_vodovod" localSheetId="19">#REF!</definedName>
    <definedName name="Zun_vodovod">#REF!</definedName>
    <definedName name="ZV" localSheetId="40">#REF!</definedName>
    <definedName name="ZV">#REF!</definedName>
    <definedName name="ZZ" localSheetId="40">#REF!</definedName>
    <definedName name="ZZ">#REF!</definedName>
  </definedNames>
  <calcPr calcId="181029"/>
</workbook>
</file>

<file path=xl/calcChain.xml><?xml version="1.0" encoding="utf-8"?>
<calcChain xmlns="http://schemas.openxmlformats.org/spreadsheetml/2006/main">
  <c r="E65" i="2" l="1"/>
  <c r="E34" i="2" s="1"/>
  <c r="E61" i="2" l="1"/>
  <c r="E32" i="2" s="1"/>
  <c r="E54" i="2"/>
  <c r="E30" i="2" s="1"/>
  <c r="E50" i="2"/>
  <c r="E28" i="2" s="1"/>
  <c r="E43" i="2"/>
  <c r="E26" i="2" s="1"/>
  <c r="F15" i="28" l="1"/>
  <c r="F12" i="31"/>
  <c r="F75" i="30"/>
  <c r="F98" i="30"/>
  <c r="F18" i="18" l="1"/>
  <c r="F16" i="18"/>
  <c r="F3" i="47"/>
  <c r="F74" i="47"/>
  <c r="F79" i="47"/>
  <c r="F80" i="47"/>
  <c r="F81" i="47"/>
  <c r="F82" i="47"/>
  <c r="F83" i="47"/>
  <c r="F84" i="47"/>
  <c r="F85" i="47"/>
  <c r="F88" i="47"/>
  <c r="F89" i="47"/>
  <c r="F90" i="47"/>
  <c r="F91" i="47"/>
  <c r="F94" i="47"/>
  <c r="F97" i="47"/>
  <c r="F103" i="47"/>
  <c r="F104" i="47"/>
  <c r="F105" i="47"/>
  <c r="F108" i="47"/>
  <c r="F109" i="47"/>
  <c r="F110" i="47"/>
  <c r="F113" i="47"/>
  <c r="F114" i="47"/>
  <c r="F115" i="47"/>
  <c r="F117" i="47"/>
  <c r="F120" i="47"/>
  <c r="F123" i="47"/>
  <c r="F124" i="47"/>
  <c r="F126" i="47"/>
  <c r="F132" i="47"/>
  <c r="F133" i="47"/>
  <c r="F134" i="47"/>
  <c r="F137" i="47"/>
  <c r="F139" i="47"/>
  <c r="F141" i="47"/>
  <c r="F143" i="47"/>
  <c r="F155" i="47"/>
  <c r="F156" i="47"/>
  <c r="F157" i="47"/>
  <c r="F158" i="47"/>
  <c r="F159" i="47"/>
  <c r="F163" i="47"/>
  <c r="F176" i="47"/>
  <c r="F178" i="47"/>
  <c r="F5" i="46"/>
  <c r="F12" i="46"/>
  <c r="F13" i="46"/>
  <c r="F16" i="46"/>
  <c r="F19" i="46"/>
  <c r="F20" i="46"/>
  <c r="F29" i="46"/>
  <c r="F31" i="46"/>
  <c r="F33" i="46"/>
  <c r="F35" i="46"/>
  <c r="F48" i="46"/>
  <c r="F51" i="46"/>
  <c r="F54" i="46"/>
  <c r="F55" i="46"/>
  <c r="F57" i="46"/>
  <c r="F59" i="46"/>
  <c r="F62" i="46"/>
  <c r="F63" i="46"/>
  <c r="F66" i="46"/>
  <c r="F68" i="46"/>
  <c r="F77" i="46"/>
  <c r="F79" i="46"/>
  <c r="F85" i="46"/>
  <c r="F86" i="46"/>
  <c r="F87" i="46"/>
  <c r="F88" i="46"/>
  <c r="F95" i="46"/>
  <c r="F97" i="46"/>
  <c r="F99" i="46"/>
  <c r="F3" i="45"/>
  <c r="F30" i="45"/>
  <c r="F31" i="45"/>
  <c r="F32" i="45"/>
  <c r="F33" i="45"/>
  <c r="F38" i="45"/>
  <c r="F39" i="45"/>
  <c r="F40" i="45"/>
  <c r="F43" i="45"/>
  <c r="F44" i="45"/>
  <c r="F45" i="45"/>
  <c r="F48" i="45"/>
  <c r="F49" i="45"/>
  <c r="F52" i="45"/>
  <c r="F54" i="45"/>
  <c r="F56" i="45"/>
  <c r="F58" i="45"/>
  <c r="F61" i="45"/>
  <c r="F63" i="45"/>
  <c r="F65" i="45"/>
  <c r="F68" i="45"/>
  <c r="F73" i="45"/>
  <c r="F79" i="45"/>
  <c r="F85" i="45"/>
  <c r="F87" i="45"/>
  <c r="F90" i="45"/>
  <c r="F91" i="45"/>
  <c r="F94" i="45"/>
  <c r="F99" i="45"/>
  <c r="F105" i="45"/>
  <c r="F108" i="45"/>
  <c r="F111" i="45"/>
  <c r="F114" i="45"/>
  <c r="F132" i="45"/>
  <c r="F134" i="45"/>
  <c r="F140" i="45"/>
  <c r="F143" i="45"/>
  <c r="F146" i="45"/>
  <c r="F149" i="45"/>
  <c r="F151" i="45"/>
  <c r="F154" i="45"/>
  <c r="F157" i="45"/>
  <c r="F160" i="45"/>
  <c r="F163" i="45"/>
  <c r="F168" i="45"/>
  <c r="F170" i="45"/>
  <c r="F173" i="45"/>
  <c r="F176" i="45"/>
  <c r="F179" i="45"/>
  <c r="F186" i="45"/>
  <c r="F188" i="45"/>
  <c r="F190" i="45"/>
  <c r="F193" i="45"/>
  <c r="F196" i="45"/>
  <c r="F197" i="45"/>
  <c r="F198" i="45"/>
  <c r="F199" i="45"/>
  <c r="F200" i="45"/>
  <c r="F201" i="45"/>
  <c r="F206" i="45"/>
  <c r="F208" i="45"/>
  <c r="F210" i="45"/>
  <c r="F213" i="45"/>
  <c r="F216" i="45"/>
  <c r="F218" i="45"/>
  <c r="F229" i="45"/>
  <c r="F238" i="45"/>
  <c r="F240" i="45"/>
  <c r="F249" i="45"/>
  <c r="F251" i="45"/>
  <c r="F260" i="45"/>
  <c r="F262" i="45"/>
  <c r="F267" i="45"/>
  <c r="F269" i="45"/>
  <c r="F271" i="45"/>
  <c r="F273" i="45"/>
  <c r="F275" i="45"/>
  <c r="F3" i="44"/>
  <c r="F25" i="44"/>
  <c r="F52" i="44"/>
  <c r="F53" i="44"/>
  <c r="F54" i="44"/>
  <c r="F58" i="44"/>
  <c r="F59" i="44"/>
  <c r="F60" i="44"/>
  <c r="F65" i="44"/>
  <c r="F66" i="44"/>
  <c r="F67" i="44"/>
  <c r="F68" i="44"/>
  <c r="F71" i="44"/>
  <c r="F72" i="44"/>
  <c r="F73" i="44"/>
  <c r="F74" i="44"/>
  <c r="F77" i="44"/>
  <c r="F78" i="44"/>
  <c r="F81" i="44"/>
  <c r="F83" i="44"/>
  <c r="F85" i="44"/>
  <c r="F87" i="44"/>
  <c r="F90" i="44"/>
  <c r="F92" i="44"/>
  <c r="F94" i="44"/>
  <c r="F97" i="44"/>
  <c r="F102" i="44"/>
  <c r="F103" i="44"/>
  <c r="F106" i="44"/>
  <c r="F107" i="44"/>
  <c r="F110" i="44"/>
  <c r="F111" i="44"/>
  <c r="F114" i="44"/>
  <c r="F116" i="44"/>
  <c r="F118" i="44"/>
  <c r="F120" i="44"/>
  <c r="F122" i="44"/>
  <c r="F124" i="44"/>
  <c r="F127" i="44"/>
  <c r="F132" i="44"/>
  <c r="F138" i="44"/>
  <c r="F144" i="44"/>
  <c r="F146" i="44"/>
  <c r="F149" i="44"/>
  <c r="F150" i="44"/>
  <c r="F153" i="44"/>
  <c r="F158" i="44"/>
  <c r="F164" i="44"/>
  <c r="F167" i="44"/>
  <c r="F170" i="44"/>
  <c r="F173" i="44"/>
  <c r="F191" i="44"/>
  <c r="F193" i="44"/>
  <c r="F199" i="44"/>
  <c r="F202" i="44"/>
  <c r="F205" i="44"/>
  <c r="F208" i="44"/>
  <c r="F210" i="44"/>
  <c r="F213" i="44"/>
  <c r="F216" i="44"/>
  <c r="F218" i="44"/>
  <c r="F224" i="44"/>
  <c r="F227" i="44"/>
  <c r="F230" i="44"/>
  <c r="F233" i="44"/>
  <c r="F236" i="44"/>
  <c r="F241" i="44"/>
  <c r="F243" i="44"/>
  <c r="F246" i="44"/>
  <c r="F249" i="44"/>
  <c r="F252" i="44"/>
  <c r="F255" i="44"/>
  <c r="F257" i="44"/>
  <c r="F264" i="44"/>
  <c r="F266" i="44"/>
  <c r="F268" i="44"/>
  <c r="F270" i="44"/>
  <c r="F274" i="44"/>
  <c r="F277" i="44"/>
  <c r="F280" i="44"/>
  <c r="F281" i="44"/>
  <c r="F282" i="44"/>
  <c r="F283" i="44"/>
  <c r="F284" i="44"/>
  <c r="F285" i="44"/>
  <c r="F286" i="44"/>
  <c r="F291" i="44"/>
  <c r="F293" i="44"/>
  <c r="F296" i="44"/>
  <c r="F299" i="44"/>
  <c r="F301" i="44"/>
  <c r="F312" i="44"/>
  <c r="F321" i="44"/>
  <c r="F323" i="44"/>
  <c r="F332" i="44"/>
  <c r="F334" i="44"/>
  <c r="F343" i="44"/>
  <c r="F345" i="44"/>
  <c r="F350" i="44"/>
  <c r="F352" i="44"/>
  <c r="F354" i="44"/>
  <c r="F356" i="44"/>
  <c r="F358" i="44"/>
  <c r="F9" i="41"/>
  <c r="A10" i="41"/>
  <c r="F10" i="41"/>
  <c r="F11" i="41"/>
  <c r="F12" i="41"/>
  <c r="F14" i="41"/>
  <c r="F16" i="41"/>
  <c r="F17" i="41"/>
  <c r="F18" i="41"/>
  <c r="F19" i="41"/>
  <c r="F20" i="41"/>
  <c r="F21" i="41"/>
  <c r="F22" i="41"/>
  <c r="F23" i="41"/>
  <c r="F24" i="41"/>
  <c r="F25" i="41"/>
  <c r="F26" i="41"/>
  <c r="F27" i="41"/>
  <c r="F28" i="41"/>
  <c r="F30" i="41"/>
  <c r="F31" i="41"/>
  <c r="F32" i="41"/>
  <c r="F33" i="41"/>
  <c r="F34" i="41"/>
  <c r="F35" i="41"/>
  <c r="F36" i="41"/>
  <c r="F37" i="41"/>
  <c r="F38" i="41"/>
  <c r="F39" i="41"/>
  <c r="F41" i="41"/>
  <c r="F44" i="41"/>
  <c r="F46" i="41"/>
  <c r="A8" i="40"/>
  <c r="F27" i="40"/>
  <c r="F35" i="40"/>
  <c r="F37" i="40"/>
  <c r="F42" i="40"/>
  <c r="F45" i="40"/>
  <c r="F48" i="40"/>
  <c r="F50" i="40"/>
  <c r="F52" i="40"/>
  <c r="F53" i="40"/>
  <c r="F54" i="40"/>
  <c r="F56" i="40"/>
  <c r="F58" i="40"/>
  <c r="F59" i="40"/>
  <c r="F61" i="40"/>
  <c r="F63" i="40"/>
  <c r="F65" i="40"/>
  <c r="F68" i="40"/>
  <c r="F69" i="40"/>
  <c r="F72" i="40"/>
  <c r="F73" i="40"/>
  <c r="F74" i="40"/>
  <c r="F76" i="40"/>
  <c r="F77" i="40"/>
  <c r="F79" i="40"/>
  <c r="F80" i="40"/>
  <c r="F84" i="40"/>
  <c r="F85" i="40"/>
  <c r="F86" i="40"/>
  <c r="F87" i="40"/>
  <c r="F88" i="40"/>
  <c r="F91" i="40"/>
  <c r="F103" i="40"/>
  <c r="F106" i="40"/>
  <c r="F108" i="40"/>
  <c r="F110" i="40"/>
  <c r="F112" i="40"/>
  <c r="A8" i="39"/>
  <c r="A55" i="39" s="1"/>
  <c r="F53" i="39"/>
  <c r="F57" i="39"/>
  <c r="F58" i="39"/>
  <c r="F59" i="39"/>
  <c r="F66" i="39"/>
  <c r="F69" i="39"/>
  <c r="F70" i="39"/>
  <c r="F74" i="39"/>
  <c r="F77" i="39"/>
  <c r="F78" i="39"/>
  <c r="F81" i="39"/>
  <c r="F83" i="39"/>
  <c r="F84" i="39"/>
  <c r="F85" i="39"/>
  <c r="F89" i="39"/>
  <c r="F90" i="39"/>
  <c r="F93" i="39"/>
  <c r="F94" i="39"/>
  <c r="F98" i="39"/>
  <c r="F100" i="39"/>
  <c r="F101" i="39"/>
  <c r="F106" i="39"/>
  <c r="F107" i="39"/>
  <c r="F108" i="39"/>
  <c r="F109" i="39"/>
  <c r="F110" i="39"/>
  <c r="F111" i="39"/>
  <c r="F117" i="39"/>
  <c r="F118" i="39"/>
  <c r="F119" i="39"/>
  <c r="F120" i="39"/>
  <c r="F123" i="39"/>
  <c r="F124" i="39"/>
  <c r="F125" i="39"/>
  <c r="F128" i="39"/>
  <c r="F129" i="39"/>
  <c r="F130" i="39"/>
  <c r="F131" i="39"/>
  <c r="F132" i="39"/>
  <c r="F133" i="39"/>
  <c r="F137" i="39"/>
  <c r="F138" i="39"/>
  <c r="F139" i="39"/>
  <c r="F141" i="39"/>
  <c r="F156" i="39"/>
  <c r="F160" i="39"/>
  <c r="F163" i="39"/>
  <c r="F166" i="39"/>
  <c r="F168" i="39"/>
  <c r="F170" i="39"/>
  <c r="F70" i="35"/>
  <c r="F226" i="34"/>
  <c r="A7" i="37"/>
  <c r="F50" i="37"/>
  <c r="F51" i="37"/>
  <c r="F55" i="37"/>
  <c r="F56" i="37"/>
  <c r="F57" i="37"/>
  <c r="F63" i="37"/>
  <c r="F68" i="37"/>
  <c r="F70" i="37"/>
  <c r="F75" i="37"/>
  <c r="F90" i="37"/>
  <c r="F95" i="37"/>
  <c r="F127" i="37"/>
  <c r="F136" i="37"/>
  <c r="F158" i="37"/>
  <c r="F180" i="37"/>
  <c r="F195" i="37"/>
  <c r="F199" i="37"/>
  <c r="F202" i="37"/>
  <c r="F203" i="37"/>
  <c r="F211" i="37"/>
  <c r="F216" i="37"/>
  <c r="F217" i="37"/>
  <c r="F218" i="37"/>
  <c r="F219" i="37"/>
  <c r="F220" i="37"/>
  <c r="F221" i="37"/>
  <c r="F222" i="37"/>
  <c r="F223" i="37"/>
  <c r="F224" i="37"/>
  <c r="F228" i="37"/>
  <c r="F229" i="37"/>
  <c r="F233" i="37"/>
  <c r="F238" i="37"/>
  <c r="F242" i="37"/>
  <c r="F247" i="37"/>
  <c r="A8" i="36"/>
  <c r="F12" i="36"/>
  <c r="F13" i="36"/>
  <c r="F14" i="36"/>
  <c r="F15" i="36"/>
  <c r="F18" i="36"/>
  <c r="F19" i="36"/>
  <c r="F20" i="36"/>
  <c r="F21" i="36"/>
  <c r="F22" i="36"/>
  <c r="F23" i="36"/>
  <c r="F24" i="36"/>
  <c r="F26" i="36"/>
  <c r="F27" i="36"/>
  <c r="F28" i="36"/>
  <c r="F29" i="36"/>
  <c r="F30" i="36"/>
  <c r="F31" i="36"/>
  <c r="F32" i="36"/>
  <c r="F33" i="36"/>
  <c r="F34" i="36"/>
  <c r="F35" i="36"/>
  <c r="F36" i="36"/>
  <c r="F37" i="36"/>
  <c r="F38" i="36"/>
  <c r="F39" i="36"/>
  <c r="F40" i="36"/>
  <c r="F41" i="36"/>
  <c r="F46" i="36"/>
  <c r="F47" i="36"/>
  <c r="F49" i="36"/>
  <c r="F50" i="36"/>
  <c r="F51" i="36"/>
  <c r="F52" i="36"/>
  <c r="F53" i="36"/>
  <c r="F54" i="36"/>
  <c r="F55" i="36"/>
  <c r="F56" i="36"/>
  <c r="F57" i="36"/>
  <c r="F58" i="36"/>
  <c r="F59" i="36"/>
  <c r="F62" i="36"/>
  <c r="F68" i="36"/>
  <c r="F72" i="36"/>
  <c r="F75" i="36"/>
  <c r="F78" i="36"/>
  <c r="F82" i="36"/>
  <c r="F87" i="36"/>
  <c r="F88" i="36"/>
  <c r="F89" i="36"/>
  <c r="F90" i="36"/>
  <c r="F93" i="36"/>
  <c r="F94" i="36"/>
  <c r="K94" i="36"/>
  <c r="L94" i="36"/>
  <c r="F95" i="36"/>
  <c r="K95" i="36"/>
  <c r="L95" i="36"/>
  <c r="F96" i="36"/>
  <c r="K96" i="36"/>
  <c r="L96" i="36"/>
  <c r="F98" i="36"/>
  <c r="F99" i="36"/>
  <c r="F100" i="36"/>
  <c r="F101" i="36"/>
  <c r="F102" i="36"/>
  <c r="F103" i="36"/>
  <c r="F104" i="36"/>
  <c r="F105" i="36"/>
  <c r="F106" i="36"/>
  <c r="F107" i="36"/>
  <c r="F108" i="36"/>
  <c r="F109" i="36"/>
  <c r="A9" i="35"/>
  <c r="A13" i="35" s="1"/>
  <c r="F10" i="35"/>
  <c r="F11" i="35"/>
  <c r="F14" i="35"/>
  <c r="F15" i="35"/>
  <c r="F20" i="35"/>
  <c r="F21" i="35"/>
  <c r="F24" i="35"/>
  <c r="F28" i="35"/>
  <c r="F31" i="35"/>
  <c r="F34" i="35"/>
  <c r="F37" i="35"/>
  <c r="F38" i="35"/>
  <c r="F39" i="35"/>
  <c r="F41" i="35"/>
  <c r="F42" i="35"/>
  <c r="F46" i="35"/>
  <c r="F47" i="35"/>
  <c r="F48" i="35"/>
  <c r="F51" i="35"/>
  <c r="F52" i="35"/>
  <c r="F53" i="35"/>
  <c r="F57" i="35"/>
  <c r="F60" i="35"/>
  <c r="F64" i="35"/>
  <c r="F68" i="35"/>
  <c r="F71" i="35"/>
  <c r="A8" i="34"/>
  <c r="A40" i="34" s="1"/>
  <c r="A44" i="34" s="1"/>
  <c r="A49" i="34" s="1"/>
  <c r="A58" i="34" s="1"/>
  <c r="F38" i="34"/>
  <c r="F40" i="34"/>
  <c r="F41" i="34"/>
  <c r="F42" i="34"/>
  <c r="F44" i="34"/>
  <c r="F45" i="34"/>
  <c r="F46" i="34"/>
  <c r="F54" i="34"/>
  <c r="F62" i="34"/>
  <c r="F63" i="34"/>
  <c r="F64" i="34"/>
  <c r="F66" i="34"/>
  <c r="F67" i="34"/>
  <c r="F68" i="34"/>
  <c r="F70" i="34"/>
  <c r="F71" i="34"/>
  <c r="F72" i="34"/>
  <c r="F73" i="34"/>
  <c r="F74" i="34"/>
  <c r="F75" i="34"/>
  <c r="F76" i="34"/>
  <c r="F78" i="34"/>
  <c r="F79" i="34"/>
  <c r="F80" i="34"/>
  <c r="F81" i="34"/>
  <c r="F82" i="34"/>
  <c r="F83" i="34"/>
  <c r="F84" i="34"/>
  <c r="F86" i="34"/>
  <c r="F87" i="34"/>
  <c r="F88" i="34"/>
  <c r="F89" i="34"/>
  <c r="F90" i="34"/>
  <c r="F91" i="34"/>
  <c r="F92" i="34"/>
  <c r="F94" i="34"/>
  <c r="F95" i="34"/>
  <c r="F96" i="34"/>
  <c r="F97" i="34"/>
  <c r="F98" i="34"/>
  <c r="F99" i="34"/>
  <c r="F100" i="34"/>
  <c r="F102" i="34"/>
  <c r="F103" i="34"/>
  <c r="F104" i="34"/>
  <c r="F105" i="34"/>
  <c r="F106" i="34"/>
  <c r="F107" i="34"/>
  <c r="F108" i="34"/>
  <c r="F110" i="34"/>
  <c r="F111" i="34"/>
  <c r="F112" i="34"/>
  <c r="F113" i="34"/>
  <c r="F114" i="34"/>
  <c r="F115" i="34"/>
  <c r="F116" i="34"/>
  <c r="F118" i="34"/>
  <c r="F119" i="34"/>
  <c r="F120" i="34"/>
  <c r="F121" i="34"/>
  <c r="F122" i="34"/>
  <c r="F123" i="34"/>
  <c r="F124" i="34"/>
  <c r="F126" i="34"/>
  <c r="F127" i="34"/>
  <c r="F128" i="34"/>
  <c r="F129" i="34"/>
  <c r="F130" i="34"/>
  <c r="F131" i="34"/>
  <c r="F132" i="34"/>
  <c r="F134" i="34"/>
  <c r="F135" i="34"/>
  <c r="F136" i="34"/>
  <c r="F137" i="34"/>
  <c r="F138" i="34"/>
  <c r="F139" i="34"/>
  <c r="F140" i="34"/>
  <c r="F143" i="34"/>
  <c r="F144" i="34"/>
  <c r="F146" i="34"/>
  <c r="F147" i="34"/>
  <c r="F148" i="34"/>
  <c r="F150" i="34"/>
  <c r="F151" i="34"/>
  <c r="F152" i="34"/>
  <c r="F153" i="34"/>
  <c r="F157" i="34"/>
  <c r="F158" i="34"/>
  <c r="F162" i="34"/>
  <c r="F163" i="34"/>
  <c r="F164" i="34"/>
  <c r="F168" i="34"/>
  <c r="F172" i="34"/>
  <c r="F173" i="34"/>
  <c r="F178" i="34"/>
  <c r="F183" i="34"/>
  <c r="F184" i="34"/>
  <c r="F185" i="34"/>
  <c r="F187" i="34"/>
  <c r="F188" i="34"/>
  <c r="F189" i="34"/>
  <c r="F190" i="34"/>
  <c r="F191" i="34"/>
  <c r="F193" i="34"/>
  <c r="F195" i="34"/>
  <c r="F196" i="34"/>
  <c r="F197" i="34"/>
  <c r="F198" i="34"/>
  <c r="F199" i="34"/>
  <c r="F200" i="34"/>
  <c r="F201" i="34"/>
  <c r="F205" i="34"/>
  <c r="F208" i="34"/>
  <c r="F209" i="34"/>
  <c r="F210" i="34"/>
  <c r="F211" i="34"/>
  <c r="F212" i="34"/>
  <c r="F213" i="34"/>
  <c r="F214" i="34"/>
  <c r="F217" i="34"/>
  <c r="F218" i="34"/>
  <c r="F219" i="34"/>
  <c r="F220" i="34"/>
  <c r="F221" i="34"/>
  <c r="F224" i="34"/>
  <c r="F225" i="34"/>
  <c r="F228" i="34"/>
  <c r="F230" i="34"/>
  <c r="F235" i="34"/>
  <c r="F238" i="34"/>
  <c r="F239" i="34"/>
  <c r="F240" i="34"/>
  <c r="F241" i="34"/>
  <c r="F242" i="34"/>
  <c r="F243" i="34"/>
  <c r="F244" i="34"/>
  <c r="F245" i="34"/>
  <c r="F246" i="34"/>
  <c r="F247" i="34"/>
  <c r="F248" i="34"/>
  <c r="F18" i="32"/>
  <c r="A20" i="32"/>
  <c r="F22" i="32"/>
  <c r="F28" i="32"/>
  <c r="F31" i="32"/>
  <c r="F35" i="32"/>
  <c r="F39" i="32"/>
  <c r="F45" i="32"/>
  <c r="F49" i="32"/>
  <c r="F53" i="32"/>
  <c r="F58" i="32"/>
  <c r="F61" i="32"/>
  <c r="F64" i="32"/>
  <c r="F6" i="31"/>
  <c r="F7" i="31"/>
  <c r="A8" i="31"/>
  <c r="F8" i="31"/>
  <c r="F9" i="31"/>
  <c r="F10" i="31"/>
  <c r="F11" i="31"/>
  <c r="F13" i="31"/>
  <c r="A15" i="31"/>
  <c r="F17" i="31"/>
  <c r="F20" i="31"/>
  <c r="F25" i="31"/>
  <c r="F26" i="31"/>
  <c r="F30" i="31"/>
  <c r="F35" i="31"/>
  <c r="F39" i="31"/>
  <c r="F41" i="31"/>
  <c r="F43" i="31"/>
  <c r="F47" i="31"/>
  <c r="F50" i="31"/>
  <c r="F54" i="31"/>
  <c r="F58" i="31"/>
  <c r="F64" i="31"/>
  <c r="F70" i="31"/>
  <c r="F79" i="31"/>
  <c r="F87" i="31"/>
  <c r="F93" i="31"/>
  <c r="F98" i="31"/>
  <c r="F102" i="31"/>
  <c r="F106" i="31"/>
  <c r="F108" i="31"/>
  <c r="F111" i="31"/>
  <c r="F113" i="31"/>
  <c r="A8" i="30"/>
  <c r="A16" i="30" s="1"/>
  <c r="A21" i="30" s="1"/>
  <c r="F9" i="30"/>
  <c r="F10" i="30"/>
  <c r="F11" i="30"/>
  <c r="F12" i="30"/>
  <c r="F13" i="30"/>
  <c r="F14" i="30"/>
  <c r="F18" i="30"/>
  <c r="F19" i="30"/>
  <c r="F25" i="30"/>
  <c r="F29" i="30"/>
  <c r="F33" i="30"/>
  <c r="F37" i="30"/>
  <c r="F41" i="30"/>
  <c r="F46" i="30"/>
  <c r="F47" i="30"/>
  <c r="F48" i="30"/>
  <c r="F49" i="30"/>
  <c r="F50" i="30"/>
  <c r="F54" i="30"/>
  <c r="F55" i="30"/>
  <c r="F56" i="30"/>
  <c r="F57" i="30"/>
  <c r="F58" i="30"/>
  <c r="F61" i="30"/>
  <c r="F62" i="30"/>
  <c r="F63" i="30"/>
  <c r="F64" i="30"/>
  <c r="F65" i="30"/>
  <c r="F69" i="30"/>
  <c r="F70" i="30"/>
  <c r="F76" i="30"/>
  <c r="F88" i="30"/>
  <c r="F92" i="30"/>
  <c r="F95" i="30"/>
  <c r="F96" i="30"/>
  <c r="F100" i="30"/>
  <c r="F102" i="30"/>
  <c r="F104" i="30"/>
  <c r="F106" i="30"/>
  <c r="A8" i="29"/>
  <c r="F8" i="29"/>
  <c r="F9" i="29"/>
  <c r="F10" i="29"/>
  <c r="F11" i="29"/>
  <c r="F12" i="29"/>
  <c r="F14" i="29"/>
  <c r="F15" i="29"/>
  <c r="F19" i="29"/>
  <c r="F20" i="29"/>
  <c r="F21" i="29"/>
  <c r="F25" i="29"/>
  <c r="F29" i="29"/>
  <c r="F35" i="29"/>
  <c r="F37" i="29"/>
  <c r="F38" i="29"/>
  <c r="F39" i="29"/>
  <c r="F41" i="29"/>
  <c r="A11" i="28"/>
  <c r="A17" i="28"/>
  <c r="F21" i="28"/>
  <c r="F29" i="28"/>
  <c r="F34" i="28"/>
  <c r="F40" i="28"/>
  <c r="F45" i="28"/>
  <c r="F58" i="28"/>
  <c r="F67" i="28"/>
  <c r="F71" i="28"/>
  <c r="F82" i="28"/>
  <c r="F92" i="28"/>
  <c r="F101" i="28"/>
  <c r="F115" i="28"/>
  <c r="F123" i="28"/>
  <c r="F129" i="28"/>
  <c r="F133" i="28"/>
  <c r="F137" i="28"/>
  <c r="F141" i="28"/>
  <c r="F145" i="28"/>
  <c r="F149" i="28"/>
  <c r="F151" i="28"/>
  <c r="F154" i="28"/>
  <c r="F101" i="46" l="1"/>
  <c r="E15" i="10" s="1"/>
  <c r="A61" i="39"/>
  <c r="A68" i="39" s="1"/>
  <c r="A73" i="39" s="1"/>
  <c r="A76" i="39" s="1"/>
  <c r="A31" i="28"/>
  <c r="A25" i="28"/>
  <c r="F360" i="44"/>
  <c r="E13" i="10" s="1"/>
  <c r="F250" i="34"/>
  <c r="C11" i="33" s="1"/>
  <c r="E23" i="9" s="1"/>
  <c r="F172" i="39"/>
  <c r="C10" i="38" s="1"/>
  <c r="E30" i="9" s="1"/>
  <c r="F145" i="47"/>
  <c r="E16" i="10" s="1"/>
  <c r="A53" i="37"/>
  <c r="A60" i="37" s="1"/>
  <c r="F157" i="28"/>
  <c r="C11" i="27" s="1"/>
  <c r="E15" i="9" s="1"/>
  <c r="F114" i="40"/>
  <c r="F72" i="35"/>
  <c r="C12" i="33" s="1"/>
  <c r="E24" i="9" s="1"/>
  <c r="F277" i="45"/>
  <c r="E14" i="10" s="1"/>
  <c r="F186" i="47"/>
  <c r="E17" i="10" s="1"/>
  <c r="F249" i="37"/>
  <c r="C14" i="33" s="1"/>
  <c r="E26" i="9" s="1"/>
  <c r="F111" i="36"/>
  <c r="C13" i="33" s="1"/>
  <c r="E25" i="9" s="1"/>
  <c r="F116" i="31"/>
  <c r="C14" i="27" s="1"/>
  <c r="E18" i="9" s="1"/>
  <c r="F109" i="30"/>
  <c r="C13" i="27" s="1"/>
  <c r="E17" i="9" s="1"/>
  <c r="F44" i="29"/>
  <c r="C12" i="27" s="1"/>
  <c r="E16" i="9" s="1"/>
  <c r="F49" i="41"/>
  <c r="C12" i="38" s="1"/>
  <c r="E32" i="9" s="1"/>
  <c r="C11" i="38"/>
  <c r="E31" i="9" s="1"/>
  <c r="A20" i="41"/>
  <c r="A23" i="41" s="1"/>
  <c r="A30" i="40"/>
  <c r="A37" i="40" s="1"/>
  <c r="A66" i="34"/>
  <c r="A70" i="34" s="1"/>
  <c r="A35" i="36"/>
  <c r="A44" i="36" s="1"/>
  <c r="A17" i="35"/>
  <c r="A23" i="35" s="1"/>
  <c r="F66" i="32"/>
  <c r="C15" i="27" s="1"/>
  <c r="E19" i="9" s="1"/>
  <c r="A56" i="32"/>
  <c r="A60" i="32" s="1"/>
  <c r="A19" i="31"/>
  <c r="A23" i="31" s="1"/>
  <c r="A27" i="30"/>
  <c r="A31" i="30" s="1"/>
  <c r="A14" i="29"/>
  <c r="A17" i="29" s="1"/>
  <c r="A36" i="28"/>
  <c r="F50" i="26"/>
  <c r="F52" i="26" s="1"/>
  <c r="E26" i="6" s="1"/>
  <c r="F10" i="25"/>
  <c r="A12" i="25"/>
  <c r="A14" i="25" s="1"/>
  <c r="A16" i="25" s="1"/>
  <c r="A18" i="25" s="1"/>
  <c r="A20" i="25" s="1"/>
  <c r="A22" i="25" s="1"/>
  <c r="A24" i="25" s="1"/>
  <c r="A30" i="25" s="1"/>
  <c r="A33" i="25" s="1"/>
  <c r="A35" i="25" s="1"/>
  <c r="F12" i="25"/>
  <c r="F14" i="25"/>
  <c r="F16" i="25"/>
  <c r="F18" i="25"/>
  <c r="F20" i="25"/>
  <c r="F22" i="25"/>
  <c r="F25" i="25"/>
  <c r="F26" i="25"/>
  <c r="F27" i="25"/>
  <c r="F28" i="25"/>
  <c r="F31" i="25"/>
  <c r="F33" i="25"/>
  <c r="F35" i="25"/>
  <c r="F12" i="24"/>
  <c r="A14" i="24"/>
  <c r="A16" i="24" s="1"/>
  <c r="A18" i="24" s="1"/>
  <c r="A20" i="24" s="1"/>
  <c r="A22" i="24" s="1"/>
  <c r="A25" i="24" s="1"/>
  <c r="A28" i="24" s="1"/>
  <c r="A31" i="24" s="1"/>
  <c r="A34" i="24" s="1"/>
  <c r="A40" i="24" s="1"/>
  <c r="F14" i="24"/>
  <c r="F16" i="24"/>
  <c r="F18" i="24"/>
  <c r="F20" i="24"/>
  <c r="F23" i="24"/>
  <c r="F26" i="24"/>
  <c r="F29" i="24"/>
  <c r="F32" i="24"/>
  <c r="F35" i="24"/>
  <c r="F36" i="24"/>
  <c r="F37" i="24"/>
  <c r="F38" i="24"/>
  <c r="F40" i="24"/>
  <c r="F10" i="23"/>
  <c r="A12" i="23"/>
  <c r="A14" i="23" s="1"/>
  <c r="A16" i="23" s="1"/>
  <c r="A18" i="23" s="1"/>
  <c r="A20" i="23" s="1"/>
  <c r="F12" i="23"/>
  <c r="F14" i="23"/>
  <c r="F16" i="23"/>
  <c r="F18" i="23"/>
  <c r="F20" i="23"/>
  <c r="F22" i="23"/>
  <c r="F24" i="23"/>
  <c r="F26" i="23"/>
  <c r="F28" i="23"/>
  <c r="F30" i="23"/>
  <c r="F32" i="23"/>
  <c r="F34" i="23"/>
  <c r="F36" i="23"/>
  <c r="F38" i="23"/>
  <c r="F40" i="23"/>
  <c r="F42" i="23"/>
  <c r="F12" i="22"/>
  <c r="A14" i="22"/>
  <c r="F14" i="22"/>
  <c r="A16" i="22"/>
  <c r="A18" i="22" s="1"/>
  <c r="A20" i="22" s="1"/>
  <c r="A22" i="22" s="1"/>
  <c r="A24" i="22" s="1"/>
  <c r="A27" i="22" s="1"/>
  <c r="A29" i="22" s="1"/>
  <c r="F16" i="22"/>
  <c r="F18" i="22"/>
  <c r="F20" i="22"/>
  <c r="F22" i="22"/>
  <c r="F25" i="22"/>
  <c r="F27" i="22"/>
  <c r="F29" i="22"/>
  <c r="F10" i="21"/>
  <c r="A12" i="21"/>
  <c r="A14" i="21" s="1"/>
  <c r="A16" i="21" s="1"/>
  <c r="A18" i="21" s="1"/>
  <c r="A20" i="21" s="1"/>
  <c r="A22" i="21" s="1"/>
  <c r="A24" i="21" s="1"/>
  <c r="A26" i="21" s="1"/>
  <c r="A28" i="21" s="1"/>
  <c r="A30" i="21" s="1"/>
  <c r="A32" i="21" s="1"/>
  <c r="A34" i="21" s="1"/>
  <c r="A35" i="21" s="1"/>
  <c r="A38" i="21" s="1"/>
  <c r="A40" i="21" s="1"/>
  <c r="F12" i="21"/>
  <c r="F14" i="21"/>
  <c r="F16" i="21"/>
  <c r="F18" i="21"/>
  <c r="F20" i="21"/>
  <c r="F22" i="21"/>
  <c r="F24" i="21"/>
  <c r="F26" i="21"/>
  <c r="F28" i="21"/>
  <c r="F30" i="21"/>
  <c r="F32" i="21"/>
  <c r="F34" i="21"/>
  <c r="F36" i="21"/>
  <c r="F38" i="21"/>
  <c r="F40" i="21"/>
  <c r="F10" i="20"/>
  <c r="A12" i="20"/>
  <c r="F12" i="20"/>
  <c r="A14" i="20"/>
  <c r="F14" i="20"/>
  <c r="A16" i="20"/>
  <c r="A18" i="20" s="1"/>
  <c r="A20" i="20" s="1"/>
  <c r="A22" i="20" s="1"/>
  <c r="F16" i="20"/>
  <c r="F18" i="20"/>
  <c r="F20" i="20"/>
  <c r="F22" i="20"/>
  <c r="F10" i="19"/>
  <c r="A12" i="19"/>
  <c r="F12" i="19"/>
  <c r="A14" i="19"/>
  <c r="F14" i="19"/>
  <c r="A16" i="19"/>
  <c r="A18" i="19" s="1"/>
  <c r="A20" i="19" s="1"/>
  <c r="A22" i="19" s="1"/>
  <c r="A24" i="19" s="1"/>
  <c r="A26" i="19" s="1"/>
  <c r="A28" i="19" s="1"/>
  <c r="A30" i="19" s="1"/>
  <c r="A32" i="19" s="1"/>
  <c r="A34" i="19" s="1"/>
  <c r="A36" i="19" s="1"/>
  <c r="A38" i="19" s="1"/>
  <c r="A40" i="19" s="1"/>
  <c r="A42" i="19" s="1"/>
  <c r="A44" i="19" s="1"/>
  <c r="A47" i="19" s="1"/>
  <c r="A51" i="19" s="1"/>
  <c r="A53" i="19" s="1"/>
  <c r="A55" i="19" s="1"/>
  <c r="A57" i="19" s="1"/>
  <c r="F16" i="19"/>
  <c r="F18" i="19"/>
  <c r="F20" i="19"/>
  <c r="F22" i="19"/>
  <c r="F24" i="19"/>
  <c r="F26" i="19"/>
  <c r="F28" i="19"/>
  <c r="F30" i="19"/>
  <c r="F32" i="19"/>
  <c r="F34" i="19"/>
  <c r="F36" i="19"/>
  <c r="F38" i="19"/>
  <c r="F40" i="19"/>
  <c r="F42" i="19"/>
  <c r="F45" i="19"/>
  <c r="F48" i="19"/>
  <c r="F49" i="19"/>
  <c r="F51" i="19"/>
  <c r="F53" i="19"/>
  <c r="F55" i="19"/>
  <c r="F57" i="19"/>
  <c r="A18" i="18"/>
  <c r="A20" i="18" s="1"/>
  <c r="A22" i="18" s="1"/>
  <c r="A24" i="18" s="1"/>
  <c r="A26" i="18" s="1"/>
  <c r="A28" i="18" s="1"/>
  <c r="A30" i="18" s="1"/>
  <c r="A32" i="18" s="1"/>
  <c r="A37" i="18" s="1"/>
  <c r="A40" i="18" s="1"/>
  <c r="A42" i="18" s="1"/>
  <c r="A44" i="18" s="1"/>
  <c r="A46" i="18" s="1"/>
  <c r="F20" i="18"/>
  <c r="F22" i="18"/>
  <c r="F24" i="18"/>
  <c r="F26" i="18"/>
  <c r="F28" i="18"/>
  <c r="F30" i="18"/>
  <c r="F33" i="18"/>
  <c r="F34" i="18"/>
  <c r="F35" i="18"/>
  <c r="F38" i="18"/>
  <c r="F40" i="18"/>
  <c r="F42" i="18"/>
  <c r="F44" i="18"/>
  <c r="F46" i="18"/>
  <c r="F10" i="17"/>
  <c r="A12" i="17"/>
  <c r="A14" i="17" s="1"/>
  <c r="A16" i="17" s="1"/>
  <c r="A21" i="17" s="1"/>
  <c r="A23" i="17" s="1"/>
  <c r="A25" i="17" s="1"/>
  <c r="A27" i="17" s="1"/>
  <c r="A29" i="17" s="1"/>
  <c r="A32" i="17" s="1"/>
  <c r="A41" i="17" s="1"/>
  <c r="A43" i="17" s="1"/>
  <c r="A45" i="17" s="1"/>
  <c r="F12" i="17"/>
  <c r="F14" i="17"/>
  <c r="F17" i="17"/>
  <c r="F18" i="17"/>
  <c r="F19" i="17"/>
  <c r="F21" i="17"/>
  <c r="F23" i="17"/>
  <c r="F25" i="17"/>
  <c r="F27" i="17"/>
  <c r="F30" i="17"/>
  <c r="F33" i="17"/>
  <c r="F34" i="17"/>
  <c r="F35" i="17"/>
  <c r="F36" i="17"/>
  <c r="F37" i="17"/>
  <c r="F38" i="17"/>
  <c r="F39" i="17"/>
  <c r="F41" i="17"/>
  <c r="F43" i="17"/>
  <c r="F45" i="17"/>
  <c r="F14" i="16"/>
  <c r="F16" i="16"/>
  <c r="F18" i="16"/>
  <c r="F20" i="16"/>
  <c r="F22" i="16"/>
  <c r="F24" i="16"/>
  <c r="F26" i="16"/>
  <c r="F28" i="16"/>
  <c r="F30" i="16"/>
  <c r="F32" i="16"/>
  <c r="F34" i="16"/>
  <c r="F36" i="16"/>
  <c r="F38" i="16"/>
  <c r="F40" i="16"/>
  <c r="F42" i="16"/>
  <c r="F44" i="16"/>
  <c r="F46" i="16"/>
  <c r="A48" i="16"/>
  <c r="F48" i="16"/>
  <c r="A50" i="16"/>
  <c r="F50" i="16"/>
  <c r="F56" i="16"/>
  <c r="F58" i="16"/>
  <c r="F60" i="16"/>
  <c r="F62" i="16"/>
  <c r="F64" i="16"/>
  <c r="F66" i="16"/>
  <c r="F68" i="16"/>
  <c r="F70" i="16"/>
  <c r="F72" i="16"/>
  <c r="F74" i="16"/>
  <c r="F76" i="16"/>
  <c r="F78" i="16"/>
  <c r="F80" i="16"/>
  <c r="A82" i="16"/>
  <c r="F82" i="16"/>
  <c r="A84" i="16"/>
  <c r="A86" i="16" s="1"/>
  <c r="A88" i="16" s="1"/>
  <c r="A90" i="16" s="1"/>
  <c r="A92" i="16" s="1"/>
  <c r="A94" i="16" s="1"/>
  <c r="A96" i="16" s="1"/>
  <c r="A98" i="16" s="1"/>
  <c r="F84" i="16"/>
  <c r="F86" i="16"/>
  <c r="F88" i="16"/>
  <c r="F90" i="16"/>
  <c r="F92" i="16"/>
  <c r="F94" i="16"/>
  <c r="F96" i="16"/>
  <c r="F98" i="16"/>
  <c r="F11" i="15"/>
  <c r="A12" i="15"/>
  <c r="F12" i="15"/>
  <c r="F16" i="15"/>
  <c r="F17" i="15"/>
  <c r="F18" i="15"/>
  <c r="F19" i="15"/>
  <c r="F20" i="15"/>
  <c r="F21" i="15"/>
  <c r="F22" i="15"/>
  <c r="F23" i="15"/>
  <c r="F24" i="15"/>
  <c r="F25" i="15"/>
  <c r="F26" i="15"/>
  <c r="F27" i="15"/>
  <c r="F28" i="15"/>
  <c r="F29" i="15"/>
  <c r="F30" i="15"/>
  <c r="F31" i="15"/>
  <c r="F32" i="15"/>
  <c r="F33" i="15"/>
  <c r="F34" i="15"/>
  <c r="F35" i="15"/>
  <c r="F36" i="15"/>
  <c r="F37" i="15"/>
  <c r="F38" i="15"/>
  <c r="F39" i="15"/>
  <c r="F40" i="15"/>
  <c r="F41" i="15"/>
  <c r="F42" i="15"/>
  <c r="F43" i="15"/>
  <c r="F44" i="15"/>
  <c r="F45" i="15"/>
  <c r="F46" i="15"/>
  <c r="F47" i="15"/>
  <c r="F48" i="15"/>
  <c r="F49" i="15"/>
  <c r="F50" i="15"/>
  <c r="F51" i="15"/>
  <c r="F52" i="15"/>
  <c r="F53" i="15"/>
  <c r="F54" i="15"/>
  <c r="F55" i="15"/>
  <c r="F56" i="15"/>
  <c r="F60" i="15"/>
  <c r="F61" i="15"/>
  <c r="F62" i="15"/>
  <c r="F63" i="15"/>
  <c r="F64" i="15"/>
  <c r="F65" i="15"/>
  <c r="F66" i="15"/>
  <c r="F67" i="15"/>
  <c r="F68" i="15"/>
  <c r="F69" i="15"/>
  <c r="F70" i="15"/>
  <c r="F71" i="15"/>
  <c r="F72" i="15"/>
  <c r="F73" i="15"/>
  <c r="F74" i="15"/>
  <c r="F75" i="15"/>
  <c r="F76" i="15"/>
  <c r="F77" i="15"/>
  <c r="F78" i="15"/>
  <c r="F79" i="15"/>
  <c r="F80" i="15"/>
  <c r="F81" i="15"/>
  <c r="F82" i="15"/>
  <c r="F83" i="15"/>
  <c r="F84" i="15"/>
  <c r="F85" i="15"/>
  <c r="F89" i="15"/>
  <c r="F90" i="15"/>
  <c r="F91" i="15"/>
  <c r="F92" i="15"/>
  <c r="F93" i="15"/>
  <c r="F94" i="15"/>
  <c r="F95" i="15"/>
  <c r="F96" i="15"/>
  <c r="F97" i="15"/>
  <c r="F98" i="15"/>
  <c r="F99" i="15"/>
  <c r="F100" i="15"/>
  <c r="F101" i="15"/>
  <c r="F102" i="15"/>
  <c r="F103" i="15"/>
  <c r="F104" i="15"/>
  <c r="F105" i="15"/>
  <c r="F106" i="15"/>
  <c r="F107" i="15"/>
  <c r="F108" i="15"/>
  <c r="F109" i="15"/>
  <c r="F110" i="15"/>
  <c r="F111" i="15"/>
  <c r="F112" i="15"/>
  <c r="F113" i="15"/>
  <c r="F117" i="15"/>
  <c r="F118" i="15"/>
  <c r="F119" i="15"/>
  <c r="F120" i="15"/>
  <c r="F121" i="15"/>
  <c r="F122" i="15"/>
  <c r="F123" i="15"/>
  <c r="F124" i="15"/>
  <c r="F125" i="15"/>
  <c r="F126" i="15"/>
  <c r="F127" i="15"/>
  <c r="F128" i="15"/>
  <c r="F129" i="15"/>
  <c r="F133" i="15"/>
  <c r="F134" i="15"/>
  <c r="F135" i="15"/>
  <c r="F136" i="15"/>
  <c r="F137" i="15"/>
  <c r="F138" i="15"/>
  <c r="F139" i="15"/>
  <c r="F140" i="15"/>
  <c r="F141" i="15"/>
  <c r="F142" i="15"/>
  <c r="F143" i="15"/>
  <c r="F144" i="15"/>
  <c r="F145" i="15"/>
  <c r="F146" i="15"/>
  <c r="F147" i="15"/>
  <c r="F148" i="15"/>
  <c r="F149" i="15"/>
  <c r="F150" i="15"/>
  <c r="F151" i="15"/>
  <c r="F152" i="15"/>
  <c r="F153" i="15"/>
  <c r="F154" i="15"/>
  <c r="F155" i="15"/>
  <c r="F159" i="15"/>
  <c r="F160" i="15"/>
  <c r="F161" i="15"/>
  <c r="F162" i="15"/>
  <c r="F163" i="15"/>
  <c r="F164" i="15"/>
  <c r="F165" i="15"/>
  <c r="F166" i="15"/>
  <c r="F167" i="15"/>
  <c r="F168" i="15"/>
  <c r="F169" i="15"/>
  <c r="F170" i="15"/>
  <c r="F174" i="15"/>
  <c r="F175" i="15"/>
  <c r="F176" i="15"/>
  <c r="F177" i="15"/>
  <c r="F178" i="15"/>
  <c r="F179" i="15"/>
  <c r="F180" i="15"/>
  <c r="F184" i="15"/>
  <c r="A185" i="15"/>
  <c r="F185" i="15"/>
  <c r="F11" i="14"/>
  <c r="F12" i="14"/>
  <c r="F13" i="14"/>
  <c r="F14" i="14"/>
  <c r="F15" i="14"/>
  <c r="F16" i="14"/>
  <c r="F17" i="14"/>
  <c r="F18" i="14"/>
  <c r="F19" i="14"/>
  <c r="F20" i="14"/>
  <c r="F21" i="14"/>
  <c r="F23" i="14"/>
  <c r="F24" i="14"/>
  <c r="F25" i="14"/>
  <c r="F26" i="14"/>
  <c r="F27" i="14"/>
  <c r="F29" i="14"/>
  <c r="F30" i="14"/>
  <c r="F32" i="14"/>
  <c r="A34" i="14"/>
  <c r="F35" i="14"/>
  <c r="F36" i="14"/>
  <c r="A38" i="14"/>
  <c r="A43" i="14" s="1"/>
  <c r="A49" i="14" s="1"/>
  <c r="A55" i="14" s="1"/>
  <c r="A60" i="14" s="1"/>
  <c r="A62" i="14" s="1"/>
  <c r="A65" i="14" s="1"/>
  <c r="A67" i="14" s="1"/>
  <c r="A69" i="14" s="1"/>
  <c r="A81" i="14" s="1"/>
  <c r="A83" i="14" s="1"/>
  <c r="A85" i="14" s="1"/>
  <c r="A87" i="14" s="1"/>
  <c r="A89" i="14" s="1"/>
  <c r="A91" i="14" s="1"/>
  <c r="A93" i="14" s="1"/>
  <c r="A101" i="14" s="1"/>
  <c r="A105" i="14" s="1"/>
  <c r="A109" i="14" s="1"/>
  <c r="A113" i="14" s="1"/>
  <c r="A117" i="14" s="1"/>
  <c r="A122" i="14" s="1"/>
  <c r="A124" i="14" s="1"/>
  <c r="A126" i="14" s="1"/>
  <c r="A133" i="14" s="1"/>
  <c r="A140" i="14" s="1"/>
  <c r="A142" i="14" s="1"/>
  <c r="A144" i="14" s="1"/>
  <c r="A146" i="14" s="1"/>
  <c r="A170" i="14" s="1"/>
  <c r="A172" i="14" s="1"/>
  <c r="A174" i="14" s="1"/>
  <c r="F39" i="14"/>
  <c r="F40" i="14"/>
  <c r="F41" i="14"/>
  <c r="F44" i="14"/>
  <c r="F45" i="14"/>
  <c r="F46" i="14"/>
  <c r="F47" i="14"/>
  <c r="F50" i="14"/>
  <c r="F51" i="14"/>
  <c r="F52" i="14"/>
  <c r="F53" i="14"/>
  <c r="F56" i="14"/>
  <c r="F57" i="14"/>
  <c r="F58" i="14"/>
  <c r="F60" i="14"/>
  <c r="F63" i="14"/>
  <c r="F65" i="14"/>
  <c r="F67" i="14"/>
  <c r="F70" i="14"/>
  <c r="F71" i="14"/>
  <c r="F72" i="14"/>
  <c r="F73" i="14"/>
  <c r="A75" i="14"/>
  <c r="F76" i="14"/>
  <c r="F77" i="14"/>
  <c r="F78" i="14"/>
  <c r="F79" i="14"/>
  <c r="F81" i="14"/>
  <c r="F83" i="14"/>
  <c r="F85" i="14"/>
  <c r="F87" i="14"/>
  <c r="F89" i="14"/>
  <c r="F91" i="14"/>
  <c r="F94" i="14"/>
  <c r="F95" i="14"/>
  <c r="F96" i="14"/>
  <c r="F97" i="14"/>
  <c r="F98" i="14"/>
  <c r="F99" i="14"/>
  <c r="F102" i="14"/>
  <c r="F103" i="14"/>
  <c r="F106" i="14"/>
  <c r="F107" i="14"/>
  <c r="F110" i="14"/>
  <c r="F111" i="14"/>
  <c r="F114" i="14"/>
  <c r="F115" i="14"/>
  <c r="F118" i="14"/>
  <c r="F119" i="14"/>
  <c r="F120" i="14"/>
  <c r="F122" i="14"/>
  <c r="F124" i="14"/>
  <c r="F126" i="14"/>
  <c r="F133" i="14"/>
  <c r="F140" i="14"/>
  <c r="F142" i="14"/>
  <c r="F144" i="14"/>
  <c r="F147" i="14"/>
  <c r="F148" i="14"/>
  <c r="F149" i="14"/>
  <c r="F150" i="14"/>
  <c r="F151" i="14"/>
  <c r="F152" i="14"/>
  <c r="F153" i="14"/>
  <c r="F154" i="14"/>
  <c r="F155" i="14"/>
  <c r="F156" i="14"/>
  <c r="F157" i="14"/>
  <c r="F158" i="14"/>
  <c r="F159" i="14"/>
  <c r="F160" i="14"/>
  <c r="F161" i="14"/>
  <c r="F162" i="14"/>
  <c r="F163" i="14"/>
  <c r="F164" i="14"/>
  <c r="F165" i="14"/>
  <c r="F166" i="14"/>
  <c r="F167" i="14"/>
  <c r="F168" i="14"/>
  <c r="F170" i="14"/>
  <c r="F172" i="14"/>
  <c r="F174" i="14"/>
  <c r="F10" i="13"/>
  <c r="A12" i="13"/>
  <c r="A14" i="13" s="1"/>
  <c r="A16" i="13" s="1"/>
  <c r="A18" i="13" s="1"/>
  <c r="A20" i="13" s="1"/>
  <c r="A22" i="13" s="1"/>
  <c r="A24" i="13" s="1"/>
  <c r="A26" i="13" s="1"/>
  <c r="A28" i="13" s="1"/>
  <c r="A30" i="13" s="1"/>
  <c r="A32" i="13" s="1"/>
  <c r="F12" i="13"/>
  <c r="F14" i="13"/>
  <c r="F16" i="13"/>
  <c r="F18" i="13"/>
  <c r="F20" i="13"/>
  <c r="F22" i="13"/>
  <c r="F24" i="13"/>
  <c r="F26" i="13"/>
  <c r="F28" i="13"/>
  <c r="F30" i="13"/>
  <c r="F32" i="13"/>
  <c r="F10" i="12"/>
  <c r="A12" i="12"/>
  <c r="A14" i="12" s="1"/>
  <c r="A16" i="12" s="1"/>
  <c r="A18" i="12" s="1"/>
  <c r="A20" i="12" s="1"/>
  <c r="A22" i="12" s="1"/>
  <c r="A24" i="12" s="1"/>
  <c r="A26" i="12" s="1"/>
  <c r="A28" i="12" s="1"/>
  <c r="A30" i="12" s="1"/>
  <c r="A32" i="12" s="1"/>
  <c r="A34" i="12" s="1"/>
  <c r="F12" i="12"/>
  <c r="F14" i="12"/>
  <c r="F16" i="12"/>
  <c r="F18" i="12"/>
  <c r="F20" i="12"/>
  <c r="F22" i="12"/>
  <c r="F24" i="12"/>
  <c r="F26" i="12"/>
  <c r="F28" i="12"/>
  <c r="F30" i="12"/>
  <c r="F32" i="12"/>
  <c r="F34" i="12"/>
  <c r="E571" i="4"/>
  <c r="E574" i="4"/>
  <c r="E568" i="4"/>
  <c r="E226" i="4"/>
  <c r="E926" i="4"/>
  <c r="E837" i="4"/>
  <c r="E809" i="4"/>
  <c r="E19" i="10" l="1"/>
  <c r="E22" i="2" s="1"/>
  <c r="F52" i="16"/>
  <c r="E15" i="6" s="1"/>
  <c r="A66" i="37"/>
  <c r="F100" i="16"/>
  <c r="E16" i="6" s="1"/>
  <c r="A63" i="32"/>
  <c r="A49" i="36"/>
  <c r="A55" i="36" s="1"/>
  <c r="F42" i="21"/>
  <c r="E21" i="6" s="1"/>
  <c r="F59" i="19"/>
  <c r="E19" i="6" s="1"/>
  <c r="F186" i="15"/>
  <c r="E34" i="9"/>
  <c r="E20" i="2" s="1"/>
  <c r="C17" i="27"/>
  <c r="F37" i="25"/>
  <c r="E25" i="6" s="1"/>
  <c r="F42" i="24"/>
  <c r="E24" i="6" s="1"/>
  <c r="F44" i="23"/>
  <c r="E23" i="6" s="1"/>
  <c r="F31" i="22"/>
  <c r="E22" i="6" s="1"/>
  <c r="F24" i="20"/>
  <c r="E20" i="6" s="1"/>
  <c r="F48" i="18"/>
  <c r="E18" i="6" s="1"/>
  <c r="F47" i="17"/>
  <c r="E17" i="6" s="1"/>
  <c r="F181" i="15"/>
  <c r="F171" i="15"/>
  <c r="F156" i="15"/>
  <c r="F130" i="15"/>
  <c r="F114" i="15"/>
  <c r="F86" i="15"/>
  <c r="F57" i="15"/>
  <c r="F13" i="15"/>
  <c r="F36" i="12"/>
  <c r="E11" i="6" s="1"/>
  <c r="F176" i="14"/>
  <c r="E13" i="6" s="1"/>
  <c r="F34" i="13"/>
  <c r="E12" i="6" s="1"/>
  <c r="C14" i="38"/>
  <c r="A26" i="41"/>
  <c r="A30" i="41" s="1"/>
  <c r="A44" i="40"/>
  <c r="A80" i="39"/>
  <c r="C16" i="33"/>
  <c r="A78" i="34"/>
  <c r="A86" i="34" s="1"/>
  <c r="A26" i="35"/>
  <c r="A28" i="31"/>
  <c r="A35" i="30"/>
  <c r="A39" i="30" s="1"/>
  <c r="A23" i="29"/>
  <c r="A27" i="29" s="1"/>
  <c r="A42" i="28"/>
  <c r="A24" i="23"/>
  <c r="A26" i="23" s="1"/>
  <c r="A28" i="23" s="1"/>
  <c r="A30" i="23" s="1"/>
  <c r="A32" i="23" s="1"/>
  <c r="A34" i="23" s="1"/>
  <c r="A36" i="23" s="1"/>
  <c r="A38" i="23" s="1"/>
  <c r="A40" i="23" s="1"/>
  <c r="A42" i="23" s="1"/>
  <c r="A22" i="23"/>
  <c r="E779" i="4"/>
  <c r="E776" i="4"/>
  <c r="F102" i="16" l="1"/>
  <c r="A31" i="29"/>
  <c r="A43" i="30"/>
  <c r="A53" i="30" s="1"/>
  <c r="A60" i="30" s="1"/>
  <c r="A70" i="37"/>
  <c r="F188" i="15"/>
  <c r="E14" i="6" s="1"/>
  <c r="E27" i="6" s="1"/>
  <c r="E18" i="2" s="1"/>
  <c r="A41" i="41"/>
  <c r="A47" i="40"/>
  <c r="A88" i="39"/>
  <c r="A94" i="34"/>
  <c r="A102" i="34" s="1"/>
  <c r="A61" i="36"/>
  <c r="A30" i="35"/>
  <c r="A33" i="31"/>
  <c r="A35" i="29"/>
  <c r="A41" i="29" s="1"/>
  <c r="A49" i="28"/>
  <c r="A61" i="28" s="1"/>
  <c r="C1058" i="4"/>
  <c r="C1811" i="4"/>
  <c r="A72" i="37" l="1"/>
  <c r="A44" i="41"/>
  <c r="A46" i="41" s="1"/>
  <c r="A52" i="40"/>
  <c r="A92" i="39"/>
  <c r="A64" i="36"/>
  <c r="A33" i="35"/>
  <c r="A110" i="34"/>
  <c r="A37" i="31"/>
  <c r="A67" i="30"/>
  <c r="A70" i="28"/>
  <c r="E1041" i="4"/>
  <c r="E1038" i="4"/>
  <c r="E1035" i="4"/>
  <c r="E1032" i="4"/>
  <c r="E1029" i="4"/>
  <c r="E1026" i="4"/>
  <c r="E1023" i="4"/>
  <c r="E1020" i="4"/>
  <c r="E1015" i="4"/>
  <c r="E1012" i="4"/>
  <c r="E1009" i="4"/>
  <c r="E1006" i="4"/>
  <c r="E1003" i="4"/>
  <c r="E998" i="4"/>
  <c r="E995" i="4"/>
  <c r="E992" i="4"/>
  <c r="E989" i="4"/>
  <c r="E983" i="4"/>
  <c r="E980" i="4"/>
  <c r="E974" i="4"/>
  <c r="E971" i="4"/>
  <c r="E968" i="4"/>
  <c r="E965" i="4"/>
  <c r="E962" i="4"/>
  <c r="E959" i="4"/>
  <c r="E953" i="4"/>
  <c r="E950" i="4"/>
  <c r="E947" i="4"/>
  <c r="E944" i="4"/>
  <c r="E941" i="4"/>
  <c r="E938" i="4"/>
  <c r="E935" i="4"/>
  <c r="E932" i="4"/>
  <c r="E929" i="4"/>
  <c r="E897" i="4"/>
  <c r="E894" i="4"/>
  <c r="E891" i="4"/>
  <c r="E888" i="4"/>
  <c r="E885" i="4"/>
  <c r="E882" i="4"/>
  <c r="E879" i="4"/>
  <c r="E876" i="4"/>
  <c r="E873" i="4"/>
  <c r="E867" i="4"/>
  <c r="E864" i="4"/>
  <c r="E861" i="4"/>
  <c r="E858" i="4"/>
  <c r="E855" i="4"/>
  <c r="E852" i="4"/>
  <c r="E849" i="4"/>
  <c r="E846" i="4"/>
  <c r="E843" i="4"/>
  <c r="E840" i="4"/>
  <c r="E1074" i="4"/>
  <c r="A77" i="37" l="1"/>
  <c r="A56" i="40"/>
  <c r="A97" i="39"/>
  <c r="A103" i="39" s="1"/>
  <c r="A113" i="39" s="1"/>
  <c r="A70" i="36"/>
  <c r="A74" i="36" s="1"/>
  <c r="A37" i="35"/>
  <c r="A44" i="35" s="1"/>
  <c r="A118" i="34"/>
  <c r="A41" i="31"/>
  <c r="A45" i="31" s="1"/>
  <c r="A73" i="30"/>
  <c r="A74" i="28"/>
  <c r="A86" i="28" s="1"/>
  <c r="A92" i="37" l="1"/>
  <c r="A61" i="40"/>
  <c r="A65" i="40" s="1"/>
  <c r="A71" i="40" s="1"/>
  <c r="A76" i="40" s="1"/>
  <c r="A79" i="40" s="1"/>
  <c r="A84" i="40" s="1"/>
  <c r="A90" i="40" s="1"/>
  <c r="A94" i="40" s="1"/>
  <c r="A106" i="40" s="1"/>
  <c r="A122" i="39"/>
  <c r="A127" i="39" s="1"/>
  <c r="A137" i="39" s="1"/>
  <c r="A141" i="39" s="1"/>
  <c r="A147" i="39" s="1"/>
  <c r="A159" i="39" s="1"/>
  <c r="A163" i="39" s="1"/>
  <c r="A166" i="39" s="1"/>
  <c r="A168" i="39" s="1"/>
  <c r="A170" i="39" s="1"/>
  <c r="A77" i="36"/>
  <c r="A81" i="36" s="1"/>
  <c r="A85" i="36" s="1"/>
  <c r="A92" i="36" s="1"/>
  <c r="A50" i="35"/>
  <c r="A56" i="35" s="1"/>
  <c r="A126" i="34"/>
  <c r="A134" i="34" s="1"/>
  <c r="A49" i="31"/>
  <c r="A52" i="31" s="1"/>
  <c r="A57" i="31" s="1"/>
  <c r="A60" i="31" s="1"/>
  <c r="A66" i="31" s="1"/>
  <c r="A72" i="31" s="1"/>
  <c r="A81" i="31" s="1"/>
  <c r="A89" i="31" s="1"/>
  <c r="A96" i="31" s="1"/>
  <c r="A100" i="31" s="1"/>
  <c r="A104" i="31" s="1"/>
  <c r="A108" i="31" s="1"/>
  <c r="A78" i="30"/>
  <c r="A90" i="30" s="1"/>
  <c r="A94" i="30" s="1"/>
  <c r="A98" i="30" s="1"/>
  <c r="A95" i="28"/>
  <c r="E806" i="4"/>
  <c r="E803" i="4"/>
  <c r="E135" i="4"/>
  <c r="A59" i="35" l="1"/>
  <c r="A63" i="35" s="1"/>
  <c r="A67" i="35" s="1"/>
  <c r="A97" i="37"/>
  <c r="A129" i="37" s="1"/>
  <c r="A138" i="37" s="1"/>
  <c r="A160" i="37" s="1"/>
  <c r="A182" i="37" s="1"/>
  <c r="A197" i="37" s="1"/>
  <c r="A201" i="37" s="1"/>
  <c r="A205" i="37" s="1"/>
  <c r="A215" i="37" s="1"/>
  <c r="A220" i="37" s="1"/>
  <c r="A226" i="37" s="1"/>
  <c r="A231" i="37" s="1"/>
  <c r="A236" i="37" s="1"/>
  <c r="A240" i="37" s="1"/>
  <c r="A245" i="37" s="1"/>
  <c r="A108" i="40"/>
  <c r="A110" i="40" s="1"/>
  <c r="A112" i="40" s="1"/>
  <c r="A98" i="36"/>
  <c r="A101" i="36" s="1"/>
  <c r="A104" i="36" s="1"/>
  <c r="A107" i="36" s="1"/>
  <c r="A70" i="35"/>
  <c r="A142" i="34"/>
  <c r="A146" i="34" s="1"/>
  <c r="A150" i="34" s="1"/>
  <c r="A155" i="34" s="1"/>
  <c r="A160" i="34" s="1"/>
  <c r="A166" i="34" s="1"/>
  <c r="A170" i="34" s="1"/>
  <c r="A175" i="34" s="1"/>
  <c r="A180" i="34" s="1"/>
  <c r="A187" i="34" s="1"/>
  <c r="A111" i="31"/>
  <c r="A113" i="31" s="1"/>
  <c r="A100" i="30"/>
  <c r="A102" i="30" s="1"/>
  <c r="A104" i="30" s="1"/>
  <c r="A106" i="30" s="1"/>
  <c r="A105" i="28"/>
  <c r="A117" i="28" s="1"/>
  <c r="A127" i="28" s="1"/>
  <c r="A131" i="28" s="1"/>
  <c r="E431" i="4"/>
  <c r="C276" i="4"/>
  <c r="E276" i="4" s="1"/>
  <c r="C132" i="4"/>
  <c r="E132" i="4" s="1"/>
  <c r="C428" i="4"/>
  <c r="E428" i="4" s="1"/>
  <c r="A135" i="28" l="1"/>
  <c r="A139" i="28" s="1"/>
  <c r="A143" i="28" s="1"/>
  <c r="A147" i="28" s="1"/>
  <c r="A151" i="28" s="1"/>
  <c r="A154" i="28" s="1"/>
  <c r="A192" i="34"/>
  <c r="A195" i="34" s="1"/>
  <c r="A199" i="34" s="1"/>
  <c r="A203" i="34" s="1"/>
  <c r="A208" i="34" s="1"/>
  <c r="A216" i="34" s="1"/>
  <c r="A224" i="34" s="1"/>
  <c r="A228" i="34" s="1"/>
  <c r="A232" i="34" s="1"/>
  <c r="A238" i="34" s="1"/>
  <c r="A242" i="34" s="1"/>
  <c r="A245" i="34" s="1"/>
  <c r="A247" i="34" s="1"/>
  <c r="C217" i="4"/>
  <c r="E217" i="4" s="1"/>
  <c r="E694" i="4"/>
  <c r="E51" i="4"/>
  <c r="C18" i="4" l="1"/>
  <c r="C80" i="4" l="1"/>
  <c r="E80" i="4" s="1"/>
  <c r="C675" i="4"/>
  <c r="E675" i="4" s="1"/>
  <c r="C540" i="4"/>
  <c r="A1117" i="4" l="1"/>
  <c r="E1464" i="4" l="1"/>
  <c r="E258" i="4" l="1"/>
  <c r="E800" i="4"/>
  <c r="E1811" i="4" l="1"/>
  <c r="E712" i="4" l="1"/>
  <c r="E729" i="4"/>
  <c r="E1585" i="4" l="1"/>
  <c r="E1574" i="4"/>
  <c r="E1557" i="4"/>
  <c r="E1543" i="4"/>
  <c r="E1529" i="4"/>
  <c r="E1515" i="4"/>
  <c r="E1499" i="4"/>
  <c r="E1482" i="4"/>
  <c r="E1454" i="4"/>
  <c r="E1439" i="4"/>
  <c r="E1424" i="4"/>
  <c r="E1409" i="4"/>
  <c r="E1394" i="4"/>
  <c r="E1380" i="4"/>
  <c r="E1366" i="4"/>
  <c r="E1352" i="4"/>
  <c r="E1338" i="4"/>
  <c r="E1326" i="4"/>
  <c r="E1314" i="4"/>
  <c r="E1298" i="4"/>
  <c r="E1285" i="4"/>
  <c r="E1272" i="4"/>
  <c r="E1258" i="4"/>
  <c r="E1244" i="4"/>
  <c r="E1230" i="4"/>
  <c r="E1217" i="4"/>
  <c r="E1204" i="4"/>
  <c r="E1189" i="4"/>
  <c r="E1182" i="4"/>
  <c r="E1167" i="4"/>
  <c r="E1159" i="4"/>
  <c r="E1145" i="4"/>
  <c r="E1136" i="4"/>
  <c r="E1127" i="4"/>
  <c r="E797" i="4"/>
  <c r="E794" i="4"/>
  <c r="C268" i="4"/>
  <c r="C255" i="4"/>
  <c r="C252" i="4"/>
  <c r="C417" i="4" l="1"/>
  <c r="C420" i="4"/>
  <c r="E420" i="4" s="1"/>
  <c r="E255" i="4" l="1"/>
  <c r="E252" i="4" l="1"/>
  <c r="E690" i="4"/>
  <c r="E687" i="4"/>
  <c r="E684" i="4"/>
  <c r="E678" i="4"/>
  <c r="E669" i="4"/>
  <c r="E666" i="4"/>
  <c r="E663" i="4"/>
  <c r="E659" i="4"/>
  <c r="E647" i="4"/>
  <c r="E644" i="4"/>
  <c r="E638" i="4"/>
  <c r="E632" i="4"/>
  <c r="E628" i="4"/>
  <c r="E577" i="4"/>
  <c r="E553" i="4"/>
  <c r="E549" i="4"/>
  <c r="E546" i="4"/>
  <c r="E517" i="4"/>
  <c r="C681" i="4"/>
  <c r="E681" i="4" s="1"/>
  <c r="C672" i="4"/>
  <c r="E672" i="4" s="1"/>
  <c r="C655" i="4"/>
  <c r="E655" i="4" s="1"/>
  <c r="C651" i="4"/>
  <c r="E651" i="4" s="1"/>
  <c r="C641" i="4"/>
  <c r="E641" i="4" s="1"/>
  <c r="C635" i="4"/>
  <c r="E635" i="4" s="1"/>
  <c r="C624" i="4"/>
  <c r="E624" i="4" s="1"/>
  <c r="E620" i="4"/>
  <c r="E617" i="4"/>
  <c r="E614" i="4"/>
  <c r="E611" i="4"/>
  <c r="E608" i="4"/>
  <c r="E605" i="4"/>
  <c r="E602" i="4"/>
  <c r="E599" i="4"/>
  <c r="E596" i="4"/>
  <c r="E593" i="4"/>
  <c r="E590" i="4"/>
  <c r="E587" i="4"/>
  <c r="E583" i="4"/>
  <c r="E580" i="4"/>
  <c r="E565" i="4"/>
  <c r="E561" i="4"/>
  <c r="E557" i="4"/>
  <c r="C543" i="4"/>
  <c r="E543" i="4" s="1"/>
  <c r="E540" i="4"/>
  <c r="C537" i="4"/>
  <c r="E537" i="4" s="1"/>
  <c r="C533" i="4"/>
  <c r="E533" i="4" s="1"/>
  <c r="C529" i="4"/>
  <c r="E529" i="4" s="1"/>
  <c r="C525" i="4"/>
  <c r="E525" i="4" s="1"/>
  <c r="C521" i="4"/>
  <c r="E521" i="4" s="1"/>
  <c r="C771" i="4"/>
  <c r="E771" i="4" s="1"/>
  <c r="C768" i="4"/>
  <c r="E768" i="4" s="1"/>
  <c r="C244" i="4"/>
  <c r="E244" i="4" s="1"/>
  <c r="C765" i="4"/>
  <c r="E765" i="4" s="1"/>
  <c r="E732" i="4"/>
  <c r="E380" i="4"/>
  <c r="E774" i="4"/>
  <c r="E1814" i="4"/>
  <c r="C170" i="4" l="1"/>
  <c r="E191" i="4"/>
  <c r="C425" i="4"/>
  <c r="E425" i="4" s="1"/>
  <c r="E1696" i="4"/>
  <c r="E1672" i="4"/>
  <c r="E1648" i="4"/>
  <c r="E1806" i="4"/>
  <c r="E1772" i="4"/>
  <c r="E1768" i="4"/>
  <c r="E1757" i="4"/>
  <c r="E1753" i="4"/>
  <c r="E1743" i="4"/>
  <c r="E1739" i="4"/>
  <c r="E1735" i="4"/>
  <c r="E1725" i="4"/>
  <c r="E1718" i="4"/>
  <c r="E1712" i="4"/>
  <c r="E1624" i="4"/>
  <c r="E1816" i="4" l="1"/>
  <c r="E28" i="5" s="1"/>
  <c r="E170" i="4"/>
  <c r="C167" i="4"/>
  <c r="C98" i="4"/>
  <c r="C113" i="4"/>
  <c r="E1043" i="4"/>
  <c r="E310" i="4" l="1"/>
  <c r="C1108" i="4" l="1"/>
  <c r="E1108" i="4" s="1"/>
  <c r="E1114" i="4"/>
  <c r="E1587" i="4" l="1"/>
  <c r="E726" i="4"/>
  <c r="E753" i="4"/>
  <c r="C870" i="4"/>
  <c r="E870" i="4" s="1"/>
  <c r="E514" i="4"/>
  <c r="E696" i="4" s="1"/>
  <c r="E390" i="4" l="1"/>
  <c r="E376" i="4"/>
  <c r="C365" i="4"/>
  <c r="E365" i="4" s="1"/>
  <c r="C368" i="4"/>
  <c r="E368" i="4" s="1"/>
  <c r="E362" i="4"/>
  <c r="C709" i="4"/>
  <c r="E709" i="4" s="1"/>
  <c r="C706" i="4"/>
  <c r="E235" i="4"/>
  <c r="E241" i="4"/>
  <c r="E238" i="4"/>
  <c r="C1064" i="4" l="1"/>
  <c r="E791" i="4"/>
  <c r="E899" i="4"/>
  <c r="E723" i="4"/>
  <c r="E287" i="4"/>
  <c r="C282" i="4"/>
  <c r="E223" i="4"/>
  <c r="C185" i="4"/>
  <c r="E185" i="4" s="1"/>
  <c r="C182" i="4"/>
  <c r="C21" i="4"/>
  <c r="C27" i="4" s="1"/>
  <c r="E1064" i="4" l="1"/>
  <c r="E208" i="4"/>
  <c r="E207" i="4"/>
  <c r="E206" i="4"/>
  <c r="E205" i="4"/>
  <c r="E204" i="4"/>
  <c r="E203" i="4"/>
  <c r="E202" i="4"/>
  <c r="E201" i="4"/>
  <c r="E200" i="4"/>
  <c r="E199" i="4"/>
  <c r="E198" i="4"/>
  <c r="E197" i="4"/>
  <c r="E167" i="4" l="1"/>
  <c r="C164" i="4"/>
  <c r="C161" i="4" s="1"/>
  <c r="E158" i="4"/>
  <c r="E146" i="4"/>
  <c r="E149" i="4"/>
  <c r="E176" i="4"/>
  <c r="E155" i="4"/>
  <c r="C143" i="4"/>
  <c r="E152" i="4"/>
  <c r="C101" i="4"/>
  <c r="E101" i="4" s="1"/>
  <c r="C104" i="4"/>
  <c r="E104" i="4" s="1"/>
  <c r="E107" i="4"/>
  <c r="E98" i="4"/>
  <c r="E95" i="4"/>
  <c r="E164" i="4" l="1"/>
  <c r="C92" i="4"/>
  <c r="G116" i="4" l="1"/>
  <c r="I115" i="4" s="1"/>
  <c r="I116" i="4" s="1"/>
  <c r="C116" i="4" s="1"/>
  <c r="E116" i="4" s="1"/>
  <c r="E14" i="11"/>
  <c r="E17" i="11"/>
  <c r="E21" i="11"/>
  <c r="E30" i="11"/>
  <c r="E33" i="11"/>
  <c r="E36" i="11"/>
  <c r="E39" i="11"/>
  <c r="E706" i="4"/>
  <c r="E715" i="4" s="1"/>
  <c r="E720" i="4"/>
  <c r="E735" i="4"/>
  <c r="E738" i="4"/>
  <c r="E741" i="4"/>
  <c r="E744" i="4"/>
  <c r="E747" i="4"/>
  <c r="E750" i="4"/>
  <c r="E756" i="4"/>
  <c r="E759" i="4"/>
  <c r="E762" i="4"/>
  <c r="E1052" i="4"/>
  <c r="E1055" i="4"/>
  <c r="E1058" i="4"/>
  <c r="E1061" i="4"/>
  <c r="E1071" i="4"/>
  <c r="E1076" i="4" s="1"/>
  <c r="E1833" i="4"/>
  <c r="E1835" i="4" s="1"/>
  <c r="E29" i="5" s="1"/>
  <c r="E15" i="4"/>
  <c r="E18" i="4"/>
  <c r="E21" i="4"/>
  <c r="E24" i="4"/>
  <c r="E27" i="4"/>
  <c r="E30" i="4"/>
  <c r="E33" i="4"/>
  <c r="E36" i="4"/>
  <c r="E39" i="4"/>
  <c r="E42" i="4"/>
  <c r="E45" i="4"/>
  <c r="E48" i="4"/>
  <c r="E54" i="4"/>
  <c r="E57" i="4"/>
  <c r="E68" i="4"/>
  <c r="E71" i="4"/>
  <c r="E74" i="4"/>
  <c r="E77" i="4"/>
  <c r="E83" i="4"/>
  <c r="E92" i="4"/>
  <c r="E110" i="4"/>
  <c r="E113" i="4"/>
  <c r="E119" i="4"/>
  <c r="E123" i="4"/>
  <c r="E126" i="4"/>
  <c r="E129" i="4"/>
  <c r="E143" i="4"/>
  <c r="E161" i="4"/>
  <c r="E173" i="4"/>
  <c r="E179" i="4"/>
  <c r="E182" i="4"/>
  <c r="E188" i="4"/>
  <c r="E194" i="4"/>
  <c r="E211" i="4"/>
  <c r="E214" i="4"/>
  <c r="E220" i="4"/>
  <c r="E232" i="4"/>
  <c r="E229" i="4"/>
  <c r="E263" i="4"/>
  <c r="E268" i="4"/>
  <c r="E273" i="4"/>
  <c r="E282" i="4"/>
  <c r="E300" i="4"/>
  <c r="E305" i="4"/>
  <c r="E313" i="4"/>
  <c r="E316" i="4"/>
  <c r="E319" i="4"/>
  <c r="E322" i="4"/>
  <c r="E325" i="4"/>
  <c r="E330" i="4"/>
  <c r="E333" i="4"/>
  <c r="E340" i="4"/>
  <c r="E345" i="4"/>
  <c r="E350" i="4"/>
  <c r="E354" i="4"/>
  <c r="E359" i="4"/>
  <c r="E372" i="4"/>
  <c r="E385" i="4"/>
  <c r="E395" i="4"/>
  <c r="E400" i="4"/>
  <c r="E405" i="4"/>
  <c r="E409" i="4"/>
  <c r="E412" i="4"/>
  <c r="E417" i="4"/>
  <c r="E11" i="11"/>
  <c r="E41" i="11" l="1"/>
  <c r="E246" i="4"/>
  <c r="E15" i="5" s="1"/>
  <c r="E1066" i="4"/>
  <c r="E25" i="5" s="1"/>
  <c r="E811" i="4"/>
  <c r="E22" i="5" s="1"/>
  <c r="E137" i="4"/>
  <c r="E14" i="5" s="1"/>
  <c r="E433" i="4"/>
  <c r="E16" i="5" s="1"/>
  <c r="E23" i="11"/>
  <c r="E59" i="4"/>
  <c r="E12" i="5" s="1"/>
  <c r="E85" i="4"/>
  <c r="E13" i="5" s="1"/>
  <c r="E17" i="5"/>
  <c r="E27" i="5"/>
  <c r="E23" i="5"/>
  <c r="E21" i="5"/>
  <c r="E26" i="5"/>
  <c r="E24" i="5"/>
  <c r="E43" i="11" l="1"/>
  <c r="E24" i="2" s="1"/>
  <c r="E30" i="5"/>
  <c r="E32" i="5" s="1"/>
  <c r="E16" i="2" s="1"/>
  <c r="E18" i="5"/>
  <c r="E36" i="2" l="1"/>
  <c r="E37" i="2" l="1"/>
  <c r="E39" i="2" s="1"/>
</calcChain>
</file>

<file path=xl/sharedStrings.xml><?xml version="1.0" encoding="utf-8"?>
<sst xmlns="http://schemas.openxmlformats.org/spreadsheetml/2006/main" count="6594" uniqueCount="3028">
  <si>
    <t>2.3.</t>
  </si>
  <si>
    <t xml:space="preserve">SKUPNA </t>
  </si>
  <si>
    <t>R E K A P I T U L A C I J A  GOI DEL</t>
  </si>
  <si>
    <t>GRADBENO OBRTNIŠKA DELA</t>
  </si>
  <si>
    <t>skupaj</t>
  </si>
  <si>
    <t>VSE SKUPAJ</t>
  </si>
  <si>
    <t xml:space="preserve"> </t>
  </si>
  <si>
    <t>7.0.</t>
  </si>
  <si>
    <t xml:space="preserve">Splošne zahteve za vsa dela </t>
  </si>
  <si>
    <t xml:space="preserve">1.0   </t>
  </si>
  <si>
    <t>kos</t>
  </si>
  <si>
    <t>1.4.</t>
  </si>
  <si>
    <t xml:space="preserve">2.0.  </t>
  </si>
  <si>
    <t>Rušilna in demontažna dela</t>
  </si>
  <si>
    <t>m1</t>
  </si>
  <si>
    <t>2.2.</t>
  </si>
  <si>
    <t>m2</t>
  </si>
  <si>
    <t>2.4.</t>
  </si>
  <si>
    <t>2.5.</t>
  </si>
  <si>
    <t>2.6.</t>
  </si>
  <si>
    <t>3.4.</t>
  </si>
  <si>
    <t>3.8.</t>
  </si>
  <si>
    <t>4.1.</t>
  </si>
  <si>
    <t>5.2.</t>
  </si>
  <si>
    <t xml:space="preserve">m2    </t>
  </si>
  <si>
    <t>7.1.</t>
  </si>
  <si>
    <t>3.3.</t>
  </si>
  <si>
    <t>1.1.</t>
  </si>
  <si>
    <t>1.2.</t>
  </si>
  <si>
    <t>1.3.</t>
  </si>
  <si>
    <t>2.1.</t>
  </si>
  <si>
    <t>3.1.</t>
  </si>
  <si>
    <t>3.2.</t>
  </si>
  <si>
    <t>3.9.</t>
  </si>
  <si>
    <t>3.10.</t>
  </si>
  <si>
    <t>3.11.</t>
  </si>
  <si>
    <t>4.2.</t>
  </si>
  <si>
    <t>6.1.</t>
  </si>
  <si>
    <t>6.2.</t>
  </si>
  <si>
    <t>6.3.</t>
  </si>
  <si>
    <t>6.4.</t>
  </si>
  <si>
    <t>enota</t>
  </si>
  <si>
    <t>količina</t>
  </si>
  <si>
    <t>cena na enoto</t>
  </si>
  <si>
    <t>vrednost brez DDV</t>
  </si>
  <si>
    <t>4.4.</t>
  </si>
  <si>
    <t>6.5.</t>
  </si>
  <si>
    <t>8.0.</t>
  </si>
  <si>
    <t>8.1.</t>
  </si>
  <si>
    <t>A</t>
  </si>
  <si>
    <t>DDV 22 %</t>
  </si>
  <si>
    <t>7.2.</t>
  </si>
  <si>
    <t>6.6.</t>
  </si>
  <si>
    <t>R E K A P I T U L A C I J A  GO DEL</t>
  </si>
  <si>
    <t>8.2.</t>
  </si>
  <si>
    <t>8.3.</t>
  </si>
  <si>
    <t>8.5.</t>
  </si>
  <si>
    <t xml:space="preserve">3.0.  </t>
  </si>
  <si>
    <t>3.12.</t>
  </si>
  <si>
    <t>3.13.</t>
  </si>
  <si>
    <t>4.0.</t>
  </si>
  <si>
    <t>5.0.</t>
  </si>
  <si>
    <t>Keramičarska dela</t>
  </si>
  <si>
    <t>6.0.</t>
  </si>
  <si>
    <t>6.7.</t>
  </si>
  <si>
    <t>8.6.</t>
  </si>
  <si>
    <t>B</t>
  </si>
  <si>
    <t>ELEKTROINSTALACIJSKA DELA</t>
  </si>
  <si>
    <t>C</t>
  </si>
  <si>
    <t>STROJNOINSTALACIJSKA DELA</t>
  </si>
  <si>
    <t>kg</t>
  </si>
  <si>
    <t>4.5.</t>
  </si>
  <si>
    <t>4.6.</t>
  </si>
  <si>
    <t>6.8.</t>
  </si>
  <si>
    <t>6.9.</t>
  </si>
  <si>
    <t>8.9.</t>
  </si>
  <si>
    <t>8.10.</t>
  </si>
  <si>
    <t>8.11.</t>
  </si>
  <si>
    <t>8.12.</t>
  </si>
  <si>
    <t>8.13.</t>
  </si>
  <si>
    <t>Zemeljska dela</t>
  </si>
  <si>
    <t xml:space="preserve">Beton in armirani beton </t>
  </si>
  <si>
    <t xml:space="preserve">Tesarska dela </t>
  </si>
  <si>
    <t xml:space="preserve">Zidarska dela </t>
  </si>
  <si>
    <t>Kanalizacija, odvodnjavanje in zunanja ureditev</t>
  </si>
  <si>
    <t xml:space="preserve">1-6 skupaj </t>
  </si>
  <si>
    <t>Spuščeni stropovi in maveckartonska dela</t>
  </si>
  <si>
    <t>Dvigalo</t>
  </si>
  <si>
    <t>G R A D B E N A    D E L A</t>
  </si>
  <si>
    <t xml:space="preserve">Zemeljska dela </t>
  </si>
  <si>
    <t>Širok strojni izkop humusa v območju novih ureditev, debeline do 0,2 m od sedanjega nivoja terena, humus se deponira na gradbiščni deponiji za humuziranje po končanih gradbenih delih (zelenica na severni strani objekta)</t>
  </si>
  <si>
    <t>m3</t>
  </si>
  <si>
    <t>1.5.</t>
  </si>
  <si>
    <t>1.6.</t>
  </si>
  <si>
    <t>1.7.</t>
  </si>
  <si>
    <t>Zasip cevnih napeljav (nad tamponom)  z izkopanim materialom</t>
  </si>
  <si>
    <t>1.8.</t>
  </si>
  <si>
    <t>1.9.</t>
  </si>
  <si>
    <t>1.10.</t>
  </si>
  <si>
    <t>1.11.</t>
  </si>
  <si>
    <t>1.12.</t>
  </si>
  <si>
    <t>Humuziranje zelenic ob novem objektu  z izkopanim materialom, z rahljanjem</t>
  </si>
  <si>
    <t xml:space="preserve">Rušilna in demontažna dela zajemajo pretežno  odstranitev dveh ograjenih teniških igrišč in vseh tlakovanih površin v območju novega objekta in tlakovanih površin (območje gradbišča), vključno s talnim ustrojem do raščenega terena in vsemi obstoječimi napeljavami. Pred pričetkom del mora izvajalec z nadzornikom evidentirati vse napeljave in narediti načrt začasne prestavitve oziroma nadomestitve napeljav, ki so potrebne za delovanje sosednjih objektov in območja športne cone.
 Vse ruševine oziroma gradbene odpadke je potrebno že na samem kraju rušenja v čimvečji meri ločiti, tako, da bodo odpadki lahko neposredno odpeljani na reciklažo (les, stekla, kovine, beton, opeka..) oziroma na namensko deponijo (mešani odpadki).
 Vsak posamezni opis v poglavju zajema: 
 - zaščito obodnih zunanjih površin (drevje, hortikulturno urejene površine)
 - uporabo ustrezne mehanizacije
 - nakladanje, sortiranje in sprotni odvoz vseh ruševin in odpadkov na namenske
 deponije v skladu z načrtom ravnanja z gradbenimi odpadki, vključno s plačilom pristojbine na prevzemnih mestih ruševin in odpadkov.
 Rušilna in demontažna dela se obračunajo na podlagi dejanskih količin in izmer na podlagi dokumentacije sedanjega stanja, z upoštevanjem vseh dejanskih odbitkov. 
</t>
  </si>
  <si>
    <t>Rušenje zunanjih tlakovanih površin na tamponski podlagi (zaključni namenski sloj na asfaltni podlagi teniških igrišč, oziroma beton do 15 cm debeline, oziroma betonski tlakovci na drenažnem sloju in utrjeni tamponski podlagi,  cestišče, vključno z betonskimi robniki, temelji robnikov, skupne debeline sloja do 0,50 m</t>
  </si>
  <si>
    <t>Pazljiva odstranitev masivnih betonskih tlakovcev in hranjenje na gradbiščni deponiji za ponovno uporabo, tlakovci se ob demontaži zlagajo na palete in nato z viličarjem prepeljejo do gradbiščne deponije</t>
  </si>
  <si>
    <t>Kompletna odstranitev pomožnega montažnega objekta, dim. 5,3 x 3,5 x 3,0 m (konstrukcija nad talno ploščo)</t>
  </si>
  <si>
    <t>Rušenje armiranobetonske talne plošče pomožnega objekta di. 5,3 x 3,5 m in dodatne talne plošče dim. 4,8 x 3,5 m, vključno s talnim ustrojem, skupne debeline do 0,5 m</t>
  </si>
  <si>
    <t>Rušenje armiranobetonskega obodnega parapetnega zidu teniškega igrišča, vključno s temeljem</t>
  </si>
  <si>
    <t>Odstranitev obodne mrežne panelne ograje (jekleni stebri in pocinkana mreža)</t>
  </si>
  <si>
    <t>Beton in armirani beton</t>
  </si>
  <si>
    <t xml:space="preserve">Zapolnitev odprtin velikosti do 0,1 m2 v  območju prehoda instalacij skozi armiraniobetonske konstrukcije z namenskim ekspandirnim materialom, skupaj z morebitno potrebnim opažem </t>
  </si>
  <si>
    <t>Opaž pasovnih temeljev in stranske zapore talne plošče, enostavnega prereza</t>
  </si>
  <si>
    <t>Opaž nastavka al zasteklitev (zasteklitve na tleh), po detajlu dobavitelja, preprostega prereza, razvite širine do 0,5 m</t>
  </si>
  <si>
    <t>4.7.</t>
  </si>
  <si>
    <t>4.9.</t>
  </si>
  <si>
    <t>4.10.</t>
  </si>
  <si>
    <t>4.11.</t>
  </si>
  <si>
    <t>4.12.</t>
  </si>
  <si>
    <t>4.13.</t>
  </si>
  <si>
    <t>Izdelava, namestitev v opaž in demontaža škatel za izvedbo prebojev kanalizacije v temeljih dim cca 25/25/250 cm</t>
  </si>
  <si>
    <t>Izdelava, namestitev v opaž in demontaža škatel za izvedbo prebojev instalacij oz. namestitev instalacijskih omaric (točne dim. po projektu instalacij) v armiranobetonskih zidovih in ploščah dim. do:</t>
  </si>
  <si>
    <t>4.14.</t>
  </si>
  <si>
    <t>4.15.</t>
  </si>
  <si>
    <t>4.16.</t>
  </si>
  <si>
    <t>Fasadni odri - obračunajo se 1x za vsa dela do konca gradnje, obračuna se dolžina x višina odrane fasade, ne glede na dejansko velikost postavljenega opaža</t>
  </si>
  <si>
    <t>4.17.</t>
  </si>
  <si>
    <t>4.18.</t>
  </si>
  <si>
    <t>4.19.</t>
  </si>
  <si>
    <t>4.20.</t>
  </si>
  <si>
    <t>5.3.</t>
  </si>
  <si>
    <t>5.4.</t>
  </si>
  <si>
    <t>5.5.</t>
  </si>
  <si>
    <t>5.7.</t>
  </si>
  <si>
    <t>5.9.</t>
  </si>
  <si>
    <t>5.11.</t>
  </si>
  <si>
    <t>5.12.</t>
  </si>
  <si>
    <t>5.13.</t>
  </si>
  <si>
    <t>5.14.</t>
  </si>
  <si>
    <t>5.15.</t>
  </si>
  <si>
    <t>5.16.</t>
  </si>
  <si>
    <t>5.17.</t>
  </si>
  <si>
    <t>5.18.</t>
  </si>
  <si>
    <t>5.19.</t>
  </si>
  <si>
    <t>5.20.</t>
  </si>
  <si>
    <t>5.21.</t>
  </si>
  <si>
    <t>5.22.</t>
  </si>
  <si>
    <t>5.23.</t>
  </si>
  <si>
    <t>5.24.</t>
  </si>
  <si>
    <t>5.25.</t>
  </si>
  <si>
    <t>5.26.</t>
  </si>
  <si>
    <t>5.29.</t>
  </si>
  <si>
    <t>Vzidava instalacijkih omaric, svetil ipd. do dim. 0,3/0,3/0,2 m</t>
  </si>
  <si>
    <t>Vzidava elementov bazenske tehnike  dim.do 0,3/0,2/0,10 m</t>
  </si>
  <si>
    <t>Vzidava talnih, strešnih sifonov in odtočnih rešetk</t>
  </si>
  <si>
    <t>Vzidava - obzidava oz. obbetoniranje prehodov instalacijskih cevi in kanalov skozi zid z ekspandirnim materialom</t>
  </si>
  <si>
    <t>Dobava in vzidava pvc dilatacijskega profila – namenski viden profil za keramični tlak mora omogočati kvalitetno stičenje s hidroizolacijskim premazom pod keramiko</t>
  </si>
  <si>
    <t xml:space="preserve">PVC debelostenske kanalizacijske cevi premera 150 mm, vključno z obešalnim materialom, stikovanjem, koleni in veznimi elementi in vsemi  pomožnimi deli </t>
  </si>
  <si>
    <t>PVC debelostenske kanalizacijske cevi premera 100 mm, vključno z obešalnim materialom, stikovanjem, koleni in veznimi elementi in vsemi  pomožnimi deli</t>
  </si>
  <si>
    <t>5.30.</t>
  </si>
  <si>
    <t>5.31.</t>
  </si>
  <si>
    <t>5.32.</t>
  </si>
  <si>
    <t>5.33.</t>
  </si>
  <si>
    <t>5.34.</t>
  </si>
  <si>
    <t>5.35.</t>
  </si>
  <si>
    <t>5.36.</t>
  </si>
  <si>
    <t>5.37.</t>
  </si>
  <si>
    <t>5.38.</t>
  </si>
  <si>
    <t>5.39.</t>
  </si>
  <si>
    <t>Izdelava pohodnih pasov na strehi iz enakega materiala kot osnovna kritina, pasovi širine cca 0,8 m, z vsemi robnimi elementi in stikovanjem po navodilih proizvajalca, z upoštevanjem vzgonske sile vetrov do 30 m/s (108  km/h) s sunki do 40 m/s (144 km/h).</t>
  </si>
  <si>
    <t>V opisih so zajeti vsi stroški nabave, transportov, vgradnje oz. izdelave, vključno z veznimi materiali, dajanje preciznih višin in zakoličba tras. Notranjost vseh jaškov mora imeti brezhibno obdelano površino in kanaleto, ter notranjost premazano z ekspandirajočim vodotesnim premazom. (opomba:  izkopi in zasipi so zajeti v zemeljskih delih)</t>
  </si>
  <si>
    <t>Kanalizacijske cevi in fazonski kosi, izdelani iz trdega debelostenskega brezšumnega PVC-ja, na obojke, spoji zatesnjeni z gumijastimi tesnili, vključno z mazalnim sredstvom, fazonskimi kosi in pritrdilnim materialom, cev premera 125 mm</t>
  </si>
  <si>
    <t>6.11.</t>
  </si>
  <si>
    <t>6.12.</t>
  </si>
  <si>
    <t>6.13.</t>
  </si>
  <si>
    <t>6.14.</t>
  </si>
  <si>
    <t>6.15.</t>
  </si>
  <si>
    <t>6.19.</t>
  </si>
  <si>
    <t>6.20.</t>
  </si>
  <si>
    <t>6.22.</t>
  </si>
  <si>
    <t>6.23.</t>
  </si>
  <si>
    <t>6.24.</t>
  </si>
  <si>
    <t>6.25.</t>
  </si>
  <si>
    <t>6.26.</t>
  </si>
  <si>
    <t>6.27.</t>
  </si>
  <si>
    <t>6.28.</t>
  </si>
  <si>
    <t>Ltž cestni talni požiralnik z rešetko, s priključkom na meteorni jašek</t>
  </si>
  <si>
    <t>Izdelava priključka novih razvodov kanalizacije na obstoječi razvod kanalizacije</t>
  </si>
  <si>
    <t>Armiranobetonski  jašek za priključitev komunalnih vodov, dim. do 150/150/150 cm, s težkim ltž pokrovom dim. 60/60 cm.</t>
  </si>
  <si>
    <t>Strokovna pomožna dela: zakoličenje z asistenco geometra vseh predvidenih ureditev pred pričetkom del, morebitno potrebne  korekture po navodilih projektanta, zakoličenje  med posameznimi fazami urejanja, postavljanje profilov, dajanje višin med gradnjo in precizno evidentiranje vseh izvedenih nadzemnih in  podzemnih del</t>
  </si>
  <si>
    <t>Odstranitev travne ruše v debelini cca 0,15 m z vseh obstoječih zelenic v območju predvidenih del, deponiranje na gradbiščni deponiji in ponovna razgrnitev ohranjenih delov na predvidena travnata območja (cvetoči travnik)</t>
  </si>
  <si>
    <t>Izravnave območij urejanja – odstranitev viškov zemeljskega materiala ter nasipavanje odstranjenega in na novo napeljanega zemeljskega materiala (dovoz novega materiala je v drugi postavki) po navodilih projektanta in naročnika, dela se izvedejo po odstranitvi travne ruše, izravnave se izvedejo po slojih, pri nasipavanju se upošteva stisljivost zemljine in predvidene posedke (nasipavanje se izvede z nadvišanjem v višini pričakovanih posedkov)</t>
  </si>
  <si>
    <t>Nabava, dovoz in razstiranje kvalitetne vrtnarske in njivske zemlje na območje urejanja,  dela se izvedejo po odstranitvi travne ruše, izravnava se izvede po slojih</t>
  </si>
  <si>
    <t>Izdelava tlaka iz obstoječih, začasno odstranjenih betonskih tlakovcev, položeni so v pesku na betonski podlagi, skupna debelina tlaka je cca 15 – 20 cm, tlak se izdela do višine obstoječih cestnih robnikov, od robnikov se dilatira z 2 mm fugo (krpanje robov na stiku z ohranjenimi tlakovanimi površinami)</t>
  </si>
  <si>
    <t xml:space="preserve">Utrditev brežine, višine do 1,0 m, proti območju zunanjega bazena z betonskimi škarpniki, vključno z dobavo, vgradnjo in zasutjem z mešanico peska in komposta, obračuna se narisna projekcija </t>
  </si>
  <si>
    <t>O B R T N I Š K A    D E L A</t>
  </si>
  <si>
    <t>Kleparska  dela</t>
  </si>
  <si>
    <t>Ključavničarska dela</t>
  </si>
  <si>
    <t xml:space="preserve">Talna pohodna rešetka, izdelana iz jeklenih inox ploščatih profilov (inox AISI 316 ali boljši) prereza 25/4 mm, sestavljenih v mrežo 20/20 mm, položena v okvirju iz L profila 25/25/2 mm, velikost rešetke cca 2,40/0,40 m </t>
  </si>
  <si>
    <t xml:space="preserve">Namenski dilatacijski profil iz inoxa, odpornega na kemikalije, AISI 316 ali boljši, U prereza z vstavljenim elastičnim materialom in obojestranskim robom za stikovanje s hidroizolacijo  </t>
  </si>
  <si>
    <t>Izlivnik (varnostni preliv meteornih vod) iz ravne strehe izdelan iz nerjavne (inox) pločevine, sestavljen iz okrogle cevi svetlega premera 125 mm dolžine 450 mm, s prirobnico v obliki kolobarja širine 60 mm, z razmaščeno površino, ki omogoča kvalitetno stičenje izlivnika s strešno hidroizolacijo, na fasadni strani je stik izlivnika s fasado po celem obodu zakitan z namenskim trajnoelastičnim kitom</t>
  </si>
  <si>
    <t>Zračnik za dovod zraka v zračni prostor lesene strehe iz nerjavne (inox) pločevine, sestavljen iz okrogle cevi svetlega premera 60 mm dolžine 350 mm, s prirobnico v obliki kolobarja širine 20 mm,  na fasadni strani je stik zračnika s fasado po celem obodu zakitan z namenskim trajnoelastičnim kitom</t>
  </si>
  <si>
    <t>10.0.</t>
  </si>
  <si>
    <t>11.0.</t>
  </si>
  <si>
    <t>12.0.</t>
  </si>
  <si>
    <t>12.3.</t>
  </si>
  <si>
    <t>12.4.</t>
  </si>
  <si>
    <t xml:space="preserve">Keramičarska dela  - bazenska keramika </t>
  </si>
  <si>
    <t>12.5.</t>
  </si>
  <si>
    <t>12.6.</t>
  </si>
  <si>
    <t>13.0.</t>
  </si>
  <si>
    <t>13.1.</t>
  </si>
  <si>
    <t>14.0.</t>
  </si>
  <si>
    <t>14.1.</t>
  </si>
  <si>
    <t>14.2.</t>
  </si>
  <si>
    <t>15.0.</t>
  </si>
  <si>
    <t>Stavbno pohištvo iz aluminija</t>
  </si>
  <si>
    <t xml:space="preserve">Ključavničarska dela </t>
  </si>
  <si>
    <t>GRADBENA DELA</t>
  </si>
  <si>
    <t>OBRTNIŠKA DELA</t>
  </si>
  <si>
    <t>kpl</t>
  </si>
  <si>
    <t>Slikopleskarska dela</t>
  </si>
  <si>
    <t>Pri vseh delih je zajeta dobava in izvedba stropov in sten, vključno z vsemi pomožnimi deli, pri vseh delih se obračuna dejansko izvedena površina. Pred naročilom materiala mora vse vzorce potrditi projektant in naročnik.</t>
  </si>
  <si>
    <t>1. NN DOVOD</t>
  </si>
  <si>
    <t>2. TK DOVOD</t>
  </si>
  <si>
    <t>3. INSTALACIJSKI MATERIAL</t>
  </si>
  <si>
    <t>4. STIKALNI BLOKI</t>
  </si>
  <si>
    <t>5.1 SPLOŠNA RAZSVETLJAVA</t>
  </si>
  <si>
    <t>5.2 VARNOSTNA RAZSVETLJAVA</t>
  </si>
  <si>
    <t>6. SIGNALNO KOMUNIKACIJSKE INŠTALACIJE</t>
  </si>
  <si>
    <t>%</t>
  </si>
  <si>
    <t>1.</t>
  </si>
  <si>
    <t>VODOVOD IN KANALIZACIJA</t>
  </si>
  <si>
    <t>OBJEKT: PLAVALNI ZIMSKI BAZEN</t>
  </si>
  <si>
    <t xml:space="preserve">   1.1.</t>
  </si>
  <si>
    <t>SANITARNI ELEMENITI</t>
  </si>
  <si>
    <t>EUR</t>
  </si>
  <si>
    <t xml:space="preserve">   1.2.</t>
  </si>
  <si>
    <t>KANALIZACIJA ODPADNE VODE</t>
  </si>
  <si>
    <t xml:space="preserve">   1.3.</t>
  </si>
  <si>
    <t>RAZVODNO OMREŽJE</t>
  </si>
  <si>
    <t xml:space="preserve">   1.4.</t>
  </si>
  <si>
    <t>PRIPRAVA VODE</t>
  </si>
  <si>
    <t xml:space="preserve">   1.5.</t>
  </si>
  <si>
    <t>SKUPAJ</t>
  </si>
  <si>
    <t>SKUPNA REKAPITULACIJA STROŠKOV</t>
  </si>
  <si>
    <t>TRG EDVARDA KARDELJA 1, 5000 NOVA GORICA</t>
  </si>
  <si>
    <t>Točen popis se izdela na osnovi PZI projekta.</t>
  </si>
  <si>
    <t>2.</t>
  </si>
  <si>
    <t>OGREVANJE</t>
  </si>
  <si>
    <t>TOPLOTNA POSTAJA</t>
  </si>
  <si>
    <t>RAZVOD OGREVNE VODE ZA KLIMATE</t>
  </si>
  <si>
    <t xml:space="preserve">TALNO OGREVANJE </t>
  </si>
  <si>
    <t>SSE</t>
  </si>
  <si>
    <t>3.</t>
  </si>
  <si>
    <t>PREZRAČEVANJE</t>
  </si>
  <si>
    <t>N1-BAZEN</t>
  </si>
  <si>
    <t>N2-GARDEROBE</t>
  </si>
  <si>
    <t>LOKALNI ODVODI</t>
  </si>
  <si>
    <t>ZRAČNI  KANALI ZA VODENJE KANALOV PO EVAKUACIJSKI POTI</t>
  </si>
  <si>
    <t>D</t>
  </si>
  <si>
    <t>BAZENSKA TEHNIKA</t>
  </si>
  <si>
    <t>MESTNA OBČINA NOVA GORICA</t>
  </si>
  <si>
    <t xml:space="preserve">TRG EDVARDA KARDELJA 1, 5000 NOVA GORICA   </t>
  </si>
  <si>
    <t xml:space="preserve">PLAVALNI ZIMSKI BAZEN </t>
  </si>
  <si>
    <r>
      <rPr>
        <sz val="11"/>
        <rFont val="Calibri"/>
        <family val="2"/>
        <charset val="238"/>
        <scheme val="minor"/>
      </rPr>
      <t>(</t>
    </r>
    <r>
      <rPr>
        <sz val="10"/>
        <rFont val="Calibri"/>
        <family val="2"/>
        <charset val="238"/>
        <scheme val="minor"/>
      </rPr>
      <t xml:space="preserve">na parceli  555 in 554/4, 554/3, 632,16, 632/22, 559/3 in 632/18 k.o. 2304 – Nova Gorica)   </t>
    </r>
  </si>
  <si>
    <t>PROJEKTANTSKA INVESTICIJSKA VREDNOST DEL</t>
  </si>
  <si>
    <t>Sistem 1 - Plavalni bazen</t>
  </si>
  <si>
    <t>Skupni elementi</t>
  </si>
  <si>
    <t>REKAPITULACIJA ELEKTROINSTALACIJSKIH DEL IN OPREME</t>
  </si>
  <si>
    <r>
      <t xml:space="preserve">investitor: </t>
    </r>
    <r>
      <rPr>
        <b/>
        <sz val="12"/>
        <rFont val="Calibri"/>
        <family val="2"/>
        <charset val="238"/>
        <scheme val="minor"/>
      </rPr>
      <t xml:space="preserve">MESTNA OBČINA NOVA GORICA </t>
    </r>
  </si>
  <si>
    <t>Zasip cevnih napeljav po slojih, z utrjevanjem, s čistim tamponskim ali drugim ustreznim materialom (kanalizacijske cevi  se zasuje s tamponskim materialom do višine 30 cm nad temenom cevi, ostalo se zasuje z izkopanim materialom, cevne in kabelske napeljave - vodovod, NN, telefon se zasuje s tamponom do konstrukcije finalnega tlaka)</t>
  </si>
  <si>
    <t>13. MONITORING</t>
  </si>
  <si>
    <t>14. SISTEM ZA ODKLEPANJE VRAT NA EVAKUACIJSKIH POTEH</t>
  </si>
  <si>
    <t>Kanalizacija izven DUO območja</t>
  </si>
  <si>
    <t>Strojni izkop za kanalizacijo, cevne napeljave  v terenu III. Kategorije</t>
  </si>
  <si>
    <t>Rušilna in zemeljska dela</t>
  </si>
  <si>
    <t>PVC kanalizacijske cevi premera 400 mm na peščeni podlagi, vključno s stikovanjem, obbetoniranjem stikov, koleni in veznimi elementi, pomožnimi deli in zasipanjem s peskom (10 cm)</t>
  </si>
  <si>
    <t>Zunanji fekalni  jašek, izdelan iz betonske cevi premera 1,00 m, globine do 1,50 m, s težkim LTŽ pokrovom, vgrajenim v nivoju zunanjega tlaka in tlaka in posebnim kovinskim okvirjem s slepim kovinskim pokrovom s smradno zaporo (nalito olje), s klini za dostop do dna</t>
  </si>
  <si>
    <t>2.4</t>
  </si>
  <si>
    <t>2.1. - 2.4. skupaj</t>
  </si>
  <si>
    <t>1.1. - 1.4. skupaj</t>
  </si>
  <si>
    <t>1.1. - 2.4.  skupaj</t>
  </si>
  <si>
    <t>IZVEDBA KANALIZACIJSKEGA PRIKLJUČKA FEKALNE KANALIZACIJE ZA POTREBE ZIMSKEGA BAZENA</t>
  </si>
  <si>
    <t>(POVRŠINA IZVEN DUO OBMOČJA)</t>
  </si>
  <si>
    <t>Sistem 2 - Bazen za neplavalce</t>
  </si>
  <si>
    <t>7. OZVOČENJE</t>
  </si>
  <si>
    <t>8. AOJP</t>
  </si>
  <si>
    <t>9. VIDEONADZORNI SISTEM</t>
  </si>
  <si>
    <t>10. PROTIVLOMNI SISTEM</t>
  </si>
  <si>
    <t>12. STRELOVOD</t>
  </si>
  <si>
    <t>11. KONTROLA PRISTOPA ZA ZAPOSLENE</t>
  </si>
  <si>
    <t>Dobava in namestitev izolacijskega tesnilnega ekspandirnega traku na vse dilatacijske spoje in okrog vseh cevnih napeljav, ki prebadajo vodonepropustni beton, širina traku min.3 cm</t>
  </si>
  <si>
    <t>Temeljna tla obravnava Geološko geomehansko poročilo št. 3815-220/2017-01, ki ga je novembra 2017 izdelalo projektantsko podjetje Geologija d.o.o. Idrija, odgovorni projektant Tomaž Arčon, univ.dipl.inž.geod. Poročilo obravnava sestavo temeljnih tal in pogoje za izvedbo temeljenja za gradnjo zimskega bazena na parceli št. 555 k.o. Nova Gorica.</t>
  </si>
  <si>
    <t>Široki strojni izkop, izvede se po zaključenih rušilnih delih, pod območjem novih gradenj, do spodnjega nivoja predvidenega tamponskega ustroja pod talno ploščo, deb. od 0,5 do 1,2 m, kategorija izkopa 3 po klasifikaciji DRSI</t>
  </si>
  <si>
    <t>Široki strojni izkop, izvede se po zaključenih rušilnih delih, do spodnjega nivoja predvidenega tamponskega nasipa pod zunanjimi tlakovanimi površinami, deb. do 0,5 m, kategorija izkopa 3 po klasifikaciji DRSI</t>
  </si>
  <si>
    <t>Strojni izkop za obodne pasovne temelje in dvigalno jamo do nivoja dobro nosilnega zaglinjenega karbonatnega proda, deb. do 0,7 m, kategorija izkopa 3 po klasifikaciji DRSI</t>
  </si>
  <si>
    <t>Sanacija temeljnih tal med dnom temeljev in nosilnim zaglinjenim karbonatnim prodom, deb. do 0,7 m iz kvalitetnega zmrzlinsko  odpornega kamnitega nasipa, nasip se utrdi po 30 cm plasteh, zgornja plast tampona se utrdi do modula stisljivosti Me=60 MN/m2oziroma modula Evd=45MN/m2</t>
  </si>
  <si>
    <t>Uvaljanje zaglinjenega proda pod območjem talne plošče in pod zunanjimi tlakovanimi površinami po izvedenem širokem izkopu</t>
  </si>
  <si>
    <t>Sanacija temeljnih tal pod talno ploščo, deb. cca od 0,2 do 0,9 m, iz kvalitetnega zmrzlinsko  odpornega kamnitega nasipa – kamnite grede (fi 32-125mm), nasip se utrdi po 30 cm plasteh, zgornja plast tampona deb. 10 – 20 cm se izvede iz tamponskega drobljenca (fi 8-32mm) in utrdi do dinamičnega modula Evd=50 MN/m2</t>
  </si>
  <si>
    <t>Strojni izkop za kanalizacijo in  cevne napeljave, globine do 1,5 m, kategorija izkopa 3 po klasifikaciji DRSI</t>
  </si>
  <si>
    <t>Zasip  ob pasovnih temeljih s tamponskim drobljencem (fi 8-32 mm) ali recikliranim drobljenim materialom, po plasteh deb. do 30 cm, vse plasti se uvaljajo</t>
  </si>
  <si>
    <t>Zasip cevnih napeljav s peskom 10 cm nad temenom cevi, nato s tamponskim drobljencem (fi 8-32 mm) ali recikliranim drobljenim materialom, utrjenim po plasteh deb. do 30 cm</t>
  </si>
  <si>
    <t xml:space="preserve">Izdelava tamponske blazine pod tlakovanimi površinami, debeline do 0,4m, iz apnenčevega agregata,  izdeluje se po slojih s sprotnim utrjevanjem, granulacije 0 – 45 mm, v dveh plasteh do 20 cm, posamezne plasti se komprimira z valjanjem (statično in dva prehoda z vibracijami), na tamponski blazini mora biti dosežen deformacijski modul Evd &gt;60 MPa. </t>
  </si>
  <si>
    <t>1.13.</t>
  </si>
  <si>
    <t>Rebraste PVC cevi za  razvode električnih in komunikacijskih napeljav, cev premera 150 mm</t>
  </si>
  <si>
    <t xml:space="preserve">Izvajalec je pred pričetkom izvedbe estrihov dolžan predložiti tehnološki elaborat estrihov, v katerem bodo prikazane karakteristike materiala (projektirana tlačna in natezna trdnost), tehnologija izvedbe, shema dilatacij in opisan način zagotavljanja kvalitete vgrajevanja in negovanje do dosežene dokončne predpisane kvalitete.  Kvaliteta dela in vgrajeni materiali morajo ustrezati določilom veljavnih tehničnih predpisov, normativov in standardov. Za vse vgrajene materiale mora izvajalec podati ustrezne ateste, izjave o skladnosti in poročila. V okviru izdelave estrihov mora biti vključena zaščita sten, že končanih tlakov ali drugih elementov, ki bi se ob izvedbi lahko umazali ali poškodovali, zaščita toplotne izolacije s PVC ali PE folijo, polaganje robnih trakov za preprečitev širjenja udarnega zvoka na vseh stikih s stenami, odstranitev viška robnih trakov po končanih delih, priprava finalno izravnane in zaglajene površine, negovanje estriha z zagotavljanjem primerne vlažnosti, zaščita pred izsuševanjem in soncem, izvedba dilatacij z rezanjem, dodatki za preprečitev krčenja, pregled estrihov po protokolu talnega ogrevanja in krpanje – šivanje razpok z epoksidno smolo. </t>
  </si>
  <si>
    <t>Estrihi in plavajoči tlaki</t>
  </si>
  <si>
    <r>
      <t xml:space="preserve">Plavajoči tlaki bodo izveden z estrihom povprečne debeline 8 cm nad talnim ogrevanjem (sistemske izolacijske plošče in cevi talnega ogrevanja) v obbazenskem prostoru, garderobah in sanitarijah  z dodatkom </t>
    </r>
    <r>
      <rPr>
        <sz val="10"/>
        <color rgb="FF000000"/>
        <rFont val="Verdana"/>
        <family val="2"/>
        <charset val="238"/>
      </rPr>
      <t>za izboljšanje trdnosti, toplotne prevodnosti in lažje vgradljivosti (kot npr. Sika Estriplast)</t>
    </r>
    <r>
      <rPr>
        <sz val="10"/>
        <rFont val="Verdana"/>
        <family val="2"/>
      </rPr>
      <t>, vključno z dilatacijskim pasom izolacije ob obodu tlaka. Posebno pozornost je potrebno posvetiti stikom tlaka s prelivnimi kanali, kjer je potrebna popolnoma horizontalna izvedba, ter ustreznemu 2% naklonu proti talnim odtokom.</t>
    </r>
  </si>
  <si>
    <t>Toplotne izolacije so vse vrste izolacij temeljev, tlakov v sestavi tal na terenu, toplotne in zvočne izolacije v sestavi etažnih plošč in izolacije, ki se nameščajo na stropove. Tip in debelina izolacije se določita v PZI projektu. Kvaliteta dela in vgrajeni materiali morajo ustrezati določilom veljavnih tehničnih predpisov, normativov in standardov. Za vse vgrajene materiale mora izvajalec podati ustrezne ateste, izjave o skladnosti in poročila. Vsa dela morajo biti izvršena tako, da je zagotovljena funkcionalnost, stabilnost, varnost, natančnost in življenjska doba posameznih elementov.</t>
  </si>
  <si>
    <t>Zidanje se mora izvajati skladno z določili veljavnih tehničnih predpisov, normativov in standardov in navodil proizvajalcev materialov. Zidanje mora biti čisto, s pravilno vezavo opeke. Stiki morajo biti dobro zaliti z malto, vrste popolnoma vodoravne, malta pa ne sme biti v debelejšem sloju kot 15 mm. Vse površine morajo biti popolnoma ravne in navpične, odvečna malta iz stikov se mora odstraniti, dokler je še sveža. Vse nosilne in delilne zidane stene morajo imeti izvedene horizontalne in vertikalne armitranobetonske vezi v skladu s predpisi.</t>
  </si>
  <si>
    <t>*</t>
  </si>
  <si>
    <t xml:space="preserve">Aluminijasta dela zajemajo izdelavo, dobavo in montažo izdelkov, vključno s transporti, slepimi okvirji. Vsi izdelki so izdelani iz elektrostatično barvanih profilov v barvi po  izboru projektanta in naročnika (»prašna barva«), s termočlenom, zastekljeni z dvojnim izolacijskim steklom kvalitete "float". Profili naj bodo zaobljene oblike. Vsi izdelki so po celotnem obodu stika s konstrukcijo na zunanji strani tesnjeni s trajnoelastičnim kitom.Kitanje mora biti izvedeno z estetsko sprejemljivo fugo v barvi, dogovorjeni s projektantom.  Votline med profili in zidom morajo biti zapolnjene z izolacijskim  ometom (npr."baumit") ali ekspandirano izolacijo. V opisih izdelkov so zajeti slepi jekleni okvirji, ki morajo biti antikorozijsko zaščiteni ali pocinkani in ozemljeni. Vsi izdelki morajo imeti urejen odvod kondenza na prosto in galvansko zaščito. Vse okovje (nasadila, kljuke, ročaji) mora biti iz inox-a.  Vsa nasadila morajo biti tridimenzionalno nastavljiva. Dobavitelj mora pred pričetkom del predložiti projektantu v potrditev vzorce tipičnih profilov in delavniške načrte. Vsi izdelki se izdelajo po dimenzijah izmerjenih na kraju samem.
Vse zasteklitve na tleh morajo biti zastekljene z varnostnim steklom, dobavitelj mora predložiti certifikat. Vsi izdelki, še posebno večje zastekljene stene in zimski vrtovi morajo imeti ojačitve zaradi izpostavljenosti lokacije močnejšim vetrovom.  Stekla (zasteklitev) mora zdržati silo vetra s hitrostjo do 150 km/h in kratkotrajne sunke vetra do 180 km/h.
</t>
  </si>
  <si>
    <t>Drsnost talnih oblog v garderobnih prostorih in na suhih prehodih mora biti najmanj razreda A, v prostorih s prhami razreda B in v bazenčkih za noge razreda C po standardu SIST DIN 51097 oziroma mora dosegati enakovredno raven v tem standardu navedenih razredov. Talna keramika mora biti v območju bazenske ploščadi, prehodov garderob s prhami in sanitarij izključno namenska keramika, ki se uporablja za bazene.</t>
  </si>
  <si>
    <t xml:space="preserve">V keramičarskih delih je potrebno predvideti v vseh mokrih prostorih predhodno izvedbo hidroizolacijskega sloja na estrihu z uporabo visoko-elastične cementno vezane vodotesne mase armirane z mrežico (npr. mapei mapelastic ali mapelastic smart) in izvedbo tesnilnega traku na stiku s stenami (npr. mapei mapeband). </t>
  </si>
  <si>
    <t>Keramika mora biti položena na kakovostno kislinsko odporno epoxi lepilo (npr. mapei kerapoxy).</t>
  </si>
  <si>
    <t>Širina fug v keramiki se določi glede na zahteve proizvajalca. Fuge morajo biti izdelane iz namenske serije namenjene za bazene;  dvokomponentne,  visoko zmogljive, na kisline odporne fugirne mase na osnovi epoxija enake sestave kot lepilo (npr. mapei kerapoxy). Masa mora zagotavljati trajen zgled brez tvorbe plesni.</t>
  </si>
  <si>
    <t xml:space="preserve">V talni oblogi iz keramike je potrebno predvideti dilatacije (razmejitev večjih površin, potek preko dilatacij v konstrukciji,...). Dilatacije morajo biti izvedene z namenskimi RF elementi skladno z navodili proizvajalca keramike. Zatesnitev mora biti izvedena s kislinsko odporno tesnilno maso., </t>
  </si>
  <si>
    <t>Glede na posamezne tipe prostora je potrebno zagotoviti talno oblogo iz keramike z naslednjimi lastnostmi in v  kakovosti kermike, kot je navedeno na primeru;</t>
  </si>
  <si>
    <t>Stenska keramika je predvidena v sanitarijah, tuših in ostalih 'mokrih' prostorih. Stenska keramika se izvaja do višine spuščenega stropa.</t>
  </si>
  <si>
    <t xml:space="preserve">V keramičarskih delih je potrebno predvideti v območju tušev izvedbo hidroizolacijskega sloja na stenah z uporabo visoko-elastične cementno vezane vodotesne mase armirane z mrežico (npr. mapei mapelastic ali mapelastic smart) in izvedbo tesnilnega traku na stiku s stenami (npr. mapei mapeband). </t>
  </si>
  <si>
    <t>Tlaki dna bazena, globine do 1,35 m, tlaki obbazenske ploščadi in tlaki sanitarnih in mokrih prostorov bodo izvedeni z nedrsečimi talnimi ploščicami razreda B po standardu SIST DIN 51097.</t>
  </si>
  <si>
    <t>Stopnice za dostop v vodo v bazenski školjki plavalnega bazena bodo izvedene z reliranimi ploščicani s kaneluro, z oblikovanim zaobljenim robom in vidno barvno oznako.</t>
  </si>
  <si>
    <t>Nastopne in zrcalne ploskve glavnega stopnišča bodo  obložene z namensko oblikovanimi ploščicami za oblogo stopnišč, nastopne ploskve bodo izvedene s protidrsnim robom razreda R11.</t>
  </si>
  <si>
    <t>E</t>
  </si>
  <si>
    <t>KANALIZACIJA IZVEN DUO OBMOČJA</t>
  </si>
  <si>
    <t>3.15.</t>
  </si>
  <si>
    <t>5.40.</t>
  </si>
  <si>
    <t>PZI</t>
  </si>
  <si>
    <t>6.17</t>
  </si>
  <si>
    <r>
      <rPr>
        <b/>
        <sz val="12"/>
        <rFont val="Calibri"/>
        <family val="2"/>
        <charset val="238"/>
        <scheme val="minor"/>
      </rPr>
      <t>RAL montaža</t>
    </r>
    <r>
      <rPr>
        <sz val="12"/>
        <color rgb="FF000000"/>
        <rFont val="Calibri"/>
        <family val="2"/>
        <charset val="238"/>
        <scheme val="minor"/>
      </rPr>
      <t> (SI- </t>
    </r>
    <r>
      <rPr>
        <sz val="12"/>
        <rFont val="Calibri"/>
        <family val="2"/>
        <charset val="238"/>
        <scheme val="minor"/>
      </rPr>
      <t>ZAG montaža</t>
    </r>
    <r>
      <rPr>
        <sz val="12"/>
        <color rgb="FF000000"/>
        <rFont val="Calibri"/>
        <family val="2"/>
        <charset val="238"/>
        <scheme val="minor"/>
      </rPr>
      <t xml:space="preserve">);  spoj med oknom in gradbenim elementom mora biti zatesnjen tako, da ustreza visokim zahtevam. RAL montaža omogoča dodatno in učinkovitejšo zatesnitev med okenskim okvirjem in steno. Zaradi tega ima okno enako zvočno izolirnost kot vstavljeno steklo. Vse stične površine med okvirom in okensko odprtino morajo biti ravne, gladke, suhe in čiste ter brez prahu in maščob. </t>
    </r>
  </si>
  <si>
    <t>Nakladanje in odvoz izkopanega materiala na trajno namensko deponijo, vključno s plačilom pristojbine.</t>
  </si>
  <si>
    <t>1.14.</t>
  </si>
  <si>
    <t>Strojno planiranje dna gradbene jame.</t>
  </si>
  <si>
    <t>1.15.</t>
  </si>
  <si>
    <t>1.1. - 1.15. skupaj</t>
  </si>
  <si>
    <t>PROJEKTANTSKI NADZOR</t>
  </si>
  <si>
    <r>
      <t>prikaz minimalnih obveznih časovnih razmikov </t>
    </r>
    <r>
      <rPr>
        <b/>
        <sz val="12"/>
        <rFont val="Calibri"/>
        <family val="2"/>
        <charset val="238"/>
        <scheme val="minor"/>
      </rPr>
      <t>rednih</t>
    </r>
    <r>
      <rPr>
        <sz val="12"/>
        <rFont val="Calibri"/>
        <family val="2"/>
        <charset val="238"/>
        <scheme val="minor"/>
      </rPr>
      <t> </t>
    </r>
    <r>
      <rPr>
        <b/>
        <sz val="12"/>
        <rFont val="Calibri"/>
        <family val="2"/>
        <charset val="238"/>
        <scheme val="minor"/>
      </rPr>
      <t>pregledov</t>
    </r>
    <r>
      <rPr>
        <sz val="12"/>
        <rFont val="Calibri"/>
        <family val="2"/>
        <charset val="238"/>
        <scheme val="minor"/>
      </rPr>
      <t> ter rokov in prikaz obsega občasnih pregledov</t>
    </r>
  </si>
  <si>
    <r>
      <t>prikaz </t>
    </r>
    <r>
      <rPr>
        <b/>
        <sz val="12"/>
        <rFont val="Calibri"/>
        <family val="2"/>
        <charset val="238"/>
        <scheme val="minor"/>
      </rPr>
      <t>obsega</t>
    </r>
    <r>
      <rPr>
        <sz val="12"/>
        <rFont val="Calibri"/>
        <family val="2"/>
        <charset val="238"/>
        <scheme val="minor"/>
      </rPr>
      <t> </t>
    </r>
    <r>
      <rPr>
        <b/>
        <sz val="12"/>
        <rFont val="Calibri"/>
        <family val="2"/>
        <charset val="238"/>
        <scheme val="minor"/>
      </rPr>
      <t>vzdrževalnih</t>
    </r>
    <r>
      <rPr>
        <sz val="12"/>
        <rFont val="Calibri"/>
        <family val="2"/>
        <charset val="238"/>
        <scheme val="minor"/>
      </rPr>
      <t> </t>
    </r>
    <r>
      <rPr>
        <b/>
        <sz val="12"/>
        <rFont val="Calibri"/>
        <family val="2"/>
        <charset val="238"/>
        <scheme val="minor"/>
      </rPr>
      <t>del</t>
    </r>
    <r>
      <rPr>
        <sz val="12"/>
        <rFont val="Calibri"/>
        <family val="2"/>
        <charset val="238"/>
        <scheme val="minor"/>
      </rPr>
      <t>, ki zagotavljajo, da bo objekt ves čas uporabe izpolnjeval </t>
    </r>
    <r>
      <rPr>
        <b/>
        <sz val="12"/>
        <rFont val="Calibri"/>
        <family val="2"/>
        <charset val="238"/>
        <scheme val="minor"/>
      </rPr>
      <t>bistvene zahteve</t>
    </r>
    <r>
      <rPr>
        <sz val="12"/>
        <rFont val="Calibri"/>
        <family val="2"/>
        <charset val="238"/>
        <scheme val="minor"/>
      </rPr>
      <t>.</t>
    </r>
  </si>
  <si>
    <t>POSKUSNO OBRATOVANJE</t>
  </si>
  <si>
    <t>PROJEKT IZVEDENIH DEL (PID)</t>
  </si>
  <si>
    <t>SKUPAJ 1 -3</t>
  </si>
  <si>
    <t>REKAPITULACIJA</t>
  </si>
  <si>
    <r>
      <t>slikovno gradivo, risbe in besedila v obliki jamstev, potrdil, seznamov, shem, navodil in podobnih sestavin, ki določajo pravila za </t>
    </r>
    <r>
      <rPr>
        <b/>
        <sz val="12"/>
        <rFont val="Calibri"/>
        <family val="2"/>
        <charset val="238"/>
        <scheme val="minor"/>
      </rPr>
      <t>obratovanje</t>
    </r>
    <r>
      <rPr>
        <sz val="12"/>
        <rFont val="Calibri"/>
        <family val="2"/>
        <charset val="238"/>
        <scheme val="minor"/>
      </rPr>
      <t> in </t>
    </r>
    <r>
      <rPr>
        <b/>
        <sz val="12"/>
        <rFont val="Calibri"/>
        <family val="2"/>
        <charset val="238"/>
        <scheme val="minor"/>
      </rPr>
      <t>vzdrževanje</t>
    </r>
    <r>
      <rPr>
        <sz val="12"/>
        <rFont val="Calibri"/>
        <family val="2"/>
        <charset val="238"/>
        <scheme val="minor"/>
      </rPr>
      <t> zgrajenega objekta in opreme</t>
    </r>
  </si>
  <si>
    <t>Robni Opaž ravnih ab plošč ter odprtin v ploščah preseka 25 do 30cm.</t>
  </si>
  <si>
    <t>preboj 30/30/30 cm</t>
  </si>
  <si>
    <t>preboj 20/30/30 cm</t>
  </si>
  <si>
    <t>preboj 20/20/30 cm</t>
  </si>
  <si>
    <t>preboj 162,5/162,5/30 cm</t>
  </si>
  <si>
    <t>preboj 105/40/30 cm</t>
  </si>
  <si>
    <t>preboj 35/242/30 cm</t>
  </si>
  <si>
    <t>preboj 40/40/30 cm</t>
  </si>
  <si>
    <t>preboj 65/45/30 cm</t>
  </si>
  <si>
    <t>preboj 85/85/30 cm</t>
  </si>
  <si>
    <t>preboj 90/40/30 cm</t>
  </si>
  <si>
    <t>preboj Ø25/30 cm</t>
  </si>
  <si>
    <t>preboj Ø40/30 cm</t>
  </si>
  <si>
    <t>Zidarska dela</t>
  </si>
  <si>
    <t>Opaž stopnišč bazena. Vse robove se izvede s trikotno letvico zaradi montaže bazenske folje.</t>
  </si>
  <si>
    <r>
      <t xml:space="preserve">Štemanje rege 10/10 cm v zidu iz </t>
    </r>
    <r>
      <rPr>
        <sz val="12"/>
        <rFont val="Calibri"/>
        <family val="2"/>
        <charset val="238"/>
        <scheme val="minor"/>
      </rPr>
      <t>porobetona</t>
    </r>
    <r>
      <rPr>
        <sz val="12"/>
        <color indexed="8"/>
        <rFont val="Calibri"/>
        <family val="2"/>
        <charset val="238"/>
        <scheme val="minor"/>
      </rPr>
      <t xml:space="preserve"> za razvod instalacij, z iznosom ruševin in odvozom na deponijo, ter zazidava po namestitvi instalacij</t>
    </r>
  </si>
  <si>
    <t>Štemanje rege 10/5 cm v zidu iz porobetona za razvod instalacij, z iznosom ruševin in odvozom na deponijo, ter zazidava po namestitvi instalacij</t>
  </si>
  <si>
    <t>Opaž poševnih ab plošč deb. do 0,25 m.</t>
  </si>
  <si>
    <t>Opaž ravnih ab plošč deb. do 0,25 m.</t>
  </si>
  <si>
    <t>10.5.</t>
  </si>
  <si>
    <t>Predvideno je brezstrojnično dvigalo v armiranobetonskem jašku (npr. Schindler)
- tip dvigala    
 osebno dvigalo za javno rabo za funkcionalno ovirane osebe 
- nazivna nosilnost   
 675 kg ali 9 oseb
- višina dviga    3,55 m
- število postaj    2
- število dostopov   2
- vrata jaška    
  avtomatska, teleskopska enostranska T2, iz brušene nerjaveče  pločevine, frekvenčno reguliran pogon, širina 900 mm, višina 2000 mm
- minimalna svetla dimenzija betonskega jaška  2 000 x 1800 mm
- minimalna dimenzija kabine  1200 x 1400 x 2200 mm
- oprema kabine    
  kabinske stranice iz brušene nerjaveče pločevine Luzern Brushed 
  strop iz svetlo sive plastificirane pločevine
  inox ročaj na stranski steni
  ogledalo na zadnji steni po vsej višini_širine 60 cm
  tla iz naravne nedrseče pegaste gume_barva po izboru iz kataloga
  LED razsvetljava v kabini_tip svetilk bracket
 - nazivna hitrost   1,0 m/s 
- pogon               
   električni, ACVF- frekvenčno reguliran, brez reduktorja 
- krmiljenje    
   mikroprocesor SIMPLEX 1KA - zbirno krmilje 
  prostoročna telefonska naprava (varnostni sistem omogoča avtomatični telefonski klic v sili iz kabine na 4 prej programirane tel. številke)
  avtomatska evakuacija ujetih oseb iz kabine dvigala v primeru izpada električne energije s pomočjo lastnih baterij
  mehanska tipkala, prilagojena številu postaj
  možnost priklopa na CNS
  signal za preobremenitev
  tipka za odpiranje vrat
  tipka za alarm
  Braillova pisava 
- ostale zahteve     
 v opisu je zajeta kompletna dobava in montaža dvigala po sistemu 
 » funkcionalni ključ v roke«, vključno z izdelavo projektne in tehnične dokumentacije, načrtov izvedenih del, inšpekcijskim pregledom dvigala, zagonom in pridobitvijo uporabnega dovoljenja, naročnik in projektant morata potrditi delavniške načrte in vse zaključne materiale</t>
  </si>
  <si>
    <t>8.14.</t>
  </si>
  <si>
    <t>Vsebinske zahteve:</t>
  </si>
  <si>
    <t>Velikost table - minimalno 100/150 cm</t>
  </si>
  <si>
    <t>Razlagalno tablo se izdela iz alu pločevine, prašno barvane v barvi po izbiri projektanta (materiali morajo biti obstojni in odporni na vremenske vplive).</t>
  </si>
  <si>
    <t>Prostor na razlagalni tabli, rezerviran za informacije o prispevku EU, mora zavzemati najmanj 25 % celotne površine in mora vsebovati naslednje informacije:</t>
  </si>
  <si>
    <t xml:space="preserve"> - simbol Evropske unije (zastava) in navedbo</t>
  </si>
  <si>
    <t xml:space="preserve"> - sklicevanje na zadevni sklad</t>
  </si>
  <si>
    <t xml:space="preserve"> - slogan</t>
  </si>
  <si>
    <t xml:space="preserve"> - navedbo vrste in imena operacije.</t>
  </si>
  <si>
    <t>Vse navedbe naj bodo zapisane z velikimi tiskanimi črkami in sredinsko poravnane. Črke, ki se uporabljajo za navedbo financnega prispevka Evropske unije, pa morajo biti najmanj ENAKO velike kakor črke za nacionalne navedbe, čeprav je lahko tipografija drugačna. Sredinsko poravnani naj bosta tudi obe zastavi, ki sta enako veliki. Tabla naj bo na svetli podlagi, črke pa temne barve.</t>
  </si>
  <si>
    <t>Suhomontažna delilna stena, debeline 10 cm z enostransko oblogo z dvemi preklopljenimi vodoodpornimi ploščami deb. 2,5 mm in polnilom z 7,5 cm steklene volne med popolnoma zatesnjenima alu ali pvc folijama, z bandažiranimi stiki, impregnacijo in pripravo na finalni oplesk</t>
  </si>
  <si>
    <t xml:space="preserve">Zaključek na vertikalnih delih - obdelava atike, razvite širine do 0,90 m:
  - dobava in montaža elastične hidroizolacijske folije (kot npr. Sika Sarnafil TS 77- 20) , mehansko pritrjena na OSB ploščo ( OSB zajeta v tesarskih delah ) in na zgornji pločevinast profil, spodaj  privarjena na osnovno folijo iz polja. Vmesno višinsko fiksiranje na 50 cm. 
Vse pritrditve se morajo izvesti v skladu z navodili proizvajalca z originalnimi spojnimi elementi, pri tem je potrebno upoštevati izpostavljenost lokacije močnejšim vetrovom. Kritina mora zdržati vzgonske sile vetrov do 30 m/s (108  km/h) s sunki do 40 m/s (144 km/h). Obračuna se dolžina zaključka na vertikalnih delih.
</t>
  </si>
  <si>
    <t>Bazen 25M</t>
  </si>
  <si>
    <t xml:space="preserve">Elastično sistemsko tesnenje v minimalni skupni debelini 2mm kot npr: Mapelastic (EN 14891; CM02P) z mapenet 150 in vrgadno tesnilnih trakov kot npr:Mapeband Easy širine 13cm na vse vogalne stike in diletacije ter tesnilnih manšet kot npr: Mapeband Easy na mestih prebojev instalacij </t>
  </si>
  <si>
    <t xml:space="preserve">kos </t>
  </si>
  <si>
    <t xml:space="preserve">Dostopne stopnice v bazen </t>
  </si>
  <si>
    <t>Plavalni Bazen</t>
  </si>
  <si>
    <t>Stopnica za počitek v bazenu</t>
  </si>
  <si>
    <t>Bazen neplavalci</t>
  </si>
  <si>
    <t>Odvodnjavanje plaže bazena</t>
  </si>
  <si>
    <t>Nabava, dobava in polaganje priključnih in diletacijskih reg. Rege se izvede z elastično tesnilno maso kot npr Mapesil AC z vstavljanjem polnilne vrvice kot npr Mapefoam in nanosom temeljnega premaza kot npr Primer FD.</t>
  </si>
  <si>
    <t>Izdelava, dobava in montaža ALU elementov stavbnega pohištva.
Pri izvedbi upoštevati vse veljavne standarde in predpise ter gradbeno fizikalne zahteve po elaboratu gradbene fizike za navdeni projekt:
- PURES 2010
- Pravilnik o zaščiti stavb pred vlago
- Pravilnik o bistvenih zahtevah za gradbene objekte, ki jih je treba upoštevati pri določitvi lastnosti  gradbenih proizvodov
- Pravilnik o potrjevanju skladnosti in označevanju  gradbenih proizvodov
- Zakon o gradbenih proizvodih
Vsi elementi stavbnega pohištva morajo biti opremljeni s CE oznako ali Slovenskim tehničnim soglasjem ali drugo ustrezno veljavno listino.
Gradbeno - fizikalne zahteve za zunanje elemente stavbnega pohištva:
- toplotna prevodnost okna, fasadne zasteklitve Uw ≤ 0,8 W/m2K
- toplotna prevodnost fasadne zasteklitve Ucw ≤ 0,7 W/m2K
- toplotna prevodnost vrata Ud ≤ 1,0 W/m2K
- zrakotesnost po EN 12207 - razred 4 (okna), razred 2 (vrata)
- vodotesnost po EN 12208 - razred 9a (okna), razred 5a (vrata)
- montaža po RAL smernicah montaže
Predvideni sistemi za izvedbo elementov stavbnega pohištva skupaj s sistemskimi lastnostmi so navadeni v nadaljevanju. Ponudnik lahko ponudi enakovreden sistem, kar mora dokazati z ustrezno dokumentacijo pred pričetkom izvedbe del, ki jo potrdi odgovorni projektant.</t>
  </si>
  <si>
    <t>Fasadne zasteklitve</t>
  </si>
  <si>
    <t>Schüco FWS 50.SI (ali enakovredno)
Samonosilna, toplotno izolirana fasadna konstrukcija iz stebrov in prečk. Vidna širina stebrov in prečk znaša 50 mm.
Osnovni profili pravokotne oblike, globina po statičnih zahtevah - vertikale od 50 do 250 mm, horizontale od 6 do 255 mm. Posebna izvedba profilov za elemente, kjer je potreben razvod kablov po konstrukciji s kanalom na notranji strani za razvod instalacij - E profili; globina E vertikal 105 in 125 mm, globina E horizontal 110 in 130 mm; za ostale globine je na voljo poseben adaprer profil za razvod kablov, ki se ga dodatno montira na notranji strani konstrukcije. Na voljo so sistemski alu in jekleni vstavni profili za povečanje vzrajnostnega momenta profilov. 
Oblika in globina pokrivnih profilov po katalogu.
Sistemski PVC adapter profili za izvedbo priključkov na ostale gradbene konstrukcije.
Konstrukcija v  izvedbi SI - visokoizolativni sistem (SI - Super Insulation), ki omogoča faktor toplotne prevodnosti konstrukcije Uf do 0,7 W/m²K (z upoštevanjem faktorja vijačnih zvez) - SI izolator posebne oblike za preprečevanje kroženja zraka v steklitvenem prostoru, steklitvena letvica v PVC ali ALU izvedbi z reflektivno površino na notranji strani za zmanjšanje toplotnih izgub zaradi radiacije. Možna je vgradnja stekel in izolacijskih polnil do debeline 86 mm in teže do 910 kg. Sistem je certificiran za 'pasivno' gradnjo pri Passivhaus Institut Darmstadt.
Zaključki na gradbeni element morajo biti izvedeni po RAL smernicah montaže - znotraj paronepropustni, zunaj paropropustni, vodotesni.</t>
  </si>
  <si>
    <t>Schüco FWS 50.SI - testi in standardi
Toplotna izolativnost po EN ISO 10077-2 - Uf &gt; 0,7 W/m2K 
Zvočna izolativnost po EN ISO 140-3 - do 48dB 
Protvlomni razred po ENV 1627 - do RC3 
Zrakotesnost po EN 12152 - razred AE 
Vodotesnost po EN 12154 - RE 1200 
Odpornost na vetrne obremenitve EN 12179 - 2,0kN/m2/3,0kN/m2 
Odpornost na udarce po EN 14019 - I5/E5</t>
  </si>
  <si>
    <t>Okna v fasadnih zasteklitvah</t>
  </si>
  <si>
    <t>Schüco AWS 114 (ali enakovredno)
Toplotno izoliran sistem za okna vstavljena v steklene fasade; osnovna globina podboja 114 mm. Ročno ali elektromotorno (TipTronic) izrivno odpiranje - spodaj ven ali paralelno ven; zapirni elementi po celotnem obodu okenskega krila.
Sistem v več variantah:
AWS 114 - za dvoslojne zasteklitve z zunanjim steklitvenim profilom
AWS 114 SG - za dvoslojne zasteklitve, stopničasta' zasteklitev brez vidnih zunanjih profilov, steklo zalepljeno na okvir krila
AWS 114.SI - za troslojne zasteklitve z zunanjim steklitvenim profilom
AWS 114 SG.SI - za troslojne zasteklitve, stopničasta' zasteklitev brez vidnih zunanjih profilov, steklo zalepljeno na okvir krila</t>
  </si>
  <si>
    <t xml:space="preserve">Schüco AWS 114 - testi in standardi -  
Toplotna izolativnost po EN ISO 10077-2 - Uf = 1,3…2,9 W/m2K 
Protvlomni razred po ENV 1627 - do RC2 
Zrakotesnost po EN 12207 - razred 4 
Vodotesnost po EN 12208 - razred E 1200 
Odpornost na udarni veter EN 12210 - razred C5/B5 
Mehanske lastnosti po EN 13115 - razred 4 </t>
  </si>
  <si>
    <t>Alu zunanja vrata</t>
  </si>
  <si>
    <t>Schüco ADS 75 HD.HI (ali enakovredno)
Visoko toplotno izolirani sistem za vrata s 75 mm osnovne gradbene globine za navznoter in navzven odpirajoča enokrilna in dvokrilna vrata za velike obremenitve (HD = Heavy Duty). Max. dim. krila 1400x3000mm, max. teža krila 200kg. 
Sistem certificiran po stadardu EN1125 (izhodi v paniki) in EN179 (evakuacijski izhodi).
Zaključki na gradbeni element morajo biti izvedeni po RAL smernicah montaže - znotraj paronepropustni, zunaj paropropustni, vodotesni.</t>
  </si>
  <si>
    <t>Schüco ADS 75 HD.HI - testi in standardi
Toplotna izolativnost po EN ISO 10077-2 - Uf = 2,21 W/m2K
Zvočna izolativnost po EN ISO 140-3 - do 43dB
Protvlomni razred po ENV 1627 - do WK3
Zrakotesnost po EN 12207 - razred 2
Vodotesnost po EN 12208 - razred 5a
Odpornost na udarni veter EN 12210 - razred 2
Mehanske lastnosti po EN 13115 - razred 2
Mehanska trajnost po EN 12400 - razred 6</t>
  </si>
  <si>
    <t>Fasadna zastekltev pritličja in nadstropja</t>
  </si>
  <si>
    <t>Sistem:
- Schüco FWS 50.SI</t>
  </si>
  <si>
    <t>Profili:
- vertikalni profili globine 105 mm, pravokotne oblike, v nadstropju s sistemsko alu vstavno ojačitvijo
- horizontalni profili globina 110 mm, pravokotne oblike
- horizontalni profili fasadne zasteklitve v nadstropju, ki delijo fasadno zasteklitev po višini na dva dela globine 90 mm, T oblika profila
- pokrovi vertikalnih profilov globine 60 mm, pravokotne oblike
- pokrovi horizontalnih profilov globine 60 mm, pravokotne oblike, velja za profile fasadne zasteklitve v pritličju na spodnjem robu, in v nadstropju na zgornjem robu
- pokrovi horizontalnih profilov globine 8,5 mm, pravokotne oblike, velja za profile fasadne zasteklitve v pritličju na zgornjem robu, in v nadstropju na spodnjem robu
- pokrovi horizontalnih profilov globine 4 mm, 'flat cover cap' sistemsko mat črno barvan, velja za profile fasadne zasteklitve v nadstropju, ki delijo fasadno zasteklitev na dva dela po višini</t>
  </si>
  <si>
    <r>
      <t>Barva profilov:</t>
    </r>
    <r>
      <rPr>
        <sz val="10"/>
        <color rgb="FFFF0000"/>
        <rFont val="Arial"/>
        <family val="2"/>
        <charset val="238"/>
      </rPr>
      <t xml:space="preserve">
</t>
    </r>
    <r>
      <rPr>
        <sz val="10"/>
        <rFont val="Arial"/>
        <family val="2"/>
        <charset val="238"/>
      </rPr>
      <t>- eloksirano v odtenek po izbiri projektanta</t>
    </r>
  </si>
  <si>
    <r>
      <t>Zasteklitev transparentnih polj:
- troslojna zasteklitev
- Ug = 0,5 W/m2K, TPS distančnik stekla
- selektivno nevtralno sončnozaščitno steklo</t>
    </r>
    <r>
      <rPr>
        <sz val="10"/>
        <color rgb="FFFF0000"/>
        <rFont val="Arial"/>
        <family val="2"/>
        <charset val="238"/>
      </rPr>
      <t xml:space="preserve">
</t>
    </r>
    <r>
      <rPr>
        <sz val="10"/>
        <rFont val="Arial"/>
        <family val="2"/>
        <charset val="238"/>
      </rPr>
      <t xml:space="preserve">- varnostna zasteklitev proti padcu v globino in proti udarcem z žogo, zunanje steklo kaljeno, notranje steklo lepljeno
- predlog sestave - 8mmSunGuard SNX 50HT-16ARGON-6mm Float extra clear - 16 Argon - 44.2 ClimaGuard Premium 2
- polja v kopalnici - 8mm SunGuard SXN50HT-16ARGON-6mm Satindeco-16 Argon - 442 ClimaGuard premium 2
- sestavo stekla mora glede na dimenzije in zahteve preveriti in potrditi dobavitelj stekla
</t>
    </r>
    <r>
      <rPr>
        <b/>
        <sz val="10"/>
        <rFont val="Arial"/>
        <family val="2"/>
        <charset val="238"/>
      </rPr>
      <t>- površina transparentnih polj: 631,20 m2</t>
    </r>
  </si>
  <si>
    <r>
      <t xml:space="preserve">Zasteklitev netransparentnih polj:
- steklo panel
- zunanje steklo polni sitotisk v barvi po izbiri projektanta
- zračni sloj
- toplotna izolacija 100 mm
- notranja pločevinasta zapora
</t>
    </r>
    <r>
      <rPr>
        <b/>
        <sz val="10"/>
        <color theme="1"/>
        <rFont val="Arial"/>
        <family val="2"/>
        <charset val="238"/>
      </rPr>
      <t>- površina netransparentnih polj: 84,50</t>
    </r>
    <r>
      <rPr>
        <b/>
        <sz val="10"/>
        <color rgb="FFFF0000"/>
        <rFont val="Arial"/>
        <family val="2"/>
        <charset val="238"/>
      </rPr>
      <t xml:space="preserve"> </t>
    </r>
    <r>
      <rPr>
        <b/>
        <sz val="10"/>
        <rFont val="Arial"/>
        <family val="2"/>
        <charset val="238"/>
      </rPr>
      <t>m2</t>
    </r>
  </si>
  <si>
    <r>
      <t xml:space="preserve">Alu izolacijsko polnilo na stiku fasadne zasteklitve pritličja in fasadne zasteklitve nadstropj:
- alu izolacijsko polnilo debeline 54 mm
- surovo (nebarvano)
- po detajlu iz PZI projekta
</t>
    </r>
    <r>
      <rPr>
        <b/>
        <sz val="10"/>
        <rFont val="Arial"/>
        <family val="2"/>
        <charset val="238"/>
      </rPr>
      <t>- površina polnila: 5,60 m2</t>
    </r>
  </si>
  <si>
    <t>Okna:
- sistem Schüco AWS 114 SG.SI
- dim.: 1000x2050 mm
- elektromotorno (TipTronic) odpiranje spodaj ven (vezava na sistem upravljanja ni predmet izvajalca alu-steklarskih del)
- vgradnja v polja po shemi iz PZI projekta
- kos.: 4</t>
  </si>
  <si>
    <r>
      <t>Vrata 1:
- glavna vhodna vrata
- enokrilna vrata
- sistem Schüco ADS 75 HD.HI
-</t>
    </r>
    <r>
      <rPr>
        <sz val="10"/>
        <rFont val="Arial"/>
        <family val="2"/>
        <charset val="238"/>
      </rPr>
      <t xml:space="preserve"> dim.: cca. 1200x2574 mm svetla odprtina ( glej shemo)</t>
    </r>
    <r>
      <rPr>
        <sz val="10"/>
        <color rgb="FFFFC000"/>
        <rFont val="Arial"/>
        <family val="2"/>
        <charset val="238"/>
      </rPr>
      <t xml:space="preserve">
</t>
    </r>
    <r>
      <rPr>
        <sz val="10"/>
        <rFont val="Arial"/>
        <family val="2"/>
        <charset val="238"/>
      </rPr>
      <t>- sistemska večtočkovna ključacnica po EN1125/EN179
- sistemska alu kljuka obojestransko (oblika kljuke po EN179)
- samozapiralo GEZE TS 5000
- vgradnja v polje po shemi iz PZI projekta
- kos.: 1</t>
    </r>
  </si>
  <si>
    <r>
      <t>Vrata 2:
- vrata na letno kopališče
- enokrilna vrata
- sistem Schüco ADS 75 HD.HI
- dim.</t>
    </r>
    <r>
      <rPr>
        <sz val="10"/>
        <rFont val="Arial"/>
        <family val="2"/>
        <charset val="238"/>
      </rPr>
      <t>: cca. 1200x2574 mm svetla odprtina ( glej shemo)</t>
    </r>
    <r>
      <rPr>
        <sz val="10"/>
        <color rgb="FFFFC000"/>
        <rFont val="Arial"/>
        <family val="2"/>
        <charset val="238"/>
      </rPr>
      <t xml:space="preserve">
</t>
    </r>
    <r>
      <rPr>
        <sz val="10"/>
        <rFont val="Arial"/>
        <family val="2"/>
        <charset val="238"/>
      </rPr>
      <t>- sistemska večtočkovna ključacnica po EN1125/EN179
- sistemska alu kljuka obojestransko (oblika kljuke po EN179)
- samozapiralo GEZE TS 5000
- vgradnja v polje po shemi iz PZI projekta
- kos.: 1</t>
    </r>
  </si>
  <si>
    <r>
      <t xml:space="preserve">Notranja pločevinasta obloga na spodnjem robu fasadne zasteklitve nadstropja:
- bajoneto obešena alu pločevinasta kaseta na osnovno konstrukcijo fasade, razvita širina 860 mm
- alu pločevinasta zapora L oblike, razvita širina 300 mm
- alu pločevinasta perforirana maska, razvita širina 200 mm, vzorec perforacije po izbiri projektanta
- vse alu pločevina debeline 2 mm
</t>
    </r>
    <r>
      <rPr>
        <sz val="10"/>
        <color rgb="FFFF0000"/>
        <rFont val="Arial"/>
        <family val="2"/>
        <charset val="238"/>
      </rPr>
      <t xml:space="preserve">
</t>
    </r>
    <r>
      <rPr>
        <sz val="10"/>
        <rFont val="Arial"/>
        <family val="2"/>
        <charset val="238"/>
      </rPr>
      <t xml:space="preserve">- eloksirano v odtenek po izbiri projektanta
- po detajli iz PZI projekta
</t>
    </r>
    <r>
      <rPr>
        <b/>
        <sz val="10"/>
        <rFont val="Arial"/>
        <family val="2"/>
        <charset val="238"/>
      </rPr>
      <t>- dolžina obloge: 77,20 m</t>
    </r>
  </si>
  <si>
    <t>Ostalo:
- skupaj z vsem potrebnim montažnim in tesnilnim materialom
- jeklenimi pocinkanimi konzolami in trni za vpenjanje fasadne konstrukcije na osnovno konstrukcijo objekta
- inox konzolo za vmesno vpetje fasadne zasteklitve nadstropja na vmesni AB nosilec - dimenzije in oblika po PZI projektu
- sistemski PVC adapter profil po obodu fasadne zasteklitve za pritrjevanje hidroizolacij in parnih zapor</t>
  </si>
  <si>
    <t>kpl.:</t>
  </si>
  <si>
    <t>Fasadna alu pločevinasta maska</t>
  </si>
  <si>
    <t>m1:</t>
  </si>
  <si>
    <t>Fasadna zastekltev pritličja in nadstropja
- višina fasadne zasteklitve pritličja 3400+100+50 mm, zasteklitev v enem kosu od tlaka do preklade
- horizontalni raster cca 1000 mm (glej shemo iz PZI projekta)
- višina fasadne zasteklitve nadstropja 7150+200 mm; vertikalni profili v enem kosu!, zasteklitev je po višini deljena na dva dela - 3000+4100 mm
- horizontalni raster cca 1000 mm (glej shemo iz PZI projekta)</t>
  </si>
  <si>
    <t>Plavajoči tlak na medetažnih ploščah: 
namenske izolacijske plošče za talno gretje 4 cm (zajeto v strojnih napeljavah) zalikan v naklonu mikroarmiran cementni estrih 8,5  cm, vključno z  dilatacijskim pasom izolacije ob obodnih stenah prostorov, vključno z dilatacijo na vseh prehodih iz prostora v prostor. V primeru  strojne izvedbe se zahteva precizna izvedba v ravnini, predvsem v območju vogalov (v primeru zavihanih vogalov je le - te potrebno zbrusiti)  - obračuna se dejansko izvedena površina, v ceni je zajeto predhodno obbetoniranje vseh talnih instalacijskih razvodov, ki se izvaja sukcesivno po navodilu vodilnih monterjev instalacij</t>
  </si>
  <si>
    <t>Plavajoči tlak na talni plošči: toplotna izolacija iz EPS izolacije 5 cm (v tem delu potekajo morebitne talne napeljave), namenske izolacijske plošče za talno gretje 4 cm (zajeto v strojnih napeljavah) zalikan mikroarmiran cementni estrih 6,5 cm, vključno z  dilatacijskim pasom izolacije ob obodnih stenah prostorov, vključno z dilatacijo na vseh prehodih iz prostora v prostor. V primeru  strojne izvedbe se zahteva precizna izvedba v ravnini, predvsem v območju vogalov (v primeru zavihanih vogalov je le - te potrebno zbrusiti)  - obračuna se dejansko izvedena površina, v ceni je zajeto predhodno obbetoniranje vseh talnih instalacijskih razvodov, ki se izvaja sukcesivno po navodilu vodilnih monterjev instalacij</t>
  </si>
  <si>
    <t>Plavajoči tlak na strehi: 
zalikan v naklonu mikroarmiran cementni estrih 15  cm, vključno z  dilatacijskim pasom izolacije ob obodnih stenah prostorov, vključno z dilatacijo na vseh prehodih iz prostora v prostor. V primeru  strojne izvedbe se zahteva precizna izvedba v ravnini, predvsem v območju vogalov (v primeru zavihanih vogalov je le - te potrebno zbrusiti)  - obračuna se dejansko izvedena površina, v ceni je zajeto predhodno obbetoniranje vseh talnih instalacijskih razvodov, ki se izvaja sukcesivno po navodilu vodilnih monterjev instalacij</t>
  </si>
  <si>
    <t>Doplačilo za zagladitev površine AB ploč v naklonu  ( streha, nadstrešnica ).</t>
  </si>
  <si>
    <t>Fasada, kleparski in dekorativni elementi</t>
  </si>
  <si>
    <t>16.0.</t>
  </si>
  <si>
    <t>Dobava in montaža ognjevarnega panela Trimoterm (vertikalno polaganje - INVISIO) FTV-HL 172 sestavljenega iz:</t>
  </si>
  <si>
    <t xml:space="preserve">       </t>
  </si>
  <si>
    <t xml:space="preserve">Dobava in montaža kleparskih elementov po sistemu detajlov TRIMO.       </t>
  </si>
  <si>
    <t xml:space="preserve">Kleparski elementi so izdelani iz jeklene pocinkane pločevine 0,7 mm       </t>
  </si>
  <si>
    <t xml:space="preserve">(275g/m2 cinka v skladu z EN 10142 in EN 10147) ki je obarvana s       </t>
  </si>
  <si>
    <t xml:space="preserve">poliester  barvo  debeline  25my RAL  9006  </t>
  </si>
  <si>
    <t xml:space="preserve">V ceni elementov je vključen pritrdilni in tesnilni material.       </t>
  </si>
  <si>
    <t xml:space="preserve">Nevidna notranja stran pločevine je zaščitena z lakom debeline 5 my        </t>
  </si>
  <si>
    <t xml:space="preserve">in ni v RAL barvi.       </t>
  </si>
  <si>
    <t xml:space="preserve">Količina horizontalno (rez 1-1)- pod oknom       </t>
  </si>
  <si>
    <t xml:space="preserve">Količina horizontalno (rez 1-1)-nad oknom      </t>
  </si>
  <si>
    <t xml:space="preserve">Količina vertikalno (rez 2-2)    </t>
  </si>
  <si>
    <t xml:space="preserve">Količina horizontalno (rez 1-1)    </t>
  </si>
  <si>
    <t xml:space="preserve">Količina vertikalno (rez 2-2)   </t>
  </si>
  <si>
    <t xml:space="preserve">Količina horizontalno (rez 1-1)      </t>
  </si>
  <si>
    <t>VERTIKALNI FASADNI PANELI</t>
  </si>
  <si>
    <t>STREŠNI PANELI</t>
  </si>
  <si>
    <t xml:space="preserve"> Vsi pritrdilni, tesnilni in ostali elementi se morajo izvesti po izvedbenem       </t>
  </si>
  <si>
    <t xml:space="preserve"> projektu in navodilih proizvajalca strehe. Izvedbena dokumentacija je      </t>
  </si>
  <si>
    <t xml:space="preserve"> vključena v posameznih postavkah. Obračun del se bo vršil po dejansko      </t>
  </si>
  <si>
    <t xml:space="preserve"> izvedenih količinah (osnova je projekt za izvedbo). Odrezi panelov se ne      </t>
  </si>
  <si>
    <t xml:space="preserve"> odbijajo. Minimalni naklon strehe je 3°       </t>
  </si>
  <si>
    <t xml:space="preserve"> V postavkah ni zajeta eventuelna potrebna podkonstrukcija. Le ta mora       </t>
  </si>
  <si>
    <t xml:space="preserve"> biti zajeta v pozicijah ključavničarskih del.      </t>
  </si>
  <si>
    <t>Dobava in montaža ognjevarnega strešnega panela Trimoterm Power T SNV 172 sestavljenega iz:</t>
  </si>
  <si>
    <t xml:space="preserve"> - zunanje trapezno profilirane pločevine    0,6 mm, pločevina </t>
  </si>
  <si>
    <t xml:space="preserve"> je pocinkana (275g/m2 cinka v skladu z EN 10142 in EN 10147)      </t>
  </si>
  <si>
    <t xml:space="preserve"> in obarvana s   poliester barvo RAL 9007 debeline 25my</t>
  </si>
  <si>
    <t xml:space="preserve"> - vmesnega izolacijskega polnila iz konstrukcijske negorljive lamelirane       </t>
  </si>
  <si>
    <t xml:space="preserve"> mineralne volne razreda A1 po EN 13501-1 debeline (mm)      </t>
  </si>
  <si>
    <t xml:space="preserve"> - trapezi so zapolnjeni z negorljivo mineralno volno      </t>
  </si>
  <si>
    <t xml:space="preserve"> - notranje  plitvo profilirane pločevine   0,6 mm . Pločevina </t>
  </si>
  <si>
    <t xml:space="preserve"> in obarvana s   poliester barvo RAL 9002 debeline 15my</t>
  </si>
  <si>
    <t xml:space="preserve"> Panel je z obeh strani zaščiten s PVC folijo, ki se v času montaže       </t>
  </si>
  <si>
    <t xml:space="preserve"> odstrani.      </t>
  </si>
  <si>
    <t xml:space="preserve"> V ceni panela so vključeni nerjavni vijaki, kalote, podložke in EPDM tesnila.      </t>
  </si>
  <si>
    <t xml:space="preserve"> Koeficient prehoda toplote k:      0,21</t>
  </si>
  <si>
    <t xml:space="preserve"> Širina panela:      1000</t>
  </si>
  <si>
    <t>15.01.</t>
  </si>
  <si>
    <t>15.02.</t>
  </si>
  <si>
    <t>15.03.</t>
  </si>
  <si>
    <t>15.04.</t>
  </si>
  <si>
    <t>15.05.</t>
  </si>
  <si>
    <t>15.06.</t>
  </si>
  <si>
    <t>15.07.</t>
  </si>
  <si>
    <t>15.08.</t>
  </si>
  <si>
    <t>15.09.</t>
  </si>
  <si>
    <t xml:space="preserve"> projektu in navodilih proizvajalca fasade. Izvedbena dokumentacija je      </t>
  </si>
  <si>
    <t xml:space="preserve"> vključena v posameznih postavkah. Delavniški načrt fasade mora upoštevati       </t>
  </si>
  <si>
    <t xml:space="preserve"> detajle sistemskih fasad in detajle v načrtu arhitekture. Odrezi panelov se ne      </t>
  </si>
  <si>
    <t xml:space="preserve"> odbijajo.V postavkah ni zajeta eventuelna potrebna podkonstrukcija. Le ta      </t>
  </si>
  <si>
    <t xml:space="preserve"> mora biti zajeta v pozicijah ključavničarskih del.      </t>
  </si>
  <si>
    <t xml:space="preserve"> - zunanje  gladko profilirane pločevine   0,7 mm, pločevina </t>
  </si>
  <si>
    <t xml:space="preserve"> je pocinkana (275g/m2 cinka v skladu z EN 10142 in EN 10147      </t>
  </si>
  <si>
    <t xml:space="preserve"> in obarvana s   poliester barvo RAL 9006 debeline 25my</t>
  </si>
  <si>
    <t xml:space="preserve"> - vmesnega izolac. polnila iz konstrukcijske negorljive lamelirane       </t>
  </si>
  <si>
    <t xml:space="preserve"> - notranje  plitvo profilirane pločevine   0,7 mm . Pločevina </t>
  </si>
  <si>
    <t xml:space="preserve"> in obarvana s   poliester barvo RAL 9002 debeline 25my</t>
  </si>
  <si>
    <t xml:space="preserve"> V ceni panela so vključeni nerjavni vijaki, distančne cevke,nerjavni       </t>
  </si>
  <si>
    <t xml:space="preserve"> podložni elementi, EPDM tesnila in razširitveni profili v robnih conah.      </t>
  </si>
  <si>
    <t xml:space="preserve"> Širina panela:      1100</t>
  </si>
  <si>
    <t xml:space="preserve"> - notranje  plitvo profilirane pločevine   0,5 mm . Pločevina </t>
  </si>
  <si>
    <t xml:space="preserve"> arhitekture- DETAJL 1- nosilec zaključka panela, temeljni odkapnik panela, nosilec obrobe,      </t>
  </si>
  <si>
    <t xml:space="preserve"> Vključene pozicije: 1,2,3,4,6,7,8,9,12,13,14      </t>
  </si>
  <si>
    <t xml:space="preserve"> pozicija 1.1.3 po TRIMO detajlu AH6/3 s pojem Inviso brez HF alu pritditvenega profila       </t>
  </si>
  <si>
    <t xml:space="preserve"> in detajlu v načrtu arhitekture  - DETAJL 2      </t>
  </si>
  <si>
    <t>Ostrorobi vertikalni vogalni element, izdelan iz panela Trimoterm      FTV HL 172</t>
  </si>
  <si>
    <t xml:space="preserve">Pritrjevanje na temeljno gredo (čelna pritrditev) po TRIMO detajlu AH2/3 in v načrtu       </t>
  </si>
  <si>
    <t xml:space="preserve"> arhitekture - DETAJL 3- nosilec zaključka panela, odkapnik panela Fe 0,8 mm, maska      </t>
  </si>
  <si>
    <t xml:space="preserve">  podaljševanja Fe 0,55 mm      </t>
  </si>
  <si>
    <t xml:space="preserve"> Vključene pozicije: 1,2,3,5,6,7,8      </t>
  </si>
  <si>
    <t xml:space="preserve">Podaljševanje panelov s kleparskim elementom po TRIMO detajlu AH7/1 in detajlu v načrtu      </t>
  </si>
  <si>
    <t xml:space="preserve"> detajlu AH9/1 in detajlu v načrtu arhitekture - DETAJL 4      </t>
  </si>
  <si>
    <t xml:space="preserve"> - nosilec okenske odprtine, odkapnik odprtine spodaj/zgoraj      </t>
  </si>
  <si>
    <t xml:space="preserve"> maska odprtine krajna, maska odkapnika zgoraj, nosilec obrobe      </t>
  </si>
  <si>
    <t xml:space="preserve"> Vključene pozicije: 1,2,3,4,5,7,8,9,10,11,12,13      </t>
  </si>
  <si>
    <t xml:space="preserve">Izvedba kleparskih elementov okenskih odprtin, ki so večja od širine panela - po TRIMO      </t>
  </si>
  <si>
    <t xml:space="preserve"> po TRIMO detajlu AH9/2 in detajlu v načrtu arhitekture DETAJL 5      </t>
  </si>
  <si>
    <t xml:space="preserve"> maska odprtine krajna Fe 0,6 mm, maska odkapnika, nosilec obrobe      </t>
  </si>
  <si>
    <t xml:space="preserve">Izvedba kleparskih elementov vratnih odprtin v širini panela      </t>
  </si>
  <si>
    <t xml:space="preserve"> in detajlu v načrtu arhitekture DETAJL 6      </t>
  </si>
  <si>
    <t xml:space="preserve"> - brez nosilne podkonstrukcije      </t>
  </si>
  <si>
    <t xml:space="preserve"> - nosilec zaključka panela, odkapnik vrat, nosilec obrobe, distančnik      </t>
  </si>
  <si>
    <t xml:space="preserve"> panela, maska vrat krajna/notranja/zgornja, odkapnik odprtine zgoraj      </t>
  </si>
  <si>
    <t xml:space="preserve"> Vključene pozicije: 1,2,3,4,6,7,8,9,10,11,12,13,14,15      </t>
  </si>
  <si>
    <t xml:space="preserve">Izvedba kleparskih elementov vratnih odprtin      po TRIMO detajlu AH10/1 </t>
  </si>
  <si>
    <t>15.10.</t>
  </si>
  <si>
    <t>15.11.</t>
  </si>
  <si>
    <t>15.12.</t>
  </si>
  <si>
    <t>15.1. - 15.12.  skupaj</t>
  </si>
  <si>
    <r>
      <t xml:space="preserve">Fasadna alu pločevinasta maska je sestavljena iz:
- alu pločevinaste maske U oblike, razvite širine </t>
    </r>
    <r>
      <rPr>
        <sz val="10"/>
        <rFont val="Arial"/>
        <family val="2"/>
        <charset val="238"/>
      </rPr>
      <t>do</t>
    </r>
    <r>
      <rPr>
        <sz val="10"/>
        <color theme="1"/>
        <rFont val="Arial"/>
        <family val="2"/>
        <charset val="238"/>
      </rPr>
      <t xml:space="preserve"> 600 mm, pritrjene z vijaki na točkovne kotnike 
- na spodnjem robu perforacija za iztok morebitne (kondenčne) vode 
- alu pločevina debeline 2 mm
</t>
    </r>
    <r>
      <rPr>
        <sz val="10"/>
        <rFont val="Arial"/>
        <family val="2"/>
        <charset val="238"/>
      </rPr>
      <t>- elektrostatično prašno barvano v RAL po izbiri projektanta</t>
    </r>
    <r>
      <rPr>
        <sz val="10"/>
        <color theme="1"/>
        <rFont val="Arial"/>
        <family val="2"/>
        <charset val="238"/>
      </rPr>
      <t xml:space="preserve">
- točkovnih kotnikov za pritrditev alu pločevinaste maske, kotniki 20x40 mm ali 30x30 mm, privijačeni na horizontalne profile steklene fasade ali pa v panelno fasado, kotniki na max. 500 mm
- vsi vijaki inox A2
- po detajlih iz PZI projekta</t>
    </r>
  </si>
  <si>
    <t>Dobava in polaganje naravnega pranega prodca frakcije 16/32 kot zaščita strešne kritine. Prostor toplotna črpalka.</t>
  </si>
  <si>
    <t>Opaž slopov in pravokotnih stebrov višine do 3m.  Zahtevana je vidna površina betona v kvaliteti VB4.</t>
  </si>
  <si>
    <t>Opaž slopov in pravokotnih stebrov višine do 7m. Zahtevana je vidna površina betona v kvaliteti VB4.</t>
  </si>
  <si>
    <t>Opaž notranjih stopnišč in podestov. Zahtevana je vidna površina betona v kvaliteti VB4.</t>
  </si>
  <si>
    <t>Dvostranski opaž zidov in parapetov preseka od 20 do 30cm višine do 1m, vključno s končnimi zaporami opaža na zaključku zidov in zaporami ob odprtinah (špalete). Zahtevana je vidna površina betona v kvaliteti VB4.</t>
  </si>
  <si>
    <t>Dvostranski opaž zidov in parapetov preseka od 20 do 30cm višine do 3m, vključno s končnimi zaporami opaža na zaključku zidov in zaporami ob odprtinah (špalete). Zahtevana je vidna površina betona v kvaliteti VB4.</t>
  </si>
  <si>
    <t>Dvostranski opaž zidov in parapetov preseka od 20 do 30cm višine do 6m, vključno s končnimi zaporami opaža na zaključku zidov in zaporami ob odprtinah (špalete). Zahtevana je vidna površina betona v kvaliteti VB4.</t>
  </si>
  <si>
    <t>Opaž nosilcev.  Zahtevana je vidna površina betona v kvaliteti VB4.</t>
  </si>
  <si>
    <t>Dvostranski opaž zidov in parapetov preseka od 12 do 20cm višine do 1m, vključno s končnimi zaporami opaža na zaključku zidov in zaporami ob odprtinah (špalete). Zahtevana je vidna površina betona v kvaliteti VB4.</t>
  </si>
  <si>
    <t>Robni Opaž ravnih ab plošč ter odprtin v ploščah preseka 25 do 30cm.Zahtevana je vidna površina betona v kvaliteti VB4.</t>
  </si>
  <si>
    <t>NADSTREŠNICA</t>
  </si>
  <si>
    <t xml:space="preserve">Dobava in izvedba podtlačnega sistema odvodnjavanja strehe z dobavo in montažo materiala, kot npr. Pluvija. Izvedba po projektu. </t>
  </si>
  <si>
    <t xml:space="preserve">HDPE CEVI  </t>
  </si>
  <si>
    <t>PEHD cev L= 5 M  D.40 m 15</t>
  </si>
  <si>
    <t>PEHD cev L= 5 M D.50 m 30</t>
  </si>
  <si>
    <t>PEHD cev L= 5 M  D.63 m 30</t>
  </si>
  <si>
    <t>PEHD cev L= 5 M  D.75 m 15</t>
  </si>
  <si>
    <t>PEHD cev L= 5 M D.110 m 5</t>
  </si>
  <si>
    <t>PEHD cev L= 5 M D.125 m 5</t>
  </si>
  <si>
    <t>PEHD cev L= 5 M D.250 m 5</t>
  </si>
  <si>
    <t xml:space="preserve">HDPE SPOJNI ELEMENI  </t>
  </si>
  <si>
    <t>PEHD 88°30' koleno D.40 kos 2</t>
  </si>
  <si>
    <t>PEHD 88°30' koleno D.50 kos 1</t>
  </si>
  <si>
    <t>PEHD 88°30' koleno D.63 kos 1</t>
  </si>
  <si>
    <t>PEHD 88°30' koleno D.110 kos 1</t>
  </si>
  <si>
    <t>PEHD 88°30' koleno D.125 kos 1</t>
  </si>
  <si>
    <t>PEHD 45° koleno D.40 kos 8</t>
  </si>
  <si>
    <t>PEHD 45° koleno D.50 kos 8</t>
  </si>
  <si>
    <t>PEHD 45° koleno D.63 kos 4</t>
  </si>
  <si>
    <t>PEHD 45° koleno D.75 kos 2</t>
  </si>
  <si>
    <t>PEHD 45° koleno D.110 kos 1</t>
  </si>
  <si>
    <t>PEHD 45° koleno D.125 kos 4</t>
  </si>
  <si>
    <t>PEHD 45° Odcep D.63/40 kos 1</t>
  </si>
  <si>
    <t>PEHD 45° Odcep D.75/40 kos 1</t>
  </si>
  <si>
    <t>PEHD 45° Odcep D.160/110 kos 1</t>
  </si>
  <si>
    <t>PEHD elektro-varilna spojka D.40 kos 24</t>
  </si>
  <si>
    <t>PEHD elektro-varilna spojka D.50 kos 19</t>
  </si>
  <si>
    <t>PEHD elektro-varilna spojka D.63 kos 19</t>
  </si>
  <si>
    <t>PEHD elektro-varilna spojka D.75 kos 12</t>
  </si>
  <si>
    <t>PEHD elektro-varilna spojka D.110 kos 10</t>
  </si>
  <si>
    <t>PEHD Ekscentrična redukcija D.63/50 kos 1</t>
  </si>
  <si>
    <t>PEHD Ekscentrična redukcija D.75/50 kos 1</t>
  </si>
  <si>
    <t>PEHD Ekscentrična redukcija D.75/63 kos 2</t>
  </si>
  <si>
    <t>PEHD Ekscentrična redukcija D.110/40 kos 2</t>
  </si>
  <si>
    <t>PEHD Ekscentrična redukcija D.110/50 kos 2</t>
  </si>
  <si>
    <t>PEHD Ekscentrična redukcija D.110/63 kos 1</t>
  </si>
  <si>
    <t>PEHD Ekscentrična redukcija D.125/110 kos 1</t>
  </si>
  <si>
    <t>PEHD Ekscentrična redukcija D.160/125 kos 2</t>
  </si>
  <si>
    <t>PEHD Ekscentrična redukcija D.200/125 kos 1</t>
  </si>
  <si>
    <t>PEHD Ekscentrična redukcija D.250/200 kos 1</t>
  </si>
  <si>
    <t xml:space="preserve">OBEŠALNI SISTEM  </t>
  </si>
  <si>
    <t>Cevna objemka M 10 D.50 kos 22</t>
  </si>
  <si>
    <t>Cevna objemka M 10 D.63 kos 21</t>
  </si>
  <si>
    <t>RAINPLUS cevna objemka D. 40 kos 16</t>
  </si>
  <si>
    <t>RAINPLUS cevna objemka D. 50 kos 22</t>
  </si>
  <si>
    <t>RAINPLUS cevna objemka D. 63 kos 28</t>
  </si>
  <si>
    <t>RAINPLUS cevna objemka D.75 kos 22</t>
  </si>
  <si>
    <t>RAINPLUS cevna objemka D.110 kos 4</t>
  </si>
  <si>
    <t xml:space="preserve">VTOČNIKI TER ELEMENTI VTOČNIKOV  </t>
  </si>
  <si>
    <t>RAINPLUS ogrevalni del vtočnika  kos 6</t>
  </si>
  <si>
    <t>RAINPLUS vtočnik 40-110 kos 6</t>
  </si>
  <si>
    <t>Pritrdilna pločevina 520X520 mm. kos 6</t>
  </si>
  <si>
    <t xml:space="preserve">Ograja na nadstrešnici vhoda sestavljena iz vertikalnih nosilcev iz profila 60x15x3, višine do 1000 mm, navarjenih  na sidrno ploščo, na razmaku do cca 1200 mm, vertikalne cevi so povezane z ograjnim ročajem iz profila 60x15x3,  in polnilom z mrežami CARL STAHL x-tend . Vsi elementi so peskani, očiščeni do črnega sijaja in vroče cinkani ter prašno barvani v barvi po izboru projektanta. Izvedba po shemah. Pred pričetkom dela je potrebno pripraviti delavniški načrt katerega potrdi projektant. </t>
  </si>
  <si>
    <t>Izvedba poskusnega obratovanja v obdobju treh mesecev oz do izpolnitve zahtev.</t>
  </si>
  <si>
    <t xml:space="preserve">Jeklena lestev za dostop iz toplotne črpalke na streho - tehničnega prostora, sidrana na 100 mm dolgih distančnikih v armiranobetonski zid, širine sestavljena iz vertikalnih škatlastih nosilcev prereza 40 x 80 mm na osni razdalji 600 mm, nastopnih ploskev iz rebraste pločevine, širine 100 mm na višinski razdalji 250 mm in varnostnega loka tlorisnega premera 800 mm, sestavljenega iz trakov ploščatega jekla na vsakih 0,5 m, višina lestve je 4,0 m,  Vsi elementi so peskani, očiščeni do črnega sijaja in vroče cinkani ter prašno barvani v barvi po izboru projektanta. Izvedba po shemah. Pred pričetkom dela je potrebno pripraviti delavniški načrt katerega potrdi projektant. 
</t>
  </si>
  <si>
    <t xml:space="preserve">Dobava in polaganje PVC  kanalizacijskih cevi  DN 50 na betonsko posteljico komplet s polnim obbetoniranjem z betonom C 12/15 , s spajanjem ter vsemi pomožnimi deli in transporti po gradbišču. </t>
  </si>
  <si>
    <t>Postavka vključuje tudi dobavo in montažo fazonskih kosov za izvedbo lokov, priključkov in podobno. Obračun dejanske dolžine kanalizacije vključno s fazonskimi elementi.</t>
  </si>
  <si>
    <t xml:space="preserve">Dobava in polaganje PVC  kanalizacijskih cevi  DN 75 na betonsko posteljico komplet s polnim obbetoniranjem z betonom C 12/15 , s spajanjem ter vsemi pomožnimi deli in transporti po gradbišču. </t>
  </si>
  <si>
    <t xml:space="preserve">Dobava in polaganje PVC - U kanalizacijskih cevi  SN4  DN 110 na betonsko posteljico C 12/15 debeline 10 cm s polnim obbetoniranjem, s spajanjem ter vsemi pomožnimi deli in transporti po gradbišču. </t>
  </si>
  <si>
    <t xml:space="preserve">Dobava in polaganje PVC - U kanalizacijskih cevi  SN4  DN 125 na betonsko posteljico C 12/15 debeline 10 cm s polnim obbetoniranjem , s spajanjem ter vsemi pomožnimi deli in transporti po gradbišču. </t>
  </si>
  <si>
    <t xml:space="preserve">Dobava in polaganje PVC - U kanalizacijskih cevi  SN4  DN 160 na betonsko posteljico C 12/15 debeline 10 cm s polnim obbetoniranjem (0,13 m3/m), s spajanjem ter vsemi pomožnimi deli in transporti po gradbišču. </t>
  </si>
  <si>
    <t>Postavka vključuje tudi dobavo in montažo fazonskih komadov za izvedbo lokov in priključkov. Obračun dejanske dolžine kanalizacije vključno s fazonskimi elementi.</t>
  </si>
  <si>
    <t xml:space="preserve">Dobava in polaganje PVC -U kompaktnih enoslojnih gladkih kanalizacijskih cevi SN4 DN200, standard EN 1401-1, na betonsko posteljico C12/15 deb.10cm s polnim obbetoniranjem po detajlu (0,13m3/m), s spajanjem ter vsemi pomožnimi deli in transporti po gradbišču. </t>
  </si>
  <si>
    <t xml:space="preserve">Dobava in polaganje PVC -U kompaktnih enoslojnih gladkih kanalizacijskih cevi SN4 DN250, standard EN 1401-1, na betonsko posteljico C12/15 deb.10cm s polnim obbetoniranjem (0,18m3/m), s spajanjem ter vsemi pomožnimi deli in transporti po gradbišču. </t>
  </si>
  <si>
    <t>6.10</t>
  </si>
  <si>
    <t xml:space="preserve">Dobava in polaganje PVC -U kompaktnih enoslojnih gladkih kanalizacijskih cevi SN4 DN315, standard EN 1401-1, na betonsko posteljico C12/15 deb.10cm s polnim obbetoniranjem (0,24m3/m), s spajanjem ter vsemi pomožnimi deli in transporti po gradbišču. </t>
  </si>
  <si>
    <t xml:space="preserve">Dobava in polaganje PVC -U kompaktnih enoslojnih gladkih kanalizacijskih cevi SN4 DN400, standard EN 1401-1, na betonsko posteljico C12/15 deb.10cm s polnim obbetoniranjem  (0,28m3/m), s spajanjem ter vsemi pomožnimi deli in transporti po gradbišču. </t>
  </si>
  <si>
    <t xml:space="preserve">Dobava in montaža prefabriciranega polietilenskega PESKOLOVCA  svetlega premera 500 mm, vključno z  vtočno in iztočno cevjo ter podbetoniranjem jaška z betonom. (Meri se globina jaška od vrha pokrova do dna mulde!) </t>
  </si>
  <si>
    <t>globine do 1,5 m</t>
  </si>
  <si>
    <t xml:space="preserve">Dobava in montaža prefabriciranega polietilenskega REVIZIJSKEGA JAŠKA svetlega premera 500 mm, vključno z muldo, izdelavo priključnih vtokov in iztokom ter podbetoniranjem jaška z betonom. (Meri se globina jaška od vrha pokrova do dna mulde!) </t>
  </si>
  <si>
    <t>globine do 1 m</t>
  </si>
  <si>
    <t xml:space="preserve">Dobava in montaža prefabriciranega polietilenskega REVIZIJSKEGA JAŠKA svetlega premera 600 mm, vključno z muldo, izdelavo priključnih vtokov in iztokom ter podbetoniranjem jaška z betonom. (Meri se globina jaška od vrha pokrova do dna mulde!) </t>
  </si>
  <si>
    <t xml:space="preserve">Dobava in montaža prefabriciranega polietilenskega REVIZIJSKEGA JAŠKA svetlega premera 800 mm, vključno z muldo, izdelavo priključnih vtokov in iztokom ter podbetoniranjem jaška z betonom. (Meri se globina jaška od vrha pokrova do dna mulde!) </t>
  </si>
  <si>
    <t>6.16</t>
  </si>
  <si>
    <t>Dobava in montaža notranjih pokrovov z dvojnim inox okvirjem ,svetla odprtina 600 x 600 mm ,  pripravljenim za montažo finalnega tlaka in posebnim kovinskim okvirjem s smradno zaporo (nalito olje)</t>
  </si>
  <si>
    <t>Dobava in montaža  pokrovov z  inox okvirjem ,svetla odprtina 710 x 500 mm ,  pripravljenim za montažo kamnitega finalnega tlaka debeline 5cm , komplet z izvedbo  razbremenilnega obroča  jaška</t>
  </si>
  <si>
    <t>6.18</t>
  </si>
  <si>
    <t>Dobava in montaža pokrova iz vroče cinkanega jekla višine 110 mm, svetla odprtina 600/600mm, nosilnost C 250, vključno z AB razbremenilnim obročem in vencem, protihrupnim vložkom, (npr. ACO Toptek  - za izpolnitev z zaključnim kamnitim tlakom, pokrov vijačen v okvir in opremljen z dvema kovinskima ploščicama z dvemi napisi KANALIZACIJA .</t>
  </si>
  <si>
    <t xml:space="preserve">Meteorni jašek, izdelan iz betonske cevi premera 1,00 m, globine do 1,00 m, s težkim LTŽ perforiranim pokrovom, vgrajenim v nivoju zunanjega tlaka komplet z izvedbo vtokov in iztoka </t>
  </si>
  <si>
    <t>Zunanji meteorni jašek, izdelan iz betonske cevi premera 1,00 m, globine do 1,50 m, s klini za dostop do dna, s težkim LTŽ perforiranim pokrovom, vgrajenim v nivoju zunanjega tlaka komplet z obdelavo vtokov in iztoka kanalizacije</t>
  </si>
  <si>
    <t>6.21</t>
  </si>
  <si>
    <t>Dobava in montaža prefabriciranega PE jaška svetlega premera 1000 mm, vključno z izdelano muldo, vstopnimi ter izstopnimi priključki kanalizacije ter konusom 1000/600 mm.</t>
  </si>
  <si>
    <t>Globine do 2 m</t>
  </si>
  <si>
    <t>6.29.</t>
  </si>
  <si>
    <t>6.30.</t>
  </si>
  <si>
    <t>6.31.</t>
  </si>
  <si>
    <t>6.32.</t>
  </si>
  <si>
    <t>6.33.</t>
  </si>
  <si>
    <t>6.34.</t>
  </si>
  <si>
    <t>6.35.</t>
  </si>
  <si>
    <t>UREDITEV OBMOČJA NA MEJI Z ZUNANJIM BAZENOM</t>
  </si>
  <si>
    <t>6.36.</t>
  </si>
  <si>
    <t>6.37.</t>
  </si>
  <si>
    <t>H/Š=  50 x 50 cm</t>
  </si>
  <si>
    <t>6.38.</t>
  </si>
  <si>
    <t>H/Š=  42 x 50 cm</t>
  </si>
  <si>
    <t>6.39.</t>
  </si>
  <si>
    <t>Izdelava sedišča klopi širine 50 cm iz lesenih, macesnovih muralov dim 40/90 mm povezanih z  rf  palicami in distančniki komplet s  podkonstrukcijo iz RF profilov in montažo na AB prefabricirane elemente. Obdelava lesa in detajl izvedbe po zahtevah projektanta. Dodatna zaščita proti vlagi, plesnim in insektom.</t>
  </si>
  <si>
    <t>6.40.</t>
  </si>
  <si>
    <t>6.41.</t>
  </si>
  <si>
    <t>6.42.</t>
  </si>
  <si>
    <t xml:space="preserve">Rezanje dilatacij širine 4mm in  globine cca 5 cm , v tlaku iz pranega betona </t>
  </si>
  <si>
    <t>6.43.</t>
  </si>
  <si>
    <t xml:space="preserve">Kitanje dilatacij z dvokomponentnim trajno elastičnim kitom v barvi po zahtevah projektanta . Npr. TIO </t>
  </si>
  <si>
    <t>6.44.</t>
  </si>
  <si>
    <t>Dobava in polaganje štokanih betonskih plošč debeline 8cm z istočasno izdelavo podage iz  podložnega betona C 16/20 deb. 10 cm, armiranega z armaturno mrežo Q 226, komplet z izvedbo dilatacij in fugiranjem.  (kot npr. Pučko)</t>
  </si>
  <si>
    <t>plošče 123/50 cm</t>
  </si>
  <si>
    <t>6.45.</t>
  </si>
  <si>
    <t>plošče 186/50 cm</t>
  </si>
  <si>
    <t>6.46.</t>
  </si>
  <si>
    <t>plošče 80/40 cm</t>
  </si>
  <si>
    <t>6.47.</t>
  </si>
  <si>
    <t>Dobava in polaganje štokanih betonskih plošč  debeline 5cm z lepljenjem v inox pokrov meteornega jaška</t>
  </si>
  <si>
    <t>plošče 71/50 cm</t>
  </si>
  <si>
    <t>6.48.</t>
  </si>
  <si>
    <t>Izdelava temeljev za naleganje podložnih letev iz PWC materiala iz betona C20/25 komplet z niveliranjem in  poravnavo  površine. Temelji v pasovih 15 x 15 cm</t>
  </si>
  <si>
    <t>6.49.</t>
  </si>
  <si>
    <t>Izdelava tlaka iz lesno plastičnih kompozitov WPC,  z dobavo in montažo  pohodnih letev 14 x 235 x 2 cm v sivi barvi, s pritrjevanjem  na  podkonstrukcijo iz podložnih letev 6 x 4 cm na cca 35 cm  in  zaključno letvijo  6 x 4 cm na odprtih robovih .  Komplet z izrezovanjem krožnih odprtin na mestu dreves.</t>
  </si>
  <si>
    <t>6.50.</t>
  </si>
  <si>
    <t xml:space="preserve">Izdelava tlaka iz betonskih travnih plošč debeline 8cm,  z dobavo betonskih elementov projektirane oblike in zahtevnejše obdelave,  skladno z zahtevami projektanta . Npr. elementi  Escofet checkerblock ,  komplet z izdelavo peščene podlage v debelini 5 cm in zapolnjenjem odprtin in poravnavo površine z mešanico humusa in travnega semena  </t>
  </si>
  <si>
    <t xml:space="preserve">Dobava in montaža linijskega požiralnika sestavljenega iz linijske rešetke iz duktilnega železa na nivoju zaključnega tlaka ter podzemnega odvodnega elementa iz  PE ovalnih cevi. Komplet z izvedbo  AB ležišča iz betona C 25/30   v obliki  kanalete  notranje širine 15 cm in stenami debeline 13 cm,  montažo in zalivanjem odvodnega dela v projektirani niveleti ter izvedbo priključka na meteorno kanalizacijo. Izvedba v kvaliteti linijskega požiralnika  HAURATON RECYFIX HICAP G 100. </t>
  </si>
  <si>
    <t>6.52.</t>
  </si>
  <si>
    <t>Obnova tlakovanja na nivoju obstoječe bazenske ploščadi vključno s tremi stopnicami 330 x 25 cm višine 10 cm</t>
  </si>
  <si>
    <t>6.53.</t>
  </si>
  <si>
    <t>Sanacija obstoječega dezinfekcijskega bazena dim 3,30 x 2,00</t>
  </si>
  <si>
    <t>Zatravitev in zasaditev grmovnic po izbiri projektanta</t>
  </si>
  <si>
    <t>Zasaditev dreves po izbiri projektanta</t>
  </si>
  <si>
    <t>3.5.</t>
  </si>
  <si>
    <t>3.6.</t>
  </si>
  <si>
    <t>3.1. - 3.17.  skupaj</t>
  </si>
  <si>
    <t>4.3.</t>
  </si>
  <si>
    <t>4.8.</t>
  </si>
  <si>
    <t>4.22.</t>
  </si>
  <si>
    <t>4.23.</t>
  </si>
  <si>
    <t>4.24.</t>
  </si>
  <si>
    <t>4.25.</t>
  </si>
  <si>
    <t>4.26.</t>
  </si>
  <si>
    <t>4.27.</t>
  </si>
  <si>
    <t>4.28.</t>
  </si>
  <si>
    <t>4.29.</t>
  </si>
  <si>
    <t>4.30.</t>
  </si>
  <si>
    <t>4.31.</t>
  </si>
  <si>
    <t>8.4.</t>
  </si>
  <si>
    <t>8.7.</t>
  </si>
  <si>
    <t>8.8.</t>
  </si>
  <si>
    <t>8.15.</t>
  </si>
  <si>
    <t>8.16.</t>
  </si>
  <si>
    <t>8.17.</t>
  </si>
  <si>
    <t>8.18.</t>
  </si>
  <si>
    <t>10.1.</t>
  </si>
  <si>
    <t>10.2.</t>
  </si>
  <si>
    <t>10.3.</t>
  </si>
  <si>
    <t>10.4.</t>
  </si>
  <si>
    <t>10.6.</t>
  </si>
  <si>
    <t>10.7.</t>
  </si>
  <si>
    <t>10.8.</t>
  </si>
  <si>
    <t>10.9.</t>
  </si>
  <si>
    <t>10.10.</t>
  </si>
  <si>
    <t>10.11.</t>
  </si>
  <si>
    <t>10.12.</t>
  </si>
  <si>
    <t>10.13.</t>
  </si>
  <si>
    <t>10.14.</t>
  </si>
  <si>
    <t>10.15.</t>
  </si>
  <si>
    <t>10.16.</t>
  </si>
  <si>
    <t>10.17.</t>
  </si>
  <si>
    <t>10.18.</t>
  </si>
  <si>
    <t>10.19.</t>
  </si>
  <si>
    <t>10.20.</t>
  </si>
  <si>
    <t>10.21.</t>
  </si>
  <si>
    <t>10.1. - 10.21.  skupaj</t>
  </si>
  <si>
    <t>11.1.</t>
  </si>
  <si>
    <t>11.2.</t>
  </si>
  <si>
    <t>11.3.</t>
  </si>
  <si>
    <t>11.4.</t>
  </si>
  <si>
    <t>11.5.</t>
  </si>
  <si>
    <t>11.6.</t>
  </si>
  <si>
    <t>11.7.</t>
  </si>
  <si>
    <t>11.8.</t>
  </si>
  <si>
    <t>11.9.</t>
  </si>
  <si>
    <t>11.10.</t>
  </si>
  <si>
    <t>11.11.</t>
  </si>
  <si>
    <t>11.12.</t>
  </si>
  <si>
    <t>11.13.</t>
  </si>
  <si>
    <t>11.14.</t>
  </si>
  <si>
    <t>11.15.</t>
  </si>
  <si>
    <t>11.16.</t>
  </si>
  <si>
    <t>11.17.</t>
  </si>
  <si>
    <t>11.18.</t>
  </si>
  <si>
    <t>11.19.</t>
  </si>
  <si>
    <t>11.20.</t>
  </si>
  <si>
    <t>11.21.</t>
  </si>
  <si>
    <t>11.22.</t>
  </si>
  <si>
    <t>11.23.</t>
  </si>
  <si>
    <t>11.24.</t>
  </si>
  <si>
    <t>11.25.</t>
  </si>
  <si>
    <t>11.26.</t>
  </si>
  <si>
    <t>11.27.</t>
  </si>
  <si>
    <t>11.28.</t>
  </si>
  <si>
    <t>11.29.</t>
  </si>
  <si>
    <t>11.30.</t>
  </si>
  <si>
    <t>11.31.</t>
  </si>
  <si>
    <t>11.32.</t>
  </si>
  <si>
    <t>11.33.</t>
  </si>
  <si>
    <t>11.34.</t>
  </si>
  <si>
    <t>11.35.</t>
  </si>
  <si>
    <t>12.1.</t>
  </si>
  <si>
    <t>11.0.  skupaj</t>
  </si>
  <si>
    <t xml:space="preserve">Izdelava epoksidnega tlaka na osnovi epoksidnih smol s trdno, nedrsno in kemično odporno površino, izdelan po navodilih proizvajalca, vključno s pripravo podlage:
- parna zapora, ki preprečuje prehajanje vlage. S tem skrajšamo čakalno dobo za nanos
- Brušenje in diamantno brušenje betonske površine s sesanjem 
- Izdelava samorazlivnega epoksi tlaka na betonsko podlago debeline od 2 do 3 mm: 
 Talna obloga: poliuretanski samorazlivni premaz za srednje obrusne obremenitve, elastičen, brez topil, z nedrsečo podlago, nesvetleč, sistemska izvedba s tremi nanosi
 (temeljni penetracijski premaz, osnovni sloj in tesnilno zaščitni premaz), npr. sistem Sikafloor- PurCem ali enakovreden, izbira barvnega odtenka v dogovoru z arhitektom. Priključki tla-stena (preprečitev zvočnega mosta in zamakanja pod estrih):
 Premostitev obstenskih reg je izvedena z zaokrožnicami minimalnega radija. Zaokrožnica je ločena od stene z ločilnim trakom in tesnjena s trajno elastičnim kitom. Nadzor potrdi poskusno izvedbo. Zaokrožnice izvede polagalec talne obloge. Stik v območju vratnih pragov je tesnjen s trajno elastičnim kitom ter prekrit s kovinskim kotnim profilom (inox AISI 316). Kotnik je poravnan z debelino samorazlivnega tlaka.
 Izravnava podlage(reprofiliranje, glajenje): izravnava poškodovanih površin z epoksi cementno malto (ECC), brušenje estriha ali drugo po potrebi, v opisu je  zajeta izdelava in finalna obdelava vseh dilatacijskih stikov (celoten obod prostorv in vmesne dilatacije), obdelava vseh pokrovov jaškov, rešetk ipd.
 Pred pričetkom izdelave obloge je potrebno izmeriti tlačno in oprijemno trdnost podlage in dopustno vlažnost podlage (&lt;4%).
 Tlak mora biti primeren za  mehanske obremenitve in kemične obremenitve (klor) Barvo zaključnega sloja določi investitor v sodelovanju z odgovornim nadzornikom
</t>
  </si>
  <si>
    <t>Izdelava talnega epoxi protiprašnega premaza s predhodnim brušenjem podlage in nanosom izravnalne mase, s kitanjem ob robovih in dilataciji, vključno z dobavo in vgradnjo robnega zidnega traku. Z obdelavo vseh stikov in robov. Epoxi premaz v tonu po izboru arhitekta.</t>
  </si>
  <si>
    <t xml:space="preserve">Izdelava zaključnega mat premaza betonskih elementov (z notranje strani, kjer ostane viden beton) kot npr. KLB EP705E ali enakovredno: 
Nanos zaključnega mat transparentnega paropropustnega premaza KLB EP705E, poraba cca. 0,12-0,20kg/m2 za nanos, kompet z vsemi potrebnimi deli, vse komplet, obračun po m2;
</t>
  </si>
  <si>
    <t>5.6.</t>
  </si>
  <si>
    <t>5.8.</t>
  </si>
  <si>
    <t>8.20.</t>
  </si>
  <si>
    <t>8.21.</t>
  </si>
  <si>
    <t>Dobava in montaža napisa višine 6/7 cm iz samolepilne folije, grafitno sive barve. Napis lepljen na steno.Izvedeno po shemah</t>
  </si>
  <si>
    <t>5.27.</t>
  </si>
  <si>
    <t>5.28.</t>
  </si>
  <si>
    <t>5.44.</t>
  </si>
  <si>
    <t>5.1. - 5.44. skupaj</t>
  </si>
  <si>
    <t>Notranja RF vrata z oznako RL-01 pozicija P.19 dim zidarske mere 0,90 x 0,80 m</t>
  </si>
  <si>
    <t xml:space="preserve">z okvirjem in krilom iz nerjavečega jekla </t>
  </si>
  <si>
    <t>smer odpiranja desno</t>
  </si>
  <si>
    <t>Širina špalete 0,30 m</t>
  </si>
  <si>
    <t>z dvojnimi nasadili</t>
  </si>
  <si>
    <t xml:space="preserve">z zapahom </t>
  </si>
  <si>
    <t>vodotesna RF revizijska loputa s ključem</t>
  </si>
  <si>
    <t>Notranja RF vrata z oznako RL-01 pozicija P.20 dim zidarske mere 0,90 x 0,80 m</t>
  </si>
  <si>
    <t>Notranja kovinska vrata z oznako RL-02 pozicija P.25 dim zidarske mere 0,90 x 0,80 m</t>
  </si>
  <si>
    <t>s kovinskim okvirjem in krilom , minizirano in barvano v barvi RAL po izbiri projektanta</t>
  </si>
  <si>
    <t>širina špalete 0,2 m</t>
  </si>
  <si>
    <t>z zapahom</t>
  </si>
  <si>
    <t>revizijska loputa s ključem</t>
  </si>
  <si>
    <t>Notranja Alu zasteklena vrata z oznako SSN-01 pozicija P.04 dim zidarske mere 2,135 x 2,70 m,</t>
  </si>
  <si>
    <t>svetle mere vratnega prehoda 1,20 x 2,65</t>
  </si>
  <si>
    <t>širina špalete 0,05 m</t>
  </si>
  <si>
    <t>smer odpiranja levo</t>
  </si>
  <si>
    <t>sistem odpiranja krilno</t>
  </si>
  <si>
    <t>s trojnimi nasadili</t>
  </si>
  <si>
    <t>ključavnica cilindrična</t>
  </si>
  <si>
    <t>zasteklitev z dvoslojnim, varnostnim, lepljenim, prozornim steklom</t>
  </si>
  <si>
    <t>s samozapiralom</t>
  </si>
  <si>
    <t>požarni izhod</t>
  </si>
  <si>
    <t>vključno z vso potrebno jekleno podkonstrukcijo (višine 60cm) od steklene stene do ab plošče</t>
  </si>
  <si>
    <t>Notranja Alu zasteklena vrata z oznako SSN-02 pozicija N.02 dim zidarske mere 1,94 x 2,70 m,</t>
  </si>
  <si>
    <t>širina špalete 0,20 m</t>
  </si>
  <si>
    <t>Notranja Alu zasteklena vrata z oznako SSN-03 pozicija N.09 dim zidarske mere 1,00 x 2,70 m,</t>
  </si>
  <si>
    <t>svetle mere vratnega prehoda 0,90 x 2,10</t>
  </si>
  <si>
    <t>alu podboj  barvan v RAL po izbiri projektanta</t>
  </si>
  <si>
    <t>širina špalete 0,21 m</t>
  </si>
  <si>
    <t>kljuka(sistem po EN 179)</t>
  </si>
  <si>
    <t>sistem kot npr. LangleGlass Al Office ali enakovredno</t>
  </si>
  <si>
    <t xml:space="preserve">Notranja fiksna zasteklitev v Alu okvirju z oznako SSN-03a  pozicija N.09 </t>
  </si>
  <si>
    <t>zidarske mere 1,88 x 1,89 + 1,88 x2,73 + 1,69 x 1,88</t>
  </si>
  <si>
    <t>Notranja kovinska vrata z oznako VN-01-1 pozicija P.07 dim zidarske mere 1,00 x 2,15 m</t>
  </si>
  <si>
    <t xml:space="preserve">kovinski podboj in vratno krilo cinkano in prašno barvano v barvi po RAL </t>
  </si>
  <si>
    <t>krilo v ravnini stene, kovinsko, polnilo satovje</t>
  </si>
  <si>
    <t>podboj v širini stene</t>
  </si>
  <si>
    <t>kljuka z notranje strani , bunka z zunanje strani</t>
  </si>
  <si>
    <t>vratno krilo spodrezano 1,5 cm za prezračevanje,  skladno s projektom strojnih instalacij</t>
  </si>
  <si>
    <t>Notranja kovinska vrata z oznako VN-01-2 pozicija P.13 dim zidarske mere 1,00 x 2,15 m</t>
  </si>
  <si>
    <t>kljuka po izboru projektanta</t>
  </si>
  <si>
    <t>Notranja kovinska vrata z oznako VN-01-2 pozicija P.16 dim zidarske mere 1,00 x 2,15 m</t>
  </si>
  <si>
    <t>Notranja kovinska vrata z oznako VN-01-3 pozicija N.08 dim zidarske mere 1,00 x 2,15 m</t>
  </si>
  <si>
    <t>ključavnica cilindrična, metuljček(sanitarije)</t>
  </si>
  <si>
    <t>vratno krilo spodrezano 1 cm za prezračevanje,  skladno s projektom strojnih instalacij</t>
  </si>
  <si>
    <t>Notranja kovinska vrata z oznako VN-02-1 pozicija N.09 dim zidarske mere 1,10 x 2,15 m</t>
  </si>
  <si>
    <t>svetle mere vratnega prehoda 1,00 x 2,10</t>
  </si>
  <si>
    <t>Notranja kovinska vrata z oznako VN-02-2 pozicija N.16 dim zidarske mere 1,10 x 2,15 m</t>
  </si>
  <si>
    <t>širina špalete 0,15 m</t>
  </si>
  <si>
    <t>Notranja kovinska vrata z oznako VN-02-3 pozicija N.02 dim zidarske mere 1,10 x 2,15 m</t>
  </si>
  <si>
    <t>Notranja kovinska vrata z oznako VN-02-4 pozicija T.03 dim zidarske mere 1,10 x 2,15 m</t>
  </si>
  <si>
    <t>Notranja kovinska vrata z oznako VN-03 pozicija P.25 dim zidarske mere 1,30 x 2,15 m</t>
  </si>
  <si>
    <t>svetle mere vratnega prehoda 1,20 x 2,10</t>
  </si>
  <si>
    <t>ključavnica magnetna</t>
  </si>
  <si>
    <t>kljuka naletni drog (EN 1125)</t>
  </si>
  <si>
    <t>kontrola pristopa</t>
  </si>
  <si>
    <t>krilo stekleno</t>
  </si>
  <si>
    <t>sistem odpiranja drsno</t>
  </si>
  <si>
    <t>zasteklitev enoslojno, varnostno, kaljeno , satinirano steklo</t>
  </si>
  <si>
    <t>vratno krilo spodrezano 1,5 cm za prezračevanje, skladno z načrtom strojnih instalacij</t>
  </si>
  <si>
    <t>sistem kot npr. Geze Perlan 140 ali enakovredno, vključen senzor za drsno zapiranje/odpiranje</t>
  </si>
  <si>
    <t>Notranja Alu zasteklena vrata z oznako VN-04 pozicija P.07 dim zidarske mere 1,00 x 2,15 m,</t>
  </si>
  <si>
    <t>Notranja kovinska vrata z oznako VN-05 pozicija P.25 dim zidarske mere 1,085 x 2,175 m</t>
  </si>
  <si>
    <t>svetle mere vratnega prehoda 0,935 x 2,10</t>
  </si>
  <si>
    <t>prezračevanje z rešetko skladno z načrtom strojnih instalacij</t>
  </si>
  <si>
    <t>Notranja kovinska vrata z oznako VN-06 pozicija P.13 dim zidarske mere 0,95 x 2,15 m</t>
  </si>
  <si>
    <t>svetle mere vratnega prehoda 0,85 x 2,10</t>
  </si>
  <si>
    <t>kljuka z notranje strani, bunka z zunanje strani</t>
  </si>
  <si>
    <t>Notranja kovinska vrata z oznako VN-07-1 pozicija P.14 dim zidarske mere 0,90 x 2,15 m</t>
  </si>
  <si>
    <t>svetle mere vratnega prehoda 0,80 x 2,10</t>
  </si>
  <si>
    <t>širina špalete 0,12 m</t>
  </si>
  <si>
    <t>krilo spodrezano 1,5 cm, skladno z načrtom strojnih instalacij</t>
  </si>
  <si>
    <t>Notranja kovinska vrata z oznako VN-07-1 pozicija P.15 dim zidarske mere 0,90 x 2,15 m</t>
  </si>
  <si>
    <t>Notranja kovinska vrata z oznako VN-07-2 pozicija N.02 , N.05 dim zidarske mere 0,90 x 2,15 m</t>
  </si>
  <si>
    <t>širina špalete 0,17 m</t>
  </si>
  <si>
    <t>Notranja kovinska vrata z oznako VN-07-2 pozicija N.04 dim zidarske mere 0,90 x 2,15 m</t>
  </si>
  <si>
    <t>Notranja kovinska vrata z oznako VN-07-2 pozicija P.04 dim zidarske mere 0,90 x 2,15 m</t>
  </si>
  <si>
    <t>krilo spodrezano 1 cm, skladno z načrtom strojnih instalacij</t>
  </si>
  <si>
    <t>Notranja kovinska vrata z oznako VN-07-3 pozicija P.04 dim zidarske mere 0,90 x 2,15 m</t>
  </si>
  <si>
    <t>Zunanja vrata</t>
  </si>
  <si>
    <t xml:space="preserve">Vhodna Alu zasteklena vrata (del strukturne fasade) z oznako0 VZ-01 pozicija P.01 </t>
  </si>
  <si>
    <t>iz eloksiranega aluminija v odtenku po izboru projektanta</t>
  </si>
  <si>
    <t>svetle mere vratnega prehoda 120/260 cm</t>
  </si>
  <si>
    <t>ključavnica cilindrična,sistemski ključ</t>
  </si>
  <si>
    <t>kljuka vertikalni ročaj , brušen inox</t>
  </si>
  <si>
    <t>steklo troslojno, notranje varnostno, lepljeno ( skladno s standardom EN 14449),</t>
  </si>
  <si>
    <t>zunanje steklo varnostno kaljeno (skladno s standardom EN 12150 in EN 14179), tonirano reflex</t>
  </si>
  <si>
    <t>sistem kot npr. Schuco FWS 50.SI ali enakovredno</t>
  </si>
  <si>
    <t xml:space="preserve">vrata so del steklene strukturne fasade in imajo enake karakteristike (zasteklitev,požarna odpornost, </t>
  </si>
  <si>
    <t xml:space="preserve">toplotna prevodnost) kot fasada </t>
  </si>
  <si>
    <t xml:space="preserve">Alu zasteklena vrata (del strukturne fasade) z oznako0 VZ-02 pozicija P.07 </t>
  </si>
  <si>
    <t>ključavnica električna</t>
  </si>
  <si>
    <t>kljuka naletni drog (SIST EN 1125), vertikalni ročaj , brušen inox</t>
  </si>
  <si>
    <t>evakuacijski terminal s pridržalnim magnetom, vezano na AJP</t>
  </si>
  <si>
    <t xml:space="preserve">Alu vrata z oznako VZ-03 </t>
  </si>
  <si>
    <t>s kovinskim podbojem v širini stene in Alu vratnim krilom v barvi po RAL</t>
  </si>
  <si>
    <t>svetle mere vratnega prehoda 90/260 cm</t>
  </si>
  <si>
    <t>kljuka (sistem po SIST EN 179),bunka z zunanje strani / kjluka z notranje strani</t>
  </si>
  <si>
    <t>krilo v ravnini stene</t>
  </si>
  <si>
    <t>toplotna prevodnost U=1,60  W/m2K</t>
  </si>
  <si>
    <t>vrata so vgrajena med dva rezana panela- glej detajl</t>
  </si>
  <si>
    <t>sistem kot npr. Schuco ADS 75 HD.HI, PVC "basic" profil v tlaku</t>
  </si>
  <si>
    <t xml:space="preserve">Alu zasteklena balkonska vrata z oznako VZ-04 </t>
  </si>
  <si>
    <t>s kovinskim podbojem v širini stene in Alu zasteklenim vratnim krilom iz eloksiranega aluminija</t>
  </si>
  <si>
    <t>v odtenku po izboru projektanta</t>
  </si>
  <si>
    <t>okenska kljuka z notranje strani</t>
  </si>
  <si>
    <t>zunanje steklo varnostno kaljeno (skladno s standardom EN 12150 in EN 14179), satinirano</t>
  </si>
  <si>
    <t>toplotna prevodnost U=1,00  W/m2K</t>
  </si>
  <si>
    <t xml:space="preserve">vrata so vgrajena med dva fasadna panela, dimenzije prilagoditi panelom- glej detajl </t>
  </si>
  <si>
    <t>sistem kot npr. Schuco ADS 75 HD.HI</t>
  </si>
  <si>
    <t xml:space="preserve">Alu vrata z oznako VZ-05 </t>
  </si>
  <si>
    <t>svetle mere vratnega prehoda 180/220 cm- 90 cm aktivno krilo, 90 cm pasivno krilo</t>
  </si>
  <si>
    <t>vrata so vgrajena med dva cela panela- glej detajl</t>
  </si>
  <si>
    <t xml:space="preserve">Alu vrata z oznako VZ-06 </t>
  </si>
  <si>
    <t>svetle mere vratnega prehoda 200/330 cm</t>
  </si>
  <si>
    <t>kljuka naletni drog (po SIST EN 1125)</t>
  </si>
  <si>
    <t xml:space="preserve">Alu zasteklena vrata (del strukturne fasade) z oznako0 VZ-07 pozicija P.09 </t>
  </si>
  <si>
    <t>kljuka naletni drog (SIST EN 1125)</t>
  </si>
  <si>
    <t>zunanje steklo varnostno kaljeno (skladno s standardom EN 12150 in EN 14179)</t>
  </si>
  <si>
    <t>Kovinska vrata z oznako VZ-08  poz O.03</t>
  </si>
  <si>
    <t>s  podbojem v širini stene in vratnim krilom, cinkano in  prašno barvano v barvi po RAL</t>
  </si>
  <si>
    <t>krilo v ravnini stene, polnilo satovje</t>
  </si>
  <si>
    <t>Armirani beton C 25/30, XC2, PV-I, Dmax32 S3 , prereza 0,30-0,90 m3/m2/m’ – obodni pasovni temelj, talna plošča</t>
  </si>
  <si>
    <t xml:space="preserve">Dobava, polaganje in vezanje rebraste srednje komplicirane armature B500 , razred   duktilnosti B (SIST EN 1992: 2005, dodatek C, tč. C.1) ; obračun po kg po    armaturnem načrtu </t>
  </si>
  <si>
    <t xml:space="preserve">Dobava, polaganje in vezanje rebraste srednje komplicirane armature in varjenih   armaturnih mrež B500 , razred duktilnosti B (SIST EN 1992: 2005, dodatek C, tč.   C.1), obračun po kg po armaturnem načrtu </t>
  </si>
  <si>
    <t>Zajet je najem, morebitna nabava, dostava in odvoz, kompletna montaža, demontaža opažev in odrov s podpiranjem in priprava površine betona do stopnje, ki je pogoj za normalno izvedbo predvidene finalizacije v posameznem prostoru (odstranitev pvc  distančnikov in sidrnih ploščic, popolna zapolnitev lukenj distančnikov, brušenje vseh nastalih robov zaradi slabega stikovanja opažev, vse morebitne potrebne izravnave zaradi neprecizno postavljenih oziroma učvrščenih opažev. V opisih je zajeta  namestitev trikotnih vogalnih letvic (dim. 1,0/1,0 cm) za lažje razopaženje, vstavitev letev za utore instalacijskih razvodov, vstavitev letev pri nadzidkih za izvedbo niše za zaključek hidroizolacije. Pri stopniščih  je potrebna zelo precizna izvedba. Opaži medetažnih plošč morajo biti nadvišani v višini pričakovanega povesa v skladu z navodili projektanta konstrukcije. Pri uporabi ploskovnih opažev sten in stropov je potrebno posebno pozornost posvetiti stikovanju elementov v ravnini, ker je kot finalna obdelava predvideno le enostavno dletanje . Za prevzem izvedbe vidnih betonov je potrebno v začetni fazi gradnje pripraviti testno polje katero pregleda projektant. Nadaljna izvedba v izbrani kvaliteti se lahko nadaljuje samo pod pogojem da je projektant pregledano kvaliteto površine potrdil. V opisih je zajet dodatek za delo na višini. Osnova za obračun opažev je površina opažanega betona po projektni dokumentaciji. 
Vsi betonske površine morajo biti skladne s standardi SIST EN 13670 in SIST EN 13670/A101.</t>
  </si>
  <si>
    <t xml:space="preserve">Opaž betonske klopi, razvite širine do 2,00 m, zahteva se zelo precizna izdelava, natančno po detajlu in tehnološkem načrtu prikazanem v arhitekturi. V notranjost klopi se kot opaž vstavi polnilo iz EPS dim. Cca 35x54cm. </t>
  </si>
  <si>
    <t xml:space="preserve">Kompletna izvedba vertikalne hidroizolacije na  betonsko površino z vsemi zaključki v naslednji sestavi . Na stiku temelja in podložnega betona se izvede zaokrožnico. Hidroizolacija se izvede še ca 15 cm nad terenom:
~priprava betonske površine
~osnovni hladni bitumenski premaz,
~bitumenski varilni trak (kot npr. IZOTEKT T4 ali enakovredno)
</t>
  </si>
  <si>
    <t>Talna hidroizolacija ( na medetažni plošči v območju obbazenskega prostora in pomožnih prostorih): zagladitev talne plošče z namenskim hitrosušečim materialom, samolepilna elastomerna hidroizolacijska membrana velike  odpornosti (kot npr. samolepilni trak sestavljen iz filma lepila iz butilne gume SikaProof Ex Tape-150 ali enakovredno), vključno z vertikalnimi zavihki ob stenah - obračuna se dejansko izvedena tlorisna površina in zavihki višine 0,20 m</t>
  </si>
  <si>
    <t>Reprofilacija notranjih površin školjk bazenov na območjih pod predvideno keramično oblogo z namenskimi sanacijskimi maltami, odpornimi na kemikalije (klor) – namen je ustrezna priprava površine za precizen nanos hidroizolacijskega premaza in finalne keramične obloge – deb. sloja 3 – 5 mm (kot npr. Sika 101 HD z dodatkom SikaLatex ali enakovredno)</t>
  </si>
  <si>
    <t xml:space="preserve">Lesena lepljena greda dim. 0,16 x 0,20 m, izdelana iz prvovrstnega jelovega lesa, lepljenega z namenskimi lepili, površinsko zaščitena proti vlagi (  npr. Adler ali enakovredno), z vsaj 30 minutno požarno odpornostjo (R 30), vključno s pritrdilnimi elementi iz inox pločevine in sidrnimi inox vijaki, grede so bočno sidrane v končne ab atike v naklonu zgornje ploskve lesenega  nosilca,  izračune in izgled sidrnih elementov morata potrditi projektant arhitekt in projektant statik.Izvedba po načrtu lesene konstrukcije strehe. </t>
  </si>
  <si>
    <t xml:space="preserve">Lesene lepljene grede atike vertikalno pritrjeni bočno ob lepljene nosilce dim. 0,16/0,20m višine 3,26m. Grede so postavljene v parih na vska konec lepljenega nosilca ter v parih na osnem razmaku 5,80m vzdolžno ob nosilce. Vogali so opremljeni s tremi gredami. Vsi vertikalni elemnti so povezani še z diagonalnim elementom. Grede so izdelane iz prvovrstnega jelovega lesa, lepljenega z namenskimi lepili, površinsko zaščitene proti vlagi (  npr. Adler ali enakovredno), z vsaj 30 minutno požarno odpornostjo (R 30), vključno s standardnimi pritrdilnimi elementi iz inox pločevine in inox vijaki, izračune in izgled sidrnih elementov morata potrditi projektant arhitekt in projektant statik. .Izvedba po načrtu lesene konstrukcije strehe. </t>
  </si>
  <si>
    <t>Zatesnitev dilatacij med prelivnimi kanali in talno konstrukcijo objekta in dilatacij tlaka, z namensko enokomponentno tesnilno maso, ki strjuje s pomiočjo zračne vlage in razvije visoko mehansko odpornost (kot npr.  Sikaflex PRO-3 ali enakovredno), širina dilatacijskih reg do 15 mm</t>
  </si>
  <si>
    <t>Dvojni talni odtočni kotliček iz PP  (prilagojen npr. HL60H dimenzije DN 70/100 s toplotno izoliranim ohišjem in nerjavečim spojnim elementom, z inox rešetko  dim. 200/200 mm, z vertikalnim iztokom, privarjeno dvojno izolacijsko rozeto  iz bitumna in drenažnim nastavkom – odtok je vgrajen v  keramičnem tlaku, zgornja izolacijska rozeta tik pod keramično oblogo je prirejena za stikovanje s hidroizolacijsko malto, spodnja izolacijska rozeta se stikuje s hidroizolacijsko membrano,  vmes je drenažni del odtoka, ki omogoča odtok izcednih vod iz območja tlaka</t>
  </si>
  <si>
    <t xml:space="preserve">Kompletna izdelava izolacijske fasade  na vertikalne ploskve sten prostora toplotne črpalke, sestavljene iz:
 - vijačenih izolacijskih plošč  kot npr. Heraklith Tektalan A2 ali enakovredno deb. 15 cm na Ab steno. Obračuna se dejanska površina izvedene fasade (odbijejo se vse odprtine in prištejejo izvedene špalete brez korekcijskih faktorjev)
</t>
  </si>
  <si>
    <t xml:space="preserve">Kompletna izdelava izolacijske negorljive paropropustne tankoslojne kontaktne fasade  na vertikalne ploskve atike tehničnega dela, sestavljene iz:
 - lepljenih izolacijskih plošč iz fasadne kamene volne ( Kamena mineralna volna - SmartWall N C1 ali enakovredno) izolacije deb. 5 cm na Ab steno z lepilno malto in sidrnimi nekorodirajočimi vijaki
- izravnalno - armiranega sloja iz lepilne malte z vtopljeno armirano alkalno  odporno mrežico preko cele površine fasade
  Vsi zunanji vogali objekta in kompletni obodi okenskih odprtin morajo biti izvedeni iz namenskih slepih vogalnikov. Vsi spodnji robovi konzolnih delov objekta morajo biti izvedeni z vzidanim namenskim zaključnim odkapnim pvc profilom. Obračuna se dejanska površina izvedene fasade (odbijejo se vse odprtine in prištejejo izvedene špalete brez korekcijskih faktorjev)
</t>
  </si>
  <si>
    <t xml:space="preserve">Kompletna izdelava izolacijske negorljive paropropustne tankoslojne kontaktne fasade  na vertikalne ploskve atike tehničnega dela, sestavljene iz:
 - lepljenih izolacijskih plošč iz fasadne kamene volne ( Kamena mineralna volna - SmartWall N C1 ali enakovredno) izolacije deb. 23 cm na Ab steno z lepilno malto in sidrnimi nekorodirajočimi vijaki
- izravnalno - armiranega sloja iz lepilne malte z vtopljeno armirano alkalno  odporno mrežico preko cele površine fasade
  Vsi zunanji vogali objekta in kompletni obodi okenskih odprtin morajo biti izvedeni iz namenskih slepih vogalnikov. Vsi spodnji robovi konzolnih delov objekta morajo biti izvedeni z vzidanim namenskim zaključnim odkapnim pvc profilom. Obračuna se dejanska površina izvedene fasade (odbijejo se vse odprtine in prištejejo izvedene špalete brez korekcijskih faktorjev)
</t>
  </si>
  <si>
    <t xml:space="preserve">Zaključek na vertikalnih delih - obdelava atike tehnična etaža, razvite širine do 0,40 m:
  - dobava in montaža elastične hidroizolacijske folije (kot npr. Sika Sarnafil TS 77- 20 ali enakovredno) , mehansko pritrjena na zgornji rob AB atike , spodaj  privarjena na osnovno folijo iz polja. 
Vse pritrditve se morajo izvesti v skladu z navodili proizvajalca z originalnimi spojnimi elementi, pri tem je potrebno upoštevati izpostavljenost lokacije močnejšim vetrovom. Kritina mora zdržati vzgonske sile vetrov do 30 m/s (108  km/h) s sunki do 40 m/s (144 km/h). Obračuna se dolžina zaključka na vertikalnih delih.
</t>
  </si>
  <si>
    <t xml:space="preserve">Obdelava prebojev v strešni kritini, vertikalnih zaključkih in obodni atiki  premera  do 250 mm: 
  -  lepljenje  ter zvarjenje s spodnjo folijo  - kot npr. Sarnafil TS 77 - 20 ali enakovredno 
 -  tesnenje stika z namenskim kompatibilnim materialom, kot npr.  Sikasil 305 WF  ter originalno objemko na zgornjem robu
</t>
  </si>
  <si>
    <t xml:space="preserve">Obdelava dilatacije, stika ob linijskem slemenskem zračniku za odzračevanje parne zapore in robov večjih prebojev  s podložno pločevino za večje delovanje podlage, sestavljen iz namenske pločevinaste letve tip kot npr. Sika TG 66 - 18 ali enakovredno in namenskega prekrivnega traku kot npr. Sikaplan 18D ali enakovredno, ki se spoji na osnovno izolacijo kot npr. Sika Sarnafil TS 77-20 ali enakovredno
Vse pritrditve se morajo izvesti v skladu z navodili proizvajalca z originalnimi spojnimi elementi, pri tem je potrebno upoštevati izpostavljenost lokacije močnejšim vetrovom. Kritina mora zdržati vzgonske sile vetrov do 30 m/s (108  km/h) s sunki do 40 m/s (144 km/h).
</t>
  </si>
  <si>
    <t xml:space="preserve">Strešna kritina, izdelana iz atestiranih in preizkušenih materialov, zahteva se minimalno 20 let garancije na celovito izvedbo, pred nabavo in vgraditvijo morata vse material potrditi odgovorni nadzornik in naročnik. Strešna kritina se izvaja na opaž iz OSB 3 plošč (zajeto v tesarskih delih). Dela zajemajo:
 - pregled in prevzem strešne površine 
 - obdelavo spojev OSB plošč z bitumenskimi trakovi, širine 15 cm
 - dobava in polaganje elastične hidroizolacijske večplastne sintetične strešne tesnilne folije na osnovi prvovrstnega fleksibilnega poliolefina (FPO), z vsebnostjo UV stabilizatorjev in zaviralcev ognja ter ojačana s poliestrskim filcem in stekleno tkanino (glede na zahteve EN 13956), kot npr. Sika Sarnafil TS 77-20 ali enakovredno, debeline 2,0 mm
Vse pritrditve se morajo izvesti v skladu z navodili proizvajalca z originalnimi spojnimi elementi, pri tem je potrebno upoštevati izpostavljenost lokacije močnejšim vetrovom. Kritina mora zdržati vzgonske sile vetrov do 30 m/s (108 km/h) s sunki do 40 m/s (144 km/h)
 Obračuna se tlorisna površina strehe. Požarna zahteva BROOF.
</t>
  </si>
  <si>
    <r>
      <t>Strešna kritina nadstrešnice, izdelana iz atestiranih in preizkušenih materialov, zahteva se minimalno 20 let garancije na celovito izvedbo, pred nabavo in vgraditvijo morata vse material potrditi odgovorni nadzornik in naročnik. Strešna kritina se izvaja na naklonske betone
Sestava:
 - lepljenih izolacijskih plošč XPS</t>
    </r>
    <r>
      <rPr>
        <sz val="12"/>
        <color rgb="FFFF0000"/>
        <rFont val="Calibri"/>
        <family val="2"/>
        <charset val="238"/>
        <scheme val="minor"/>
      </rPr>
      <t xml:space="preserve"> </t>
    </r>
    <r>
      <rPr>
        <sz val="12"/>
        <color indexed="8"/>
        <rFont val="Calibri"/>
        <family val="2"/>
        <charset val="238"/>
        <scheme val="minor"/>
      </rPr>
      <t xml:space="preserve">deb. 3 cm
  - dobava in polaganje elastične hidroizolacijske večplastne sintetične strešne tesnilne folije na osnovi prvovrstnega fleksibilnega poliolefina (FPO), z vsebnostjo UV stabilizatorjev in zaviralcev ognja ter ojačana s poliestrskim filcem in stekleno tkanino (glede na zahteve EN 13956), kot npr. Sika Sarnafil TS 77-20 ali enakovredno, debeline 2,0 mm. Komplet z obdelavo v naklonu na liniji strešnega odtoka. 
Vse pritrditve se morajo izvesti v skladu z navodili proizvajalca z originalnimi spojnimi elementi, pri tem je potrebno upoštevati izpostavljenost lokacije močnejšim vetrovom. Kritina mora zdržati vzgonske sile vetrov do 30 m/s (108 km/h) s sunki do 40 m/s (144 km/h)
 Obračuna se tlorisna površina strehe. Požarna zahteva BROOF
</t>
    </r>
  </si>
  <si>
    <t>PEHD cev L= 5 M D.160 m 60</t>
  </si>
  <si>
    <t>PEHD cev (ojačana) L= 5 M D.200 SDR26 m 15</t>
  </si>
  <si>
    <t>PEHD 45° koleno D.160 kos 2</t>
  </si>
  <si>
    <t>PEHD 45° koleno D.200 kos 4</t>
  </si>
  <si>
    <t>PEHD elektro-varilna spojka D.125 kos 5</t>
  </si>
  <si>
    <t>PEHD elektro-varilna spojka D.160 kos 12</t>
  </si>
  <si>
    <t>PEHD elektro-varilna spojka D.200 kos 6</t>
  </si>
  <si>
    <t>PEHD elektro-varilna spojka D.250 kos 1</t>
  </si>
  <si>
    <t>PEHD Ekscentrična redukcija D.200/160 kos 2</t>
  </si>
  <si>
    <t>Cevna objemka M 10 D.40 kos 11</t>
  </si>
  <si>
    <t>Cevna objemka M 10 D.125 kos 4</t>
  </si>
  <si>
    <t>Cevna objemka M 10 D.160 kos 4</t>
  </si>
  <si>
    <t>Cevna objemka 200X1'' kos 4</t>
  </si>
  <si>
    <t>M10x1 m navojna palica kos 51</t>
  </si>
  <si>
    <t>RAINPLUS cevna objemka D.160 kos 29</t>
  </si>
  <si>
    <t>RAINPLUS cevna objemka D. 200 kos 7</t>
  </si>
  <si>
    <t>Nosilna tračnica 41x41x2, L = 5 m m 105</t>
  </si>
  <si>
    <t>Vezni element nosilne tračnice kos 16</t>
  </si>
  <si>
    <t>U-plošča kos 51</t>
  </si>
  <si>
    <t>Vijak M10 kos 102</t>
  </si>
  <si>
    <t>10.5x40x2 podložka kos 51</t>
  </si>
  <si>
    <t xml:space="preserve">Ograja v tehničnem delu sestavljena iz vertikalnih nosilcev iz jeklene cevi premera 50 mm, višine do 1000 mm, navarjenih  na okroglo estetsko sidrno ploščo, na razmaku do cca 1200 mm, vertikalne cevi so povezane z ograjnim ročajem - cevjo premera 50 mm,  in polnilom iz valovite mreže 50 x 50mm v ploščah 1000 x 2000mm, debelina žice 4,00mm. Vsi elementi so peskani, očiščeni do črnega sijaja in vroče cinkani .Izvedba po shemah. </t>
  </si>
  <si>
    <t xml:space="preserve">Stopniščna ograja samo ograjni ročaj v tehničnem delu - okrogla cev premera 50 mm na konzolnih nosilcih – okroglih palicah premera 15 mm, zaključenih z zidno rozeto ali estetsko sidrno ploščo.Ograja se montira na višini 1,0 m in kontinuirno sledi stopnišču.  Vsi elementi so peskani, očiščeni do črnega sijaja in vroče cinkani .Izvedba po shemah. </t>
  </si>
  <si>
    <t>Stopniščna  ograja na glavnem stopnišču - samo ograjni ročaj - okrogla inox cev premera 50 mm na konzolnih nosilcih – inox okroglih palicah premera 15 mm, zaključenih z zidno rozeto ali estetsko sidrno ploščo.Ograja se montira na višini 1,0 m in kontinuirno sledi stopnišču, vsi vogali in spremembe naklona se izvedejo z zaokroženimi prevojnicami v radiju 10cm ( osni radij ), ograja je v celoti izdelana  iz poliranega nerjavečega jekla, obstojnega na klor, razkužilna in dezinfekcijska sredstva (inox AISI 316 ali boljši), enako velja za ves pritrdilni material (konzole, rozete, sidrne plošče, vložki, vijaki). Izvedba po shemah.</t>
  </si>
  <si>
    <t>Stopniščna ograja sestavljena iz vertikalnih nosilcev iz inox cevi premera 50 mm, višine do 1000 mm, navarjenih  na okroglo estetsko sidrno ploščo, na razmaku do cca 1200 mm, vertikalne cevi so povezane z ograjnim ročajem - cevjo premera 50 mm,  polnilo je izvedeno iz inox cevi premera fi8mm na razmaku 100mm. Vsi vogali in spremembe naklona se izvedejo z zaokroženimi prevojnicami prevojnicami v radiju 10cm ( osni radij ), ograja je v celoti izdelana  iz poliranega nerjavečega jekla, obstojnega na klor, razkužilna in dezinfekcijska sredstva (inox AISI 316 ali boljši), enako velja za ves pritrdilni material (konzole, rozete, sidrne plošče, vložki, vijaki).Izvedba po shemah.</t>
  </si>
  <si>
    <t>Ograja stopnišča plavalnega in bazena za neplavalce , preproste izvedbe, tlorisno ravna, idelana iz horizontalne in dveh vertikalnih jeklene cevi premera 50 mm, višine do 1100 mm, navarjenih  na okroglo estetsko sidrno ploščo premera 110mm. Vsi vogali in spremembe naklona se izvedejo z zaokroženimi prevojnicami v radiju 10cm ( osni radij ),ročaj in prečke sledijio naklonu stopnic ograja je v celoti izdelana iz poliranega nerjavečega jekla, obstojnega na klor, razkužilna in dezinfekcijska sredstva (inox AISI 316 ali boljši), enako velja za ves pritrdilni material (sidra sidrne plošče, vložki, vijaki)</t>
  </si>
  <si>
    <t>Dobava in montaža poglobljenega otiralnega predpražnika pri vhodu, z gumi in alu polnilom (kot npr. EMCO DIPLOMAT TYP 522G ali enakovredno oz po izboru projektanta) velikosti 6,98m2, okvir izdelan iz Rf kotnika 25x25x2 s sidri za vzidavo, obračun po m2;</t>
  </si>
  <si>
    <t xml:space="preserve">Zunanje jekleno požarno samonosno stopnišče tlorisne dim.  6,0 x 1,50 m. Stopnišče je sestavljeno iz konstrukcije iz namenskih jeklenih škatlastih profilov zun. dim. 50x300mm. Nastopne ploskve stopnic so iz jeklene rešetke 33x11mm ( npr. benkotehna ali enakovredno ). Stopnišče ima obojestransko jekleno oprijemalo iz jeklenega profila dim. 60x15x3mm, razvita dolžina oprijemala je 14,00 m. Opremljeno s pritrdilnim kotnikom. Pritrdi se na podkonstrukcijo stene iz Alucobond pločevine ( zajeto v drugi postavki ) na višini 1100 mm.  Vsi elementi so peskani, očiščeni do črnega sijaja in vroče cinkani ter prašno barvani v barvi po izboru projektanta. Izvedba po shemah. Pred pričetkom dela je potrebno pripraviti delavniški načrt katerega potrdi projektant. </t>
  </si>
  <si>
    <t xml:space="preserve">Notranje jekleno samonosno stopnišče tlorisne dim. 5,0 x 2,40 m, sestavljeno iz dveh ramenic tlorisne dim. 3,60 x 1,2 m (11,14 stopnic 18,8/27 cm), vmesnega podesta dim 2,60 x 1,5 m in etažnega podesta dim. 0,80 x 1,22 m. Stopnišče je sestavljeno iz konstrukcije iz namenskih jeklenih UPN180 profilov. Nastopne ploskve stopnic so iz pocinkane rešetke podestov pa iz pocinkanih rešetk. Stopnišče je opremljeno z ograjo in oprijemalom ( zajeto v drugi postavki )  Vsi elementi so peskani, očiščeni do črnega sijaja in vroče cinkani ter prašno barvani v barvi po izboru projektanta. Izvedba po shemah. Pred pričetkom dela je potrebno pripraviti delavniški načrt katerega potrdi projektant. </t>
  </si>
  <si>
    <t xml:space="preserve">Dobava in izdelava enostavne kovinske  podkonstrukcije za montažo fasadnih panelov iz standardnih profilov višine 50mm. Montaža na AB konstrukcijo objekta s hilti vijaki na leseno konstrukcijo pa z lesnimi vijaki. Komplet z izvedbo ozemljitve. Vsi elementi so peskani, očiščeni do črnega sijaja in vroče cinkani. Izvedba po zahtevah in detajlu projektanta konstrukcije.
</t>
  </si>
  <si>
    <t xml:space="preserve">Kovinska podkonstrukcija za ripstol narejena iz dveh horizontalnih ter enega vertikalnega profila dim. 100x100x6mm. Vsi elementi so peskani, očiščeni do črnega sijaja in vroče cinkani . Izvedba po shemah. Pred pričetkom dela je potrebno pripraviti delavniški načrt katerega potrdi projektant. </t>
  </si>
  <si>
    <t>7.3.</t>
  </si>
  <si>
    <t>7.1. - 7.3.  skupaj</t>
  </si>
  <si>
    <t xml:space="preserve">Dela obsegajo oblogo bazenskih školjk s prelivnimi kanali in oblogo vseh obodnih spremljajočih površin. Zaradi tehnološke in modularne skladnosti, likovne podobe in kasnejšega vzdrževanja mora biti za vsa dela v poglavju izbran proizvajalec, ki ponuja celovito ponudbo bazenske keramike – od specialnih zaključnih kosov za prelivne robove do namenske talne keramike z različnimi stopnjami protidrsnosti, do dekorativne stenske keramike (kot npr. WATER Visions O2, Castelgrande Padana ali enakovredno). Sestavni del opisov je izdelava načrtov polaganja, ki ga pripravi dobavitelj keramike, ter dobava barvnih vzorcev. </t>
  </si>
  <si>
    <t>12.1. - 12.6.  skupaj</t>
  </si>
  <si>
    <t>Dobava in montaža vlagoodpornega akustičnega spuščenega stropa, sestavljenega iz lesnih vlaknastih plošč, kot npr. AMF Heradesign, osne dim. 120 x 60 cm. Površina plošč je enakomerna kot ot npr. AMF Heradesign Superfine ali enakovredno, barva standardna črna. Plošče, z ravnim robom  se s samoreznimi vijaki iz inox-a AISI 316 ali boljši pritrdijo na podkonstrukcijoiz CD profilov ( Knauf  D 112 ali enakovedno ) V klasi C4 ali C 5 antikorozijvnost. Višina spusta stropa  je cca 50 cm. Obešala in pritrdilni material mora biti iz nekorodirajočih materialov, potrebno jih je še ročno zaščititi z antikorozivno barvo. Stropne plošče morajo imeti povprečno absorpcijo zvoka αw = 0,90 po EN ISO 11654. Zvočna apsorpcija stropa je do αw  = 0,90. Plošče morajo biti v razredu gradiva B1-s1,d0 po EN 13501-1. Izvajalec mora za zvočno absorbcijo in požarno odpornost predložiti dokazila. V opisih je zajeta dobava in montaža izdelkov, vključno s stroški priprave vzorcev, in montersko pomočjo pri vgradnji svetil, prezračevalnih rešetk. Vsi materiali, vključno s pritrdilnim morajo biti nekorodirajoči in odporni na vlago in agresivno ozračje.</t>
  </si>
  <si>
    <t>Dobava in montaža vlagoodpornega akustičnega spuščenega stropa med lesene stropne lepljence, sestavljenega iz lesnih vlaknastih plošč, kot npr. AMF Heradesign ali enakovredno , širine cca 60 cm, dolžine do 120 cm. Površina plošč je enakomerna kot npr. AMF Heradesign Superfine ali enakovredno, barva standardna črna . Plošče, z ravnim robom  se s samoreznimi vijaki iz inox-a AISI 316 ali boljši pritrdijo na podkonstrukcijoiz CD profilov ( Knauf  D 112 ali enakovedno ) V klasi C4 ali C 5 antikorozijvnost. Dimenzionirana na obremenitev stropa iz vlaknastih plošč.</t>
  </si>
  <si>
    <t>Dobava in montaža akustične vlagoodporne stenske obloge, sestavljenega iz lesnih vlaknastih plošč, kot npr. AMF Heradesign, širine cca 60 cm, dolžine do 120 cm (zaradi racionalnosti je format poenoten s formatom stropnih plošč med lesenimi gredami) Površina plošč je enakomerna kot npr. AMF Heradesign Superfine ali enakovredno, barva standardna črna. Plošče, z ravnim robom  se pritrdijo na standardno kovinsko podkonstrukcijo iz CD profilov v klasi C4 ali C5 antikorozijvnost.</t>
  </si>
  <si>
    <t>Dobava in montaža akustične vlagoodporne obloge na višini lesenih lepljencev, sestavljenega iz lesnih vlaknastih plošč, kot npr. AMF Heradesign ali enakovredno, širine cca 60 cm, dolžine do 120 cm (zaradi racionalnosti je format poenoten s formatom stropnih plošč med lesenimi gredami) Površina plošč je enakomerna kot npr. AMF Heradesign Superfine ali enakovredno, barva standardna črna. Plošče, z ravnim robom  se pritrdijo na standardno kovinsko podkonstrukcijo iz CD profilov v klasi C4 ali C5 antikorozijvnost.</t>
  </si>
  <si>
    <t xml:space="preserve">Lesen lepljen sedlasti nosilec dim. 35,00 x 0,28 x 2,5 – 2,8 m (zgornja površina nosilca je v 1,5% naklonu , izdelan iz prvovrstnega jelovega lesa, lepljenega z namenskimi lepili, površinsko zaščiten proti vlagi (  npr. Adler ali enakovredno), z vsaj 30 minutno požarno odpornostjo (R 30), vključno s pritrdilnimi elementi iz inox pločevine ( inox AISI 316 ) in sidrnimi inox vijaki Nosilec je na eni strani členkasto vpet .Statični račun nosilca mora biti skladen osnovnemu statičnemu izračunu objekta, izračune in izgled sidrnih elementov morata potrditi projektant arhitekt in projektant statik. Izvedba po načrtu lesene konstrukcije strehe. </t>
  </si>
  <si>
    <t xml:space="preserve">Lesen lepljen sedlasti nosilec dim. 29,50 x 0,28 x 2,5 m  (zgornja površina nosilca je v 1,5% naklonu , izdelan iz prvovrstnega jelovega lesa, lepljenega z namenskimi lepili, površinsko zaščiten proti vlagi (  npr. Adler ali enakovredno)), z vsaj 30 minutno požarno odpornostjo (R 30), vključno s pritrdilnimi elementi iz inox pločevine ( inox AISI 316 ) in sidrnimi inox vijaki Nosilec je na eni strani členkasto vpet. Statični račun nosilca mora biti skladen osnovnemu statičnemu izračunu objekta, izračune in izgled sidrnih elementov morata potrditi projektant arhitekt in projektant statik. Izvedba po načrtu lesene konstrukcije strehe. </t>
  </si>
  <si>
    <t>Dobava in polaganje velikoformatnih granitogres plošč deb. 20 mm  na strehi nadstrešnice: Plošče 1. kvalitete, velikosti 75x75cm, razred drsnosti R11 A+B, obdelava površine mat, kot npr. CAESAR seria BUILT barva Sidewalk ali enakovredno. Keramika položena na predhodno pripravljeno podlago. Keramiko se polaga na samonivelirne nogice H50-75mm po sistemu kot npr. BUZON ali enakovredno. Izvajalec del dostavi arhitektu vzorce keramike v potrditev, obračun po kvadratnem metru;</t>
  </si>
  <si>
    <t xml:space="preserve">Lesena strešna konstrukcija v spodnji sestavi pritrjena na lepljene nosilce in grede. Vse pritrditve se izvedejo z inox samoreznimi vijaki, število vijakov je potrebno izračunati glede na potrebno odpornost strešne kritine proti vzgonskim silam pričakovanih vetrov do 30 m/s (108 km/h) s sunki do 40 m/s (144 km/h). Les je zaščitene proti vlagi in zajedalcem  ( npr. Decostone SW ter Decobase Cu ali enakovredno). Obračuna se tlorisna površina strehe.
Sestava:
-   Strešni opaž, sestavljen iz enega sloja OSB 3 plošč debeline 22 mm, , s vsaj 30 minutno požarno odpornostjo (R 30). Na liniji strešnih odtokov se plošče v pasu širine cca. 0,4m postavi v kontra naklonu kot preostali del strešine.
- Lesene grede dim. 0,08/0,10m vijačene v točkovne podstavke. Povečana količina pod konstrukcijo strešnih panelov ter podstavki prezračevalnega razvoda.
- Paropropustna folija tip:
- Tolotna izolacija iz lepljenih izolacijskih plošč iz ekspandiranega polistirena EPS 100 toplotne prevodnosti λ ≤ 0,039W/mK, debeline 0,18m, postavljena med lesene točkovne podstavke
- Leseni točkovni postavki dim. 0,30/0,30/0,18m vijačeni na OSB ploščo
- Pvc parna zapora z dif. upornostjo SD min 1500 ( npr. FDT vapour control layer alu-gr-sk ) Folija mora preprečevati prenos vodne pare preko konstrukcije in v  zimskem času onemogočati pojav kondenzacije v konstrukciji. Vgradnja folije mora  biti izvedena po principu tesnosti - zlepljeni morajo biti vsi spoji, preklopi, preboji s  certificiranimi sistemskimi komponentami, ki  so visoko odporni proti staranju,  skladno s smernicami ETAG 007 (smernica za montažne hiše z leseno skeletno  konstrukcijo)
- Strešni opaž, sestavljen iz dveh slojev OSB 3 plošč debeline 25 mm, skupnbe debeline 50 mm, plošče so  položene s preklopi, s vsaj 30 minutno požarno odpornostjo (R 30).
Izvedba po načrtu lesene konstrukcije strehe. 
</t>
  </si>
  <si>
    <t>8.22.</t>
  </si>
  <si>
    <t>8.23.</t>
  </si>
  <si>
    <t>8.24.</t>
  </si>
  <si>
    <r>
      <t xml:space="preserve">Kovinska podkonstrukcija za prezračevalne kanale narejena iz cevi dim 50x50x4 . Konstrukcija se vijači v AB konstrukcijo atike ter na AB podstavke postavljene na strešno konstrukcijo ( zajeto v betonskih delah ). </t>
    </r>
    <r>
      <rPr>
        <sz val="12"/>
        <rFont val="Calibri"/>
        <family val="2"/>
        <charset val="238"/>
        <scheme val="minor"/>
      </rPr>
      <t>Vsi elementi so peskani, očiščeni do črnega sijaja in vroče cinkani. Izvedba po zahtevah in detajlu projektanta konstrukcije.</t>
    </r>
  </si>
  <si>
    <t>Dobava ter montaža premičnega kovinskega stopnišča dim. 0,60*0,32x1,80m. Stopnišče je sestavljeno iz dveh elemntov dolžine 0,90m. Nosilna konstrukcija stopnic je izdelana iz cevi 40x40x3mm. Nastopna ploskev je iz solzaste pločevine deb. 6mm.  Vsi elementi so peskani, očiščeni do črnega sijaja in vroče cinkani. Izvedba po projektu.</t>
  </si>
  <si>
    <t>Kompletna izvedba hidroizolacije s hidroizolacijskim premazom ( kot npr. Kema Hidrostop ali enakovredno ) na površini pasovnih temeljev ( med armaturo ).</t>
  </si>
  <si>
    <t>Za opise vrat glej sheme!</t>
  </si>
  <si>
    <t>alu podboj in alu okvir vratnega krila barvana v RAL po izbiri projektanta kot npr. SCHUKO 50N ali enakovredno</t>
  </si>
  <si>
    <t>alu podboj in alu okvir vratnega krila barvana v RAL po izbiri projektanta kot npr. LangleGlass Al Office ali enakovredno</t>
  </si>
  <si>
    <t>Na vseh delih s parapetom, z notranje strani predvideti alu police, enakega videza kot okenski profili</t>
  </si>
  <si>
    <t>alu okvir  barvan v RAL po izboru projektanta kot npr. LangleGlass Al Office ali enakovredno</t>
  </si>
  <si>
    <r>
      <t xml:space="preserve">krilo stekleno, </t>
    </r>
    <r>
      <rPr>
        <i/>
        <sz val="11"/>
        <rFont val="Arial"/>
        <family val="2"/>
      </rPr>
      <t xml:space="preserve">nadsvetloba </t>
    </r>
  </si>
  <si>
    <r>
      <t xml:space="preserve">Notranja Alu zasteklena vrata z oznako VN-04 pozicija </t>
    </r>
    <r>
      <rPr>
        <i/>
        <sz val="11"/>
        <rFont val="Arial"/>
        <family val="2"/>
      </rPr>
      <t>P.07 dim zidarske mere 1,00 x 2,15 m,</t>
    </r>
  </si>
  <si>
    <t>Notranja avtomatska steklena drsna dvokrilna vrata z oznako VN-08 pozicija N.02 dim zidarske mere 1,81×2,75 m</t>
  </si>
  <si>
    <t>svetle mere vratnega prehoda 1,71×2,70</t>
  </si>
  <si>
    <t>drsno odpiranje</t>
  </si>
  <si>
    <t>enoslojno; varnostno kaljeno (skladno s standardom EN 12150 in EN 14179); prozorno</t>
  </si>
  <si>
    <t>Sistem Geze Slimdrive</t>
  </si>
  <si>
    <t>Vključen senzor za drsno zapiranje/ odpiranje. Vezano na AJP. Krilo v odprtem stanju v primeru izpada elektrike. Proizvod mora imeti certifikat za montažo na evakuacijskih poteh.</t>
  </si>
  <si>
    <r>
      <t xml:space="preserve">svetle mere vratnega prehoda </t>
    </r>
    <r>
      <rPr>
        <i/>
        <sz val="11"/>
        <rFont val="Arial"/>
        <family val="2"/>
      </rPr>
      <t>113/154cm</t>
    </r>
  </si>
  <si>
    <t>14.3.</t>
  </si>
  <si>
    <t>14.4.</t>
  </si>
  <si>
    <t>14.5.</t>
  </si>
  <si>
    <t>14.6.</t>
  </si>
  <si>
    <t>14.7.</t>
  </si>
  <si>
    <t>14.8.</t>
  </si>
  <si>
    <t>14.9.</t>
  </si>
  <si>
    <t>14.10.</t>
  </si>
  <si>
    <t>14.11.</t>
  </si>
  <si>
    <t>14.12.</t>
  </si>
  <si>
    <t>14.13.</t>
  </si>
  <si>
    <t>14.14.</t>
  </si>
  <si>
    <t>14.15.</t>
  </si>
  <si>
    <t>14.16.</t>
  </si>
  <si>
    <t>14.17.</t>
  </si>
  <si>
    <t>14.18.</t>
  </si>
  <si>
    <t>14.19.</t>
  </si>
  <si>
    <t>14.20.</t>
  </si>
  <si>
    <t>14.21.</t>
  </si>
  <si>
    <t>14.22.</t>
  </si>
  <si>
    <t>14.23.</t>
  </si>
  <si>
    <t>14.24.</t>
  </si>
  <si>
    <t>14.25.</t>
  </si>
  <si>
    <t>14.26.</t>
  </si>
  <si>
    <t>14.27.</t>
  </si>
  <si>
    <t>14.28.</t>
  </si>
  <si>
    <t>14.29.</t>
  </si>
  <si>
    <t>14.30.</t>
  </si>
  <si>
    <t>14.31.</t>
  </si>
  <si>
    <t>14.32.</t>
  </si>
  <si>
    <t>14.33.</t>
  </si>
  <si>
    <t>14.34.</t>
  </si>
  <si>
    <t>14.35.</t>
  </si>
  <si>
    <t>14.36.</t>
  </si>
  <si>
    <t>14.1. - 14.36.  skupaj</t>
  </si>
  <si>
    <t xml:space="preserve">Izdelava drenaže ob temeljih objekta z dobavo in montažo PVC drenažne cevi fi 200 mm , ovalne oblike z ravnim dnom,  komplet z izvedbo drenažnega sloja iz gramoza 16-32mm v ovoju iz geotekstila. </t>
  </si>
  <si>
    <t>6.16a</t>
  </si>
  <si>
    <t>Dobava in montaža LTŽ pokrova za lahki promet ,  svetle odprtine 600 x 600 mm komplet z izvedbo betonskega razbremenilnega okvirja.</t>
  </si>
  <si>
    <t xml:space="preserve">Dobava in polaganje  vrtnih plošč iz pranega betona debeline 4cm,  na betonski estrih komplet z izdelavo betonske podlage iz  podložnega betona C 16/20 deb. 10 cm, armiranega z armaturno mrežo Q 226, komplet s fugiranjem.  </t>
  </si>
  <si>
    <t>Rušenje obstoječe AB vstopnega platoja in stopnic v letni bazen ter konstrukcije dezinfekcijskega bazena</t>
  </si>
  <si>
    <t xml:space="preserve">V dolžini in višini po načrtu projektanta </t>
  </si>
  <si>
    <t xml:space="preserve">Nadvišanje obstoječega betonskega ograjnega zidu ob letnem bazenu , komplet z izvedbo sidranja v obstoječo konstrukcijo z jeklenimi sidri v epoksi lepilu, opažem  v kvaliteti VB3, s posnetimi robovi, dobavo in polaganjem armature ter betoniranjem z betonom C30/37, XD3, XF4,PV-II. </t>
  </si>
  <si>
    <t>2.1. - 2.7. skupaj</t>
  </si>
  <si>
    <t xml:space="preserve">Izdelava klopi komplet z izdelavo opaža, dobavo in montažo betonskega železa ter dobavo in vgraditvijo betona  C30/37, XD3, XF4,PV-II .  Površina betona, robovi in navidezne dilatacije izdelane in obdelane po detajlu in zahtevah projektanta. Razred vidne površine VB4. </t>
  </si>
  <si>
    <t>Izdelava tlaka iz pranega betona deb. 15 cm , beton C30/37, XD3, XF4,PV-II, armiran z mrežno armaturo po armaturnem načrtu( armatura zajeta v postavki armature pri betonskih delih), komplet z izdelavo opaža roba plošče, obdelavo površine ter globinsko impregnacijo tlaka vključno z zaščito sosednjih elementov pred onesnaženjem s cementnim mlekom . Granulat in obdelava površine  po zahtevah projektanta. Postavka vključuje tudi izdelavo enega ali več referenčnih  vzorcev  površin min 3m2 , komplet z izrezanimi in kitanimi fugami.</t>
  </si>
  <si>
    <t xml:space="preserve">Izdelava klančin iz pranega betona deb. 15 cm , beton C30/37, XD3, XF4,PV-II, armiran z mrežno armaturo po armaturnem načrtu( armatura zajeta v postavki armature pri betonskih delih), komplet z izdelavo opaža roba plošče, obdelavo površine ter globinsko impregnacijo tlaka vključno z zaščito sosednjih elementov pred onesnaženjem s cementnim mlekom . Granulat in obdelava površine  po zahtevah projektanta. </t>
  </si>
  <si>
    <t>6.51.</t>
  </si>
  <si>
    <t>6.54.</t>
  </si>
  <si>
    <t>6.1. - 6.54. skupaj</t>
  </si>
  <si>
    <t xml:space="preserve">Odvodnjavanje bazenske ploščadi bo izvedeno z dvojnimi talnimi odtočnimi kotlički iz PP,  npr. HL60H dimenzije DN 70/100 s toplotno izoliranim ohišjem in nerjavečim spojnim elementom, z debelostensko inox                                                                                                                                       rešetko  dim. 200/200 mm, z vertikalnim iztokom, privarjeno dvojno izolacijsko rozeto iz bitumna in drenažnim nastavkom – odtoki bodo vgrajeni v  keramičnem tlaku, zgornja izolacijska rozeta tik pod keramično oblogo mora biti  prirejena za stikovanje s hidroizolacijsko malto, spodnja izolacijska rozeta bo spojena s hidroizolacijsko membrano, vmes bo drenažni del odtoka, ki omogoča odtok izcednih vod iz območja tlaka. V obbazenskem prostoru in mokrih prostorih bodo talni odtoki nameščeni na vsakih 15 m2 površine. </t>
  </si>
  <si>
    <t>B-roof</t>
  </si>
  <si>
    <t>Ograja ob dezinfekcijskem bazenu, tlorisno ravna dol. cca 1,94m, z enokrilnimi vrati s samozapiralom dim. cca 1,00 x 0,50 m, vrata se odpirajo samo v smeri izhoda, izdelana iz jeklene cevi premera 50 mm, višine do 1100 mm, navarjenih  na okroglo estetsko sidrno ploščo. Vsi vogali in spremembe naklona se izvedejo z zaokroženimi prevojnicami v radiju 10cm ( osni radij ) .Ograja je v celoti izdelana iz poliranega nerjavečega jekla, obstojnega na klor, razkužilna in dezinfekcijska sredstva (inox AISI 316 ali boljši), enako velja za ves pritrdilni material (sidra sidrne plošče, vložki, vijaki), ograja je montirana na tlaku z razvodom talnega gretja, vgradnja sidrnih plošč se izvede pred izdelavo razvoda talnega gretja</t>
  </si>
  <si>
    <t>Ograja na vhodni ploščadi sestavljena iz vertikalnih stebrov dim. 150x150x5mm, višine do 2500 mm, navarjenih  na sidrno ploščo, ter pravokotne cevi 150x30x3mm postavljene pod kotom 60 stopinj. Cevi pod kotom so spodaj privarjene na horizontalen profil, zgoraj pa fiksirane z jekleno palico fi 15mm. Ograja je po celotni dolžini podprta z nogicami iz okrogle cevi fi30x3mm privarjene na sidrno ploščico na razdalji cca 100cm. Ograja je opremljena z 1x enokrilnimi vrati ter 1x dvokrilnimi vrati. Zapiranje z elektronsko ključavnico. Na dvoje vrat je nameščena električna ključavnica na ena pa navadna. Vsi elementi so peskani, očiščeni do črnega sijaja in vroče cinkani ter prašno barvani v barvi po izboru projektanta. Izvedba po shemah. Pred pričetkom dela je potrebno pripraviti delavniški načrt katerega potrdi projektant. Ocenjena teža profilov je 12,00 kg /m2</t>
  </si>
  <si>
    <t>Dobava in montaža napisa montiranega na steno ob vhodu. Napis višine 20 do 30cm. Posamične črke izrezane iz alu pločevine deb. 2mm. Pritrditev na steno nevidna. Odmik od stene 2cm. Izvedeno po shemah</t>
  </si>
  <si>
    <t>TStik med talno in nizko-stensko obrobo se zakita s trajno elastičnim kitom.</t>
  </si>
  <si>
    <t>Postavke naj vsebujejejo stroške pregleda temeljnih tal s strani geomehanika.</t>
  </si>
  <si>
    <t>Zapolnitev prostora med medetažno ab ploščo in dvignjeno obbazensko ploščo otroškega bazena z izvedbo opaža ( izgubljen opaž ).</t>
  </si>
  <si>
    <t>Zajeta je dobava in vgraditev betona ter dobava, krivljenje, vezanje in vgraditev armature.
 Osnova za obračun betona je dejansko vgrajena količina betona: od spodnjega nivoja konstruktivnih temeljev navzgor po projektni dokumentaciji, od spodnjega nivoja konstruktivnih temeljev in talne plošče pa po dejansko potrebnih vgrajenih količinah, ki jih skupno ugotavljata izvajalec in nadzornik.
Osnova za obračun armature je dejansko vgrajena količina, dokumentirana z izvlečki armaturnega načrta.
Izvajalec mora pred prvo betonažo izdelati Projekt betona, ki ga potrdi Projektant gradbenih konstrukcij.Vsa betonska dela se morajo izvajati v skladu s projektom betona. Odvzem kock in kontrola betona morata biti preverjena pri pooblaščeni instituciji. Izvajalec je dolžan nadzorni službi predložiti vse ateste in certifikate za armaturo ter rezultate preiskav betona. Izvajalec je dolžan pridobiti končno poročilo preiskav betona, ki ga izvede pooblaščena institucija, kar je vkalkulirano v ceni po enoti mere. V ceni na enoto betona je potrebno upoštevati vse dodatke za vgrajevanje in nego betona v posebnih pogojih dela. V ceni na enoto armature je potrebno upoštevati vso potrebno statično (distančno) armaturo, PVC distančnike, ... 
Vsi betoni morajo biti skladni s snadardi SIST EN 206, SIST 1026:2016 ter obdelava površin po SIST EN 13670 in SIST EN 13670/A101
V stroški postavk mora biti strošek izdelave izdelava vzorčnega polja vidnih betonov (VB4) - stena dimenzij 200 x 200 x 20 cm, komplet s potrebnim temeljem, beton C30/37, XC2, XF1, PV-I, armatura, opaž za vidni beton VB4, ter porušitev in odstranitev stene po izvedbi objekta, vse komplet z vsemi potrebnimi deli in materiali ter vsemi pristojbinami deponije, obračun komplet; (izgled betona referenčne stene se bo uporabljal za primerjavo z vidnimi AB konstrukcijami objekta ves čas gradnje)</t>
  </si>
  <si>
    <t>Dobava in polaganje zaščite verikalne hidroizolacije v naslednji sestavi:
~ ekstrudiran polistiren, debeline 10 cm
~ čepasta folija</t>
  </si>
  <si>
    <t>V opisih so zajeti vsi stroški nabave, transportov, vgradnje oz. izdelave, vključno z veznimi materiali. Vsa dela morajo biti izvedena po veljavnih standardih in izvedena po tehničnih navodilih proizvajalcev posameznih materialov.</t>
  </si>
  <si>
    <t xml:space="preserve">Dobava potrebnega materiala in pozidanje pregradne stene s porobetonskimi bloki (Siporeks, Ytong), d= 10 cm, z namensko strojno zmesano lepilno malto za porobetonske bloke komplet s tipskimi montažnimi prekladami.V ceni upostevati vsa pomozna dela, naprave malt in transporte. </t>
  </si>
  <si>
    <t xml:space="preserve">Dobava potrebnega materiala in pozidanje pregradne stene s porobetonskimi bloki (Siporeks, Ytong), d= 15 cm, z namensko strojno zmesano lepilno malto za porobetonske bloke komplet s tipskimi montažnimi prekladami.V ceni upostevati vsa pomozna dela, naprave malt in transporte. </t>
  </si>
  <si>
    <t xml:space="preserve">Strešna kritina tehnične etaže, izdelana iz atestiranih in preizkušenih materialov, zahteva se minimalno 20 let garancije na celovito izvedbo, pred nabavo in vgraditvijo morata vse material potrditi odgovorni nadzornik in naročnik. Strešna kritina se izvaja na naklonske estrihe ter betone
Sestava:
 - parna zapora 
 - lepljenih izolacijskih plošč XPS deb. 18 cm. XPS mora biti sposobna prevzeti visoke tlačne obremenitve
 - dobava in polaganje elastične hidroizolacijske večplastne sintetične strešne tesnilne folije na osnovi prvovrstnega fleksibilnega poliolefina (FPO), z vsebnostjo UV stabilizatorjev in zaviralcev ognja ter ojačana s poliestrskim filcem in stekleno tkanino (glede na zahteve EN 13956), kot npr. Sika Sarnafil TS 77-20 ali enakovredno, debeline 2,0 mm
Vse pritrditve se morajo izvesti v skladu z navodili proizvajalca z originalnimi spojnimi elementi, pri tem je potrebno upoštevati izpostavljenost lokacije močnejšim vetrovom. Kritina mora zdržati vzgonske sile vetrov do 30 m/s (108 km/h) s sunki do 40 m/s (144 km/h)
 Obračuna se tlorisna površina strehe. Požarna zahteva BROOF.
</t>
  </si>
  <si>
    <t xml:space="preserve">Vsi jaški fekalne kanalizacije morajo biti izvedeni z dvojnim pokrovom z oljno smradno zaporo. </t>
  </si>
  <si>
    <t>Slikanje talnih oznak (intervencijska površina)  z enokomponentno rumeno barvo, strojno deb. plasti suhe snovi 250 mikrometrov, perle 250 g/m2, širine 10 cm</t>
  </si>
  <si>
    <r>
      <t xml:space="preserve">Dobava in vgrajevanje podložnega betona </t>
    </r>
    <r>
      <rPr>
        <sz val="12"/>
        <rFont val="Calibri"/>
        <family val="2"/>
        <scheme val="minor"/>
      </rPr>
      <t xml:space="preserve">C 16/20, Dmax = 0,16 </t>
    </r>
    <r>
      <rPr>
        <sz val="12"/>
        <color theme="1"/>
        <rFont val="Calibri"/>
        <family val="2"/>
        <charset val="238"/>
        <scheme val="minor"/>
      </rPr>
      <t xml:space="preserve">mm pod AB prefabriciranimi elementi klopi </t>
    </r>
  </si>
  <si>
    <t xml:space="preserve">Obroba atike iz pocinkane in barvane pločevino debeline 0,6 mm (barvano v RAL po izboru projektanta), razvite širine do 1,00 m, z odkapom na območje ravne strehe, vključno s podkonstrukcijo iz OSB plošč postavljenih v naklonu, z detajli pritrditve prilagojenimi izpostavljenosti vetrovom. </t>
  </si>
  <si>
    <t xml:space="preserve">Obroba atike iz pocinkane in barvano pločevino debeline 0,6 mm (barvano v RAL po izboru projektanta), razvite širine do 1,20 m, z odkapom na obeh straneh, vključno s podkonstrukcijo iz OSB plošč postavljenih v naklonu, z detajli pritrditve prilagojenimi izpostavljenosti vetrovom. </t>
  </si>
  <si>
    <t>Dobava in izdelava vertikalne odtočne cevi nadstrešnice iz pocinkano in barvano pločevino debeline 0,6 mm (barvano v RAL po izboru projektanta). Cev  fi110mm.</t>
  </si>
  <si>
    <t xml:space="preserve">Maska za vertikalno odvodnjavanje nadstrešnice nad vhodom izdelano iz pocinkane in barvane pločevino debeline 0,6 mm (barvano v RAL po izboru projektanta)cevi fi110mm ( zajeta v kleparskih delah ) na katero se položi kovinski profil dim 150x150mm. Profil je barvan v barvi po izboru projektanta. </t>
  </si>
  <si>
    <r>
      <t xml:space="preserve">maska odkapnika Fe 0,55 mm, zaključni profil Fe 3 mm ter </t>
    </r>
    <r>
      <rPr>
        <sz val="12"/>
        <rFont val="Calibri"/>
        <family val="2"/>
        <scheme val="minor"/>
      </rPr>
      <t>dodatna obrobna pločevina deb. 2mm ter dodatna ALU obrobna pločevina deb. 2mm, prašnobarvana v RAL po izboru projektanta, komplet z vsem potrebnim pritrdilnim materialom.</t>
    </r>
    <r>
      <rPr>
        <sz val="12"/>
        <color rgb="FFFF0000"/>
        <rFont val="Calibri"/>
        <family val="2"/>
        <charset val="238"/>
        <scheme val="minor"/>
      </rPr>
      <t xml:space="preserve">   </t>
    </r>
  </si>
  <si>
    <r>
      <t>Izdelava, dobava in montaža prezračevane fasade: Obloga iz Alu komopzitnega materiala kot npr. Alucobond ali enakovredno, z mineralnim polnilom. Polnilo debelo 3mm, skupna debelina kompozita 4mm. Kompozit požarnega razre</t>
    </r>
    <r>
      <rPr>
        <sz val="12"/>
        <rFont val="Calibri"/>
        <family val="2"/>
        <scheme val="minor"/>
      </rPr>
      <t>da skladen s požarno študijo</t>
    </r>
    <r>
      <rPr>
        <sz val="12"/>
        <color rgb="FF000000"/>
        <rFont val="Calibri"/>
        <family val="2"/>
        <charset val="238"/>
        <scheme val="minor"/>
      </rPr>
      <t xml:space="preserve">, d0 po EN 13501-1. Zgornja in spodnja Alu pločevina debeline 0,5mm iz zlitine EN AW-5005A (AlMg1) po EN 573-3 in z natezno trdnostjo aluminija Rm ≥ 130 N/mm2 po EN 485-2. Modul elastičnosti 70.000 N/mm2 po EN 1999-1-1. Linearno toplotno raztezanje ca 2,4mm/m pri 100 °C.
Barva zgornje Alu pločevine kot npr. ALUCOBONDplus naturAL ZINC 433. Vidna površina obdelana s temeljnim premazom in dvema slojema laka na osnovi fluorokarbona (PVdF).Plošče se z namenskimi vijaki vijači na betosnki strop ter na tipsko podkonstrukcijo , pri čemer je potrebno upoštevati navodila proizvajalca podkonstrukcije, komplet z vsem potrebnim materialom, prenosi in vsa pomožna dela ( strop ter čelo nadstrešnice )
</t>
    </r>
  </si>
  <si>
    <r>
      <t xml:space="preserve">Izdelava, dobava in montaža stene obojestransko ter čelno obložene z Alu komopzitnim materialom kot npr. Alucobond ali enakovredno, z mineralnim polnilom. Polnilo debelo 3mm, skupna debelina kompozita 4mm. Kompozit požarnega razreda </t>
    </r>
    <r>
      <rPr>
        <sz val="12"/>
        <rFont val="Calibri"/>
        <family val="2"/>
        <scheme val="minor"/>
      </rPr>
      <t>skladnega s požarno študijo,</t>
    </r>
    <r>
      <rPr>
        <sz val="12"/>
        <color rgb="FF000000"/>
        <rFont val="Calibri"/>
        <family val="2"/>
        <charset val="238"/>
        <scheme val="minor"/>
      </rPr>
      <t xml:space="preserve"> d0 po EN 13501-1. Zgornja in spodnja Alu pločevina debeline 0,5mm iz zlitine EN AW-5005A (AlMg1) po EN 573-3 in z natezno trdnostjo aluminija Rm ≥ 130 N/mm2 po EN 485-2. Modul elastičnosti 70.000 N/mm2 po EN 1999-1-1. Linearno toplotno raztezanje ca 2,4mm/m pri 100 °C. Barva zgornje Alu pločevine kot npr. ALUCOBONDplus naturAL ZINC 433. Vidna površina obdelana s temeljnim premazom in dvema slojema laka na osnovi fluorokarbona (PVdF).Plošče se z namenskimi lepili  ( kot npr. SikaTack-Panel  ali enakovredno ) lepi na tipsko podkonstrukcijo sestavljeno iz</t>
    </r>
    <r>
      <rPr>
        <sz val="12"/>
        <rFont val="Calibri"/>
        <family val="2"/>
        <scheme val="minor"/>
      </rPr>
      <t xml:space="preserve"> poliesterskih</t>
    </r>
    <r>
      <rPr>
        <sz val="12"/>
        <color rgb="FF000000"/>
        <rFont val="Calibri"/>
        <family val="2"/>
        <charset val="238"/>
        <scheme val="minor"/>
      </rPr>
      <t xml:space="preserve"> profilov 50x50x3 pri čemer je potrebno upoštevati navodila proizvajalca podkonstrukcije, komplet z vsem potrebnim materialom, prenosi in vsa pomožna dela ( stene ob nadstrešnici, stene požarnega stopnišča).
</t>
    </r>
  </si>
  <si>
    <t xml:space="preserve">Dela obsegajo oblogo bazenskih školjk s prelivnimi kanali in oblogo vseh obodnih spremljajočih površin. Zaradi tehnološke in modularne skladnosti, likovne podobe in kasnejšega vzdrževanja mora biti za vsa dela v poglavju izbran proizvajalec, ki ponuja celovito ponudbo bazenske keramike – od specialnih zaključnih kosov za prelivne robove do namenske talne keramike z različnimi stopnjami protidrsnosti, do dekorativne stenske keramike . Sestavni del opisov je izdelava načrtov polaganja, ki ga pripravi dobavitelj keramike, ter dobava barvnih vzorcev. </t>
  </si>
  <si>
    <t>Stik z nizkostensko obrobo se izvede s tipsko keramično zaokrožnico. Na zgornjem robu v območju, kjer ni stenske keramike se ta rob zaključi z zaokroženim RF profilom, ki omogoča enostavno čiščenje. Keramika za nizkostensko obrobo in zaokrožnica enake kakovosti in iz istega programa kot talna keramika.</t>
  </si>
  <si>
    <t>Suhomontažne delilne stene, sestavljene iz slepih jeklenih pocinkankanih namenskih okvirjev v klasi C4 ali C 5 antikorozivnost,ki omogočajo nemoten razvod instalacij,  izolacijskega polnila iz mineralne volne med alu folijama in enostranske obloge z dvojnimi preklopljenimi mavec kartonskimi ploščami, vsi stiki so bandažirani, kitani in zbrušeni (po oplesku stiki  ne smejo biti vidni), plošče so dletane, zglajene in pripravljene za finalni oplesk, vsi  stiki med delilnimi stenami in zidano konstrukcijo so izvedeni z dilatacijskim stikom  širine do 2 mm, zatesnjeni z akrilnim kitom, v opisih je zajeta monterska pomoč ostalim  obrtnikom (razvodi instalacij, notranja vrata) in vse potrebne ojačitve okrog odprtin in na prostih zaključkih sten. Vse ojačitve v stenah morajo biti iz jeklenih pocinkanih profilov. Ojačitve iz gradbiščnega lesa niso dopustne. Za izdelavo sten mora biti uporabljen eden od znanih sistemov delilnih sten renomiranega proizvajalca, ki ima v proizvodnem programu razvite vse načine stikovanja s tipskimi elementi in razpolaga z laboratorijskimi izvidi o neoporečnosti rešitev. Detajle stikovanja mora potrditi projektant ali pooblaščena nadzorna služba. Obračuna se dejanska izvedena površina delilnih sten.</t>
  </si>
  <si>
    <t>Izdelava odra v dvigalnem jašku</t>
  </si>
  <si>
    <t>5.45.</t>
  </si>
  <si>
    <t>Izdelava protiprašnega premaza betona dvigalnih jaškov s protiprašnim premazom na epoksidni osnovi</t>
  </si>
  <si>
    <t>Izdelava betonskih podstavkov pod klimati in toplotnimi črpalkami</t>
  </si>
  <si>
    <t>Hidroizolacijski premaz hidrostop na območju tušev</t>
  </si>
  <si>
    <t>5.46.</t>
  </si>
  <si>
    <t>Dobava in vgradnja antivibracijskega sloja pod ploščo klimata - antivibracijska pluta</t>
  </si>
  <si>
    <t>izvedbo moziničenja bazena z mozniki RA fi 16 mm, dolžine 40 cm oz kot po armaturnem načrtu, postavljeni na 25 cm, na eni strani nataknjeni na alkaten cev, na drugi strani v beton oziroma armaturo bazena</t>
  </si>
  <si>
    <t>3.17.</t>
  </si>
  <si>
    <t>8.25.</t>
  </si>
  <si>
    <t>8.26.</t>
  </si>
  <si>
    <t>Dobava in polaganje polipropilenske plasti (kot npr. FOLIJA FILC MENGEŠ 300 g/m2 ali enakovredno) na dno gradbene jame in obod izkopa, pred izvedbo tamponskega nasutja in zasipa obodnih zidov, kot ločilni sloj med raščenim terenom in nasutjem.</t>
  </si>
  <si>
    <t xml:space="preserve">Lesena delilna stena v avli dolžine 18,14m višine 2,55m. Stena je sestavljena iz lesenih letev iz vezane plošče dim. 2x20cm višine 250cm postavljene na osnem razmaku 6cm. Nosilna konstrukcija stene se izvede iz jeklenih ploščatih profilov 20x200mm ter prečko 20x100mm. V steni se izvede enokrilna vrata dim. 100x250cm ter dvokrilna vrata dim. 145x200cm. Vratno konstrukcijo se obleče v enak material kot steno dim 2x14cm višine 250cm. Vrata so opremljena s štirimi nasadili na krilo, cilindrično ključavnico ter kljuko po izboru projektanta. Vsi jekleni elementi so peskani, očiščeni do črnega sijaja in vroče cinkani ter prašno barvani v barvi po izboru projektanta. Pred pričetkom dela je potrebno pripraviti delavniški načrt katerega potrdi projektant. Les je površinsko zaščitene proti vlagi in zajedalcem (kot npr. Decostone SW ter Decobase Cu ali enakovredno ).Izvedba po shemah. 
</t>
  </si>
  <si>
    <t xml:space="preserve">Lesena strešna konstrukcija atike v spodnji sestavi. Vse pritrditve se izvedejo z inox samoreznimi vijaki, število vijakov je potrebno izračunati glede na potrebno odpornost strešne kritine proti vzgonskim silam pričakovanih vetrov do 30 m/s (108 km/h) s sunki do 40 m/s (144 km/h). Les je zaščitene proti vlagi in zajedalcem  (kot npr. Decostone SW ter Decobase Cu ali enakovredno ) . Na liniji odtokov se v atiki izvede prezračevanje strehe. Odprtina se zaščiti s protimrčesno mrežo. Obračuna se vertikalan stranica atike.
Sestava:
-   Opaž, sestavljen iz enega sloja OSB 3 plošč debeline 25 mm,  s vsaj 30 minutno požarno odpornostjo (R 30).
- Nosilna lesena podkonstrukcija sestavljena iz gred dim. 0,08/0,06m pritrjena na les ter beton.
</t>
  </si>
  <si>
    <t>Dobava in vgradnja izolacijskega namenskega tesnilnega ekspandirnega traku na delovne stike,  vse dilatacijske spoje, okrog cevi in napeljav, ki prebadajo vodonepropustni beton, položen po tehničnih navodilih proizvajalca, širina traku min. 3 cm (kot npr. Decca ali enakovredno)</t>
  </si>
  <si>
    <t xml:space="preserve">Vsi zgibi obrob morajo biti spajani z dvojnim zgibom, z
namenskim tesnilnim trakom , spajani z mehkim spajkanjem
po tehničnih navodilih proizvajalca. Vse odtočne cevi morajo biti izdelane v skladu s
standardom SIST EN 612, sestavljene iz standardnih elementov (žlebovi, kolena, odkapniki,
strešni kotlički ipd.). V opisih je zajeta dobava, izdelava in montaža vseh izdelkov, vključno
z vsemi spremljajočimi deli in pritrdilnim materialom. Posebno pozornost je potrebno
posvetiti vsem pritrditvam, ki morajo biti prilagojene veliki izpostavljenosti vetrovom
udarom in vzgonskim silam vetrov do 30 m/s (108 km/h) s sunki do 40 m/s (144 km/h).
(sunki do 36 m/s), pravilnemu stikovanju in uporabi ustreznih pritrdilnih elementov glede
na galvanske tokove.
</t>
  </si>
  <si>
    <t>Na vertikalnem stiku:
- fasadne zasteklitve pritličja in nadstropja
- fasadne zasteklitve in panelne fasade
- panelne fasade
- glej fasade v PZI projektu in fasadne pasove</t>
  </si>
  <si>
    <t>Dobava in montaža inox okvirja ob zasteklitvah iz L profilov, širina okvirja 33 cm, z možnostjo demontaže, z vgrajeno osb ploščo deb. 22mm pripravljeno za polaganje keramike – glej fasadne pasove</t>
  </si>
  <si>
    <t>Izdelava kovinske podkonstrukcije za montažo difuzorja (L profil dolžine 10cm na rastru 25 cm) ob stekleni fasadi – glej fasadne pasove, komplet s podlivanjem z Altex malto</t>
  </si>
  <si>
    <t>SKUPAJ (brez DDV-ja)  € :</t>
  </si>
  <si>
    <t>ZUNANJI VODOVOD</t>
  </si>
  <si>
    <t>13.2.</t>
  </si>
  <si>
    <t>13.1. - 13.2.  skupaj</t>
  </si>
  <si>
    <t xml:space="preserve">2 x glajenje sten in stropov z disperzijskim kitom na betonske površine, priprava betonske površine za kitanje, kitanje, brušenje, impregnacija in 2x oplesk površin z zidno disperzijsko barvo v niansah po izboru projektanta. Površina mora biti ravna, gladka in enakomerno pobarvana. Kitanje se izdela z disperzijsko izravnalno maso s predhodno izdelavo osnovnega premaza, obračun po m2;
</t>
  </si>
  <si>
    <t>Armirani beton C 30/37, XC4, XD2, Dmax16, PV-II, S4 prereza do 0,25 m3/m2/m’ – tanjši slopi, preklade, kinete in ostali manjši profili do 0,15 m3/m'</t>
  </si>
  <si>
    <t xml:space="preserve">Armirani beton C 30/37, XC4, XD2 , PV-II , Dmax22 S4, prereza od 0,20 do 0,30 m3/m2/m’ – stene, slopi, stebri, nosilci. Beton mora biti primeren za doseganje vidne površine zahtevane kvalitete. Kvaliteta definirana pri opažu. </t>
  </si>
  <si>
    <t>Armirani beton C 30/37, XC4, XD2, PV-II, Dmax22, S4, prereza od 0,20 do 0,30 m3/m2/m’ – plošče</t>
  </si>
  <si>
    <t xml:space="preserve">Armirani beton C 30/37, XC4, XD2, Dmax22, PV-II, S4, prereza od 0,20 do 0,30 m3/m2/m’ – stopnišča. Beton mora biti primeren za doseganje vidne površine zahtevane kvalitete. Kvaliteta definirana pri opažu. </t>
  </si>
  <si>
    <t>Vodonepropustni armirani beton C 30/37, XC4, XD2, Dmax22, PV-II, S4, prereza nad 0,30 m3/m2/m’ – stene bazena, prelivni jašek</t>
  </si>
  <si>
    <t>Vodonepropustni armirani beton C 30/37, XC4, XD2, Dmax22, PV-II, S4  prereza od 0,20 do 0,30 m3/m2/m’ – plošče bazena, plošča okoli bazena</t>
  </si>
  <si>
    <t>Pomični delovni odri, obračuna se 1x celotna koristna površina objekta za ves čas gradnje, v ceni je zajet dodatek za veliko etažno višino dvoranskega prostora z bazenom skupaj s opažem za prekritje bazenskega korita med izvedbo tesarskih in krovskih del</t>
  </si>
  <si>
    <t>Hidroizolacijski premaz vodonepropustnih betonov kompenzacijskih  bazenov, dvigalnih jam,v minimalni skupni debelini 2mm kot npr: hidrostop</t>
  </si>
  <si>
    <t xml:space="preserve">Vsa dela morajo biti izvedena skladno s projektno dokumentacijo PZI. V primeru nejasnosti in odstopanje med načrti in popisom del se upošteva projektna domumentacija PZI načrti. Pri vseh postavkah je dela potrebno izvesti skladno s predpostavljenim standardom za posamezno delo, ki opisuje nivo in kvaliteto izvedbe. 
Morebiti so nekateri opisi pozicij skrajšani. Ponudba mora vsebovati vse stroške za kompletno izdelavo pozicije, tudi če v opisu niso eksplicitno navedeni. Pondubenik izvajalec mora v enotnih cenah upoštevati naslednje stroške:
Vsaka ponudbena enotna cena mora zajemati sorazmerne stroške: - Izdelava načrta organizacije gradbišča, ureditev in organizacija gradbišča skladno z načrtom, ki zajema ureditev gradbiščne ograje z vsemi potrebnimi dostopi, postavitev potrebnih gradbiščnih kontejnerjev in sanitarij, gradbiščnih deponij, priklopa na električno energijo ter vodo s plačilom električne energije in vode, vseh spremljajočih del kot so npr. transporti in prenosi na gradbišču, gradbiščno tablo z besedilom, ki ga potrdi naročnik,. - kompletna zakoličba objekta, pregled s strani geomehanika, postavitev gradbenih profilov, zakoličba obstoječih komunalnih vodov s strani upravljalecv, izdelava varnostnega načta ter zagotovitev in plačilo koordinatorja iz varstva prid elu, morebitna potrebna črpanja talne vode, predaja vseh izjav o zanesljivosti in atestov ter certifikatov. V ceni mora biti tudi upoštevan strošek sprotnega ter finalnega čisščenja objekta.
</t>
  </si>
  <si>
    <t>11.1. - 11.35.  skupaj</t>
  </si>
  <si>
    <t>Opaž prelivnega kanala školjke bazena, razvite širine 2,10 m, zahteva se zelo precizna izdelava, natančno po detajlu in tehnološkem načrtu izbranega dobavitelja bazenske keramike kot npr. Casalgradne padana ali Buchtal , preliv tip Wiessbaden ali enakovredno</t>
  </si>
  <si>
    <t>Nabava, dobava in polaganje talne keramike Klinker. Talna obloga  Klinker 1. kvalitete, velikosti 12,5x25, Obdelava površine mat R11 A+B+C, kot npr tip. Casalgradne padana ali Buchtal 1120 010P barva Talco.Keramika položena na predhodno pripravljeno podlago  v lepilo kot npr keraflex  Fuge širine do 5mm iz polimerno modificirane hitro vezoče fugirne mase Ultracolor plus barva 113. Polaganje po polagalskem načrtu, ki ga izdela proizvajalec keramike! ( N10 )</t>
  </si>
  <si>
    <t>Nabava, dobava in polaganje stenske keramike. Stenska keramika 1. kvalitete, velikosti 20x20, Obdelava površine securat, kot npr tip. Casalgradne padana ali Buchtal serija UnicoloreBianco B.Keramika položena na predhodno pripravljeno podlago  v lepilo kot npr keraflex  Fuge širine do 5mm iz polimerno modificirane hitro vezoče fugirne mase Ultracolor plus barva 113. Polaganje po polagalskem načrtu, ki ga izdela proizvajalec keramike! ( N16, N17 )</t>
  </si>
  <si>
    <t>Nabava, dobava in polaganje talne keramike Klinker. Talna obloga  stopnic nastopna ploskev  1. kvalitete, velikosti 12,5x25, Obdelava površine pinhead R11 A+B+C, kot npr tip. Casalgradne padana ali Buchtal 1106 010P barva Talco.Keramika položena na predhodno pripravljeno podlago  v lepilo kot npr keraflex  Fuge širine do 5mm iz polimerno modificirane hitro vezoče fugirne mase Ultracolor plus barva 113. Polaganje po polagalskem načrtu, ki ga izdela proizvajalec keramike! ( Stopnice N01 N12 N15  )</t>
  </si>
  <si>
    <t>Nabava, dobava in polaganje talne keramike Klinker. čelo stopnice   Klinker 1. kvalitete, velikosti 12,5x25, Obdelava površine mat R11 A+B+C, kot npr tip. Casalgradne padana ali Buchtal 1100 010P barva Talco.Keramika položena na predhodno pripravljeno podlago  v lepilo kot npr keraflex  Fuge širine do 5mm iz polimerno modificirane hitro vezoče fugirne mase Ultracolor plus barva 113. Polaganje po polagalskem načrtu, ki ga izdela proizvajalec keramike!</t>
  </si>
  <si>
    <t>Nabava, dobava in polaganje talne keramike Klinker. Klinker 1. kvalitete, velikosti 12,5x25, Obdelava površine mat R10 A+B, kot npr tip. Casalgradne padana ali Buchtal 1100 010M barva Talco.Keramika položena na predhodno pripravljeno podlago  v lepilo kot npr keraflex  Fuge širine do 5mm iz polimerno modificirane hitro vezoče fugirne mase Ultracolor plus barva 113. Polaganje po polagalskem načrtu, ki ga izdela proizvajalec keramike! ( P05,P04,P07,P01,P13 )</t>
  </si>
  <si>
    <t>Nabava, dobava in polaganje talne keramike. Stenska keramika 1. kvalitete, velikosti 20x20, Obdelava površine secura, kot npr tip. Casalgradne padana ali Buchtal serija Unicolore barva bianco B.Keramika položena na predhodno pripravljeno podlago  v lepilo kot npr keraflex  Fuge širine do 5mm iz polimerno modificirane hitro vezoče fugirne mase Ultracolor plus barva 113. Polaganje po polagalskem načrtu, ki ga izdela proizvajalec keramike! ( P17,P14,P16 )</t>
  </si>
  <si>
    <t>Nabava, dobava in polaganje talne keramike Klinker. Klinker 1. kvalitete, velikosti 12,5x25, Obdelava površine mat R10 A+B, kot npr tip. Casalgradne padana ali Buchtal 1100 010M barva Talco.Keramika položena na predhodno pripravljeno podlago  v lepilo kot npr keraflex  Fuge širine do 5mm iz polimerno modificirane hitro vezoče fugirne mase Ultracolor plus barva 113. Polaganje po polagalskem načrtu, ki ga izdela proizvajalec keramike! ( P02 P03 P10 P11 P12 )</t>
  </si>
  <si>
    <t>Nabava, dobava in polaganje talne keramike Klinker. Talna obloga  Klinker 1. kvalitete, velikosti 12,5x25, Obdelava površine mat R11 A+B+C, kot npr tip. Casalgradne padana ali Buchtal 1100 010P barva Talco.Keramika položena na predhodno pripravljeno podlago  v lepilo kot npr keraflex  Fuge širine do 5mm iz polimerno modificirane hitro vezoče fugirne mase Ultracolor plus barva 113. Polaganje po polagalskem načrtu, ki ga izdela proizvajalec keramike! ( P08 )</t>
  </si>
  <si>
    <t>Nabava, dobava in polaganje stenske keramike. Stenska keramika 1. kvalitete, velikosti 12,5x25, Obdelava površine satin, kot npr tip. Casalgradne padana ali Buchtal 1100 100S barva tundra.Keramika položena na predhodno pripravljeno podlago  v lepilo kot npr Keraflex   Fuge širine do 5mm iz polimerno modificirane hitro vezoče fugirne mase Ultracolor plus barva 113. Polaganje po polagalskem načrtu, ki ga izdela proizvajalec keramike! ( N03, N04,N05,N07,N08,N06,N10 )</t>
  </si>
  <si>
    <t>Nabava, dobava in polaganje stenske keramike. Stenska keramika 1. kvalitete, velikosti 12,5x25, Obdelava površine satin, kot npr tip. Casalgradne padana ali Buchtal 1100 100S barva tundra.Keramika položena na predhodno pripravljeno podlago  v lepilo kot npr Keraflex   Fuge širine do 5mm iz polimerno modificirane hitro vezoče fugirne mase Ultracolor plus barva 113. Polaganje po polagalskem načrtu, ki ga izdela proizvajalec keramike! 8 P08, P09, P02, P03,P10,P11,P12,P14,P15 )</t>
  </si>
  <si>
    <t>Nabava, dobava in polaganje talne klinker zaokrožnice, zunanji rob stopnice. Zaokrožnica dimenzije 3x25 cm Obdelava površine Grip, kot npr tip . Casalgradne padana ali Buchtal 5630 100G barva Tundra. Keramika položena na predhodno pripravljeno podlago, R=30mm  v lepilo kot npr Elastorapid  Fuge širine do 5mm iz polimerno modificirane hitro vezoče fugirne mase Ultracolor plus barva 113. Polaganje po polagalskem načrtu, ki ga izdela proizvajalec keramike! ( Klopca za počitek )</t>
  </si>
  <si>
    <t>Nabava, dobava in polaganje talne keramike Klinker. Talna obloga sedišča klopi. Klinker 1. kvalitete, velikosti 12,5x25, Obdelava površine friction,  A+B kot npr tip . Casalgradne padana ali Buchtal tip 110 100Fbarva tundra. Keramika položena na predhodno pripravljeno podlago  v lepilo kot npr keraflex  Fuge širine do 5mm iz polimerno modificirane hitro vezoče fugirne mase Ultracolor plus barva 113. Polaganje po polagalskem načrtu, ki ga izdela proizvajalec keramike!</t>
  </si>
  <si>
    <t>Nabava, dobava in polaganje stenske keramike Klinker. Stenska  obloga hrbtišča klopi. Klinker 1. kvalitete, velikosti 12,5x25, Obdelava površine satin, kot npr tip . Casalgradne padana ali Buchtal tip 110 100S barva tundra. Keramika položena na predhodno pripravljeno podlago  v lepilo kot npr keraflex  Fuge širine do 5mm iz polimerno modificirane hitro vezoče fugirne mase Ultracolor plus barva 113. Polaganje po polagalskem načrtu, ki ga izdela proizvajalec keramike!</t>
  </si>
  <si>
    <t>Nabava, dobava in polaganje bazenskega roba( Finski preliv) iz keramike Klinker. Klinker 1. kvalitete, velikosti 12,5x25, razred drsnosti  A+B+C obdelava Pinhead , kot npr tip . Casalgradne padana ali Buchtal tip 7300 010P. Keramika položena na predhodno pripravljeno podlago  v lepilo kot npr Elastorapid  Fuge širine 5mm iz dvokomponentne epoxydne hitroezoče fugirne mase Kerapoxy design barva 113. Polaganje po polagalskem načrtu, ki ga izdela proizvajalec keramike!</t>
  </si>
  <si>
    <t>Nabava, dobava in polaganje bazenskega roba( Finski preliv) iz keramike Klinker. Notranji kot. Klinker 1. kvalitete, velikosti 12,5x12,5, razred drsnosti  A+B+C obdelava Pinhead , kot npr tip . Casalgradne padana ali Buchtal tip 7308 010P. Keramika položena na predhodno pripravljeno podlago  v lepilo kot npr Elastorapid  Fuge širine 5mm iz dvokomponentne epoxydne hitrovezoče fugirne mase kot npr Kerpoxy design. Polaganje po polagalskem načrtu, ki ga izdela proizvajalec keramike!</t>
  </si>
  <si>
    <t>Nabava, dobava in polaganje bazenskega roba (Finski preliv) iz keramike Klinker. Zunanji kot. Klinker 1. kvalitete, velikosti 12,5x12,5, razred drsnosti  A+B+C obdelava Pinhead , kot npr tip . Casalgradne padana ali Buchtal tip 7307 010P. Keramika položena na predhodno pripravljeno podlago  v lepilo kot npr Elastorapid  Fuge širine 5mm iz dvokomponentne epoxydne hitrovezoče fugirne mase kot npr Kerpoxy  barva 113. Polaganje po polagalskem načrtu, ki ga izdela proizvajalec keramike!</t>
  </si>
  <si>
    <t>Nabava, dobava in polaganje bazenskega roba (Finski preliv) iz keramike Klinker. Klinker 1. kvalitete, velikosti 12,5x25, razred drsnosti  A+B+C obdelava Pinhead , kot npr tip . Casalgradne padana ali Buchtal tip 1100 010P. Keramika položena na predhodno pripravljeno podlago  v lepilo kot npr Elastorapid  Fuge širine 5mm iz dvokomponentne epoxydne hitrovezoče fugirne mase kot npr Kerpoxy 113. Polaganje po polagalskem načrtu, ki ga izdela proizvajalec keramike!</t>
  </si>
  <si>
    <t xml:space="preserve">Nabava, dobava in polaganje bazenskega roba.Dobava in vgradnja PVC nosilca mrežic širine 40mm debeline 28mm kot npr. Casalgradne padana ali Buchtal tip SL25 PVC . </t>
  </si>
  <si>
    <t xml:space="preserve">Nabava, dobava in polaganje bazenskega roba.Dobava in vgradnja PVC pohodne mrežic širine 250mm debeline 25mm kot npr. Casalgradne padana ali Buchtal tip GPAL 250B . </t>
  </si>
  <si>
    <t>Nabava, dobava in polaganje bazenskega roba.Dobava in vgradnja PVC pohodne mrežic širine 250mm debeline 25mm kot npr. Casalgradne padana ali Buchtal tip GAPP 250B . Notranji kot</t>
  </si>
  <si>
    <t>Nabava, dobava in polaganje bazenskega roba(Finski preliv) iz keramike Klinker. Stenska in talna obloga preliva. Klinker 1. kvalitete, velikosti 12,5x25, Obdelava površine satin , kot npr tip . Casalgradne padana ali Buchtal barva Tundra. Keramika položena na predhodno pripravljeno podlago  v lepilo kot npr Elastorapid  Fuge širine 5mm iz dvokomponentne epoxydne hitrovezoče fugirne mase kot npr Kerpoxy design. polaganje po  polagalskem načrtu, ki ga izdela proizvajalec keramike!</t>
  </si>
  <si>
    <t>Nabava, dobava in polaganje talne klinker keramike( plaža bazena) ena vrsta širine 17cm rezana. Talna obloga  Klinker 1. kvalitete, velikosti 25x25, Obdelava površine Pinhead , kot npr tip . Casalgradne padana ali Buchtal 1000 010P barva Talco. Keramika položena na predhodno pripravljeno podlago  v lepilo kot npr Elastorapid  Fuge širine 5mm iz dvokomponentne epoxydne hitrovezoče fugirne mase kot npr Kerpoxy . Polaganje po polagalskem načrtu, ki ga izdela proizvajalec keramike!</t>
  </si>
  <si>
    <t xml:space="preserve">Nabava, dobava in polaganje talne klinker zaokrožnice, zunanji rob stopnice. Zaokrožnica dimenzije 3x25 cm Obdelava površine Grip, kot npr tip . Casalgradne padana ali Buchtal 5630 202G barva Ocean. Keramika položena na predhodno pripravljeno podlago, R=30mm  v lepilo kot npr Elastorapid  Fuge širine do 5mm iz polimerno modificirane hitro vezoče fugirne mase Ultracolor plus barva 113. Polaganje po polagalskem načrtu, ki ga izdela proizvajalec keramike! </t>
  </si>
  <si>
    <t xml:space="preserve">Nabava, dobava in polaganje talne klinker zaokrožnice, zunanji rob stopnice. Zaokrožnica, končni element dimenzije 3x3 cm Obdelava površine Grip, kot npr tip . Casalgradne padana ali Buchtal 5607 202G barva Ocean. Keramika položena na predhodno pripravljeno podlago, R=30mm  v lepilo kot npr Elastorapid  Fuge širine do 5mm iz polimerno modificirane hitro vezoče fugirne mase Ultracolor plus barva 113. Polaganje po polagalskem načrtu, ki ga izdela proizvajalec keramike! </t>
  </si>
  <si>
    <t xml:space="preserve">Nabava, dobava in polaganje talne klinker zaokrožnice, notranji rob stopnice. Zaokrožnica dimenzije 3x25 cm Obdelava površine satin  kot npr tip . Casalgradne padana ali Buchtal 5730 satin barva po izboru arhitekta. Keramika položena na predhodno pripravljeno podlago, R=20mm  v lepilo kot npr Elastorapid  Fuge širine do 5mm iz polimerno modificirane hitro vezoče fugirne mase Ultracolor plus barva 113. Polaganje po polagalskem načrtu, ki ga izdela proizvajalec keramike! </t>
  </si>
  <si>
    <t xml:space="preserve">Nabava, dobava in polaganje talne klinker zaokrožnice, zunanji rob stopnice. Zaokrožnica, končni element dimenzije 5x5x2 cm Obdelava površine Satin, kot npr tip . Casalgradne padana ali Buchtal 5608 satin barva po izboru arhitekta. Keramika položena na predhodno pripravljeno podlago, R=30mm  v lepilo kot npr Elastorapid  Fuge širine do 5mm iz polimerno modificirane hitro vezoče fugirne mase Ultracolor plus barva 113. Polaganje po polagalskem načrtu, ki ga izdela proizvajalec keramike! </t>
  </si>
  <si>
    <t xml:space="preserve">Nabava, dobava in polaganje vertikalne klinker zaokrožnice, zunanji rob stopnice. Zaokrožnica dimenzije 3x25 cm Obdelava površine satin  kot npr tip . Casalgradne padana ali Buchtal 5630 satin barva po izboru arhitekta. Keramika položena na predhodno pripravljeno podlago, R=30mm  v lepilo kot npr Elastorapid  Fuge širine do 5mm iz polimerno modificirane hitro vezoče fugirne mase Ultracolor plus barva 113. Polaganje po polagalskem načrtu, ki ga izdela proizvajalec keramike! </t>
  </si>
  <si>
    <t>Nabava, dobava in polaganje nastopnih ploskev stopnic iz keramike Klinker. Talna obloga stopnice. Klinker 1. kvalitete, velikosti 12,5x25, Obdelava površine grip A+B+C  , kot npr tip . Casalgradne padana ali Buchtal barva po izboru Arhitekta. Keramika položena na predhodno pripravljeno podlago  v lepilo kot npr Elastorapid  Fuge širine do 5mm iz polimerno modificirane hitro vezoče fugirne mase Ultracolor plus barva 113. Polaganje po polagalskem načrtu, ki ga izdela proizvajalec keramike!</t>
  </si>
  <si>
    <t>Nabava, dobava in polaganje talne keramike Klinker. Talna  obloga Bazena. Klinker 1. kvalitete, velikosti 12,5x25, Obdelava površine satin, kot npr tip . Casalgradne padana ali Buchtal barva tundra. Keramika položena na predhodno pripravljeno podlago  v lepilo kot npr Elastorapid  Fuge širine do 5mm iz polimerno modificirane hitro vezoče fugirne mase Ultracolor plus barva 113. Polaganje po polagalskem načrtu, ki ga izdela proizvajalec keramike!</t>
  </si>
  <si>
    <t>Nabava, dobava in polaganje talne Klinker keramike. Proge v bazenu.Talna obloga bazena klinker 1. kvalitete, velikosti 12,5x25, Obdelava površine satin, kot npr tip . Casalgradne padana ali Buchtal barva Ocean 1100 202S. Keramika položena na predhodno pripravljeno podlago  v lepilo kot npr Elastorapid  Fuge širine do 5mm iz polimerno modificirane hitro vezoče fugirne mase Ultracolor plus barva 113. Polaganje po polagalskem načrtu, ki ga izdela proizvajalec keramike!</t>
  </si>
  <si>
    <t>Nabava, dobava in polaganje talne klinker keramike nastopne ploskve širine 19cm rezana iz Klinker 1. kvalitete, velikosti 25x25, Obdelava površine Grip A+B+C , kot npr tip . Casalgradne padana ali Buchtal  barva po izboru arhitekta. Keramika položena na predhodno pripravljeno podlago  v lepilo kot npr Elastorapid  Fuge širine do 5mm iz polimerno modificirane hitro vezoče fugirne mase Ultracolor plus barva 113. Polaganje po polagalskem načrtu, ki ga izdela proizvajalec keramike!</t>
  </si>
  <si>
    <t>Nabava, dobava in polaganje stenke keramike Klinker. Stenska obloga Bazena. Klinker 1. kvalitete, velikosti 12,5x25, Obdelava površine satin, kot npr tip . Casalgradne padana ali Buchtal barva tundra. Keramika položena na predhodno pripravljeno podlago  v lepilo kot npr Elastorapid  Fuge širine do 5mm iz polimerno modificirane hitro vezoče fugirne mase Ultracolor plus barva 113. Polaganje po polagalskem načrtu, ki ga izdela proizvajalec keramike!</t>
  </si>
  <si>
    <t>Nabava, dobava in polaganje Klinker keramike. Proge v bazenu.Stenska obloga bazena klinker 1. kvalitete, velikosti 12,5x25, Obdelava površine satin, kot npr tip . Casalgradne padana ali Buchtal barva Ocean 1100 202S. Keramika položena na predhodno pripravljeno podlago  v lepilo kot npr Elastorapid  Fuge širine do 5mm iz polimerno modificirane hitro vezoče fugirne mase Ultracolor plus barva 113. Polaganje po polagalskem načrtu, ki ga izdela proizvajalec keramike!</t>
  </si>
  <si>
    <t>Nabava, dobava in polaganje bazenskega roba(Wiesbaden preliv) iz keramike Klinker. Klinker 1. kvalitete, velikosti 25x25,2x16cm kot npr.Casalgradne padana ali Buchtal tip 6600 100S. Keramika položena na predhodno pripravljeno podlago  v lepilo kot npr Elastorapid  Fuge širine  5mm iz dvokomponentne epoxydne hitrovezoče fugirne mase kot npr Kerpoxy design barva 113. Polaganje po polagalskem načrtu, ki ga izdela proizvajalec keramike!</t>
  </si>
  <si>
    <t>Nabava, dobava in polaganje bazenskega roba(Wiesbaden preliv) iz keramike Klinker. Klinker 1. kvalitete, velikosti 25x25,2x16cm kot npr.Casalgradne padana ali Buchtal tip 6608 100S. Zunanji koti. Keramika položena na predhodno pripravljeno podlago  v lepilo kot npr Elastorapid  Fuge širine 5mm dvokomponentne epoxydne hitrovezoče fugirne mase kot npr Kerpoxy design barva 113. Polaganje po polagalskem načrtu, ki ga izdela proizvajalec keramike!</t>
  </si>
  <si>
    <t>Nabava, dobava in polaganje bazenskega roba(Wiesbaden preliv) iz keramike Klinker. Klinker 1. kvalitete, velikosti 25x25,2x16cm kot npr.Casalgradne padana ali Buchtal tip 6609 100S. Odlivni komad. Keramika položena na predhodno pripravljeno podlago  v lepilo kot npr Elastorapid  Fuge širine 5mm iz dvokomponentne epoxydne hitrovezoče fugirne mase kot npr Kerpoxy design barva 113. Polaganje po polagalskem načrtu, ki ga izdela proizvajalec keramike!</t>
  </si>
  <si>
    <t xml:space="preserve">Nabava, dobava in polaganje bazenskega roba.Dobava in vgradnja PVC pohodne mrežic širine 200mm debeline 25mm kot npr. Casalgradne padana ali Buchtal tip GPAL 200B . </t>
  </si>
  <si>
    <t>Nabava, dobava in polaganje bazenskega roba.Dobava in vgradnja PVC pohodne mrežic širine 250mm debeline 25mm kot npr. Casalgradne padana ali Buchtal tip GAPP 200B . Notranji kot</t>
  </si>
  <si>
    <t>Nabava, dobava in polaganje nastopnih ploskev stopnic iz keramike Klinker. Talna obloga stopnice. Klinker 1. kvalitete, velikosti 12,5x25, Obdelava površine grip A+B+C  , kot npr tip . Casalgradne padana ali Buchtal barva tundra. Keramika položena na predhodno pripravljeno podlago  v lepilo kot npr Elastorapid  Fuge širine do 5mm iz polimerno modificirane hitro vezoče fugirne mase Ultracolor plus barva 113. Polaganje po polagalskem načrtu, ki ga izdela proizvajalec keramike!</t>
  </si>
  <si>
    <t>Nabava, dobava in polaganje talne keramike Klinker. Talna obloga Bazena. Klinker 1. kvalitete, velikosti 12,5x25, Obdelava površine Friction A+B, kot npr tip . Casalgradne padana ali Buchtal barva tundra. Keramika položena na predhodno pripravljeno podlago  v lepilo kot npr Elastorapid  Fuge širine do 5mm iz polimerno modificirane hitro vezoče fugirne mase Ultracolor plus barva 113. Polaganje po polagalskem načrtu, ki ga izdela proizvajalec keramike!</t>
  </si>
  <si>
    <t>Nabava, dobava in polaganje stenske keramike Klinker. Stenska obloga Bazena. Klinker 1. kvalitete, velikosti 12,5x25, Obdelava površine Satin, kot npr tip . Casalgradne padana ali Buchtal barva tundra. Keramika položena na predhodno pripravljeno podlago  v lepilo kot npr Elastorapid  Fuge širine do 5mm iz polimerno modificirane hitro vezoče fugirne mase Ultracolor plus barva 113. Polaganje po polagalskem načrtu, ki ga izdela proizvajalec keramike!</t>
  </si>
  <si>
    <t>Dobava in vgradnja namenskega gumijastega dilatacijskega tesnila, vgrajenega med bazensko korito in ploščo obbazenskega prostora (po detajlu izbranega dobavitelja bazenske keramike kot npr. Casalgradne padana ali Buchtal,  sistem Finnland ali enakovredno)</t>
  </si>
  <si>
    <t>Nabava, dobava in polaganje talne keramike Klinker. Talna obloga plaže bazena, odvodna kanaleta plaže. Klinker 1. kvalitete, velikosti 25x25, Obdelava površine Grip A+B+C , kot npr tip. Casalgradne padana  4500 010G barva Talco ali Buchtal. Keramika položena na predhodno pripravljeno podlago  v lepilo kot npr Elastorapid  Fuge širine do 5mm iz polimerno modificirane hitro vezoče fugirne mase Ultracolor plus barva 113. Polaganje po polagalskem načrtu, ki ga izdela proizvajalec keramike!</t>
  </si>
  <si>
    <t>Nabava, dobava in polaganje talne keramike Klinker. Talna obloga plaže bazena, odvodna kanaleta plaže. Klinker 1. kvalitete, velikosti 25x25, Obdelava površine Grip A+B+C , kot npr tip. Casalgradne padana  4509 010G barva Talco ali Buchtal.Fi odtoka 110mm. Keramika položena na predhodno pripravljeno podlago  v lepilo kot npr Elastorapid  Fuge širine do 5mm iz polimerno modificirane hitro vezoče fugirne mase Ultracolor plus barva 113. Polaganje po polagalskem načrtu, ki ga izdela proizvajalec keramike!</t>
  </si>
  <si>
    <t>Nabava, dobava in polaganje talne keramike Klinker. Talna obloga plaže bazena, odvodna kanaleta plaže. Klinker 1. kvalitete, velikosti 25x25, Obdelava površine Grip A+B+C , kot npr tip. Casalgradne padana  4508 010G barva Talco ali Buchtal- notranji kot. Keramika položena na predhodno pripravljeno podlago  v lepilo kot npr Elastorapid  Fuge širine do 5mm iz polimerno modificirane hitro vezoče fugirne mase Ultracolor plus barva 113. Polaganje po polagalskem načrtu, ki ga izdela proizvajalec keramike!</t>
  </si>
  <si>
    <t>Nabava, dobava in polaganje talne keramike Klinker. Talna obloga plaže bazena, odvodna kanaleta plaže. Klinker 1. kvalitete, velikosti 25x25, Obdelava površine Grip A+B+C , kot npr tip. Casalgradne padana 4523 010G barva Talco  ali Buchtal. Zaključni komad. Keramika položena na predhodno pripravljeno podlago  v lepilo kot npr Elastorapid  Fuge širine do 5mm iz polimerno modificirane hitro vezoče fugirne mase Ultracolor plus barva 113. Polaganje po polagalskem načrtu, ki ga izdela proizvajalec keramike!</t>
  </si>
  <si>
    <t>Nabava, dobava in polaganje talne keramike Klinker. Talna obloga plaže bazena, odvodna kanaleta plaže. Klinker 1. kvalitete, velikosti 25x25, Obdelava površine Grip A+B+C , kot npr tip. Casalgradne padana  4509 010G barva Talco ali Buchtal.Fi odtoka 110mm. Keramika položena na predhodno pripravljeno podlago  v lepilo kot npr Elastorapid  Fuge širine do 5mm iz polimerno modificirane hitro vezoče fugirne mase Ultracolor plus barva 113. Polaganje po polagalskem načrtu, ki ga izdela proizvajalec keramike! ( N2 hodnik, N3WC, N4,N5,N9 Ploščad N7, N8, N13,  )</t>
  </si>
  <si>
    <t>Nabava, dobava in polaganje talne keramike Klinker. Talna obloga  Klinker 1. kvalitete, velikosti 12,5x25, Obdelava površine pinhead R11 A+B+C, kot npr tip. Casalgradne padana ali Buchtal 1121 010M barva Talco ali Buchtal .Keramika položena na predhodno pripravljeno podlago  v lepilo kot npr keraflex  Fuge širine  5mm iz polimerno modificirane hitro vezoče fugirne mase Ultracolor plus barva 113. Polaganje po polagalskem načrtu, ki ga izdela proizvajalec keramike!</t>
  </si>
  <si>
    <t>8.19.</t>
  </si>
  <si>
    <t>Kovinska podkonstrukcija za sončne panele narejena iz nosilnih IPE 160x82x5mm profilov ter povzovalnih cevi dim 40x40x3 . Konstrukcija se vijači v AB konstrukcijo atike ter na AB podstavke postavljene na strešno konstrukcijo ( zajeto v betonskih delih ). Pritrdilne cevi so preseka 80x80x4. Konstrukcija je z zadnje ter bočne strani oblečena z trapezna pločevino deb: 0,6 mm, katera se vijači v osnovno konstrukcijo. Vsi elementi so peskani, očiščeni do črnega sijaja in vroče cinkani. Izvedba po zahtevah in detajlu projektanta konstrukcije.</t>
  </si>
  <si>
    <t>Dobava in montaža razlagalne table o sofinanciranju EU na podkonstrukciji iz pohištvenih profilov, vročecinkanih in prašno barvanih v barvi po izboru projetanta, z izdelavo dveh betonskih temeljev za postavitev, komplet s vsem potrebnim delom in pritrditvenim materialom;</t>
  </si>
  <si>
    <t>8.27.</t>
  </si>
  <si>
    <t>Dobava in montaža zavetrovanja lesene konstrukcije z jeklenimi palicami fi 16, komplet s pritdilnim materialom in napenjalci, vse po statičnih načrtih. Izdelava iz jeklaS235JR, vročecinkano ter prašno barvano z barvo po izbiri projektanta. Izvajalec izdela delavniške načrte, ki jih potrdi projektant, z vsemi deli in vsem pritrdilnim materialom, obračun po kilogramu;</t>
  </si>
  <si>
    <t>8.1. - 8.27.  skupaj</t>
  </si>
  <si>
    <t xml:space="preserve">Lesene lepljene grede dim. 0,16 x 0,20 m osne konstrukcijske mere 5,15 m, nameščene med lesene lepljene nosilce, izdelane iz prvovrstnega jelovega lesa, lepljenega z namenskimi lepili, površinsko zaščitene proti vlagi (  npr. Adler ali enakovredno), z vsaj 30 minutno požarno odpornostjo (R 30), vključno s standardnimi pritrdilnimi elementi iz inox pločevine in inox vijaki  ( inox AISI 316 ) , izračune in izgled sidrnih elementov morata potrditi projektant arhitekt in projektant statik. Na mestih pod strešno konstrukcijo sončnih panelov ter razvodom prezračevanja so predvidene dodatne ojačitve. Izvedba po načrtu lesene konstrukcije strehe. </t>
  </si>
  <si>
    <t xml:space="preserve">Lesene lepljene grede (zavetrovanje) dim. 0,20 x 0,20 m osne konstrukcijske mere 5,70 m, nameščene med lesene lepljene nosilce, izdelane iz prvovrstnega jelovega lesa, lepljenega z namenskimi lepili, površinsko zaščitene proti vlagi (  npr. Adler ali enakovredno), z vsaj 30 minutno požarno odpornostjo (R 30), vključno s standardnimi pritrdilnimi elementi iz inox pločevine in inox vijaki  ( inox AISI 316 ) , izračune in izgled sidrnih elementov morata potrditi projektant arhitekt in projektant statik. Izvedba po načrtu lesene konstrukcije strehe. </t>
  </si>
  <si>
    <t>4.32.</t>
  </si>
  <si>
    <t>4.1. - 4.32. skupaj</t>
  </si>
  <si>
    <t>SKUPAJ NN DOVOD:</t>
  </si>
  <si>
    <t>kompl</t>
  </si>
  <si>
    <t>Tehnična dokumentacija: 
dokumentacija za tehnični pregled in primopredajo, tehnološke sheme vložene v stikalne bloke. Opis zajema tudi vris (skica) dejansko izvedenih del na listih PZI projekta, ki so osnova za izdelavo PID projektov, najkasneje 30 dni pred tehničnim pregledom objekta.</t>
  </si>
  <si>
    <t>Tehnična dokumentacija: 
dokumentacija za tehnični pregled in primopredajo, tehnološke sheme vložene v stikalne bloke. Opis zajema tudi vris (skica) dejansko izvedenih del na listih PZI projekta, ki so osnova za izdelavo PID projektov. </t>
  </si>
  <si>
    <t>Vris trase v kataster komunalnih naprav</t>
  </si>
  <si>
    <t>ur</t>
  </si>
  <si>
    <t>Tehnični nadzor elektrodistribucije - ocena dejanski obračun z vpisom v gr. dnevnik</t>
  </si>
  <si>
    <t>m</t>
  </si>
  <si>
    <t>Opozorilni trak z napisom "POZOR ENERGETSKI KABEL"</t>
  </si>
  <si>
    <t>Valjanec Fe/Zn 30x3,5mm</t>
  </si>
  <si>
    <t>Stigmaflex cev fi 125mm</t>
  </si>
  <si>
    <t>Stigmaflex cev fi 200mm</t>
  </si>
  <si>
    <t>Strojni izkop kabelskega kanala v terenu IV kategorije dim 0,5x0,9m, polaganje peska v debelini 10cm, polaganje 2x stg. fi 125mm cevi, polaganje peska v debelini 10 cm, zasip s tamponskim gramozom ter nabijanje po slojih 20cm, polaganje opozorilnega PVC traku, odvoz odvečnega materiala ter urejanje okolice (izkop bo potekal vzporedno z ostalimi zemeljskimi deli na objektu).</t>
  </si>
  <si>
    <t>Izdelava kabelskega jaška dim 120x120x120cm, komplet z izkopom in odvozom odvečnega materiala (izkop bo potekal vzporedno z ostalimi zemeljskimi deli na objektu) opremljenega z LŽ pokrovom za težak promet z napisom elektrika.</t>
  </si>
  <si>
    <t>Kabelski končnik komplet s kabelskimi čevlji 4x240mm² (Al) in priklopom.</t>
  </si>
  <si>
    <t>Dovodni kabel NA2XY-J 4x240mm²+2,5mm2.
Od mesta priklopa na NN omrežje do PMO omare na fasadi objekta
vpeljan v obstoječi in novi kabelski kanalizaciji. Pred nabavo kabla obvezno izmeriti dolžino trase.</t>
  </si>
  <si>
    <t>Povečava obstoječe zakupljene moči na obstoječem merilnem mestu športnega parka za 80kW, torej skupno 507kW.</t>
  </si>
  <si>
    <t>Vrednost</t>
  </si>
  <si>
    <t>Cena/enoto</t>
  </si>
  <si>
    <t>Količina</t>
  </si>
  <si>
    <t>Enota</t>
  </si>
  <si>
    <t>Opis</t>
  </si>
  <si>
    <t>Št.</t>
  </si>
  <si>
    <t>Za vse materiale velja-naveden ali enakovreden</t>
  </si>
  <si>
    <t>Dela se obračunajo na podlagi dejansko izvršenih del po enotnih cenah predračuna. 
Izvedena dela morajo biti dokumentirana z gradbeno knjigo, izdelano po standardih stroke. 
Vse postavke, ki so izražene v dolžinah morajo biti obračunane po posameznih tokokrogih na podlagi priloženih grafičnih prilog z vpisanimi izmerami.</t>
  </si>
  <si>
    <t xml:space="preserve">
</t>
  </si>
  <si>
    <t xml:space="preserve">Način obračuna:
</t>
  </si>
  <si>
    <t>Dobava, montaža, prevozi vnos materiala in opreme, iznos in odvoz embalaže.
Vsi manipulativni in njim sorodni stroški ter režijski stroški gradbišča.
Gradbena pomoč upoštevana v ceni postavke.
Ves drobni montažni, pritrdilni in spojni ter tesnilni material, potreben za izvedbo posamezne postavke.
Zarisovanje in  vsklajevanje z ostalimi izvajalci del.
Zavarovanje, vsa pripravljalna, zaključna in njim sorodna dela.
Tesnenje kabelskih prehodov skozi stene in stropove z namensko tesnilno maso, ter tesnenje vseh kabelskih prehodov na mejah požarnih sektorjev z ognjevarno tesnilno maso.    
Skrb za pravilno vgradnjo vseh inštalacijskih cevi v medetažne ab plošče (zadosten medsebojni odmik cevi, namestitev cevi v območja po navodilu nadzora).
Vsa začasna morebitno potrebna zaščitna obbetoniranja instalacij.
Vsa dokazna dokumentacija (a – testi, garancijski listi, izjave o skladnosti itd), prevedena v slovenski jezik, navodila za vzdrževanje .
Poizkusni zagon naprav in funkcionalna predaja naprav uporabniku.
Šolanje kadra za upravljanje z sistemom.</t>
  </si>
  <si>
    <t>V opisih je zajeto:</t>
  </si>
  <si>
    <t>SKUPAJ TK DOVOD:</t>
  </si>
  <si>
    <t>Tehnični nadzor telekoma - ocena dejanski obračun z vpisom v gr. dnevnik</t>
  </si>
  <si>
    <t>Opozorilni trak z napisom "POZOR TK KABEL"</t>
  </si>
  <si>
    <t>Strojni izkop kabelskega kanala dim 0,5x0,9m v terenu IV. kategorije,  polaganje peska v debelini 10cm, polaganje stg. fi 110mm cevi, polaganje peska v debelini 10 cm, zasip s tamponskim gramozom ter nabijanje po slojih 20cm, polaganje opozorilnega PVC traku, odvoz odvečnega materiala ter urejanje okolice (izkop bo potekal vzporedno z ostalimi zemeljskimi deli na objektu) .</t>
  </si>
  <si>
    <t>Izdelava priključnega kabelskega jaška fi60cm, komplet z izkopom in odvozom odvečnega materiala (izkop bo potekal vzporedno z ostalimi zemeljskimi deli na objektu) opremljenega z LŽ pokrovom 50kN z napisom telefon.</t>
  </si>
  <si>
    <t>Stigmaflex cev fi 63mm</t>
  </si>
  <si>
    <t>Stigmaflex cev fi 110mm</t>
  </si>
  <si>
    <t>Vodnik P/F 10mm2 za ozemljitve priključne omarice, komplet z kab. Čevljem, križno sponko in ostalim potrebnim materialom</t>
  </si>
  <si>
    <t xml:space="preserve">Zaključevanje TK kabla v novi priključni TK omari obravnavanega objekta; </t>
  </si>
  <si>
    <t>Dobava podometne TK omare, komplet z krone letvico, prenapetostno zaščito. Izvedbo uskladiti s TK ponudnikom.</t>
  </si>
  <si>
    <t xml:space="preserve">TK kabel skladen s ponudnikom TK storitev od mesta navezave na obstoječe TK omrežje, do nove TK omarice v novi kabelski kanalizaciji (pred nabavo kablov obvezno izmeriti dolžino).
Izvedbo uskladiti s TK ponudnikom. Dolžina in tip kabla je odvisna od priključnega mesta. </t>
  </si>
  <si>
    <t>INSTALACIJSKI MATERIAL SKUPAJ:</t>
  </si>
  <si>
    <t>komp</t>
  </si>
  <si>
    <t>Meritve električnih inštalacij.</t>
  </si>
  <si>
    <t>označevanje kablov pri prehodu v stikalne bloke z napisnimi tablicami</t>
  </si>
  <si>
    <t xml:space="preserve">  priklop vadbene in splošne ure</t>
  </si>
  <si>
    <t xml:space="preserve">  priklop navijalnega mehanizma za prekrivanje bazena</t>
  </si>
  <si>
    <t xml:space="preserve">  priklop evakuacijskega terminala</t>
  </si>
  <si>
    <t xml:space="preserve">  priklop štedilnika</t>
  </si>
  <si>
    <t xml:space="preserve">  priklop EMV ventilov tušev</t>
  </si>
  <si>
    <t xml:space="preserve">  priklop omarice talnega ogrevanja z avtomatiko in on/off ventili</t>
  </si>
  <si>
    <t xml:space="preserve">  priklop električnih vrat</t>
  </si>
  <si>
    <t xml:space="preserve">  priklop avtomatike garderobnih omaric in triroga z požiralcem zapestnic</t>
  </si>
  <si>
    <t xml:space="preserve">  priklop ventilatorjev</t>
  </si>
  <si>
    <t xml:space="preserve">  priklop sušilcev rok, las,…</t>
  </si>
  <si>
    <t xml:space="preserve">  priklop fotocelice F.C.</t>
  </si>
  <si>
    <t xml:space="preserve">  priklop emv ventilov in tipal na CCR2 za pregrevanje tople vode</t>
  </si>
  <si>
    <t xml:space="preserve">  priklop sobnega termostata talnega ogrevanja</t>
  </si>
  <si>
    <t xml:space="preserve">  priklop sobnega termostata z tipalom v tlaku</t>
  </si>
  <si>
    <t xml:space="preserve">  priklop ionske mehčalne naprave</t>
  </si>
  <si>
    <t xml:space="preserve">  priklop črpalk (transportne)</t>
  </si>
  <si>
    <t xml:space="preserve">  priklop temparaturnih tipal</t>
  </si>
  <si>
    <t xml:space="preserve">  priklop EMV ventilov</t>
  </si>
  <si>
    <t xml:space="preserve">  priklop avtomatike ogrevalnega sistema in priprave sanitarne vode</t>
  </si>
  <si>
    <t xml:space="preserve">  priklop prezračevalne naprave</t>
  </si>
  <si>
    <t xml:space="preserve">  priklop toplotne črpalke</t>
  </si>
  <si>
    <t xml:space="preserve">  priklop dvigalo</t>
  </si>
  <si>
    <t>Razni priklopi:</t>
  </si>
  <si>
    <t>Ključavnica električna, 12VDC, 130mA (prehod invalidi)</t>
  </si>
  <si>
    <t>Razvodna doza za povezave elementov SOS sistema</t>
  </si>
  <si>
    <t>Kabel s SOS sistema skladen z zahtevami dobavljenega SOS sistema</t>
  </si>
  <si>
    <t>1x  napajalnik za namestitev v dozo oz. na DIN letev</t>
  </si>
  <si>
    <t>2x  signalna SOS svetilka z akustičnim signalom</t>
  </si>
  <si>
    <t>1x  razrešna SOS kombinacija</t>
  </si>
  <si>
    <t>1x  klicna SOS tipka s potezno vrvico</t>
  </si>
  <si>
    <t>1x  klicna SOS tipka</t>
  </si>
  <si>
    <t>kmpl</t>
  </si>
  <si>
    <r>
      <t xml:space="preserve">SOS klicna kombinacija - poziv iz invalidskega WC-ja v nadstropju v naslednji sestavi; </t>
    </r>
    <r>
      <rPr>
        <b/>
        <sz val="10"/>
        <rFont val="Arial"/>
        <family val="2"/>
        <charset val="238"/>
      </rPr>
      <t>Barva po izbiri arhitekta.</t>
    </r>
  </si>
  <si>
    <t>1x  signalna SOS svetilka z akustičnim signalom</t>
  </si>
  <si>
    <r>
      <t xml:space="preserve">SOS klicna kombinacija - poziv iz invalidskega WC-ja v pritličju v naslednji sestavi; </t>
    </r>
    <r>
      <rPr>
        <b/>
        <sz val="10"/>
        <rFont val="Arial"/>
        <family val="2"/>
        <charset val="238"/>
      </rPr>
      <t>Barva po izbiri arhitekta.</t>
    </r>
  </si>
  <si>
    <t>Fiksna priključnica</t>
  </si>
  <si>
    <t>Odvodniki prenapetosti 4xSPD2 (npr.3xPZH II V/275/40 in  PZH 2 B255/40 HERMI) komplet z n/orazdelilno omarico. 
(zaščita med LPZ 0B in LPZ 1 - toplotne črpalke)</t>
  </si>
  <si>
    <t xml:space="preserve">  400V, 16A, 3P+N+PE</t>
  </si>
  <si>
    <t xml:space="preserve">  250V, 16A, 1P+N+PE</t>
  </si>
  <si>
    <t xml:space="preserve">  250V, 16A, 1P+N+PE - rdeča UPS</t>
  </si>
  <si>
    <t xml:space="preserve">Nadometna vtičnica, komplet z ustrezno dozo, montažnim in končnim okvirjem - sestavljivi program, IP44.
</t>
  </si>
  <si>
    <t xml:space="preserve">  250V, 16A, 1P+N+PE, IP55</t>
  </si>
  <si>
    <r>
      <t xml:space="preserve">Podometna vtičnica, komplet z ustrezno dozo, montažnim in končnim okvirjem - sestavljivi program, IP44.
</t>
    </r>
    <r>
      <rPr>
        <b/>
        <sz val="10"/>
        <rFont val="Arial"/>
        <family val="2"/>
        <charset val="238"/>
      </rPr>
      <t>(Barva in model po izbiri arhitekta)</t>
    </r>
  </si>
  <si>
    <r>
      <t xml:space="preserve">Vtičnica za montažo na izbrani parapetni kanal, komplet z ustrezno dozo, montažnim in končnim okvirjem - sestavljivi program, IP44.
</t>
    </r>
    <r>
      <rPr>
        <b/>
        <sz val="10"/>
        <rFont val="Arial"/>
        <family val="2"/>
        <charset val="238"/>
      </rPr>
      <t>(Barva in model po izbiri arhitekta)</t>
    </r>
  </si>
  <si>
    <t xml:space="preserve">  stikalo izmenično, IP55</t>
  </si>
  <si>
    <t xml:space="preserve">  stikalo navadno, IP55</t>
  </si>
  <si>
    <r>
      <t xml:space="preserve">Nadometno stikalo, 250V, komplet z ustrezno dozo, montažnim in okrasnim okvirjem za montažo več stikal skupaj - modularni program, IPx5.
</t>
    </r>
    <r>
      <rPr>
        <b/>
        <sz val="10"/>
        <rFont val="Arial"/>
        <family val="2"/>
        <charset val="238"/>
      </rPr>
      <t>(Barva in model po izbiri arhitekta)</t>
    </r>
  </si>
  <si>
    <t xml:space="preserve">  stikalo navadno z lučko</t>
  </si>
  <si>
    <t xml:space="preserve">  stikalo izmenično z lučko </t>
  </si>
  <si>
    <r>
      <t xml:space="preserve">Stikalo za montažo na izbrani parapetni kanal, 250V, komplet z ustrezno dozo, montažnim in okrasnim okvirjem za montažo več stikal skupaj - modularni program IPx4. 
</t>
    </r>
    <r>
      <rPr>
        <b/>
        <sz val="10"/>
        <rFont val="Arial"/>
        <family val="2"/>
        <charset val="238"/>
      </rPr>
      <t>(Barva in model po izbiri arhitekta)</t>
    </r>
  </si>
  <si>
    <t xml:space="preserve">  tipkalo G-0-D</t>
  </si>
  <si>
    <t xml:space="preserve">  tipkalo IPx5 za navijalni mehanizem za pokrivanje bazena (stikalo uskladiti glede na naič krmiljenja el. pogona)</t>
  </si>
  <si>
    <t xml:space="preserve">  stikalo izmenično z lučko</t>
  </si>
  <si>
    <t xml:space="preserve">  tipkalo</t>
  </si>
  <si>
    <t xml:space="preserve">  stikalo navadno</t>
  </si>
  <si>
    <r>
      <t xml:space="preserve">Podometno stikalo, 250V, komplet z ustrezno dozo, montažnim in okrasnim okvirjem za montažo več stikal skupaj - modularni program IPx4. 
</t>
    </r>
    <r>
      <rPr>
        <b/>
        <sz val="10"/>
        <rFont val="Arial"/>
        <family val="2"/>
        <charset val="238"/>
      </rPr>
      <t>(Barva in model po izbiri arhitekta)</t>
    </r>
  </si>
  <si>
    <r>
      <t xml:space="preserve">Kovinski parapetni kanal komplet z pritrdilnim materialom, pokrovi, okvirji, pregradami in zaključki ter spojnim in pritrdilnim materialom.
</t>
    </r>
    <r>
      <rPr>
        <b/>
        <sz val="10"/>
        <rFont val="Arial"/>
        <family val="2"/>
        <charset val="238"/>
      </rPr>
      <t>Barva po izbiri arhitekta.</t>
    </r>
    <r>
      <rPr>
        <sz val="10"/>
        <rFont val="Arial"/>
        <family val="2"/>
        <charset val="238"/>
      </rPr>
      <t xml:space="preserve">
(npr. EPK 110/55 ELBA)</t>
    </r>
  </si>
  <si>
    <r>
      <t xml:space="preserve">Senzor prisotnosti (180°/360°) z 16A relejskim izhodom. 
</t>
    </r>
    <r>
      <rPr>
        <b/>
        <sz val="10"/>
        <rFont val="Arial"/>
        <family val="2"/>
        <charset val="238"/>
      </rPr>
      <t>Barva črna oz. po izbiri arhitekta.</t>
    </r>
  </si>
  <si>
    <t>Tipka za izklop napajanja v sili (MREŽA, UPS), montirana zraven stikalnega bloka R-GL.</t>
  </si>
  <si>
    <t>Razni spoji za izenačitev potencialov (vijačeni, objemni, itd)</t>
  </si>
  <si>
    <t>Doza DIP komplet s Cu zbiralko</t>
  </si>
  <si>
    <t>Doza GIP komplet s Cu zbiralko</t>
  </si>
  <si>
    <t xml:space="preserve"> - kabelska polica PK 50</t>
  </si>
  <si>
    <t xml:space="preserve"> - kabelska polica PK 100</t>
  </si>
  <si>
    <t xml:space="preserve"> - kabelska polica PK 200</t>
  </si>
  <si>
    <t xml:space="preserve"> - kabelska polica PK 300</t>
  </si>
  <si>
    <r>
      <t xml:space="preserve">Kabelske police, izdelane iz perforirane </t>
    </r>
    <r>
      <rPr>
        <b/>
        <sz val="10"/>
        <rFont val="Arial"/>
        <family val="2"/>
        <charset val="238"/>
      </rPr>
      <t>pocinkane</t>
    </r>
    <r>
      <rPr>
        <sz val="10"/>
        <rFont val="Arial"/>
        <family val="2"/>
        <charset val="238"/>
      </rPr>
      <t xml:space="preserve"> pločevine, komplet s spojnim, nosilnim in pritrdilnim materialom (zagotovljeni galvanski in mehanski spoji med posameznimi segmenti)</t>
    </r>
  </si>
  <si>
    <r>
      <t xml:space="preserve">Kabelske police, izdelane iz perforirane </t>
    </r>
    <r>
      <rPr>
        <b/>
        <sz val="10"/>
        <rFont val="Arial"/>
        <family val="2"/>
        <charset val="238"/>
      </rPr>
      <t>INOX</t>
    </r>
    <r>
      <rPr>
        <sz val="10"/>
        <rFont val="Arial"/>
        <family val="2"/>
        <charset val="238"/>
      </rPr>
      <t xml:space="preserve"> pločevine, komplet s spojnim, nosilnim in pritrdilnim materialom (zagotovljeni galvanski in mehanski spoji med posameznimi segmenti) (razvod v bazenski dvorani in strojnici bazena)</t>
    </r>
  </si>
  <si>
    <t>Nadometna razvodna doza samougasna, brezhalogena, različnih dimenzij</t>
  </si>
  <si>
    <t>Instalacijski kanali različnih dimenzij</t>
  </si>
  <si>
    <t xml:space="preserve">  PN Φ16, PN Φ20, PN Φ25, PN Φ50</t>
  </si>
  <si>
    <t>Instalacijske cevi nadometne brezhalogene, samougasne, komplet s koleni ter nosilnim in pritrdilnim materialom</t>
  </si>
  <si>
    <t>Plastična gibljiva rebrasta cev, znotraj ojačana s spiralno zvito plastično žico, raznih dimenzij, komplet z začetnim in končnim elementom za priklop na uvodnico.</t>
  </si>
  <si>
    <t xml:space="preserve">   stgf. Φ 40mm</t>
  </si>
  <si>
    <t xml:space="preserve">   stgf. Φ 50mm</t>
  </si>
  <si>
    <t xml:space="preserve">   stgf. Φ 110mm</t>
  </si>
  <si>
    <t>Elektrokanalizacijska cev fleksibilna</t>
  </si>
  <si>
    <t xml:space="preserve">   IC RB Φ 16mm ojačana</t>
  </si>
  <si>
    <t xml:space="preserve">   IC RB Φ 20mm ojačana</t>
  </si>
  <si>
    <t xml:space="preserve">   IC RB Φ 25mm ojačana</t>
  </si>
  <si>
    <t xml:space="preserve">   IC RB Φ 32mm ojačana</t>
  </si>
  <si>
    <t xml:space="preserve">Instalacijske cevi samougasne brezhalogene položene p/o, stenah, gipskartonskih predelnih stenah in estrihu komplet s podometnimi instalacijskimi dozami </t>
  </si>
  <si>
    <t xml:space="preserve">  6mm² (H07Z-K) </t>
  </si>
  <si>
    <t xml:space="preserve"> 10mm² (H07Z-K) </t>
  </si>
  <si>
    <t xml:space="preserve"> 16mm² (H07Z-K) </t>
  </si>
  <si>
    <t xml:space="preserve"> 70mm² (H07Z-K) </t>
  </si>
  <si>
    <t>Zvijavi vodnik z rumeno-zeleno izolacijo za izenačevanje potencialov in povezavo kovinskih mas, položen prosto ali uvlečen v predhodno položene instalacijske cevi</t>
  </si>
  <si>
    <t xml:space="preserve">   LiHCH 2x0,75 mm²</t>
  </si>
  <si>
    <t xml:space="preserve">   LiHCH 4x0,75 mm²</t>
  </si>
  <si>
    <t xml:space="preserve">   LiHCH 3x1,5 mm²</t>
  </si>
  <si>
    <t>Kabel brezhalogeni s Cu vodniki in pletenim oklopom, vpeljan v instalacijske cevi</t>
  </si>
  <si>
    <t xml:space="preserve">  JZ500 7x1,5mm²</t>
  </si>
  <si>
    <t xml:space="preserve">  JZ500 14x1,5mm²</t>
  </si>
  <si>
    <t>Signalno krmilni brezhalogeni kabel s Cu vodniki vpeljan v instalacijske cevi in položeni na kabelske police</t>
  </si>
  <si>
    <t xml:space="preserve">  HO5RR-F 3x1,5mm²</t>
  </si>
  <si>
    <t xml:space="preserve">  NHXMH-O 3x1,5mm² (SENZORJI)</t>
  </si>
  <si>
    <t xml:space="preserve">  NHXMH-O 4x1,5mm² (STIKALA ZA LUČI)</t>
  </si>
  <si>
    <t xml:space="preserve">  NHXMH 2x1,5mm² </t>
  </si>
  <si>
    <t xml:space="preserve">  NHXMH 3x1,5mm² </t>
  </si>
  <si>
    <t xml:space="preserve">  NHXMH 5x1,5mm² </t>
  </si>
  <si>
    <t xml:space="preserve">  NHXMH 3x2,5mm² </t>
  </si>
  <si>
    <t xml:space="preserve">  NHXMH 5x2,5mm²</t>
  </si>
  <si>
    <t xml:space="preserve">  FG16R16 2x1,5mm²</t>
  </si>
  <si>
    <t xml:space="preserve">  FG16R16 3x1,5mm²</t>
  </si>
  <si>
    <t xml:space="preserve">  FG16R16 3x2,5mm²</t>
  </si>
  <si>
    <t xml:space="preserve">  FG16R16 5x6mm² (DVIGALO)</t>
  </si>
  <si>
    <t xml:space="preserve">  FG16R16 3x10mm² (UPS, R-UPS)</t>
  </si>
  <si>
    <t xml:space="preserve">  FG16R16 5x10mm² (R-P1, R-N1, R-M1)</t>
  </si>
  <si>
    <t xml:space="preserve">  FG16R16 5x16mm² (R-P2)</t>
  </si>
  <si>
    <t xml:space="preserve">  FG16R16 5x25mm² (R-P3)</t>
  </si>
  <si>
    <t xml:space="preserve">  FG16R16 5x50mm² (KLIMAT BAZEN)</t>
  </si>
  <si>
    <t xml:space="preserve">  FG16R16 5x95mm² (T.Č.)</t>
  </si>
  <si>
    <t xml:space="preserve">  FG16R16 1x95mm² (KOMPENZACIJA)</t>
  </si>
  <si>
    <t>Energetski brezhalogeni kabel s finožičnimi Cu vodniki  - 0,6/1 kV, vpeljan v inštalacijske cevi in položen na kabelske police, komplet s priklopi</t>
  </si>
  <si>
    <t>STIKALNI BLOKI SKUPAJ:</t>
  </si>
  <si>
    <t>SKUPAJ KOMPENZACIJSKA NAPRAVA:</t>
  </si>
  <si>
    <t>Kompenzacijska naprava Qk=105kVAr, z 25% rezervo, komplet z zidno omaro izdelano iz dekapirane jeklene pločevine.
Pred nabavo kompenzacijska naprave naj se izvede meritve.</t>
  </si>
  <si>
    <t>9. KOMPENZACIJSKA NAPRAVA</t>
  </si>
  <si>
    <t>SKUPAJ STIKALNI BLOK NAPAJALNIKI VENTILOV:</t>
  </si>
  <si>
    <t>ožičenje kompletnega razdelilnika s kanali za ožičenje, prekrivnimi ploščami, montažnimi letvami, vrstnimi sponkami, sistemom bakrenih zbiralk, komplet s priključki, napisnimi ploščicami opreme razdelilnika in kablov, uvodnicami, pritrdilnim in ostalim drobnim materialom, izdelavo krmilnih in enopolnih načrtov, predajo dokumentacije, meritev in certifikatov za ta razdelilnik</t>
  </si>
  <si>
    <t>gar</t>
  </si>
  <si>
    <t>vrstne sponke, drobni vezni in spojni material, uvodnice, DIN letve, pokrovi,…</t>
  </si>
  <si>
    <t>Zbiralke</t>
  </si>
  <si>
    <t>instalacijski odklopnik 1p B6A</t>
  </si>
  <si>
    <t>glavno stikalo 16A 1P</t>
  </si>
  <si>
    <t>Zidna omara izdelani iz dekapirane jeklene pločevine in profilov, opleskani z osnovno in končno barvo. Opremljena z enojnimi vrati po robu obloženimi z gumijastim profilom, tipsko ključavnico in žepom za načrte formata A4 z notranje strani. Vsak element v SB mora imeti oznako iz tripolne sheme.
dim (ŠxVxG):400/500/150mm
zaščita je IP 43.
Omara v katero se vgradi napajalnike ventilov tušev. Pred dobavo preveriti dimenzijo potrebo za vgradnjo napajalnikov.</t>
  </si>
  <si>
    <t>8. STIKALNI BLOK NAPAJALNIKI VENTILOV:</t>
  </si>
  <si>
    <t>SKUPAJ STIKALNI BLOK R-UPS:</t>
  </si>
  <si>
    <t>odvodnik prenapetosti SPD 2  (275V/50kA)  s prikazom stanja, komplet z ozemljitveno zbiralko</t>
  </si>
  <si>
    <t>RCBO (KZS) 2p/B10/0,03A/tipA</t>
  </si>
  <si>
    <t>instalacijski odklopnik 1p B10A</t>
  </si>
  <si>
    <t>instalacijski odklopnik 1p B1A</t>
  </si>
  <si>
    <t>Preklopno glavno stikalo 1-0-2 / 25A 2P</t>
  </si>
  <si>
    <t>kovinska konstrukcija za montažo omare v nišo</t>
  </si>
  <si>
    <r>
      <t xml:space="preserve">Zidna omara izdelani iz dekapirane jeklene pločevine in profilov, opleskani z osnovno in končno barvo. Opremljena z enojnimi vrati po robu obloženimi z gumijastim profilom, tipsko ključavnico in žepom za načrte formata A4 z notranje strani. Vsak element v SB mora imeti oznako iz tripolne sheme.
</t>
    </r>
    <r>
      <rPr>
        <b/>
        <sz val="10"/>
        <rFont val="Arial"/>
        <family val="2"/>
        <charset val="238"/>
      </rPr>
      <t>Barva po izbiri arhitekta.</t>
    </r>
    <r>
      <rPr>
        <sz val="10"/>
        <rFont val="Arial"/>
        <family val="2"/>
        <charset val="238"/>
      </rPr>
      <t xml:space="preserve">
dim (ŠxVxG):400/1400/150mm
zaščita je IP 43.
Omaro se montira v nišo skupaj z omaro R-P1.</t>
    </r>
  </si>
  <si>
    <t>7. STIKALNI BLOK R-UPS</t>
  </si>
  <si>
    <t>SKUPAJ STIKALNI BLOK R-M1:</t>
  </si>
  <si>
    <t>Komunikacijska vtičnica RJ 45, kat 6, FTP s samozaporno protiprašno zaščito, za na DIN letev</t>
  </si>
  <si>
    <t>Napajalnik 230/24V/30VA za na DIN letev</t>
  </si>
  <si>
    <t>Instalacijski kontaktor 24VDC/20A/2NO</t>
  </si>
  <si>
    <t>Instalacijski kontaktor 24VDC/40A/4NO</t>
  </si>
  <si>
    <t>Rele 230V/12A/2CO, komplet z podnožjem za na DIN letev</t>
  </si>
  <si>
    <t>Varovalčni ločilnik VLC8/1, z elektronskim indikatorjem, komplet z taljivimi vložki 1A</t>
  </si>
  <si>
    <t>Pomožni kontakt za RCBO (KZS) 1NO, 1NC</t>
  </si>
  <si>
    <t>RCBO (KZS) 2p/C10/0,03A/tipA</t>
  </si>
  <si>
    <t>RCBO (KZS) 2p/C16/0,03A/tipA</t>
  </si>
  <si>
    <t>RCD (FID) 4p/40/0,03A/tipA</t>
  </si>
  <si>
    <t>instalacijski odklopnik 3p C16A</t>
  </si>
  <si>
    <t>instalacijski odklopnik 1p C16A</t>
  </si>
  <si>
    <t>instalacijski odklopnik 1p B4A</t>
  </si>
  <si>
    <t>instalacijski odklopnik 1p B0,5A</t>
  </si>
  <si>
    <t>glavno stikalo 40A 3P z ročico komplet</t>
  </si>
  <si>
    <t>Zidna omara izdelani iz dekapirane jeklene pločevine in profilov, opleskani z osnovno in končno barvo. Opremljena z enojnimi vrati po robu obloženimi z gumijastim profilom, tipsko ključavnico in žepom za načrte formata A4 z notranje strani. Vsak element v SB mora imeti oznako iz tripolne sheme.
dim (ŠxVxG):600/1200/200mm
zaščita je IP 43.</t>
  </si>
  <si>
    <t>6. STIKALNI BLOK R-M1</t>
  </si>
  <si>
    <t>SKUPAJ STIKALNI BLOK R-N1:</t>
  </si>
  <si>
    <t>Instalacijski kontaktor 230V/20A/2NO                              r</t>
  </si>
  <si>
    <t>glavno stikalo 40A 3P</t>
  </si>
  <si>
    <r>
      <t xml:space="preserve">Podometna omara 54 modulna IP43 z kovinskimi vrati. 
</t>
    </r>
    <r>
      <rPr>
        <b/>
        <sz val="10"/>
        <rFont val="Arial"/>
        <family val="2"/>
        <charset val="238"/>
      </rPr>
      <t>Barva po izbiri arhitekta.</t>
    </r>
  </si>
  <si>
    <t>5. STIKALNI BLOK R-N1</t>
  </si>
  <si>
    <t>SKUPAJ STIKALNI BLOK R-P2:</t>
  </si>
  <si>
    <t>Tedenska programska ura z relejskim izhodom</t>
  </si>
  <si>
    <t>Napajalnik 230/24VAC/50VA za na DIN letev</t>
  </si>
  <si>
    <t>Instalacijski kontaktor 230V/20A/2NO                      r</t>
  </si>
  <si>
    <t>Signalna svetilka za montažo na vrata omare 230V (zelena)</t>
  </si>
  <si>
    <t>Stikalo za montažo na vrata omare 1-2                     r</t>
  </si>
  <si>
    <t>Stikalo za montažo na vrata omare 1-0-2                  r</t>
  </si>
  <si>
    <t>Varovalčni ločilnik VLC8/1, z elektronskim indikatorjem, komplet z taljivimi vložki 2A</t>
  </si>
  <si>
    <t>instalacijski odklopnik 3p C10A</t>
  </si>
  <si>
    <t>instalacijski odklopnik 1p C10A</t>
  </si>
  <si>
    <t>instalacijski odklopnik 1p B10A                                r</t>
  </si>
  <si>
    <t>Zidna omara izdelani iz dekapirane jeklene pločevine in profilov, opleskani z osnovno in končno barvo. Opremljena z enojnimi vrati po robu obloženimi z gumijastim profilom, tipsko ključavnico in žepom za načrte formata A4 z notranje strani. Vsak element v SB mora imeti oznako iz tripolne sheme.
dim (ŠxVxG):800/1200/200mm
zaščita je IP 44.</t>
  </si>
  <si>
    <t>4. STIKALNI BLOK R-P2</t>
  </si>
  <si>
    <t>SKUPAJ STIKALNI BLOK R-P1:</t>
  </si>
  <si>
    <t>Svetlobno stikalo z relejskim izhodom in zunajim tipalom</t>
  </si>
  <si>
    <t>Časovnik z relejskim izhodom
(funkcija izklopa po vhodnemu inpulzu in času 3-5s)</t>
  </si>
  <si>
    <t>Instalacijski kontaktor 230V/20A/1NO,1NC</t>
  </si>
  <si>
    <t>Instalacijski kontaktor 230V/20A/2NO</t>
  </si>
  <si>
    <t>Instalacijski kontaktor 230V/20A/2NO,2NC</t>
  </si>
  <si>
    <t>Instalacijski kontaktor 230V/40A/4NO</t>
  </si>
  <si>
    <t>Stikalo za 1-0-2 za na DIN letev</t>
  </si>
  <si>
    <t>RCD (FID) 4p/63/0,03A/tipA</t>
  </si>
  <si>
    <t>glavno stikalo 80A 3P</t>
  </si>
  <si>
    <r>
      <t xml:space="preserve">Zidna (podometna) omara izdelani iz dekapirane jeklene pločevine in profilov, opleskani z osnovno in končno barvo. Opremljena z enojnimi vrati po robu obloženimi z gumijastim profilom, tipsko ključavnico in žepom za načrte formata A4 z notranje strani. Vsak element v SB mora imeti oznako iz tripolne sheme. 
</t>
    </r>
    <r>
      <rPr>
        <b/>
        <sz val="10"/>
        <rFont val="Arial"/>
        <family val="2"/>
        <charset val="238"/>
      </rPr>
      <t>Barva po izbiri arhitekta.</t>
    </r>
    <r>
      <rPr>
        <sz val="10"/>
        <rFont val="Arial"/>
        <family val="2"/>
        <charset val="238"/>
      </rPr>
      <t xml:space="preserve">
dim (ŠxVxG):800/1400/150mm
zaščita je IP 43.
Omaro se montira v nišo skupaj z omaro R-UPS.</t>
    </r>
  </si>
  <si>
    <t>3. STIKALNI BLOK R-P1</t>
  </si>
  <si>
    <t>SKUPAJ STIKALNI BLOK R-GL:</t>
  </si>
  <si>
    <t>svetilka za montažo v omaro komplet z končnim stikalom</t>
  </si>
  <si>
    <t>vtičnica 230V za montažo na DIN letev</t>
  </si>
  <si>
    <t>odvodnik prenapetosti SPD 1+2  (275V/50kA)  s prikazom stanja, komplet z ozemljitveno zbiralko</t>
  </si>
  <si>
    <t>Instalacijski kontaktor 230V/20A/2NO            r</t>
  </si>
  <si>
    <t>Stikalo za montažo na vrata omare 1-0-2</t>
  </si>
  <si>
    <t>Stikalo za montažo na vrata omare 1-2</t>
  </si>
  <si>
    <t>Stikalo za montažo na vrata omare 0-1</t>
  </si>
  <si>
    <t>Varovalčni ločilnik VLC8/1, z elektronskim indikatorjem, komplet z taljivimi vložki 0,5A</t>
  </si>
  <si>
    <t>Varovalčni ločilnik VLC8/1, z elektronskim indikatorjem, komplet z taljivimi vložki 6A</t>
  </si>
  <si>
    <t>Varovalčni ločilnik VLC8/1, z elektronskim indikatorjem, komplet z taljivimi vložki 16A</t>
  </si>
  <si>
    <t>Varovalčni ločilnik VLC8/3, z elektronskim indikatorjem, komplet z taljivimi vložki 0,5A</t>
  </si>
  <si>
    <t>RCBO (KZS) 4p/C16/0,03A/tipA</t>
  </si>
  <si>
    <t>instalacijski odklopnik 1p C20A</t>
  </si>
  <si>
    <t>instalacijski odklopnik 1p C16A                    r</t>
  </si>
  <si>
    <t>instalacijski odklopnik 1p B10A                    r</t>
  </si>
  <si>
    <t>Nastavljivi odklopnik 3x100 (0,6 In, 8-14 Ik)</t>
  </si>
  <si>
    <t>Nastavljivi odklopnik 3x125 (0,8 In, 8-14 Ik)</t>
  </si>
  <si>
    <t>Nastavljivi odklopnik 3x200 (0,8 In, 8-14 Ik)</t>
  </si>
  <si>
    <t>NV varovalčni ločilnik 3x125A</t>
  </si>
  <si>
    <t>NV varovalčni ločilnik 3x125A komplet s NV varovalkami 1x40A</t>
  </si>
  <si>
    <t>NV varovalčni ločilnik 3x125A komplet s NV varovalkami 3x25A</t>
  </si>
  <si>
    <t>NV varovalčni ločilnik 3x125A komplet s NV varovalkami 3x32A</t>
  </si>
  <si>
    <t>NV varovalčni ločilnik 3x125A komplet s NV varovalkami 3x63A</t>
  </si>
  <si>
    <t>NV varovalčni ločilnik 3x160A komplet s NV varovalkami 3x125A</t>
  </si>
  <si>
    <t>NV varovalčni ločilnik 3x250A komplet s NV varovalkami 3x250A</t>
  </si>
  <si>
    <t>glavno stikalo 63A 3P</t>
  </si>
  <si>
    <t>kompl.</t>
  </si>
  <si>
    <t>Ločilno stikalo 3-pol. 400A z možnostjo daljinskega krmiljenja, komplet z napetostnim sprožilnikom</t>
  </si>
  <si>
    <t>Prostostoječa omara izdelani iz  INOX pločevine in profilov. Opremljena z enojnimi vrati po robu obloženimi z gumijastim profilom, tipsko ključavnico in žepom za načrte formata A4 z notranje strani. Vsak element v SB mora imeti oznako iz tripolne sheme.
dim (ŠxVxG): 600/2100/400mm (polje 2)
zaščita je IP 44.</t>
  </si>
  <si>
    <t>Prostostoječa omara izdelani iz  INOX pločevine in profilov. Opremljena z dvojnimi vrati po robu obloženimi z gumijastim profilom, tipsko ključavnico in žepom za načrte formata A4 z notranje strani. Vsak element v SB mora imeti oznako iz tripolne sheme.
dim (ŠxVxG): 1200/2100/400mm (polje 1)
zaščita je IP 44.</t>
  </si>
  <si>
    <t>2. STIKALNI BLOK R-GL</t>
  </si>
  <si>
    <t>SKUPAJ TP:</t>
  </si>
  <si>
    <t>nastavitev obstoječega odklopnika 4Q4 na 315A</t>
  </si>
  <si>
    <t>1. TP ŠPORTNI PARK</t>
  </si>
  <si>
    <t>RAZSVETLJAVA SKUPAJ :</t>
  </si>
  <si>
    <t>VARNOSTNA RAZSVETLJAVA SKUPAJ:</t>
  </si>
  <si>
    <t>Piktogramska nalepka</t>
  </si>
  <si>
    <t>Meritve osvetljenosti varnostne razsvetljave po končanih delih in izdaja potrdila o brezhibnem delovanju varnostne razsvetljave</t>
  </si>
  <si>
    <t>Piktogram svetilke z oznako V7, V8</t>
  </si>
  <si>
    <t>Piktogram svetilke z oznako V6</t>
  </si>
  <si>
    <t>Piktogram svetilke z oznako V5</t>
  </si>
  <si>
    <t>Stenska konzola za montažo svetilke V7, V8</t>
  </si>
  <si>
    <t>Montažni pribor za visečo montažo svetilk z oznako V2.2. Višina montaže 2,6m od stropa navzdol.
(kot npr. oz. enakovredno: Zumtobel RESCLITE PRO MSC-Cord5 IP65)</t>
  </si>
  <si>
    <t>Programiranje centrale za nadzor in vizualizacija svetilk varnostne razsvetljave.</t>
  </si>
  <si>
    <t>Centralni nadzor in vizualizacija za MAX 256 svetilk z oznakami smeri izhoda v sili in svetilk varnostne razsvetljave. Trije prosto programabilni, galvansko ločeni kontakti za sporočila. Rezultati testiranj se shranijo v notranji kontrolni zvezek za najmanj 3 leta. Branje kontrolnega zvezka prek RS 232 ali infrardečega vmesnika.  5-letna garancija.
(kot npr. oz. enakovredno: Zumtobel ONLITE LOCAL SB128)</t>
  </si>
  <si>
    <r>
      <t>Stropna nadgradna varnostna svetilka s piktogramom; enostranska smer izhoda, z dodatno, nastavljivo osvetlitvijo smeri izhoda, POWER LED 4.5W zagotavlja svetlost &gt; 500 cd/m². Dimenzija: 332x44x210mm</t>
    </r>
    <r>
      <rPr>
        <sz val="10"/>
        <color indexed="8"/>
        <rFont val="Arial CE"/>
        <charset val="238"/>
      </rPr>
      <t>. Razdalja prepoznavnosti EN-24m.</t>
    </r>
    <r>
      <rPr>
        <i/>
        <sz val="11"/>
        <rFont val="Arial"/>
        <family val="2"/>
      </rPr>
      <t xml:space="preserve"> Avtonomna baterija 1h pripravni ali trajni spoj. Auto-test funkcija in prikaz statusa z dvobarvno LED, priklop na centralno nadzorni sistem preko DALI linije. Zaščita: </t>
    </r>
    <r>
      <rPr>
        <b/>
        <sz val="10"/>
        <rFont val="Arial CE"/>
        <charset val="238"/>
      </rPr>
      <t>IP54</t>
    </r>
    <r>
      <rPr>
        <i/>
        <sz val="11"/>
        <rFont val="Arial"/>
        <family val="2"/>
      </rPr>
      <t xml:space="preserve">. Komplet z montažnim priborom. 5-letna garancija.
</t>
    </r>
    <r>
      <rPr>
        <b/>
        <sz val="10"/>
        <rFont val="Arial CE"/>
        <charset val="238"/>
      </rPr>
      <t>Barva črna oz po izbiri arhitekta.</t>
    </r>
    <r>
      <rPr>
        <i/>
        <sz val="11"/>
        <rFont val="Arial"/>
        <family val="2"/>
      </rPr>
      <t xml:space="preserve">
(kot npr. oz. enakovredna: Zumtobel CROSSIGN 160 AB LED NT1 ERI IP54)</t>
    </r>
  </si>
  <si>
    <t>V8</t>
  </si>
  <si>
    <r>
      <t>Stropna nadgradna varnostna svetilka s piktogramom; enostranska smer izhoda, POWER LED 4.5W zagotavlja svetlost &gt; 500 cd/m². Dimenzija: 332x44x210mm</t>
    </r>
    <r>
      <rPr>
        <sz val="10"/>
        <color indexed="8"/>
        <rFont val="Arial CE"/>
        <charset val="238"/>
      </rPr>
      <t>. Razdalja prepoznavnosti EN-24m.</t>
    </r>
    <r>
      <rPr>
        <i/>
        <sz val="11"/>
        <rFont val="Arial"/>
        <family val="2"/>
      </rPr>
      <t xml:space="preserve"> Avtonomna baterija 1h pripravni ali trajni spoj. Auto-test funkcija in prikaz statusa z dvobarvno LED, priklop na centralno nadzorni sistem preko DALI linije. Zaščita: </t>
    </r>
    <r>
      <rPr>
        <b/>
        <sz val="10"/>
        <rFont val="Arial CE"/>
        <charset val="238"/>
      </rPr>
      <t>IP54</t>
    </r>
    <r>
      <rPr>
        <i/>
        <sz val="11"/>
        <rFont val="Arial"/>
        <family val="2"/>
      </rPr>
      <t xml:space="preserve">. Komplet z montažnim priborom. 5-letna garancija.
</t>
    </r>
    <r>
      <rPr>
        <b/>
        <sz val="10"/>
        <rFont val="Arial CE"/>
        <charset val="238"/>
      </rPr>
      <t>Barva črna oz po izbiri arhitekta.</t>
    </r>
    <r>
      <rPr>
        <i/>
        <sz val="11"/>
        <rFont val="Arial"/>
        <family val="2"/>
      </rPr>
      <t xml:space="preserve">
(kot npr. oz. enakovredna: Zumtobel CROSSIGN 160 AB LED NT1 IP54)</t>
    </r>
  </si>
  <si>
    <t>V7</t>
  </si>
  <si>
    <r>
      <t xml:space="preserve">Stropna vgradna varnostna svetilka s piktogramom; smer izhoda po zahtevah požarnega elaborata, POWER LED 4.5W zagotavlja svetlost &gt; 500 cd/m². Dimenzija: 346x90x160mm. Razdalja prepoznavnosti EN-30m, VKF-15m. Avtonomna baterija 1h pripravni ali trajni spoj. Dodatni integrirani asimetrični leči omogočata 360° nastavitev za osvetlitev poti umika po navodilih požarnega elaborata. Auto-test funkcija in prikaz statusa z dvobarvno LED, priklop na centralno nadzorni sistem preko DALI linije. Zaščita: IP20/40. Komplet z montažnim priborom. 5-letna garancija.
</t>
    </r>
    <r>
      <rPr>
        <b/>
        <sz val="10"/>
        <rFont val="Arial CE"/>
        <charset val="238"/>
      </rPr>
      <t>Barva črna oz po izbiri arhitekta.</t>
    </r>
    <r>
      <rPr>
        <i/>
        <sz val="11"/>
        <rFont val="Arial"/>
        <family val="2"/>
      </rPr>
      <t xml:space="preserve">
(kot npr. oz. enakovredna: Zumtobel PURESIGN 150 ED NT1 ERI)</t>
    </r>
  </si>
  <si>
    <t>V6</t>
  </si>
  <si>
    <r>
      <t xml:space="preserve">Stropna vgradna varnostna svetilka s piktogramom; smer izhoda po zahtevah požarnega elaborata, POWER LED 4.5W zagotavlja svetlost &gt; 500 cd/m². Dimenzija: 346x90x160mm. Razdalja prepoznavnosti EN-30m, VKF-15m. Avtonomna baterija 1h pripravni ali trajni spoj. Auto-test funkcija in prikaz statusa z dvobarvno LED, priklop na centralno nadzorni sistem preko DALI linije. Zaščita: IP20/40. Komplet z montažnim priborom. 5-letna garancija.
</t>
    </r>
    <r>
      <rPr>
        <b/>
        <sz val="10"/>
        <rFont val="Arial CE"/>
        <charset val="238"/>
      </rPr>
      <t>Barva črna oz po izbiri arhitekta.</t>
    </r>
    <r>
      <rPr>
        <i/>
        <sz val="11"/>
        <rFont val="Arial"/>
        <family val="2"/>
      </rPr>
      <t xml:space="preserve">
(kot npr. oz. enakovredna: Zumtobel PURESIGN/COMSIGN 150 ED NT1)</t>
    </r>
  </si>
  <si>
    <t>V5</t>
  </si>
  <si>
    <r>
      <t>Stenska nadgradna varnostna svetilka</t>
    </r>
    <r>
      <rPr>
        <sz val="10"/>
        <rFont val="Arial"/>
        <family val="2"/>
      </rPr>
      <t xml:space="preserve">, barva po izbiri arhitekta, visoko zmogljiva LED. Dimenzije: 200x130x59mm. Z optiko prilagojeno za </t>
    </r>
    <r>
      <rPr>
        <b/>
        <sz val="10"/>
        <rFont val="Arial"/>
        <family val="2"/>
        <charset val="238"/>
      </rPr>
      <t>pokrivanje evakuacijskih poti (NOTRANJE IN ZUNANJE STOPNIŠČE)</t>
    </r>
    <r>
      <rPr>
        <sz val="10"/>
        <rFont val="Arial"/>
        <family val="2"/>
      </rPr>
      <t xml:space="preserve">, avtonomna baterija 1h pripravni ali trajni spoj. Auto-test funkcija in prikaz statusa z dvobarvno LED, priklop na centralno nadzorni sistem preko DALI linije. Zaščita: </t>
    </r>
    <r>
      <rPr>
        <b/>
        <sz val="10"/>
        <rFont val="Arial"/>
        <family val="2"/>
        <charset val="238"/>
      </rPr>
      <t>IP65</t>
    </r>
    <r>
      <rPr>
        <sz val="10"/>
        <rFont val="Arial"/>
        <family val="2"/>
      </rPr>
      <t xml:space="preserve">. Skupna moč: 4W. Komplet z montažnim priborom. 5-letna garancija.
</t>
    </r>
    <r>
      <rPr>
        <b/>
        <sz val="10"/>
        <rFont val="Arial"/>
        <family val="2"/>
        <charset val="238"/>
      </rPr>
      <t>Barva črna oz po izbiri arhitekta.</t>
    </r>
    <r>
      <rPr>
        <sz val="10"/>
        <rFont val="Arial"/>
        <family val="2"/>
        <charset val="238"/>
      </rPr>
      <t xml:space="preserve">
(kot npr. oz. enakovredna: Zumtobel Resclite C Wall AW NT1, IP65)</t>
    </r>
  </si>
  <si>
    <t>V4.1</t>
  </si>
  <si>
    <r>
      <t>Stropna nadgradna varnostna svetilka</t>
    </r>
    <r>
      <rPr>
        <sz val="10"/>
        <rFont val="Arial"/>
        <family val="2"/>
      </rPr>
      <t xml:space="preserve">, barva po izbiri arhitekta, visoko zmogljiva LED. Dimenzije: 146x146x37mm. Z optiko prilagojeno za </t>
    </r>
    <r>
      <rPr>
        <b/>
        <sz val="10"/>
        <rFont val="Arial"/>
        <family val="2"/>
        <charset val="238"/>
      </rPr>
      <t>pokrivanje velikih površin</t>
    </r>
    <r>
      <rPr>
        <sz val="10"/>
        <rFont val="Arial"/>
        <family val="2"/>
      </rPr>
      <t>, avtonomna baterija 1h pripravni ali trajni spoj. Auto-test funkcija in prikaz statusa z dvobarvno LED, priklop na centralno nadzorni sistem preko DALI linije. Zaščita:</t>
    </r>
    <r>
      <rPr>
        <b/>
        <sz val="10"/>
        <rFont val="Arial"/>
        <family val="2"/>
        <charset val="238"/>
      </rPr>
      <t xml:space="preserve"> </t>
    </r>
    <r>
      <rPr>
        <sz val="10"/>
        <rFont val="Arial"/>
        <family val="2"/>
        <charset val="238"/>
      </rPr>
      <t>IP40</t>
    </r>
    <r>
      <rPr>
        <sz val="10"/>
        <rFont val="Arial"/>
        <family val="2"/>
      </rPr>
      <t xml:space="preserve">. Skupna moč: 5W. Komplet z montažnim priborom. 5-letna garancija.
</t>
    </r>
    <r>
      <rPr>
        <sz val="10"/>
        <rFont val="Arial"/>
        <family val="2"/>
        <charset val="238"/>
      </rPr>
      <t xml:space="preserve">
(kot npr. oz. enakovredna:  Zumtobel Resclite C Anti-panic AD NT1)</t>
    </r>
  </si>
  <si>
    <t>V3.1</t>
  </si>
  <si>
    <r>
      <t>Nadgradna varnostna svetilka</t>
    </r>
    <r>
      <rPr>
        <sz val="10"/>
        <rFont val="Arial"/>
        <family val="2"/>
      </rPr>
      <t xml:space="preserve">, barva po izbiri arhitekta, visoko zmogljiva LED. Dimenzije: 200x130x68mm. Z optiko prilagojeno za </t>
    </r>
    <r>
      <rPr>
        <b/>
        <sz val="10"/>
        <rFont val="Arial"/>
        <family val="2"/>
        <charset val="238"/>
      </rPr>
      <t>osvetlitev hidrantov, gasilnih aparatov...</t>
    </r>
    <r>
      <rPr>
        <sz val="10"/>
        <rFont val="Arial"/>
        <family val="2"/>
      </rPr>
      <t xml:space="preserve">, avtonomna baterija 1h pripravni ali trajni spoj. Auto-test funkcija in prikaz statusa z dvobarvno LED, priklop na centralno nadzorni sistem preko DALI linije. Zaščita: </t>
    </r>
    <r>
      <rPr>
        <b/>
        <sz val="10"/>
        <rFont val="Arial"/>
        <family val="2"/>
        <charset val="238"/>
      </rPr>
      <t>IP65</t>
    </r>
    <r>
      <rPr>
        <sz val="10"/>
        <rFont val="Arial"/>
        <family val="2"/>
      </rPr>
      <t xml:space="preserve">. Skupna moč: 5,41W. Komplet z montažnim priborom.  5-letna garancija.
</t>
    </r>
    <r>
      <rPr>
        <sz val="10"/>
        <rFont val="Arial"/>
        <family val="2"/>
        <charset val="238"/>
      </rPr>
      <t xml:space="preserve">
(kot Zumtobel Zumtobel Resclite Spot AD NT1, IP65)</t>
    </r>
  </si>
  <si>
    <t>V2.3</t>
  </si>
  <si>
    <r>
      <t>Stropna nadgradna varnostna svetilka</t>
    </r>
    <r>
      <rPr>
        <sz val="10"/>
        <rFont val="Arial"/>
        <family val="2"/>
      </rPr>
      <t xml:space="preserve">, barva po izbiri arhitekta, visoko zmogljiva LED. Dimenzije: 200x130x68mm. Z optiko prilagojeno za </t>
    </r>
    <r>
      <rPr>
        <b/>
        <sz val="10"/>
        <rFont val="Arial"/>
        <family val="2"/>
        <charset val="238"/>
      </rPr>
      <t>pokrivanje velikih površin</t>
    </r>
    <r>
      <rPr>
        <sz val="10"/>
        <rFont val="Arial"/>
        <family val="2"/>
      </rPr>
      <t>, avtonomna baterija 1h pripravni ali trajni spoj. Auto-test funkcija in prikaz statusa z dvobarvno LED, priklop na centralno nadzorni sistem preko DALI linije. Zaščita:</t>
    </r>
    <r>
      <rPr>
        <b/>
        <sz val="10"/>
        <rFont val="Arial"/>
        <family val="2"/>
        <charset val="238"/>
      </rPr>
      <t xml:space="preserve"> IP65</t>
    </r>
    <r>
      <rPr>
        <sz val="10"/>
        <rFont val="Arial"/>
        <family val="2"/>
      </rPr>
      <t xml:space="preserve">. Skupna moč: 4W. Komplet z montažnim priborom. 5-letna garancija.
</t>
    </r>
    <r>
      <rPr>
        <b/>
        <sz val="10"/>
        <rFont val="Arial"/>
        <family val="2"/>
        <charset val="238"/>
      </rPr>
      <t>Barva črna, v bazenski dvorani grafitna oz po izbiri arhitekta.</t>
    </r>
    <r>
      <rPr>
        <sz val="10"/>
        <rFont val="Arial"/>
        <family val="2"/>
        <charset val="238"/>
      </rPr>
      <t xml:space="preserve">
(kot npr. oz. enakovredna:  Zumtobel Resclite C Anti-panic AD NT1, IP65)</t>
    </r>
  </si>
  <si>
    <t>V2.2</t>
  </si>
  <si>
    <r>
      <t xml:space="preserve">Stropna nadgradna varnostna svetilka, barva po izbiri arhitekta, visoko zmogljiva LED. Dimenzije: 200x130x68mm. Z optiko prilagojeno za </t>
    </r>
    <r>
      <rPr>
        <b/>
        <sz val="10"/>
        <rFont val="Arial CE"/>
        <charset val="238"/>
      </rPr>
      <t>pokrivanje evakuacijskih poti,</t>
    </r>
    <r>
      <rPr>
        <i/>
        <sz val="11"/>
        <rFont val="Arial"/>
        <family val="2"/>
      </rPr>
      <t xml:space="preserve"> avtonomna baterija 1h pripravni ali trajni spoj. Auto-test funkcija in prikaz statusa z dvobarvno LED, priklop na centralno nadzorni sistem preko DALI linije. Zaščita:</t>
    </r>
    <r>
      <rPr>
        <b/>
        <sz val="10"/>
        <rFont val="Arial CE"/>
        <charset val="238"/>
      </rPr>
      <t xml:space="preserve"> IP65</t>
    </r>
    <r>
      <rPr>
        <i/>
        <sz val="11"/>
        <rFont val="Arial"/>
        <family val="2"/>
      </rPr>
      <t xml:space="preserve">. Skupna moč: 5,41W. Komplet z montažnim priborom. 5-letna garancija.
</t>
    </r>
    <r>
      <rPr>
        <i/>
        <sz val="11"/>
        <rFont val="Arial"/>
        <family val="2"/>
      </rPr>
      <t xml:space="preserve">
(kot npr. oz. enakovredna:  Zumtobel Resclite C Escape AD NT1, IP65)</t>
    </r>
  </si>
  <si>
    <t>V2.1</t>
  </si>
  <si>
    <r>
      <t xml:space="preserve">Stropna vgradna varnostna svetilka, barva po izbiri arhitekta, visoko zmogljiva 2,7W LED. Dimenzije: fi-85mm, h-27mm, izrez fi-62mm. Z optiko prilagojeno za </t>
    </r>
    <r>
      <rPr>
        <b/>
        <sz val="10"/>
        <rFont val="Arial CE"/>
        <charset val="238"/>
      </rPr>
      <t>osvetlitev hidrantov, gasilnih aparatov</t>
    </r>
    <r>
      <rPr>
        <i/>
        <sz val="11"/>
        <rFont val="Arial"/>
        <family val="2"/>
      </rPr>
      <t xml:space="preserve">,... avtonomna baterija 1h pripravni ali trajni spoj. Auto-test funkcija in prikaz statusa z dvobarvno LED, priklop na centralno nadzorni sistem preko DALI linije. Skupna moč: 4W. Komplet z montažnim priborom. 5-letna garancija.
</t>
    </r>
    <r>
      <rPr>
        <b/>
        <sz val="10"/>
        <rFont val="Arial CE"/>
        <charset val="238"/>
      </rPr>
      <t>Barva črna oz po izbiri arhitekta.</t>
    </r>
    <r>
      <rPr>
        <i/>
        <sz val="11"/>
        <rFont val="Arial"/>
        <family val="2"/>
      </rPr>
      <t xml:space="preserve">
(kot npr. oz. enakovredna:  Zumtobel Resclite C Spot ED NT1)</t>
    </r>
  </si>
  <si>
    <t>V1.3</t>
  </si>
  <si>
    <r>
      <t>Stropna vgradna varnostna svetilka, barva po izbiri arhitekta</t>
    </r>
    <r>
      <rPr>
        <sz val="10"/>
        <rFont val="Arial"/>
        <family val="2"/>
      </rPr>
      <t xml:space="preserve">, visoko zmogljiva LED. Dimenzije: fi-85mm, h-27mm, izrez fi-62mm.  Z optiko prilagojeno za </t>
    </r>
    <r>
      <rPr>
        <b/>
        <sz val="10"/>
        <rFont val="Arial"/>
        <family val="2"/>
        <charset val="238"/>
      </rPr>
      <t>pokrivanje velikih površin</t>
    </r>
    <r>
      <rPr>
        <sz val="10"/>
        <rFont val="Arial"/>
        <family val="2"/>
      </rPr>
      <t xml:space="preserve">, avtonomna baterija 1h pripravni ali trajni spoj. Auto-test funkcija in prikaz statusa z dvobarvno LED, priklop na centralno nadzorni sistem preko DALI linije. Skupna moč: 5W. Komplet z montažnim priborom. 5-letna garancija.
</t>
    </r>
    <r>
      <rPr>
        <b/>
        <sz val="10"/>
        <rFont val="Arial"/>
        <family val="2"/>
        <charset val="238"/>
      </rPr>
      <t>Barva črna oz po izbiri arhitekta.</t>
    </r>
    <r>
      <rPr>
        <sz val="10"/>
        <rFont val="Arial"/>
        <family val="2"/>
        <charset val="238"/>
      </rPr>
      <t xml:space="preserve">
(kot npr. oz. enakovredna:  Zumtobel Resclite C Anti-panic ED NT1)</t>
    </r>
  </si>
  <si>
    <t>V1.2</t>
  </si>
  <si>
    <r>
      <t xml:space="preserve">Stropna vgradna varnostna svetilka, barva po izbiri arhitekta, visoko zmogljiva LED. Dimenzije: fi-85mm x 46mm, izrez fi-62mm.   Z optiko prilagojeno za </t>
    </r>
    <r>
      <rPr>
        <b/>
        <sz val="10"/>
        <rFont val="Arial CE"/>
        <charset val="238"/>
      </rPr>
      <t>pokrivanje evakuacijskih poti</t>
    </r>
    <r>
      <rPr>
        <i/>
        <sz val="11"/>
        <rFont val="Arial"/>
        <family val="2"/>
      </rPr>
      <t xml:space="preserve">, avtonomna baterija 1h pripravni ali trajni spoj. Auto-test funkcija in prikaz statusa z dvobarvno LED, priklop na centralno nadzorni sistem preko DALI linije. Napajanje: 220/240V AC. Zaščita: IP20. Skupna moč: 4W. Komplet z montažnim priborom. 5-letna garancija.
</t>
    </r>
    <r>
      <rPr>
        <b/>
        <sz val="10"/>
        <rFont val="Arial CE"/>
        <charset val="238"/>
      </rPr>
      <t>Barva črna oz po izbiri arhitekta.</t>
    </r>
    <r>
      <rPr>
        <i/>
        <sz val="11"/>
        <rFont val="Arial"/>
        <family val="2"/>
      </rPr>
      <t xml:space="preserve">
(kot npr. oz. enakovredna: Zumtobel Resclite C Escape ED NT1)</t>
    </r>
  </si>
  <si>
    <t>V1.1</t>
  </si>
  <si>
    <t>2. Varnostna razsvetljava</t>
  </si>
  <si>
    <t>SPLOŠNA RAZSVETLJAVA SKUPAJ:</t>
  </si>
  <si>
    <t>LED napajalnik 230V/12V/150W, za LED trak pri repeciji.</t>
  </si>
  <si>
    <t>LED trak 12V, 12W/m v IPx4 zaščiti, komplet z alu profilom v črni barvi.
Montaža traku na strop po detajlu arhitekta, ob steni recepcije. Profil uskladiti glede na možnost montaže.</t>
  </si>
  <si>
    <r>
      <t xml:space="preserve">Vgradna stropna svetilka za zunanjost, aluminijasto ohišje, varnostno steklo, širikosnopna simetrična razporeditev svetlobe 80°, dimenzije fi 128mm, višine 90mm, LED 1156 Lm, 15,5 W, 3000°K, IP65, komplet z vgradno dozo za v beton (po detajlu arhitekta) ter pripadajočim napajalnikom IP65 vgrajenim nad spuščeni strop v objektu.
</t>
    </r>
    <r>
      <rPr>
        <b/>
        <sz val="10"/>
        <rFont val="Arial CE"/>
        <charset val="238"/>
      </rPr>
      <t>Barva grafitna oz po ozbiri arhitekta.</t>
    </r>
    <r>
      <rPr>
        <i/>
        <sz val="11"/>
        <rFont val="Arial"/>
        <family val="2"/>
      </rPr>
      <t xml:space="preserve">
(kot npr. oz. enakovredna: BEGA 55 926 K3, 1156 lm 15,5W  IP65 + vgradna doza + napajalnik)</t>
    </r>
  </si>
  <si>
    <t>J1</t>
  </si>
  <si>
    <t>Vgradni LED spot, polikarbonatno ohišje, 60° optika, zaščita IP44, 650lm, 6W, 4000°K. Svetilka komplet z napajalnikom.
(kot npr. oz. enakovredna: Intra PIPES RV XC 690lm 6W 850 350mA 18,6V 60° IP44, black + Driver U20 MP 20W 250-700mA max.57V fixed output)</t>
  </si>
  <si>
    <t>I1</t>
  </si>
  <si>
    <r>
      <t xml:space="preserve">Viseča svetilka LED, Al ohišje, direktna osvetlitev, mikroprizmatični polikarbonatni prosojnik, LED min. 2500 Lm, max. 26W, 4000°K.
</t>
    </r>
    <r>
      <rPr>
        <b/>
        <sz val="10"/>
        <rFont val="Arial CE"/>
        <charset val="238"/>
      </rPr>
      <t>Barva črna oz po izbiri arhitekta.</t>
    </r>
    <r>
      <rPr>
        <sz val="10"/>
        <rFont val="Arial CE"/>
        <charset val="238"/>
      </rPr>
      <t xml:space="preserve">
(kot npr. oz. enakovredna: Intra KALIS 65 S MPR 2500 lm 26W 840 1415mm FO IP40 black)</t>
    </r>
  </si>
  <si>
    <t>H2</t>
  </si>
  <si>
    <r>
      <t xml:space="preserve">Viseča svetilka LED, Al ohišje, direktna osvetlitev, mikroprizmatični polikarbonatni prosojnik, LED min. 3500 Lm, max. 36W, 4000°K.
</t>
    </r>
    <r>
      <rPr>
        <b/>
        <sz val="10"/>
        <rFont val="Arial CE"/>
        <charset val="238"/>
      </rPr>
      <t>Barva črna oz po izbiri arhitekta.</t>
    </r>
    <r>
      <rPr>
        <sz val="10"/>
        <rFont val="Arial CE"/>
        <charset val="238"/>
      </rPr>
      <t xml:space="preserve">
(kot npr. oz. enakovredna: Intra KALIS 65 S MPR 3500 lm 36W 840 1975mm FO IP40 black)</t>
    </r>
  </si>
  <si>
    <t>H1</t>
  </si>
  <si>
    <r>
      <t xml:space="preserve">Nadometna stenska svetilka LED, Al ohišje, direktna osvetlitev, satinirani opalni polikarbonatni prosojnik, LED min. 4290 Lm, max. 58W, 4000°K.
</t>
    </r>
    <r>
      <rPr>
        <b/>
        <sz val="10"/>
        <rFont val="Arial CE"/>
        <charset val="238"/>
      </rPr>
      <t>Barva natur aluminij oz po izbiri arhitekta.</t>
    </r>
    <r>
      <rPr>
        <sz val="10"/>
        <rFont val="Arial CE"/>
        <charset val="238"/>
      </rPr>
      <t xml:space="preserve">
(kot npr. oz. enakovredna: Intra KALIS W SOP 4290 lm 58W 840 3095mm FO IP44, srebrn aluminij)</t>
    </r>
  </si>
  <si>
    <t>G1</t>
  </si>
  <si>
    <r>
      <t xml:space="preserve">Nadometna stenska svetilka LED, Al ohišje, 3 stranski polikarbonatni prosojnik, LED min. 5000 Lm, max. 52W, 4000°K.
</t>
    </r>
    <r>
      <rPr>
        <b/>
        <sz val="10"/>
        <rFont val="Arial CE"/>
        <charset val="238"/>
      </rPr>
      <t>Barva bela oz po izbiri arhitekta.</t>
    </r>
    <r>
      <rPr>
        <i/>
        <sz val="11"/>
        <rFont val="Arial"/>
        <family val="2"/>
      </rPr>
      <t xml:space="preserve">
(kot npr. oz. enakovredna: Intra MINUS C 5000 lm 52W 840 2815mm IP40 white)</t>
    </r>
  </si>
  <si>
    <t>F5</t>
  </si>
  <si>
    <r>
      <t xml:space="preserve">Nadometna stenska svetilka LED, Al ohišje, 3 stranski polikarbonatni prosojnik, LED min. 4500 Lm, max. 47W, 4.000°K.
</t>
    </r>
    <r>
      <rPr>
        <b/>
        <sz val="10"/>
        <rFont val="Arial CE"/>
        <charset val="238"/>
      </rPr>
      <t>Barva bela oz po izbiri arhitekta.</t>
    </r>
    <r>
      <rPr>
        <i/>
        <sz val="11"/>
        <rFont val="Arial"/>
        <family val="2"/>
      </rPr>
      <t xml:space="preserve">
(kot npr. oz. enakovredna: Intra MINUS C 4500 lm 47W 840 2535mm)</t>
    </r>
  </si>
  <si>
    <t>F4</t>
  </si>
  <si>
    <r>
      <t xml:space="preserve">Nadometna stenska svetilka LED, Al ohišje, 3 stranski polikarbonatni prosojnik, LED min. 3500 Lm, max. 36W, 4000°K.
</t>
    </r>
    <r>
      <rPr>
        <b/>
        <sz val="10"/>
        <rFont val="Arial CE"/>
        <charset val="238"/>
      </rPr>
      <t>Barva bela oz po izbiri arhitekta.</t>
    </r>
    <r>
      <rPr>
        <i/>
        <sz val="11"/>
        <rFont val="Arial"/>
        <family val="2"/>
      </rPr>
      <t xml:space="preserve">
(kot npr. oz. enakovredna: Intra MINUS C 3500 lm 36W 840 1975mm IP40 white)</t>
    </r>
  </si>
  <si>
    <t>F3</t>
  </si>
  <si>
    <r>
      <t xml:space="preserve">Nadometna stenska svetilka LED, Al ohišje, 3 stranski polikarbonatni prosojnik, LED min. 3000 Lm, max. 31W, 4000°K.
</t>
    </r>
    <r>
      <rPr>
        <b/>
        <sz val="10"/>
        <rFont val="Arial CE"/>
        <charset val="238"/>
      </rPr>
      <t>Barva bela oz po izbiri arhitekta.</t>
    </r>
    <r>
      <rPr>
        <i/>
        <sz val="11"/>
        <rFont val="Arial"/>
        <family val="2"/>
      </rPr>
      <t xml:space="preserve">
(kot npr. oz. enakovredna: Intra MINUS C 3000 lm 31W 840 1695mm IP40 white)</t>
    </r>
  </si>
  <si>
    <t>F2</t>
  </si>
  <si>
    <r>
      <t xml:space="preserve">Nadometna stenska svetilka LED, Al ohišje, 3 stranski polikarbonatni prosojnik, LED min. 1000 Lm, max. 11W, 4000°K.
</t>
    </r>
    <r>
      <rPr>
        <b/>
        <sz val="10"/>
        <rFont val="Arial CE"/>
        <charset val="238"/>
      </rPr>
      <t>Barva bela oz po izbiri arhitekta.</t>
    </r>
    <r>
      <rPr>
        <i/>
        <sz val="11"/>
        <rFont val="Arial"/>
        <family val="2"/>
      </rPr>
      <t xml:space="preserve">
(kot npr. oz. enakovredna: Intra MINUS C 1000 lm 11W 840 575mm IP40 white)</t>
    </r>
  </si>
  <si>
    <t>F1</t>
  </si>
  <si>
    <t>Industrijska svetilka. LED 36W, 4000°K. Ohišje iz polikarbonata, satinirani opalni difuzorj. IP 65. 
Komplet s pritrdilnim in montažnim materialom.
(kot npr. oz. enakovredna: Intra 5700 3150 lm 36W 840 FO 1277mm IP66)</t>
  </si>
  <si>
    <t>E1</t>
  </si>
  <si>
    <r>
      <t xml:space="preserve">Vgradna svetilka s prizmatično PMMA optiko, LED 31W, 4000°K, ohišje iz krivljene dekapirane belo obarvane jeklene pločevine, za vgradnjo v armstrong strop z vidnim robom, dimenzije 597mm x 597mm x 95mm, v min. IP 43 izvedbi,  </t>
    </r>
    <r>
      <rPr>
        <b/>
        <sz val="10"/>
        <rFont val="Arial CE"/>
        <charset val="238"/>
      </rPr>
      <t>UGR&lt;19</t>
    </r>
    <r>
      <rPr>
        <sz val="10"/>
        <rFont val="Arial CE"/>
        <charset val="238"/>
      </rPr>
      <t xml:space="preserve">. 
Komplet s pritrdilnim in montažnim materialom.
</t>
    </r>
    <r>
      <rPr>
        <b/>
        <sz val="10"/>
        <rFont val="Arial CE"/>
        <charset val="238"/>
      </rPr>
      <t>Barva črna oz po izbiri arhitekta.</t>
    </r>
    <r>
      <rPr>
        <sz val="10"/>
        <rFont val="Arial CE"/>
        <charset val="238"/>
      </rPr>
      <t xml:space="preserve">
(kot npr. oz. enakovredna: Intra 106 PR 3260 lm 31W 840 FO 597x597mm IP43)</t>
    </r>
  </si>
  <si>
    <t>D1</t>
  </si>
  <si>
    <r>
      <t xml:space="preserve">Svetilka za vgradnjo v spuščeni strop. 
LED 22W, 2200lm, 4000K. Visoko učinkovita optika z mikroprizmatično lečo. Dimenzije fi 240mm, višine 120mm. UGR&lt;22. IP44.
Komplet s pritrdilnim in montažnim materialom.
</t>
    </r>
    <r>
      <rPr>
        <b/>
        <sz val="10"/>
        <rFont val="Arial CE"/>
        <charset val="238"/>
      </rPr>
      <t>Barva črna oz po izbiri arhitekta.</t>
    </r>
    <r>
      <rPr>
        <i/>
        <sz val="11"/>
        <rFont val="Arial"/>
        <family val="2"/>
      </rPr>
      <t xml:space="preserve">
(kot npr. oz. enakovredna: Intra NITOR R HE 2200 lm 22W 840 IP44)</t>
    </r>
  </si>
  <si>
    <t>C1</t>
  </si>
  <si>
    <r>
      <t>Svetilka za vgradnjo v spuščeni strop z nizko višino. 
LED 21W, 1800lm, 4000°K. Mikro-prizmatična PMMA optika (DPR). Dimenzije fi 240mm, višine 90mm. UGR&lt;22. IP44.
Komplet s pritrdilnim in montažnim materialom.</t>
    </r>
    <r>
      <rPr>
        <b/>
        <sz val="10"/>
        <rFont val="Arial CE"/>
        <charset val="238"/>
      </rPr>
      <t xml:space="preserve"> 
Barva črna oz po izbiri arhitekta.</t>
    </r>
    <r>
      <rPr>
        <i/>
        <sz val="11"/>
        <rFont val="Arial"/>
        <family val="2"/>
      </rPr>
      <t xml:space="preserve">
(kot npr. oz. enakovredna: Intra R NITOR DPR 1800 lm 21W 840 IP44 black/black)</t>
    </r>
  </si>
  <si>
    <t>B2</t>
  </si>
  <si>
    <r>
      <t xml:space="preserve">Svetilka za vgradnjo v spuščeni strop z nizko višino. 
LED 14W, 1330lm, 4000°K. Mikro-prizmatična PMMA optika (DPR). Dimenzije fi 240mm, višine 90mm. UGR&lt;22. IP44.
Komplet s pritrdilnim in montažnim materialom. 
</t>
    </r>
    <r>
      <rPr>
        <b/>
        <sz val="10"/>
        <rFont val="Arial CE"/>
        <charset val="238"/>
      </rPr>
      <t>Barva črna oz po izbiri arhitekta.</t>
    </r>
    <r>
      <rPr>
        <i/>
        <sz val="11"/>
        <rFont val="Arial"/>
        <family val="2"/>
      </rPr>
      <t xml:space="preserve">
(kot npr. oz. enakovredna: Intra NITOR R DPR 1330 lm 14W 840 IP44 black/black)</t>
    </r>
  </si>
  <si>
    <t>B1</t>
  </si>
  <si>
    <r>
      <t xml:space="preserve">Viseča LED svetilka 271W, 29730lm, IP65, 4000°K, dimenzije  Ø462 x 100mm. Ohišje iz aluminija, prašno barvano, PMMA optika, pokrov iz prozornega kaljenega stekla.
Komplet s pritrdilnim in montažnim materialom za spust svetila za 3m. Pritrdilni material mora potrditi arhitekt!
</t>
    </r>
    <r>
      <rPr>
        <b/>
        <sz val="10"/>
        <rFont val="Arial CE"/>
        <charset val="238"/>
      </rPr>
      <t>Barva grafitna oz po izbiri arhitekta.</t>
    </r>
    <r>
      <rPr>
        <sz val="10"/>
        <rFont val="Arial CE"/>
        <charset val="238"/>
      </rPr>
      <t xml:space="preserve">
(kot npr. oz. enakovredna: Disano Astro LED 1789 271W Grafite 33009500, 4000°K, IP65)</t>
    </r>
  </si>
  <si>
    <t>A1</t>
  </si>
  <si>
    <t>1. Splošna razsvetljava</t>
  </si>
  <si>
    <t>Svetilke ki so naveden kot naprimer niso obvezne. Navedene svetilke so bile upoštevane pri izračunih osvetljenosti. Dobavljene svetilke morajo svetlobnotehnično odgovarjati glede doseganja predpisane osvetlitve. Oblikovno in barvno ustreznost potrdi arhitekt oziroma investitor!</t>
  </si>
  <si>
    <t xml:space="preserve">Svetilke so navedene komplet s sijalkami, napajalniki in montažnim priborom ter vsemi potrebnimi izrezi za montažo v spuščeni strop,... Upoštevane so zasilne svetilke z enourno avtonomijo. 
</t>
  </si>
  <si>
    <t>(Dobava, montaža,prevozi, zarisovanje, gradbena pomoč)</t>
  </si>
  <si>
    <t>5. RAZSVETLJAVA</t>
  </si>
  <si>
    <t>STRUKTURIRANO OŽIČENJE SKUPAJ:</t>
  </si>
  <si>
    <t>Meritve TK inštalacij.</t>
  </si>
  <si>
    <t>označevanje kablov in vtičnic</t>
  </si>
  <si>
    <t xml:space="preserve"> - Povezovalni kabel z AMP konektorji RJ45/RJ45, FTP cat6e, raznih dolžin</t>
  </si>
  <si>
    <t xml:space="preserve"> - razdelilec 5x230V s prenapetostno zaščito za montažo v 19`` omarico, 1HE</t>
  </si>
  <si>
    <t xml:space="preserve"> - polica</t>
  </si>
  <si>
    <t xml:space="preserve"> - urejevalnik kablov višine, 1HE</t>
  </si>
  <si>
    <t xml:space="preserve"> - Gigabitno 48 port stikalo z optičnim portom</t>
  </si>
  <si>
    <t xml:space="preserve"> - FTP panel kat. 6e, 24RJ45, 1HE</t>
  </si>
  <si>
    <r>
      <t xml:space="preserve"> - komunikacijska 19" prostostoječa omara 18HE (višina 880mm), globine 500mm z vrati iz kaljenega stekla v kovinskem okvirju in s cilindrično ključavnico. 
</t>
    </r>
    <r>
      <rPr>
        <b/>
        <sz val="10"/>
        <rFont val="Arial CE"/>
        <charset val="238"/>
      </rPr>
      <t>Komunikacijska omara vgrajena v omari recepcije z vgrajeno opremo za ozvočenje in video snemalnik. Pred nabavo uskladiti višino omare glede na opremo.</t>
    </r>
  </si>
  <si>
    <t>Komunikacijsko vozlišče GSO v sestavi:</t>
  </si>
  <si>
    <t xml:space="preserve">  HDMI kabel dolžine 18m</t>
  </si>
  <si>
    <t>Komunikacijski kabel za povezavo LCD zaslona za prikaz temperature z računalnikom na recepciji, komplet z priključki. 
Ustrezno dolžino preveriti na licu mesta.</t>
  </si>
  <si>
    <t>Komunikacijska vtičnica RJ 45, kat 6, FTP s samozaporno protiprašno zaščito, za podometno montažo, IPx5, komplet z nosilcem in okvirjem in ostalim pritrdilnim materialom. Barva po ozbiri arhitekta.</t>
  </si>
  <si>
    <t>Komunikacijska vtičnica RJ 45, kat 6, FTP s samozaporno protiprašno zaščito, za nadometno montažo, komplet z nosilcem in okvirjem in ostalim pritrdilnim materialom</t>
  </si>
  <si>
    <t>Komunikacijska vtičnica RJ 45, kat 6, FTP s samozaporno protiprašno zaščito, za podometno montažo, komplet z nosilcem in okvirjem in ostalim pritrdilnim materialom. Barva po ozbiri arhitekta.</t>
  </si>
  <si>
    <t>Komunikacijska vtičnica RJ 45, kat 6, FTP s samozaporno protiprašno zaščito, za montažo na izbrani parapetni kanal, komplet z nosilcem in okvirjem in ostalim pritrdilnim materialom. Barva po ozbiri arhitekta.</t>
  </si>
  <si>
    <t xml:space="preserve">   IC RB Φ16mm ojačana</t>
  </si>
  <si>
    <t>Instalacijske cevi samougasne brezhalogene položene p/o, stenah, gipskartonskih predelnih stenah in estrihu komplet s podometnimi instalacijskimi dozami. (notranji premer)</t>
  </si>
  <si>
    <t>Telekomunikacijski inštalacijski brezhalogeni kabel 4x2x23 AWG cat. 6 FTP,  vpeljan v p/o instalacijske cevi PN cevi in kabelske police.</t>
  </si>
  <si>
    <t>Požarno odporen TK kabel do dvigala in požarne centrale.
JEB-H(St)H EI30 1x2x0,8mm</t>
  </si>
  <si>
    <t>TK kabel (optika/baker) vpeljan v inštalacijske cevi oziroma položen na kabelske police. Od priključne TK omarice na fasadi objekta ter iz komunikacijske omare "garderobe tenis" do komunikacijske omare bazen.</t>
  </si>
  <si>
    <t>SKUPAJ OZVOČENJE:</t>
  </si>
  <si>
    <t>Montaža zvočnikov in regulatorjev in ostale opreme in njihov priklop na predhodno izvedeno instalacijo.</t>
  </si>
  <si>
    <t xml:space="preserve">Instalacijska plastična cev, položena nadometno komplet z pritrdilnim materialom PN 16
</t>
  </si>
  <si>
    <t>Nadometna IP65 razvodna doza samougasna, brezhalogena, komplet z sponkami 2x4mm2.</t>
  </si>
  <si>
    <t xml:space="preserve">   IC RB fi 16 ojačana</t>
  </si>
  <si>
    <t>Instalacijske cevi samougasne položene p/o, v stenah in estrihu komplet s podometnimi instalacijskimi dozami</t>
  </si>
  <si>
    <t xml:space="preserve"> - FTP cat6 kabel</t>
  </si>
  <si>
    <t xml:space="preserve"> - JZ500 2x1,5mm2 (PPL)</t>
  </si>
  <si>
    <t xml:space="preserve"> - JZ500 3x1,5mm2 (PPL)</t>
  </si>
  <si>
    <t>Povezovalni kabel položen na kabelske police v p/o cevi ter delno pa v PN cevi</t>
  </si>
  <si>
    <t>Brezžični mikrofonski komplet z UHF - diversity sprejemnikom z zunanjimi antenami,  nastavljive frekvence, avtomatski prikaz frekvence, stanja oddajnika, moči, avtomatsko iskanje proste frekvence, naglavni mikrofon z "body-pack" oddajnikom</t>
  </si>
  <si>
    <t>PE - aktivna priključna enota za priklop mikrofonov in glasbenega izvora z možnostjo mešanja signalov. Vgradna izvedba, komplet s pripadajočo vgradno dozo in montažo.
(kot npr. oz. enakovredna: UPM-300H)</t>
  </si>
  <si>
    <r>
      <t xml:space="preserve">Regulator glasnosti 100W za dozo Fi 80, komplet z dozami in montažo.
</t>
    </r>
    <r>
      <rPr>
        <b/>
        <sz val="10"/>
        <rFont val="Arial CE"/>
        <charset val="238"/>
      </rPr>
      <t>Barva po izbiri arhitekta.</t>
    </r>
    <r>
      <rPr>
        <sz val="10"/>
        <rFont val="Arial CE"/>
        <family val="2"/>
        <charset val="238"/>
      </rPr>
      <t xml:space="preserve">
(kot npr. oz. enakovreden: SEA LR100R)</t>
    </r>
  </si>
  <si>
    <r>
      <t xml:space="preserve">Lokalni regulator glasnosti za dozo fi 60, komplet z dozami in montažo.
</t>
    </r>
    <r>
      <rPr>
        <b/>
        <sz val="10"/>
        <rFont val="Arial CE"/>
        <charset val="238"/>
      </rPr>
      <t>Barva po izbiri arhitekta.</t>
    </r>
    <r>
      <rPr>
        <sz val="10"/>
        <rFont val="Arial CE"/>
        <family val="2"/>
        <charset val="238"/>
      </rPr>
      <t xml:space="preserve">
(kot npr. oz. enakovreden: SEA SNA1040T)</t>
    </r>
  </si>
  <si>
    <r>
      <t xml:space="preserve">Dvosistemski Hi-Fi zvočnik 30/15W/100V, s konzolo  za montažo, za bazene. Komplet z montažo.
</t>
    </r>
    <r>
      <rPr>
        <b/>
        <sz val="10"/>
        <rFont val="Arial CE"/>
        <charset val="238"/>
      </rPr>
      <t>Barva po izbiri arhitekta.</t>
    </r>
    <r>
      <rPr>
        <sz val="10"/>
        <rFont val="Arial CE"/>
        <family val="2"/>
        <charset val="238"/>
      </rPr>
      <t xml:space="preserve">
(kot npr. oz. enakovreden: SEA WX-502/OW)</t>
    </r>
  </si>
  <si>
    <r>
      <t xml:space="preserve">Vgradni zvočnik 100V, 10/5W/100V za bazene. Komplet z montažo.
</t>
    </r>
    <r>
      <rPr>
        <b/>
        <sz val="10"/>
        <rFont val="Arial CE"/>
        <charset val="238"/>
      </rPr>
      <t>Barva ČRNA oz po izbiri arhitekta.</t>
    </r>
    <r>
      <rPr>
        <sz val="10"/>
        <rFont val="Arial CE"/>
        <family val="2"/>
        <charset val="238"/>
      </rPr>
      <t xml:space="preserve">
(kot npr. oz. enakovreden: SEA SNZ2110IP)</t>
    </r>
  </si>
  <si>
    <t>Mikrofon za obvestila, 2,5m kabla, RJ-45 priklop
(kot npr. oz. enakovreden: SEA SNO1330/A)</t>
  </si>
  <si>
    <t>(kot npr. oz. enakovredna: SEA Sežana)</t>
  </si>
  <si>
    <t xml:space="preserve"> - SPU1200 - napajalno polje s stikalom za glavni vklop</t>
  </si>
  <si>
    <t xml:space="preserve"> - PMR4000 - internetni predvajalnik, FM RDS tuner, USB/mp3, vgradni za 19" omare, 1 HE</t>
  </si>
  <si>
    <t xml:space="preserve"> - SDA2200 - digitalni avdio ojačevalnik 2x200W/100V, 1 HE</t>
  </si>
  <si>
    <t xml:space="preserve"> - SDA2100 - digitalni avdio ojačevalnik 2x100W/100V, 1 HE</t>
  </si>
  <si>
    <t xml:space="preserve"> - SNO1111 - mikser - ojačevalnik 100W/100V, vhodi za 2x mikrofon, radio, CD, računalnik, AUX, izhod 100V, vgradna izvedba za 19" omare, 2 HE</t>
  </si>
  <si>
    <t>Akustična centrala splošnega ozvočenja 19" v sestavi. Oprema se vgradi v komunikacijsko omaro strukturiranega ožičenja, minimalne globine 50cm.</t>
  </si>
  <si>
    <t>SKUPAJ SISTEM AKTIVNE POŽARNE ZAŠČITE:</t>
  </si>
  <si>
    <t>Pregled sistema s strani pooblaščene institucije in sodelovanje serviserja pri pregledu in pridobitev potrdila-požarno javljanje</t>
  </si>
  <si>
    <t>Programiranje požarne centrale; montaža avtomatskih javljalnikov v zmontirana in povezana podnožja; montaža ostalih elementov; preizkus posameznih elementov in celotnega sistema;</t>
  </si>
  <si>
    <t>Montaža in povezava podnožji</t>
  </si>
  <si>
    <t xml:space="preserve">   IC RB fi 25 ojačana</t>
  </si>
  <si>
    <t>PN 16</t>
  </si>
  <si>
    <t xml:space="preserve">Instalacijska samougasna plastična cev, položena nadometno komplet z razvodnimi dozami, in pritrdilnim materialom </t>
  </si>
  <si>
    <t>Požarno odporen brezhalogeni kabel NHXH FE180/E30 2x1,5mm² (za napajanje siren), komplet z požarno odpornimi nosilci</t>
  </si>
  <si>
    <t>Dobava in polaganje kabla (brezhalogen)  JB-H(st)H 2x2x0,8mm² (za adresno zanko za linijske javljalnike), komplet z nosilci</t>
  </si>
  <si>
    <t>Dobava in polaganje kabla (brezhalogen) JB-H(st)H 1x2x0,8mm² (za adresno zanko), komplet z nosilci</t>
  </si>
  <si>
    <t>Nalepka za označitev sirene</t>
  </si>
  <si>
    <t>Fotoluminiscentna nalepka "Ročni javljalnik"</t>
  </si>
  <si>
    <r>
      <t xml:space="preserve">Napisna ploščica za javljalnik, izolator in vmesnik.
</t>
    </r>
    <r>
      <rPr>
        <b/>
        <sz val="10"/>
        <rFont val="Arial"/>
        <family val="2"/>
        <charset val="238"/>
      </rPr>
      <t>Ploščica črna z belim napisom oz po izbiri arhitekta.</t>
    </r>
  </si>
  <si>
    <t>Sirena adresibilna
(kot npr. oz. enakovreden: ZP754A-2)</t>
  </si>
  <si>
    <t>Vhodno/izhodni modul, vmesnik večnamenski požar
(kot npr. oz. enakovreden: ZP740-2)</t>
  </si>
  <si>
    <t>Vhodni modul, rele linijski 
(kot npr. oz. enakovreden: ZP750-3)</t>
  </si>
  <si>
    <r>
      <t xml:space="preserve">Ločeni svetlobni indikator za javljalnike nad spuščenim stropom.
</t>
    </r>
    <r>
      <rPr>
        <b/>
        <sz val="10"/>
        <rFont val="Arial"/>
        <family val="2"/>
        <charset val="238"/>
      </rPr>
      <t>Barva črna oz po izbiri arhitekta.</t>
    </r>
  </si>
  <si>
    <t>Izolator</t>
  </si>
  <si>
    <t>Akumulator 12V, 18Ah</t>
  </si>
  <si>
    <t>Linijski adresibilni javljalnik požara z odbojnim steklom, priklopljen na adresno zanko</t>
  </si>
  <si>
    <t>Senzor optični nameščen v vzorčni komori
(kot npr. oz. enakovreden: ZP730-2)</t>
  </si>
  <si>
    <r>
      <t xml:space="preserve">Senzor optični, komplet z podnožjem senzorja.
</t>
    </r>
    <r>
      <rPr>
        <b/>
        <sz val="10"/>
        <rFont val="Arial"/>
        <family val="2"/>
        <charset val="238"/>
      </rPr>
      <t>Barva črna oz po izbiri arhitekta.</t>
    </r>
    <r>
      <rPr>
        <sz val="10"/>
        <rFont val="Arial"/>
        <family val="2"/>
        <charset val="238"/>
      </rPr>
      <t xml:space="preserve">
(kot npr. oz. enakovreden: ZP730-2 + ZP7SB-1</t>
    </r>
  </si>
  <si>
    <t>Ročni javljalnik tipka 
(kot npr. oz. enakovreden: ZP785-2)</t>
  </si>
  <si>
    <t>Protipožarna centrala (4 adresna zanka, 4 x 128 adres, spomin 500 dogodkov, 4 vrstični LCD displej s tipkami za upravljanje in 3A napajalnik ter modulom za daljinsko signalizacijo požara preko telefonske linije).
Požarna centrala naj bo kompatibilna z požarnim sistemom v sosednjem objektu "garderobe tenis".
(kot npr. oz. enakovredna: ZP2-4L)</t>
  </si>
  <si>
    <t>8. SISTEM AKTIVNE POŽARNE ZAŠČITE</t>
  </si>
  <si>
    <t>SKUPAJ VIDEONADZORNI SISTEM:</t>
  </si>
  <si>
    <t>Montaža posameznih kamer na pripravljene instalacije ter montaža in povezovanje dobavljene opreme na izvedeno instalacijo, programiranje digitalne snemalne naprave, programske nastavitve detekcije gibanja, snemalnega režima, gostote posnetkov
- povezava na PC za pregledovanje in upravljanje
- povezava na internet
- nastavitve na pametnih telefonih</t>
  </si>
  <si>
    <t>Instalacijske cevi fi16 samougasne položene p/o, stenah predelnih stenah in estrihu komplet s podometnimi instalacijskimi dozami</t>
  </si>
  <si>
    <t>Kabel UTP cat.6 4x2x24AWG, dobava in polaganje na kabelske police in kanale</t>
  </si>
  <si>
    <t>Junction box
(kot npr. oz. enakovreden: DS - 1280 ZJ)</t>
  </si>
  <si>
    <r>
      <t xml:space="preserve">IP camera HiK 4 megapixel, Dome Outdoor, 1/3" Progressive CMOS, 2688*1520@12.5fps, 2,8 - 12 mm lens, auto-iris, 0.01 Lux@F1.2,  0 Lux@IR, ICR, 30m IR Range, vandal proof outdoor IP66, DC12V/PoE, SD slot za kartico do 128 Gb, 3D DNR, DWDR, BLC, Onvif, (opcija junction box DS-1280ZJ-DM21), komplet z ustreznimi nosilci.
</t>
    </r>
    <r>
      <rPr>
        <b/>
        <sz val="10"/>
        <rFont val="Arial"/>
        <family val="2"/>
        <charset val="238"/>
      </rPr>
      <t>Barva črna oz po izbiri arhitekta.</t>
    </r>
    <r>
      <rPr>
        <sz val="10"/>
        <rFont val="Arial"/>
        <family val="2"/>
        <charset val="238"/>
      </rPr>
      <t xml:space="preserve">
(kot npr. oz. enakovredna: DS-2CD 2742FWD-I)</t>
    </r>
  </si>
  <si>
    <t>IP snemalna naprava HiK 8-CH, do 5MP resolution recording, Max 8x IP kamer, izhod HDMI &amp; VGA do 1920x1080 resolucije, 2 x SATA interface, brez HDD, 1x USB2.0 in 1 x USB 3.0, 19" 1U ohišje, vgrajeno mrežno stikalo 8x PoE, Alarm In/Out -4/1, Onvif, podpira tudi Android, iPAD2, Iphone. 
Snemalna naprava vgrajena v komunikacijski omari K.O.
(kot npr. oz. enakovredna: DS-7608NI-E2/8P/A)</t>
  </si>
  <si>
    <t>SKUPAJ PROTIVLOMNI SISTEM:</t>
  </si>
  <si>
    <t>PN 20</t>
  </si>
  <si>
    <t>Dobava, polaganje in zaključevanje kabla IY(St)Y 2x2x0,6mm na patch panel za prenos alarma protivlomne centrale in priklop na vlomno centralo</t>
  </si>
  <si>
    <t>Kabel LiYCY 6x0,22mm2, položen na kabelske police in kanale, v negorljive PN cevi, instalacijske cevi</t>
  </si>
  <si>
    <t>Kabel LiYCY 2x0,5 + 4x0,22mm2, položen na kabelske police in kanale, v negorljive PN cevi, instalacijske cevi</t>
  </si>
  <si>
    <t>Kabel brezhalogeni NHXMH 3x1,5mm2, dobava in polaganje na kabelske police in kanale, v negorljive PN cevi, instalacijske cevi</t>
  </si>
  <si>
    <t>Doza n/o 150 x 100 x 50 mm</t>
  </si>
  <si>
    <t>Dodatni napajalnik v ohišju 230 V AC /12 V DC</t>
  </si>
  <si>
    <t xml:space="preserve">Kontakt magnetni </t>
  </si>
  <si>
    <t>Sirena za zunanjo montažo:
- 3 odtenki zvoka
- optična signalizacija
- napajanje 12Vdc, max1,4A
- IP34
- dimenzije 170x280x97mm
- Akumulator 12 V/7Ah
(kot npr. oz. enakovredna: HRSMP400A)</t>
  </si>
  <si>
    <t>Senzor IR/MW, kombiniran z infrardečim in mikrovalovnim zaznavanjem, domet 11m
(kot npr. oz. enakovreden: C101STLRE11)</t>
  </si>
  <si>
    <t>Koncentrator, adresibilni razširitveni modul v ohišju, razširitev sistema za dodatnih 8 con, napajanje preko komunikacijske linije, prikaz delovanja z led diodo, nadometna montaža, komplet vgradna doza s pokrovom tip gewiss GW 48-006 dimenzije 196x152x70mm (2kos) in 2x nadgradna doza tip GW44-007
(kot npr. oz. enakovreden: GEM-EZM8)</t>
  </si>
  <si>
    <t>Tipkovnica, LCD dvovrstični zaslon, sistemske napake označene na tipkovnici, avtomatsko premikajoč display odprtih con, vgrajen razširitveni modul za 4 dodatne programabilne cone, požar, napad, dodaten gumb, prisilna koda, ozvočene in osvetljene tipke ob pritisku, koda za vklop, izhod za piskača
(kot npr. oz. enakovredna: GEM-DXK1)</t>
  </si>
  <si>
    <t>Akumulator 12 V/7Ah</t>
  </si>
  <si>
    <t>Protivlomna centrala:
- 8 conska struktura razširljiva na 32 con
- digitalni komunikator
- možnost programabilne delitve na področja
- možnost izključitev prenosa sporočil
 -spomin 800 zadnjih dogodkov
- dataljni pregled zgodovine dogodkov preko osebnega računalnika
- možnost za direkten klic v sili na varnostni center
- opis con po želji uporabnika
- dva proramabilna časa vztopnega zamika 
- avtomatični vpis dogodkov v zapisnik
(kot npr. oz. enakovredna: GEM-9600EX)</t>
  </si>
  <si>
    <t>SKUPAJ KONTROLA PRISTOPA ZA ZAPOSLENE:</t>
  </si>
  <si>
    <t>Kabel za povezavo enot
(kot npr. oz. enakovreden: Metra SM040005)</t>
  </si>
  <si>
    <t>Ključavnica električna Panik, 12VDC, 130mA, komplet z napajalnikom</t>
  </si>
  <si>
    <t>Mrežni splitter se uporablja za povezovanje mrežnih klasičnih UTP in navadnih pletenih v mrežo.
(kot npr. oz. enakovreden: Metra ANTS)</t>
  </si>
  <si>
    <t>Napajalnik za enoto 12V DC / 2,5A
(kot npr. oz. enakovreden: Metra PS1220E)</t>
  </si>
  <si>
    <r>
      <t xml:space="preserve">Enota za odpiranje vrat
Enosmerna naprava za kotrolo prehoda. Ima en izhodni relejski signal za krmiljenje vstopnih oz. izstopnih mehanizmov. Bere vse ISO 14443 A/B kompatibilne RFID medije. RS 232 komunikacijski kanal za nastavitev parametrov Dimenzije v mm (š/w/g) 102 / 165 / 55 nadometni model.
</t>
    </r>
    <r>
      <rPr>
        <b/>
        <sz val="10"/>
        <rFont val="Arial"/>
        <family val="2"/>
        <charset val="238"/>
      </rPr>
      <t>Barva po izbiri arhitekta.</t>
    </r>
    <r>
      <rPr>
        <sz val="10"/>
        <rFont val="Arial"/>
        <family val="2"/>
        <charset val="238"/>
      </rPr>
      <t xml:space="preserve">
(kot npr. oz. enakovredna: Metra ELDLMFS_XXX)</t>
    </r>
  </si>
  <si>
    <t>Opomba:
Kontrola pristopa za zaposlene mora biti kompatibilna z sistemom kontrola dostopa obiskovalcev (garderobne omarice, trirog,…). Programksa oprema naj bo skupa za oba sistema z možnostjo upravljanja pri receptorju.
Programska oprema in oprema garderobnih omaric ter dostopa za uporabnike je v popisu arhitekturne opreme.</t>
  </si>
  <si>
    <t>SKUPAJ STRELOVOD:</t>
  </si>
  <si>
    <t>izvedba meritev strelovodne Instalacije</t>
  </si>
  <si>
    <t>spoj ozemljila na kovisnke ograje, stopnice in ostale kovinske mase na objektu…</t>
  </si>
  <si>
    <t>spoj odvodov na armaturo temeljev, stebrov, sten in etažnih plošč ter jeklene nosilce in ostale kovinske mase…</t>
  </si>
  <si>
    <t>vodnik P/f Ru-Ze 16mm</t>
  </si>
  <si>
    <t>Spoji na kovinske mase,  konstrukcije….(varjeni spoji, križne sponke, vijačeni spoji, itd).</t>
  </si>
  <si>
    <t xml:space="preserve">Kontaktna sponka, namenjena izvedbi kontaktnih spojev med lovilnim vodom in pločevinastimi deli, </t>
  </si>
  <si>
    <t>Križna sponka za AL vodnik fi 10mm</t>
  </si>
  <si>
    <t>Križna sponka za ozemljitveni trak FE/ZN</t>
  </si>
  <si>
    <t>Križna sponka za ozemljitveni trak RF</t>
  </si>
  <si>
    <t>Lovilne konica višine 0,5m, komplet s nosilcem.</t>
  </si>
  <si>
    <t>Lovilna palica višine 2,5m, komplet s podstavkom. Točno višino prilagoditi višini prezračevalnega kanala na strehi (min 1m nad kanalom)</t>
  </si>
  <si>
    <t>AL vodnik fi 10mm  (lovilec)</t>
  </si>
  <si>
    <t>Dobava in polaganje tračnega ozemljila FE/ZN 30x3,5mm položenega na steno v strojnici</t>
  </si>
  <si>
    <t>Dobava in polaganje tračnega ozemljila FE/ZN 30x3,5mm položenega v AB stebru, steni, plošči etaže ter spojenega na armaturo na vsakih 5m.</t>
  </si>
  <si>
    <t>Dobava in polaganje tračnega ozemljila FE/ZN 25x4mm položenega v temeljno ploščo ter spojenega na armaturo na vsakih 5m.</t>
  </si>
  <si>
    <t>Dobava in polaganje tračnega ozemljila RF St/St 30x3,5mm (V4A).</t>
  </si>
  <si>
    <t>SKUPAJ CNS</t>
  </si>
  <si>
    <t xml:space="preserve">  priklop števec el. energije na monitoring</t>
  </si>
  <si>
    <t xml:space="preserve">  priklop števec vode na monitoring</t>
  </si>
  <si>
    <t xml:space="preserve">  priklop kalorimeter na monitoring</t>
  </si>
  <si>
    <t xml:space="preserve">  priklop temperaturnih tipa na monitoring</t>
  </si>
  <si>
    <t xml:space="preserve">  PN Φ16</t>
  </si>
  <si>
    <t>Telekomunikacijski inštalacijski brezhalogeni kabel 4x2x23 AWG cat. 6 UTP,  vpeljan v p/o instalacijske cevi PN cevi in kabelske police.</t>
  </si>
  <si>
    <t>Dobava merilnika porabe električne energije (MODBUS komunikacija) s pripadajočimi tokovniki 400/5 (celoten objekt)
kot npr. oz enakovreden: Schneider iEM3250 + 3x nerazstavljivi tokovni transformatorji Schneider CT 400/5</t>
  </si>
  <si>
    <t>Dobava merilnika porabe električne energije (MODBUS komunikacija) s pripadajočimi tokovniki 200/5 (toplotna črpalka)
kot npr. oz enakovreden: Schneider iEM3250 + 3x nerazstavljivi tokovni transformatorji Schneider CT 200/5</t>
  </si>
  <si>
    <t xml:space="preserve">Izdelava namenske programske opreme za zbiranje podatkov, testiranje, porabe energije, grafični in tekstovni prikaz podatkov za poljubno časovno obdobje, Samodejno generiranje poročil o porabi in samodejno pošiljanje na prednastavljene e-mail naslove.  Web strežnik intranetni ali internetni dostop do podatkov o trenutnih vrednosti z pregledom v grafični in tekstovni obliki. Nastavitve in zagon sistema.   </t>
  </si>
  <si>
    <t>Kot npr. oz enakovreden:
  PLC Schneider  M221 TM221CE16T + 
  Schneider TMC2AI2 +
  M-Bus modul ADFWEB HD67029M-485-20 + 
  napajalnik MeanWell MDR-60-24 +
  UPS modul z akumulatorji MeanWell DR-UPS40 + 2 x CTM CT0.8 8-12 AMP.</t>
  </si>
  <si>
    <t>Elektroomarica z vgrajeno nadzorno enoto s sistemom neprekinjenega delovanja in M-Bus modulom, ki omogoča: 
- priklop do 20 merilnikov porabe energije, ki imajo ustrezen komunikacijski protokol Modbus ali M-BUS (merilniki porabe električne energije, merilniki porabe toplote/hladu, …);
- priklop do 9 merilnikov porabe energije, ki imajo relejski izhod in prag impulza nad 50 ms (zajem podatkov z impulznimi dajalniki, signali o delovanju naprav, merilniki pretoka pitne vode,…);
- priklop do 4 analognih vhodov 0...10 V,
 ter
- priklop do 7 potrebnih digitalnih izhodov (alarmni izhodi energetskih naprav).
PLC: Programibilni krmilnik  z integriranimi funkcijami pozicioniranja z 4 high-speed vhodnimi števci (HSC)
100 kHz in 4 pulznimi izhodi PTO, PWM, FG, 640 k in 2 MB flash programabilnega spomina.
Vhodi: 9 sink/source 24V
Izhodi: 7T
Analogni vhod: 2x 0-10V
Dodatni analogni vhodni modul : 2x (napetosti ali tokovni)
Komunikacija: Ethernet, Modbus serial, USB port za programiranje in enostavno upravljanje s pozicioniranjem high-speed števcev 100kHz in PTO, PWM ali FG izhodi
Shranjevanje podatkov:  prepis podatkov preko ethernet komunikacije
Možnost razširitve z moduli
Komunikacijski M-bus modul za PLC krmilnik (Modbus Slave (RS485):
-za priklop do 20 M-bus merilnikov
24 V napajalnik za krmilnik:
- input 85…264 VAC, output 24 VDC / 2.5 A
UPS modul z akumulatorji:
 - DC input/ DC Bus: 24…29 V, 40 A; battery input/output: napetost 21…29 V, tok 0-40 A, relay contact rating (max.) 30 VDC, 1A
 - akumulatorji min. 2x  12 V, 0,8 Ah</t>
  </si>
  <si>
    <t>Dobava in namestitev INOX elektroomarice IP44 z vgrajeno nadzorno enoto, sistemom za neprekinjeno napajanje in ostalo opremo ter ostali stroški izvedbe</t>
  </si>
  <si>
    <t>SISTEM ZA ODKLEPANJE VRAT NA EVAKUACIJSKIH POTEH SKUPAJ :</t>
  </si>
  <si>
    <t>PN 25</t>
  </si>
  <si>
    <t xml:space="preserve">   LiHCH 20x0,75 mm²</t>
  </si>
  <si>
    <t xml:space="preserve">   LiHCH 6x0,75 mm²</t>
  </si>
  <si>
    <t>Zidna omarica, komplet z glavnim stikalom 10A, varovalčnim ločilnikom VLC8/1, z elektronskim indikatorjem ter taljivim vložkom 2A.za vgradnjo elementov pod točko 3 in 5.</t>
  </si>
  <si>
    <t>Magnetni breznapetosni kontakt za detekcijo odprtosti vrat.
(kot npr. oz. enakovreden: ASSA ABLOY 10380U-6-----00)</t>
  </si>
  <si>
    <t>24V napajalnik 1A za nadzorni modul 720-40
(kot npr. oz. enakovreden: ASSA ABLOY 1003-24-1----10)</t>
  </si>
  <si>
    <t>Pridržalni magnet 2500N v kompaktnem aluminijastem ohišju za nadometno montažo, vključno s podložno ploščo, certificiran.
(kot npr. oz. enakovreden: ASSA ABLOY 827HA)</t>
  </si>
  <si>
    <t>Nadzorni modul za zasilne izhode, 24V napajanje, certificiran. Možen priklop pož.signala, trenutnega/stalnega odpiranja, krmiljenje prehoda, alarmnega stanja. Vgrajen v svoji omari zraven R-P2.
(kot npr. oz. enakovreden: ASSA ABLOY 720-40-------00)</t>
  </si>
  <si>
    <r>
      <t xml:space="preserve">Dobava, dostava in montaža evakuaciskega terminala za zasilne izhode IP54,  24V napajanje, certificiran. Priklop na 720-40 nadzorni modul.
</t>
    </r>
    <r>
      <rPr>
        <b/>
        <sz val="10"/>
        <rFont val="Arial"/>
        <family val="2"/>
        <charset val="238"/>
      </rPr>
      <t>Barva po izbiri arhitekta.</t>
    </r>
    <r>
      <rPr>
        <sz val="10"/>
        <rFont val="Arial"/>
        <family val="2"/>
        <charset val="238"/>
      </rPr>
      <t xml:space="preserve">
(kot npr. oz. enakovreden: ASSA ABLOY 1337-12-10---00)</t>
    </r>
  </si>
  <si>
    <r>
      <t xml:space="preserve">Dobava, dostava in montaža evakuaciskega terminala za zasilne izhode, 230V napajanje, certificiran. Možen priklop pož.signala, trenutnega/stalnega odpiranja, krmiljenje prehoda, alarmnega stanja. 
</t>
    </r>
    <r>
      <rPr>
        <b/>
        <sz val="10"/>
        <rFont val="Arial"/>
        <family val="2"/>
        <charset val="238"/>
      </rPr>
      <t>Barva po izbiri arhitekta.</t>
    </r>
    <r>
      <rPr>
        <sz val="10"/>
        <rFont val="Arial"/>
        <family val="2"/>
        <charset val="238"/>
      </rPr>
      <t xml:space="preserve">
(kot npr. oz. enakovreden: ASSA ABLOY 1338-14-----F90)</t>
    </r>
  </si>
  <si>
    <t>Sistem za brezprekinitveno napajanje - UPS :</t>
  </si>
  <si>
    <t>UPS kot npr. SOCOMEC Itys2 6, dodatni akumulatorski kabinet</t>
  </si>
  <si>
    <t>Navodila za uporabo in vzdrževanje v slovenskem jeziku</t>
  </si>
  <si>
    <t>Nastavitve naprave, zagon in preizkus delovanja,</t>
  </si>
  <si>
    <t>Dobava, montaža in zagon:</t>
  </si>
  <si>
    <t>Dimenzije: izvedba pokončna (višina x širina x globina):2x(708 x 260 x 550 mm, 156 kg</t>
  </si>
  <si>
    <t>Certifikat CE in dokumentacija o tehnični  ustreznosti,</t>
  </si>
  <si>
    <t>Standardi: EN 62040-1, EN 62040-2,</t>
  </si>
  <si>
    <t>Ustreznost naprav s standardi:</t>
  </si>
  <si>
    <r>
      <t xml:space="preserve">Tip akumulatorjev: svinčeni ventilsko regulirani, brez vzdrževanja za minimalno </t>
    </r>
    <r>
      <rPr>
        <b/>
        <sz val="10"/>
        <rFont val="Arial CE"/>
        <charset val="238"/>
      </rPr>
      <t xml:space="preserve"> 30 minut avtonomije pri obremenitvi 4,4 kW</t>
    </r>
  </si>
  <si>
    <t>Akumulatorji:</t>
  </si>
  <si>
    <t>Hrupnost  naprave:&lt; 55 dB na razdalji 1 m spredaj</t>
  </si>
  <si>
    <t>Maksimalna vlažnost: 95% (brez kondenzacije)</t>
  </si>
  <si>
    <t>Delovna temperatura: od 0ºC do +40ºC ( od 15ºC do 25ºC za doseganje najdaljše življenjske dobe akumulatorjev)</t>
  </si>
  <si>
    <t>Okolje;</t>
  </si>
  <si>
    <t>Ali možnost vgradnje vmesnika s prostimi kontakti</t>
  </si>
  <si>
    <t xml:space="preserve">Možnost vgradnje WEB/SNMP za nadzor in priključitev naprave na Ethernet omrežje skupaj s programsko opremo za zaustavitev različnih operacijskih sistemov, </t>
  </si>
  <si>
    <t>Komunikacijski porti: USB in RS-232 (JBUS protokol), EPO (Emergency Power Off - izklop v sili), vmesnik s prostimi relejskimi kontakti standardno vgrajen</t>
  </si>
  <si>
    <t>LCD grafični nadzorni panel</t>
  </si>
  <si>
    <t>Komunikacija:</t>
  </si>
  <si>
    <t>vgrajen ročni bypas</t>
  </si>
  <si>
    <t>Izhodni priključek: sponke</t>
  </si>
  <si>
    <t xml:space="preserve">Preobremenljivost ob prisotni mreži do 125% za 10 minut, do 150% za 1 m ,&gt; 150% za 10s, </t>
  </si>
  <si>
    <t>Izhodna frekvenca 50 Hz ± 0,05 Hz v akumulatorskem načinu delovanja</t>
  </si>
  <si>
    <t>Izhodna napetost  230 V (1f) ± 1 %,  možnost izbire 208/220/230/240 V</t>
  </si>
  <si>
    <t>Vhodni priključek: sponke</t>
  </si>
  <si>
    <t>Vhodna frekvenca: 50 / 60 Hz (45÷55 Hz / 54÷66 Hz)</t>
  </si>
  <si>
    <t>Vhodni faktor moči 0,98</t>
  </si>
  <si>
    <t>Vhodna napetost: 176-276 Vac</t>
  </si>
  <si>
    <t>Nazivna moč: 6000 VA/5400 W</t>
  </si>
  <si>
    <t>Ostale tehnične zahteve:</t>
  </si>
  <si>
    <t>Avtonomija: minimalno 30 minut pri obremenitvi 4,4 kW z možnostjo nadgradnje za daljšo avtonomijo delovanja znotraj ohišja akumulatorskega kabineta</t>
  </si>
  <si>
    <t>Zaradi vgradnje UPS sistema na področju z agresivno atmosfero (bazenska tehnika) se zahteva sistem z dodatno zaščito - plastifikacijo vseh sestavnih delov.</t>
  </si>
  <si>
    <t>Sistem za neprekinjeno napajanje nazivne moči 6 kVA/5,4 kW v On-line tehnologiji dvojne pretvorbe energije,  s korekcijo vhodnega faktorja PFC in avtomatskim by-passom, skladno z IEC62040-3 (VFI-SS-111)</t>
  </si>
  <si>
    <t>15. Sistem za brezprekinitveno napajanje - UPS</t>
  </si>
  <si>
    <t>15. UPS</t>
  </si>
  <si>
    <t>Izvajalec mora vso demontirano opremo, ki ne bo več uporabljena in odpadni material, nastal pri izvajanju del odpeljati na deponijo oziroma na podjetje za predelavo surovin in vračunati v ponudbeni ceni vse spremljajoče stroške vključno s taksami in nadomestiili za uničenje okolju nevarnih snovi.</t>
  </si>
  <si>
    <t xml:space="preserve">- Transportni, manipulativni stroški </t>
  </si>
  <si>
    <t>- Priprava dokumentacije POV</t>
  </si>
  <si>
    <t>- Šolanje osebja za upravljanje in vzdrževanje novih  naprav</t>
  </si>
  <si>
    <t>- Pripravljalna dela in zarisovanje, tlačna preizkušnja cevovodov s hladnim vodnim tlakom 12 bar, pregled, izpiranje zaključna dela</t>
  </si>
  <si>
    <t>- Sodelovanje dobaviteljev opreme in pooblaščenih serviserjev za predvideno strojno opremo pri izvedbi funkcionalnega pregleda, ter izdaje zapisnika o zagonu po pooblaščeni organizaciji</t>
  </si>
  <si>
    <t>- Izdelava shem in obratovalnih navodil za obratovanje in vzdrževanje sisteme ogrevanja ter vgrajenih elementov in naprav v toplotni postaji, vključno z shemami delovanja v obliki zvezka in drugič v obliki risbe z opisom in potrebnimi opravili v okvirju pod steklom, obešeno pri posameznih sklopih naprav</t>
  </si>
  <si>
    <t>- Tlačni preizkusi z inertnim plinom, preizkusni tlak je 1,5 krat delovni tlak, vključno z potrebnimi čepi, manometri, ter njihovo odstranivijo po tlačnem preizkusu</t>
  </si>
  <si>
    <t>Cene na enoto morajo vsebovati tudi:</t>
  </si>
  <si>
    <t>Izvajalec mora skrbno pregledati projektno dokumentacijo ter podati poročilo da nima eventuelnih pripomb na projekt.</t>
  </si>
  <si>
    <t>Izvajalec mora zbrati in pripraviti dokumentacijo navodil za obratovanje in vzdrževanje objekta ter dokentacijo predati investitorju oz. uporabniku objekta.</t>
  </si>
  <si>
    <t>V fazi izvedbe je potrebno evidentirati vse spremembe nastale med načrtom PZI in dejanskim izvedenim stanjem na objektu. Spremembe  je potrebno zapisati grafično ter jih preveriti in pregledati s strani strokovnega strojnega nadzora ter jih v elektronski obliki podati izdelovalcu PID  dokumentacije.</t>
  </si>
  <si>
    <t>Pred naročilom posamezne  opreme je potrebno  uskladiti barve in tip vidnih elementov z projektom notranje opreme</t>
  </si>
  <si>
    <t>Pred naročilom posamezne  opreme je potrebno na objektu samem preveriti lokacija predvidene nove naprave, gaberite prostora,  vgradne dimenzije novih naprav, izvedljivost vgradnje, kritične odprtine (vrata, hodnike) zaradi vnosa naprave ter vsa priklopna mesta.</t>
  </si>
  <si>
    <t>Vsi pogoni za ventile (motorni, magnetni, termični) tudi mešalni morajo biti pred naročilom OBVEZNO usklajeni s projektantom električnih inštalacij</t>
  </si>
  <si>
    <t>Pred naročilom preveriti količino opreme in preveriti ustreznost pri proizvajalcu.</t>
  </si>
  <si>
    <t>Za vse navedene postavke velja, da zajemajo dobavo in montažo! Zajeto mora biti tudi sprotno čiščenje objekta in okolice po opravljenih delih, sodelovanje z drugimi izvajalci, šolanje osebja, stroški tretjih oseb, nepredvidena dela, transportni in manipulativni ter drugi stroški v zvezi z izvajanjem del.</t>
  </si>
  <si>
    <t>Pred dobavo je potrebno uskladiti naprave z sistemom CNS-a. Preveriti je potrebno napetostne in tokovne izhode, napajalne in krmilne napetosti.</t>
  </si>
  <si>
    <t>V ponudbi je potrebno upoštevati tehnične zahteve navedene v tehničnem poročilu in popisu.</t>
  </si>
  <si>
    <t>Opomba: Vsa oprema  je lahko ekvivalent navedene opreme ali boljše kvalitete z enakimi karakteristikami.</t>
  </si>
  <si>
    <t>V oceni ni zajet DDV !</t>
  </si>
  <si>
    <t>FAZA: PZI 1</t>
  </si>
  <si>
    <t>REKAPITULACIJA STROŠKOV</t>
  </si>
  <si>
    <t>Tehnična dokumentacija:  navodila za obratovanje in vzdrževanje (to črtaš), dokumentacija za tehnični pregled in primopredajo, tehnološke sheme vložene v lesen okvir in zaščiteno s steklom, skupaj s pritrdilnim materialom. Opis zajema tudi vris( skica) dejansko izvedenih del na listih PZI projekta, ki so osnova za izdelavo PID projektov. </t>
  </si>
  <si>
    <t>Gradbena pomoč inštalaterjem za izvedbo prebojev in ponovnih zazidav za izvedbo instalacije po projektni dokumentaciji</t>
  </si>
  <si>
    <t>Ročni, iz nerjaveče pločevine, komplet s pritrdilnim materialom</t>
  </si>
  <si>
    <t>DOZATOR ZA TEKOČE MILO</t>
  </si>
  <si>
    <t>s pokrovom, odpiranje z nožnim pritiskom</t>
  </si>
  <si>
    <t>KOŠ ZA SMETI</t>
  </si>
  <si>
    <t>skupaj z držalom za metlico</t>
  </si>
  <si>
    <t>METLICA ZA WC</t>
  </si>
  <si>
    <t>medeninastega, kromiranega komplet s pritrdilnim materialom</t>
  </si>
  <si>
    <t>DRŽALO ZA TOALETNI PAPIR</t>
  </si>
  <si>
    <t xml:space="preserve"> kromirano obojestransko vpeto s pritrdilnim materialom</t>
  </si>
  <si>
    <t>DRŽALO ZA PAPIRANTE BRISAČE</t>
  </si>
  <si>
    <t>iz brušenega stekla , komplet z drobnim pritrdilnim materialom za montažo na zid
Oblika in tip po izbiri arhitekta</t>
  </si>
  <si>
    <t xml:space="preserve">OGLEDALO </t>
  </si>
  <si>
    <t>OPREMA SANITARNIH PROSTOROV</t>
  </si>
  <si>
    <t>sifon za umivalnik z odlivnim ventilom DN 25</t>
  </si>
  <si>
    <t>prehodni podometni ventil DN 15</t>
  </si>
  <si>
    <t>DN 15</t>
  </si>
  <si>
    <t>zidna pipa z nastavkom za gumi cev</t>
  </si>
  <si>
    <t>B×L= 350×300 mm</t>
  </si>
  <si>
    <t>školjka iz nerjaveče pločevine za pritrditev na zid</t>
  </si>
  <si>
    <t>Korito  za montažo v tehničnem prostoru in srojnici sestoječega iz:</t>
  </si>
  <si>
    <t>TEHNIČNI PROSTOR</t>
  </si>
  <si>
    <t>Izvedba  priključka za izlivno školjko,  stoječega iz:                                                                                                                                                  -tlačnega izplakovalca dim. DN20 z ravnim zapornim ventilom DN20 
-zidne mešalne  baterije DN15 s premičnim izpustom in ročno prho
-dveh podometnih regulacijskih ventilov DN15                                                                                                                                                                                                                          -vertikalnega odtoka dim. DN100, vključno s potrebnim pritrdilnim in tesnilnim materialom</t>
  </si>
  <si>
    <t xml:space="preserve"> - montažni element za montažo na  steno</t>
  </si>
  <si>
    <t>lovilna rešetka</t>
  </si>
  <si>
    <t>npr.: HANSGROHE</t>
  </si>
  <si>
    <t>zidna mešalna baterija z dolgim izpustom</t>
  </si>
  <si>
    <t>L×B= 460×535 mm</t>
  </si>
  <si>
    <r>
      <t xml:space="preserve">Proiz:. CERAMICA DOLOMITE </t>
    </r>
    <r>
      <rPr>
        <b/>
        <u/>
        <sz val="10"/>
        <rFont val="Arial"/>
        <family val="2"/>
      </rPr>
      <t xml:space="preserve"> oz. drugo enakovredo!</t>
    </r>
  </si>
  <si>
    <t>npr:.</t>
  </si>
  <si>
    <t>školjka iz sanitarnega porcelana z mrežo iz nerjavečega jekla</t>
  </si>
  <si>
    <t>TROKADERO</t>
  </si>
  <si>
    <t>ČISTILA</t>
  </si>
  <si>
    <t>Pred dobavo tip in model uskladiti z arhitektom in naročnikom</t>
  </si>
  <si>
    <t xml:space="preserve">Proiz/Tip: </t>
  </si>
  <si>
    <t>dim:800x800 mm</t>
  </si>
  <si>
    <t xml:space="preserve">stenske mešalne baterije DN15 za prho, vkjučno
 z zidno pršno glavo na gibljivem zglobu, </t>
  </si>
  <si>
    <t xml:space="preserve"> - komplet tuš kabina z drsnimi vrati</t>
  </si>
  <si>
    <r>
      <t xml:space="preserve">Kompletna  prha, sestoječa  iz:
-pršne kadi iz sanitarne keramike,   </t>
    </r>
    <r>
      <rPr>
        <sz val="10"/>
        <color indexed="10"/>
        <rFont val="Arial"/>
        <family val="2"/>
      </rPr>
      <t xml:space="preserve"> </t>
    </r>
    <r>
      <rPr>
        <sz val="10"/>
        <rFont val="Arial"/>
        <family val="2"/>
      </rPr>
      <t xml:space="preserve">                                                                                                                                                                           
-dveh ravnih  ventilov DN15  za vzidavo
-odtočnega ventila za prho, dim. 32 mm z
 odtočnim sifonom</t>
    </r>
  </si>
  <si>
    <t>PRAVOKOTNA PRHA</t>
  </si>
  <si>
    <t/>
  </si>
  <si>
    <r>
      <t xml:space="preserve">Proiz Hansgrohe/Tip: Raindance   </t>
    </r>
    <r>
      <rPr>
        <b/>
        <u/>
        <sz val="10"/>
        <rFont val="Arial"/>
        <family val="2"/>
        <charset val="238"/>
      </rPr>
      <t>oz. drugo enakovredo!</t>
    </r>
  </si>
  <si>
    <t>npr.:</t>
  </si>
  <si>
    <t xml:space="preserve"> - nosilci za tuš prho, povezovalne podometne cevi in ostali montažni material</t>
  </si>
  <si>
    <t xml:space="preserve"> - podometni elektroventil z pritiskom na gumb odpira/zapira že predhodno mešano toplo vodo na tuš prho 
sestava: 
- vgradnja ABS doza 120x125x50 z dvema priklukoma 1/2" NN
-zaporni ventil in em ventil 6V DC
-inox pokrivan plošča 150x150mm z nosilnim okvirem in piezo tipko in priključki, napajalnik 230/9V
-pritrdilni vijaki in tesnila</t>
  </si>
  <si>
    <t xml:space="preserve"> - osnovni montažni komplet i Box universal</t>
  </si>
  <si>
    <t xml:space="preserve"> - nadglavna stenska prha Raindance S180JET</t>
  </si>
  <si>
    <t xml:space="preserve">Kompletna  prha, sestoječa  iz: </t>
  </si>
  <si>
    <t>PRHA-GARDEROBE (podometna)</t>
  </si>
  <si>
    <t>TUŠI</t>
  </si>
  <si>
    <t>- kromiran koš za odpadke</t>
  </si>
  <si>
    <t>- kromirana metlica za WC</t>
  </si>
  <si>
    <t>- kromirana kljukica za obleko</t>
  </si>
  <si>
    <t>- kromirano držalo toaletni papir</t>
  </si>
  <si>
    <t>- kromirano držalo za brisače</t>
  </si>
  <si>
    <t>- kromirano držalo za milo</t>
  </si>
  <si>
    <t>- ogledalo s premičnim naklonom, komplet z drobnim pritrdilnim materialom za montažo na zid, komplet s poličko.</t>
  </si>
  <si>
    <r>
      <t xml:space="preserve">Oprema sanitarij </t>
    </r>
    <r>
      <rPr>
        <b/>
        <sz val="10"/>
        <rFont val="Arial"/>
        <family val="2"/>
      </rPr>
      <t xml:space="preserve">za invalide, </t>
    </r>
    <r>
      <rPr>
        <sz val="10"/>
        <rFont val="Arial"/>
        <family val="2"/>
      </rPr>
      <t>komplet z montažnim materialom</t>
    </r>
    <r>
      <rPr>
        <b/>
        <sz val="10"/>
        <rFont val="Arial"/>
        <family val="2"/>
      </rPr>
      <t xml:space="preserve"> :</t>
    </r>
  </si>
  <si>
    <t>oz enakovredno drugo</t>
  </si>
  <si>
    <t>Proiz/Tip: DOLOMITE / ATLANTIS J201800</t>
  </si>
  <si>
    <t>Fiksno stensko držalo dolžine cca. 85 cm</t>
  </si>
  <si>
    <t>Proiz/Tip: DOLOMITE / SREDNJI RAZRED!</t>
  </si>
  <si>
    <t>-kotni ventil  DN15 mm</t>
  </si>
  <si>
    <t>gibka vezna cevka DN15 mm s priključki</t>
  </si>
  <si>
    <t>Duofix montažnega elementa za stenski WC s PODOMETNIM WC kotličkom z zapornim ventilom DN15, vključno s setom za predstensko montažo                                                          -aktivirne tipke za podometni kotliček z dvokoličinsko regulacijo</t>
  </si>
  <si>
    <t>sedežna deska s pokrovom</t>
  </si>
  <si>
    <r>
      <t xml:space="preserve">školjka </t>
    </r>
    <r>
      <rPr>
        <b/>
        <sz val="10"/>
        <color indexed="8"/>
        <rFont val="Arial"/>
        <family val="2"/>
      </rPr>
      <t>za invalide</t>
    </r>
    <r>
      <rPr>
        <sz val="10"/>
        <color indexed="8"/>
        <rFont val="Arial"/>
        <family val="2"/>
      </rPr>
      <t xml:space="preserve"> iz sanitarnega porcelana, bele barve s stranskim odtokom </t>
    </r>
  </si>
  <si>
    <t>Kompletna WC garnitura konzolne izvedbe sestoječa iz:</t>
  </si>
  <si>
    <t>sifon za umivalnik s fleksibilnim priključkom odlivnim ventilom DN 25, s čepom in držalom</t>
  </si>
  <si>
    <t>Tip: ATLANTIS</t>
  </si>
  <si>
    <t>Proizvod: CERAMICA DOLOMITE</t>
  </si>
  <si>
    <t xml:space="preserve"> - pod konstrikcija za montažo na mavčno-kartonsko steno</t>
  </si>
  <si>
    <t>stoječa enoročna nikljana mešalna baterija  DN 15 z veznima cevkama in kotnima ventiloma  DN15</t>
  </si>
  <si>
    <r>
      <t>školjka iz sanitarnega porcelana z nagibnim mehanizmom, montaža na ZIDANO</t>
    </r>
    <r>
      <rPr>
        <b/>
        <sz val="10"/>
        <rFont val="Arial"/>
        <family val="2"/>
      </rPr>
      <t xml:space="preserve"> steno, </t>
    </r>
    <r>
      <rPr>
        <sz val="10"/>
        <rFont val="Arial"/>
        <family val="2"/>
      </rPr>
      <t>komplet z nosilno konstrukcijo</t>
    </r>
  </si>
  <si>
    <r>
      <t xml:space="preserve">Kompleten umivalnik </t>
    </r>
    <r>
      <rPr>
        <b/>
        <sz val="10"/>
        <rFont val="Arial"/>
        <family val="2"/>
      </rPr>
      <t xml:space="preserve">za invalide </t>
    </r>
    <r>
      <rPr>
        <sz val="10"/>
        <rFont val="Arial"/>
        <family val="2"/>
      </rPr>
      <t>sestoječ iz:</t>
    </r>
  </si>
  <si>
    <t>SANITARIJE INVALIDI</t>
  </si>
  <si>
    <t>tip:</t>
  </si>
  <si>
    <t>Proiz:Ceramika Dolomite / tip: Volga oz. drugi enakovreden</t>
  </si>
  <si>
    <r>
      <t xml:space="preserve">Sestoječ iz pisoarne školjke iz sanitarnega porcelana, kromiranega odtočnega ventila </t>
    </r>
    <r>
      <rPr>
        <sz val="10"/>
        <color indexed="8"/>
        <rFont val="Calibri"/>
        <family val="2"/>
        <charset val="238"/>
      </rPr>
      <t>Ø</t>
    </r>
    <r>
      <rPr>
        <sz val="10"/>
        <color indexed="8"/>
        <rFont val="Arial CE"/>
        <family val="2"/>
        <charset val="238"/>
      </rPr>
      <t xml:space="preserve">32, kromiranega odtočnega ventila Ø50, magnetnega ventila Ø15 s kapo in rozeto in električno omarico s fotocelico
                                                                   </t>
    </r>
  </si>
  <si>
    <t>PISOAR s fotocelico</t>
  </si>
  <si>
    <r>
      <t>Proiz:Ceramika Dolomite / tip: Asolo J3941 školjka z desko</t>
    </r>
    <r>
      <rPr>
        <b/>
        <u/>
        <sz val="10"/>
        <color indexed="8"/>
        <rFont val="Arial"/>
        <family val="2"/>
        <charset val="238"/>
      </rPr>
      <t xml:space="preserve"> oz. enakovredno</t>
    </r>
  </si>
  <si>
    <r>
      <t xml:space="preserve">Kompletno </t>
    </r>
    <r>
      <rPr>
        <b/>
        <sz val="10"/>
        <color indexed="8"/>
        <rFont val="Arial CE"/>
        <family val="2"/>
        <charset val="238"/>
      </rPr>
      <t>konzolno stranišče</t>
    </r>
    <r>
      <rPr>
        <sz val="10"/>
        <color indexed="8"/>
        <rFont val="Arial CE"/>
        <family val="2"/>
        <charset val="238"/>
      </rPr>
      <t xml:space="preserve">, sestoječe iz:
-straniščne školjke, iz sanitarne keramike s  sedežno desko
                                                                   </t>
    </r>
  </si>
  <si>
    <t>WC ŠKOLJKA</t>
  </si>
  <si>
    <t xml:space="preserve">dim: </t>
  </si>
  <si>
    <t>Proiz:Ceramika Dolomite / tip: Novella oz. drugi enakovreden</t>
  </si>
  <si>
    <t xml:space="preserve">                                                                                                                        
-odtočnega ventila in sifona za umivalnik, dim. 32 mm                                                                                                                                                                                                                         -stoječe  enoročne baterije DN15 s fiksnim izpustom in perlatorjem (npr.: HANSGROHE)
-kotnega  ventila DN15                                                                                                                                                                                        </t>
  </si>
  <si>
    <t>GARNITURA ZA OPREMA VGRADNIH SAITARNIH UMIVALNIKOV IN VGADNIH KORIT
-sifoni in enoročne baterije</t>
  </si>
  <si>
    <t>dim: 60</t>
  </si>
  <si>
    <t>Proiz:Ceramika Dolomite / tip: Gemma 2 oz. drugi enakovreden</t>
  </si>
  <si>
    <t xml:space="preserve">Kompleten  umivalnik,  sestoječ iz: 
-umivalnika iz sanitarne keramike, srednje kvlitete, primeren za montažo na zid, barva in tip po izbiri arhitekta                                                                                                                                     
-odtočnega ventila in sifona za umivalnik, dim. 32 mm                                                                                                                                                                                                                         -stoječe  enoročne baterije DN15 s fiksnim izpustom in perlatorjem (npr.: HANSGROHE)
-kotnega  ventila DN15                                                                                                                                                                                        </t>
  </si>
  <si>
    <t>UMIVALNIK</t>
  </si>
  <si>
    <t>SANITARIJE</t>
  </si>
  <si>
    <t>WC ŠKOLJKA OTROŠKA</t>
  </si>
  <si>
    <t>UMIVALNIK OTROŠKI</t>
  </si>
  <si>
    <t>OTROŠKI WC</t>
  </si>
  <si>
    <t>Pri vseh pozicijah je potrebno upoštevati transport, dobavo in montažo elementov ter spojni in tesnilni material.</t>
  </si>
  <si>
    <t xml:space="preserve">    1.1.   SANITARNI ELEMENTI</t>
  </si>
  <si>
    <t>ENOTE</t>
  </si>
  <si>
    <t>ENOTO</t>
  </si>
  <si>
    <t>MATERIAL</t>
  </si>
  <si>
    <t>montaže</t>
  </si>
  <si>
    <t>materiala</t>
  </si>
  <si>
    <t>1€
SIT</t>
  </si>
  <si>
    <t>faktor
na ure</t>
  </si>
  <si>
    <t>faktor
na mat.</t>
  </si>
  <si>
    <t>prodajna
ura</t>
  </si>
  <si>
    <t>material
nabavna c.</t>
  </si>
  <si>
    <t>število
ur</t>
  </si>
  <si>
    <t xml:space="preserve">CENA </t>
  </si>
  <si>
    <t>DELO</t>
  </si>
  <si>
    <t>DELO/</t>
  </si>
  <si>
    <t>PRODAJNA
CENA</t>
  </si>
  <si>
    <t>normativ</t>
  </si>
  <si>
    <t>nabavna
cena</t>
  </si>
  <si>
    <t>skupna cena</t>
  </si>
  <si>
    <t>cena za enoto</t>
  </si>
  <si>
    <t>podroben opis postavke za dobavo in montažo</t>
  </si>
  <si>
    <t>zap.št.</t>
  </si>
  <si>
    <t xml:space="preserve">m </t>
  </si>
  <si>
    <t>dim: 10x120 cm  -   dim. odtoka 50 mm</t>
  </si>
  <si>
    <t>dim: 10x90 cm  -   dim. odtoka 50 mm</t>
  </si>
  <si>
    <t>dim: 10x80 cm  -   dim. odtoka 50 mm</t>
  </si>
  <si>
    <t>Inox talna rešetka  iz inoxa  s pohodno rešetko in tacami za vzidavo. Sestavljena iz korita, smradne zapore in stranskega odtoka.</t>
  </si>
  <si>
    <t>TALNA REŠETKA za tuš</t>
  </si>
  <si>
    <t>iztok vetikalen, vrsta plastike PP, priključek DN75 z, za vgradnjo na cev fi 75</t>
  </si>
  <si>
    <t>SIFONI za preprečitev smadu vgrajen na cevni instalaciji fi 75</t>
  </si>
  <si>
    <t>HL60H dimenzije DN70/100</t>
  </si>
  <si>
    <t>npr:</t>
  </si>
  <si>
    <t>Dvojni talni odtočni kotliček iz PP  (prilagojen npr. HL60H dimenzije DN 70/100 s toplotno izoliranim ohišjem in nerjavečim spojnim elementom, z debelostensko pvc         rešetko  dim. 200/200 mm, z vertikalnim iztokom, z dvema  izolacijskima rozetama iz bitumna in drenažnim nastavkom – odtok je vgrajen v  keramičnem tlaku, zgornja izolacijska rozeta tik pod keramično oblogo je prirejena za stikovanje s hidroizolacijsko malto, spodnja izolacijska rozeta se stikuje s hidroizolacijsko membrano,  vmes je drenažni del odtoka, ki omogoča odtok izcednih vod iz območja tlaka</t>
  </si>
  <si>
    <t>TALNI SIFONI  z vetikalnim izlivom</t>
  </si>
  <si>
    <t>iztok 3 st., vrsta plastike PP, priključek DN50 s stranjskim dotokom DN40, z nasadnim kosom in okvirjem rešetke, rešetka iz nerjavnega jekla, nazivne mere okvirja rešetke 150x150 mm</t>
  </si>
  <si>
    <t>TALNI SIFON-POHODNI</t>
  </si>
  <si>
    <t>Ø 125</t>
  </si>
  <si>
    <t xml:space="preserve">Ø 110 </t>
  </si>
  <si>
    <t>Ø 75</t>
  </si>
  <si>
    <t>za horizontalno vgraditev, s spojkami, komplet z dobavo in montažo</t>
  </si>
  <si>
    <t>ČISTILNI KOS za Geberit-Silent PP</t>
  </si>
  <si>
    <t>DN110</t>
  </si>
  <si>
    <t>Odzračevalna kapa z nastavkom za priključitev na  kanalizacijsko cev</t>
  </si>
  <si>
    <t>DN125</t>
  </si>
  <si>
    <t>DN75</t>
  </si>
  <si>
    <t>DN50</t>
  </si>
  <si>
    <r>
      <t xml:space="preserve">Cev za odpadno vodo npr. </t>
    </r>
    <r>
      <rPr>
        <b/>
        <sz val="10"/>
        <rFont val="Arial"/>
        <family val="2"/>
        <charset val="238"/>
      </rPr>
      <t xml:space="preserve">Geberit Silent PP20 </t>
    </r>
    <r>
      <rPr>
        <sz val="10"/>
        <rFont val="Arial"/>
        <family val="2"/>
        <charset val="238"/>
      </rPr>
      <t>iz PP, oddporna na toplo vodo kratkotrajno do 95°C (trajno na 60°C), skladno z ONORM B 2501, (skupaj s fazonskimi kosi, spojnim in tesnilnim materilaom, obešalnimi objemkami...) Cevi so v palicah dolžine 3 m.</t>
    </r>
  </si>
  <si>
    <t xml:space="preserve">    1.2.   KANALIZACIJA ODPADNE VODE</t>
  </si>
  <si>
    <t>Pripravljalna dela in zarisovanje, tlačna preizkušnja cevovodov s hladnim vodnim tlakom 12 bar, pregled, izpiranje in dezinfekcija (kloriranje) cevovodov, armatur in naprav, zaključna dela, izdelava navodil za obratovanje in vzdrževanje</t>
  </si>
  <si>
    <t>Požarno tesnenje prebojev</t>
  </si>
  <si>
    <t xml:space="preserve">kpl </t>
  </si>
  <si>
    <t>Konzolni, obešalni in pritrdilni material za obešanje cevnega razvoda iz pocinkanega materiala</t>
  </si>
  <si>
    <t>Dezinfekcija cevi mrzle, tople in cirkulacijske vode</t>
  </si>
  <si>
    <t>Gasilnik z - 5 EG (CO2)</t>
  </si>
  <si>
    <t>Gasilnik z - 9 EG (prašek)</t>
  </si>
  <si>
    <t>Ročni gasilni aparat na prašek ABC za količino 6ali 9 kg ali ogljikov dioksid  CO2, vključno z obešalnim in pritrdilnim materialom, za montažo v zidno nišo.</t>
  </si>
  <si>
    <t>s strani pooblaščene organizacije ter izdelava zapisnika.</t>
  </si>
  <si>
    <t>MERITVE IN PLOMBIRANJE HIDRANTA</t>
  </si>
  <si>
    <t>TIP 1-C/K-30-LSF</t>
  </si>
  <si>
    <t>Proizvod: Galus</t>
  </si>
  <si>
    <t>np:</t>
  </si>
  <si>
    <t xml:space="preserve">- prostorom za možnost namestitve dveh ročnih gasilnikov, z vratci </t>
  </si>
  <si>
    <t xml:space="preserve">- tlačno gumijasto cevjo DN25 dolžine 25 m, navite na kolutu. </t>
  </si>
  <si>
    <t>- ročnika z ustnikom in zasunom DN 25</t>
  </si>
  <si>
    <t>- priključnega medeninastega ventila za hidrant DN 50 s stabilno spojko "C" in reducirnim kosom</t>
  </si>
  <si>
    <t xml:space="preserve">- pločevinasta  podometna omarica, z vratci iz pločevine, debeline 1,5 mm, opleskana z odgovarjajočo barvo in oznako H na vratih </t>
  </si>
  <si>
    <t>sestavljen iz:</t>
  </si>
  <si>
    <t>Specialna hidrantna Euro omarica, dimenzije 720x1580x250 mm</t>
  </si>
  <si>
    <t>PROTIPOŽARNI STENSKI EURO HIDRANT</t>
  </si>
  <si>
    <t>DN 50</t>
  </si>
  <si>
    <t>DN 32</t>
  </si>
  <si>
    <t>Pocinkana navojna cev po DIN 2440 ali JUS C.B5.225 iz materiala St.00, s pocinkano prevleko kakovosti A1, vodene v zidnih regahv tlaku ali vidno, za mrzlo vodo, izolirane s izolacijo iz sintetičnega kavčuka debeline v skladu z standardi,  komplet s fitingi, spojnim in tesnilnim materialom</t>
  </si>
  <si>
    <t>CEVOVODI POCINKANI samo za hladno vodo</t>
  </si>
  <si>
    <t>DN 20(26x3,0)</t>
  </si>
  <si>
    <t>DN 15(20x2,5mm)</t>
  </si>
  <si>
    <t>Plastična vodovodna cev izdelana po DIN 16892/93, (npr. PE-X/Al/PE, GEBERIT tip MEPLA ali TCE) skupaj s Ms ali PE fitingi za stiskanje, vsem potrebnim montažnim in pritrdilnim materialom, tovarniško toplotno zaščitene s PE penasto gumo debeline 10 mm (razvodi tople vode v tleh, stenskih utorih ali montažnih stenah)</t>
  </si>
  <si>
    <t>CEVOVODI</t>
  </si>
  <si>
    <t xml:space="preserve">DN 40  (42x1,5 mm)   </t>
  </si>
  <si>
    <t xml:space="preserve">DN 32  (35x1,5 mm)   </t>
  </si>
  <si>
    <t xml:space="preserve">DN 25  (28x1,2 mm)   </t>
  </si>
  <si>
    <t xml:space="preserve">DN 20  (22x1,2 mm)   </t>
  </si>
  <si>
    <t xml:space="preserve">DN 15  (18x1,00 mm)   </t>
  </si>
  <si>
    <t>Izolacija cevi za toplo vodo vodenih vidno ali v instalacijskih jaških s parozaporno izolacijo (ARMSTRONG ARMAFLEX TUBOLIT SR) debeline 13 mm, razvodi v predelnih stenah (kopalnice, sanitarije) debeline 13 mm</t>
  </si>
  <si>
    <t xml:space="preserve">Izolacija cevi za hladno vodo vodenih vidno ali v instalacijskih jaških s parozaporno izolacijo (ARMSTRONG ARMAFLEX TUBOLIT SR) debeline 9 mm, razvodi v stenah (kopalnice, sanitarije) </t>
  </si>
  <si>
    <t>Geberit</t>
  </si>
  <si>
    <t>npr.</t>
  </si>
  <si>
    <t>Gola cev, vključno ves tesnilni material</t>
  </si>
  <si>
    <t>komplet s fitingi (kolena, redukcije, T-kosi), vključen spojni in tesnilni material.</t>
  </si>
  <si>
    <t>Mapress sistemske cevi (CrNiMo)iz nerjavnega jekla,za uporabo v sanitarnih inštalacijah</t>
  </si>
  <si>
    <t>DN15</t>
  </si>
  <si>
    <t>Z nastavkom za gumi cev, tesnili in vijaki za pomivalni stroj, pralni stroj in ledomat.</t>
  </si>
  <si>
    <t>KROGELNA PIPA</t>
  </si>
  <si>
    <t>za nazivni tlak PN10, vključno s tesnilnim materialom</t>
  </si>
  <si>
    <t>PODOMETNI VENTIL</t>
  </si>
  <si>
    <t>Danfoss, CCR 2</t>
  </si>
  <si>
    <t>za programsko vodeno dezinfekcijo vode in izpis temperaur, za vodenje 16 krogov, in zapis, vključno s kartico 2GB SD, za zajem podatkov, vključno z naležnim tipalom ESMC</t>
  </si>
  <si>
    <t>REGULATOR</t>
  </si>
  <si>
    <r>
      <t xml:space="preserve">TERMOMAT tip:  </t>
    </r>
    <r>
      <rPr>
        <b/>
        <sz val="10"/>
        <rFont val="Arial CE"/>
        <charset val="238"/>
      </rPr>
      <t>oz. drugo enakovredo!</t>
    </r>
  </si>
  <si>
    <t>Tehnične lastnosti:
Maksimalni delovni tlak: 10 bar
Opomba: Za tlak večji od 5 barov priporočamo uporabo ventila za zmanjševanje oz. uravnavanje tlaka 
Minimalni delovni tlak:0,5 bar
Priporočeni delovni tlak: 1–5 bar
Maksimalna temperatura tople vode: 85   °C
Standardni temperaturni razpon: 20 °C–50 °C
Varnostno blokiranje: 38°C
z zidno vgradno dozo in inox pokrovom kopmlet z vijaki in tesnilnim materialom
z priključki za TV, HV vodo DN20</t>
  </si>
  <si>
    <t>TERMOSTATSKI MEHANSKI MEŠALNI VENTIL</t>
  </si>
  <si>
    <t xml:space="preserve">tip: MTCV </t>
  </si>
  <si>
    <r>
      <t xml:space="preserve">Proiz: DANFOSS </t>
    </r>
    <r>
      <rPr>
        <b/>
        <u/>
        <sz val="10"/>
        <rFont val="Arial"/>
        <family val="2"/>
        <charset val="238"/>
      </rPr>
      <t>oz. drugo enakovredo!</t>
    </r>
  </si>
  <si>
    <t xml:space="preserve"> z elektrotermičnim pogonom TWA za  vodeno dezinfekcijo, temperaturnim tipalom, z notranjimi navojnimi priključki, območje nastavljanja temperature 40-60°C, komplet z dobavo in montažo</t>
  </si>
  <si>
    <t>MODULARNI TERMOSTATSKI OBTOČNI VENTIL</t>
  </si>
  <si>
    <t>DN32</t>
  </si>
  <si>
    <t>DN25</t>
  </si>
  <si>
    <t>z notranjimi navojnimi priključki, s poševnim sedežem za sanitarno vodo, komplet z dobavo in montažo</t>
  </si>
  <si>
    <t>ČISTILNI KOS</t>
  </si>
  <si>
    <t>DN 40</t>
  </si>
  <si>
    <t>DN 25</t>
  </si>
  <si>
    <t>DN 20</t>
  </si>
  <si>
    <t>Krogelni  ventil  s  prigrajeno izpustno pipico, izdelan iz medenine z navojnimi priključki, za PN16, za hladno in toplo vodo</t>
  </si>
  <si>
    <t xml:space="preserve">    1.3.   RAZVODNO OMREŽJE</t>
  </si>
  <si>
    <t xml:space="preserve">Preizkuševalec trdote s kapljicami. </t>
  </si>
  <si>
    <t>PREIZKUS TRDOTE VODE</t>
  </si>
  <si>
    <t>Mehanski filter za vodo z mrežastim vložkom 60 mcr. – višina 20''.</t>
  </si>
  <si>
    <t>FILTER ZA VODO</t>
  </si>
  <si>
    <t>Avtomatska mehčalna naprava, EKO – BS – 320 V/63  popolnoma avtomatska naprava enojni ionski mehčalec, Delovanje vasovno in volumetrično . Vhodni in izhodni priklop 1''.  Pretok 4,2 m3/h</t>
  </si>
  <si>
    <t xml:space="preserve">MEHČALNA NAPRAVA NA IONSKO IZMEJAVO </t>
  </si>
  <si>
    <t>DN20</t>
  </si>
  <si>
    <t>tip.: DT5</t>
  </si>
  <si>
    <r>
      <t xml:space="preserve">Proiz: REFLEX </t>
    </r>
    <r>
      <rPr>
        <b/>
        <u/>
        <sz val="10"/>
        <color indexed="8"/>
        <rFont val="Arial CE"/>
        <family val="2"/>
        <charset val="238"/>
      </rPr>
      <t xml:space="preserve"> oz. drugo enakovredo!</t>
    </r>
  </si>
  <si>
    <t>z notranjim navojnmim priključkom, z izpustno pipico, komplet z nabavo in montažo, PN16</t>
  </si>
  <si>
    <t>PRETOČNI VENTIL ZA EKSPANZIJSKO POSODO</t>
  </si>
  <si>
    <t>max. Obratovalni tlak 4 bar</t>
  </si>
  <si>
    <t>predtlak dušika 1,5 bar</t>
  </si>
  <si>
    <t>Vk=10 l</t>
  </si>
  <si>
    <t>Vcel=15 l</t>
  </si>
  <si>
    <t>zaprt varnostna posoda namenjena za sanitarno vodo za hladno vodo do 40°C, v skladu z DIN4807, stoječe izvedbe, izdelana iz korozijsko zaščitenega ohišja iz varjene jeklene pločevine in membrane, ter polnjena z dušikom, z vgrajenim manometrom na ohišju in priključkom za tlačne preizkuse.</t>
  </si>
  <si>
    <t>EKSPANZIJSKA POSODA ZA STV</t>
  </si>
  <si>
    <t>tip: SAN 20/70-130</t>
  </si>
  <si>
    <r>
      <t xml:space="preserve">proizvod: IMP ČRPALKE   </t>
    </r>
    <r>
      <rPr>
        <b/>
        <u/>
        <sz val="10"/>
        <rFont val="Arial"/>
        <family val="2"/>
        <charset val="238"/>
      </rPr>
      <t>oz. drugo enakovredo!</t>
    </r>
  </si>
  <si>
    <t>U=230V, N=140 W</t>
  </si>
  <si>
    <t>dPa=40kPa, DN20</t>
  </si>
  <si>
    <t>V´= 2m3/h</t>
  </si>
  <si>
    <r>
      <t>za sanitarno vodo</t>
    </r>
    <r>
      <rPr>
        <i/>
        <sz val="11"/>
        <rFont val="Arial"/>
        <family val="2"/>
      </rPr>
      <t>, skupaj z navojnimi priključki PN10, komplet z redukcijama, holendri in tesnilnim materialom</t>
    </r>
  </si>
  <si>
    <t>CIRKULACIJSKA ČRPALKA</t>
  </si>
  <si>
    <t>Moč prenosnika 8kW.</t>
  </si>
  <si>
    <t>sekundar: 8/21°C,  pretok 7,7 l/min</t>
  </si>
  <si>
    <t>primar: 23/10°C, pretok 7,7 l/min</t>
  </si>
  <si>
    <t>TOPLOTNI PRENOSNIK primeren za sanitarno vodo PREDGREVANJE</t>
  </si>
  <si>
    <t>Moč prenosnika 100kW.</t>
  </si>
  <si>
    <t>sekundar: 8/62°C,  pretok 32 l/min</t>
  </si>
  <si>
    <t>primar: 80/65°C, pretok 73,6 l/min</t>
  </si>
  <si>
    <t>TOPLOTNI PRENOSNIK primeren za sanitarno vodo GRETJE IN PREGEVANJE</t>
  </si>
  <si>
    <t>Napisne tablice za označitev glavnih elementov.</t>
  </si>
  <si>
    <t>kpl.</t>
  </si>
  <si>
    <t xml:space="preserve"> 0 ... 10 bar</t>
  </si>
  <si>
    <t>montaža v cevno omrežje vode</t>
  </si>
  <si>
    <t>Pasivno tlačo tiplalo. Dobava in montaža tlačnega tipala</t>
  </si>
  <si>
    <t>montaža na STENO</t>
  </si>
  <si>
    <r>
      <t>Pasivno tipalo s temperaturnim senzorjem Pt 1000:
Dobava in montaža</t>
    </r>
    <r>
      <rPr>
        <sz val="10"/>
        <rFont val="Arial"/>
        <family val="2"/>
        <charset val="238"/>
      </rPr>
      <t xml:space="preserve"> temperaturnega tipala z zunanjo zaščitno cevjo iz nerjavečega jekla s temperaturnim senzorjem Pt 1000; 0 ... 150°C</t>
    </r>
  </si>
  <si>
    <t>Manometer na vzmet z manometrsko pipo v okroglem ohišju fi 63mm za območje 0…10bar</t>
  </si>
  <si>
    <t>MANOMETER</t>
  </si>
  <si>
    <t>Termometer na vzmet v okroglem ohišju fi 63mm za območje 0…120°C</t>
  </si>
  <si>
    <t xml:space="preserve">TERMOMETER  </t>
  </si>
  <si>
    <t>nadtlak odpiranja 6 bar, kot visokohodni ventil, z navojnim priključkom, okrov iz nodularne litine, notranja garnitura iz nerjavnega jekla, z mehko zatesnitvijo, PN16</t>
  </si>
  <si>
    <t>VZMETNI VARNOSTNI VENTIL</t>
  </si>
  <si>
    <t>z navojnimi priključki, primeren za ogrevno vodo do 120°C, PN10, skupaj s tesnilnim materialom</t>
  </si>
  <si>
    <t>DUŠILNI VENTIL</t>
  </si>
  <si>
    <t>DN40</t>
  </si>
  <si>
    <t>z notranjim navojem, NP10 vključno s tesnilnim materialom</t>
  </si>
  <si>
    <t>NEPOVRATNI VENTIL</t>
  </si>
  <si>
    <t>Izolacija cevi za toplo vodo vodenih vidno ali v instalacijskih jaških s parozaporno izolacijo (ARMSTRONG ARMAFLEX TUBOLIT SR) debeline 13 mm, razvodi v predelnih stenah (kopalnice, sanitarije) debeline 9 mm</t>
  </si>
  <si>
    <t>Mapress sistemske cevi (CrNiMo)iz nerjavnega jekla,za uporabo v sanitarnih inštalacijah, komplet s fitingi (kolena, redukcije, T-kosi), vključen spojni in tesnilni material.</t>
  </si>
  <si>
    <t>Krogelni ventil z notranjim navojnim priključkom in nastavkom za gumijasto cev, komplet z spojnim in tesnilnim materialom</t>
  </si>
  <si>
    <t xml:space="preserve">    1.4.   PRIPRAVA VODE</t>
  </si>
  <si>
    <t>SKUPAJ:</t>
  </si>
  <si>
    <t>Izdelava načrta za operativne potrebe vzdrževalne službe distributerja, ki pa vključuje evidentiranje in dokumentiranje sprememb - odstopanja od projekta pri montažnih delih.</t>
  </si>
  <si>
    <t>Izdelava podatkov novozgrajenih naprav za vnos v kataster komunalnih naprav skladno z določili upravljalca dotičnega sistema</t>
  </si>
  <si>
    <t>in spiranje cevovodov za pitno vodo, z vodo, dezinfekcijsko sredstvo klor, skupaj z jemanjem vzorcev in poročilom</t>
  </si>
  <si>
    <t>DEZINFEKCIJA</t>
  </si>
  <si>
    <t>vključno s spojnim in tesnilnim materialom.</t>
  </si>
  <si>
    <t>PIPA ZA PRAZNENJA SISTEMA</t>
  </si>
  <si>
    <t>G</t>
  </si>
  <si>
    <t>z navojnimi priključki, PN16 vključno s spojnim in tesnilnim materilaom.</t>
  </si>
  <si>
    <t>F</t>
  </si>
  <si>
    <t>dimenzija: Q=18m3/h DN40</t>
  </si>
  <si>
    <t>Tip:</t>
  </si>
  <si>
    <t xml:space="preserve">Proizv.: </t>
  </si>
  <si>
    <t>z holendri, z možnostjo daljinskega odčitavanja,  z vso opremo,  spojnim in tesnilnim materialom, komplet z dobavo in montažo
Vodomer naj omogoča prikop za dalinsko očitovanje podatkov (merjeneje porabe vode)</t>
  </si>
  <si>
    <t xml:space="preserve">HORIZONTALNI  VODOMER </t>
  </si>
  <si>
    <t>izdelan iz medenine z navojnimi priključki za PN16 za hladno vodo, vključno s tesnilnim materialom.</t>
  </si>
  <si>
    <t>KROGELNI VENTIL</t>
  </si>
  <si>
    <t>TRAK PVC Z NAPISOM "POZOR VODOVOD"</t>
  </si>
  <si>
    <t>visoke gostote tip 3 serije 5 izdelane za NP10. Cevi so izdelane v skladu z JUS G.C6.601 oz. DIN 8074, skupaj z varilnim materialom</t>
  </si>
  <si>
    <t>PE CEV</t>
  </si>
  <si>
    <t>VODOMERNI JAŠEK IN PRIKLOP OBJEKTA</t>
  </si>
  <si>
    <t>potrošnikov o zaprtju vodovoda, zapiranje, čiščenje in ponovno odpiranje</t>
  </si>
  <si>
    <t>OBVEŠČANJE</t>
  </si>
  <si>
    <t>dela se izvajajo pod nadzorom upravitelja vodovoda</t>
  </si>
  <si>
    <t>Op:</t>
  </si>
  <si>
    <t>vključno ves pritrdilni, vijačni in tesnilni material.</t>
  </si>
  <si>
    <t>priklop z navrtalnim sedlom DN 50</t>
  </si>
  <si>
    <t>izdelava priklopa na primarrni vodovod, vključno s potrebnimi fazonskimi kosi</t>
  </si>
  <si>
    <t>zaustavitev delovanja primarnega vodovoda</t>
  </si>
  <si>
    <t xml:space="preserve"> - na obstoječ vodovod  DUCTIL DN100 vključno z: </t>
  </si>
  <si>
    <t>IZVEDBA PRIKLOPA</t>
  </si>
  <si>
    <t>VODOVODNI PRIKLJUČEK</t>
  </si>
  <si>
    <r>
      <t xml:space="preserve">Opomba: </t>
    </r>
    <r>
      <rPr>
        <b/>
        <u/>
        <sz val="10"/>
        <rFont val="Arial"/>
        <family val="2"/>
        <charset val="238"/>
      </rPr>
      <t>opremo uskladiti z upravljalcem vodovod</t>
    </r>
    <r>
      <rPr>
        <b/>
        <sz val="10"/>
        <rFont val="Arial"/>
        <family val="2"/>
        <charset val="238"/>
      </rPr>
      <t>a</t>
    </r>
  </si>
  <si>
    <t>1</t>
  </si>
  <si>
    <t xml:space="preserve">    1.5.   ZUNANJI VODOVOD</t>
  </si>
  <si>
    <t>FAZA: PZI</t>
  </si>
  <si>
    <t>TLAČNI PREIZKUS VSEH CEVOVODOV</t>
  </si>
  <si>
    <t>Pritrdilni material za obešanje in pritrjevanje cevi, sestavljene iz jeklenih profilov in obešal, skupaj s fiksnimi točkami. Ustreza proizvod SIKLA ali ustrezno drugo.</t>
  </si>
  <si>
    <t>DN 125</t>
  </si>
  <si>
    <t>za cevi z nazivnim premerom :</t>
  </si>
  <si>
    <r>
      <t>Izolacija cevnih razvodov z mineralno volno debeline 100</t>
    </r>
    <r>
      <rPr>
        <sz val="10"/>
        <color indexed="8"/>
        <rFont val="Times New Roman"/>
        <family val="1"/>
        <charset val="238"/>
      </rPr>
      <t xml:space="preserve"> mm </t>
    </r>
    <r>
      <rPr>
        <sz val="10"/>
        <color indexed="8"/>
        <rFont val="Times New Roman"/>
        <family val="1"/>
      </rPr>
      <t>in oplaščen z Al pločevino, za naslednje premere cevi:</t>
    </r>
  </si>
  <si>
    <t xml:space="preserve">IZOLACIJA </t>
  </si>
  <si>
    <t>DN 125 debelina izolacije 100mm</t>
  </si>
  <si>
    <t>požarna odpornost C-s3 po SIST EN 13501-1</t>
  </si>
  <si>
    <r>
      <t>Toplotna izolacija, za toplo vodo, samougasljiva,  iz umetnega kavčuka z zaprto celično strukturo, za temperature do 105°C, l=0.037 pri 10°C v obliki cevakov,</t>
    </r>
    <r>
      <rPr>
        <sz val="10"/>
        <color indexed="8"/>
        <rFont val="Times New Roman"/>
        <family val="1"/>
        <charset val="238"/>
      </rPr>
      <t xml:space="preserve"> </t>
    </r>
    <r>
      <rPr>
        <sz val="10"/>
        <color indexed="8"/>
        <rFont val="Times New Roman"/>
        <family val="1"/>
      </rPr>
      <t xml:space="preserve"> za naslednje premere cevi:</t>
    </r>
  </si>
  <si>
    <t>Jeklena črna cev po DIN 2448, skupaj s fazonskimi kosi, dodatkom za razrez in varilnim materialom</t>
  </si>
  <si>
    <t>JEKLENE CEVI</t>
  </si>
  <si>
    <t xml:space="preserve">  za cevi DN 125, debelina izolacije 100 mm</t>
  </si>
  <si>
    <t xml:space="preserve">  za cevi DN 100, debelina izolacije 100 mm</t>
  </si>
  <si>
    <t xml:space="preserve">  za cevi DN 80, debelina izolacije 80 mm</t>
  </si>
  <si>
    <t xml:space="preserve">  za cevi DN 65, debelina izolacije 65 mm</t>
  </si>
  <si>
    <t xml:space="preserve">  za cevi DN 50, debelina izolacije 50 mm</t>
  </si>
  <si>
    <r>
      <t>Fleksibilna izolacija cevovodov :</t>
    </r>
    <r>
      <rPr>
        <sz val="10"/>
        <rFont val="Arial"/>
        <family val="2"/>
        <charset val="238"/>
      </rPr>
      <t xml:space="preserve">
Dobava in izolacija cevovodov iz elastomernega zaprtoceličnega materiala na osnovi sintetičnega kavčuka s toplotno prevodnostjo λ</t>
    </r>
    <r>
      <rPr>
        <vertAlign val="subscript"/>
        <sz val="10"/>
        <rFont val="Arial"/>
        <family val="2"/>
        <charset val="238"/>
      </rPr>
      <t>0° C</t>
    </r>
    <r>
      <rPr>
        <sz val="10"/>
        <rFont val="Arial"/>
        <family val="2"/>
        <charset val="238"/>
      </rPr>
      <t xml:space="preserve"> ≤ 0.035 W/(mK) i, po DIN 4102-del 1, razred B1, težko gorljiv, z dodatkom za razrez in z lepilnim materialom; -10°C ... 105°C; dodatno oplaščena z PE ovojem</t>
    </r>
  </si>
  <si>
    <t>DN 100</t>
  </si>
  <si>
    <t>DN 80</t>
  </si>
  <si>
    <t>DN 65</t>
  </si>
  <si>
    <t>skupaj s fazonskimi kosi, koleni, dodatkom za razrez in spojnim materialom</t>
  </si>
  <si>
    <t>Mapress sistemske cevi iz ogljikovega jekla, nelegirano jeklo 1.0034 E 195 (DIN EN 10305) zunaj cinkane</t>
  </si>
  <si>
    <t>vključno z ventilom DN 10, komplet z dobavo in montažo</t>
  </si>
  <si>
    <t>AVTOMATSKI ODZRAČEVALNI VENTIL</t>
  </si>
  <si>
    <t>Manometer na vzmet v okroglem ohišju fi 63mm za območje 0…10bar, komplet s tripotno manometeresko pipo, radialni priklop 1/4''</t>
  </si>
  <si>
    <t xml:space="preserve">MANOMETER  </t>
  </si>
  <si>
    <t>Polnilno praznilna pipa z navojnimi priključki in priključkom za gibko cev</t>
  </si>
  <si>
    <t xml:space="preserve">POLNILNO PRAZNILNA PIPA  </t>
  </si>
  <si>
    <t>DN100</t>
  </si>
  <si>
    <t>DN80</t>
  </si>
  <si>
    <t>MSV-C</t>
  </si>
  <si>
    <r>
      <t>Proizvod:Danfoss</t>
    </r>
    <r>
      <rPr>
        <b/>
        <sz val="10"/>
        <rFont val="Arial"/>
        <family val="2"/>
      </rPr>
      <t xml:space="preserve"> oz. drugo enakovredo!</t>
    </r>
  </si>
  <si>
    <r>
      <t xml:space="preserve">Regulacijski balansirni ventil </t>
    </r>
    <r>
      <rPr>
        <sz val="10"/>
        <rFont val="Arial"/>
        <family val="2"/>
      </rPr>
      <t>pretoka za hidr.uravnoteženje mreže z prrobničnimii priključki PN10, skupaj s tesnilnim materialom in protiprirobnicami</t>
    </r>
  </si>
  <si>
    <r>
      <t xml:space="preserve">Regulacijski balansirni ventil </t>
    </r>
    <r>
      <rPr>
        <sz val="10"/>
        <rFont val="Arial"/>
        <family val="2"/>
      </rPr>
      <t>pretoka za hidr.uravnoteženje mreže z navojnimi priključki PN10, skupaj s tesnilnim materialom</t>
    </r>
  </si>
  <si>
    <t>z notranjimi prprobničnimi priključki, s poševnim sedežem, okrov iz sive litine, s sitom iz nerjavnega jekla, PN6 in protiprrobnicama</t>
  </si>
  <si>
    <t>z notranjimi navojnimi priključki, s poševnim sedežem, okrov iz sive litine, s sitom iz nerjavnega jekla, PN6</t>
  </si>
  <si>
    <t>DN65</t>
  </si>
  <si>
    <t>Protipovratni ventil z prrobničnimi priključki, primeren za ogrevno vodo do 120°C,  PN10, skupaj s tesnilnim materialom in protiprirobnicami</t>
  </si>
  <si>
    <t xml:space="preserve">PROTIPOVRATNI VENTIL  </t>
  </si>
  <si>
    <t>Protipovratni ventil z navojnimi priključki, primeren za ogrevno vodo do 120°C,  PN10, skupaj s tesnilnim materialom in protiprirobnicami</t>
  </si>
  <si>
    <t xml:space="preserve">Krogelna pipa, z prirobničnimi priključki, , PN10, vključno s tesnilnim materialom in protiprirobnicama.             </t>
  </si>
  <si>
    <r>
      <t xml:space="preserve">Krogelna pipa, z navojnimi </t>
    </r>
    <r>
      <rPr>
        <sz val="10"/>
        <rFont val="Arial"/>
        <family val="2"/>
        <charset val="238"/>
      </rPr>
      <t>priključki</t>
    </r>
    <r>
      <rPr>
        <sz val="10"/>
        <rFont val="Arial"/>
        <family val="2"/>
      </rPr>
      <t xml:space="preserve">, </t>
    </r>
    <r>
      <rPr>
        <sz val="10"/>
        <rFont val="Arial"/>
        <family val="2"/>
      </rPr>
      <t xml:space="preserve">PN10, vključno s tesnilnim materialom.             </t>
    </r>
  </si>
  <si>
    <t>DN32   Kvs=16m3/h</t>
  </si>
  <si>
    <t xml:space="preserve">Tripotni regulacijski ventil z navojnimi priključki PN10, primeren za  temperaturo do 120oC, skupaj z motornim pogonom za zvezno regulacijo,  z izhodom na CNS s tesnilnim in vijačnim materialom.
</t>
  </si>
  <si>
    <t>TROPOTNI REGULACIJSKI VENTIL</t>
  </si>
  <si>
    <t>tip: NMT SMART 32/100F</t>
  </si>
  <si>
    <r>
      <t xml:space="preserve">Proizv.: IMP KLIMA </t>
    </r>
    <r>
      <rPr>
        <b/>
        <u/>
        <sz val="10"/>
        <color indexed="8"/>
        <rFont val="Arial"/>
        <family val="2"/>
      </rPr>
      <t xml:space="preserve"> oz. drugo enakovredo!</t>
    </r>
  </si>
  <si>
    <t xml:space="preserve">npr.: </t>
  </si>
  <si>
    <t>U=230V, N=10-180 W</t>
  </si>
  <si>
    <t>dp = 45 kPa, V`= 4,3m3/h</t>
  </si>
  <si>
    <t>elektronsko regulirana obtočna črpalka s prigrajenim frekvenčnim pretvornikom z navojnimi priključki, komplet z redukcijama, holendri in tesnilnim materialom.</t>
  </si>
  <si>
    <r>
      <t>FREKVENČNA OBTOČNA ČRPALKA -</t>
    </r>
    <r>
      <rPr>
        <b/>
        <sz val="10"/>
        <color indexed="8"/>
        <rFont val="Arial"/>
        <family val="2"/>
        <charset val="238"/>
      </rPr>
      <t xml:space="preserve"> OČ10 -SSE izmenjevalec </t>
    </r>
  </si>
  <si>
    <t>tip: NMT SMART 40/100F</t>
  </si>
  <si>
    <r>
      <t>FREKVENČNA OBTOČNA ČRPALKA -</t>
    </r>
    <r>
      <rPr>
        <b/>
        <sz val="10"/>
        <color indexed="8"/>
        <rFont val="Arial"/>
        <family val="2"/>
        <charset val="238"/>
      </rPr>
      <t xml:space="preserve"> OČ9 -SSE OGREVANJE </t>
    </r>
  </si>
  <si>
    <t>tip:NMT SMART 32/80</t>
  </si>
  <si>
    <t>U=230V, N=10-140 W</t>
  </si>
  <si>
    <t>dp = 45 kPa, V`=1,4 m3/h</t>
  </si>
  <si>
    <r>
      <t>FREKVENČNA OBTOČNA ČRPALKA -</t>
    </r>
    <r>
      <rPr>
        <b/>
        <sz val="10"/>
        <color indexed="8"/>
        <rFont val="Arial"/>
        <family val="2"/>
        <charset val="238"/>
      </rPr>
      <t xml:space="preserve"> OČ7 - predgrevanje STV </t>
    </r>
  </si>
  <si>
    <t>tip:NMT SMART 50/100F</t>
  </si>
  <si>
    <t>dp = 45 kPa, V`=5,6 m3/h</t>
  </si>
  <si>
    <r>
      <t>FREKVENČNA OBTOČNA ČRPALKA -</t>
    </r>
    <r>
      <rPr>
        <b/>
        <sz val="10"/>
        <color indexed="8"/>
        <rFont val="Arial"/>
        <family val="2"/>
        <charset val="238"/>
      </rPr>
      <t xml:space="preserve"> OČ6 - STV OGREVANJE </t>
    </r>
  </si>
  <si>
    <r>
      <t>FREKVENČNA OBTOČNA ČRPALKA -</t>
    </r>
    <r>
      <rPr>
        <b/>
        <sz val="10"/>
        <color indexed="8"/>
        <rFont val="Arial"/>
        <family val="2"/>
        <charset val="238"/>
      </rPr>
      <t xml:space="preserve"> OČ5 - OGREVANJE STV toplovod</t>
    </r>
  </si>
  <si>
    <t>tip:NMT 100F</t>
  </si>
  <si>
    <r>
      <t xml:space="preserve">Proizv.: IMP PUMPS </t>
    </r>
    <r>
      <rPr>
        <b/>
        <u/>
        <sz val="10"/>
        <color indexed="8"/>
        <rFont val="Arial"/>
        <family val="2"/>
      </rPr>
      <t xml:space="preserve"> oz. drugo enakovredo!</t>
    </r>
  </si>
  <si>
    <t>U=230V, N=1600 W</t>
  </si>
  <si>
    <t>dp = 50 kPa, V`=31,5 m3/h</t>
  </si>
  <si>
    <r>
      <t>FREKVENČNA OBTOČNA ČRPALKA -</t>
    </r>
    <r>
      <rPr>
        <b/>
        <sz val="10"/>
        <color indexed="8"/>
        <rFont val="Arial"/>
        <family val="2"/>
        <charset val="238"/>
      </rPr>
      <t xml:space="preserve"> OČ4- BAZENSKA VODA</t>
    </r>
  </si>
  <si>
    <t>tip:NMT SMART 40/10F</t>
  </si>
  <si>
    <t>U=220V, N=10-180 W</t>
  </si>
  <si>
    <t>dp = 45 kPa, V`=4,15 m3/h</t>
  </si>
  <si>
    <r>
      <t>FREKVENČNA OBTOČNA ČRPALKA -</t>
    </r>
    <r>
      <rPr>
        <b/>
        <sz val="10"/>
        <color indexed="8"/>
        <rFont val="Arial"/>
        <family val="2"/>
        <charset val="238"/>
      </rPr>
      <t xml:space="preserve"> OČ3 - TALNO PRITLIČJE</t>
    </r>
  </si>
  <si>
    <t>dp = 45 kPa, V`=4,3 m3/h</t>
  </si>
  <si>
    <r>
      <t>FREKVENČNA OBTOČNA ČRPALKA -</t>
    </r>
    <r>
      <rPr>
        <b/>
        <sz val="10"/>
        <color indexed="8"/>
        <rFont val="Arial"/>
        <family val="2"/>
        <charset val="238"/>
      </rPr>
      <t xml:space="preserve"> OČ2 - TALNO NADSTROPJE</t>
    </r>
  </si>
  <si>
    <t>dp = 50 kPa, V`=16,8 m3/h</t>
  </si>
  <si>
    <t>elektronsko regulirana obtočna črpalka s prigrajenim frekvenčnim pretvornikom z prirobničnimi priključki, komplet z redukcijama,protiprirobnicama, holendri in tesnilnim materialom.</t>
  </si>
  <si>
    <r>
      <t xml:space="preserve"> OBTOČNA ČRPALKA -</t>
    </r>
    <r>
      <rPr>
        <b/>
        <sz val="10"/>
        <color indexed="8"/>
        <rFont val="Arial"/>
        <family val="2"/>
        <charset val="238"/>
      </rPr>
      <t xml:space="preserve"> OČ1 - KLIMATI</t>
    </r>
  </si>
  <si>
    <t>p odpiranja=6 bar (nadtlak)</t>
  </si>
  <si>
    <t>Varnostni ventil po TRD 721, alfa w=0,7, za sledeče tehnične podatke:</t>
  </si>
  <si>
    <t>V=25 l</t>
  </si>
  <si>
    <t>V=400 l</t>
  </si>
  <si>
    <t>V=150 l</t>
  </si>
  <si>
    <t xml:space="preserve"> tlak polnjenja 2bar</t>
  </si>
  <si>
    <t>max. obratovalni tlak 6 bar</t>
  </si>
  <si>
    <t>zaprta varnostna posoda namenjena za ogrevalne sisteme za toplo vodo do 110°C , nazivni tlak 8 bar, v skladu z SIST EN 12828 ,  izdelana iz korozijsko zaščitenega ohišja iz varjene jeklene pločevine in membrane, ter polnjena z dušikom, z vgrajenim manometrom na ohišju in priključkom za tlačne preizkuse.</t>
  </si>
  <si>
    <t>EKSPANZIJSKA POSODA</t>
  </si>
  <si>
    <r>
      <t>proizvod: KRONOTERM</t>
    </r>
    <r>
      <rPr>
        <b/>
        <u/>
        <sz val="10"/>
        <rFont val="Arial"/>
        <family val="2"/>
        <charset val="238"/>
      </rPr>
      <t xml:space="preserve"> oz. drugo enakovredo!</t>
    </r>
  </si>
  <si>
    <r>
      <t xml:space="preserve">tip: </t>
    </r>
    <r>
      <rPr>
        <b/>
        <i/>
        <sz val="10"/>
        <rFont val="Arial"/>
        <family val="2"/>
        <charset val="238"/>
      </rPr>
      <t xml:space="preserve">1000 </t>
    </r>
  </si>
  <si>
    <t>Volumen: 1000L; dimenzije V/P/T: 2050/790mm / 176kg
Izolacija: 10 cm mehka izolacija (dimezije so brez izolacije), PVC plašč srebrnosive barve
Prirobnica: 240 mm; Objemka: 6/4"</t>
  </si>
  <si>
    <r>
      <t>iz plošč, elastomernega zaprtoceličnega materiala na osnovi sintetičnega kavčuka s toplotno prevodnostjo λ</t>
    </r>
    <r>
      <rPr>
        <vertAlign val="subscript"/>
        <sz val="10"/>
        <rFont val="Arial"/>
        <family val="2"/>
        <charset val="238"/>
      </rPr>
      <t>0° C</t>
    </r>
    <r>
      <rPr>
        <sz val="10"/>
        <rFont val="Arial"/>
        <family val="2"/>
        <charset val="238"/>
      </rPr>
      <t xml:space="preserve"> ≤ 0.033 W/(mK) in koeficientom odpora difuzije vodne pare µ ≥ 10000, po DIN 4102-del 1, razred B1, težko gorljiv, z dodatkom za razrez in z lepilnim materialom; -10°C ... 105°C; dodatno oplaščena z obložnim materilom za mehansko zaščito..</t>
    </r>
  </si>
  <si>
    <t>Zalogovnik je  ustrezno že predi izoliran</t>
  </si>
  <si>
    <t>HRANILNIK VODE - ZALOGONIK</t>
  </si>
  <si>
    <t>Kompenzator iz gume za dušenje vibracij in zvoka z prirobničnimi priključki in kontraprirobnico, za temperaturo do 110°C, PN10, skupaj z materialom za vijačenje in tesnenje.</t>
  </si>
  <si>
    <t>GUMIJASTI KOMPENZATOR</t>
  </si>
  <si>
    <r>
      <t xml:space="preserve">Razdelilnik izdelan iz jeklene brezšivne cevi po DIN 2448, DN200 z bombiranim dnom s priključki:
- 3xDN125, 1xDN100, 2xDN50, 
- termometer
- manometer
- izpust
razdelilnik finalno popleskan, skupaj s profili za konzolno ali stoječo montažo, toplotno izoliran </t>
    </r>
    <r>
      <rPr>
        <b/>
        <sz val="10"/>
        <rFont val="Arial"/>
        <family val="2"/>
        <charset val="238"/>
      </rPr>
      <t>protikondenčno</t>
    </r>
    <r>
      <rPr>
        <sz val="10"/>
        <rFont val="Arial"/>
        <family val="2"/>
        <charset val="238"/>
      </rPr>
      <t xml:space="preserve"> z mineralnio volno 8 cm in oplaščen z AL pločevino.</t>
    </r>
  </si>
  <si>
    <t>RAZDELILNIK  in ZBIRALNIK</t>
  </si>
  <si>
    <r>
      <t xml:space="preserve">Proiz:  CLIVET  </t>
    </r>
    <r>
      <rPr>
        <b/>
        <u/>
        <sz val="10"/>
        <color indexed="8"/>
        <rFont val="Times New Roman"/>
        <family val="1"/>
        <charset val="238"/>
      </rPr>
      <t>oz. drugo enakovredo!</t>
    </r>
  </si>
  <si>
    <t>tip:  ELFOEnergy Magnum WSAN-XEM 70.4 - 400TN</t>
  </si>
  <si>
    <t xml:space="preserve">toplotna črpala je tihe izvedvbe! extra low noise </t>
  </si>
  <si>
    <r>
      <rPr>
        <u/>
        <sz val="10"/>
        <rFont val="Times New Roman"/>
        <family val="1"/>
        <charset val="238"/>
      </rPr>
      <t>Dodatna oprema:</t>
    </r>
    <r>
      <rPr>
        <sz val="10"/>
        <rFont val="Times New Roman"/>
        <family val="1"/>
        <charset val="238"/>
      </rPr>
      <t xml:space="preserve">
- HYG1…….ON/OFF obtočna črpalka
-HEDIF….posebni difuzorji na axialnih ventilatorjih za vertikalen laminaren izpih zraka !
- SFSTR….mehki zagon
-PM Fazni monitor
- CMSC9…ModBUS protokol
-PFCP….kondenzator jalovega toka (cos fi &gt;0,9)
- RCTX….daljinski posluževalni tablo
-AVIBX….protivibracijske noge
- Certifikat EUROVENT!
- ENERGIJSKI RAZRED A (HLAJENJE IN GRETJE)
- PED certifikat o tlačnem preskusu
Opomba:toplotna črpalka pripravlja ogrevno vodo 50°C pri zunanji temperaturi -1°C, delovanje do zunanje temperature -15°C =&gt; priprava 40°C ogrevne vode.  
OPOMBA: "SMART DEFROST"! Konstrukcija naprave je narejena tako da sta oba freonska kroga fizično ločena in imata svojo vrsto ventilatorjev ter delujeta neodvisno. Logika delovanja - regulacije zagotavlja, da v primeru odtaljevanja enega kroga, drugi krog normalno deluje in imamo na voljo vedno 50% celotne moči za ogrevanje!!!</t>
    </r>
  </si>
  <si>
    <r>
      <rPr>
        <u/>
        <sz val="10"/>
        <rFont val="Times New Roman"/>
        <family val="1"/>
        <charset val="238"/>
      </rPr>
      <t xml:space="preserve">Karakteristike:  </t>
    </r>
    <r>
      <rPr>
        <sz val="10"/>
        <rFont val="Times New Roman"/>
        <family val="1"/>
        <charset val="238"/>
      </rPr>
      <t xml:space="preserve">
- hladilna moč (režim 7/12°C, zunanja temp. zraka 35°C) 184 kW
- El. priključna moč (napetost 400/3/50Hz) 67,6 kW
- EER (upoštevana tudi el.energija za ventilatorje, črpalke,) ≥ 2,72 
- grelna moč (režim 40/45°C, zunanja temp. zraka 7°C) 210 kW
- El. priključna moč (napetost 400/3/50Hz) 65,3 kW
- COP (upoštevana tudi el.energija za ventilatorje, črpalke in pa upoštevani odtaljevalni cikli….) ≥ 3,22 
- grelna moč (režim 45/40°C, zunanja tem. zraka -7°C) 146 kW
- El. priključna moč (napetost 400/3/50Hz) 56,1 kW
- COP kompresorja ≥ 2,6 
- št. hermetičnih scroll kompresorjev 4 
- št. hladilnih krogov 2 
- št. stopenj regulacije 6 
- št. axsialnih ventilatorjev  (2 vrsti po štiri) 4 
-  hladilni medij R410A 
- tiha akustična konfiguracija: zvočni tlak merjeno na 1m po EUROVENTU 8/1 (ISO9614) ≤ 68 dB(A)
- Masa v obratovanju: 2420 kg
-Enota ne sme presegati dimenzij (DxŠxV): 4400x2250x2300mm 
</t>
    </r>
  </si>
  <si>
    <r>
      <rPr>
        <u/>
        <sz val="10"/>
        <rFont val="Times New Roman"/>
        <family val="1"/>
        <charset val="238"/>
      </rPr>
      <t>Hidravlični sklop vsebuje</t>
    </r>
    <r>
      <rPr>
        <sz val="10"/>
        <rFont val="Times New Roman"/>
        <family val="1"/>
      </rPr>
      <t>: Varnostni ventil, Čistilni kos, Protizmrzovalno zaščito na črpalki, Odzračevalni ventil,</t>
    </r>
  </si>
  <si>
    <r>
      <rPr>
        <u/>
        <sz val="10"/>
        <rFont val="Times New Roman"/>
        <family val="1"/>
        <charset val="238"/>
      </rPr>
      <t>Kontrolni del enote vsebuje</t>
    </r>
    <r>
      <rPr>
        <sz val="10"/>
        <rFont val="Times New Roman"/>
        <family val="1"/>
      </rPr>
      <t>: kompenzacija "set pointa" glede na temp. okolice, proporcionalna in integralno krmiljenje temperature vode, protizmrzovalna zaščita,
timer kompresorjev / LED signal delovanja samodiagnostični sistem s takojšnjim izpisom napake, funkcijski in upravljalni gumbi,
zaslon za prikazovanje števila obratovalnih ur kompresorjev, možnost daljinskega vklopa (ON/OFF) – proste sponke, rele za daljinsko signaliziranje napake, vhod za nastavitev obratovalnih pogojev (signal 0-10V ali 4-20m za omejitev maksimalne absorbirane električne moči), funkcija opozorila približevanja visokemu tlaku v hladilnem sistemu, funkcija opozorila približevanja nizkim zunanjim temperaturam (proti zmrzovanju), prikaz nastavljenih vrednosti, alarmov, parametrov delovanja,… tipka za resetiranje in vklop/izklop enote, krmiljenje črpalke.</t>
    </r>
  </si>
  <si>
    <r>
      <rPr>
        <u/>
        <sz val="10"/>
        <rFont val="Times New Roman"/>
        <family val="1"/>
        <charset val="238"/>
      </rPr>
      <t>Močnostni del enote vsebuje</t>
    </r>
    <r>
      <rPr>
        <sz val="10"/>
        <rFont val="Times New Roman"/>
        <family val="1"/>
      </rPr>
      <t>: Glavno izolirano stikalo, o        Izoliran transformator za dodatno napajanje, Varovalke kompresorjev in rele proti termični preobremenitvi, Varovalke ventilatorjev,  Kontaktorji za kontrolo delovanja kompresorjev, Kontaktorji za kontrolo črpalke,  Varovanje centrifugalne črpalke,   Kontrola ventilatorjev (rezanje faz).</t>
    </r>
  </si>
  <si>
    <t xml:space="preserve">- Električni panel: </t>
  </si>
  <si>
    <t>o        tlačna stikala,</t>
  </si>
  <si>
    <t>o        nepovratni ventil,</t>
  </si>
  <si>
    <t>o        4-potni (reverzibilni) ventil,</t>
  </si>
  <si>
    <t>o        termostatski ekspanzijski ventil z regulatorjem,</t>
  </si>
  <si>
    <t>o        varnostni ventil visokega tlaka,</t>
  </si>
  <si>
    <t>o        sprejemnik tekoče faze,</t>
  </si>
  <si>
    <t>o        stikalo nizkega tlaka,</t>
  </si>
  <si>
    <t>o        stikalo visokega tlaka,</t>
  </si>
  <si>
    <t>o        indikator vlage in hladiva,</t>
  </si>
  <si>
    <t>o        protizmrzovalni sistem na dnu zunanjega izmenjevalca,</t>
  </si>
  <si>
    <t>o        zamenljivo kislinsko odporno sušilno patrono,</t>
  </si>
  <si>
    <r>
      <t xml:space="preserve">- </t>
    </r>
    <r>
      <rPr>
        <b/>
        <sz val="10"/>
        <rFont val="Arial Narrow"/>
        <family val="2"/>
        <charset val="238"/>
      </rPr>
      <t>Hladilen krog</t>
    </r>
    <r>
      <rPr>
        <sz val="10"/>
        <rFont val="Arial Narrow"/>
        <family val="2"/>
        <charset val="238"/>
      </rPr>
      <t xml:space="preserve"> vsebuje:</t>
    </r>
  </si>
  <si>
    <r>
      <t xml:space="preserve">- </t>
    </r>
    <r>
      <rPr>
        <b/>
        <sz val="10"/>
        <rFont val="Arial Narrow"/>
        <family val="2"/>
        <charset val="238"/>
      </rPr>
      <t>Ventilatorji:</t>
    </r>
    <r>
      <rPr>
        <sz val="10"/>
        <rFont val="Arial Narrow"/>
        <family val="2"/>
        <charset val="238"/>
      </rPr>
      <t xml:space="preserve"> Spiralni ventilatorji s tlačno litimi aluminijastimi lopaticami, rotorji motorjev s termično zaščito so direktno vezani na trifazno napetost. Zaščita IP54. Vstavljeni so v aerodinamično oblikovano ohišje in zaščiteni s protekcijsko zaščitno mrežo.</t>
    </r>
  </si>
  <si>
    <r>
      <t xml:space="preserve"> '- </t>
    </r>
    <r>
      <rPr>
        <b/>
        <sz val="10"/>
        <rFont val="Arial Narrow"/>
        <family val="2"/>
        <charset val="238"/>
      </rPr>
      <t>Zunanji izmenjevalec (kondenzator):</t>
    </r>
    <r>
      <rPr>
        <sz val="10"/>
        <rFont val="Arial Narrow"/>
        <family val="2"/>
        <charset val="238"/>
      </rPr>
      <t xml:space="preserve"> prenosnik je izdelan iz aluminijastih lamel, katere so z ekspanzijo bakrenih cevi pritrjene na cevi. Prenosnik je naddimenzioniran in omogoča podhlajevanje hladiva s čimer se zagotavlja ustrezna količina hladiva ekspanzijskemu ventilu.</t>
    </r>
  </si>
  <si>
    <r>
      <t xml:space="preserve">- </t>
    </r>
    <r>
      <rPr>
        <b/>
        <sz val="10"/>
        <rFont val="Arial Narrow"/>
        <family val="2"/>
        <charset val="238"/>
      </rPr>
      <t>Notranji izmenjevalec:</t>
    </r>
    <r>
      <rPr>
        <sz val="10"/>
        <rFont val="Arial Narrow"/>
        <family val="2"/>
        <charset val="238"/>
      </rPr>
      <t xml:space="preserve"> direktni ekspanzijski toplotni lotani izmenjevalec, izdelan iz nerjavnih (AISI 316) lamel z veliko površino za prenos toplote; toplotno protikondenzacijsko izoliran. Standardno opremljen z varnostnim diferencialnim tlačnim stikalom na vodni strani in protizmrzovalno zaščito.</t>
    </r>
  </si>
  <si>
    <r>
      <t xml:space="preserve">- </t>
    </r>
    <r>
      <rPr>
        <b/>
        <sz val="10"/>
        <rFont val="Arial Narrow"/>
        <family val="2"/>
        <charset val="238"/>
      </rPr>
      <t xml:space="preserve">Paneli: </t>
    </r>
    <r>
      <rPr>
        <sz val="10"/>
        <rFont val="Arial Narrow"/>
        <family val="2"/>
        <charset val="238"/>
      </rPr>
      <t>Zunanje površine naprave so izdelane iz barvane aluminijaste in pocinkane pločevine. Stranski pokrovi so demontažni in omogočajo dostop do vseh vitalni elementov naprave. Pokrovi so zvočno izolirani.</t>
    </r>
  </si>
  <si>
    <r>
      <t xml:space="preserve">- </t>
    </r>
    <r>
      <rPr>
        <b/>
        <sz val="10"/>
        <rFont val="Arial Narrow"/>
        <family val="2"/>
        <charset val="238"/>
      </rPr>
      <t xml:space="preserve">Konstrukcija: </t>
    </r>
    <r>
      <rPr>
        <sz val="10"/>
        <rFont val="Arial Narrow"/>
        <family val="2"/>
        <charset val="238"/>
      </rPr>
      <t>Ohišje je izdelano iz aluminijastih profilov ter profilov iz pocinkane pločevine.</t>
    </r>
  </si>
  <si>
    <t>Zračno hlajen reverzibilen hladilen agragat - toplotna črpalka, kompaktne izvedbe za zunanjo postavitev. Sestavljen iz naslednjih komponent:</t>
  </si>
  <si>
    <t>OPREMA IN NAPRAVE</t>
  </si>
  <si>
    <t>REVERZIBILEN HLADILNI AGREGAT - TOPLOTNA ČRPALKA</t>
  </si>
  <si>
    <t xml:space="preserve">Toplotna črpalka zrak/voda </t>
  </si>
  <si>
    <t>Pri vseh pozicijah je potrebno upoštevati transport,dobavo in montažo elementov ter spojni in tesnilni material.</t>
  </si>
  <si>
    <t>enotna cena</t>
  </si>
  <si>
    <t>Dvakratno pleskanje vidnih kovinskih delov z vročinoodpornim lakom po predhodnem grundiranju</t>
  </si>
  <si>
    <t>Zaščitno miniziranje cevovodov, obešal, podpor in ostalega pritrdilnega materiala po predhodnem čiščenju in razmaščevanje</t>
  </si>
  <si>
    <t xml:space="preserve">  za cevi DN 80, debelina izolacije 100 mm</t>
  </si>
  <si>
    <t xml:space="preserve">  za cevi DN 32, debelina izolacije 32 mm</t>
  </si>
  <si>
    <r>
      <t>Fleksibilna izolacija cevovodov za ogrevanje:</t>
    </r>
    <r>
      <rPr>
        <sz val="10"/>
        <rFont val="Arial"/>
        <family val="2"/>
        <charset val="238"/>
      </rPr>
      <t xml:space="preserve">
Dobava in izolacija cevovodov iz elastomernega zaprtoceličnega materiala na osnovi sintetičnega kavčuka s toplotno prevodnostjo λ</t>
    </r>
    <r>
      <rPr>
        <vertAlign val="subscript"/>
        <sz val="10"/>
        <rFont val="Arial"/>
        <family val="2"/>
        <charset val="238"/>
      </rPr>
      <t>0° C</t>
    </r>
    <r>
      <rPr>
        <sz val="10"/>
        <rFont val="Arial"/>
        <family val="2"/>
        <charset val="238"/>
      </rPr>
      <t xml:space="preserve"> ≤ 0.035 W/(mK) in koeficientom odpora difuzije vodne pare µ ≥ 7000, po DIN 4102-del 1, razred B1, težko gorljiv, z dodatkom za razrez in z lepilnim materialom; -10°C ... 105°C;</t>
    </r>
  </si>
  <si>
    <t>Kvs=40m3/h</t>
  </si>
  <si>
    <t>Kvs=6,3m3/h</t>
  </si>
  <si>
    <t xml:space="preserve">Tripotni regulacijski ventil s prirobničnimi priključki PN10, primeren za  temperaturo do 120oC, skupaj z motornim pogonom za zvezno regulacijo,  z izhodom na CNS s tesnilnim in vijačnim materialom.
</t>
  </si>
  <si>
    <t>Manometer na vzmet v okroglem ohišju fi 63mm za območje 0…10bar</t>
  </si>
  <si>
    <t>Regulacijski balansirni ventil pretoka za hidr.uravnoteženje mreže z navojnimi priključki za vodo do 120°C, PN10, skupaj s tesnilnim materialom</t>
  </si>
  <si>
    <t>Čistilni kos z navojnimi priključki, skupaj s tesnilnim materialom</t>
  </si>
  <si>
    <t>Krogelna pipa z navojnimi priključki, primerna za ogrevno vodo do 95°C, PN10, skupaj s tesnilnim materialom</t>
  </si>
  <si>
    <t>PRIKLOP  VODE ZA GRELNIKE KLIMATA</t>
  </si>
  <si>
    <t xml:space="preserve">  za cevi DN 40, debelina izolacije 40 mm</t>
  </si>
  <si>
    <t xml:space="preserve">  za cevi DN 25, debelina izolacije 25 mm</t>
  </si>
  <si>
    <t>l</t>
  </si>
  <si>
    <t>kot dodatek estrihu</t>
  </si>
  <si>
    <t>PLASTIFIKATOR ZA BETON</t>
  </si>
  <si>
    <t>Za vgradnjo med estrihom in mejnimi gradbenimi deli (stena, ...), za talne konstrukcije v skladu z DIN 18560 in DIN EN 1264; z večkratno perforacijo za lažje odstranjevanje, zadnja stran samolepilna, sprednja stran s PE folijo in samolepilnim trakom, ki omogoča izdelavo tesnega spoja med obložno folijo in izolacijo ter natančno vgradnjo v kotih/vogalih; posebej primerno za samorazlivne estrihe.
Material: zaprto celični polietilen PE-LD
Razred gradbenega material: B2</t>
  </si>
  <si>
    <t>za spoj med tlakom in steno.</t>
  </si>
  <si>
    <t xml:space="preserve">OBROBNI TRAK  </t>
  </si>
  <si>
    <t xml:space="preserve"> Namenjen za pritrjevanje  cevi 14 - 20 mm.</t>
  </si>
  <si>
    <t>PRITDILNE SPONKE ZA PRITJEVANJE CEVI</t>
  </si>
  <si>
    <t>Toplotna/zvočna izolacijska rola sestoji iz na pretrge odporne teksturne folije, ki je nalepljena na EPS plošče, ki so v skladu s standardom DIN EN 13163 in DIN V 4108-10. DIN EN 13501-1 požarna klasifikacija: razred E. Normalno gorljivo, razred gradbenega materiala B2, v skladu s standardom DIN 4102. Teksturna folija na izolacijski roli je opremljena z natiskano mrežo 100x100mm in samolepilnim trakom ob daljši stranici, ki je namenjen za izvedbo vodotesnega stika med položenimi izolacijskimi rolami.</t>
  </si>
  <si>
    <t>PLOŠČA ZA TALNO</t>
  </si>
  <si>
    <t>16x2</t>
  </si>
  <si>
    <r>
      <t xml:space="preserve">proizv: UPONOR KAMNIK, tip: Uponor cev Comfort Pipe PLUS   </t>
    </r>
    <r>
      <rPr>
        <b/>
        <sz val="10"/>
        <rFont val="Arial"/>
        <family val="2"/>
      </rPr>
      <t xml:space="preserve"> oz. drugo enakovredo!</t>
    </r>
  </si>
  <si>
    <t>PE-Xa cev z difuzijskim slojem iz EVOH-a (etil-vinil-alkohol) z dodatnim zunanjim zaščitnim slojem v beli barvi in dvema modrima črtama. Ustreza standardu EN ISO 15875 "Plastični cevni sistemi za instalacije s toplo in hladno vodo - zamrežen polietilen" in ustreza zahtevam za tesnost na kisik v skladu s standardom DIN 4726. Te cevi, ki so namenjene za talno ogrevanje in hlajenje, so primerne za spajanje z Uponor Q&amp;E fitingi in Uponor vijačnimi fitingi.
Razred uporabe: 4+5/ 6 bar
Maksimalna načrtovana temperatura: 90 °C
Temperatura, pri kateri nastanejo poškodbe: 100 °C
Načrtovan tlak 6/10 barov pri 90°C/70°C
Požarni razred: E v skladu s standardom DIN EN 13501-1</t>
  </si>
  <si>
    <t>CEVI ZA TALNO OGREVANJE</t>
  </si>
  <si>
    <t>Zaščitne cevi za prehod v tlak.</t>
  </si>
  <si>
    <t>tip: ASV-I</t>
  </si>
  <si>
    <r>
      <t xml:space="preserve">proizv.:DANFOSS  </t>
    </r>
    <r>
      <rPr>
        <b/>
        <sz val="10"/>
        <color indexed="8"/>
        <rFont val="Arial"/>
        <family val="2"/>
      </rPr>
      <t>oz. drugo enakovredo!</t>
    </r>
  </si>
  <si>
    <t>Zaporni ventil vključno z dvema merilnima nastavkoma in priklopom za impulsno cev, komplet z dobavo in montažo</t>
  </si>
  <si>
    <t>tip: ASV-PV</t>
  </si>
  <si>
    <t>Avtomatski balansirni ventil pretoka z navojnimi priključki za vodo do 120°C, PN10, skupaj s 1,5m impulsno cevjo in praznilno pipo, komplet z dobavo in montažo</t>
  </si>
  <si>
    <t>ELC 300 C60</t>
  </si>
  <si>
    <t xml:space="preserve">za krmiljenje dveh ogrejevalnih mešalnih krogov v odvisnosti od zunaje temperature </t>
  </si>
  <si>
    <t>krmilnik mešalnih krogov</t>
  </si>
  <si>
    <t>RET230-CO2</t>
  </si>
  <si>
    <t xml:space="preserve"> - napetost 230V</t>
  </si>
  <si>
    <t xml:space="preserve"> - preklop leto/zima</t>
  </si>
  <si>
    <t xml:space="preserve"> - zapora več termičnih pogonov (do 9)</t>
  </si>
  <si>
    <t xml:space="preserve"> napajanje 230VAC, izhodni signal 230VAC ON/OFF, preklopno stikalo ogrevanje/hlajenje, stikalo za vklop/izklop:</t>
  </si>
  <si>
    <t>Sobni termostat talnega ogrevanja/hlajneja s funkcijami:</t>
  </si>
  <si>
    <r>
      <t xml:space="preserve">Termične glave, </t>
    </r>
    <r>
      <rPr>
        <b/>
        <sz val="10"/>
        <rFont val="Arial"/>
        <family val="2"/>
        <charset val="238"/>
      </rPr>
      <t xml:space="preserve">primerne za ogrevanje (24V),NC/230V
</t>
    </r>
  </si>
  <si>
    <t>vario balansirni ventil G1 z prikazom nastaviteve</t>
  </si>
  <si>
    <t>Krogelna pipa z niplom 1" za priključitev - 2 kosa</t>
  </si>
  <si>
    <t>Konzola za pritrditev FHF - 2 kosa</t>
  </si>
  <si>
    <t>Končni kos z avtomatskim odzračevalnim lončkom in izpustno pipo, z možnostjo prigradnje termometra (1 kompl.)</t>
  </si>
  <si>
    <t>Razdelilnik in zbiralnik z indikatorji pretoka za priključitev 11 krogov ogrevanja</t>
  </si>
  <si>
    <t>Razdelilnik in zbiralnik z indikatorji pretoka za priključitev 10 krogov ogrevanja</t>
  </si>
  <si>
    <t>Razdelilnik in zbiralnik z indikatorji pretoka za priključitev 9 krogov ogrevanja</t>
  </si>
  <si>
    <t>Razdelilnik in zbiralnik z indikatorji pretoka za priključitev 8 krogov ogrevanja</t>
  </si>
  <si>
    <t>Razdelilnik in zbiralnik z indikatorji pretoka za priključitev 7 krogov ogrevanja</t>
  </si>
  <si>
    <t>Razdelilnik in zbiralnik z indikatorji pretoka za priključitev 6 krogov ogrevanja</t>
  </si>
  <si>
    <t>Razdelilnik in zbiralnik z indikatorji pretoka za priključitev 4 krogov ogrevanja</t>
  </si>
  <si>
    <t>podometna omarica PT 952x123mm</t>
  </si>
  <si>
    <t>podometna omarica PT 790x123mm</t>
  </si>
  <si>
    <t>podometna omarica PT 715x123mm</t>
  </si>
  <si>
    <t>podometna omarica PT 565x123mm</t>
  </si>
  <si>
    <t>Izdelana iz galvaniziranega jekla. Vsi vidni deli so praškasto barvani v beli barvi (RAL 9010).
Širina omarice (z okvirjem): 555-950mm
Vgradna globina omarice: 120-180mm
Vgradna višina omarice: 820-910mm</t>
  </si>
  <si>
    <t xml:space="preserve">Razdelilniki/zbiralniki z avtomatskimi odzračevalniki in polnilno/praznilnimi pipami zapornimi pipami na dovodu in povratku ter montažnimi konzolami, </t>
  </si>
  <si>
    <t>RAZDELILNA OMARICA TALNEGA OGREVANJA</t>
  </si>
  <si>
    <t xml:space="preserve"> TALNO OGREVANJE</t>
  </si>
  <si>
    <t>cena enote</t>
  </si>
  <si>
    <t>tesnjenja cevovoda z vodo, preizkusni tlak =1,3x kratni delovni tlak, vključno s čepi in priključki.</t>
  </si>
  <si>
    <t>TLAČNI PREIZKUS</t>
  </si>
  <si>
    <t>Okrogli v medeninasti stročnici z delovnim območjem t= 0-120°C</t>
  </si>
  <si>
    <t>TERMOMETER</t>
  </si>
  <si>
    <t>z avtomatskim ventilom z zaporno krogelno pipo DN10</t>
  </si>
  <si>
    <t>ODZRAČEVALNI LONEC</t>
  </si>
  <si>
    <t>fi35x1,5</t>
  </si>
  <si>
    <t>bakrena za spajanje z lotanjem toplotno izolirane mineralno volno 20 mm,  za  montažo v kotlarni,  komplet s fitingi, spojnim in tesnilnim materialom</t>
  </si>
  <si>
    <t>fi15x1</t>
  </si>
  <si>
    <t>bakrena za spajanje z lotanjem toplotno izolirane HT Armafleks+ črna obloga (za visoke temperature+ UV odporna),  13 mm za zunanjo montažo,  komplet s fitingi, spojnim in tesnilnim materialom</t>
  </si>
  <si>
    <t>za toplo vodo t=120°C, PN 10, z notranjim navojem, vključno spojni in tesnilni material.</t>
  </si>
  <si>
    <t>kmp</t>
  </si>
  <si>
    <t xml:space="preserve"> - Solarna ročna polnilna črpalka</t>
  </si>
  <si>
    <t xml:space="preserve"> - 2 x pipa za polnjenje in pipa za praznjenje</t>
  </si>
  <si>
    <t xml:space="preserve"> - 1 x zaporna pipa</t>
  </si>
  <si>
    <t>POLNILNA ARMATURA</t>
  </si>
  <si>
    <r>
      <t xml:space="preserve">tip:   WHI freshaqua 44 #1 </t>
    </r>
    <r>
      <rPr>
        <i/>
        <u/>
        <sz val="10"/>
        <rFont val="Arial"/>
        <family val="2"/>
        <charset val="238"/>
      </rPr>
      <t>ali drugo enakovredno!</t>
    </r>
  </si>
  <si>
    <t>Proizvod: Weishaupt</t>
  </si>
  <si>
    <t xml:space="preserve">Dovoljeni medij:
Ogrevna voda: Ogrevna voda skladno z
VDI 2035 / Ö-Norm H 5195-0
na strani pitne vode: pitna voda z
vsebnostjo kloridov manjše 80 ppm
Prenosna moč TOPLOTNEGA PRENOSNIKA je podan in zajeta v popisu vode priprava STV.
</t>
  </si>
  <si>
    <t>Črpalka, ultrazvočni senzorji pretoka in interna tipala na postaji so predmontirana in ožičena v regulatorju. Zaporni ventil s praznjenjem primeren za odvzem vzorcev skladno DVGW W551 (dodatna oprema). Vejo s cirkulacijsko črpalko je možno vgraditi v enoto (dodatni pribor) 
Tehnični podatki:
Projektne temperature: ogrevna voda 75 st. C
na strani pitne vode 10/60 st. C
Prenosna stopnja: 44 l/min
Maks. obratovalni tlak stran ogrevne vode: 6 bar
Maks. obratovalni tlak na strani pitne vode: 10 bar
Priključki ogrevne vode (zgoraj): 1 1/2" IG, vrsta navoja G, ploščato tesnenje 
Priključki na strani pitne vode (spodaj): 1" AG, vrsta navoja G ravno tesnjenje
Tlačni padec stran pitne vode: 473 mbar
Preostanek tlačne višine ogrevni krog: 116 mbar
Teža:   34  kg
Širina/višina/globina v mm: 602 /795 / 298</t>
  </si>
  <si>
    <t>Sestoji se iz:
dveh lotanih ploščatih toplotnih prenosnikov iz nerjavnega jekla, črpalka za grelno vodo v izvedbi z visokim izkoristkom, z zapornimi
armaturami na dovodu ogrevne- in pitne vode, nepovratnimi loputami, varnostnim ventilom na strani pitne vode 10 bar, maks. obratovalni
tlak ogrevne vode 6 bar, odzračevalnimi ventili, dveh ultrazvočnih senzorjev pretoka, cevne povezave iz nerjavnega jekla, regulatorja za polnilno postajo z grafičnim prikazovalnikom, med drugim z naslednjimi lastnostmi:  
- krmiljenje externe cirkulacijske črpalke
programirane časovno in/ali preko tipala
in/ali krmiljena preko impulsov
 - krmiljenje externega tripotnega ventila
 - krmiljenje bypass ventila
 - kaskadna funkcija
 - termična desinfekcija</t>
  </si>
  <si>
    <t>(vir toplote hranilnika energije) z Cu lotanim toplotnim izmenjevalcem. Elektronsko regulirana postaja za higiensko
gretje pitne vode iz zalogovnika energije po pretočnem principu.
Posamezni deli so montirani na stabilno nosilno ploščo iz pocinkane jeklene pločevine. Celotna postaja izolirana z EPP razstavljivo toplotno izolacijo. Za montažo na steno. Z bypass ventilom za optimiranje iztočne temperature z minimalno močjo.</t>
  </si>
  <si>
    <t>POLNILNA POSTAJA ZA GRETJE SANITARNE VODE</t>
  </si>
  <si>
    <t xml:space="preserve">Solarna tekočina Tyfocor Lrostornina: 20 l Zaščita do -7 stopinj C
Delež propilen glikola 45 % Gostota pri 20 stopinjah C: ca. 1043
g/cm3 ne vsebuje delčkov VOC (organskih kemičnih spojin ali ogljika v organskih spojinah).
</t>
  </si>
  <si>
    <t>tekočina za kolektorje 20 l</t>
  </si>
  <si>
    <t>Spiro Vent-mikro odzračevalnik DN32 za solar (maks. delež glykola 50 procentov) Maks. obratovalni tlak: 10 bar, Maks. temperatura: 180 st. C, medenina, notranji navoj, z izolacijo.
Maks. pretok v m3/h: 3,5 Dolžina x višina v mm: 88 x 199 Kvs-vrednost: 31</t>
  </si>
  <si>
    <t>mikro odzračevalnik zraka za solar DN 32</t>
  </si>
  <si>
    <r>
      <t xml:space="preserve">tip:   WEGSol 400 </t>
    </r>
    <r>
      <rPr>
        <i/>
        <u/>
        <sz val="10"/>
        <rFont val="Arial"/>
        <family val="2"/>
        <charset val="238"/>
      </rPr>
      <t>ali drugo enakovredno!</t>
    </r>
  </si>
  <si>
    <t>Premer x višina v mm: 760 x 1160</t>
  </si>
  <si>
    <t>Mere:</t>
  </si>
  <si>
    <t>Predtlak: 2,5 bar</t>
  </si>
  <si>
    <t>Obratovalna temperatura: -10 do 110 st. C</t>
  </si>
  <si>
    <t>Obratovalni tlak: Maks. 10 bar</t>
  </si>
  <si>
    <t>reducirnim kosom G1"I x G3/4"A</t>
  </si>
  <si>
    <t>z podstavnim obročem. Priključek G1" A z</t>
  </si>
  <si>
    <t>bela, s kakovostno Butil- membrano</t>
  </si>
  <si>
    <t>Vsebina: 400 l</t>
  </si>
  <si>
    <t>Ekspanzijska posoda</t>
  </si>
  <si>
    <t xml:space="preserve">ekspanzijska posoda, bela, s kakovostno Butyl-membrano z obročnim stojalom in redukcijo 
1" I x G 3/4" A, 400L, </t>
  </si>
  <si>
    <t>RASTEZNOSTNA POSODA ( za zalogonike)</t>
  </si>
  <si>
    <t>Proizvod: Weishaupt,   Tip: WES Cas-R 1000L</t>
  </si>
  <si>
    <t>Potopne tulke: 5 kos</t>
  </si>
  <si>
    <t>Priključki: 10 kos 1 1/2" IG</t>
  </si>
  <si>
    <t>3,5  kWh/24h</t>
  </si>
  <si>
    <t>Izgube pripravljenosti pri delta t 45K:</t>
  </si>
  <si>
    <t>Širina vnosne odprtine: 8200 mm</t>
  </si>
  <si>
    <t>Vgradna višina: 2090 mm</t>
  </si>
  <si>
    <t>Teža izolacije:  23 kg</t>
  </si>
  <si>
    <t>Teža zalogovnik:  106 kg</t>
  </si>
  <si>
    <t>Vgradna višina z izolacijo:  2135 mm</t>
  </si>
  <si>
    <t>Vgradna višina brez izolacije: 2044 mm</t>
  </si>
  <si>
    <t>Premer z izolacijo:  990 mm</t>
  </si>
  <si>
    <t>Premer brez izolacije: 790 mm</t>
  </si>
  <si>
    <t>Maks. Obratovalni tlak:  3  bar</t>
  </si>
  <si>
    <t>Maks. Obratovalna temperatura:  95 st. C</t>
  </si>
  <si>
    <t>Vsebina: 1000 Liter</t>
  </si>
  <si>
    <t>Tehnični podatki:</t>
  </si>
  <si>
    <t xml:space="preserve">Izolacija v vseh smereh iz 100 mm poliesterskih vlaken, za montažo iz strani, iz treh segmentov s pritrditvenimi letvami.
</t>
  </si>
  <si>
    <t>Zalogovnik grelne vode za solarne naprave. Izdelan iz kvalitetnega jekla St 37-2. Zunaj zaščiten z protikorozijskim premazom.
Več zalogovnikov se lahko poveže v kaskado preko štirih priključkov (set povezovalnih cevi je dobavljiv kot pribor)
Zalogovnik ima napravo za termično razplastitev za temperaturno odvisno (različno) polnjenje. Za boljši koriščenje volumna so zgornji priključki pomaknjeni navzgor. V opremi pet potopnih tulk za tri
temteraturna tipala, pripravljeno za kabelske povezave s pritrdili v kabelski letvi.</t>
  </si>
  <si>
    <t>Zalogovnik energije WES 1000 Cas-R/A, Poziciji pripadajo, podpozicije, Zalogovnik WES 1000/Cas-R Telo Toplotna izolacija WES 1000/Cas-R zalogovnik energije</t>
  </si>
  <si>
    <t>HRANILNIK 1000L</t>
  </si>
  <si>
    <t>Proizvod: Weishaupt,   Tip WES 3000 Cas-R/A</t>
  </si>
  <si>
    <t>6,0  kWh/24h</t>
  </si>
  <si>
    <t>Širina vnosne odprtine: 1270 mm</t>
  </si>
  <si>
    <t>Vgradna višina: 2650 mm</t>
  </si>
  <si>
    <t>Teža izolacije:  51 kg</t>
  </si>
  <si>
    <t>Teža zalogovnik:  390 kg</t>
  </si>
  <si>
    <t>Vgradna višina z izolacijo:  2640 mm</t>
  </si>
  <si>
    <t>Vgradna višina brez izolacije: 2596 mm</t>
  </si>
  <si>
    <t>Premer z izolacijo:  1450 mm</t>
  </si>
  <si>
    <t>Premer brez izolacije: 1250 mm</t>
  </si>
  <si>
    <t>Vsebina: 3000 Liter</t>
  </si>
  <si>
    <t>Izolacija v vseh smereh iz 100 mm poliesterskih vlaken, za montažo iz strani, iz treh segmentov s pritrditvenimi letvami.</t>
  </si>
  <si>
    <t>Zalogovnik grelne vode za solarne naprave. Izdelan iz kvalitetnega jekla St 37-2. Zunaj zaščiten z protikorozijskim premazom.
Več zalogovnikov se lahko poveže v kaskado preko štirih priključkov (set povezovalnih cevi je dobavljiv kot pribor) Zalogovnik ima napravo za termično razplastitev za temperaturno odvisno (različno) polnjenje. Za boljši koriščenje volumna so zgornji priključki pomaknjeni navzgor. V opremi pet potopnih tulk za tri temteraturna tipala, pripravljeno za kabelske povezave s pritrdili v kabelski
letvi.</t>
  </si>
  <si>
    <t>hranilnik energije WES Cas-R 3000 L Zalogovnik energije WES 3000 Cas-R/A Poziciji pripadajo podpozicije Zalogovnik WES 3000/Cas-R Telo Toplotna izolacija WES 3000/Cas-R Weishaupt zalogovnik energije</t>
  </si>
  <si>
    <t>HRANILNIK 3000L</t>
  </si>
  <si>
    <t>Kvs-vrednost je glede na smer pretoka: 17/10</t>
  </si>
  <si>
    <t>Pogon ARA 645: 5W, 230V, 50 Hz, čas teka 30 sek.</t>
  </si>
  <si>
    <t>z izolacijo.</t>
  </si>
  <si>
    <t>ventila VRG 332 (DZR-Medenina), pogon, z navojnimi priključki in</t>
  </si>
  <si>
    <t>Sestoji se iz:</t>
  </si>
  <si>
    <t>za ogrevno vodo in voda-Glykol- mešanico (maks. delež Glykola 50 procentov). Obratovalni tlak do Maks. 10 bar</t>
  </si>
  <si>
    <t>DN 25, s pogonom 230 V, 30 sek, 5 W, 50 Hz</t>
  </si>
  <si>
    <t>3- POTNI PREKLOPNI VENTIL</t>
  </si>
  <si>
    <t>na strani solarnega kroga: Propylenglykol-voda- mešanica manjše/enako 50 procentov na strani pitne vode: pitna voda z vsebnostjo kloridov manjše kot 80 ppm</t>
  </si>
  <si>
    <t>Dovoljeni medij:</t>
  </si>
  <si>
    <t>Širina/višina/globina v mm: 676 / 829 / 297</t>
  </si>
  <si>
    <t>Teža:   40  kg</t>
  </si>
  <si>
    <t>Priključki na strani pitne vode (spodaj): 0 1/4" AG , vrsta navoja G ploščato tesnenje</t>
  </si>
  <si>
    <t>Priključki na strani solarnega kroga (zgoraj): 1" IG , vrsta navoja G</t>
  </si>
  <si>
    <t>Tlačna višina na strani pitne vode pri 2,6  m3/h: 532 mbar</t>
  </si>
  <si>
    <t>Tlačna višina na strani solarnega kroga pri 2,50 m3/h: 503 mbar</t>
  </si>
  <si>
    <t>Maks. Obratovalni tlak na strani pitne vode: 9 bar</t>
  </si>
  <si>
    <t>Maks. obratovalni tlak na strani solarnega kroga: 5 bar</t>
  </si>
  <si>
    <t>DVGW W551 (dodatna oprema).</t>
  </si>
  <si>
    <t>Zaporni ventil s praznjenjem primeren za odvzem vzorcev skladno</t>
  </si>
  <si>
    <t xml:space="preserve"> - interna tipala na postaji so že predmontirana in ožičena v regulatorju.</t>
  </si>
  <si>
    <t xml:space="preserve"> - prikaz solarnih dobitkov v obliki dnevne-, mesečne-, ali letne grafike in/ali krmiljena preko impulsov</t>
  </si>
  <si>
    <t xml:space="preserve"> - regulacija števila obratov za dve PWM ali od 0-10 V krmiljeni črpalki</t>
  </si>
  <si>
    <t xml:space="preserve"> - regulacija kolektorskega polja preko kolektorskega tipala, enega ali dveh tipal v zalogovniku in treh tipal na ploščatem toplotnem izmenjevalcu in merilcu pretoka.</t>
  </si>
  <si>
    <t xml:space="preserve"> - grafični display</t>
  </si>
  <si>
    <t>za tlak ogrevne vode 6 bar, manometrom za solarni krog, odzračevalnimi ventili, lovilec zraka z ročnim odzračevanjem, cevne povezave iz nerjavnega jekla, vgrajena solarna regulacija vključno z 3 NTC 5k tipali, kolektorskim tipalom med drugim z naslednjimi značilnostmi:</t>
  </si>
  <si>
    <t>lotanega ploščnega toplotnega prenosnika iz  nerjavnega jekla za grelno- in pitno vodo, v izvedbi z visokim izkoristkom, dajalniki pretoka z LED kontolo delovanja, zapornimi armaturami na dovodu ogrevne- in pitne vode, nepovratnimi loputami, varnostnim ventilom</t>
  </si>
  <si>
    <t>Polnilna postaja komplet izolirana z izolacijskimi lupinami iz EPP. Za montažo na zid.</t>
  </si>
  <si>
    <t xml:space="preserve"> -tipalo zunanje temperature NTC 603</t>
  </si>
  <si>
    <t>Elektronsko regulirana solarna postaja za polnjenje ogrevne vode preko ploščnega toplotnega izmenjevalca. Uporabno v povezavi z zalogovnikom WES Cas v solarnih napravah</t>
  </si>
  <si>
    <t>WTS-F1/F2</t>
  </si>
  <si>
    <t>tip WHI sol/aqua 40 #1</t>
  </si>
  <si>
    <t>uporabno področje do ca.  40 kolektorjev</t>
  </si>
  <si>
    <t xml:space="preserve">ločilna postaja </t>
  </si>
  <si>
    <t>ločilna postaja za ogrevalno vodo,    (do 40 kolektorjev), za zidno montažo, mere Š x V x G: 676 x 829 x 298 mm</t>
  </si>
  <si>
    <t>LOČINA POSTAJA za ogevano vod</t>
  </si>
  <si>
    <t>Solar WEG 18-600 l in ogrevanje 8-50l</t>
  </si>
  <si>
    <t>s tesnilom za ekspanzijske posode</t>
  </si>
  <si>
    <t>Ventil s kapo G3/4I X G3/4A Ms</t>
  </si>
  <si>
    <t>ventil s kapo  G 3/4" I x G 3/4" A</t>
  </si>
  <si>
    <r>
      <t xml:space="preserve">tip:   WEGSol 200 </t>
    </r>
    <r>
      <rPr>
        <i/>
        <u/>
        <sz val="10"/>
        <rFont val="Arial"/>
        <family val="2"/>
        <charset val="238"/>
      </rPr>
      <t>ali drugo enakovredno!</t>
    </r>
  </si>
  <si>
    <t>Premer x višina v mm: 600 x 812</t>
  </si>
  <si>
    <t>Vsebina: 200 l</t>
  </si>
  <si>
    <t>ekspanzijska posoda, bela, s kakovostno Butyl-membrano z obročnim stojalom in redukcijo  G1" I x G 3/4" A, 200L,</t>
  </si>
  <si>
    <t>RASTEZNOSTNA POSODA (sončni kolektorji)</t>
  </si>
  <si>
    <t>s potopno tulko, dograditev na kolektor</t>
  </si>
  <si>
    <t>odzračevalnik M26 x 1,5 A x M26 x 1,5 I</t>
  </si>
  <si>
    <t>odzračevalna posoda M26 x 1,5 A x M26 x 1,5 I, s potopno pušo DM 8 za direktno vst.njo na kolektor. Možnost priklopa za vse kolektorske priključne sete</t>
  </si>
  <si>
    <t>ozdračevalna posoda</t>
  </si>
  <si>
    <t>spojke, prehodni kosi, povezovalna Cu cev fi 35</t>
  </si>
  <si>
    <t>iz jeklene pletenice, očesnih vijakov, vrvnih locenjev, vrvnih spon, sidra, napenjalca narediti ojačitev proti burji, Ojačitev narediti na vseh kolektorskih stojalih, po priloženi skici</t>
  </si>
  <si>
    <t>vetrna ojačitev, narejena iz jeklene pletenice fi 5mm,</t>
  </si>
  <si>
    <t>Proizvod: Weishaupt,  tip WKASol F2 3.3-1500 ali drugo enakovredno!</t>
  </si>
  <si>
    <t>npr</t>
  </si>
  <si>
    <t>vključno z izolacijo</t>
  </si>
  <si>
    <t>WTS-F2 INOX DN 20, M26 x 1,5 mm</t>
  </si>
  <si>
    <t>Priklj. set kolektorja WKASol 3.3-1500</t>
  </si>
  <si>
    <t>dve povezovalni cevi INOX DN 20, dolžina 1500 mm z navojem M26 (kolektor), vključno s toplotno izolacijo,</t>
  </si>
  <si>
    <t>20-70 l/min kvs 17  DN32</t>
  </si>
  <si>
    <t>10-40 l/min kvs 8,1  DN25</t>
  </si>
  <si>
    <t>2-12 l/min kvs 2,2   DN20</t>
  </si>
  <si>
    <t>Weishaupt oz. drugo enakovredo!</t>
  </si>
  <si>
    <r>
      <t xml:space="preserve">Hidrvlični ventil za uravnoteženje solarnih polj </t>
    </r>
    <r>
      <rPr>
        <sz val="10"/>
        <rFont val="Arial"/>
        <family val="2"/>
      </rPr>
      <t xml:space="preserve"> hidr.uravnoteženje mreže z navojnimi priključki PN10, skupaj s tesnilnim materialom</t>
    </r>
  </si>
  <si>
    <t>ali drugo enakovredno!</t>
  </si>
  <si>
    <t>tip: Tip WTS-F2</t>
  </si>
  <si>
    <t>Set pribora izv. 1EZ-F WTS-F2 K5/K6</t>
  </si>
  <si>
    <t>ravna streha vertikal./horizon. 2 polja</t>
  </si>
  <si>
    <t>Set pribora izv. 2Z-F WTS-F2 K5/K6</t>
  </si>
  <si>
    <t>kolektorsko stojalo, ravna streha</t>
  </si>
  <si>
    <t>Kolektor. stojalo FSH 45° WTS-F2 K5</t>
  </si>
  <si>
    <t>izpolnjeni.</t>
  </si>
  <si>
    <t>Vsi kriteriji zahtev BAFA so</t>
  </si>
  <si>
    <t>011-7 S2574 F.</t>
  </si>
  <si>
    <t>Solar KEYMARK Reg.-št. (DIN CERTCO):</t>
  </si>
  <si>
    <t>15 COL 1286 OEM 01 (K6)</t>
  </si>
  <si>
    <t>15 COL 1285 OEM 01 (K5)</t>
  </si>
  <si>
    <t>Poročilo pregleda po EN 12975 (ITW):</t>
  </si>
  <si>
    <t>Potrdila:</t>
  </si>
  <si>
    <t>Pritrdilni elementi in nosilci iz aluminija za enostavno montažo in varno pritrditev.</t>
  </si>
  <si>
    <t>Povezava med kolektorji z kovinsko tesnjenimi spojkami, ki omogočajo kompenzacijo temperaturnih raztezkov odzračenje preko priključnih spojk. Tulka za tipalo montirana  direktno v solarni cevi zagotavlja točno merjenje temperature.</t>
  </si>
  <si>
    <t>Z elektrostaično adhezivno folijo, ki ščiti kolektor proti mehanskim poškodbam, ščiti pred korozijo stekla zaradi vlage.</t>
  </si>
  <si>
    <t>Maks. temp stagnacije le 162 st.C). Vključen zbirni vod omogoča priključitev do največ deset kolektorjev v vrsto.</t>
  </si>
  <si>
    <t>Absorber: Površinski absorber iz preizkušene povezave aluminija in bakra z visoko selektivnim slojem Mirotherm za izrabo posrednega in neposrednega osončenja. Gosto vodeni bakreni cevni meander zagotavlja optimalno odzračevanje, zvarjen na absorber z dvojnim laserskim varom za dober prenos toplote in posebno izolacijo za primer stagnacije (zaščita pred pregretjem,</t>
  </si>
  <si>
    <t>Polnilno odzračni sistem za optimalno okolje v notranjosti kolektorja.</t>
  </si>
  <si>
    <t>Stalno elastično zalepljeno solarno steklo. Učinkovita zaščita pred vdorom vlage zaradi z Al okvirjem zlepljenega solarnega stekla. Lepljenje z najkvalitetnejšim proti vremenskim vplivom odpornim dvokomponentnim lepilom. Solarno steklo je testirano po SPF, razreda U1, odporno proti toči.</t>
  </si>
  <si>
    <t>Velika stabilnost zaradi varjenega proti vremenskim vplivom odpornega Al okvirja v uvaljano Al zadnjo ploščo.</t>
  </si>
  <si>
    <t>Sestava kolektorja:</t>
  </si>
  <si>
    <t>Nagib strehe: 0 -6 stopinj</t>
  </si>
  <si>
    <t>1,43 l (K6) Največji delovni tlak: 6 bar</t>
  </si>
  <si>
    <t>Prostornina absorberja:1,76 l (K5) /</t>
  </si>
  <si>
    <t>Teža: 34 kg</t>
  </si>
  <si>
    <t>Izkoristek glede na neto površino: 0,826</t>
  </si>
  <si>
    <t>Neto površina kolektorja: 2,33 m2</t>
  </si>
  <si>
    <t>7 kolektorskih nosilcev fiksnih 45 stopinj za plščate kolektorje</t>
  </si>
  <si>
    <t>za vsak naslednji kolektor</t>
  </si>
  <si>
    <t>4 x dodatni set 1EZ-F K5 / K6</t>
  </si>
  <si>
    <t>z osnovnim setom 2Z-F K5 / K6</t>
  </si>
  <si>
    <t>6 ploščatih kolektorjev tip K5 WTS-F2</t>
  </si>
  <si>
    <t>Poziciji pripada podpozicija</t>
  </si>
  <si>
    <t>Brutto kollektor: 15,06 m2</t>
  </si>
  <si>
    <t>Širina horizontalno/višina 12828 / 1212 mm</t>
  </si>
  <si>
    <t>polje 6-ih ploščatih horizontalno postavljenih kolektorjev</t>
  </si>
  <si>
    <t>izvedba 6/6x1-FH-45</t>
  </si>
  <si>
    <t xml:space="preserve">komplet štirih sončnih kolektorjev izvedba 6/6x1-FH 45st. K5,  z osnovnim setom 2Z-F K5 / K6, 4 x dodatni set 1EZ-F K5 / K6, z setom kolektorskih stojal 7 x FSV 45 st fix, montaža na podstavek horizontalno            </t>
  </si>
  <si>
    <t xml:space="preserve">           </t>
  </si>
  <si>
    <t>SPREJEMNIK SONČNE ENERGIJE</t>
  </si>
  <si>
    <t>SSE SOLARNI SISTEM</t>
  </si>
  <si>
    <t>- Tlačni preizkusi s preizksnim tlakom je 1,5 krat delovni tlak, vključno z potrebnimi čepi, manometri, ter njihovo odstranivijo po tlačnem preizkusu</t>
  </si>
  <si>
    <t>Pred naročilom posamezne  opreme je potrebno  uskladiti barve vidnih elementov z projektom notranje opreme</t>
  </si>
  <si>
    <t>PREZAČEVANJE</t>
  </si>
  <si>
    <t>Dokumentacija:  navodila za obratovanje in vzdrževanje, dokumentacija za tehnični pregled in primopredajo, tehnološke sheme vložene v lesen okvir in zaščiteno s steklom, skupaj s pritrdilnim materialom</t>
  </si>
  <si>
    <t>Gradbena pomoč inštalaterjem za izvedbo prebojev do fi 200 in ponovnih zazidav za izvedbo instalacije po projektni dokumentaciji</t>
  </si>
  <si>
    <t xml:space="preserve">Pregled izvedenih del in meritve mikroklime v prostorih (hitrost, hrup), skladno s pravilnikom o prezračevanju in klimatizaciji stavb  </t>
  </si>
  <si>
    <t>Merjenje in volumska nastavitev dovodnih in odvodnih elementov, količin zraka ter umerjanje ventilatorjev.</t>
  </si>
  <si>
    <r>
      <t xml:space="preserve">Proizvod: SIKLA   </t>
    </r>
    <r>
      <rPr>
        <b/>
        <u/>
        <sz val="10"/>
        <rFont val="Arial"/>
        <family val="2"/>
      </rPr>
      <t>oz. drugo enakovredo!</t>
    </r>
  </si>
  <si>
    <t>za podporo in obešanje zračnih kanalov, vključno pritrdilni material z osnovnim premazom.</t>
  </si>
  <si>
    <t>PROFILNO JEKLO iz INOX (nerjavnih obečal in vijakov)</t>
  </si>
  <si>
    <t>Barvano v barvi po izboru arhitekta</t>
  </si>
  <si>
    <t>Velikost: 1000x1000 mm</t>
  </si>
  <si>
    <t>tip: WLS-22-V</t>
  </si>
  <si>
    <t>Proizvod: LINDAB</t>
  </si>
  <si>
    <t>Rešetka je prirejena za vgradnjo na zaključni del kanala in je dobavljena skupaj s pritrdilnim in tesnilnim materialom.</t>
  </si>
  <si>
    <t>vgradni okvir</t>
  </si>
  <si>
    <t>zaščitna mreža</t>
  </si>
  <si>
    <t>prečne lopatice</t>
  </si>
  <si>
    <t>nosilni okvir</t>
  </si>
  <si>
    <t>za zaščito odprtin pred zunanjimi vplivi, izdelana iz vlečenih Al profilov. Sestavlajo jo:</t>
  </si>
  <si>
    <t>ALUMINIJASTA ZAŠČITNA ZRAČNA REŠETKA:</t>
  </si>
  <si>
    <t>2050&lt;                -     1,1 mm</t>
  </si>
  <si>
    <t>1060-2000 mm  -    1,0 mm</t>
  </si>
  <si>
    <t>560-1000 mm    -    0,8 mm</t>
  </si>
  <si>
    <t>100-530 mm      -    0,6 mm</t>
  </si>
  <si>
    <r>
      <t xml:space="preserve">Zračni kanali </t>
    </r>
    <r>
      <rPr>
        <b/>
        <sz val="10"/>
        <rFont val="Arial"/>
        <family val="2"/>
        <charset val="238"/>
      </rPr>
      <t>pravokotnega preseka</t>
    </r>
    <r>
      <rPr>
        <i/>
        <sz val="11"/>
        <rFont val="Arial"/>
        <family val="2"/>
      </rPr>
      <t>, izdelani iz</t>
    </r>
    <r>
      <rPr>
        <b/>
        <sz val="10"/>
        <rFont val="Arial"/>
        <family val="2"/>
        <charset val="238"/>
      </rPr>
      <t xml:space="preserve"> z pocinkane pločevine, ter obojestransko zaščitena z epoksi premazom </t>
    </r>
    <r>
      <rPr>
        <i/>
        <sz val="11"/>
        <rFont val="Arial"/>
        <family val="2"/>
      </rPr>
      <t>pločevine nazivne velikosti in debeline po SIST EN 1505 oziroma po DIN 24190 in 24191 (11.85), stopnje 10 (</t>
    </r>
    <r>
      <rPr>
        <sz val="10"/>
        <rFont val="Symbol"/>
        <family val="1"/>
        <charset val="2"/>
      </rPr>
      <t>±</t>
    </r>
    <r>
      <rPr>
        <i/>
        <sz val="11"/>
        <rFont val="Arial"/>
        <family val="2"/>
      </rPr>
      <t xml:space="preserve"> 1000 Pa), oblike F (vzdolžno zarobljeni), med seboj so spojeni prirobnično. V kolikor se pokaže za potrebno, so na posebnih mestih vsled ohranitve čim višjih etažnih višin spoji izvedeni s “S” pasom. Pri vseh spremembah smeri za več kot 30 </t>
    </r>
    <r>
      <rPr>
        <sz val="10"/>
        <rFont val="Symbol"/>
        <family val="1"/>
        <charset val="2"/>
      </rPr>
      <t>°</t>
    </r>
    <r>
      <rPr>
        <i/>
        <sz val="11"/>
        <rFont val="Arial"/>
        <family val="2"/>
      </rPr>
      <t xml:space="preserve"> so v loke ali kolena vstavljena vodila, ki se namestijo na 1/4 do 1/3 širine loka oziroma kolena. Na posebno kritičnih točkah so v zavojih z velikimi hitrostmi (&gt; 7 m/s) nameščena v loke in kolena dvodebelinska vodila. Na vseh glavnih odcepih so vgrajene nastavljive usmerne oziroma regulacijske lopute. Zračni kanali so pri večjih nazivnih velikostih diagonalno izbočeni ali ojačani z blagim izmeničnim vbočenjem in izbočenjem. Debelina pločevine glede na nazivno velikost znaša:</t>
    </r>
  </si>
  <si>
    <r>
      <t xml:space="preserve">Toplotna izolacija dovodnih zračnih kanalov in cevi z zunanje strani z izolacijo s certifikatom o skladnosti proizvajalca , to je z materijalom negorljiv – vrste A1,   po SIST EN 13501, 1. del, s toplotno prevodnostjo l &lt; 0,035 W/mK pri 0 °C, primerna za temperaturno območje –40 do + 85 °C, s koeficientom upornosti proti difuziji vodne pare m &gt; 7000, </t>
    </r>
    <r>
      <rPr>
        <b/>
        <sz val="10"/>
        <rFont val="Arial CE"/>
        <charset val="238"/>
      </rPr>
      <t xml:space="preserve">debeline 20 </t>
    </r>
    <r>
      <rPr>
        <sz val="10"/>
        <rFont val="Arial CE"/>
        <family val="2"/>
        <charset val="238"/>
      </rPr>
      <t>mm, lepljena z originalnim lepilom na bazi polikloroprenov, ter zaščitena z jekleno pločevino zaradi meteornih uplivov</t>
    </r>
  </si>
  <si>
    <t xml:space="preserve">IZOLACIJA ZRAČNIH KANALOV (DOVOD SVEŽEGA ZRAKA in ODVOD) </t>
  </si>
  <si>
    <t>ZAJEM IN IZPUH ZRAKA ZA KLIMAT</t>
  </si>
  <si>
    <t>1000x400 mm</t>
  </si>
  <si>
    <t>900x350 mm</t>
  </si>
  <si>
    <t>1100x500 mm</t>
  </si>
  <si>
    <t>800x400 mm</t>
  </si>
  <si>
    <t>550x550 mm</t>
  </si>
  <si>
    <t>800x800 mm</t>
  </si>
  <si>
    <t>Regulacijska loputa kvadratnega preseka, izdelana iz pocinkane pločevine ter premazana z eproksi premazom, dimenzije</t>
  </si>
  <si>
    <t>fi350 mm</t>
  </si>
  <si>
    <t>fi250 mm</t>
  </si>
  <si>
    <t>fi150 mm</t>
  </si>
  <si>
    <t>Regulacijska loputa okroglega preseka, izdelana iz pocinkane pločevine ter prebarvana z eproksi premazom, dimenzije</t>
  </si>
  <si>
    <t>tip: VS-5/ vel-200 (125m3/h)</t>
  </si>
  <si>
    <t>tip: VS-5/ vel-315 (330m3/h)</t>
  </si>
  <si>
    <t>tip: VS-5/ vel-315 (283m3/h)</t>
  </si>
  <si>
    <t>tip: VS-5/ vel-315 (343m3/h)</t>
  </si>
  <si>
    <r>
      <t xml:space="preserve">Proizvod: LINDAB  </t>
    </r>
    <r>
      <rPr>
        <b/>
        <u/>
        <sz val="10"/>
        <rFont val="Arial"/>
        <family val="2"/>
      </rPr>
      <t xml:space="preserve"> oz. drugo enakovredo!</t>
    </r>
  </si>
  <si>
    <t>vpihovalna šoba je integriana v ohišje, izdelane so iz eloksirane 
aluminjaste pločevine</t>
  </si>
  <si>
    <t>vpihovalne šobe za dovod toplega ali hladnega zraka kjer se 
zahteva večje dometne razdalje in niska stopnja šumnosti.</t>
  </si>
  <si>
    <t>Vpihovalne šobe</t>
  </si>
  <si>
    <t xml:space="preserve">Komora PB-AQUA-2-10-400 </t>
  </si>
  <si>
    <t>AQUA-2-10-400     L= 400mm (2-redni)</t>
  </si>
  <si>
    <t xml:space="preserve">Komora PB-AQUA-2-10-500 </t>
  </si>
  <si>
    <t>AQUA-2-10-500     L= 500mm (2-redni)</t>
  </si>
  <si>
    <t xml:space="preserve">Komora PB-AQUA-2-10-1000 </t>
  </si>
  <si>
    <t>AQUA-2-10-1000     L= 1000mm (2-redni)</t>
  </si>
  <si>
    <r>
      <t xml:space="preserve">Proizvod: Systemair  </t>
    </r>
    <r>
      <rPr>
        <b/>
        <u/>
        <sz val="10"/>
        <rFont val="Arial"/>
        <family val="2"/>
      </rPr>
      <t xml:space="preserve"> oz. drugo enakovredo!</t>
    </r>
  </si>
  <si>
    <t>Linijski difuzor namenjen za bazenske prostore za dovod zraka ob steklenih oknih, primeren za vgradnjo v tla, skupaj s komoro z okroglimi DN125mm priključki in stranskimi zaključki in vmesniki za ravno linijo, vključno s tesnilnim in montažnim materialom. Material je nerjaveče jeklo A316L.</t>
  </si>
  <si>
    <t>Linijski difuzor - za bazenske prostore</t>
  </si>
  <si>
    <t>AR-1G, 225x125</t>
  </si>
  <si>
    <t>tip.:</t>
  </si>
  <si>
    <r>
      <t xml:space="preserve">Proizvod: IMP-KLIMA  </t>
    </r>
    <r>
      <rPr>
        <b/>
        <u/>
        <sz val="10"/>
        <rFont val="Arial"/>
        <family val="2"/>
      </rPr>
      <t xml:space="preserve"> oz. drugo enakovredo!</t>
    </r>
  </si>
  <si>
    <t>Aluminijasta dovodna rešetka, kompletno z elementom za regulacijo količine zraka:</t>
  </si>
  <si>
    <t>Rešetka za dovod zraka</t>
  </si>
  <si>
    <t>PV-2 fi 100</t>
  </si>
  <si>
    <t>Prezračevalni ventil za odvod zraka, kompletno z elementom za regulacijo količine zraka, belo barvan.</t>
  </si>
  <si>
    <t>Ventil za dovod zraka</t>
  </si>
  <si>
    <t>PV-1 fi 100</t>
  </si>
  <si>
    <t>Ventil za odvod zraka</t>
  </si>
  <si>
    <t>AR-1F, 225x125</t>
  </si>
  <si>
    <t>AR-1F, 425x125</t>
  </si>
  <si>
    <t>RR-5/V, 1500x500</t>
  </si>
  <si>
    <t>Aluminijasta odvodna rešetka, kompletno z elementom za regulacijo količine zraka:</t>
  </si>
  <si>
    <t>Rešetka za odvod zraka</t>
  </si>
  <si>
    <r>
      <t>Toplotna izolacija dovodnih zračnih kanalov in cevi z zunanje strani z izolacijo s certifikatom o skladnosti proizvajalca , to je z materijalom iz sintetičnega kavčuka z zaprto celično strukturo, težko gorljiva in samougasljiva, ki ne kaplja in širi ognja – vrste B,   po SIST EN 13501, 1. del, s toplotno prevodnostjo l &lt; 0,035 W/mK pri 0 °C, primerna za temperaturno območje –40 do + 85 °C, s koeficientom upornosti proti difuziji vodne pare m &gt; 7000,</t>
    </r>
    <r>
      <rPr>
        <b/>
        <sz val="10"/>
        <rFont val="Arial CE"/>
        <charset val="238"/>
      </rPr>
      <t xml:space="preserve"> debeline 10 mm</t>
    </r>
    <r>
      <rPr>
        <sz val="10"/>
        <rFont val="Arial CE"/>
        <family val="2"/>
        <charset val="238"/>
      </rPr>
      <t>, lepljena z originalnim lepilom na bazi polikloroprenov</t>
    </r>
  </si>
  <si>
    <t>IZOLACIJA ZRAČNIH KANALOV (kanali za dovod zraka)</t>
  </si>
  <si>
    <r>
      <t xml:space="preserve">Zračni kanali okroglega preseka, izdelani z </t>
    </r>
    <r>
      <rPr>
        <b/>
        <sz val="10"/>
        <rFont val="Arial"/>
        <family val="2"/>
        <charset val="238"/>
      </rPr>
      <t>pocinkane pločevine</t>
    </r>
    <r>
      <rPr>
        <sz val="10"/>
        <rFont val="Arial"/>
        <family val="2"/>
        <charset val="238"/>
      </rPr>
      <t>, ter</t>
    </r>
    <r>
      <rPr>
        <b/>
        <sz val="10"/>
        <rFont val="Arial"/>
        <family val="2"/>
        <charset val="238"/>
      </rPr>
      <t xml:space="preserve"> obojestransko zaščitena z epoksi premazom</t>
    </r>
    <r>
      <rPr>
        <sz val="10"/>
        <rFont val="Arial"/>
        <family val="2"/>
        <charset val="238"/>
      </rPr>
      <t>, kompletno s fazonskimi kosi, loputami, regulacijskimi loputami  in obešalnim  materialom</t>
    </r>
  </si>
  <si>
    <t>dim: 300x200mm</t>
  </si>
  <si>
    <t>dim: 200x200mm</t>
  </si>
  <si>
    <t>Revizijska vratica iz nerjaveče jeklene pločevine za pravokotni zračni kanal premazana obojestransko z epoksi premazom</t>
  </si>
  <si>
    <r>
      <t xml:space="preserve">Zračni kanali </t>
    </r>
    <r>
      <rPr>
        <b/>
        <sz val="10"/>
        <rFont val="Arial"/>
        <family val="2"/>
        <charset val="238"/>
      </rPr>
      <t>pravokotnega preseka</t>
    </r>
    <r>
      <rPr>
        <i/>
        <sz val="11"/>
        <rFont val="Arial"/>
        <family val="2"/>
      </rPr>
      <t>, izdelani iz pocinkane pločevine</t>
    </r>
    <r>
      <rPr>
        <b/>
        <sz val="10"/>
        <rFont val="Arial"/>
        <family val="2"/>
        <charset val="238"/>
      </rPr>
      <t xml:space="preserve"> ter obojestransko zaščitena z epoksi premazom, </t>
    </r>
    <r>
      <rPr>
        <i/>
        <sz val="11"/>
        <rFont val="Arial"/>
        <family val="2"/>
      </rPr>
      <t>nazivne velikosti kanala in debeline po SIST EN 1505 oziroma po DIN 24190 in 24191 (11.85), stopnje 10 (</t>
    </r>
    <r>
      <rPr>
        <sz val="10"/>
        <rFont val="Symbol"/>
        <family val="1"/>
        <charset val="2"/>
      </rPr>
      <t>±</t>
    </r>
    <r>
      <rPr>
        <i/>
        <sz val="11"/>
        <rFont val="Arial"/>
        <family val="2"/>
      </rPr>
      <t xml:space="preserve"> 1000 Pa), oblike F (vzdolžno zarobljeni), med seboj so spojeni prirobnično. V kolikor se pokaže za potrebno, so na posebnih mestih vsled ohranitve čim višjih etažnih višin spoji izvedeni s “S” pasom. Pri vseh spremembah smeri za več kot 30 </t>
    </r>
    <r>
      <rPr>
        <sz val="10"/>
        <rFont val="Symbol"/>
        <family val="1"/>
        <charset val="2"/>
      </rPr>
      <t>°</t>
    </r>
    <r>
      <rPr>
        <i/>
        <sz val="11"/>
        <rFont val="Arial"/>
        <family val="2"/>
      </rPr>
      <t xml:space="preserve"> so v loke ali kolena vstavljena vodila, ki se namestijo na 1/4 do 1/3 širine loka oziroma kolena. Na posebno kritičnih točkah so v zavojih z velikimi hitrostmi (&gt; 7 m/s) nameščena v loke in kolena dvodebelinska vodila. Na vseh glavnih odcepih so vgrajene nastavljive usmerne oziroma regulacijske lopute. Zračni kanali so pri večjih nazivnih velikostih diagonalno izbočeni ali ojačani z blagim izmeničnim vbočenjem in izbočenjem. Debelina pločevine glede na nazivno velikost znaša:</t>
    </r>
  </si>
  <si>
    <t>v'=10000 m3/h dušilna sposobnost: 20 dB( pri 250 Hz) 
dp=33 Pa
'- velikost:cca 1100x700x1500 mm</t>
  </si>
  <si>
    <t>v'=30000 m3/h dušilna sposobnost: 20 dB( pri 250 Hz) 
dp=33 Pa
'- velikost:cca 1700x1200x2000 mm</t>
  </si>
  <si>
    <t>za vgradnjo v kanal, s prirobnicami</t>
  </si>
  <si>
    <t>DUŠILNIK ZVOKA</t>
  </si>
  <si>
    <t>kpl1</t>
  </si>
  <si>
    <t xml:space="preserve">DPH-WP 350/Iso 50-TE </t>
  </si>
  <si>
    <t>Frivent dobavitelj: Systemair d.o.o., Slovenija, ali LINDAB</t>
  </si>
  <si>
    <t xml:space="preserve">klimat je tihe izvedvbe! extra low noise </t>
  </si>
  <si>
    <t>ožičenje vseh elmentov, zagon, meritve pretokov in predaja naročniku</t>
  </si>
  <si>
    <t>ZAGON NAPRAVE</t>
  </si>
  <si>
    <t>regulacija rekuperatorja</t>
  </si>
  <si>
    <t>regulacija grelnika</t>
  </si>
  <si>
    <t>regulacija in nastavitev želene temperature vpiha</t>
  </si>
  <si>
    <t>frekvenčna regulacija odvodnega ventilatorja,</t>
  </si>
  <si>
    <t>frekvenčna regulacija dovodnega ventilatorja,</t>
  </si>
  <si>
    <t>delovanje naprave po tedenski uri</t>
  </si>
  <si>
    <t>informacije o splošni napaki, zamašenosti filtra v napravi in zamašenosti filtra pred ventilatorjem,</t>
  </si>
  <si>
    <t>Regulacijski sistem z naslednjimi osnovnimi funkcijami vodenimi preko lokalne DDC avtomatike</t>
  </si>
  <si>
    <t>Omara mora imeti možnost povezave na CNS preko ModeBus komunikacije</t>
  </si>
  <si>
    <t>oprmljena z močnostnim in krmilnim delom, komplet s tipali, ventili in pogoni. Funkcija delovanja po shemi.</t>
  </si>
  <si>
    <t>ELEKTRO KRMILNA OMARA, vgrajena za notranjeo montažo</t>
  </si>
  <si>
    <t>- elektro motornim pogon tripotnega ventila 0-10V</t>
  </si>
  <si>
    <t>- elektro motorni pogon žaluzij  ON-OFF</t>
  </si>
  <si>
    <t>- diferenčno  tlačno stikalo (20-300 Pa)</t>
  </si>
  <si>
    <t xml:space="preserve">- zaščitni termostat na zračni strani </t>
  </si>
  <si>
    <t>- kanalsko tipalo za temperaturo, -30-50°C</t>
  </si>
  <si>
    <t>- kanalsko tipalo za temperaturo, 0-50°C</t>
  </si>
  <si>
    <t xml:space="preserve"> Elementi za avtomatsko regulacija, katero sestavljajo naslednji regulacijski elementi:</t>
  </si>
  <si>
    <r>
      <rPr>
        <b/>
        <sz val="10"/>
        <rFont val="Arial"/>
        <family val="2"/>
        <charset val="238"/>
      </rPr>
      <t>Skupni podatki naprave:</t>
    </r>
    <r>
      <rPr>
        <sz val="10"/>
        <rFont val="Arial"/>
        <family val="2"/>
        <charset val="238"/>
      </rPr>
      <t xml:space="preserve">
- dolžina:  7380 + 250 + 125 mm
- širina:     2395 mm
- višina:    2695 mm
- teža:       7637 kg
- električna moč motorjev: 12,56 kW, 3 x 400V, 50Hz
</t>
    </r>
  </si>
  <si>
    <r>
      <rPr>
        <b/>
        <sz val="10"/>
        <rFont val="Arial"/>
        <family val="2"/>
        <charset val="238"/>
      </rPr>
      <t>Regulacija:</t>
    </r>
    <r>
      <rPr>
        <sz val="10"/>
        <rFont val="Arial"/>
        <family val="2"/>
        <charset val="238"/>
      </rPr>
      <t xml:space="preserve">
Elektro krmilna omara , ki je integrirana v klimatski napravi sestoji iz močnostne opreme (varovalk posameznih sklopov...) ter mikroprocesorskega krmilnika.  K elektro opremi upoštevati še vsa tipala oz. stikala: tipalo temperature in vlage v prostoru, tipalo temperature zunanjega zraka, protizmrzovalni termostat, tlačna stikala za signalizacijo umazanosti filtrov, tipala tlaka v dovodnem in odvodnem kanalu, potrebna za izvedbo vseh zahtevanih funkcij. 
</t>
    </r>
  </si>
  <si>
    <r>
      <rPr>
        <b/>
        <sz val="10"/>
        <rFont val="Arial"/>
        <family val="2"/>
        <charset val="238"/>
      </rPr>
      <t>Kompresor in hladilni krog toplotne črpalke:</t>
    </r>
    <r>
      <rPr>
        <sz val="10"/>
        <rFont val="Arial"/>
        <family val="2"/>
        <charset val="238"/>
      </rPr>
      <t xml:space="preserve">
Hermetični kompresor z regulacijo moči, s hladivom R410A. Hladilni krog je izdelan iz bakrenih cevi, toplotno izoliran in opremljen vsem potrebnim materialom za regulacijo in varovanje. Sistem je napolnjen s hladivom, testiran, pred-nastavljen in poskusno zagnan v tovarni.
- tip kompresorja: ZP154KCE-TFD
- število kompresorjev: 2
- napetost: 3x 400 V
- nazivna moč: 36,6 kW
- totalna moč: 36,6 kW
- el. moč: 9,43 kW
- el. tok: 16,69 A
</t>
    </r>
  </si>
  <si>
    <r>
      <rPr>
        <b/>
        <sz val="10"/>
        <rFont val="Arial"/>
        <family val="2"/>
        <charset val="238"/>
      </rPr>
      <t>DX hladilnik</t>
    </r>
    <r>
      <rPr>
        <sz val="10"/>
        <rFont val="Arial"/>
        <family val="2"/>
        <charset val="238"/>
      </rPr>
      <t xml:space="preserve"> je sestavljen iz okvira iz korozijsko odpornega aluminija, lamelnega paketa iz bakrenih cevi in aluminijastih lamel ter zbiralnih bakrenih cevi s priključki za praznjenje in odzračevanje. Za hladilnikom je vgrajen  eliminator vodnih kapljic, ki je sestavljen iz okvira iz korozijsko odpornega aluminija in lovilnih lamel iz PPTV. Pod hladilnikom in eliminatorjem je banja za zbiranje in odvod kondenzata iz plastičnega materiala.
Tehnični podatki:
- hladivo: R410A
- temperatura uparjanja: 5 °C 
- maks. hladilna moč: 73,2 kW
- min. temperatura za hladilnikom: 15,57 °C
- relativna vlažnost za hladilnikom: 100 %
</t>
    </r>
  </si>
  <si>
    <r>
      <rPr>
        <b/>
        <sz val="10"/>
        <rFont val="Arial"/>
        <family val="2"/>
        <charset val="238"/>
      </rPr>
      <t>Vodni grelnik</t>
    </r>
    <r>
      <rPr>
        <sz val="10"/>
        <rFont val="Arial"/>
        <family val="2"/>
        <charset val="238"/>
      </rPr>
      <t xml:space="preserve"> je sestavljen iz okvira iz galvansko pocinkane pločevine, lamelnega paketa iz bakrenih cevi in aluminijastih lamel, zbiralnih bakrenih cevi s priključki za praznjenje in odzračevanje ter s proti zamrzovalnim kapilarnim termostatom.
Tehnični podatki:
- grelna tekočina: 100 % voda 
- temperaturni režim tekočine: 46/41°C
- padec tlaka na strani tekočine: 10,01 kPa
- pretok tekočine: 0,71 l/s
- maks grelna moč: 84,65 kW
- maks. temperatura za grelnikom: 34 °C
- 3-p mešalni ventil z elektromotornim pogonom, Kvs =  
</t>
    </r>
  </si>
  <si>
    <r>
      <rPr>
        <b/>
        <sz val="10"/>
        <rFont val="Arial"/>
        <family val="2"/>
        <charset val="238"/>
      </rPr>
      <t>Zračno hlajen kondenzator</t>
    </r>
    <r>
      <rPr>
        <sz val="10"/>
        <rFont val="Arial"/>
        <family val="2"/>
        <charset val="238"/>
      </rPr>
      <t xml:space="preserve"> je sestavljen iz okvira iz galvansko pocinkane pločevine, lamelnega paketa iz bakrenih cevi in aluminijastih lamel, zbiralnih bakrenih cevi s priključki za praznjenje in odzračevanje ter s proti zamrzovalnim kapilarnim termostatom.
Tehnični podatki: 
- hladivo: R410A
- temperatura kondenzacije: 45 °C
- maks. grelna moč: 91,2 kW
- maks. temperatura za kondenzatorjem: 30,55 °C
- relativna vlažnost za kondenzatorjem: 24,6 %</t>
    </r>
  </si>
  <si>
    <r>
      <rPr>
        <b/>
        <sz val="10"/>
        <rFont val="Arial"/>
        <family val="2"/>
        <charset val="238"/>
      </rPr>
      <t>Ploščni rekuperator</t>
    </r>
    <r>
      <rPr>
        <sz val="10"/>
        <rFont val="Arial"/>
        <family val="2"/>
        <charset val="238"/>
      </rPr>
      <t xml:space="preserve">, sestavljen iz dveh križnih prenosnikov, z visokim učinkom vračanja odpadne toplote,  sestavljen iz okvira iz aluminija in rekuperativnega prenosnika iz tanke aluminijaste pločevine, zaščitene z epoxi premazom. Enota s ploščnim rekuperatorjem ima obvodni kanal za zunanji zrak z obvodno žaluzijo in eliminator vodnih kapljic na strani odvodnega zraka, ki je sestavljen iz okvira iz korozijsko odpornega aluminija in lovilnih lamel iz PPTV. Pod rekuperatorjem in eliminatorjem je v dno integrirana banja za zbiranje in odvod kondenzata iz plastičnega materiala.
Tehnični podatki za zimsko obdobje:
- stopnja vračanja občutene toplote: 66 %
- stanje dovodnega zraka pred enoto: 8,4 °C, 98 % r.vl.
- stanje dovodnega zraka za enoto: 23,9 °C, 36,6 % r.vl.
- vrnjena toplotna energija:  154,49 kW
</t>
    </r>
  </si>
  <si>
    <r>
      <rPr>
        <b/>
        <sz val="10"/>
        <rFont val="Arial"/>
        <family val="2"/>
        <charset val="238"/>
      </rPr>
      <t>Mešalne komore</t>
    </r>
    <r>
      <rPr>
        <sz val="10"/>
        <rFont val="Arial"/>
        <family val="2"/>
        <charset val="238"/>
      </rPr>
      <t xml:space="preserve"> z obtočno regulacijsko žaluzijo v kombinaciji z žaluzijo na zajemu za zunanji zrak in žaluzijo na izpuhu za zavrženi zrak, kompletno s pogon. Naprava ima dve obtočni žaluziji, eno pred pl. rekuperatorjem in drugo za pl. rekuperatorjem. Okvir in lopute žaluzij so izdelane iz korozijsko odpornega aluminija.</t>
    </r>
  </si>
  <si>
    <t xml:space="preserve">Visoko učinkovit ventilator brez spiralnega ohišja, z rotorjem z nazaj zakrivljenimi lopaticami, nameščenim direktno na gredi motorja, z zvezno regulacijo števila vrtljajev s pomočjo frekvenčnih pretvornikov, postavljen na gumijaste izolatorje vibracij in povezan z ohišjem preko fleksibilnega priključka. Ventilatorski sklop je povezan z ohišjem z vodnikom za izenačitev potencialov.
Tehnični podatki:
- Dovod zraka: 30000 m3/h, pex= 350 Pa,  Pel=  2x9 kW
- Odvod zraka: 30000 m3/h, pex= 350 Pa,  Pel= 2x9 kW
</t>
  </si>
  <si>
    <r>
      <rPr>
        <b/>
        <sz val="10"/>
        <rFont val="Arial"/>
        <family val="2"/>
        <charset val="238"/>
      </rPr>
      <t>Filter za odtočni zrak</t>
    </r>
    <r>
      <rPr>
        <sz val="10"/>
        <rFont val="Arial"/>
        <family val="2"/>
        <charset val="238"/>
      </rPr>
      <t xml:space="preserve">
Vrečasti filter razreda M5. Tesnost med filtrom in ohišjem ustreza standardu EN 1886.  Posluževanje filtra je s strani skozi posluževalna vrata.
</t>
    </r>
  </si>
  <si>
    <r>
      <rPr>
        <b/>
        <sz val="10"/>
        <rFont val="Arial"/>
        <family val="2"/>
        <charset val="238"/>
      </rPr>
      <t>Filter za zunanji zrak</t>
    </r>
    <r>
      <rPr>
        <sz val="10"/>
        <rFont val="Arial"/>
        <family val="2"/>
        <charset val="238"/>
      </rPr>
      <t xml:space="preserve">
Vrečasti filter razreda M5. Tesnost med filtrom in ohišjem ustreza standardu EN 1886.  Posluževanje filtra je s strani skozi posluževalna vrata.
</t>
    </r>
  </si>
  <si>
    <r>
      <rPr>
        <b/>
        <sz val="10"/>
        <rFont val="Arial"/>
        <family val="2"/>
        <charset val="238"/>
      </rPr>
      <t>Naprava  ima integrirano elektro-komandno omaro</t>
    </r>
    <r>
      <rPr>
        <sz val="10"/>
        <rFont val="Arial"/>
        <family val="2"/>
        <charset val="238"/>
      </rPr>
      <t xml:space="preserve"> s kompletnim krmilnim sistemom. Izračunana, sestavljena in izdelana je skladno s standardi EN 1886, EN 13053, Eurovent 2/2 ter evropskimi direktivami za stroje, nizko napetost in elektromagnetno ustreznost, kar se potrjuje s podpisano izjavo o skladnosti in znakom CE.</t>
    </r>
  </si>
  <si>
    <t xml:space="preserve">Naprava ima vsa potrebna posluževalna vrata ali posluževalne pokrove za dostop do funkcijskih elementov znotraj ohišja. Po obodu le teh pa je nameščen votli gumijasti tesnilni profil kvalitete EPDM. Vrata so na okvir pritrjena s tečaji zapirajo pa s kljukami, katere je mogoče odpreti le s ključem, skladno z evropsko direktivo o strojih. 
Zaradi zaščite elementov dna in zaradi montaže ima naprava na spodnji strani integriran temeljni okvir iz galvansko pocinkane jeklene pločevine.
</t>
  </si>
  <si>
    <r>
      <rPr>
        <b/>
        <sz val="10"/>
        <rFont val="Arial"/>
        <family val="2"/>
        <charset val="238"/>
      </rPr>
      <t>Dovodno odvodna dvoetažna klimatska naprava notranje izvedb</t>
    </r>
    <r>
      <rPr>
        <sz val="10"/>
        <rFont val="Arial"/>
        <family val="2"/>
        <charset val="238"/>
      </rPr>
      <t>e za razvlaževanje in prezračevanje privatnih in komercialnih pokritih bazenov, z večstopenjskim sistemom rekuperacije,  z ohišjem iz nosilnega okvira iz votlih Al profilov in tlačno litih vogalnih elementov iz korozijsko odpornega aluminija ter dvostenskih panelov s toplotno in zvočno izolacijo iz mineralne volne debeline 50 mm, z notranjim in zunanjim plaščem iz jeklene pocinkane pločevine, dodatno praškasto barvane z barvo RAL 9010.  Naprava je znotraj popolnoma gladka, brez vijačnih konic. Vsi notranji vgradni elementi, vijaki in pritrdilni elementi so iz nerjavečega materiala ali pa praškasto barvani.</t>
    </r>
  </si>
  <si>
    <t>DVOETAŽNA KLIMATSKA NAPRAVA -za notranje bazenske izvedbe</t>
  </si>
  <si>
    <t>Velikost: 800x800 mm</t>
  </si>
  <si>
    <t>tip: AZR-3</t>
  </si>
  <si>
    <t xml:space="preserve">Proizvod: IMP KLIMA </t>
  </si>
  <si>
    <t>PROFILNO JEKLO</t>
  </si>
  <si>
    <t>SONODEC</t>
  </si>
  <si>
    <t>fi200 mm</t>
  </si>
  <si>
    <t>fi125 mm</t>
  </si>
  <si>
    <t>fi100 mm</t>
  </si>
  <si>
    <t>Fleksibilni zračni kanali kompletno s toplotno parozaporno izolacijo in z  zvočno dušilno sposobnostjo, dimenzije</t>
  </si>
  <si>
    <t>fi 100</t>
  </si>
  <si>
    <t>Prezračevalni ventil za dovod zraka, kompletno z elementom za regulacijo količine zraka, belo barvan.</t>
  </si>
  <si>
    <t>200x150 mm</t>
  </si>
  <si>
    <t>400x250 mm</t>
  </si>
  <si>
    <t>125x125 mm</t>
  </si>
  <si>
    <t>Regulacijska loputa pravokotnega preseka, izdelana iz pocinkane pločevine, dimenzije</t>
  </si>
  <si>
    <t xml:space="preserve">KD-1/Z/S/M, vel.: 4 </t>
  </si>
  <si>
    <t>KD-1/Z/S/M, vel.: 3</t>
  </si>
  <si>
    <t>Tip priključka definirati pri naročilu !</t>
  </si>
  <si>
    <r>
      <t xml:space="preserve">Okrogli difuzor za dovod hladnega zraka, z možnostjo nastavitve kota vpiha zraka - izdelan iz jeklene pločevine, </t>
    </r>
    <r>
      <rPr>
        <b/>
        <sz val="10"/>
        <rFont val="Arial"/>
        <family val="2"/>
      </rPr>
      <t>ustrezno pobarvan v skladu z notranjo opremo objekta</t>
    </r>
    <r>
      <rPr>
        <sz val="10"/>
        <rFont val="Arial"/>
        <family val="2"/>
      </rPr>
      <t>, komplet s priključno komoro, regulirno loputo na priključku</t>
    </r>
  </si>
  <si>
    <t>AR-1G, 425x125</t>
  </si>
  <si>
    <t>AR-1F, 425x225</t>
  </si>
  <si>
    <t>IZOLACIJA ZRAČNIH KANALOV (VODENI NA V STRJNICI)</t>
  </si>
  <si>
    <t>Revizijska vratica iz nerjaveče jeklene pločevine za pravokotni zračni kanal.</t>
  </si>
  <si>
    <r>
      <t xml:space="preserve">Zračni kanali </t>
    </r>
    <r>
      <rPr>
        <b/>
        <sz val="10"/>
        <rFont val="Arial"/>
        <family val="2"/>
        <charset val="238"/>
      </rPr>
      <t>pravokotnega preseka</t>
    </r>
    <r>
      <rPr>
        <i/>
        <sz val="11"/>
        <rFont val="Arial"/>
        <family val="2"/>
      </rPr>
      <t>, izdelani iz pocinkane pločevine nazivne velikosti in debeline po SIST EN 1505 oziroma po DIN 24190 in 24191 (11.85), stopnje 10 (</t>
    </r>
    <r>
      <rPr>
        <sz val="10"/>
        <rFont val="Symbol"/>
        <family val="1"/>
        <charset val="2"/>
      </rPr>
      <t>±</t>
    </r>
    <r>
      <rPr>
        <i/>
        <sz val="11"/>
        <rFont val="Arial"/>
        <family val="2"/>
      </rPr>
      <t xml:space="preserve"> 1000 Pa), oblike F (vzdolžno zarobljeni), med seboj so spojeni prirobnično. V kolikor se pokaže za potrebno, so na posebnih mestih vsled ohranitve čim višjih etažnih višin spoji izvedeni s “S” pasom. Pri vseh spremembah smeri za več kot 30 </t>
    </r>
    <r>
      <rPr>
        <sz val="10"/>
        <rFont val="Symbol"/>
        <family val="1"/>
        <charset val="2"/>
      </rPr>
      <t>°</t>
    </r>
    <r>
      <rPr>
        <i/>
        <sz val="11"/>
        <rFont val="Arial"/>
        <family val="2"/>
      </rPr>
      <t xml:space="preserve"> so v loke ali kolena vstavljena vodila, ki se namestijo na 1/4 do 1/3 širine loka oziroma kolena. Na posebno kritičnih točkah so v zavojih z velikimi hitrostmi (&gt; 7 m/s) nameščena v loke in kolena dvodebelinska vodila. Na vseh glavnih odcepih so vgrajene nastavljive usmerne oziroma regulacijske lopute. Zračni kanali so pri večjih nazivnih velikostih diagonalno izbočeni ali ojačani z blagim izmeničnim vbočenjem in izbočenjem. Debelina pločevine glede na nazivno velikost znaša:</t>
    </r>
  </si>
  <si>
    <t>- velikost:cca 700x500x1500 mm</t>
  </si>
  <si>
    <t>dp=33 Pa</t>
  </si>
  <si>
    <t>dušilna sposobnost: 20 dB( pri 250 Hz)</t>
  </si>
  <si>
    <t>v'=3600 m3/h</t>
  </si>
  <si>
    <t>Topvex SC 08 HW-R-CAV</t>
  </si>
  <si>
    <t>Systemair</t>
  </si>
  <si>
    <t>Ustreza naprava:</t>
  </si>
  <si>
    <t xml:space="preserve"> -serijski vmesnik za WEB Server, MOD Bus, BAC Net protokole</t>
  </si>
  <si>
    <t xml:space="preserve"> - tedenski urnik za poljubno nastavitev vklopa klimata in intenzivnosti delovanja</t>
  </si>
  <si>
    <t xml:space="preserve"> - sistem regulacije temperature dovodnega ali odvodnega zraka, ki samodejno prilagodi karakteristiko delovanja  toplovodnega grelnika,</t>
  </si>
  <si>
    <t xml:space="preserve"> -regulacija hitrosti dovodnega in odvodnega ventilatorja, ki omogoča nastavitev konstantnega (ali variabilnega v odvisnosti od tlaka v kanalih-opcija), pretoka zraka</t>
  </si>
  <si>
    <t>Kompleten regulacijski sistem za klimatsko napravo z naslednjimi posebnimi funkcijami:</t>
  </si>
  <si>
    <t xml:space="preserve">klimatska naprava naj vsebuje še:
 -zapiralna loputa za zunanji zrak, z EM pogonom z vzmetnim zapiranjem 
 -zapiralna loputa za odvedeni zrak, z EM pogonom 
 -Kanalsko temperaturno tipalo
- INTEGRIRANA KRMILNA OMARA 
- KABLIRANJE KLIMATA (RAZDALJA DO 5 M) 
- ZAGON KLIMATA </t>
  </si>
  <si>
    <t xml:space="preserve">Skupni podatki naprave:
- dolžina:  2650 mm 
- širina:     895 mm
- višina:    1871 mm
- električna moč: 2x 2466W, 400V, 50Hz
- skupna specifična moč: 2,5 kW/(m3/s)
</t>
  </si>
  <si>
    <t xml:space="preserve">Vodni grelnik  - podatki:
- grelna tekočina: 100% voda
- temperaturni režim grelne tekočine: 45/35°C
- temperatura za grelnikom: 23°C
- potrebna grelna moč: 14 kW
- 3-p mešalni ventil z elektromotornim pogonom, 
</t>
  </si>
  <si>
    <t xml:space="preserve">Zimsko obdobje:
- stanje zunanjega zraka: -7 °C, 90 % r.vl.
- stanje prostorskega zraka: 22 °C, 40 % r.vl.
</t>
  </si>
  <si>
    <t xml:space="preserve">Ploščni rekuperator - podatki
- Temperaturni izkoristek : 83 %
</t>
  </si>
  <si>
    <t xml:space="preserve">Ventilatorja - podatki
- Dovod zraka: 3600 m3/h, pex=300 Pa,  Pel= 1242 W
- Odvod zraka: 3600 m3/h, pex=300 Pa,  Pel= 1188 W
</t>
  </si>
  <si>
    <t>Vodni grelnik je sestavljen iz okvira iz galvansko pocinkane jeklene pločevine, lamelnega paketa iz bakrenih cevi in aluminijastih lamel, zbiralnih jeklenih cevi s priključki za odzračevanje ter potopnega senzorja za proti-zmrzovalno zaščito.</t>
  </si>
  <si>
    <t xml:space="preserve">Naprava ima naslednje funkcije: dovodni in odvodni prostotekoči ventilator, gnan z elektronsko komutiranim motorjem, protitočni ploščni rekuperator s temperaturnim izkoristkom v območju od 70 do 90%, odvisno od količine in razmerja zračnih pretokov, dvojni bypass oz. obvod – na strani zunanjega in na strani odtočnega zraka, vrečasti filter za zunanji zrak razreda F7, vrečasti filter za odvodni zrak razreda F5 ter integriran in pred-programiran krmilni sistem vključno s priloženim daljinskim upravljalnikom z LED prikazovalnikom in  kablom dolžine 10 m. </t>
  </si>
  <si>
    <t>Naprave je standardno opremljena z Exoline in Modbus komunikacijo preko vmesnika RS 485 in ima vgrajen WEB server preko TCP/IP.</t>
  </si>
  <si>
    <r>
      <rPr>
        <b/>
        <sz val="10"/>
        <rFont val="Arial"/>
        <family val="2"/>
        <charset val="238"/>
      </rPr>
      <t>Kompaktna dovodno odvodna klimatska naprava  notranje, dvoetažne izvedbe za montažo na tla ali podest</t>
    </r>
    <r>
      <rPr>
        <sz val="10"/>
        <rFont val="Arial"/>
        <family val="2"/>
        <charset val="238"/>
      </rPr>
      <t xml:space="preserve">, z veljavnim EUROVENT certifikatom, s priključki za zrak s čelne strani, z ohišjem iz nosilnega okvira iz votlih jeklenih profilov zaščitenih z alu-cinkom kvalitete AZ185 in tlačno litih vogalnih elementov iz korozijsko odpornega aluminija ter dvostenskih panelov s toplotno in zvočno izolacijo iz mineralne volne debeline 50 mm, z notranjim in zunanjim plaščem iz jeklene pločevine zaščitene z alu-cinkom kvalitete AZ185, z razredom korozijske zaščite C4 po EN ISO 12944-2 1998.
Mehanske lastnosti ohišja: mehanska stabilnost D2, zrakotesnost L2, faktor toplotne prehodnosti T3, faktor toplotnih mostov TB3, zrakotesnost vgrajenih filtrov F7 .
</t>
    </r>
  </si>
  <si>
    <t xml:space="preserve">DVOETAŽNA KLIMATSKA NAPRAVA </t>
  </si>
  <si>
    <t>Velikost: 400x400 mm</t>
  </si>
  <si>
    <t>Proizvod: IMP KLIMA</t>
  </si>
  <si>
    <t>izdelana iz vlečenih Al profilov. Sestavlajo jo:</t>
  </si>
  <si>
    <t>ALUMINIJASTA  ZRAČNA REŠETKA:</t>
  </si>
  <si>
    <t>425x325 mm</t>
  </si>
  <si>
    <t>425x125 mm</t>
  </si>
  <si>
    <t>Rešetka za izenačevanje tlakov, prirejena za vgradnjo v vrata, tip AR-4P, dimenzije</t>
  </si>
  <si>
    <t>PV-1/125</t>
  </si>
  <si>
    <t>Zračni kanali okroglega preseka, izdelani z pocinkane pločevine, kompletno s fazonskimi kosi, loputami, regulacijskimi loputami  in obešalnim  materialom</t>
  </si>
  <si>
    <t>N=180 W, U=230 V</t>
  </si>
  <si>
    <t>Dp=250 Pa</t>
  </si>
  <si>
    <t>V’=500 m3/h</t>
  </si>
  <si>
    <t>Proizvod: SYSTEMAIR</t>
  </si>
  <si>
    <t>stikalom za vklop REE</t>
  </si>
  <si>
    <t>s protipovratno loputo</t>
  </si>
  <si>
    <t>v zvočno izoliranem ohišju, skupaj z montažnim in spojnim materialom</t>
  </si>
  <si>
    <t xml:space="preserve">ODVODNI KANALSKI VENTILATOR </t>
  </si>
  <si>
    <t>4.</t>
  </si>
  <si>
    <t>Elektroinstalacije</t>
  </si>
  <si>
    <t>5.</t>
  </si>
  <si>
    <t>Programske rešitve</t>
  </si>
  <si>
    <t>Sistem 2 - Otroški bazen</t>
  </si>
  <si>
    <t>SKUPAJ 1.</t>
  </si>
  <si>
    <t>Napisne ploščice za označitev elementov bazenske tehnike in razvoda</t>
  </si>
  <si>
    <t>10.5</t>
  </si>
  <si>
    <t>Meritve, regulacija in nastavitev vgrajenih elementov</t>
  </si>
  <si>
    <t>10.4</t>
  </si>
  <si>
    <t>Izvedba tlačnega preiskusa vgrajenih PVC razvodov</t>
  </si>
  <si>
    <t>10.3</t>
  </si>
  <si>
    <t>Konzolni, obešalni in pritrdilni material za obešanje PVC cevnega razvoda iz pocinkanega materiala</t>
  </si>
  <si>
    <t>10.2</t>
  </si>
  <si>
    <t>Spojni material: lepilo in razredčilo</t>
  </si>
  <si>
    <t>10.1</t>
  </si>
  <si>
    <t>Ostalo:</t>
  </si>
  <si>
    <t>10.</t>
  </si>
  <si>
    <t>Cev PE 6x4, vključno z zaščitno cevjo PE 12 mm</t>
  </si>
  <si>
    <t>9.4.2</t>
  </si>
  <si>
    <t>črpalka opremljena z display-em in možnostjo nastavljanja dozirne kapacitete</t>
  </si>
  <si>
    <t>-</t>
  </si>
  <si>
    <t xml:space="preserve">vbodno garnituro z nepovratnim ventilom </t>
  </si>
  <si>
    <t xml:space="preserve">sesalna garnitura s sesalnim košem, filtrom in  nepovratnim ventilom, </t>
  </si>
  <si>
    <t>nivojsko stikalo</t>
  </si>
  <si>
    <t>avtomatsko odzračevanje</t>
  </si>
  <si>
    <t>tlak doziranja: 5,0 bar</t>
  </si>
  <si>
    <t>kapaciteta: 1,0 l/h</t>
  </si>
  <si>
    <t>Membranska dozirna črpalka za doziranje flokulanta s sledečimi karakteristikami:</t>
  </si>
  <si>
    <t>9.4.1</t>
  </si>
  <si>
    <t>Cev PE 8x6, vključno z zaščitno cevjo PE 12 mm</t>
  </si>
  <si>
    <t>9.3.2</t>
  </si>
  <si>
    <t>kapaciteta: 2,5 l/h</t>
  </si>
  <si>
    <t>Membranska dozirna črpalka za doziranje pH- (H2SO4) s sledečimi karakteristikami:</t>
  </si>
  <si>
    <t>9.3.1</t>
  </si>
  <si>
    <t>Cev Kynar 8x6, vključno z zaščitno cevjo PE 12 mm</t>
  </si>
  <si>
    <t>9.2.2</t>
  </si>
  <si>
    <t>kapaciteta: 5,0 l/h</t>
  </si>
  <si>
    <t>Membranska dozirna črpalka za doziranje tekočega klora (NaOCl) s sledečimi karakteristikami:</t>
  </si>
  <si>
    <t>9.2.1</t>
  </si>
  <si>
    <t>Merilno regulacijska enota opremljena z elektrodami, pretočno celico za namestitev elektrod, vključno z zapornimi armaturami, pretočnim stikalom za kontrolo prisotnosti pretoka vzorčne vode in komunikacijo 4-20mA za prenos podatkov na CNS.</t>
  </si>
  <si>
    <t>Merilno regulacijska enota regulira prosti klor in pH vrednost v bazenski vodi. Z zveznim regulatorjem krmili dozirni črpalki. Prikaz meritev na LCD display-u enote.</t>
  </si>
  <si>
    <t>T temperatura</t>
  </si>
  <si>
    <t>Rx redox potencial</t>
  </si>
  <si>
    <t>pH vrednost</t>
  </si>
  <si>
    <t>Cl prosti klor</t>
  </si>
  <si>
    <t>Merilno regulacijska enota za sledeče meritve:</t>
  </si>
  <si>
    <t>9.1</t>
  </si>
  <si>
    <t>Kemijska priprava vode:</t>
  </si>
  <si>
    <t>9.</t>
  </si>
  <si>
    <r>
      <t>Talni izpust za praznjenje komp. bazena, z rešetko ~</t>
    </r>
    <r>
      <rPr>
        <sz val="10"/>
        <rFont val="Symbol"/>
        <family val="1"/>
        <charset val="2"/>
      </rPr>
      <t>Ć</t>
    </r>
    <r>
      <rPr>
        <sz val="10"/>
        <rFont val="Calibri"/>
        <family val="2"/>
        <charset val="238"/>
      </rPr>
      <t>300, priključek 2", za vgradnjo v bazensko foljio.</t>
    </r>
  </si>
  <si>
    <t>8.5</t>
  </si>
  <si>
    <t>Podvodni bazenski reflektor 65W, 12V</t>
  </si>
  <si>
    <t>Dobava in montaža podvodnih enobarvnih LED reflektorjev</t>
  </si>
  <si>
    <t>8.4</t>
  </si>
  <si>
    <t>400x400</t>
  </si>
  <si>
    <t>Stenska/talna rešetka iz INOX AISI 316, vključno s prehodnim kosom d110 skozi bazensko ploščo, opremljenim s tesnilnim obročem, vezni tesnilni in spojni material</t>
  </si>
  <si>
    <t>8.3</t>
  </si>
  <si>
    <t>Stenska šoba za vzorec vode 2"/d50 iz ABS, vključno s prehodnim kosom d63 skozi bazensko steno, opremljenim s tesnilnim obročem, vezni tesnilni in spojni material</t>
  </si>
  <si>
    <t>8.2</t>
  </si>
  <si>
    <t>Talna regulacijska dovodna šoba 2"/d50 iz ABS, vključno s prehodnim kosom d63 skozi bazensko ploščo, opremljenim s tesnilnim obročem, vezni tesnilni in spojni material</t>
  </si>
  <si>
    <t>8.1</t>
  </si>
  <si>
    <t>Zaključni vgradni elementi v bazenski školjki in komp. bazenu:</t>
  </si>
  <si>
    <t>8.</t>
  </si>
  <si>
    <t>d225</t>
  </si>
  <si>
    <t>d160</t>
  </si>
  <si>
    <t>d110</t>
  </si>
  <si>
    <t>d90</t>
  </si>
  <si>
    <t>d75</t>
  </si>
  <si>
    <t>d63</t>
  </si>
  <si>
    <t>d50</t>
  </si>
  <si>
    <t>PVC-U cevni razvod, NP10, vključno s fazonskimi kosi</t>
  </si>
  <si>
    <t>7.4</t>
  </si>
  <si>
    <t>DN200</t>
  </si>
  <si>
    <t>Dobava in montaža merilca pretoka obtočne bazenske vode, za klorirano sanitarno vodo, 24VDC, z zveznim izhodom 4-20mA in delovnim kontaktom, vključno s fazonskimi kosi za vgradnjo v PVC cevni razvod, spojnim, tesnilnim in pritrdilnim materialom</t>
  </si>
  <si>
    <t>7.3</t>
  </si>
  <si>
    <t>Čiščenje prelivnega žleba</t>
  </si>
  <si>
    <t>Pnevmatska loputa za klorirano sanitarno vodo, NP10, vključno z regulacijskimi pnevmatsmiki ventilčki, letečimi prirobnicami, nastavki za spajanje z lepljenjem, spojnim, pritrdilnim in tesnilnim materialom</t>
  </si>
  <si>
    <t>7.2</t>
  </si>
  <si>
    <t>Praznjenje komp. bazena:</t>
  </si>
  <si>
    <t>Praznjenje plavalnega bazena:</t>
  </si>
  <si>
    <t>Dovod v bazen:</t>
  </si>
  <si>
    <t>DN150</t>
  </si>
  <si>
    <t>By-pass Filter AO</t>
  </si>
  <si>
    <t>Ročna loputa, za klorirano sanitarno vodo, NP10,  vključno z letečimi prirobnicami, nastavki za spajanje z lepljenjem, spojnim, pritrdilnim in tesnilnim materialom</t>
  </si>
  <si>
    <t>7.1</t>
  </si>
  <si>
    <t>Lopute, merilec pretoka, cevni razvodi, prehodni kosi,…:</t>
  </si>
  <si>
    <t>7.</t>
  </si>
  <si>
    <t xml:space="preserve">Vzorčna pipica DN15 iz INOX AISI 316, vključno s fazonskimi kosi za vgradnjo v PVC-U cevni razvod, spojnim, tesnilnim in pritrdilnim materialom        </t>
  </si>
  <si>
    <t>6.7</t>
  </si>
  <si>
    <t>Vodomer s prirobničnimi priključki, za sanitarno vodo, z REED kontaktnim izhodom, komplet z montažnim materialom</t>
  </si>
  <si>
    <t>6.6</t>
  </si>
  <si>
    <t>Reducirni ventil, za zniževanje tlaka na dovodu sanitarne vode, pri dopolnjevanju vode v kompenzacijski bazen. Tlak nastavitve: 1,5 - 6,0 bar</t>
  </si>
  <si>
    <t>6.5</t>
  </si>
  <si>
    <t>6.4</t>
  </si>
  <si>
    <t>6.3</t>
  </si>
  <si>
    <t>PVC prozorna cev d 63</t>
  </si>
  <si>
    <t>6.2</t>
  </si>
  <si>
    <t>Tlačna sonda za merjenje višine vode v kompenzacijskem bazenu z izhodom 4-20mA</t>
  </si>
  <si>
    <t>6.1</t>
  </si>
  <si>
    <t>Dopolnjevanje vode v kompenzacijski bazen:</t>
  </si>
  <si>
    <t>6.</t>
  </si>
  <si>
    <t>PVC-C cevni razvod, NP16, vključno s fazonskimi kosi</t>
  </si>
  <si>
    <t>5.15</t>
  </si>
  <si>
    <t>5.14</t>
  </si>
  <si>
    <t>Nepovratna loputa za sanitarno vodo, NP10,  vključno z  letečimi prirobnicami, nastavki za spajanje z lepljenjem, spojnim, pritrdilnim in tesnilnim materialom:</t>
  </si>
  <si>
    <t>5.13</t>
  </si>
  <si>
    <t>5.12</t>
  </si>
  <si>
    <t>Manometer 0-2,5 bar d63, za klorirano sanitarno vodo, vključno s fazonskimi kosi za vgradnjo v PVC cevni razvod, spojnim, tesnilnim in pritrdilnim materialom</t>
  </si>
  <si>
    <t>5.11</t>
  </si>
  <si>
    <t>n = 1.450 min-1</t>
  </si>
  <si>
    <t>N = 1,5 kW</t>
  </si>
  <si>
    <t>H = 7 m</t>
  </si>
  <si>
    <t>Q = 52 m3/h</t>
  </si>
  <si>
    <t>Cirkulacijska črpalka, za klorirano sanitarno vodo, s sledečimi karakteristikami:</t>
  </si>
  <si>
    <t>5.10</t>
  </si>
  <si>
    <t>Toplotna izolacija razvoda ogrevne vode vodene vidno s cevno izolacijo oziroma izolacijskimi ploščami iz kamene volne z nizko toplotno prevodnostjo (λR=0,035 W/mK po EN 8497), skupaj s kovinskimi objemkami in obdelavo fazonskih kosov ter armatur, debeline 50 mm ali ARMAFLEX toplotna izolacija debeline 32mm ter oplaščeno z Alu pločevino 0,6 mm.</t>
  </si>
  <si>
    <t>5.9</t>
  </si>
  <si>
    <t>Črna jeklena brezšivna cev izdelana po DIN 2448, iz materiala St37, skupaj s fitingi (T kosi, kolena, spojke, redukcije…), fazonskimi kosi, varilnim ter dvakratnim popleskom z antikorozijsko barvo po predhodnem čiščenju ter odstranitvi korozije, ( + 5 % za razrez)</t>
  </si>
  <si>
    <t>5.8</t>
  </si>
  <si>
    <t>Termometer, komplet z inox tuljko za vgradnjo v PVC in JE cev; merilno območje 0-60°C in 0-120°C</t>
  </si>
  <si>
    <t>5.7</t>
  </si>
  <si>
    <t>Lovilec nesnage s prirobničnim priključkom, za toplo vodo do 110°C PN6, komplet s protiprirobnicami, tesnili in vijaki</t>
  </si>
  <si>
    <t>5.6</t>
  </si>
  <si>
    <t>Ročna regulacijska loputa s protiprirobnicami, za toplo vodo do 110°C PN6, tesnili in vijaki, za PN6</t>
  </si>
  <si>
    <t>5.5</t>
  </si>
  <si>
    <t>Izpustna krogelna pipa za toplo vodo do 110°C PN6, komplet z montažnim materialom</t>
  </si>
  <si>
    <t>5.4</t>
  </si>
  <si>
    <t>Zaporna loputa za medprirobnično vgradnjo, za toplo vodo do 110°C PN6, komplet s protiprirobnicami in vijaki ter ročičnim pogonom</t>
  </si>
  <si>
    <t>5.3</t>
  </si>
  <si>
    <t>kvs= 63,0 m3/h</t>
  </si>
  <si>
    <t>Dimenzija DN65</t>
  </si>
  <si>
    <t>Grelna moč = 200kW</t>
  </si>
  <si>
    <t>Regulacijski tripotni prirobnični ventil, z elektromotornim pogonom z varnostno funkcijo (pri odvzemu napetosti zapre ventil), pogonska napetost 24AC, upravljanje 0-10mV, komplet z ustreznimi kontraprirobnicami</t>
  </si>
  <si>
    <t>5.2</t>
  </si>
  <si>
    <t>vključno s fazonskimi kosi, spojnim, tesnilnim, pritrdilnim materialom in priključki za čiščenje</t>
  </si>
  <si>
    <t>max. padec tlaka: dp=20 kPa</t>
  </si>
  <si>
    <t>delovni tlak: 1,5 bar</t>
  </si>
  <si>
    <t>ogrevan medij: 26/31°C</t>
  </si>
  <si>
    <t>pretok 51,6 m3/h</t>
  </si>
  <si>
    <t>ogrevani medij: sanitarna klorirana voda</t>
  </si>
  <si>
    <t>Sekundarna stran:</t>
  </si>
  <si>
    <t>pretok: 34,4 m3/h</t>
  </si>
  <si>
    <t>grelni medij: 45/40°C</t>
  </si>
  <si>
    <t>Primarna stran:</t>
  </si>
  <si>
    <t>Toplotna moč: 200 kW</t>
  </si>
  <si>
    <t>Toplotni izmenjevalec ploščne izvedbe, za ogrevanje klorirane sanitarne vode, s ploščami iz AISI 316 L materiala, prirobničnimi priključki, s sledečimi karakteristikami:</t>
  </si>
  <si>
    <t>5.1</t>
  </si>
  <si>
    <t>Ogrevanje:</t>
  </si>
  <si>
    <t>4.5</t>
  </si>
  <si>
    <t>4.4</t>
  </si>
  <si>
    <t>Kroglični ventil PVC-U s holandskima maticama in nastavkom za lepljenje:</t>
  </si>
  <si>
    <t>4.3</t>
  </si>
  <si>
    <t>Nepovratna loputa za klorirano sanitarno vodo, NP10,  vključno z  letečimi prirobnicami, nastavki za spajanje z lepljenjem ter vijačnim materialom:</t>
  </si>
  <si>
    <t>4.2</t>
  </si>
  <si>
    <t>N = 5,5 kW</t>
  </si>
  <si>
    <t>p = 450 mbar</t>
  </si>
  <si>
    <t>Q = 160 m3/h</t>
  </si>
  <si>
    <t>Dobava in montaža puhala, z zračnim filtrom za rahlanje filterske mase z zrakom, s sledečimi karakteristikami:</t>
  </si>
  <si>
    <t>4.1</t>
  </si>
  <si>
    <t>Puhalo za pranje filtra:</t>
  </si>
  <si>
    <t>3.6</t>
  </si>
  <si>
    <t>3.5</t>
  </si>
  <si>
    <t>Manometer 0-2,5 bar d63, za klorirano sanitarno vodo, vključno z manometersko pipico, fazonskimi kosi za vgradnjo v PVC cevni razvod, spojnim, tesnilnim in pritrdilnim materialom</t>
  </si>
  <si>
    <t>3.4</t>
  </si>
  <si>
    <t>Frekvenčni regulator 4,0 kW, za nadomestno vgradnjo, v agresivno atmosfero bazenske strojnice</t>
  </si>
  <si>
    <t>3.3</t>
  </si>
  <si>
    <t>- višina filtra brez pokrova: ~650 mm</t>
  </si>
  <si>
    <t>- priključki za bazensko vodo: DN150</t>
  </si>
  <si>
    <t>- pretok max.: 100 m3/h</t>
  </si>
  <si>
    <r>
      <t xml:space="preserve">- premer filtra: </t>
    </r>
    <r>
      <rPr>
        <sz val="10"/>
        <rFont val="Symbol"/>
        <family val="1"/>
        <charset val="2"/>
      </rPr>
      <t>Ć</t>
    </r>
    <r>
      <rPr>
        <sz val="10"/>
        <rFont val="Calibri"/>
        <family val="2"/>
      </rPr>
      <t>300 mm</t>
    </r>
  </si>
  <si>
    <r>
      <t>Grobi filter za zaščito filterske cirkulacijske črpalke, iz poliestra, prozornim pokrovom in perforirano (</t>
    </r>
    <r>
      <rPr>
        <sz val="10"/>
        <rFont val="Symbol"/>
        <family val="1"/>
        <charset val="2"/>
      </rPr>
      <t>Ć</t>
    </r>
    <r>
      <rPr>
        <sz val="10"/>
        <rFont val="Calibri"/>
        <family val="2"/>
      </rPr>
      <t>3 mm) košarico iz inox aisi 316</t>
    </r>
  </si>
  <si>
    <t>3.2</t>
  </si>
  <si>
    <t>N = 4,0 kW</t>
  </si>
  <si>
    <t>H = 14 m</t>
  </si>
  <si>
    <t>Q = 75 m3/h</t>
  </si>
  <si>
    <t>Filterska cirkulacijska črpalka, za klorirano sanitarno vodo,  s sledečimi karakteristikami:</t>
  </si>
  <si>
    <t>3.1</t>
  </si>
  <si>
    <t>Filterska črpalka:</t>
  </si>
  <si>
    <t>PU 10/8</t>
  </si>
  <si>
    <t>Cevni razvod za komprimiran zrak (od kompresorja do filtra)</t>
  </si>
  <si>
    <t>2.3.10</t>
  </si>
  <si>
    <t>Pnevmatska oprema za krmiljenje filterskih loput: zaporno/izpustna pipica, filter in odvajalec kondenzata, pnevmatski sklop z elektropnevmatskimi razvodniki 24DC ter pnevmatska cev PU 8/6 za posamezno pnevmatsko loputo (6+4)</t>
  </si>
  <si>
    <t>2.3.9</t>
  </si>
  <si>
    <t xml:space="preserve">Tlačno tipalo 0-4,0bar, 4-20mA, za klorirano sanitarno vodo, vključno s fazonskimi kosi za vgradnjo v PVC-U cevni razvod, spojnim, tesnilnim in pritrdilnim materialom        </t>
  </si>
  <si>
    <t>2.3.8</t>
  </si>
  <si>
    <t>2.3.7</t>
  </si>
  <si>
    <t>Manometer Ø100: 0-2,5 bar, za klorirano sanitarno vodo, vključno s fazonskimi kosi za vgradnjo v PVC-U cevni razvod, spojnim, tesnilnim in pritrdilnim materialom</t>
  </si>
  <si>
    <t>2.3.6</t>
  </si>
  <si>
    <t xml:space="preserve">Plošča iz PP ali PVC materiala za montažo manometrov, el. razdelilne doze z el.magnetnimi ventili in vzorčnih pipic, montirana na filtersko baterijo </t>
  </si>
  <si>
    <t>2.3.5</t>
  </si>
  <si>
    <t>Avtomatski odzračevalni ventil iz PVC-U, vključno z cevovodom od odzračevalnika do priključka na filtru.</t>
  </si>
  <si>
    <t>2.3.4</t>
  </si>
  <si>
    <t>2.3.3</t>
  </si>
  <si>
    <t>2.3.2</t>
  </si>
  <si>
    <t>d40</t>
  </si>
  <si>
    <t>2.3.1</t>
  </si>
  <si>
    <t>"Baterija" filtra 1.2 (6+1 loput) sestoječa iz:</t>
  </si>
  <si>
    <t>2.3</t>
  </si>
  <si>
    <t>2.2.11</t>
  </si>
  <si>
    <t>Pnevmatska oprema za krmiljenje filterskih loput: zaporno/izpustna pipica, filter in odvajalec kondenzata, pnevmatski sklop z elektropnevmatskimi razvodniki 24DC ter pnevmatska cev PU 8/6 za posamezno pnevmatsko loputo (7+1)</t>
  </si>
  <si>
    <t>2.2.10</t>
  </si>
  <si>
    <t>2.2.9</t>
  </si>
  <si>
    <t>Dobava in montaža kontrolnega stekla za kontrolo odpadne vode, primerno za vgradnjo v cevovod odpadne vode iz PVC-U materiala, steklo iz plexi stekla, maksimalni delovni tlak 2.5 bar</t>
  </si>
  <si>
    <t>2.2.8</t>
  </si>
  <si>
    <t>2.2.7</t>
  </si>
  <si>
    <t>2.2.6</t>
  </si>
  <si>
    <t>2.2.5</t>
  </si>
  <si>
    <t>2.2.4</t>
  </si>
  <si>
    <t>2.2.3</t>
  </si>
  <si>
    <t>2.2.2</t>
  </si>
  <si>
    <t>d140</t>
  </si>
  <si>
    <t>2.2.1</t>
  </si>
  <si>
    <t>"Baterija" filtra 1.1 (7 loput) sestoječa iz:</t>
  </si>
  <si>
    <t>2.2</t>
  </si>
  <si>
    <t>- granulat aktivnega oglja, skladno z EN 12907, specifična teža 500kg/m3, granulacije 1,4-2,5 mm (900 mm)</t>
  </si>
  <si>
    <t>0,8-2,0 mm (150 mm)</t>
  </si>
  <si>
    <t>2,0-5,0 mm (150 mm)</t>
  </si>
  <si>
    <t>Filterski medij ''steklo'', specifična teža 1.250kg/m3:</t>
  </si>
  <si>
    <t>Polnjenje filtra 1.2</t>
  </si>
  <si>
    <t>2.1.2</t>
  </si>
  <si>
    <t>0,3-1,0 mm (900 mm) = 3.000 kg</t>
  </si>
  <si>
    <t>0,8-2,0 mm (150 mm) = 500 kg</t>
  </si>
  <si>
    <t>2,0-5,0 mm (150 mm) = 500 kg</t>
  </si>
  <si>
    <t>Polnjenje filtra 1.1 (kpl 3)</t>
  </si>
  <si>
    <t>2.1.1</t>
  </si>
  <si>
    <t>Oprema filtra:</t>
  </si>
  <si>
    <t>pleksi okno DN200</t>
  </si>
  <si>
    <t>stranska odprtina: DN500</t>
  </si>
  <si>
    <t>odprtina za polnjenje: DN400</t>
  </si>
  <si>
    <t>priključek praznjenje: DN50</t>
  </si>
  <si>
    <t>priključek odzračevanje: DN40</t>
  </si>
  <si>
    <t>priključek zrak: DN65</t>
  </si>
  <si>
    <t>priključek filtriranje IN/OUT: DN150</t>
  </si>
  <si>
    <t>višina polnilne filtrske mase: max. 1,2 m</t>
  </si>
  <si>
    <t>višina cilindra: 1.700 mm</t>
  </si>
  <si>
    <t>višina filtra: 2.750 mm</t>
  </si>
  <si>
    <t>filterska površina: 2,54 m2</t>
  </si>
  <si>
    <t>premer: Ø 1.800 mm</t>
  </si>
  <si>
    <t>Osnovne dimenzije:</t>
  </si>
  <si>
    <t>nazivni tlak armature: NP10</t>
  </si>
  <si>
    <t>delovni tlak: 2,5 bar</t>
  </si>
  <si>
    <t>izdelava: DIN 19605</t>
  </si>
  <si>
    <t>hitrost filtriranja: 30 m/h</t>
  </si>
  <si>
    <t>medij: sanitarna voda</t>
  </si>
  <si>
    <t>pretok pranje: min. 140 m3/h</t>
  </si>
  <si>
    <t>pretok filtriranje: 75 m3/h</t>
  </si>
  <si>
    <r>
      <t>Dobava in vnos v strojnico</t>
    </r>
    <r>
      <rPr>
        <sz val="10"/>
        <rFont val="Calibri"/>
        <family val="2"/>
      </rPr>
      <t xml:space="preserve"> filtrske posode iz poliestra ojačana s steklenimi vlakni izvedba po DIN 19605, z dvojnim dnom in vgrajenimi šobami za pretok in izpiranje, interni cevni razvod distribucije v posodi iz poliestra, polnjenje s filterskim polnilom AO, v zahtevanih debelinah (višinah) skupne višine H=1,2 m, opremljena z revizijsko odprtino in kontrolnimi odprtinami za vizuelno kontrolo notranjosti filtra, prirobnični priključki NP 10, na krožnem podstavku, ustrezna notranja in zunanja zaščita, finalna zunanja obdelava z označevalno tablico posode.</t>
    </r>
  </si>
  <si>
    <t>1.2</t>
  </si>
  <si>
    <r>
      <t>Dobava in vnos v strojnico</t>
    </r>
    <r>
      <rPr>
        <sz val="10"/>
        <rFont val="Calibri"/>
        <family val="2"/>
      </rPr>
      <t xml:space="preserve"> filtrske posode iz poliestra ojačana s steklenimi vlakni izvedba po DIN 19605, z dvojnim dnom in vgrajenimi šobami za pretok in izpiranje, interni cevni razvod distribucije v posodi iz poliestra, polnjenje s filterskim polnilom ''steklo'', v zahtevanih debelinah (višinah) skupne višine H=1,2 m, opremljena z revizijsko odprtino in kontrolnimi odprtinami za vizuelno kontrolo notranjosti filtra, prirobnični priključki NP 10, na krožnem podstavku, ustrezna notranja in zunanja zaščita, finalna zunanja obdelava z označevalno tablico posode.</t>
    </r>
  </si>
  <si>
    <t>1.1</t>
  </si>
  <si>
    <t>SKUPAJ 2.</t>
  </si>
  <si>
    <t>Membranska dozirna črpalka, za doziranje flokulanta s sledečimi karakteristikami:</t>
  </si>
  <si>
    <t>Membranska dozirna črpalka, za doziranje pH- (H2SO4) s sledečimi karakteristikami:</t>
  </si>
  <si>
    <t>Cev Kynar 6x4, vključno z zaščitno cevjo PE 12 mm</t>
  </si>
  <si>
    <t>Membranska dozirna črpalka, za doziranje tekočega klora (NaOCl) s sledečimi karakteristikami:</t>
  </si>
  <si>
    <t>8.6</t>
  </si>
  <si>
    <t>Podvodni bazenski reflektor 8W, 12V</t>
  </si>
  <si>
    <t>300x300</t>
  </si>
  <si>
    <t>Prelivni element z odtokom d75, za vgradnjo v bazensko steno pod keramičnim elementom kot npr. Wiesbaden</t>
  </si>
  <si>
    <t>Zaključni vgradni elementi v bazenski školjki:</t>
  </si>
  <si>
    <t>Praznjenje otroškega bazena:</t>
  </si>
  <si>
    <t>kvs= 25,0 m3/h</t>
  </si>
  <si>
    <t>Dimenzija DN40</t>
  </si>
  <si>
    <t>Grelna moč = 85kW</t>
  </si>
  <si>
    <t>ogrevan medij: 28/33°C</t>
  </si>
  <si>
    <t>pretok 14,6 m3/h</t>
  </si>
  <si>
    <t>pretok: 14,6 m3/h</t>
  </si>
  <si>
    <t>Toplotna moč: 85 kW</t>
  </si>
  <si>
    <t>N = 2,2 kW</t>
  </si>
  <si>
    <t>Q = 50 m3/h</t>
  </si>
  <si>
    <t>Frekvenčni regulator 2,2 kW, za nadomestno vgradnjo, v agresivno atmosfero bazenske strojnice</t>
  </si>
  <si>
    <t>- priključki za bazensko vodo: DN100</t>
  </si>
  <si>
    <t>- pretok max.: 350 m3/h</t>
  </si>
  <si>
    <r>
      <t xml:space="preserve">- premer filtra: </t>
    </r>
    <r>
      <rPr>
        <sz val="10"/>
        <rFont val="Symbol"/>
        <family val="1"/>
        <charset val="2"/>
      </rPr>
      <t>Ć</t>
    </r>
    <r>
      <rPr>
        <sz val="10"/>
        <rFont val="Calibri"/>
        <family val="2"/>
      </rPr>
      <t>200 mm</t>
    </r>
  </si>
  <si>
    <t>Q = 24 m3/h</t>
  </si>
  <si>
    <t>d32</t>
  </si>
  <si>
    <t>Adsorbcijski hidroantracit, skladno z EN 12909, specifična teža 620kg/m3, granulacije 0,8-2,0 mm (400 mm)</t>
  </si>
  <si>
    <t>0,3-1,0 mm (800 mm)</t>
  </si>
  <si>
    <t>Polnjenje filtra</t>
  </si>
  <si>
    <t>stranska odprtina: DN400</t>
  </si>
  <si>
    <t>odprtina za polnjenje: DN300</t>
  </si>
  <si>
    <t>priključek praznjenje: DN40</t>
  </si>
  <si>
    <t>priključek odzračevanje: DN25</t>
  </si>
  <si>
    <t>priključek zrak: DN50</t>
  </si>
  <si>
    <t>priključek filtriranje IN/OUT: DN100</t>
  </si>
  <si>
    <t>višina polnilne filtrske mase: max. 1,5 m</t>
  </si>
  <si>
    <t>višina cilindra: 2.000 mm</t>
  </si>
  <si>
    <t>višina filtra: 2.650 mm</t>
  </si>
  <si>
    <t>filterska površina: 0,78 m2</t>
  </si>
  <si>
    <t>premer: Ø 1.000 mm</t>
  </si>
  <si>
    <t>pretok pranje: min. 40 m3/h</t>
  </si>
  <si>
    <t>pretok filtriranje: 24 m3/h</t>
  </si>
  <si>
    <r>
      <t>Dobava in</t>
    </r>
    <r>
      <rPr>
        <sz val="10"/>
        <rFont val="Calibri"/>
        <family val="2"/>
        <charset val="238"/>
      </rPr>
      <t xml:space="preserve"> vnos v strojnico</t>
    </r>
    <r>
      <rPr>
        <sz val="10"/>
        <rFont val="Calibri"/>
        <family val="2"/>
      </rPr>
      <t xml:space="preserve"> filtrske posode iz poliestra ojačana s steklenimi vlakni izvedba po DIN 19605, z dvojnim dnom in vgrajenimi šobami za pretok in izpiranje, interni cevni razvod distribucije v posodi iz poliestra, polnjenje s filterskim polnilom ''steklo'', v zahtevanih debelinah (višinah) skupne višine H=1,5 m, opremljena z revizijsko odprtino in kontrolnimi odprtinami za vizuelno kontrolo notranjosti filtra, prirobnični priključki NP 10, na krožnem podstavku, ustrezna notranja in zunanja zaščita, finalna zunanja obdelava z označevalno tablico posode.</t>
    </r>
  </si>
  <si>
    <t>SKUPAJ 3.</t>
  </si>
  <si>
    <t>Transportni in splošni stroški</t>
  </si>
  <si>
    <t>Pripravljalna in zaključna dela, zarisovanje, označevanje elementov v skladu s tehničnim standardom, izdelava navodil za uporabo in vzdrževanje, izdelava sheme sistema v zastekljem okvirju, preizkusni pogon, uvajanje osebja.</t>
  </si>
  <si>
    <t>Vsa oprema in material se smatra kot vgrajena na gradbišču, vključno z nabavo, transportom, zavarovanjem, usklajevanjem z gradbincem ter zarisovanjem, montažo in vsem potrebnim drobnim montažnim materialom.
Vsa oprema in material sta do končnega prevzema s strani investitorja v lasti izvajalca del.
Montaža vključuje vsa potrebna dela od vključno raztovarjanja iz kamiona do postavitve in montaže na mesto vgradnje.</t>
  </si>
  <si>
    <t>Splošno:</t>
  </si>
  <si>
    <t>V = 100 l (Na2S2O3)</t>
  </si>
  <si>
    <t>V = 200 l (flokulant)</t>
  </si>
  <si>
    <t>V = 200 l (H2SO4)</t>
  </si>
  <si>
    <t>V = 200 l (NaOCl)</t>
  </si>
  <si>
    <t>Posoda za kemikalije, vključno z lovilno posodo</t>
  </si>
  <si>
    <t>Posode za kemikalije:</t>
  </si>
  <si>
    <t>Tlačno tipalo 0-9,0bar, 4-20mA, za prenos dejanske vrednosti komprimiranega zraka v krmilni del bazenskega postrojenja</t>
  </si>
  <si>
    <t>Pmax = 9 bar</t>
  </si>
  <si>
    <t>V = 100 l</t>
  </si>
  <si>
    <t>Q = 200 l/min</t>
  </si>
  <si>
    <t>Dobava in montaža kompresorja za pogon pnevmatskih loput</t>
  </si>
  <si>
    <t>Komprimiran zrak:</t>
  </si>
  <si>
    <t>2.8</t>
  </si>
  <si>
    <t>200x200</t>
  </si>
  <si>
    <t>Stenska/talna rešetka iz INOX AISI 316, vključno s prehodnim kosom d50 skozi bazensko ploščo, opremljenim s tesnilnim obročem, vezni tesnilni in spojni material</t>
  </si>
  <si>
    <t>2.7</t>
  </si>
  <si>
    <t>d50, NP10</t>
  </si>
  <si>
    <t>d25, NP16</t>
  </si>
  <si>
    <t>PVC-U cevni razvod, vključno s fazonskimi kosi</t>
  </si>
  <si>
    <t>2.6</t>
  </si>
  <si>
    <t>Razpršilna šoba 1/4" iz inox AISI 316, za dovod klorirane morske vode, vključno s spojnim in tesnilnim materialom</t>
  </si>
  <si>
    <t>2.5</t>
  </si>
  <si>
    <t>Senzor za vklop ventila</t>
  </si>
  <si>
    <t>Membranski ventil za bazensko vodo, NP16, s pnevmatskim pogonom, nastavki za spajanje z lepljenjem, spojnim, pritrdilnim in tesnilnim materialom</t>
  </si>
  <si>
    <t>spojnim in tesnilnim materialom</t>
  </si>
  <si>
    <t>tlačnim stikalom</t>
  </si>
  <si>
    <t>manometrom</t>
  </si>
  <si>
    <t>rezervoarjem V = 24 l</t>
  </si>
  <si>
    <t>vključno z:</t>
  </si>
  <si>
    <t>N = 0,5 kW</t>
  </si>
  <si>
    <t>H = 20-35 m</t>
  </si>
  <si>
    <t>Q = 20-40 l/min</t>
  </si>
  <si>
    <t>Hidroforna postaja za klorirano sanitarno vodo, sestavljena iz črpalke s sledečimi karakteristikami:</t>
  </si>
  <si>
    <t>2.1</t>
  </si>
  <si>
    <t>Higijenski prehod</t>
  </si>
  <si>
    <t>Prozorna PVC cev d 63</t>
  </si>
  <si>
    <t>1.2.7</t>
  </si>
  <si>
    <t>Tlačna sonda z regulatorjem, za merjenje višine vode v odpadnem bazenu z izhodom 4-20mA</t>
  </si>
  <si>
    <t>1.2.6</t>
  </si>
  <si>
    <t>Cev PE 6x4</t>
  </si>
  <si>
    <t>1.2.5</t>
  </si>
  <si>
    <t>Membranska dozirna črpalka, za doziranje nevtralizacijskega sredstva (Na2S2O3) s sledečimi karakteristikami:</t>
  </si>
  <si>
    <t>1.2.4</t>
  </si>
  <si>
    <t>1.2.3</t>
  </si>
  <si>
    <t>1.2.2</t>
  </si>
  <si>
    <t>1.2.1</t>
  </si>
  <si>
    <t>H = 10 m</t>
  </si>
  <si>
    <t>Q = 40 m3/h</t>
  </si>
  <si>
    <t>Cirkulacijska črpalka, za klorirano sanitarno vodo, vključno z grobim filtrom s sledečimi karakteristikami:</t>
  </si>
  <si>
    <t>Odpadne vode:</t>
  </si>
  <si>
    <t>SKUPAJ 5.</t>
  </si>
  <si>
    <t>optimizacija porabe energije / vodnih virov</t>
  </si>
  <si>
    <t>regulacijo  odpadnih voda</t>
  </si>
  <si>
    <t xml:space="preserve">režimi delovanja sistemov </t>
  </si>
  <si>
    <t>pranje filtrov</t>
  </si>
  <si>
    <t>regulacja ogrevanja bazenov</t>
  </si>
  <si>
    <t>alarmiranje izpadov/beleženje</t>
  </si>
  <si>
    <t>krmiljenje naprav  vklop/izklop/nastavitve</t>
  </si>
  <si>
    <t>Vizualizacijski HMI vmesnik izdelan in nameščen na  večdotičnem zaslonu zaupralvjenje z sistemomo lokalno, mora vsebovati naslednje postavke:</t>
  </si>
  <si>
    <t>5.2.2</t>
  </si>
  <si>
    <t>Večtotični zaslon za upravljanje s sistemi, kateri naj vsebuje primerno komunikacijo z krmilniško enoto DVI/ETH/ ali drugo  velikosti manjmanj 15-inch display 1024 x 768 komplet z pripadajočimi napjalnimi in komunikcijskimi kabli</t>
  </si>
  <si>
    <t>Vizulizacijski naprava z vmesnikom za upravljanje z sistemom nameščena na elektro omari</t>
  </si>
  <si>
    <t>5.2.1</t>
  </si>
  <si>
    <t>Zaslon za upralvjanje z sistemi:</t>
  </si>
  <si>
    <t>komunikacija z  napravami za analizo  vode</t>
  </si>
  <si>
    <t>komunikacija na CNS / večdotični zaslon</t>
  </si>
  <si>
    <t>alarmiranje izpadov</t>
  </si>
  <si>
    <t>krmiljenje naprav</t>
  </si>
  <si>
    <t>Za delovanje bazenske tehnike mora progam avtomatike zajemati sledeče postavke:</t>
  </si>
  <si>
    <t xml:space="preserve">Priprava programske rešitve krmilniški del  </t>
  </si>
  <si>
    <t>5.1.2</t>
  </si>
  <si>
    <t>komplet 0-10V izhodnih enot za število 4AO</t>
  </si>
  <si>
    <t>komplet 4-20mA vhodnih enot za število 24AI</t>
  </si>
  <si>
    <t>komplet AC/DC izhodnih enot za število 64DO</t>
  </si>
  <si>
    <t>komplet DC vhodnih enot  za šrevilo  48DI</t>
  </si>
  <si>
    <t>Procesorska enota 32bit/400MHz /Eth/RS485/DVI</t>
  </si>
  <si>
    <r>
      <t>Krmilniški sestav za upravljanje sistemov , ki se nahajajo v razdelicu</t>
    </r>
    <r>
      <rPr>
        <sz val="10"/>
        <rFont val="Calibri"/>
        <family val="2"/>
        <charset val="238"/>
      </rPr>
      <t xml:space="preserve"> R-BT </t>
    </r>
    <r>
      <rPr>
        <sz val="10"/>
        <rFont val="Calibri"/>
        <family val="2"/>
      </rPr>
      <t>mora vsebovati najamanj spodaj navedeni seznam opreme:</t>
    </r>
  </si>
  <si>
    <t>Upoštevani so najnovejši standardi in priporočila, ki veljajo na področju stavbne avtomatike in učinkovite rabe energije na območju EU (EN 15232: Energy performance of buildings (Vpliv avtomatizacijske tehnike na energetsko učinkovitost stavb). PLC (Programski logični controller) po standardu SIST EN 61131-3:2013, mora vsebovati Integrirana Ethernet (IP) komunikacija v skladu s odprtim komunikacijskim protokolom veljavnim po SIST EN ISO 16484-5:2008</t>
  </si>
  <si>
    <t>Strojna krmilno/procesna oprema za bazensko tehniko</t>
  </si>
  <si>
    <t>5.1.1</t>
  </si>
  <si>
    <t>Kmilnik za delovanje sistema:</t>
  </si>
  <si>
    <t>SKUPAJ 4.</t>
  </si>
  <si>
    <t>Uvodnice ustreznih dimenzij za priklop na periferno opremo:</t>
  </si>
  <si>
    <t>4.2.3.5</t>
  </si>
  <si>
    <t>Povezava kovinskih mas z vodnikom za izenačevanje potencialov, komplet z ustreznimi objemkami in pritrdilnim materialom</t>
  </si>
  <si>
    <t>4.2.3.4</t>
  </si>
  <si>
    <t>Izdelava napisnih ploščic oziroma tablic za oznake    dovodnih kablov iz poltrde plastike velikosti cca       40x80mm z neizbrisljivo vpisanimi oznakami kablov iz vezalnih in enopolnih shem (velikost pisave cca 10mm), komplet s plastično vezico za namestitev ploščice na kabel ali dugačno namestitev</t>
  </si>
  <si>
    <t>4.2.3.3</t>
  </si>
  <si>
    <t>0,05 do 1 mm2</t>
  </si>
  <si>
    <t>Priključek kabla s štirimi ali več vodniki iz priključne omarice do porabnika za  krmilni ali  regulacijski element periferne opreme   ter testiranje povezav</t>
  </si>
  <si>
    <t>4.2.3.2</t>
  </si>
  <si>
    <t>16 in35 mm2</t>
  </si>
  <si>
    <t>1.5 in 2.5 mm2</t>
  </si>
  <si>
    <t>0,75 do 1 mm2</t>
  </si>
  <si>
    <t>Priključek kabla s dvemi, tremi ali štirimi vodniki  priključne omarice do porabnika  strojnih naprav ter testiranje povezav</t>
  </si>
  <si>
    <t>4.2.3.1</t>
  </si>
  <si>
    <t>Priklopi, označevanje in preizkusi</t>
  </si>
  <si>
    <t>4.2.3</t>
  </si>
  <si>
    <t>Razdelilne PVC doze 100x100 mm IP56, nadometne</t>
  </si>
  <si>
    <t>4.2.2.7</t>
  </si>
  <si>
    <t>250VA</t>
  </si>
  <si>
    <t>300x220x180</t>
  </si>
  <si>
    <t>Transformatorji za razvetljavo bazenov 230/12 z varovalko sekundarja, priklopnini sponkami, uvodnicami za moči:</t>
  </si>
  <si>
    <t>4.2.2.6</t>
  </si>
  <si>
    <t>240x190x90</t>
  </si>
  <si>
    <t>Stikalno razdelilna doza IP56 komplet z vrstnimi sponkami 20kos in pritrjeno din letev, za razvode filtrskih ventilov tip:</t>
  </si>
  <si>
    <t>4.2.2.5</t>
  </si>
  <si>
    <t>Konstrukcijsko jeklo, raznih profilov, opleskano z osnovno in končno barvo</t>
  </si>
  <si>
    <t>4.2.2.4</t>
  </si>
  <si>
    <t>200/60 mm s pokrovom</t>
  </si>
  <si>
    <t>100/60 mm s pokrovom</t>
  </si>
  <si>
    <t>50/60 mm s pokrovom</t>
  </si>
  <si>
    <t>Kabelska polica iz perforirane pocinkane pločevine z zaokroženimi robovi, komplet z obešalnim in pritrdilnim  priborom, tipskimi fazonskimi kosi (križišča, odcepi, krivine, kolena, zožitve...), kovinskimi zidnimi čepi za beton in vijaki M10, sledeče širine :</t>
  </si>
  <si>
    <t>4.2.2.3</t>
  </si>
  <si>
    <t>32  mm</t>
  </si>
  <si>
    <t>20  mm</t>
  </si>
  <si>
    <t>16  mm</t>
  </si>
  <si>
    <t>Instalacijska plastična cev, položena nadometno, komplet z razvodnimi dozami, pritrdilnim materialom.</t>
  </si>
  <si>
    <t>4.2.2.2</t>
  </si>
  <si>
    <t>14  mm</t>
  </si>
  <si>
    <t xml:space="preserve">Gibljiva zaščitna plastična cev, ojačena z opleteno trdo plastično žico raznih  dimenzij. Euroflex ali podobno </t>
  </si>
  <si>
    <t>4.2.2.1</t>
  </si>
  <si>
    <t>Postavitveni material</t>
  </si>
  <si>
    <t>4.2.2</t>
  </si>
  <si>
    <t>P/F-Y  6 (HO7V-U)</t>
  </si>
  <si>
    <t>Vodnik P-Y za izenačevanje potencialov in povezavo kovinskih mas, položen prosto ali uvlečen v predhodno položene instalacijske cevi</t>
  </si>
  <si>
    <t>4.2.1.6</t>
  </si>
  <si>
    <t>Kabel CAT.5e FTP flex 4x2xAWG24</t>
  </si>
  <si>
    <t>Kabel ethernet Cat5 delno v ceveh, delno na kabelskih policah, naslednjih prerezov:</t>
  </si>
  <si>
    <t>4.2.1.5</t>
  </si>
  <si>
    <t>4G2.5mm2 CY</t>
  </si>
  <si>
    <t>4G0.75mm2 CY</t>
  </si>
  <si>
    <t>5x0.5mm2 CY</t>
  </si>
  <si>
    <t>4x0.5mm2 CY</t>
  </si>
  <si>
    <t>Kabel signali položen delno v ceveh, delno na kabelskih policah, naslednjih prerezov:</t>
  </si>
  <si>
    <t>4.2.1.4</t>
  </si>
  <si>
    <t>4G2.5mm2</t>
  </si>
  <si>
    <t>3G1.5mm2</t>
  </si>
  <si>
    <t>2x1.5mm2</t>
  </si>
  <si>
    <t>12G0.5mm2</t>
  </si>
  <si>
    <t>5G0.5mm2</t>
  </si>
  <si>
    <t>4G0,5mm2</t>
  </si>
  <si>
    <t>2x0.5mm2</t>
  </si>
  <si>
    <t>Kabel energetski  položen delno v ceveh, delno na kabelskih policah, naslednjih prerezov:</t>
  </si>
  <si>
    <t>4.2.1.3</t>
  </si>
  <si>
    <t>Energetski kabel Cu  vodniki z zmanjšano emisijo strupenih plinov  - 1kV položen pretežno na  kabelske police, delno v cevi</t>
  </si>
  <si>
    <t>4.2.1.2</t>
  </si>
  <si>
    <t xml:space="preserve">Finožični  4x25(L1,L2,L3,N)+35(PE)    </t>
  </si>
  <si>
    <t>Kabel NYY položen na kabelskih policah od razdelilca RG do omar RBT nasednjih prerezov :</t>
  </si>
  <si>
    <t>4.2.1.1</t>
  </si>
  <si>
    <t>Kabli</t>
  </si>
  <si>
    <t>4.2.1</t>
  </si>
  <si>
    <t>Instalacijski material:</t>
  </si>
  <si>
    <t>-----------------</t>
  </si>
  <si>
    <t>Dozirna črpalka - dekloriranje  0,05kW/230V</t>
  </si>
  <si>
    <t>Elektro magnetni ventil za pnevmatski pogon za kanalizacijo  24VDC</t>
  </si>
  <si>
    <t>Elektro magnetni ventil za pnevmatski pogon za odpadno vodo 24VDC</t>
  </si>
  <si>
    <t>Nivojska sonda - prečrpavanje 4-20mA/24VDC</t>
  </si>
  <si>
    <t>Črpalka - odpadne vode  2,2kW/400V</t>
  </si>
  <si>
    <t>Foto celica - higijenski prehod  24VDC</t>
  </si>
  <si>
    <t>Elektro magnetni ventil za pnevmatski pogon za higijenski prehod 24VDC</t>
  </si>
  <si>
    <t>Hidrofor  1,1kW/230V</t>
  </si>
  <si>
    <t>Presostat 24VDC</t>
  </si>
  <si>
    <t>Kompresor 3W/400V</t>
  </si>
  <si>
    <t>SKUPNI ELEMENTI</t>
  </si>
  <si>
    <t>Podvodni reflektorji LED (2x2) 10W 12VAC</t>
  </si>
  <si>
    <t>Merilna sonda - klor, pH, Rx, T (Controlmatik)  vse podatke se prenaša perko komunikasijskega vmesnika na MODBUS / CAN vodilu</t>
  </si>
  <si>
    <t>Dozirna črpalka - pH-  z pulzno regulacijo in  plovcem alarma min. snovi  0,05kW/230V</t>
  </si>
  <si>
    <t>Dozirna črpalka - Cl z pulzno regulacijo in  plovcem alarma min. snovi  0,05kW/230V</t>
  </si>
  <si>
    <t>Elektro magnetni ventil za pnevmatski pogon za pranje preliva 24VDC</t>
  </si>
  <si>
    <t>Termostat za varnost pregrevanja 0-100°C</t>
  </si>
  <si>
    <t>Prirpava krmilja za tropotni ventil -zvezna regulacija ; vzmet; 18VA/ 24VAC</t>
  </si>
  <si>
    <t>Senzor impulzov za vodomer  100l/imp</t>
  </si>
  <si>
    <t>Elektro magnetni ventil za pnevmatski pogon za dovod  vode 24VDC</t>
  </si>
  <si>
    <t>Tlačno tipalo na filtru 1 (4-20mA)  0-4bar</t>
  </si>
  <si>
    <t>Elektro magnetni ventil za pnevmatski pogon na filtru  - (1-7) 24VDC</t>
  </si>
  <si>
    <t>Nivojska sonda - kompenzacijski bazen 4-20mA/24VDC</t>
  </si>
  <si>
    <t xml:space="preserve">Merilec pretoka rotacijski 4-20mA/24VDC </t>
  </si>
  <si>
    <t>Dozirna črpalka - flokulant  z pulzno regulacijo in  plovcem alarma min. snovi  0,05kW/230V</t>
  </si>
  <si>
    <t>Puhalo pranje filtrov  5,5kW/400V</t>
  </si>
  <si>
    <t>Filterska črpalka s frekvenčnim regulatorjem 2,2kW/400V</t>
  </si>
  <si>
    <t>SISTEM B2</t>
  </si>
  <si>
    <t>Podvodni reflektorji LED (4x3) 65W 12VAC</t>
  </si>
  <si>
    <t>Črpalkaza ogrevanje 1,5kW/400V</t>
  </si>
  <si>
    <t>Elektro magnetni ventil za pnevmatski pogon pranje AC filtra 24VDC</t>
  </si>
  <si>
    <t>Tlačno tipalo na filtru 4 (4-20mA)  0-4bar</t>
  </si>
  <si>
    <t>Elektro magnetni ventil za pnevmatski pogon na filtru 4 - (1-7) 24VDC</t>
  </si>
  <si>
    <t>Tlačno tipalo na filtru 3 (4-20mA)  0-4bar</t>
  </si>
  <si>
    <t>Elektro magnetni ventil za pnevmatski pogon na filtru 3 - (1-7) 24VDC</t>
  </si>
  <si>
    <t>Tlačno tipalo na filtru 2 (4-20mA)  0-4bar</t>
  </si>
  <si>
    <t>Elektro magnetni ventil za pnevmatski pogon na filtru 2 - (1-7) 24VDC</t>
  </si>
  <si>
    <t>Elektro magnetni ventil za pnevmatski pogon na filtru 1 - (1-7) 24VDC</t>
  </si>
  <si>
    <t>Elektro magnetni ventil za pnevmatski pogon za pranje z dvema črpalkama 24VDC</t>
  </si>
  <si>
    <t>Filterska črpalka s frekvenčnim regulatorjem 4kW/400V</t>
  </si>
  <si>
    <t>Sistem s je opremljen z sledečo opremo:</t>
  </si>
  <si>
    <t>SISTEM B1</t>
  </si>
  <si>
    <t>Naprave napajanje iz elektro omare:</t>
  </si>
  <si>
    <t>Sestavni elementi elektro omare morajo služiti za upravlanje naprav tako v avtomaskem kot delno v ročnem načinu za specifično opremo:</t>
  </si>
  <si>
    <t>Elektro omara ima značilnost da je lahko izdelana v enem ali vec kosih a vendar v enojnem kosu v izmeri  1400x2000x400mm z IP 56 zaščito (D x V x Š)</t>
  </si>
  <si>
    <t>Za potrebo upravljanja sistemov je predvidena minimalna zahteva krmilne enote zajete v popisu avtomatike, ki mora biti vgrajena v elektro omare za predvidene sisteme</t>
  </si>
  <si>
    <t>Omara R-BT razdelilec bazenske tehnike</t>
  </si>
  <si>
    <t>PID</t>
  </si>
  <si>
    <t>H</t>
  </si>
  <si>
    <t>NOV</t>
  </si>
  <si>
    <t>I</t>
  </si>
  <si>
    <t>ŠOLANJE OSEBJA UPRAVLJAVCA</t>
  </si>
  <si>
    <t>J</t>
  </si>
  <si>
    <t>PROJEKT ZA OBRATOVANJE IN VZDRŽEVANJE (NOV)</t>
  </si>
  <si>
    <t xml:space="preserve">7-16 skupaj </t>
  </si>
  <si>
    <t>1-16 VSE SKUPAJ</t>
  </si>
  <si>
    <t>Izvajanje projektantskega nadzora za vsa razpisana gradbeno obrtniška dela, elektro inštalacijska dela ter električno opremo, strojno inštalacijska dela ter strojno opremo, bazensko tehniko ter zunanjo ureditev. Projektantski nadzor zajema tedensko prisotnost na gradbišču, tolmačenje in pojasnila morebitnih nejasnosti projektne dokumentacije in sodelovanje z glavnim izvajalcem. Nadzor se bo izvajal za ves čas gradnje, predvidoma 6 - 8 mesecev.</t>
  </si>
  <si>
    <t xml:space="preserve">Izdelava tehnične dokumentacije za uporabno dovoljenje - PROJEKT ZA OBRATOVANJE IN VZDRŽEVANJE (POV), za vsa razpisana gradbeno obrtniška dela, elektro inštalacijska dela, strojno inštalacijska dela, bazensko tehniko ter zunanjo ureditev. Projekt mora zajemati najmanj:  </t>
  </si>
  <si>
    <t xml:space="preserve">Izdelava projektne dokumentacije za uporabno dovoljenje - PROJEKT IZVEDENIH DEL (PID), skladno s Pravilnikom o projektno tehnični dokumentaciji, za vsa razpisana gradbeno obrtniška dela, elektro inštalacijska dela, strojno inštalacijska dela, bazensko tehniko, zunanjo ureditev. </t>
  </si>
  <si>
    <t xml:space="preserve">V času poskusnega obratovanja izvajalec kontrolira doseganje vseh zakonsko določenih parametrov za kopalne vode v konvencionalnih bazenih, dnevno vodi predpisane obrazce, obratovalni dnevnik in poroča pristojnim organom. Izvaja se tudi kontrola doseganja vseh s projektno dokumentacijo predpisanih parametrov kot npr. doseganje predvidene temperature bazenske vode, zraka, parametri prezračevanja, osvetlitve,....  </t>
  </si>
  <si>
    <t>Obratovalni stroški porabljene vode, elektrike in ogrevanja v času poskusnega obratovanja bremenijo investitorja, ta pred pričetkom poskusnega obratovanja sklene pogodbe z dobavitelji. Stroške električnega priključevanja - omrežnino za priključno moč - plača izvajalec, ostali obratovalni stroški bremenijo izvajalca. Razpored zasedenosti pripravi upravljalec - javni zavod za šport Nova Gorica. Vstopnino pobira upravljalec - javni zavod za šport Nova Gorica.</t>
  </si>
  <si>
    <t>Izvajalec izdela program šolanja osebja upravljavca in zagotovi osebje, ki bo šolanje izvajalo. Šolanje se izvede v prvem mesecu poskusnega obratovanja. V procesu se mora osebje upravljavca  - javni zavod za šport Nova Gorica - seznaniti z delovanjem vseh sistemov in naprav, možnostmi nastavitev in prilagoditev za doseganje vseh zakonsko in s projektno dokumentacijo predpisanih parametrov.</t>
  </si>
  <si>
    <t>Po pridobitvi uporabnega dovoljenja Izvajalec v roku 8 dni izvede zagon vseh naprav, zagotovi vse potrebno osebje in pripravi objekt za delovanje - sprejem gostov. Predviden urnik odprtja zimskega bazena je vsak dan od 8.00 ure do 21.00 ure.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</si>
</sst>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5">
    <numFmt numFmtId="44" formatCode="_-* #,##0.00\ &quot;€&quot;_-;\-* #,##0.00\ &quot;€&quot;_-;_-* &quot;-&quot;??\ &quot;€&quot;_-;_-@_-"/>
    <numFmt numFmtId="43" formatCode="_-* #,##0.00\ _€_-;\-* #,##0.00\ _€_-;_-* &quot;-&quot;??\ _€_-;_-@_-"/>
    <numFmt numFmtId="164" formatCode="_(* #,##0.00_);_(* \(#,##0.00\);_(* &quot;-&quot;??_);_(@_)"/>
    <numFmt numFmtId="165" formatCode="_-* #,##0.00\ _S_I_T_-;\-* #,##0.00\ _S_I_T_-;_-* &quot;-&quot;??\ _S_I_T_-;_-@_-"/>
    <numFmt numFmtId="166" formatCode="\$#,##0\ ;\(\$#,##0\)"/>
    <numFmt numFmtId="167" formatCode="#,##0.00\ _S_I_T"/>
    <numFmt numFmtId="168" formatCode="0.000"/>
    <numFmt numFmtId="169" formatCode="[$-424]General"/>
    <numFmt numFmtId="170" formatCode="_-* #,##0.00\ [$€-1]_-;\-* #,##0.00\ [$€-1]_-;_-* \-??\ [$€-1]_-;_-@_-"/>
    <numFmt numFmtId="171" formatCode="_-&quot;€&quot;\ * #,##0.00_-;\-&quot;€&quot;\ * #,##0.00_-;_-&quot;€&quot;\ * &quot;-&quot;??_-;_-@_-"/>
    <numFmt numFmtId="172" formatCode="_-* #,##0.00\ [$€-1]_-;\-* #,##0.00\ [$€-1]_-;_-* &quot;-&quot;??\ [$€-1]_-"/>
    <numFmt numFmtId="173" formatCode="#,##0.00;\-#,##0.00"/>
    <numFmt numFmtId="174" formatCode="0\ &quot;kos&quot;"/>
    <numFmt numFmtId="175" formatCode="0\ &quot;m&quot;"/>
    <numFmt numFmtId="176" formatCode="General_)"/>
    <numFmt numFmtId="177" formatCode="#,##0.00&quot; &quot;[$€-424];[Red]&quot;-&quot;#,##0.00&quot; &quot;[$€-424]"/>
    <numFmt numFmtId="178" formatCode="#,##0.00&quot;       &quot;;&quot;-&quot;#,##0.00&quot;       &quot;;&quot; -&quot;#&quot;       &quot;;@&quot; &quot;"/>
    <numFmt numFmtId="179" formatCode="\$#,##0\ ;&quot;($&quot;#,##0\)"/>
    <numFmt numFmtId="180" formatCode="_ * #,##0.00_-\ _S_L_T_ ;_ * #,##0.00\-\ _S_L_T_ ;_ * &quot;-&quot;??_-\ _S_L_T_ ;_ @_ "/>
    <numFmt numFmtId="181" formatCode="_ * #,##0.00_-\ _S_L_T_ ;_ * #,##0.00&quot;- &quot;_S_L_T_ ;_ * \-??_-\ _S_L_T_ ;_ @_ "/>
    <numFmt numFmtId="182" formatCode="_-* #,##0.00\ _S_I_T_-;\-* #,##0.00\ _S_I_T_-;_-* \-??\ _S_I_T_-;_-@_-"/>
    <numFmt numFmtId="183" formatCode="0.0000%"/>
    <numFmt numFmtId="184" formatCode="#,##0.0"/>
    <numFmt numFmtId="185" formatCode="0.0%"/>
    <numFmt numFmtId="186" formatCode="#,##0.00&quot; €&quot;"/>
    <numFmt numFmtId="187" formatCode="#,##0.00&quot;    &quot;;\-#,##0.00&quot;    &quot;;&quot; -&quot;#&quot;    &quot;;@\ "/>
    <numFmt numFmtId="188" formatCode="#,##0.00\ &quot;€&quot;"/>
    <numFmt numFmtId="189" formatCode="_ * #,##0.00_-\ &quot;SIT&quot;_ ;_ * #,##0.00\-\ &quot;SIT&quot;_ ;_ * &quot;-&quot;??_-\ &quot;SIT&quot;_ ;_ @_ "/>
    <numFmt numFmtId="190" formatCode="00&quot;.&quot;"/>
    <numFmt numFmtId="191" formatCode="_-* #,##0.00\ [$€-424]_-;\-* #,##0.00\ [$€-424]_-;_-* &quot;-&quot;??\ [$€-424]_-;_-@_-"/>
    <numFmt numFmtId="192" formatCode="000"/>
    <numFmt numFmtId="193" formatCode="#,##0\ [$€-1];[Red]\-#,##0\ [$€-1]"/>
    <numFmt numFmtId="194" formatCode="#,##0.00_ ;\-#,##0.00\ "/>
    <numFmt numFmtId="195" formatCode="#,##0.00\ &quot;SIT&quot;;[Red]\-#,##0.00\ &quot;SIT&quot;"/>
    <numFmt numFmtId="196" formatCode="#,##0;[Red]#,##0"/>
  </numFmts>
  <fonts count="305">
    <font>
      <i/>
      <sz val="11"/>
      <name val="Arial"/>
      <family val="2"/>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0"/>
      <name val="Arial"/>
      <family val="2"/>
    </font>
    <font>
      <sz val="8"/>
      <name val="Arial"/>
      <family val="2"/>
    </font>
    <font>
      <sz val="11"/>
      <name val="Arial"/>
      <family val="2"/>
    </font>
    <font>
      <sz val="12"/>
      <name val="Arial"/>
      <family val="2"/>
    </font>
    <font>
      <b/>
      <i/>
      <sz val="11"/>
      <name val="Arial"/>
      <family val="2"/>
    </font>
    <font>
      <b/>
      <i/>
      <sz val="12"/>
      <name val="Arial"/>
      <family val="2"/>
    </font>
    <font>
      <i/>
      <sz val="11"/>
      <name val="Arial"/>
      <family val="2"/>
    </font>
    <font>
      <sz val="8"/>
      <name val="Helv"/>
      <family val="2"/>
    </font>
    <font>
      <b/>
      <sz val="18"/>
      <color indexed="24"/>
      <name val="Arial"/>
      <family val="2"/>
    </font>
    <font>
      <b/>
      <sz val="12"/>
      <color indexed="24"/>
      <name val="Arial"/>
      <family val="2"/>
    </font>
    <font>
      <sz val="10"/>
      <name val="Times New Roman CE"/>
      <family val="1"/>
    </font>
    <font>
      <sz val="10"/>
      <name val="Helv"/>
    </font>
    <font>
      <sz val="11"/>
      <color indexed="8"/>
      <name val="Calibri"/>
      <family val="2"/>
    </font>
    <font>
      <sz val="11"/>
      <color indexed="9"/>
      <name val="Calibri"/>
      <family val="2"/>
    </font>
    <font>
      <sz val="11"/>
      <color indexed="17"/>
      <name val="Calibri"/>
      <family val="2"/>
    </font>
    <font>
      <b/>
      <sz val="15"/>
      <color indexed="56"/>
      <name val="Calibri"/>
      <family val="2"/>
    </font>
    <font>
      <b/>
      <sz val="11"/>
      <color indexed="63"/>
      <name val="Calibri"/>
      <family val="2"/>
    </font>
    <font>
      <b/>
      <sz val="18"/>
      <color indexed="56"/>
      <name val="Cambria"/>
      <family val="2"/>
    </font>
    <font>
      <sz val="11"/>
      <color indexed="10"/>
      <name val="Calibri"/>
      <family val="2"/>
    </font>
    <font>
      <i/>
      <sz val="8"/>
      <name val="Arial"/>
      <family val="2"/>
      <charset val="238"/>
    </font>
    <font>
      <sz val="10"/>
      <name val="Arial CE"/>
      <family val="2"/>
    </font>
    <font>
      <sz val="10"/>
      <name val="Times New Roman"/>
      <family val="1"/>
    </font>
    <font>
      <sz val="10"/>
      <color theme="1"/>
      <name val="Arial CE"/>
    </font>
    <font>
      <sz val="10"/>
      <color rgb="FF7030A0"/>
      <name val="Arial"/>
      <family val="2"/>
    </font>
    <font>
      <b/>
      <sz val="12"/>
      <name val="Calibri"/>
      <family val="2"/>
      <charset val="238"/>
      <scheme val="minor"/>
    </font>
    <font>
      <sz val="12"/>
      <name val="Calibri"/>
      <family val="2"/>
      <charset val="238"/>
      <scheme val="minor"/>
    </font>
    <font>
      <b/>
      <i/>
      <sz val="12"/>
      <name val="Calibri"/>
      <family val="2"/>
      <charset val="238"/>
      <scheme val="minor"/>
    </font>
    <font>
      <i/>
      <sz val="12"/>
      <name val="Calibri"/>
      <family val="2"/>
      <charset val="238"/>
      <scheme val="minor"/>
    </font>
    <font>
      <sz val="12"/>
      <color indexed="8"/>
      <name val="Calibri"/>
      <family val="2"/>
      <charset val="238"/>
      <scheme val="minor"/>
    </font>
    <font>
      <sz val="12"/>
      <color theme="1"/>
      <name val="Calibri"/>
      <family val="2"/>
      <charset val="238"/>
      <scheme val="minor"/>
    </font>
    <font>
      <sz val="12"/>
      <color rgb="FFFF0000"/>
      <name val="Calibri"/>
      <family val="2"/>
      <charset val="238"/>
      <scheme val="minor"/>
    </font>
    <font>
      <sz val="12"/>
      <color rgb="FF222222"/>
      <name val="Calibri"/>
      <family val="2"/>
      <charset val="238"/>
      <scheme val="minor"/>
    </font>
    <font>
      <sz val="12"/>
      <name val="Calibri"/>
      <family val="2"/>
      <charset val="238"/>
    </font>
    <font>
      <sz val="12"/>
      <color rgb="FF222222"/>
      <name val="Calibri"/>
      <family val="2"/>
      <charset val="238"/>
    </font>
    <font>
      <i/>
      <u/>
      <sz val="11"/>
      <color theme="10"/>
      <name val="Arial"/>
      <family val="2"/>
    </font>
    <font>
      <i/>
      <u/>
      <sz val="11"/>
      <color theme="11"/>
      <name val="Arial"/>
      <family val="2"/>
    </font>
    <font>
      <sz val="10"/>
      <name val="Tahoma"/>
      <family val="2"/>
    </font>
    <font>
      <sz val="11"/>
      <color theme="1"/>
      <name val="Calibri"/>
      <family val="2"/>
      <charset val="238"/>
      <scheme val="minor"/>
    </font>
    <font>
      <sz val="10"/>
      <name val="Verdana"/>
      <family val="2"/>
    </font>
    <font>
      <sz val="10"/>
      <name val="Calibri"/>
      <family val="2"/>
      <charset val="238"/>
      <scheme val="minor"/>
    </font>
    <font>
      <sz val="10"/>
      <name val="MS Sans Serif"/>
      <family val="2"/>
    </font>
    <font>
      <b/>
      <sz val="16"/>
      <name val="Arial"/>
      <family val="2"/>
    </font>
    <font>
      <sz val="14"/>
      <name val="Arial"/>
      <family val="2"/>
    </font>
    <font>
      <b/>
      <sz val="10"/>
      <name val="Arial"/>
      <family val="2"/>
    </font>
    <font>
      <b/>
      <sz val="14"/>
      <name val="Arial"/>
      <family val="2"/>
    </font>
    <font>
      <b/>
      <sz val="10"/>
      <name val="Arial CE"/>
    </font>
    <font>
      <sz val="10"/>
      <name val="Helvetica"/>
      <charset val="238"/>
    </font>
    <font>
      <sz val="10"/>
      <color indexed="8"/>
      <name val="Arial"/>
      <family val="2"/>
    </font>
    <font>
      <sz val="12"/>
      <name val="Times New Roman"/>
      <family val="1"/>
    </font>
    <font>
      <sz val="11"/>
      <color indexed="20"/>
      <name val="Calibri"/>
      <family val="2"/>
    </font>
    <font>
      <b/>
      <sz val="11"/>
      <color indexed="52"/>
      <name val="Calibri"/>
      <family val="2"/>
    </font>
    <font>
      <b/>
      <sz val="11"/>
      <color indexed="9"/>
      <name val="Calibri"/>
      <family val="2"/>
    </font>
    <font>
      <sz val="10"/>
      <name val="Geneva"/>
    </font>
    <font>
      <sz val="9"/>
      <name val="Futura Prins"/>
    </font>
    <font>
      <b/>
      <sz val="11"/>
      <color indexed="8"/>
      <name val="Calibri"/>
      <family val="2"/>
    </font>
    <font>
      <i/>
      <sz val="8"/>
      <name val="Switzerland"/>
    </font>
    <font>
      <i/>
      <sz val="11"/>
      <color indexed="23"/>
      <name val="Calibri"/>
      <family val="2"/>
    </font>
    <font>
      <b/>
      <i/>
      <sz val="16"/>
      <color rgb="FF000000"/>
      <name val="Arial1"/>
    </font>
    <font>
      <b/>
      <i/>
      <sz val="14"/>
      <name val="Futura Prins"/>
    </font>
    <font>
      <b/>
      <sz val="13"/>
      <color indexed="56"/>
      <name val="Calibri"/>
      <family val="2"/>
    </font>
    <font>
      <b/>
      <sz val="11"/>
      <color indexed="56"/>
      <name val="Calibri"/>
      <family val="2"/>
    </font>
    <font>
      <u/>
      <sz val="13"/>
      <color rgb="FF0000FF"/>
      <name val="Arial CE1"/>
    </font>
    <font>
      <u/>
      <sz val="10"/>
      <color indexed="12"/>
      <name val="Arial"/>
      <family val="2"/>
    </font>
    <font>
      <u/>
      <sz val="8.5"/>
      <color indexed="12"/>
      <name val="Times New Roman CE"/>
      <family val="1"/>
    </font>
    <font>
      <u/>
      <sz val="10.199999999999999"/>
      <color indexed="12"/>
      <name val="Futura Prins"/>
    </font>
    <font>
      <u/>
      <sz val="10"/>
      <color indexed="12"/>
      <name val="Arial CE"/>
    </font>
    <font>
      <u/>
      <sz val="10"/>
      <color indexed="12"/>
      <name val="Times New Roman CE"/>
    </font>
    <font>
      <sz val="11"/>
      <color indexed="62"/>
      <name val="Calibri"/>
      <family val="2"/>
    </font>
    <font>
      <sz val="10"/>
      <name val="Century Schoolbook CE"/>
      <family val="1"/>
    </font>
    <font>
      <sz val="11"/>
      <color indexed="52"/>
      <name val="Calibri"/>
      <family val="2"/>
    </font>
    <font>
      <b/>
      <i/>
      <sz val="16"/>
      <name val="Futura Prins"/>
    </font>
    <font>
      <b/>
      <sz val="15"/>
      <color indexed="62"/>
      <name val="Calibri"/>
      <family val="2"/>
    </font>
    <font>
      <b/>
      <sz val="18"/>
      <color indexed="62"/>
      <name val="Cambria"/>
      <family val="2"/>
    </font>
    <font>
      <sz val="12"/>
      <name val="Futura Prins"/>
    </font>
    <font>
      <sz val="11"/>
      <color indexed="8"/>
      <name val="Arial1"/>
    </font>
    <font>
      <sz val="11"/>
      <color indexed="60"/>
      <name val="Calibri"/>
      <family val="2"/>
    </font>
    <font>
      <sz val="10"/>
      <name val="Courier"/>
      <family val="1"/>
    </font>
    <font>
      <sz val="10"/>
      <color indexed="24"/>
      <name val="Arial"/>
      <family val="2"/>
    </font>
    <font>
      <sz val="12"/>
      <name val="Times New Roman CE"/>
    </font>
    <font>
      <sz val="5"/>
      <name val="Courier New CE"/>
      <family val="3"/>
    </font>
    <font>
      <sz val="11"/>
      <name val="Futura Prins"/>
    </font>
    <font>
      <b/>
      <sz val="10"/>
      <name val="Courier New CE"/>
      <family val="3"/>
    </font>
    <font>
      <b/>
      <i/>
      <u/>
      <sz val="11"/>
      <color rgb="FF000000"/>
      <name val="Arial1"/>
    </font>
    <font>
      <b/>
      <sz val="11"/>
      <name val="Futura Prins"/>
    </font>
    <font>
      <b/>
      <sz val="12"/>
      <name val="Arial"/>
      <family val="2"/>
    </font>
    <font>
      <sz val="11"/>
      <name val="Times New Roman CE"/>
      <family val="1"/>
    </font>
    <font>
      <sz val="8"/>
      <color rgb="FF000000"/>
      <name val="Arial"/>
      <family val="2"/>
    </font>
    <font>
      <sz val="7"/>
      <color rgb="FF000000"/>
      <name val="Arial"/>
      <family val="2"/>
    </font>
    <font>
      <sz val="10"/>
      <color indexed="12"/>
      <name val="Arial"/>
      <family val="2"/>
    </font>
    <font>
      <sz val="11"/>
      <name val="Calibri"/>
      <family val="2"/>
      <charset val="238"/>
      <scheme val="minor"/>
    </font>
    <font>
      <b/>
      <sz val="11"/>
      <name val="Calibri"/>
      <family val="2"/>
      <charset val="238"/>
      <scheme val="minor"/>
    </font>
    <font>
      <i/>
      <sz val="10"/>
      <name val="Calibri"/>
      <family val="2"/>
      <charset val="238"/>
    </font>
    <font>
      <b/>
      <sz val="14"/>
      <name val="Calibri"/>
      <family val="2"/>
      <charset val="238"/>
    </font>
    <font>
      <b/>
      <sz val="12"/>
      <name val="Calibri"/>
      <family val="2"/>
    </font>
    <font>
      <b/>
      <sz val="12"/>
      <name val="Times New Roman CE"/>
    </font>
    <font>
      <u/>
      <sz val="12"/>
      <name val="Calibri"/>
      <family val="2"/>
      <charset val="238"/>
      <scheme val="minor"/>
    </font>
    <font>
      <sz val="10"/>
      <color rgb="FF000000"/>
      <name val="Verdana"/>
      <family val="2"/>
      <charset val="238"/>
    </font>
    <font>
      <sz val="12"/>
      <color rgb="FF000000"/>
      <name val="Calibri"/>
      <family val="2"/>
      <charset val="238"/>
      <scheme val="minor"/>
    </font>
    <font>
      <b/>
      <sz val="12"/>
      <color rgb="FF0000FF"/>
      <name val="Calibri"/>
      <family val="2"/>
      <charset val="238"/>
      <scheme val="minor"/>
    </font>
    <font>
      <sz val="11"/>
      <color theme="0"/>
      <name val="Arial"/>
      <family val="2"/>
      <charset val="238"/>
    </font>
    <font>
      <sz val="10"/>
      <name val="Arial"/>
      <family val="2"/>
      <charset val="238"/>
    </font>
    <font>
      <sz val="11"/>
      <color indexed="8"/>
      <name val="Calibri"/>
      <family val="2"/>
      <charset val="238"/>
    </font>
    <font>
      <sz val="10"/>
      <name val="Mangal"/>
      <family val="2"/>
      <charset val="238"/>
    </font>
    <font>
      <sz val="10"/>
      <color theme="1"/>
      <name val="Arial Narrow"/>
      <family val="2"/>
      <charset val="238"/>
    </font>
    <font>
      <sz val="10"/>
      <color theme="1"/>
      <name val="Arial"/>
      <family val="2"/>
      <charset val="238"/>
    </font>
    <font>
      <sz val="9"/>
      <color theme="1"/>
      <name val="Arial Narrow"/>
      <family val="2"/>
      <charset val="238"/>
    </font>
    <font>
      <sz val="9"/>
      <color theme="1"/>
      <name val="Arial"/>
      <family val="2"/>
      <charset val="238"/>
    </font>
    <font>
      <b/>
      <sz val="10"/>
      <color theme="1"/>
      <name val="Arial"/>
      <family val="2"/>
      <charset val="238"/>
    </font>
    <font>
      <sz val="10"/>
      <color rgb="FFFF0000"/>
      <name val="Arial"/>
      <family val="2"/>
      <charset val="238"/>
    </font>
    <font>
      <b/>
      <sz val="10"/>
      <name val="Arial"/>
      <family val="2"/>
      <charset val="238"/>
    </font>
    <font>
      <b/>
      <sz val="10"/>
      <color rgb="FFFF0000"/>
      <name val="Arial"/>
      <family val="2"/>
      <charset val="238"/>
    </font>
    <font>
      <sz val="10"/>
      <color rgb="FFFFC000"/>
      <name val="Arial"/>
      <family val="2"/>
      <charset val="238"/>
    </font>
    <font>
      <sz val="10"/>
      <name val="Arial CE"/>
      <family val="2"/>
      <charset val="238"/>
    </font>
    <font>
      <sz val="10"/>
      <name val="SL Dutch"/>
      <charset val="238"/>
    </font>
    <font>
      <sz val="11"/>
      <name val="Times New Roman CE"/>
      <charset val="238"/>
    </font>
    <font>
      <sz val="12"/>
      <name val="Courier"/>
      <family val="1"/>
      <charset val="238"/>
    </font>
    <font>
      <sz val="10"/>
      <name val="Times New Roman CE"/>
      <charset val="238"/>
    </font>
    <font>
      <sz val="10"/>
      <name val="MS Sans Serif"/>
      <family val="2"/>
      <charset val="238"/>
    </font>
    <font>
      <sz val="18"/>
      <name val="Courier"/>
      <family val="1"/>
      <charset val="238"/>
    </font>
    <font>
      <sz val="20"/>
      <name val="Calibri"/>
      <family val="2"/>
      <charset val="238"/>
      <scheme val="minor"/>
    </font>
    <font>
      <sz val="10"/>
      <color theme="1"/>
      <name val="Verdana"/>
      <family val="2"/>
    </font>
    <font>
      <sz val="9"/>
      <name val="Arial"/>
      <family val="2"/>
      <charset val="238"/>
    </font>
    <font>
      <b/>
      <sz val="9"/>
      <name val="Arial"/>
      <family val="2"/>
      <charset val="238"/>
    </font>
    <font>
      <sz val="12"/>
      <color theme="1"/>
      <name val="Calibri"/>
      <family val="2"/>
      <charset val="238"/>
    </font>
    <font>
      <i/>
      <sz val="11"/>
      <color rgb="FFFF0000"/>
      <name val="Arial"/>
      <family val="2"/>
    </font>
    <font>
      <sz val="12"/>
      <color rgb="FFFF0000"/>
      <name val="Arial"/>
      <family val="2"/>
    </font>
    <font>
      <sz val="10"/>
      <color indexed="8"/>
      <name val="Calibri"/>
      <family val="2"/>
      <charset val="238"/>
    </font>
    <font>
      <sz val="10"/>
      <name val="Calibri"/>
      <family val="2"/>
      <charset val="238"/>
    </font>
    <font>
      <sz val="12"/>
      <name val="Calibri"/>
      <family val="2"/>
      <scheme val="minor"/>
    </font>
    <font>
      <sz val="10"/>
      <name val="Arial CE"/>
      <charset val="238"/>
    </font>
    <font>
      <u/>
      <sz val="10"/>
      <color indexed="12"/>
      <name val="Arial CE"/>
      <charset val="238"/>
    </font>
    <font>
      <sz val="10"/>
      <name val="Times New Roman CE"/>
      <family val="1"/>
      <charset val="238"/>
    </font>
    <font>
      <sz val="10"/>
      <name val="Helv"/>
      <charset val="204"/>
    </font>
    <font>
      <b/>
      <sz val="11"/>
      <name val="Futura Prins"/>
      <charset val="238"/>
    </font>
    <font>
      <sz val="9"/>
      <name val="Futura Prins"/>
      <charset val="238"/>
    </font>
    <font>
      <sz val="11"/>
      <name val="Futura Prins"/>
      <charset val="238"/>
    </font>
    <font>
      <sz val="11"/>
      <color indexed="9"/>
      <name val="Calibri"/>
      <family val="2"/>
      <charset val="238"/>
    </font>
    <font>
      <sz val="11"/>
      <color indexed="17"/>
      <name val="Calibri"/>
      <family val="2"/>
      <charset val="238"/>
    </font>
    <font>
      <b/>
      <sz val="11"/>
      <color indexed="63"/>
      <name val="Calibri"/>
      <family val="2"/>
      <charset val="238"/>
    </font>
    <font>
      <b/>
      <sz val="18"/>
      <color indexed="62"/>
      <name val="Cambria"/>
      <family val="2"/>
      <charset val="238"/>
    </font>
    <font>
      <b/>
      <sz val="15"/>
      <color indexed="62"/>
      <name val="Calibri"/>
      <family val="2"/>
      <charset val="238"/>
    </font>
    <font>
      <b/>
      <sz val="13"/>
      <color indexed="62"/>
      <name val="Calibri"/>
      <family val="2"/>
      <charset val="238"/>
    </font>
    <font>
      <b/>
      <sz val="11"/>
      <color indexed="62"/>
      <name val="Calibri"/>
      <family val="2"/>
      <charset val="238"/>
    </font>
    <font>
      <sz val="11"/>
      <color indexed="60"/>
      <name val="Calibri"/>
      <family val="2"/>
      <charset val="238"/>
    </font>
    <font>
      <sz val="11"/>
      <color indexed="10"/>
      <name val="Calibri"/>
      <family val="2"/>
      <charset val="238"/>
    </font>
    <font>
      <i/>
      <sz val="11"/>
      <color indexed="23"/>
      <name val="Calibri"/>
      <family val="2"/>
      <charset val="238"/>
    </font>
    <font>
      <sz val="11"/>
      <color indexed="52"/>
      <name val="Calibri"/>
      <family val="2"/>
      <charset val="238"/>
    </font>
    <font>
      <b/>
      <sz val="11"/>
      <color indexed="9"/>
      <name val="Calibri"/>
      <family val="2"/>
      <charset val="238"/>
    </font>
    <font>
      <b/>
      <sz val="11"/>
      <color indexed="52"/>
      <name val="Calibri"/>
      <family val="2"/>
      <charset val="238"/>
    </font>
    <font>
      <sz val="11"/>
      <color indexed="20"/>
      <name val="Calibri"/>
      <family val="2"/>
      <charset val="238"/>
    </font>
    <font>
      <sz val="11"/>
      <color indexed="62"/>
      <name val="Calibri"/>
      <family val="2"/>
      <charset val="238"/>
    </font>
    <font>
      <b/>
      <sz val="11"/>
      <color indexed="8"/>
      <name val="Calibri"/>
      <family val="2"/>
      <charset val="238"/>
    </font>
    <font>
      <sz val="10"/>
      <name val="Arial"/>
      <family val="2"/>
      <charset val="204"/>
    </font>
    <font>
      <sz val="10"/>
      <color indexed="24"/>
      <name val="Arial"/>
      <family val="2"/>
      <charset val="238"/>
    </font>
    <font>
      <i/>
      <sz val="8"/>
      <name val="Switzerland"/>
      <charset val="238"/>
    </font>
    <font>
      <b/>
      <sz val="15"/>
      <color indexed="56"/>
      <name val="Calibri"/>
      <family val="2"/>
      <charset val="238"/>
    </font>
    <font>
      <b/>
      <sz val="18"/>
      <color indexed="24"/>
      <name val="Arial"/>
      <family val="2"/>
      <charset val="238"/>
    </font>
    <font>
      <b/>
      <sz val="13"/>
      <color indexed="56"/>
      <name val="Calibri"/>
      <family val="2"/>
      <charset val="238"/>
    </font>
    <font>
      <b/>
      <sz val="12"/>
      <color indexed="24"/>
      <name val="Arial"/>
      <family val="2"/>
      <charset val="238"/>
    </font>
    <font>
      <b/>
      <i/>
      <sz val="14"/>
      <name val="Futura Prins"/>
      <charset val="238"/>
    </font>
    <font>
      <b/>
      <sz val="11"/>
      <color indexed="56"/>
      <name val="Calibri"/>
      <family val="2"/>
      <charset val="238"/>
    </font>
    <font>
      <u/>
      <sz val="10"/>
      <color indexed="12"/>
      <name val="Arial"/>
      <family val="2"/>
      <charset val="238"/>
    </font>
    <font>
      <u/>
      <sz val="8.5"/>
      <color indexed="12"/>
      <name val="Times New Roman CE"/>
      <family val="1"/>
      <charset val="238"/>
    </font>
    <font>
      <u/>
      <sz val="10.199999999999999"/>
      <color indexed="12"/>
      <name val="Futura Prins"/>
      <charset val="238"/>
    </font>
    <font>
      <u/>
      <sz val="10"/>
      <color indexed="12"/>
      <name val="Times New Roman CE"/>
      <charset val="238"/>
    </font>
    <font>
      <sz val="10"/>
      <name val="Century Schoolbook CE"/>
      <family val="1"/>
      <charset val="238"/>
    </font>
    <font>
      <b/>
      <i/>
      <sz val="16"/>
      <name val="Futura Prins"/>
      <charset val="238"/>
    </font>
    <font>
      <sz val="11"/>
      <name val="Arial"/>
      <family val="2"/>
      <charset val="238"/>
    </font>
    <font>
      <sz val="10"/>
      <name val="Courier"/>
      <family val="1"/>
      <charset val="238"/>
    </font>
    <font>
      <sz val="12"/>
      <name val="Futura Prins"/>
      <charset val="238"/>
    </font>
    <font>
      <sz val="5"/>
      <name val="Courier New CE"/>
      <family val="3"/>
      <charset val="238"/>
    </font>
    <font>
      <b/>
      <sz val="10"/>
      <name val="Courier New CE"/>
      <family val="3"/>
      <charset val="238"/>
    </font>
    <font>
      <b/>
      <sz val="18"/>
      <color indexed="56"/>
      <name val="Cambria"/>
      <family val="2"/>
      <charset val="238"/>
    </font>
    <font>
      <sz val="11"/>
      <name val="Arial Narrow CE"/>
      <charset val="238"/>
    </font>
    <font>
      <sz val="11"/>
      <color indexed="8"/>
      <name val="Arial1"/>
      <charset val="238"/>
    </font>
    <font>
      <b/>
      <i/>
      <sz val="16"/>
      <color rgb="FF000000"/>
      <name val="Arial1"/>
      <charset val="238"/>
    </font>
    <font>
      <u/>
      <sz val="13"/>
      <color rgb="FF0000FF"/>
      <name val="Arial CE1"/>
      <charset val="238"/>
    </font>
    <font>
      <b/>
      <sz val="15"/>
      <color rgb="FF333399"/>
      <name val="Calibri"/>
      <family val="2"/>
      <charset val="238"/>
    </font>
    <font>
      <sz val="11"/>
      <color rgb="FF000000"/>
      <name val="Arial1"/>
      <charset val="238"/>
    </font>
    <font>
      <b/>
      <i/>
      <u/>
      <sz val="11"/>
      <color rgb="FF000000"/>
      <name val="Arial1"/>
      <charset val="238"/>
    </font>
    <font>
      <b/>
      <sz val="10"/>
      <name val="Arial CE"/>
      <family val="2"/>
      <charset val="238"/>
    </font>
    <font>
      <sz val="10"/>
      <name val="Arial"/>
      <family val="2"/>
      <charset val="1"/>
    </font>
    <font>
      <b/>
      <i/>
      <sz val="10"/>
      <name val="Arial CE"/>
      <family val="2"/>
      <charset val="238"/>
    </font>
    <font>
      <b/>
      <sz val="10"/>
      <name val="Times New Roman CE"/>
      <family val="1"/>
      <charset val="238"/>
    </font>
    <font>
      <b/>
      <sz val="10"/>
      <name val="Arial CE"/>
      <charset val="238"/>
    </font>
    <font>
      <b/>
      <sz val="12"/>
      <name val="Arial"/>
      <family val="2"/>
      <charset val="238"/>
    </font>
    <font>
      <u/>
      <sz val="10"/>
      <color indexed="36"/>
      <name val="Arial"/>
      <family val="2"/>
      <charset val="238"/>
    </font>
    <font>
      <sz val="10"/>
      <name val="YUHelv"/>
      <charset val="238"/>
    </font>
    <font>
      <sz val="10"/>
      <color indexed="8"/>
      <name val="Arial"/>
      <family val="2"/>
      <charset val="238"/>
    </font>
    <font>
      <sz val="12"/>
      <name val="Courier"/>
      <family val="3"/>
    </font>
    <font>
      <sz val="10"/>
      <name val="Swis721 Lt BT"/>
      <family val="2"/>
      <charset val="238"/>
    </font>
    <font>
      <sz val="10"/>
      <color indexed="10"/>
      <name val="Arial"/>
      <family val="2"/>
      <charset val="238"/>
    </font>
    <font>
      <b/>
      <i/>
      <sz val="10"/>
      <name val="Arial CE"/>
      <charset val="238"/>
    </font>
    <font>
      <sz val="12"/>
      <name val="Arial"/>
      <family val="2"/>
      <charset val="238"/>
    </font>
    <font>
      <i/>
      <sz val="10"/>
      <name val="Arial"/>
      <family val="2"/>
      <charset val="238"/>
    </font>
    <font>
      <b/>
      <i/>
      <sz val="10"/>
      <name val="Arial"/>
      <family val="2"/>
      <charset val="238"/>
    </font>
    <font>
      <sz val="9"/>
      <name val="Arial CE"/>
      <charset val="238"/>
    </font>
    <font>
      <sz val="9"/>
      <color indexed="8"/>
      <name val="Arial"/>
      <family val="2"/>
      <charset val="238"/>
    </font>
    <font>
      <i/>
      <sz val="10"/>
      <color indexed="10"/>
      <name val="Arial"/>
      <family val="2"/>
      <charset val="238"/>
    </font>
    <font>
      <b/>
      <sz val="10"/>
      <color indexed="10"/>
      <name val="Arial"/>
      <family val="2"/>
      <charset val="238"/>
    </font>
    <font>
      <i/>
      <sz val="10"/>
      <name val="Arial CE"/>
      <charset val="238"/>
    </font>
    <font>
      <sz val="10"/>
      <color indexed="10"/>
      <name val="Arial CE"/>
      <charset val="238"/>
    </font>
    <font>
      <sz val="10"/>
      <color indexed="8"/>
      <name val="Arial CE"/>
      <charset val="238"/>
    </font>
    <font>
      <sz val="10"/>
      <color indexed="10"/>
      <name val="Arial CE"/>
      <family val="2"/>
      <charset val="238"/>
    </font>
    <font>
      <i/>
      <sz val="10"/>
      <name val="Arial CE"/>
      <family val="2"/>
      <charset val="238"/>
    </font>
    <font>
      <b/>
      <sz val="12"/>
      <name val="Arial CE"/>
      <family val="2"/>
      <charset val="238"/>
    </font>
    <font>
      <sz val="12"/>
      <name val="Times New Roman"/>
      <family val="1"/>
      <charset val="238"/>
    </font>
    <font>
      <sz val="10"/>
      <name val="Times New Roman"/>
      <family val="1"/>
      <charset val="238"/>
    </font>
    <font>
      <b/>
      <i/>
      <u/>
      <sz val="10"/>
      <name val="Arial"/>
      <family val="2"/>
      <charset val="238"/>
    </font>
    <font>
      <sz val="10"/>
      <name val="Arial"/>
      <family val="2"/>
      <charset val="238"/>
    </font>
    <font>
      <sz val="10"/>
      <name val="Gatineau"/>
    </font>
    <font>
      <u/>
      <sz val="10"/>
      <name val="Arial"/>
      <family val="2"/>
      <charset val="238"/>
    </font>
    <font>
      <b/>
      <sz val="12"/>
      <color indexed="8"/>
      <name val="Arial CE"/>
      <family val="2"/>
      <charset val="238"/>
    </font>
    <font>
      <b/>
      <sz val="12"/>
      <name val="Arial CE"/>
      <charset val="238"/>
    </font>
    <font>
      <sz val="11"/>
      <name val="Times New Roman CE"/>
      <family val="1"/>
      <charset val="238"/>
    </font>
    <font>
      <sz val="11"/>
      <name val="Times New Roman CE"/>
    </font>
    <font>
      <sz val="10"/>
      <color indexed="8"/>
      <name val="Times New Roman CE"/>
      <family val="1"/>
      <charset val="238"/>
    </font>
    <font>
      <sz val="10"/>
      <color indexed="8"/>
      <name val="Arial CE"/>
      <family val="2"/>
      <charset val="238"/>
    </font>
    <font>
      <b/>
      <sz val="10"/>
      <color indexed="8"/>
      <name val="Arial CE"/>
      <family val="2"/>
      <charset val="238"/>
    </font>
    <font>
      <sz val="10"/>
      <color indexed="8"/>
      <name val="Times New Roman"/>
      <family val="1"/>
      <charset val="238"/>
    </font>
    <font>
      <b/>
      <i/>
      <sz val="11"/>
      <name val="Arial CE"/>
      <charset val="238"/>
    </font>
    <font>
      <b/>
      <sz val="10"/>
      <color indexed="8"/>
      <name val="Arial"/>
      <family val="2"/>
    </font>
    <font>
      <b/>
      <sz val="8.5"/>
      <name val="Arial"/>
      <family val="2"/>
    </font>
    <font>
      <b/>
      <u/>
      <sz val="10"/>
      <name val="Arial"/>
      <family val="2"/>
    </font>
    <font>
      <b/>
      <u/>
      <sz val="10"/>
      <name val="Arial"/>
      <family val="2"/>
      <charset val="238"/>
    </font>
    <font>
      <sz val="10"/>
      <color indexed="10"/>
      <name val="Arial"/>
      <family val="2"/>
    </font>
    <font>
      <b/>
      <sz val="12"/>
      <color indexed="8"/>
      <name val="Arial"/>
      <family val="2"/>
    </font>
    <font>
      <b/>
      <sz val="10"/>
      <color indexed="8"/>
      <name val="Arial"/>
      <family val="2"/>
      <charset val="238"/>
    </font>
    <font>
      <b/>
      <u/>
      <sz val="10"/>
      <color indexed="8"/>
      <name val="Arial"/>
      <family val="2"/>
      <charset val="238"/>
    </font>
    <font>
      <sz val="10"/>
      <color indexed="10"/>
      <name val="Times New Roman CE"/>
      <family val="1"/>
      <charset val="238"/>
    </font>
    <font>
      <sz val="8"/>
      <name val="Arial"/>
      <family val="2"/>
      <charset val="238"/>
    </font>
    <font>
      <b/>
      <sz val="8"/>
      <name val="Arial"/>
      <family val="2"/>
      <charset val="238"/>
    </font>
    <font>
      <sz val="8"/>
      <color indexed="8"/>
      <name val="Arial"/>
      <family val="2"/>
      <charset val="238"/>
    </font>
    <font>
      <b/>
      <sz val="16"/>
      <color indexed="8"/>
      <name val="Arial"/>
      <family val="2"/>
      <charset val="238"/>
    </font>
    <font>
      <sz val="8"/>
      <name val="Arial CE"/>
      <family val="2"/>
      <charset val="238"/>
    </font>
    <font>
      <sz val="10"/>
      <color indexed="12"/>
      <name val="Arial"/>
      <family val="2"/>
      <charset val="238"/>
    </font>
    <font>
      <sz val="12"/>
      <color indexed="8"/>
      <name val="Times New Roman"/>
      <family val="1"/>
      <charset val="238"/>
    </font>
    <font>
      <b/>
      <sz val="8"/>
      <color indexed="14"/>
      <name val="Arial"/>
      <family val="2"/>
      <charset val="238"/>
    </font>
    <font>
      <b/>
      <sz val="8"/>
      <color indexed="12"/>
      <name val="Arial"/>
      <family val="2"/>
      <charset val="238"/>
    </font>
    <font>
      <b/>
      <u/>
      <sz val="10"/>
      <color indexed="8"/>
      <name val="Arial CE"/>
      <family val="2"/>
      <charset val="238"/>
    </font>
    <font>
      <sz val="8.5"/>
      <name val="Arial"/>
      <family val="2"/>
      <charset val="238"/>
    </font>
    <font>
      <sz val="12"/>
      <color indexed="8"/>
      <name val="Arial"/>
      <family val="2"/>
      <charset val="238"/>
    </font>
    <font>
      <sz val="10"/>
      <color theme="0"/>
      <name val="Verdana"/>
      <family val="2"/>
    </font>
    <font>
      <b/>
      <sz val="10"/>
      <color rgb="FF3F3F3F"/>
      <name val="Verdana"/>
      <family val="2"/>
    </font>
    <font>
      <b/>
      <sz val="10"/>
      <color indexed="52"/>
      <name val="Verdana"/>
      <family val="2"/>
    </font>
    <font>
      <sz val="10"/>
      <color rgb="FF3F3F76"/>
      <name val="Verdana"/>
      <family val="2"/>
    </font>
    <font>
      <b/>
      <sz val="10"/>
      <color theme="1"/>
      <name val="Verdana"/>
      <family val="2"/>
    </font>
    <font>
      <sz val="10"/>
      <color rgb="FF006100"/>
      <name val="Verdana"/>
      <family val="2"/>
    </font>
    <font>
      <sz val="10"/>
      <color indexed="60"/>
      <name val="Verdana"/>
      <family val="2"/>
    </font>
    <font>
      <sz val="10"/>
      <color indexed="8"/>
      <name val="Verdana"/>
      <family val="2"/>
    </font>
    <font>
      <sz val="10"/>
      <name val="Tahoma"/>
      <family val="2"/>
      <charset val="238"/>
    </font>
    <font>
      <sz val="10"/>
      <name val="Arial Narrow"/>
      <family val="2"/>
      <charset val="238"/>
    </font>
    <font>
      <sz val="7"/>
      <color indexed="8"/>
      <name val="Arial"/>
      <family val="2"/>
      <charset val="238"/>
    </font>
    <font>
      <sz val="10"/>
      <color rgb="FF9C0006"/>
      <name val="Verdana"/>
      <family val="2"/>
    </font>
    <font>
      <sz val="11"/>
      <color theme="1"/>
      <name val="Calibri"/>
      <family val="2"/>
      <scheme val="minor"/>
    </font>
    <font>
      <sz val="10"/>
      <name val="Century Gothic"/>
      <family val="2"/>
      <charset val="238"/>
    </font>
    <font>
      <b/>
      <sz val="15"/>
      <color indexed="56"/>
      <name val="Verdana"/>
      <family val="2"/>
    </font>
    <font>
      <b/>
      <sz val="13"/>
      <color indexed="56"/>
      <name val="Verdana"/>
      <family val="2"/>
    </font>
    <font>
      <b/>
      <sz val="11"/>
      <color indexed="56"/>
      <name val="Verdana"/>
      <family val="2"/>
    </font>
    <font>
      <sz val="10"/>
      <color indexed="52"/>
      <name val="Verdana"/>
      <family val="2"/>
    </font>
    <font>
      <b/>
      <sz val="10"/>
      <color theme="0"/>
      <name val="Verdana"/>
      <family val="2"/>
    </font>
    <font>
      <sz val="10"/>
      <color indexed="10"/>
      <name val="Times New Roman"/>
      <family val="1"/>
    </font>
    <font>
      <sz val="10"/>
      <color indexed="8"/>
      <name val="Times New Roman"/>
      <family val="1"/>
    </font>
    <font>
      <vertAlign val="subscript"/>
      <sz val="10"/>
      <name val="Arial"/>
      <family val="2"/>
      <charset val="238"/>
    </font>
    <font>
      <b/>
      <u/>
      <sz val="10"/>
      <color indexed="8"/>
      <name val="Arial"/>
      <family val="2"/>
    </font>
    <font>
      <i/>
      <sz val="10"/>
      <name val="Arial"/>
      <family val="2"/>
    </font>
    <font>
      <b/>
      <u/>
      <sz val="10"/>
      <color indexed="8"/>
      <name val="Times New Roman"/>
      <family val="1"/>
      <charset val="238"/>
    </font>
    <font>
      <b/>
      <sz val="10"/>
      <name val="Arial Narrow"/>
      <family val="2"/>
      <charset val="238"/>
    </font>
    <font>
      <b/>
      <sz val="10"/>
      <name val="Times New Roman"/>
      <family val="1"/>
      <charset val="238"/>
    </font>
    <font>
      <u/>
      <sz val="10"/>
      <name val="Times New Roman"/>
      <family val="1"/>
      <charset val="238"/>
    </font>
    <font>
      <sz val="8"/>
      <color indexed="10"/>
      <name val="Arial"/>
      <family val="2"/>
      <charset val="238"/>
    </font>
    <font>
      <b/>
      <sz val="10"/>
      <color indexed="10"/>
      <name val="Arial"/>
      <family val="2"/>
    </font>
    <font>
      <sz val="10"/>
      <name val="Times New Roman CE"/>
    </font>
    <font>
      <b/>
      <sz val="14"/>
      <name val="Arial CE"/>
      <family val="2"/>
      <charset val="238"/>
    </font>
    <font>
      <b/>
      <sz val="14"/>
      <color indexed="8"/>
      <name val="Arial"/>
      <family val="2"/>
    </font>
    <font>
      <sz val="8"/>
      <color indexed="10"/>
      <name val="Arial"/>
      <family val="2"/>
    </font>
    <font>
      <b/>
      <sz val="12"/>
      <color rgb="FFFF0000"/>
      <name val="Arial"/>
      <family val="2"/>
    </font>
    <font>
      <strike/>
      <sz val="10"/>
      <name val="Arial"/>
      <family val="2"/>
    </font>
    <font>
      <i/>
      <u/>
      <sz val="10"/>
      <name val="Arial"/>
      <family val="2"/>
      <charset val="238"/>
    </font>
    <font>
      <sz val="9"/>
      <name val="Courier New"/>
      <family val="3"/>
    </font>
    <font>
      <sz val="10"/>
      <name val="Arial CE"/>
    </font>
    <font>
      <b/>
      <sz val="10"/>
      <color indexed="14"/>
      <name val="Arial"/>
      <family val="2"/>
      <charset val="238"/>
    </font>
    <font>
      <b/>
      <sz val="10"/>
      <color indexed="12"/>
      <name val="Arial"/>
      <family val="2"/>
      <charset val="238"/>
    </font>
    <font>
      <sz val="10"/>
      <color indexed="9"/>
      <name val="Arial"/>
      <family val="2"/>
      <charset val="238"/>
    </font>
    <font>
      <sz val="10"/>
      <name val="Symbol"/>
      <family val="1"/>
      <charset val="2"/>
    </font>
    <font>
      <sz val="11"/>
      <color indexed="8"/>
      <name val="Arial"/>
      <family val="2"/>
      <charset val="238"/>
    </font>
    <font>
      <i/>
      <sz val="11"/>
      <color indexed="8"/>
      <name val="Arial"/>
      <family val="2"/>
      <charset val="238"/>
    </font>
    <font>
      <b/>
      <i/>
      <sz val="12"/>
      <name val="Arial"/>
      <family val="2"/>
      <charset val="238"/>
    </font>
    <font>
      <b/>
      <i/>
      <sz val="12"/>
      <color indexed="8"/>
      <name val="Arial"/>
      <family val="2"/>
      <charset val="238"/>
    </font>
    <font>
      <i/>
      <sz val="10"/>
      <color indexed="8"/>
      <name val="Arial"/>
      <family val="2"/>
      <charset val="238"/>
    </font>
    <font>
      <b/>
      <sz val="10"/>
      <color indexed="9"/>
      <name val="Arial"/>
      <family val="2"/>
      <charset val="238"/>
    </font>
    <font>
      <sz val="10"/>
      <color indexed="9"/>
      <name val="Arial CE"/>
      <family val="2"/>
      <charset val="238"/>
    </font>
    <font>
      <sz val="8"/>
      <color indexed="9"/>
      <name val="Arial"/>
      <family val="2"/>
      <charset val="238"/>
    </font>
    <font>
      <b/>
      <sz val="12"/>
      <name val="Calibri"/>
      <family val="2"/>
      <charset val="238"/>
    </font>
    <font>
      <b/>
      <sz val="11"/>
      <name val="Calibri"/>
      <family val="2"/>
      <charset val="238"/>
    </font>
    <font>
      <sz val="10"/>
      <name val="Calibri"/>
      <family val="2"/>
    </font>
    <font>
      <b/>
      <sz val="10"/>
      <name val="Calibri"/>
      <family val="2"/>
      <charset val="238"/>
    </font>
    <font>
      <b/>
      <sz val="10"/>
      <name val="Calibri"/>
      <family val="2"/>
    </font>
    <font>
      <sz val="10"/>
      <color theme="1"/>
      <name val="Calibri"/>
      <family val="2"/>
      <charset val="238"/>
    </font>
    <font>
      <sz val="10"/>
      <color indexed="8"/>
      <name val="Calibri"/>
      <family val="2"/>
    </font>
  </fonts>
  <fills count="56">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22"/>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rgb="FFFFFFCC"/>
      </patternFill>
    </fill>
    <fill>
      <patternFill patternType="solid">
        <fgColor theme="2" tint="-9.9978637043366805E-2"/>
        <bgColor indexed="64"/>
      </patternFill>
    </fill>
    <fill>
      <patternFill patternType="solid">
        <fgColor indexed="26"/>
      </patternFill>
    </fill>
    <fill>
      <patternFill patternType="solid">
        <fgColor indexed="43"/>
      </patternFill>
    </fill>
    <fill>
      <patternFill patternType="solid">
        <fgColor indexed="31"/>
        <bgColor indexed="31"/>
      </patternFill>
    </fill>
    <fill>
      <patternFill patternType="solid">
        <fgColor indexed="44"/>
        <bgColor indexed="44"/>
      </patternFill>
    </fill>
    <fill>
      <patternFill patternType="solid">
        <fgColor indexed="62"/>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10"/>
      </patternFill>
    </fill>
    <fill>
      <patternFill patternType="solid">
        <fgColor indexed="42"/>
        <bgColor indexed="42"/>
      </patternFill>
    </fill>
    <fill>
      <patternFill patternType="solid">
        <fgColor indexed="57"/>
      </patternFill>
    </fill>
    <fill>
      <patternFill patternType="solid">
        <fgColor indexed="27"/>
        <bgColor indexed="27"/>
      </patternFill>
    </fill>
    <fill>
      <patternFill patternType="solid">
        <fgColor indexed="47"/>
        <bgColor indexed="47"/>
      </patternFill>
    </fill>
    <fill>
      <patternFill patternType="solid">
        <fgColor indexed="53"/>
      </patternFill>
    </fill>
    <fill>
      <patternFill patternType="solid">
        <fgColor indexed="55"/>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9"/>
      </patternFill>
    </fill>
    <fill>
      <patternFill patternType="solid">
        <fgColor indexed="54"/>
      </patternFill>
    </fill>
    <fill>
      <patternFill patternType="solid">
        <fgColor indexed="22"/>
        <bgColor indexed="64"/>
      </patternFill>
    </fill>
    <fill>
      <patternFill patternType="solid">
        <fgColor rgb="FFFFFFFF"/>
        <bgColor indexed="64"/>
      </patternFill>
    </fill>
    <fill>
      <patternFill patternType="solid">
        <fgColor theme="2"/>
        <bgColor indexed="64"/>
      </patternFill>
    </fill>
    <fill>
      <patternFill patternType="solid">
        <fgColor theme="0" tint="-0.249977111117893"/>
        <bgColor indexed="64"/>
      </patternFill>
    </fill>
    <fill>
      <patternFill patternType="solid">
        <fgColor theme="0"/>
        <bgColor indexed="64"/>
      </patternFill>
    </fill>
    <fill>
      <patternFill patternType="solid">
        <fgColor rgb="FFFFEB9C"/>
      </patternFill>
    </fill>
    <fill>
      <patternFill patternType="solid">
        <fgColor indexed="42"/>
        <bgColor indexed="27"/>
      </patternFill>
    </fill>
    <fill>
      <patternFill patternType="solid">
        <fgColor indexed="42"/>
        <bgColor indexed="64"/>
      </patternFill>
    </fill>
    <fill>
      <patternFill patternType="solid">
        <fgColor indexed="10"/>
        <bgColor indexed="60"/>
      </patternFill>
    </fill>
    <fill>
      <patternFill patternType="solid">
        <fgColor indexed="13"/>
        <bgColor indexed="64"/>
      </patternFill>
    </fill>
    <fill>
      <patternFill patternType="solid">
        <fgColor indexed="31"/>
        <bgColor indexed="64"/>
      </patternFill>
    </fill>
    <fill>
      <patternFill patternType="solid">
        <fgColor indexed="43"/>
        <bgColor indexed="64"/>
      </patternFill>
    </fill>
    <fill>
      <patternFill patternType="solid">
        <fgColor indexed="10"/>
        <bgColor indexed="64"/>
      </patternFill>
    </fill>
    <fill>
      <patternFill patternType="solid">
        <fgColor indexed="13"/>
        <bgColor indexed="34"/>
      </patternFill>
    </fill>
    <fill>
      <patternFill patternType="solid">
        <fgColor indexed="31"/>
        <bgColor indexed="22"/>
      </patternFill>
    </fill>
    <fill>
      <patternFill patternType="solid">
        <fgColor indexed="43"/>
        <bgColor indexed="26"/>
      </patternFill>
    </fill>
    <fill>
      <patternFill patternType="solid">
        <fgColor indexed="9"/>
        <bgColor indexed="64"/>
      </patternFill>
    </fill>
  </fills>
  <borders count="76">
    <border>
      <left/>
      <right/>
      <top/>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style="double">
        <color auto="1"/>
      </top>
      <bottom/>
      <diagonal/>
    </border>
    <border>
      <left/>
      <right/>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right/>
      <top style="medium">
        <color auto="1"/>
      </top>
      <bottom style="medium">
        <color auto="1"/>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right/>
      <top style="thin">
        <color auto="1"/>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style="thin">
        <color auto="1"/>
      </left>
      <right style="thin">
        <color auto="1"/>
      </right>
      <top style="thin">
        <color auto="1"/>
      </top>
      <bottom style="medium">
        <color auto="1"/>
      </bottom>
      <diagonal/>
    </border>
    <border>
      <left/>
      <right/>
      <top style="medium">
        <color auto="1"/>
      </top>
      <bottom style="double">
        <color auto="1"/>
      </bottom>
      <diagonal/>
    </border>
    <border>
      <left/>
      <right/>
      <top/>
      <bottom style="double">
        <color auto="1"/>
      </bottom>
      <diagonal/>
    </border>
    <border>
      <left style="thin">
        <color auto="1"/>
      </left>
      <right style="thin">
        <color auto="1"/>
      </right>
      <top/>
      <bottom style="double">
        <color auto="1"/>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hair">
        <color auto="1"/>
      </left>
      <right style="hair">
        <color auto="1"/>
      </right>
      <top style="hair">
        <color auto="1"/>
      </top>
      <bottom style="hair">
        <color auto="1"/>
      </bottom>
      <diagonal/>
    </border>
    <border>
      <left/>
      <right/>
      <top/>
      <bottom style="thick">
        <color indexed="22"/>
      </bottom>
      <diagonal/>
    </border>
    <border>
      <left/>
      <right/>
      <top/>
      <bottom style="medium">
        <color indexed="30"/>
      </bottom>
      <diagonal/>
    </border>
    <border>
      <left style="thin">
        <color indexed="8"/>
      </left>
      <right style="thin">
        <color indexed="8"/>
      </right>
      <top/>
      <bottom/>
      <diagonal/>
    </border>
    <border>
      <left/>
      <right/>
      <top/>
      <bottom style="double">
        <color indexed="52"/>
      </bottom>
      <diagonal/>
    </border>
    <border>
      <left/>
      <right/>
      <top/>
      <bottom style="thin">
        <color indexed="49"/>
      </bottom>
      <diagonal/>
    </border>
    <border>
      <left style="thin">
        <color indexed="22"/>
      </left>
      <right style="thin">
        <color indexed="22"/>
      </right>
      <top style="thin">
        <color indexed="22"/>
      </top>
      <bottom style="thin">
        <color indexed="22"/>
      </bottom>
      <diagonal/>
    </border>
    <border>
      <left style="double">
        <color auto="1"/>
      </left>
      <right style="double">
        <color auto="1"/>
      </right>
      <top style="double">
        <color auto="1"/>
      </top>
      <bottom style="double">
        <color auto="1"/>
      </bottom>
      <diagonal/>
    </border>
    <border>
      <left style="thin">
        <color indexed="8"/>
      </left>
      <right/>
      <top/>
      <bottom/>
      <diagonal/>
    </border>
    <border>
      <left/>
      <right/>
      <top style="thin">
        <color indexed="62"/>
      </top>
      <bottom style="double">
        <color indexed="62"/>
      </bottom>
      <diagonal/>
    </border>
    <border>
      <left/>
      <right/>
      <top style="double">
        <color indexed="8"/>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ck">
        <color indexed="49"/>
      </bottom>
      <diagonal/>
    </border>
    <border>
      <left/>
      <right/>
      <top/>
      <bottom style="medium">
        <color indexed="49"/>
      </bottom>
      <diagonal/>
    </border>
    <border>
      <left style="double">
        <color indexed="64"/>
      </left>
      <right style="double">
        <color indexed="64"/>
      </right>
      <top style="double">
        <color indexed="64"/>
      </top>
      <bottom style="double">
        <color indexed="64"/>
      </bottom>
      <diagonal/>
    </border>
    <border>
      <left/>
      <right/>
      <top style="double">
        <color indexed="64"/>
      </top>
      <bottom/>
      <diagonal/>
    </border>
    <border>
      <left/>
      <right/>
      <top style="thin">
        <color indexed="49"/>
      </top>
      <bottom style="double">
        <color indexed="49"/>
      </bottom>
      <diagonal/>
    </border>
    <border>
      <left/>
      <right/>
      <top/>
      <bottom style="thin">
        <color rgb="FF33CCCC"/>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style="thin">
        <color indexed="64"/>
      </top>
      <bottom style="medium">
        <color indexed="64"/>
      </bottom>
      <diagonal/>
    </border>
    <border>
      <left style="thin">
        <color indexed="8"/>
      </left>
      <right/>
      <top style="medium">
        <color indexed="8"/>
      </top>
      <bottom style="thin">
        <color indexed="8"/>
      </bottom>
      <diagonal/>
    </border>
    <border>
      <left/>
      <right/>
      <top style="medium">
        <color indexed="8"/>
      </top>
      <bottom style="thin">
        <color indexed="8"/>
      </bottom>
      <diagonal/>
    </border>
    <border>
      <left/>
      <right/>
      <top/>
      <bottom style="medium">
        <color indexed="8"/>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bottom style="medium">
        <color indexed="64"/>
      </bottom>
      <diagonal/>
    </border>
    <border>
      <left/>
      <right/>
      <top style="double">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bottom/>
      <diagonal/>
    </border>
    <border>
      <left style="thin">
        <color indexed="64"/>
      </left>
      <right style="thin">
        <color indexed="64"/>
      </right>
      <top style="medium">
        <color indexed="64"/>
      </top>
      <bottom style="thin">
        <color indexed="64"/>
      </bottom>
      <diagonal/>
    </border>
    <border>
      <left/>
      <right/>
      <top/>
      <bottom style="thin">
        <color indexed="64"/>
      </bottom>
      <diagonal/>
    </border>
    <border>
      <left/>
      <right/>
      <top style="thin">
        <color indexed="64"/>
      </top>
      <bottom style="double">
        <color indexed="64"/>
      </bottom>
      <diagonal/>
    </border>
    <border>
      <left/>
      <right/>
      <top style="thin">
        <color indexed="8"/>
      </top>
      <bottom style="double">
        <color indexed="8"/>
      </bottom>
      <diagonal/>
    </border>
    <border>
      <left style="thin">
        <color indexed="8"/>
      </left>
      <right style="thin">
        <color indexed="8"/>
      </right>
      <top style="thin">
        <color indexed="8"/>
      </top>
      <bottom style="thin">
        <color indexed="8"/>
      </bottom>
      <diagonal/>
    </border>
    <border>
      <left style="thin">
        <color rgb="FF3F3F3F"/>
      </left>
      <right style="thin">
        <color rgb="FF3F3F3F"/>
      </right>
      <top style="thin">
        <color rgb="FF3F3F3F"/>
      </top>
      <bottom style="thin">
        <color rgb="FF3F3F3F"/>
      </bottom>
      <diagonal/>
    </border>
    <border>
      <left/>
      <right/>
      <top style="thin">
        <color indexed="64"/>
      </top>
      <bottom/>
      <diagonal/>
    </border>
    <border>
      <left style="thin">
        <color auto="1"/>
      </left>
      <right/>
      <top style="thin">
        <color auto="1"/>
      </top>
      <bottom style="medium">
        <color auto="1"/>
      </bottom>
      <diagonal/>
    </border>
    <border>
      <left/>
      <right style="thin">
        <color auto="1"/>
      </right>
      <top style="thin">
        <color auto="1"/>
      </top>
      <bottom style="medium">
        <color auto="1"/>
      </bottom>
      <diagonal/>
    </border>
    <border>
      <left/>
      <right/>
      <top style="thin">
        <color auto="1"/>
      </top>
      <bottom style="medium">
        <color auto="1"/>
      </bottom>
      <diagonal/>
    </border>
  </borders>
  <cellStyleXfs count="2643">
    <xf numFmtId="4" fontId="0" fillId="0" borderId="0"/>
    <xf numFmtId="0" fontId="17" fillId="2" borderId="0" applyNumberFormat="0" applyBorder="0" applyAlignment="0" applyProtection="0"/>
    <xf numFmtId="0" fontId="17" fillId="3" borderId="0" applyNumberFormat="0" applyBorder="0" applyAlignment="0" applyProtection="0"/>
    <xf numFmtId="0" fontId="17" fillId="4" borderId="0" applyNumberFormat="0" applyBorder="0" applyAlignment="0" applyProtection="0"/>
    <xf numFmtId="0" fontId="17" fillId="5" borderId="0" applyNumberFormat="0" applyBorder="0" applyAlignment="0" applyProtection="0"/>
    <xf numFmtId="0" fontId="17" fillId="6" borderId="0" applyNumberFormat="0" applyBorder="0" applyAlignment="0" applyProtection="0"/>
    <xf numFmtId="0" fontId="17" fillId="7" borderId="0" applyNumberFormat="0" applyBorder="0" applyAlignment="0" applyProtection="0"/>
    <xf numFmtId="0" fontId="17" fillId="8" borderId="0" applyNumberFormat="0" applyBorder="0" applyAlignment="0" applyProtection="0"/>
    <xf numFmtId="0" fontId="17" fillId="9"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8" borderId="0" applyNumberFormat="0" applyBorder="0" applyAlignment="0" applyProtection="0"/>
    <xf numFmtId="0" fontId="17" fillId="11" borderId="0" applyNumberFormat="0" applyBorder="0" applyAlignment="0" applyProtection="0"/>
    <xf numFmtId="0" fontId="18" fillId="13" borderId="0" applyNumberFormat="0" applyBorder="0" applyAlignment="0" applyProtection="0"/>
    <xf numFmtId="0" fontId="18" fillId="9" borderId="0" applyNumberFormat="0" applyBorder="0" applyAlignment="0" applyProtection="0"/>
    <xf numFmtId="0" fontId="18" fillId="10"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16" borderId="0" applyNumberFormat="0" applyBorder="0" applyAlignment="0" applyProtection="0"/>
    <xf numFmtId="164" fontId="5" fillId="0" borderId="0" applyFill="0" applyBorder="0" applyAlignment="0" applyProtection="0"/>
    <xf numFmtId="3" fontId="12" fillId="0" borderId="0" applyFont="0" applyFill="0" applyBorder="0" applyAlignment="0" applyProtection="0"/>
    <xf numFmtId="166" fontId="12" fillId="0" borderId="0" applyFont="0" applyFill="0" applyBorder="0" applyAlignment="0" applyProtection="0"/>
    <xf numFmtId="0" fontId="12" fillId="0" borderId="0" applyFont="0" applyFill="0" applyBorder="0" applyAlignment="0" applyProtection="0"/>
    <xf numFmtId="0" fontId="19" fillId="4" borderId="0" applyNumberFormat="0" applyBorder="0" applyAlignment="0" applyProtection="0"/>
    <xf numFmtId="169" fontId="27" fillId="0" borderId="0"/>
    <xf numFmtId="2" fontId="12" fillId="0" borderId="0" applyFon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21" fillId="12" borderId="1" applyNumberFormat="0" applyAlignment="0" applyProtection="0"/>
    <xf numFmtId="3" fontId="26" fillId="0" borderId="0"/>
    <xf numFmtId="0" fontId="22" fillId="0" borderId="0" applyNumberFormat="0" applyFill="0" applyBorder="0" applyAlignment="0" applyProtection="0"/>
    <xf numFmtId="0" fontId="20" fillId="0" borderId="2" applyNumberFormat="0" applyFill="0" applyAlignment="0" applyProtection="0"/>
    <xf numFmtId="0" fontId="5" fillId="0" borderId="0"/>
    <xf numFmtId="4" fontId="11" fillId="0" borderId="0"/>
    <xf numFmtId="0" fontId="5" fillId="0" borderId="0"/>
    <xf numFmtId="0" fontId="25" fillId="0" borderId="0"/>
    <xf numFmtId="0" fontId="5" fillId="0" borderId="0"/>
    <xf numFmtId="168" fontId="28" fillId="0" borderId="0">
      <alignment horizontal="right"/>
    </xf>
    <xf numFmtId="0" fontId="5" fillId="0" borderId="0"/>
    <xf numFmtId="0" fontId="5" fillId="0" borderId="0"/>
    <xf numFmtId="0" fontId="15" fillId="0" borderId="0"/>
    <xf numFmtId="0" fontId="7" fillId="0" borderId="0" applyProtection="0">
      <alignment horizontal="left" vertical="top" wrapText="1" shrinkToFit="1"/>
    </xf>
    <xf numFmtId="0" fontId="23" fillId="0" borderId="0" applyNumberFormat="0" applyFill="0" applyBorder="0" applyAlignment="0" applyProtection="0"/>
    <xf numFmtId="9" fontId="5" fillId="0" borderId="0" applyFont="0" applyFill="0" applyBorder="0" applyAlignment="0" applyProtection="0"/>
    <xf numFmtId="0" fontId="15" fillId="0" borderId="0"/>
    <xf numFmtId="0" fontId="16" fillId="0" borderId="0"/>
    <xf numFmtId="0" fontId="25" fillId="0" borderId="0"/>
    <xf numFmtId="0" fontId="12" fillId="0" borderId="3" applyNumberFormat="0" applyFont="0" applyFill="0" applyAlignment="0" applyProtection="0"/>
    <xf numFmtId="165" fontId="5" fillId="0" borderId="0" applyFont="0" applyFill="0" applyBorder="0" applyAlignment="0" applyProtection="0"/>
    <xf numFmtId="170" fontId="5" fillId="0" borderId="0" applyFill="0" applyBorder="0" applyAlignment="0" applyProtection="0"/>
    <xf numFmtId="165" fontId="5" fillId="0" borderId="0" applyFont="0" applyFill="0" applyBorder="0" applyAlignment="0" applyProtection="0"/>
    <xf numFmtId="4" fontId="39" fillId="0" borderId="0" applyNumberFormat="0" applyFill="0" applyBorder="0" applyAlignment="0" applyProtection="0"/>
    <xf numFmtId="4" fontId="40" fillId="0" borderId="0" applyNumberFormat="0" applyFill="0" applyBorder="0" applyAlignment="0" applyProtection="0"/>
    <xf numFmtId="4" fontId="39" fillId="0" borderId="0" applyNumberFormat="0" applyFill="0" applyBorder="0" applyAlignment="0" applyProtection="0"/>
    <xf numFmtId="4" fontId="40" fillId="0" borderId="0" applyNumberFormat="0" applyFill="0" applyBorder="0" applyAlignment="0" applyProtection="0"/>
    <xf numFmtId="4" fontId="39" fillId="0" borderId="0" applyNumberFormat="0" applyFill="0" applyBorder="0" applyAlignment="0" applyProtection="0"/>
    <xf numFmtId="4" fontId="40" fillId="0" borderId="0" applyNumberFormat="0" applyFill="0" applyBorder="0" applyAlignment="0" applyProtection="0"/>
    <xf numFmtId="4" fontId="39" fillId="0" borderId="0" applyNumberFormat="0" applyFill="0" applyBorder="0" applyAlignment="0" applyProtection="0"/>
    <xf numFmtId="4" fontId="40" fillId="0" borderId="0" applyNumberFormat="0" applyFill="0" applyBorder="0" applyAlignment="0" applyProtection="0"/>
    <xf numFmtId="0" fontId="42" fillId="0" borderId="0"/>
    <xf numFmtId="0" fontId="41" fillId="0" borderId="0"/>
    <xf numFmtId="4" fontId="39" fillId="0" borderId="0" applyNumberFormat="0" applyFill="0" applyBorder="0" applyAlignment="0" applyProtection="0"/>
    <xf numFmtId="4" fontId="40" fillId="0" borderId="0" applyNumberFormat="0" applyFill="0" applyBorder="0" applyAlignment="0" applyProtection="0"/>
    <xf numFmtId="4" fontId="39" fillId="0" borderId="0" applyNumberFormat="0" applyFill="0" applyBorder="0" applyAlignment="0" applyProtection="0"/>
    <xf numFmtId="4" fontId="40" fillId="0" borderId="0" applyNumberFormat="0" applyFill="0" applyBorder="0" applyAlignment="0" applyProtection="0"/>
    <xf numFmtId="4" fontId="39" fillId="0" borderId="0" applyNumberFormat="0" applyFill="0" applyBorder="0" applyAlignment="0" applyProtection="0"/>
    <xf numFmtId="4" fontId="40" fillId="0" borderId="0" applyNumberFormat="0" applyFill="0" applyBorder="0" applyAlignment="0" applyProtection="0"/>
    <xf numFmtId="4" fontId="39" fillId="0" borderId="0" applyNumberFormat="0" applyFill="0" applyBorder="0" applyAlignment="0" applyProtection="0"/>
    <xf numFmtId="4" fontId="40" fillId="0" borderId="0" applyNumberFormat="0" applyFill="0" applyBorder="0" applyAlignment="0" applyProtection="0"/>
    <xf numFmtId="4" fontId="39" fillId="0" borderId="0" applyNumberFormat="0" applyFill="0" applyBorder="0" applyAlignment="0" applyProtection="0"/>
    <xf numFmtId="4" fontId="40" fillId="0" borderId="0" applyNumberFormat="0" applyFill="0" applyBorder="0" applyAlignment="0" applyProtection="0"/>
    <xf numFmtId="4" fontId="39" fillId="0" borderId="0" applyNumberFormat="0" applyFill="0" applyBorder="0" applyAlignment="0" applyProtection="0"/>
    <xf numFmtId="4" fontId="40" fillId="0" borderId="0" applyNumberFormat="0" applyFill="0" applyBorder="0" applyAlignment="0" applyProtection="0"/>
    <xf numFmtId="4" fontId="39" fillId="0" borderId="0" applyNumberFormat="0" applyFill="0" applyBorder="0" applyAlignment="0" applyProtection="0"/>
    <xf numFmtId="4" fontId="40" fillId="0" borderId="0" applyNumberFormat="0" applyFill="0" applyBorder="0" applyAlignment="0" applyProtection="0"/>
    <xf numFmtId="4" fontId="39" fillId="0" borderId="0" applyNumberFormat="0" applyFill="0" applyBorder="0" applyAlignment="0" applyProtection="0"/>
    <xf numFmtId="4" fontId="40" fillId="0" borderId="0" applyNumberFormat="0" applyFill="0" applyBorder="0" applyAlignment="0" applyProtection="0"/>
    <xf numFmtId="4" fontId="39" fillId="0" borderId="0" applyNumberFormat="0" applyFill="0" applyBorder="0" applyAlignment="0" applyProtection="0"/>
    <xf numFmtId="4" fontId="40" fillId="0" borderId="0" applyNumberFormat="0" applyFill="0" applyBorder="0" applyAlignment="0" applyProtection="0"/>
    <xf numFmtId="4" fontId="39" fillId="0" borderId="0" applyNumberFormat="0" applyFill="0" applyBorder="0" applyAlignment="0" applyProtection="0"/>
    <xf numFmtId="4" fontId="40" fillId="0" borderId="0" applyNumberFormat="0" applyFill="0" applyBorder="0" applyAlignment="0" applyProtection="0"/>
    <xf numFmtId="4" fontId="39" fillId="0" borderId="0" applyNumberFormat="0" applyFill="0" applyBorder="0" applyAlignment="0" applyProtection="0"/>
    <xf numFmtId="4" fontId="40" fillId="0" borderId="0" applyNumberFormat="0" applyFill="0" applyBorder="0" applyAlignment="0" applyProtection="0"/>
    <xf numFmtId="4" fontId="39" fillId="0" borderId="0" applyNumberFormat="0" applyFill="0" applyBorder="0" applyAlignment="0" applyProtection="0"/>
    <xf numFmtId="4" fontId="40" fillId="0" borderId="0" applyNumberFormat="0" applyFill="0" applyBorder="0" applyAlignment="0" applyProtection="0"/>
    <xf numFmtId="4" fontId="39" fillId="0" borderId="0" applyNumberFormat="0" applyFill="0" applyBorder="0" applyAlignment="0" applyProtection="0"/>
    <xf numFmtId="4" fontId="40" fillId="0" borderId="0" applyNumberFormat="0" applyFill="0" applyBorder="0" applyAlignment="0" applyProtection="0"/>
    <xf numFmtId="0" fontId="45" fillId="0" borderId="0"/>
    <xf numFmtId="0" fontId="25" fillId="0" borderId="0"/>
    <xf numFmtId="0" fontId="51" fillId="0" borderId="0"/>
    <xf numFmtId="0" fontId="51" fillId="0" borderId="0"/>
    <xf numFmtId="0" fontId="25" fillId="0" borderId="0"/>
    <xf numFmtId="0" fontId="25" fillId="0" borderId="0"/>
    <xf numFmtId="0" fontId="52" fillId="0" borderId="0">
      <alignment vertical="top"/>
    </xf>
    <xf numFmtId="0" fontId="52" fillId="0" borderId="0">
      <alignment vertical="top"/>
    </xf>
    <xf numFmtId="0" fontId="52" fillId="0" borderId="0">
      <alignment vertical="top"/>
    </xf>
    <xf numFmtId="0" fontId="53" fillId="0" borderId="0"/>
    <xf numFmtId="0" fontId="25" fillId="0" borderId="0"/>
    <xf numFmtId="0" fontId="52" fillId="0" borderId="0">
      <alignment vertical="top"/>
    </xf>
    <xf numFmtId="0" fontId="52" fillId="0" borderId="0">
      <alignment vertical="top"/>
    </xf>
    <xf numFmtId="0" fontId="52" fillId="0" borderId="0">
      <alignment vertical="top"/>
    </xf>
    <xf numFmtId="0" fontId="52" fillId="0" borderId="0">
      <alignment vertical="top"/>
    </xf>
    <xf numFmtId="0" fontId="52" fillId="0" borderId="0">
      <alignment vertical="top"/>
    </xf>
    <xf numFmtId="0" fontId="52" fillId="0" borderId="0">
      <alignment vertical="top"/>
    </xf>
    <xf numFmtId="0" fontId="17" fillId="7" borderId="0" applyNumberFormat="0" applyBorder="0" applyAlignment="0" applyProtection="0"/>
    <xf numFmtId="0" fontId="17" fillId="9" borderId="0" applyNumberFormat="0" applyBorder="0" applyAlignment="0" applyProtection="0"/>
    <xf numFmtId="0" fontId="17" fillId="19" borderId="0" applyNumberFormat="0" applyBorder="0" applyAlignment="0" applyProtection="0"/>
    <xf numFmtId="0" fontId="17" fillId="7" borderId="0" applyNumberFormat="0" applyBorder="0" applyAlignment="0" applyProtection="0"/>
    <xf numFmtId="0" fontId="17" fillId="6" borderId="0" applyNumberFormat="0" applyBorder="0" applyAlignment="0" applyProtection="0"/>
    <xf numFmtId="0" fontId="17" fillId="19"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12" borderId="0" applyNumberFormat="0" applyBorder="0" applyAlignment="0" applyProtection="0"/>
    <xf numFmtId="0" fontId="17" fillId="9" borderId="0" applyNumberFormat="0" applyBorder="0" applyAlignment="0" applyProtection="0"/>
    <xf numFmtId="0" fontId="17" fillId="20" borderId="0" applyNumberFormat="0" applyBorder="0" applyAlignment="0" applyProtection="0"/>
    <xf numFmtId="0" fontId="17" fillId="12" borderId="0" applyNumberFormat="0" applyBorder="0" applyAlignment="0" applyProtection="0"/>
    <xf numFmtId="0" fontId="17" fillId="8" borderId="0" applyNumberFormat="0" applyBorder="0" applyAlignment="0" applyProtection="0"/>
    <xf numFmtId="0" fontId="17" fillId="20"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8" fillId="15" borderId="0" applyNumberFormat="0" applyBorder="0" applyAlignment="0" applyProtection="0"/>
    <xf numFmtId="0" fontId="18" fillId="9" borderId="0" applyNumberFormat="0" applyBorder="0" applyAlignment="0" applyProtection="0"/>
    <xf numFmtId="0" fontId="18" fillId="20" borderId="0" applyNumberFormat="0" applyBorder="0" applyAlignment="0" applyProtection="0"/>
    <xf numFmtId="0" fontId="18" fillId="12" borderId="0" applyNumberFormat="0" applyBorder="0" applyAlignment="0" applyProtection="0"/>
    <xf numFmtId="0" fontId="18" fillId="15" borderId="0" applyNumberFormat="0" applyBorder="0" applyAlignment="0" applyProtection="0"/>
    <xf numFmtId="0" fontId="18" fillId="9"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8" fillId="25"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8" fillId="25"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8" fillId="22"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8" fillId="31" borderId="0" applyNumberFormat="0" applyBorder="0" applyAlignment="0" applyProtection="0"/>
    <xf numFmtId="0" fontId="18" fillId="32" borderId="0" applyNumberFormat="0" applyBorder="0" applyAlignment="0" applyProtection="0"/>
    <xf numFmtId="0" fontId="18" fillId="32" borderId="0" applyNumberFormat="0" applyBorder="0" applyAlignment="0" applyProtection="0"/>
    <xf numFmtId="0" fontId="18" fillId="32" borderId="0" applyNumberFormat="0" applyBorder="0" applyAlignment="0" applyProtection="0"/>
    <xf numFmtId="0" fontId="18" fillId="32" borderId="0" applyNumberFormat="0" applyBorder="0" applyAlignment="0" applyProtection="0"/>
    <xf numFmtId="0" fontId="18" fillId="32" borderId="0" applyNumberFormat="0" applyBorder="0" applyAlignment="0" applyProtection="0"/>
    <xf numFmtId="0" fontId="18" fillId="32" borderId="0" applyNumberFormat="0" applyBorder="0" applyAlignment="0" applyProtection="0"/>
    <xf numFmtId="0" fontId="18" fillId="32" borderId="0" applyNumberFormat="0" applyBorder="0" applyAlignment="0" applyProtection="0"/>
    <xf numFmtId="0" fontId="18" fillId="32" borderId="0" applyNumberFormat="0" applyBorder="0" applyAlignment="0" applyProtection="0"/>
    <xf numFmtId="0" fontId="54" fillId="3" borderId="0" applyNumberFormat="0" applyBorder="0" applyAlignment="0" applyProtection="0"/>
    <xf numFmtId="0" fontId="54" fillId="3" borderId="0" applyNumberFormat="0" applyBorder="0" applyAlignment="0" applyProtection="0"/>
    <xf numFmtId="0" fontId="54" fillId="3" borderId="0" applyNumberFormat="0" applyBorder="0" applyAlignment="0" applyProtection="0"/>
    <xf numFmtId="0" fontId="54" fillId="3" borderId="0" applyNumberFormat="0" applyBorder="0" applyAlignment="0" applyProtection="0"/>
    <xf numFmtId="0" fontId="54" fillId="3" borderId="0" applyNumberFormat="0" applyBorder="0" applyAlignment="0" applyProtection="0"/>
    <xf numFmtId="0" fontId="54" fillId="3" borderId="0" applyNumberFormat="0" applyBorder="0" applyAlignment="0" applyProtection="0"/>
    <xf numFmtId="0" fontId="54" fillId="3" borderId="0" applyNumberFormat="0" applyBorder="0" applyAlignment="0" applyProtection="0"/>
    <xf numFmtId="0" fontId="54" fillId="3" borderId="0" applyNumberFormat="0" applyBorder="0" applyAlignment="0" applyProtection="0"/>
    <xf numFmtId="0" fontId="55" fillId="12" borderId="30" applyNumberFormat="0" applyAlignment="0" applyProtection="0"/>
    <xf numFmtId="0" fontId="55" fillId="12" borderId="30" applyNumberFormat="0" applyAlignment="0" applyProtection="0"/>
    <xf numFmtId="0" fontId="55" fillId="12" borderId="30" applyNumberFormat="0" applyAlignment="0" applyProtection="0"/>
    <xf numFmtId="0" fontId="55" fillId="12" borderId="30" applyNumberFormat="0" applyAlignment="0" applyProtection="0"/>
    <xf numFmtId="0" fontId="55" fillId="12" borderId="30" applyNumberFormat="0" applyAlignment="0" applyProtection="0"/>
    <xf numFmtId="0" fontId="55" fillId="12" borderId="30" applyNumberFormat="0" applyAlignment="0" applyProtection="0"/>
    <xf numFmtId="0" fontId="55" fillId="12" borderId="30" applyNumberFormat="0" applyAlignment="0" applyProtection="0"/>
    <xf numFmtId="0" fontId="55" fillId="12" borderId="30" applyNumberFormat="0" applyAlignment="0" applyProtection="0"/>
    <xf numFmtId="0" fontId="45" fillId="0" borderId="0"/>
    <xf numFmtId="0" fontId="56" fillId="33" borderId="31" applyNumberFormat="0" applyAlignment="0" applyProtection="0"/>
    <xf numFmtId="0" fontId="56" fillId="33" borderId="31" applyNumberFormat="0" applyAlignment="0" applyProtection="0"/>
    <xf numFmtId="0" fontId="56" fillId="33" borderId="31" applyNumberFormat="0" applyAlignment="0" applyProtection="0"/>
    <xf numFmtId="0" fontId="56" fillId="33" borderId="31" applyNumberFormat="0" applyAlignment="0" applyProtection="0"/>
    <xf numFmtId="0" fontId="56" fillId="33" borderId="31" applyNumberFormat="0" applyAlignment="0" applyProtection="0"/>
    <xf numFmtId="0" fontId="56" fillId="33" borderId="31" applyNumberFormat="0" applyAlignment="0" applyProtection="0"/>
    <xf numFmtId="0" fontId="56" fillId="33" borderId="31" applyNumberFormat="0" applyAlignment="0" applyProtection="0"/>
    <xf numFmtId="0" fontId="56" fillId="33" borderId="31" applyNumberFormat="0" applyAlignment="0" applyProtection="0"/>
    <xf numFmtId="38" fontId="57" fillId="0" borderId="0" applyFont="0" applyFill="0" applyBorder="0" applyAlignment="0" applyProtection="0"/>
    <xf numFmtId="165" fontId="5" fillId="0" borderId="0" applyFont="0" applyFill="0" applyBorder="0" applyAlignment="0" applyProtection="0"/>
    <xf numFmtId="0" fontId="19" fillId="4" borderId="0" applyNumberFormat="0" applyBorder="0" applyAlignment="0" applyProtection="0"/>
    <xf numFmtId="0" fontId="58" fillId="0" borderId="32" applyAlignment="0"/>
    <xf numFmtId="0" fontId="58" fillId="0" borderId="32" applyAlignment="0"/>
    <xf numFmtId="0" fontId="58" fillId="0" borderId="32" applyAlignment="0"/>
    <xf numFmtId="0" fontId="58" fillId="0" borderId="32" applyAlignment="0"/>
    <xf numFmtId="0" fontId="58" fillId="0" borderId="32" applyAlignment="0"/>
    <xf numFmtId="0" fontId="58" fillId="0" borderId="32" applyAlignment="0"/>
    <xf numFmtId="0" fontId="58" fillId="0" borderId="32">
      <alignment vertical="top" wrapText="1"/>
    </xf>
    <xf numFmtId="0" fontId="58" fillId="0" borderId="32" applyAlignment="0"/>
    <xf numFmtId="0" fontId="59" fillId="34" borderId="0" applyNumberFormat="0" applyBorder="0" applyAlignment="0" applyProtection="0"/>
    <xf numFmtId="0" fontId="59" fillId="35" borderId="0" applyNumberFormat="0" applyBorder="0" applyAlignment="0" applyProtection="0"/>
    <xf numFmtId="0" fontId="59" fillId="36" borderId="0" applyNumberFormat="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2" fontId="60" fillId="0" borderId="0" applyFont="0" applyFill="0" applyBorder="0" applyAlignment="0" applyProtection="0">
      <alignment horizontal="right" vertical="top"/>
    </xf>
    <xf numFmtId="171" fontId="5" fillId="0" borderId="0" applyFont="0" applyFill="0" applyBorder="0" applyAlignment="0" applyProtection="0"/>
    <xf numFmtId="171" fontId="5" fillId="0" borderId="0" applyFont="0" applyFill="0" applyBorder="0" applyAlignment="0" applyProtection="0"/>
    <xf numFmtId="172" fontId="60" fillId="0" borderId="0" applyFont="0" applyFill="0" applyBorder="0" applyAlignment="0" applyProtection="0">
      <alignment horizontal="right" vertical="top"/>
    </xf>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62" fillId="0" borderId="0" applyNumberFormat="0" applyBorder="0" applyProtection="0">
      <alignment horizontal="center"/>
    </xf>
    <xf numFmtId="0" fontId="13" fillId="0" borderId="0" applyNumberFormat="0" applyFill="0" applyBorder="0" applyAlignment="0" applyProtection="0"/>
    <xf numFmtId="0" fontId="13" fillId="0" borderId="0" applyNumberFormat="0" applyFill="0" applyBorder="0" applyAlignment="0" applyProtection="0"/>
    <xf numFmtId="0" fontId="20" fillId="0" borderId="2" applyNumberFormat="0" applyFill="0" applyAlignment="0" applyProtection="0"/>
    <xf numFmtId="0" fontId="20" fillId="0" borderId="2" applyNumberFormat="0" applyFill="0" applyAlignment="0" applyProtection="0"/>
    <xf numFmtId="0" fontId="20" fillId="0" borderId="2" applyNumberFormat="0" applyFill="0" applyAlignment="0" applyProtection="0"/>
    <xf numFmtId="0" fontId="20" fillId="0" borderId="2" applyNumberFormat="0" applyFill="0" applyAlignment="0" applyProtection="0"/>
    <xf numFmtId="0" fontId="20" fillId="0" borderId="2" applyNumberFormat="0" applyFill="0" applyAlignment="0" applyProtection="0"/>
    <xf numFmtId="0" fontId="20" fillId="0" borderId="2" applyNumberFormat="0" applyFill="0" applyAlignment="0" applyProtection="0"/>
    <xf numFmtId="0" fontId="20" fillId="0" borderId="2" applyNumberFormat="0" applyFill="0" applyAlignment="0" applyProtection="0"/>
    <xf numFmtId="0" fontId="20" fillId="0" borderId="2" applyNumberFormat="0" applyFill="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63" fillId="0" borderId="0"/>
    <xf numFmtId="0" fontId="64" fillId="0" borderId="33" applyNumberFormat="0" applyFill="0" applyAlignment="0" applyProtection="0"/>
    <xf numFmtId="0" fontId="64" fillId="0" borderId="33" applyNumberFormat="0" applyFill="0" applyAlignment="0" applyProtection="0"/>
    <xf numFmtId="0" fontId="63" fillId="0" borderId="0"/>
    <xf numFmtId="0" fontId="64" fillId="0" borderId="33" applyNumberFormat="0" applyFill="0" applyAlignment="0" applyProtection="0"/>
    <xf numFmtId="0" fontId="64" fillId="0" borderId="33" applyNumberFormat="0" applyFill="0" applyAlignment="0" applyProtection="0"/>
    <xf numFmtId="0" fontId="64" fillId="0" borderId="33" applyNumberFormat="0" applyFill="0" applyAlignment="0" applyProtection="0"/>
    <xf numFmtId="0" fontId="64" fillId="0" borderId="33" applyNumberFormat="0" applyFill="0" applyAlignment="0" applyProtection="0"/>
    <xf numFmtId="0" fontId="64" fillId="0" borderId="33" applyNumberFormat="0" applyFill="0" applyAlignment="0" applyProtection="0"/>
    <xf numFmtId="0" fontId="64" fillId="0" borderId="33" applyNumberFormat="0" applyFill="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65" fillId="0" borderId="34" applyNumberFormat="0" applyFill="0" applyAlignment="0" applyProtection="0"/>
    <xf numFmtId="0" fontId="65" fillId="0" borderId="34" applyNumberFormat="0" applyFill="0" applyAlignment="0" applyProtection="0"/>
    <xf numFmtId="0" fontId="65" fillId="0" borderId="34" applyNumberFormat="0" applyFill="0" applyAlignment="0" applyProtection="0"/>
    <xf numFmtId="0" fontId="65" fillId="0" borderId="34" applyNumberFormat="0" applyFill="0" applyAlignment="0" applyProtection="0"/>
    <xf numFmtId="0" fontId="65" fillId="0" borderId="34" applyNumberFormat="0" applyFill="0" applyAlignment="0" applyProtection="0"/>
    <xf numFmtId="0" fontId="65" fillId="0" borderId="34" applyNumberFormat="0" applyFill="0" applyAlignment="0" applyProtection="0"/>
    <xf numFmtId="0" fontId="65" fillId="0" borderId="34" applyNumberFormat="0" applyFill="0" applyAlignment="0" applyProtection="0"/>
    <xf numFmtId="0" fontId="65" fillId="0" borderId="34" applyNumberFormat="0" applyFill="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2" fillId="0" borderId="0" applyNumberFormat="0" applyBorder="0" applyProtection="0">
      <alignment horizontal="center" textRotation="90"/>
    </xf>
    <xf numFmtId="0" fontId="66" fillId="0" borderId="0" applyNumberFormat="0" applyBorder="0" applyProtection="0"/>
    <xf numFmtId="0" fontId="67" fillId="0" borderId="0" applyNumberFormat="0" applyFill="0" applyBorder="0" applyAlignment="0" applyProtection="0">
      <alignment vertical="top"/>
      <protection locked="0"/>
    </xf>
    <xf numFmtId="0" fontId="66" fillId="0" borderId="0" applyNumberFormat="0" applyBorder="0" applyProtection="0"/>
    <xf numFmtId="0" fontId="68" fillId="0" borderId="0" applyNumberFormat="0" applyFill="0" applyBorder="0" applyAlignment="0" applyProtection="0">
      <alignment vertical="top"/>
      <protection locked="0"/>
    </xf>
    <xf numFmtId="0" fontId="69" fillId="0" borderId="0" applyNumberFormat="0" applyFill="0" applyBorder="0" applyAlignment="0" applyProtection="0">
      <alignment vertical="top"/>
      <protection locked="0"/>
    </xf>
    <xf numFmtId="0" fontId="69" fillId="0" borderId="0" applyNumberFormat="0" applyFill="0" applyBorder="0" applyAlignment="0" applyProtection="0">
      <alignment vertical="top"/>
      <protection locked="0"/>
    </xf>
    <xf numFmtId="0" fontId="69" fillId="0" borderId="0" applyNumberFormat="0" applyFill="0" applyBorder="0" applyAlignment="0" applyProtection="0">
      <alignment vertical="top"/>
      <protection locked="0"/>
    </xf>
    <xf numFmtId="0" fontId="69" fillId="0" borderId="0" applyNumberFormat="0" applyFill="0" applyBorder="0" applyAlignment="0" applyProtection="0">
      <alignment vertical="top"/>
      <protection locked="0"/>
    </xf>
    <xf numFmtId="0" fontId="67" fillId="0" borderId="0" applyNumberFormat="0" applyFill="0" applyBorder="0" applyAlignment="0" applyProtection="0">
      <alignment vertical="top"/>
      <protection locked="0"/>
    </xf>
    <xf numFmtId="0" fontId="69" fillId="0" borderId="0" applyNumberFormat="0" applyFill="0" applyBorder="0" applyAlignment="0" applyProtection="0">
      <alignment vertical="top"/>
      <protection locked="0"/>
    </xf>
    <xf numFmtId="0" fontId="67" fillId="0" borderId="0" applyNumberFormat="0" applyFill="0" applyBorder="0" applyAlignment="0" applyProtection="0">
      <alignment vertical="top"/>
      <protection locked="0"/>
    </xf>
    <xf numFmtId="0" fontId="67" fillId="0" borderId="0" applyNumberFormat="0" applyFill="0" applyBorder="0" applyAlignment="0" applyProtection="0">
      <alignment vertical="top"/>
      <protection locked="0"/>
    </xf>
    <xf numFmtId="0" fontId="67" fillId="0" borderId="0" applyNumberFormat="0" applyFill="0" applyBorder="0" applyAlignment="0" applyProtection="0">
      <alignment vertical="top"/>
      <protection locked="0"/>
    </xf>
    <xf numFmtId="0" fontId="70" fillId="0" borderId="0" applyNumberFormat="0" applyFill="0" applyBorder="0" applyAlignment="0" applyProtection="0">
      <alignment vertical="top"/>
      <protection locked="0"/>
    </xf>
    <xf numFmtId="0" fontId="70" fillId="0" borderId="0" applyNumberFormat="0" applyFill="0" applyBorder="0" applyAlignment="0" applyProtection="0">
      <alignment vertical="top"/>
      <protection locked="0"/>
    </xf>
    <xf numFmtId="0" fontId="71" fillId="0" borderId="0" applyNumberFormat="0" applyFill="0" applyBorder="0" applyAlignment="0" applyProtection="0">
      <alignment vertical="top"/>
      <protection locked="0"/>
    </xf>
    <xf numFmtId="0" fontId="67" fillId="0" borderId="0" applyNumberFormat="0" applyFill="0" applyBorder="0" applyAlignment="0" applyProtection="0">
      <alignment vertical="top"/>
      <protection locked="0"/>
    </xf>
    <xf numFmtId="0" fontId="72" fillId="7" borderId="30" applyNumberFormat="0" applyAlignment="0" applyProtection="0"/>
    <xf numFmtId="0" fontId="72" fillId="7" borderId="30" applyNumberFormat="0" applyAlignment="0" applyProtection="0"/>
    <xf numFmtId="0" fontId="72" fillId="7" borderId="30" applyNumberFormat="0" applyAlignment="0" applyProtection="0"/>
    <xf numFmtId="0" fontId="72" fillId="7" borderId="30" applyNumberFormat="0" applyAlignment="0" applyProtection="0"/>
    <xf numFmtId="0" fontId="72" fillId="7" borderId="30" applyNumberFormat="0" applyAlignment="0" applyProtection="0"/>
    <xf numFmtId="0" fontId="72" fillId="7" borderId="30" applyNumberFormat="0" applyAlignment="0" applyProtection="0"/>
    <xf numFmtId="0" fontId="72" fillId="7" borderId="30" applyNumberFormat="0" applyAlignment="0" applyProtection="0"/>
    <xf numFmtId="0" fontId="72" fillId="7" borderId="30" applyNumberFormat="0" applyAlignment="0" applyProtection="0"/>
    <xf numFmtId="0" fontId="21" fillId="37" borderId="1" applyNumberFormat="0" applyAlignment="0" applyProtection="0"/>
    <xf numFmtId="173" fontId="5" fillId="0" borderId="35">
      <alignment horizontal="right" vertical="top" wrapText="1"/>
    </xf>
    <xf numFmtId="174" fontId="73" fillId="0" borderId="0" applyFill="0" applyBorder="0" applyProtection="0">
      <alignment horizontal="left" vertical="top" wrapText="1"/>
    </xf>
    <xf numFmtId="0" fontId="74" fillId="0" borderId="36" applyNumberFormat="0" applyFill="0" applyAlignment="0" applyProtection="0"/>
    <xf numFmtId="0" fontId="74" fillId="0" borderId="36" applyNumberFormat="0" applyFill="0" applyAlignment="0" applyProtection="0"/>
    <xf numFmtId="0" fontId="74" fillId="0" borderId="36" applyNumberFormat="0" applyFill="0" applyAlignment="0" applyProtection="0"/>
    <xf numFmtId="0" fontId="74" fillId="0" borderId="36" applyNumberFormat="0" applyFill="0" applyAlignment="0" applyProtection="0"/>
    <xf numFmtId="0" fontId="74" fillId="0" borderId="36" applyNumberFormat="0" applyFill="0" applyAlignment="0" applyProtection="0"/>
    <xf numFmtId="0" fontId="74" fillId="0" borderId="36" applyNumberFormat="0" applyFill="0" applyAlignment="0" applyProtection="0"/>
    <xf numFmtId="0" fontId="74" fillId="0" borderId="36" applyNumberFormat="0" applyFill="0" applyAlignment="0" applyProtection="0"/>
    <xf numFmtId="0" fontId="74" fillId="0" borderId="36" applyNumberFormat="0" applyFill="0" applyAlignment="0" applyProtection="0"/>
    <xf numFmtId="175" fontId="73" fillId="0" borderId="0" applyFill="0" applyBorder="0" applyProtection="0">
      <alignment horizontal="left" vertical="top" wrapText="1"/>
    </xf>
    <xf numFmtId="0" fontId="75" fillId="0" borderId="0">
      <alignment vertical="top"/>
    </xf>
    <xf numFmtId="0" fontId="76" fillId="0" borderId="37" applyNumberFormat="0" applyProtection="0"/>
    <xf numFmtId="0" fontId="75" fillId="0" borderId="0">
      <alignment vertical="top"/>
    </xf>
    <xf numFmtId="0" fontId="75" fillId="0" borderId="0">
      <alignment vertical="top"/>
    </xf>
    <xf numFmtId="0" fontId="63" fillId="0" borderId="0"/>
    <xf numFmtId="0" fontId="63" fillId="0" borderId="0"/>
    <xf numFmtId="0" fontId="63" fillId="0" borderId="0"/>
    <xf numFmtId="0" fontId="77" fillId="0" borderId="0" applyNumberForma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5" fillId="0" borderId="0"/>
    <xf numFmtId="0" fontId="42" fillId="0" borderId="0"/>
    <xf numFmtId="0" fontId="17" fillId="0" borderId="0"/>
    <xf numFmtId="0" fontId="5" fillId="0" borderId="0"/>
    <xf numFmtId="0" fontId="25" fillId="0" borderId="0"/>
    <xf numFmtId="0" fontId="42" fillId="0" borderId="0"/>
    <xf numFmtId="0" fontId="42" fillId="0" borderId="0"/>
    <xf numFmtId="0" fontId="42" fillId="0" borderId="0"/>
    <xf numFmtId="0" fontId="42" fillId="0" borderId="0"/>
    <xf numFmtId="0" fontId="42" fillId="0" borderId="0"/>
    <xf numFmtId="0" fontId="42" fillId="0" borderId="0"/>
    <xf numFmtId="0" fontId="17" fillId="0" borderId="0"/>
    <xf numFmtId="0" fontId="42" fillId="0" borderId="0"/>
    <xf numFmtId="0" fontId="42" fillId="0" borderId="0"/>
    <xf numFmtId="0" fontId="17" fillId="0" borderId="0"/>
    <xf numFmtId="0" fontId="42" fillId="0" borderId="0"/>
    <xf numFmtId="0" fontId="42" fillId="0" borderId="0"/>
    <xf numFmtId="0" fontId="42" fillId="0" borderId="0"/>
    <xf numFmtId="0" fontId="17" fillId="0" borderId="0"/>
    <xf numFmtId="0" fontId="42" fillId="0" borderId="0"/>
    <xf numFmtId="0" fontId="42" fillId="0" borderId="0"/>
    <xf numFmtId="0" fontId="42" fillId="0" borderId="0"/>
    <xf numFmtId="0" fontId="17" fillId="0" borderId="0"/>
    <xf numFmtId="0" fontId="42" fillId="0" borderId="0"/>
    <xf numFmtId="0" fontId="42" fillId="0" borderId="0"/>
    <xf numFmtId="0" fontId="17" fillId="0" borderId="0"/>
    <xf numFmtId="0" fontId="42" fillId="0" borderId="0"/>
    <xf numFmtId="0" fontId="42" fillId="0" borderId="0"/>
    <xf numFmtId="0" fontId="42" fillId="0" borderId="0"/>
    <xf numFmtId="0" fontId="42" fillId="0" borderId="0"/>
    <xf numFmtId="0" fontId="42" fillId="0" borderId="0"/>
    <xf numFmtId="0" fontId="17" fillId="0" borderId="0"/>
    <xf numFmtId="0" fontId="42" fillId="0" borderId="0"/>
    <xf numFmtId="0" fontId="42" fillId="0" borderId="0"/>
    <xf numFmtId="0" fontId="17" fillId="0" borderId="0"/>
    <xf numFmtId="0" fontId="42" fillId="0" borderId="0"/>
    <xf numFmtId="0" fontId="42" fillId="0" borderId="0"/>
    <xf numFmtId="0" fontId="42" fillId="0" borderId="0"/>
    <xf numFmtId="0" fontId="17" fillId="0" borderId="0"/>
    <xf numFmtId="0" fontId="42" fillId="0" borderId="0"/>
    <xf numFmtId="0" fontId="42" fillId="0" borderId="0"/>
    <xf numFmtId="0" fontId="42" fillId="0" borderId="0"/>
    <xf numFmtId="0" fontId="17" fillId="0" borderId="0"/>
    <xf numFmtId="0" fontId="42" fillId="0" borderId="0"/>
    <xf numFmtId="0" fontId="42" fillId="0" borderId="0"/>
    <xf numFmtId="0" fontId="17" fillId="0" borderId="0"/>
    <xf numFmtId="0" fontId="42" fillId="0" borderId="0"/>
    <xf numFmtId="0" fontId="42" fillId="0" borderId="0"/>
    <xf numFmtId="0" fontId="42" fillId="0" borderId="0"/>
    <xf numFmtId="0" fontId="42" fillId="0" borderId="0"/>
    <xf numFmtId="0" fontId="17" fillId="0" borderId="0"/>
    <xf numFmtId="0" fontId="42" fillId="0" borderId="0"/>
    <xf numFmtId="0" fontId="42" fillId="0" borderId="0"/>
    <xf numFmtId="0" fontId="17" fillId="0" borderId="0"/>
    <xf numFmtId="0" fontId="42" fillId="0" borderId="0"/>
    <xf numFmtId="0" fontId="42" fillId="0" borderId="0"/>
    <xf numFmtId="0" fontId="42" fillId="0" borderId="0"/>
    <xf numFmtId="0" fontId="17" fillId="0" borderId="0"/>
    <xf numFmtId="0" fontId="42" fillId="0" borderId="0"/>
    <xf numFmtId="0" fontId="42" fillId="0" borderId="0"/>
    <xf numFmtId="0" fontId="42" fillId="0" borderId="0"/>
    <xf numFmtId="0" fontId="17"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17" fillId="0" borderId="0"/>
    <xf numFmtId="0" fontId="42" fillId="0" borderId="0"/>
    <xf numFmtId="0" fontId="42" fillId="0" borderId="0"/>
    <xf numFmtId="0" fontId="17" fillId="0" borderId="0"/>
    <xf numFmtId="0" fontId="42" fillId="0" borderId="0"/>
    <xf numFmtId="0" fontId="42" fillId="0" borderId="0"/>
    <xf numFmtId="0" fontId="42" fillId="0" borderId="0"/>
    <xf numFmtId="0" fontId="17" fillId="0" borderId="0"/>
    <xf numFmtId="0" fontId="42" fillId="0" borderId="0"/>
    <xf numFmtId="0" fontId="42" fillId="0" borderId="0"/>
    <xf numFmtId="0" fontId="42" fillId="0" borderId="0"/>
    <xf numFmtId="0" fontId="17" fillId="0" borderId="0"/>
    <xf numFmtId="0" fontId="42" fillId="0" borderId="0"/>
    <xf numFmtId="0" fontId="42" fillId="0" borderId="0"/>
    <xf numFmtId="0" fontId="17" fillId="0" borderId="0"/>
    <xf numFmtId="0" fontId="42" fillId="0" borderId="0"/>
    <xf numFmtId="0" fontId="42" fillId="0" borderId="0"/>
    <xf numFmtId="0" fontId="42" fillId="0" borderId="0"/>
    <xf numFmtId="0" fontId="42" fillId="0" borderId="0"/>
    <xf numFmtId="0" fontId="42" fillId="0" borderId="0"/>
    <xf numFmtId="0" fontId="17" fillId="0" borderId="0"/>
    <xf numFmtId="0" fontId="42" fillId="0" borderId="0"/>
    <xf numFmtId="0" fontId="42" fillId="0" borderId="0"/>
    <xf numFmtId="0" fontId="17" fillId="0" borderId="0"/>
    <xf numFmtId="0" fontId="42" fillId="0" borderId="0"/>
    <xf numFmtId="0" fontId="42" fillId="0" borderId="0"/>
    <xf numFmtId="0" fontId="42" fillId="0" borderId="0"/>
    <xf numFmtId="0" fontId="17" fillId="0" borderId="0"/>
    <xf numFmtId="0" fontId="42" fillId="0" borderId="0"/>
    <xf numFmtId="0" fontId="42" fillId="0" borderId="0"/>
    <xf numFmtId="0" fontId="42" fillId="0" borderId="0"/>
    <xf numFmtId="0" fontId="17" fillId="0" borderId="0"/>
    <xf numFmtId="0" fontId="42" fillId="0" borderId="0"/>
    <xf numFmtId="0" fontId="42" fillId="0" borderId="0"/>
    <xf numFmtId="0" fontId="17" fillId="0" borderId="0"/>
    <xf numFmtId="0" fontId="42" fillId="0" borderId="0"/>
    <xf numFmtId="0" fontId="42" fillId="0" borderId="0"/>
    <xf numFmtId="0" fontId="42" fillId="0" borderId="0"/>
    <xf numFmtId="0" fontId="42" fillId="0" borderId="0"/>
    <xf numFmtId="0" fontId="42" fillId="0" borderId="0"/>
    <xf numFmtId="0" fontId="17" fillId="0" borderId="0"/>
    <xf numFmtId="0" fontId="42" fillId="0" borderId="0"/>
    <xf numFmtId="0" fontId="42" fillId="0" borderId="0"/>
    <xf numFmtId="0" fontId="17" fillId="0" borderId="0"/>
    <xf numFmtId="0" fontId="42" fillId="0" borderId="0"/>
    <xf numFmtId="0" fontId="42" fillId="0" borderId="0"/>
    <xf numFmtId="0" fontId="42" fillId="0" borderId="0"/>
    <xf numFmtId="0" fontId="17" fillId="0" borderId="0"/>
    <xf numFmtId="0" fontId="42" fillId="0" borderId="0"/>
    <xf numFmtId="0" fontId="42" fillId="0" borderId="0"/>
    <xf numFmtId="0" fontId="42" fillId="0" borderId="0"/>
    <xf numFmtId="0" fontId="17" fillId="0" borderId="0"/>
    <xf numFmtId="0" fontId="42" fillId="0" borderId="0"/>
    <xf numFmtId="0" fontId="42" fillId="0" borderId="0"/>
    <xf numFmtId="0" fontId="17" fillId="0" borderId="0"/>
    <xf numFmtId="0" fontId="42" fillId="0" borderId="0"/>
    <xf numFmtId="0" fontId="42" fillId="0" borderId="0"/>
    <xf numFmtId="0" fontId="42" fillId="0" borderId="0"/>
    <xf numFmtId="0" fontId="42" fillId="0" borderId="0"/>
    <xf numFmtId="0" fontId="42" fillId="0" borderId="0"/>
    <xf numFmtId="0" fontId="17" fillId="0" borderId="0"/>
    <xf numFmtId="0" fontId="42" fillId="0" borderId="0"/>
    <xf numFmtId="0" fontId="42" fillId="0" borderId="0"/>
    <xf numFmtId="0" fontId="17" fillId="0" borderId="0"/>
    <xf numFmtId="0" fontId="42" fillId="0" borderId="0"/>
    <xf numFmtId="0" fontId="42" fillId="0" borderId="0"/>
    <xf numFmtId="0" fontId="42" fillId="0" borderId="0"/>
    <xf numFmtId="0" fontId="17" fillId="0" borderId="0"/>
    <xf numFmtId="0" fontId="42" fillId="0" borderId="0"/>
    <xf numFmtId="0" fontId="42" fillId="0" borderId="0"/>
    <xf numFmtId="0" fontId="42" fillId="0" borderId="0"/>
    <xf numFmtId="0" fontId="17" fillId="0" borderId="0"/>
    <xf numFmtId="0" fontId="42" fillId="0" borderId="0"/>
    <xf numFmtId="0" fontId="42" fillId="0" borderId="0"/>
    <xf numFmtId="0" fontId="17" fillId="0" borderId="0"/>
    <xf numFmtId="0" fontId="42" fillId="0" borderId="0"/>
    <xf numFmtId="0" fontId="42" fillId="0" borderId="0"/>
    <xf numFmtId="0" fontId="42" fillId="0" borderId="0"/>
    <xf numFmtId="0" fontId="42" fillId="0" borderId="0"/>
    <xf numFmtId="0" fontId="42" fillId="0" borderId="0"/>
    <xf numFmtId="0" fontId="17" fillId="0" borderId="0"/>
    <xf numFmtId="0" fontId="42" fillId="0" borderId="0"/>
    <xf numFmtId="0" fontId="42" fillId="0" borderId="0"/>
    <xf numFmtId="0" fontId="17" fillId="0" borderId="0"/>
    <xf numFmtId="0" fontId="42" fillId="0" borderId="0"/>
    <xf numFmtId="0" fontId="42" fillId="0" borderId="0"/>
    <xf numFmtId="0" fontId="42" fillId="0" borderId="0"/>
    <xf numFmtId="0" fontId="17" fillId="0" borderId="0"/>
    <xf numFmtId="0" fontId="42" fillId="0" borderId="0"/>
    <xf numFmtId="0" fontId="42" fillId="0" borderId="0"/>
    <xf numFmtId="0" fontId="42" fillId="0" borderId="0"/>
    <xf numFmtId="0" fontId="17" fillId="0" borderId="0"/>
    <xf numFmtId="0" fontId="42" fillId="0" borderId="0"/>
    <xf numFmtId="0" fontId="42" fillId="0" borderId="0"/>
    <xf numFmtId="0" fontId="17" fillId="0" borderId="0"/>
    <xf numFmtId="0" fontId="42" fillId="0" borderId="0"/>
    <xf numFmtId="0" fontId="42" fillId="0" borderId="0"/>
    <xf numFmtId="0" fontId="42" fillId="0" borderId="0"/>
    <xf numFmtId="0" fontId="42" fillId="0" borderId="0"/>
    <xf numFmtId="0" fontId="42" fillId="0" borderId="0"/>
    <xf numFmtId="0" fontId="17" fillId="0" borderId="0"/>
    <xf numFmtId="0" fontId="42" fillId="0" borderId="0"/>
    <xf numFmtId="0" fontId="42" fillId="0" borderId="0"/>
    <xf numFmtId="0" fontId="17" fillId="0" borderId="0"/>
    <xf numFmtId="0" fontId="42" fillId="0" borderId="0"/>
    <xf numFmtId="0" fontId="42" fillId="0" borderId="0"/>
    <xf numFmtId="0" fontId="42" fillId="0" borderId="0"/>
    <xf numFmtId="0" fontId="17" fillId="0" borderId="0"/>
    <xf numFmtId="0" fontId="42" fillId="0" borderId="0"/>
    <xf numFmtId="0" fontId="42" fillId="0" borderId="0"/>
    <xf numFmtId="0" fontId="42" fillId="0" borderId="0"/>
    <xf numFmtId="0" fontId="17" fillId="0" borderId="0"/>
    <xf numFmtId="0" fontId="42" fillId="0" borderId="0"/>
    <xf numFmtId="0" fontId="42" fillId="0" borderId="0"/>
    <xf numFmtId="0" fontId="17" fillId="0" borderId="0"/>
    <xf numFmtId="0" fontId="42" fillId="0" borderId="0"/>
    <xf numFmtId="0" fontId="42" fillId="0" borderId="0"/>
    <xf numFmtId="0" fontId="42" fillId="0" borderId="0"/>
    <xf numFmtId="0" fontId="42" fillId="0" borderId="0"/>
    <xf numFmtId="0" fontId="42" fillId="0" borderId="0"/>
    <xf numFmtId="0" fontId="17" fillId="0" borderId="0"/>
    <xf numFmtId="0" fontId="42" fillId="0" borderId="0"/>
    <xf numFmtId="0" fontId="42" fillId="0" borderId="0"/>
    <xf numFmtId="0" fontId="17" fillId="0" borderId="0"/>
    <xf numFmtId="0" fontId="42" fillId="0" borderId="0"/>
    <xf numFmtId="0" fontId="42" fillId="0" borderId="0"/>
    <xf numFmtId="0" fontId="42" fillId="0" borderId="0"/>
    <xf numFmtId="0" fontId="17" fillId="0" borderId="0"/>
    <xf numFmtId="0" fontId="42" fillId="0" borderId="0"/>
    <xf numFmtId="0" fontId="42" fillId="0" borderId="0"/>
    <xf numFmtId="0" fontId="42" fillId="0" borderId="0"/>
    <xf numFmtId="0" fontId="17" fillId="0" borderId="0"/>
    <xf numFmtId="0" fontId="42" fillId="0" borderId="0"/>
    <xf numFmtId="0" fontId="42" fillId="0" borderId="0"/>
    <xf numFmtId="0" fontId="17" fillId="0" borderId="0"/>
    <xf numFmtId="0" fontId="42" fillId="0" borderId="0"/>
    <xf numFmtId="0" fontId="42" fillId="0" borderId="0"/>
    <xf numFmtId="0" fontId="42" fillId="0" borderId="0"/>
    <xf numFmtId="0" fontId="42" fillId="0" borderId="0"/>
    <xf numFmtId="0" fontId="42" fillId="0" borderId="0"/>
    <xf numFmtId="0" fontId="17" fillId="0" borderId="0"/>
    <xf numFmtId="0" fontId="42" fillId="0" borderId="0"/>
    <xf numFmtId="0" fontId="42" fillId="0" borderId="0"/>
    <xf numFmtId="0" fontId="17" fillId="0" borderId="0"/>
    <xf numFmtId="0" fontId="42" fillId="0" borderId="0"/>
    <xf numFmtId="0" fontId="42" fillId="0" borderId="0"/>
    <xf numFmtId="0" fontId="42" fillId="0" borderId="0"/>
    <xf numFmtId="0" fontId="17" fillId="0" borderId="0"/>
    <xf numFmtId="0" fontId="42" fillId="0" borderId="0"/>
    <xf numFmtId="0" fontId="42" fillId="0" borderId="0"/>
    <xf numFmtId="0" fontId="42" fillId="0" borderId="0"/>
    <xf numFmtId="0" fontId="17" fillId="0" borderId="0"/>
    <xf numFmtId="0" fontId="42" fillId="0" borderId="0"/>
    <xf numFmtId="0" fontId="42" fillId="0" borderId="0"/>
    <xf numFmtId="0" fontId="17" fillId="0" borderId="0"/>
    <xf numFmtId="0" fontId="17" fillId="0" borderId="0"/>
    <xf numFmtId="0" fontId="78" fillId="0" borderId="0"/>
    <xf numFmtId="0" fontId="5" fillId="0" borderId="0"/>
    <xf numFmtId="0" fontId="79" fillId="0" borderId="0"/>
    <xf numFmtId="0" fontId="7" fillId="0" borderId="0"/>
    <xf numFmtId="0" fontId="5" fillId="0" borderId="0"/>
    <xf numFmtId="0" fontId="42" fillId="0" borderId="0"/>
    <xf numFmtId="0" fontId="42" fillId="0" borderId="0"/>
    <xf numFmtId="0" fontId="42" fillId="0" borderId="0"/>
    <xf numFmtId="0" fontId="42" fillId="0" borderId="0"/>
    <xf numFmtId="0" fontId="17" fillId="0" borderId="0"/>
    <xf numFmtId="0" fontId="42" fillId="0" borderId="0"/>
    <xf numFmtId="0" fontId="42" fillId="0" borderId="0"/>
    <xf numFmtId="0" fontId="17" fillId="0" borderId="0"/>
    <xf numFmtId="0" fontId="42" fillId="0" borderId="0"/>
    <xf numFmtId="0" fontId="42" fillId="0" borderId="0"/>
    <xf numFmtId="0" fontId="42" fillId="0" borderId="0"/>
    <xf numFmtId="0" fontId="17" fillId="0" borderId="0"/>
    <xf numFmtId="0" fontId="42" fillId="0" borderId="0"/>
    <xf numFmtId="0" fontId="42" fillId="0" borderId="0"/>
    <xf numFmtId="0" fontId="42" fillId="0" borderId="0"/>
    <xf numFmtId="0" fontId="5" fillId="0" borderId="0"/>
    <xf numFmtId="0" fontId="5" fillId="0" borderId="0"/>
    <xf numFmtId="0" fontId="42" fillId="0" borderId="0"/>
    <xf numFmtId="0" fontId="42" fillId="0" borderId="0"/>
    <xf numFmtId="0" fontId="42" fillId="0" borderId="0"/>
    <xf numFmtId="0" fontId="17" fillId="0" borderId="0"/>
    <xf numFmtId="0" fontId="42" fillId="0" borderId="0"/>
    <xf numFmtId="0" fontId="42" fillId="0" borderId="0"/>
    <xf numFmtId="0" fontId="42" fillId="0" borderId="0"/>
    <xf numFmtId="0" fontId="5" fillId="0" borderId="0">
      <alignment vertical="top"/>
    </xf>
    <xf numFmtId="0" fontId="5" fillId="0" borderId="0"/>
    <xf numFmtId="0" fontId="5" fillId="0" borderId="0"/>
    <xf numFmtId="0" fontId="15"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6" fontId="81" fillId="0" borderId="0"/>
    <xf numFmtId="176" fontId="81" fillId="0" borderId="0"/>
    <xf numFmtId="176" fontId="81" fillId="0" borderId="0"/>
    <xf numFmtId="0" fontId="5" fillId="0" borderId="0"/>
    <xf numFmtId="176" fontId="81" fillId="0" borderId="0"/>
    <xf numFmtId="0" fontId="5" fillId="0" borderId="0"/>
    <xf numFmtId="176" fontId="81"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pplyNumberFormat="0" applyFill="0" applyBorder="0" applyAlignment="0" applyProtection="0"/>
    <xf numFmtId="0" fontId="78" fillId="0" borderId="0"/>
    <xf numFmtId="0" fontId="25" fillId="0" borderId="0"/>
    <xf numFmtId="0" fontId="78" fillId="0" borderId="0"/>
    <xf numFmtId="0" fontId="5" fillId="0" borderId="0"/>
    <xf numFmtId="0" fontId="5" fillId="0" borderId="0"/>
    <xf numFmtId="0" fontId="5" fillId="0" borderId="0"/>
    <xf numFmtId="0" fontId="78" fillId="0" borderId="0"/>
    <xf numFmtId="0" fontId="78" fillId="0" borderId="0"/>
    <xf numFmtId="0" fontId="78" fillId="0" borderId="0"/>
    <xf numFmtId="0" fontId="5" fillId="0" borderId="0"/>
    <xf numFmtId="0" fontId="5" fillId="0" borderId="0"/>
    <xf numFmtId="0" fontId="5" fillId="0" borderId="0"/>
    <xf numFmtId="176" fontId="81" fillId="0" borderId="0"/>
    <xf numFmtId="176" fontId="81" fillId="0" borderId="0"/>
    <xf numFmtId="0" fontId="5" fillId="0" borderId="0"/>
    <xf numFmtId="0" fontId="5" fillId="0" borderId="0"/>
    <xf numFmtId="2" fontId="5" fillId="0" borderId="0">
      <alignment horizontal="right"/>
    </xf>
    <xf numFmtId="0" fontId="5" fillId="0" borderId="0"/>
    <xf numFmtId="0" fontId="5" fillId="0" borderId="0"/>
    <xf numFmtId="0" fontId="5" fillId="0" borderId="0"/>
    <xf numFmtId="0" fontId="5" fillId="0" borderId="0"/>
    <xf numFmtId="0" fontId="5" fillId="0" borderId="0"/>
    <xf numFmtId="0" fontId="83" fillId="0" borderId="0"/>
    <xf numFmtId="0" fontId="78" fillId="19" borderId="38" applyNumberFormat="0" applyFont="0" applyAlignment="0" applyProtection="0"/>
    <xf numFmtId="0" fontId="78" fillId="19" borderId="38" applyNumberFormat="0" applyFont="0" applyAlignment="0" applyProtection="0"/>
    <xf numFmtId="0" fontId="78" fillId="19" borderId="38" applyNumberFormat="0" applyFont="0" applyAlignment="0" applyProtection="0"/>
    <xf numFmtId="0" fontId="78" fillId="19" borderId="38" applyNumberFormat="0" applyFont="0" applyAlignment="0" applyProtection="0"/>
    <xf numFmtId="0" fontId="78" fillId="19" borderId="38" applyNumberFormat="0" applyFont="0" applyAlignment="0" applyProtection="0"/>
    <xf numFmtId="0" fontId="78" fillId="19" borderId="38" applyNumberFormat="0" applyFont="0" applyAlignment="0" applyProtection="0"/>
    <xf numFmtId="0" fontId="78" fillId="19" borderId="38" applyNumberFormat="0" applyFont="0" applyAlignment="0" applyProtection="0"/>
    <xf numFmtId="0" fontId="78" fillId="19" borderId="38" applyNumberFormat="0" applyFont="0" applyAlignment="0" applyProtection="0"/>
    <xf numFmtId="9" fontId="25" fillId="0" borderId="0" applyFont="0" applyFill="0" applyBorder="0" applyAlignment="0" applyProtection="0"/>
    <xf numFmtId="0" fontId="17" fillId="17" borderId="25" applyNumberFormat="0" applyFont="0" applyAlignment="0" applyProtection="0"/>
    <xf numFmtId="0" fontId="25" fillId="19" borderId="38" applyNumberFormat="0" applyFont="0" applyAlignment="0" applyProtection="0"/>
    <xf numFmtId="0" fontId="25" fillId="19" borderId="38" applyNumberFormat="0" applyFont="0" applyAlignment="0" applyProtection="0"/>
    <xf numFmtId="0" fontId="25" fillId="19" borderId="38" applyNumberFormat="0" applyFont="0" applyAlignment="0" applyProtection="0"/>
    <xf numFmtId="0" fontId="17" fillId="17" borderId="25" applyNumberFormat="0" applyFont="0" applyAlignment="0" applyProtection="0"/>
    <xf numFmtId="0" fontId="17" fillId="17" borderId="25" applyNumberFormat="0" applyFont="0" applyAlignment="0" applyProtection="0"/>
    <xf numFmtId="0" fontId="25" fillId="19" borderId="38" applyNumberFormat="0" applyFont="0" applyAlignment="0" applyProtection="0"/>
    <xf numFmtId="0" fontId="25" fillId="19" borderId="38" applyNumberFormat="0" applyFont="0" applyAlignment="0" applyProtection="0"/>
    <xf numFmtId="0" fontId="17" fillId="17" borderId="25" applyNumberFormat="0" applyFont="0" applyAlignment="0" applyProtection="0"/>
    <xf numFmtId="0" fontId="25" fillId="19" borderId="38" applyNumberFormat="0" applyFont="0" applyAlignment="0" applyProtection="0"/>
    <xf numFmtId="0" fontId="25" fillId="19" borderId="38" applyNumberFormat="0" applyFont="0" applyAlignment="0" applyProtection="0"/>
    <xf numFmtId="0" fontId="25" fillId="19" borderId="38" applyNumberFormat="0" applyFont="0" applyAlignment="0" applyProtection="0"/>
    <xf numFmtId="0" fontId="25" fillId="19" borderId="38" applyNumberFormat="0" applyFont="0" applyAlignment="0" applyProtection="0"/>
    <xf numFmtId="0" fontId="25" fillId="19" borderId="38" applyNumberFormat="0" applyFont="0" applyAlignment="0" applyProtection="0"/>
    <xf numFmtId="0" fontId="25" fillId="19" borderId="38" applyNumberFormat="0" applyFont="0" applyAlignment="0" applyProtection="0"/>
    <xf numFmtId="0" fontId="25" fillId="19" borderId="38" applyNumberFormat="0" applyFont="0" applyAlignment="0" applyProtection="0"/>
    <xf numFmtId="0" fontId="25" fillId="19" borderId="38" applyNumberFormat="0" applyFont="0" applyAlignment="0" applyProtection="0"/>
    <xf numFmtId="0" fontId="25" fillId="19" borderId="38" applyNumberFormat="0" applyFont="0" applyAlignment="0" applyProtection="0"/>
    <xf numFmtId="0" fontId="25" fillId="19" borderId="38" applyNumberFormat="0" applyFont="0" applyAlignment="0" applyProtection="0"/>
    <xf numFmtId="0" fontId="25" fillId="19" borderId="38" applyNumberFormat="0" applyFont="0" applyAlignment="0" applyProtection="0"/>
    <xf numFmtId="0" fontId="25" fillId="19" borderId="38" applyNumberFormat="0" applyFont="0" applyAlignment="0" applyProtection="0"/>
    <xf numFmtId="0" fontId="21" fillId="12" borderId="1" applyNumberFormat="0" applyAlignment="0" applyProtection="0"/>
    <xf numFmtId="0" fontId="21" fillId="12" borderId="1" applyNumberFormat="0" applyAlignment="0" applyProtection="0"/>
    <xf numFmtId="0" fontId="21" fillId="12" borderId="1" applyNumberFormat="0" applyAlignment="0" applyProtection="0"/>
    <xf numFmtId="0" fontId="21" fillId="12" borderId="1" applyNumberFormat="0" applyAlignment="0" applyProtection="0"/>
    <xf numFmtId="0" fontId="21" fillId="12" borderId="1" applyNumberFormat="0" applyAlignment="0" applyProtection="0"/>
    <xf numFmtId="0" fontId="21" fillId="12" borderId="1" applyNumberFormat="0" applyAlignment="0" applyProtection="0"/>
    <xf numFmtId="0" fontId="21" fillId="12" borderId="1" applyNumberFormat="0" applyAlignment="0" applyProtection="0"/>
    <xf numFmtId="0" fontId="21" fillId="12" borderId="1" applyNumberFormat="0" applyAlignment="0" applyProtection="0"/>
    <xf numFmtId="9" fontId="25" fillId="0" borderId="0" applyFont="0" applyFill="0" applyBorder="0" applyAlignment="0" applyProtection="0"/>
    <xf numFmtId="4" fontId="84" fillId="0" borderId="0">
      <alignment vertical="top"/>
      <protection hidden="1"/>
    </xf>
    <xf numFmtId="0" fontId="18" fillId="15" borderId="0" applyNumberFormat="0" applyBorder="0" applyAlignment="0" applyProtection="0"/>
    <xf numFmtId="0" fontId="18" fillId="27" borderId="0" applyNumberFormat="0" applyBorder="0" applyAlignment="0" applyProtection="0"/>
    <xf numFmtId="0" fontId="18" fillId="29" borderId="0" applyNumberFormat="0" applyBorder="0" applyAlignment="0" applyProtection="0"/>
    <xf numFmtId="0" fontId="18" fillId="38" borderId="0" applyNumberFormat="0" applyBorder="0" applyAlignment="0" applyProtection="0"/>
    <xf numFmtId="0" fontId="18" fillId="15" borderId="0" applyNumberFormat="0" applyBorder="0" applyAlignment="0" applyProtection="0"/>
    <xf numFmtId="0" fontId="18" fillId="32" borderId="0" applyNumberFormat="0" applyBorder="0" applyAlignment="0" applyProtection="0"/>
    <xf numFmtId="0" fontId="56" fillId="33" borderId="31" applyNumberFormat="0" applyAlignment="0" applyProtection="0"/>
    <xf numFmtId="49" fontId="85" fillId="39" borderId="39">
      <alignment horizontal="center" vertical="top" wrapText="1"/>
    </xf>
    <xf numFmtId="49" fontId="85" fillId="39" borderId="39">
      <alignment horizontal="center" vertical="top" wrapText="1"/>
    </xf>
    <xf numFmtId="49" fontId="85" fillId="39" borderId="39">
      <alignment horizontal="center" vertical="top" wrapText="1"/>
    </xf>
    <xf numFmtId="49" fontId="85" fillId="39" borderId="39">
      <alignment horizontal="center" vertical="top" wrapText="1"/>
    </xf>
    <xf numFmtId="49" fontId="85" fillId="39" borderId="39">
      <alignment horizontal="center" vertical="top" wrapText="1"/>
    </xf>
    <xf numFmtId="49" fontId="85" fillId="39" borderId="39">
      <alignment horizontal="center" vertical="top" wrapText="1"/>
    </xf>
    <xf numFmtId="49" fontId="85" fillId="39" borderId="39">
      <alignment horizontal="center" vertical="top" wrapText="1"/>
    </xf>
    <xf numFmtId="49" fontId="85" fillId="39" borderId="39">
      <alignment horizontal="center" vertical="top" wrapText="1"/>
    </xf>
    <xf numFmtId="0" fontId="55" fillId="37" borderId="30" applyNumberFormat="0" applyAlignment="0" applyProtection="0"/>
    <xf numFmtId="4" fontId="86" fillId="0" borderId="0" applyProtection="0">
      <alignment horizontal="left"/>
      <protection locked="0"/>
    </xf>
    <xf numFmtId="0" fontId="87" fillId="0" borderId="0" applyNumberFormat="0" applyBorder="0" applyProtection="0"/>
    <xf numFmtId="177" fontId="87" fillId="0" borderId="0" applyBorder="0" applyProtection="0"/>
    <xf numFmtId="0" fontId="77" fillId="0" borderId="0" applyNumberFormat="0" applyFill="0" applyBorder="0" applyAlignment="0" applyProtection="0"/>
    <xf numFmtId="49" fontId="88" fillId="0" borderId="0" applyNumberFormat="0" applyProtection="0">
      <alignment horizontal="right" vertical="top"/>
      <protection locked="0"/>
    </xf>
    <xf numFmtId="49" fontId="88" fillId="0" borderId="0" applyNumberFormat="0" applyProtection="0">
      <alignment horizontal="right" vertical="top"/>
      <protection locked="0"/>
    </xf>
    <xf numFmtId="49" fontId="88" fillId="0" borderId="0" applyNumberFormat="0" applyProtection="0">
      <alignment horizontal="right" vertical="top"/>
      <protection locked="0"/>
    </xf>
    <xf numFmtId="49" fontId="88" fillId="0" borderId="0" applyNumberFormat="0" applyProtection="0">
      <alignment horizontal="right" vertical="top"/>
      <protection locked="0"/>
    </xf>
    <xf numFmtId="49" fontId="88" fillId="0" borderId="0" applyNumberFormat="0" applyProtection="0">
      <alignment horizontal="right" vertical="top"/>
      <protection locked="0"/>
    </xf>
    <xf numFmtId="49" fontId="88" fillId="0" borderId="0" applyNumberFormat="0" applyProtection="0">
      <alignment horizontal="right" vertical="top"/>
      <protection locked="0"/>
    </xf>
    <xf numFmtId="49" fontId="88" fillId="0" borderId="0" applyNumberFormat="0" applyProtection="0">
      <alignment horizontal="right" vertical="top"/>
      <protection locked="0"/>
    </xf>
    <xf numFmtId="49" fontId="88" fillId="0" borderId="0" applyNumberFormat="0" applyProtection="0">
      <alignment horizontal="right" vertical="top"/>
      <protection locked="0"/>
    </xf>
    <xf numFmtId="49" fontId="88" fillId="0" borderId="0" applyNumberFormat="0" applyProtection="0">
      <alignment horizontal="right" vertical="top"/>
      <protection locked="0"/>
    </xf>
    <xf numFmtId="0" fontId="54" fillId="3" borderId="0" applyNumberFormat="0" applyBorder="0" applyAlignment="0" applyProtection="0"/>
    <xf numFmtId="0" fontId="25" fillId="0" borderId="0"/>
    <xf numFmtId="0" fontId="25" fillId="0" borderId="0"/>
    <xf numFmtId="0" fontId="51" fillId="0" borderId="0"/>
    <xf numFmtId="0" fontId="5" fillId="0" borderId="40">
      <alignment horizontal="left" vertical="top" wrapText="1"/>
    </xf>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82" fillId="0" borderId="3" applyNumberFormat="0" applyFont="0" applyFill="0" applyAlignment="0" applyProtection="0"/>
    <xf numFmtId="0" fontId="82" fillId="0" borderId="3" applyNumberFormat="0" applyFont="0" applyFill="0" applyAlignment="0" applyProtection="0"/>
    <xf numFmtId="0" fontId="59" fillId="0" borderId="41" applyNumberFormat="0" applyFill="0" applyAlignment="0" applyProtection="0"/>
    <xf numFmtId="0" fontId="59" fillId="0" borderId="41" applyNumberFormat="0" applyFill="0" applyAlignment="0" applyProtection="0"/>
    <xf numFmtId="0" fontId="59" fillId="0" borderId="41" applyNumberFormat="0" applyFill="0" applyAlignment="0" applyProtection="0"/>
    <xf numFmtId="0" fontId="59" fillId="0" borderId="41" applyNumberFormat="0" applyFill="0" applyAlignment="0" applyProtection="0"/>
    <xf numFmtId="0" fontId="59" fillId="0" borderId="41" applyNumberFormat="0" applyFill="0" applyAlignment="0" applyProtection="0"/>
    <xf numFmtId="0" fontId="59" fillId="0" borderId="41" applyNumberFormat="0" applyFill="0" applyAlignment="0" applyProtection="0"/>
    <xf numFmtId="0" fontId="59" fillId="0" borderId="41" applyNumberFormat="0" applyFill="0" applyAlignment="0" applyProtection="0"/>
    <xf numFmtId="0" fontId="59" fillId="0" borderId="41" applyNumberFormat="0" applyFill="0" applyAlignment="0" applyProtection="0"/>
    <xf numFmtId="0" fontId="82" fillId="0" borderId="3" applyNumberFormat="0" applyFont="0" applyFill="0" applyAlignment="0" applyProtection="0"/>
    <xf numFmtId="0" fontId="82" fillId="0" borderId="3" applyNumberFormat="0" applyFont="0" applyFill="0" applyAlignment="0" applyProtection="0"/>
    <xf numFmtId="0" fontId="82" fillId="0" borderId="3" applyNumberFormat="0" applyFont="0" applyFill="0" applyAlignment="0" applyProtection="0"/>
    <xf numFmtId="0" fontId="82" fillId="0" borderId="3" applyNumberFormat="0" applyFont="0" applyFill="0" applyAlignment="0" applyProtection="0"/>
    <xf numFmtId="0" fontId="82" fillId="0" borderId="3" applyNumberFormat="0" applyFont="0" applyFill="0" applyAlignment="0" applyProtection="0"/>
    <xf numFmtId="0" fontId="82" fillId="0" borderId="3" applyNumberFormat="0" applyFont="0" applyFill="0" applyAlignment="0" applyProtection="0"/>
    <xf numFmtId="0" fontId="82" fillId="0" borderId="3" applyNumberFormat="0" applyFont="0" applyFill="0" applyAlignment="0" applyProtection="0"/>
    <xf numFmtId="0" fontId="82" fillId="0" borderId="3" applyNumberFormat="0" applyFont="0" applyFill="0" applyAlignment="0" applyProtection="0"/>
    <xf numFmtId="0" fontId="59" fillId="0" borderId="41" applyNumberFormat="0" applyFill="0" applyAlignment="0" applyProtection="0"/>
    <xf numFmtId="165" fontId="5" fillId="0" borderId="0" applyFont="0" applyFill="0" applyBorder="0" applyAlignment="0" applyProtection="0"/>
    <xf numFmtId="165" fontId="5" fillId="0" borderId="0" applyFont="0" applyFill="0" applyBorder="0" applyAlignment="0" applyProtection="0"/>
    <xf numFmtId="178" fontId="79" fillId="0" borderId="0" applyFont="0" applyBorder="0" applyProtection="0"/>
    <xf numFmtId="165" fontId="25" fillId="0" borderId="0" applyFont="0" applyFill="0" applyBorder="0" applyAlignment="0" applyProtection="0"/>
    <xf numFmtId="165" fontId="5" fillId="0" borderId="0" applyFont="0" applyFill="0" applyBorder="0" applyAlignment="0" applyProtection="0"/>
    <xf numFmtId="0" fontId="72" fillId="20" borderId="30" applyNumberFormat="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4" fontId="39" fillId="0" borderId="0" applyNumberFormat="0" applyFill="0" applyBorder="0" applyAlignment="0" applyProtection="0"/>
    <xf numFmtId="4" fontId="40" fillId="0" borderId="0" applyNumberFormat="0" applyFill="0" applyBorder="0" applyAlignment="0" applyProtection="0"/>
    <xf numFmtId="4" fontId="39" fillId="0" borderId="0" applyNumberFormat="0" applyFill="0" applyBorder="0" applyAlignment="0" applyProtection="0"/>
    <xf numFmtId="4" fontId="40" fillId="0" borderId="0" applyNumberFormat="0" applyFill="0" applyBorder="0" applyAlignment="0" applyProtection="0"/>
    <xf numFmtId="4" fontId="39" fillId="0" borderId="0" applyNumberFormat="0" applyFill="0" applyBorder="0" applyAlignment="0" applyProtection="0"/>
    <xf numFmtId="4" fontId="40" fillId="0" borderId="0" applyNumberFormat="0" applyFill="0" applyBorder="0" applyAlignment="0" applyProtection="0"/>
    <xf numFmtId="4" fontId="39" fillId="0" borderId="0" applyNumberFormat="0" applyFill="0" applyBorder="0" applyAlignment="0" applyProtection="0"/>
    <xf numFmtId="4" fontId="40" fillId="0" borderId="0" applyNumberFormat="0" applyFill="0" applyBorder="0" applyAlignment="0" applyProtection="0"/>
    <xf numFmtId="4" fontId="39" fillId="0" borderId="0" applyNumberFormat="0" applyFill="0" applyBorder="0" applyAlignment="0" applyProtection="0"/>
    <xf numFmtId="4" fontId="40" fillId="0" borderId="0" applyNumberFormat="0" applyFill="0" applyBorder="0" applyAlignment="0" applyProtection="0"/>
    <xf numFmtId="4" fontId="39" fillId="0" borderId="0" applyNumberFormat="0" applyFill="0" applyBorder="0" applyAlignment="0" applyProtection="0"/>
    <xf numFmtId="4" fontId="40" fillId="0" borderId="0" applyNumberFormat="0" applyFill="0" applyBorder="0" applyAlignment="0" applyProtection="0"/>
    <xf numFmtId="4" fontId="39" fillId="0" borderId="0" applyNumberFormat="0" applyFill="0" applyBorder="0" applyAlignment="0" applyProtection="0"/>
    <xf numFmtId="4" fontId="40" fillId="0" borderId="0" applyNumberFormat="0" applyFill="0" applyBorder="0" applyAlignment="0" applyProtection="0"/>
    <xf numFmtId="4" fontId="39" fillId="0" borderId="0" applyNumberFormat="0" applyFill="0" applyBorder="0" applyAlignment="0" applyProtection="0"/>
    <xf numFmtId="4" fontId="40" fillId="0" borderId="0" applyNumberFormat="0" applyFill="0" applyBorder="0" applyAlignment="0" applyProtection="0"/>
    <xf numFmtId="4" fontId="39" fillId="0" borderId="0" applyNumberFormat="0" applyFill="0" applyBorder="0" applyAlignment="0" applyProtection="0"/>
    <xf numFmtId="4" fontId="40" fillId="0" borderId="0" applyNumberFormat="0" applyFill="0" applyBorder="0" applyAlignment="0" applyProtection="0"/>
    <xf numFmtId="4" fontId="39" fillId="0" borderId="0" applyNumberFormat="0" applyFill="0" applyBorder="0" applyAlignment="0" applyProtection="0"/>
    <xf numFmtId="4" fontId="40" fillId="0" borderId="0" applyNumberFormat="0" applyFill="0" applyBorder="0" applyAlignment="0" applyProtection="0"/>
    <xf numFmtId="4" fontId="39" fillId="0" borderId="0" applyNumberFormat="0" applyFill="0" applyBorder="0" applyAlignment="0" applyProtection="0"/>
    <xf numFmtId="4" fontId="40" fillId="0" borderId="0" applyNumberFormat="0" applyFill="0" applyBorder="0" applyAlignment="0" applyProtection="0"/>
    <xf numFmtId="4" fontId="39" fillId="0" borderId="0" applyNumberFormat="0" applyFill="0" applyBorder="0" applyAlignment="0" applyProtection="0"/>
    <xf numFmtId="4" fontId="40" fillId="0" borderId="0" applyNumberFormat="0" applyFill="0" applyBorder="0" applyAlignment="0" applyProtection="0"/>
    <xf numFmtId="4" fontId="39" fillId="0" borderId="0" applyNumberFormat="0" applyFill="0" applyBorder="0" applyAlignment="0" applyProtection="0"/>
    <xf numFmtId="4" fontId="40" fillId="0" borderId="0" applyNumberFormat="0" applyFill="0" applyBorder="0" applyAlignment="0" applyProtection="0"/>
    <xf numFmtId="4" fontId="39" fillId="0" borderId="0" applyNumberFormat="0" applyFill="0" applyBorder="0" applyAlignment="0" applyProtection="0"/>
    <xf numFmtId="4" fontId="40" fillId="0" borderId="0" applyNumberFormat="0" applyFill="0" applyBorder="0" applyAlignment="0" applyProtection="0"/>
    <xf numFmtId="4" fontId="39" fillId="0" borderId="0" applyNumberFormat="0" applyFill="0" applyBorder="0" applyAlignment="0" applyProtection="0"/>
    <xf numFmtId="4" fontId="40" fillId="0" borderId="0" applyNumberFormat="0" applyFill="0" applyBorder="0" applyAlignment="0" applyProtection="0"/>
    <xf numFmtId="4" fontId="39" fillId="0" borderId="0" applyNumberFormat="0" applyFill="0" applyBorder="0" applyAlignment="0" applyProtection="0"/>
    <xf numFmtId="4" fontId="40" fillId="0" borderId="0" applyNumberFormat="0" applyFill="0" applyBorder="0" applyAlignment="0" applyProtection="0"/>
    <xf numFmtId="4" fontId="39" fillId="0" borderId="0" applyNumberFormat="0" applyFill="0" applyBorder="0" applyAlignment="0" applyProtection="0"/>
    <xf numFmtId="4" fontId="40" fillId="0" borderId="0" applyNumberFormat="0" applyFill="0" applyBorder="0" applyAlignment="0" applyProtection="0"/>
    <xf numFmtId="4" fontId="39" fillId="0" borderId="0" applyNumberFormat="0" applyFill="0" applyBorder="0" applyAlignment="0" applyProtection="0"/>
    <xf numFmtId="4" fontId="40" fillId="0" borderId="0" applyNumberFormat="0" applyFill="0" applyBorder="0" applyAlignment="0" applyProtection="0"/>
    <xf numFmtId="4" fontId="39" fillId="0" borderId="0" applyNumberFormat="0" applyFill="0" applyBorder="0" applyAlignment="0" applyProtection="0"/>
    <xf numFmtId="4" fontId="40" fillId="0" borderId="0" applyNumberFormat="0" applyFill="0" applyBorder="0" applyAlignment="0" applyProtection="0"/>
    <xf numFmtId="4" fontId="39" fillId="0" borderId="0" applyNumberFormat="0" applyFill="0" applyBorder="0" applyAlignment="0" applyProtection="0"/>
    <xf numFmtId="4" fontId="40" fillId="0" borderId="0" applyNumberFormat="0" applyFill="0" applyBorder="0" applyAlignment="0" applyProtection="0"/>
    <xf numFmtId="4" fontId="39" fillId="0" borderId="0" applyNumberFormat="0" applyFill="0" applyBorder="0" applyAlignment="0" applyProtection="0"/>
    <xf numFmtId="4" fontId="40" fillId="0" borderId="0" applyNumberFormat="0" applyFill="0" applyBorder="0" applyAlignment="0" applyProtection="0"/>
    <xf numFmtId="4" fontId="39" fillId="0" borderId="0" applyNumberFormat="0" applyFill="0" applyBorder="0" applyAlignment="0" applyProtection="0"/>
    <xf numFmtId="4" fontId="40" fillId="0" borderId="0" applyNumberFormat="0" applyFill="0" applyBorder="0" applyAlignment="0" applyProtection="0"/>
    <xf numFmtId="4" fontId="39" fillId="0" borderId="0" applyNumberFormat="0" applyFill="0" applyBorder="0" applyAlignment="0" applyProtection="0"/>
    <xf numFmtId="4" fontId="40" fillId="0" borderId="0" applyNumberFormat="0" applyFill="0" applyBorder="0" applyAlignment="0" applyProtection="0"/>
    <xf numFmtId="4" fontId="39" fillId="0" borderId="0" applyNumberFormat="0" applyFill="0" applyBorder="0" applyAlignment="0" applyProtection="0"/>
    <xf numFmtId="4" fontId="40" fillId="0" borderId="0" applyNumberFormat="0" applyFill="0" applyBorder="0" applyAlignment="0" applyProtection="0"/>
    <xf numFmtId="0" fontId="17" fillId="0" borderId="0"/>
    <xf numFmtId="3" fontId="5" fillId="0" borderId="0" applyFill="0" applyBorder="0" applyAlignment="0" applyProtection="0"/>
    <xf numFmtId="179" fontId="5" fillId="0" borderId="0" applyFill="0" applyBorder="0" applyAlignment="0" applyProtection="0"/>
    <xf numFmtId="0" fontId="5" fillId="0" borderId="0" applyFill="0" applyBorder="0" applyAlignment="0" applyProtection="0"/>
    <xf numFmtId="2" fontId="5" fillId="0" borderId="0" applyFill="0" applyBorder="0" applyAlignment="0" applyProtection="0"/>
    <xf numFmtId="0" fontId="65" fillId="0" borderId="34" applyNumberFormat="0" applyFill="0" applyAlignment="0" applyProtection="0"/>
    <xf numFmtId="0" fontId="65" fillId="0" borderId="0" applyNumberFormat="0" applyFill="0" applyBorder="0" applyAlignment="0" applyProtection="0"/>
    <xf numFmtId="0" fontId="5" fillId="0" borderId="0"/>
    <xf numFmtId="0" fontId="25" fillId="0" borderId="0"/>
    <xf numFmtId="0" fontId="5" fillId="0" borderId="0"/>
    <xf numFmtId="0" fontId="17" fillId="0" borderId="0"/>
    <xf numFmtId="0" fontId="17" fillId="0" borderId="0"/>
    <xf numFmtId="0" fontId="42" fillId="0" borderId="0"/>
    <xf numFmtId="0" fontId="17" fillId="0" borderId="0"/>
    <xf numFmtId="0" fontId="15" fillId="0" borderId="0"/>
    <xf numFmtId="9" fontId="17" fillId="0" borderId="0" applyFont="0" applyFill="0" applyBorder="0" applyAlignment="0" applyProtection="0"/>
    <xf numFmtId="9" fontId="5" fillId="0" borderId="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23" fillId="0" borderId="0" applyNumberFormat="0" applyFill="0" applyBorder="0" applyAlignment="0" applyProtection="0"/>
    <xf numFmtId="0" fontId="61" fillId="0" borderId="0" applyNumberFormat="0" applyFill="0" applyBorder="0" applyAlignment="0" applyProtection="0"/>
    <xf numFmtId="0" fontId="74" fillId="0" borderId="36" applyNumberFormat="0" applyFill="0" applyAlignment="0" applyProtection="0"/>
    <xf numFmtId="0" fontId="91" fillId="40" borderId="0">
      <alignment horizontal="left" vertical="top"/>
    </xf>
    <xf numFmtId="0" fontId="92" fillId="40" borderId="0">
      <alignment horizontal="left" vertical="top"/>
    </xf>
    <xf numFmtId="0" fontId="5" fillId="0" borderId="42" applyNumberFormat="0" applyFill="0" applyAlignment="0" applyProtection="0"/>
    <xf numFmtId="180" fontId="5" fillId="0" borderId="0" applyFont="0" applyFill="0" applyBorder="0" applyAlignment="0" applyProtection="0"/>
    <xf numFmtId="181" fontId="5" fillId="0" borderId="0" applyFill="0" applyBorder="0" applyAlignment="0" applyProtection="0"/>
    <xf numFmtId="165" fontId="5" fillId="0" borderId="0" applyFont="0" applyFill="0" applyBorder="0" applyAlignment="0" applyProtection="0"/>
    <xf numFmtId="180" fontId="5" fillId="0" borderId="0" applyFont="0" applyFill="0" applyBorder="0" applyAlignment="0" applyProtection="0"/>
    <xf numFmtId="182" fontId="5" fillId="0" borderId="0" applyFill="0" applyBorder="0" applyAlignment="0" applyProtection="0"/>
    <xf numFmtId="165" fontId="17" fillId="0" borderId="0" applyFont="0" applyFill="0" applyBorder="0" applyAlignment="0" applyProtection="0"/>
    <xf numFmtId="182" fontId="5" fillId="0" borderId="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82" fontId="5" fillId="0" borderId="0" applyFill="0" applyBorder="0" applyAlignment="0" applyProtection="0"/>
    <xf numFmtId="180" fontId="5" fillId="0" borderId="0" applyFont="0" applyFill="0" applyBorder="0" applyAlignment="0" applyProtection="0"/>
    <xf numFmtId="180" fontId="5" fillId="0" borderId="0" applyFont="0" applyFill="0" applyBorder="0" applyAlignment="0" applyProtection="0"/>
    <xf numFmtId="180" fontId="5" fillId="0" borderId="0" applyFont="0" applyFill="0" applyBorder="0" applyAlignment="0" applyProtection="0"/>
    <xf numFmtId="0" fontId="59" fillId="0" borderId="41" applyNumberFormat="0" applyFill="0" applyAlignment="0" applyProtection="0"/>
    <xf numFmtId="4" fontId="39" fillId="0" borderId="0" applyNumberFormat="0" applyFill="0" applyBorder="0" applyAlignment="0" applyProtection="0"/>
    <xf numFmtId="4" fontId="40" fillId="0" borderId="0" applyNumberFormat="0" applyFill="0" applyBorder="0" applyAlignment="0" applyProtection="0"/>
    <xf numFmtId="4" fontId="39" fillId="0" borderId="0" applyNumberFormat="0" applyFill="0" applyBorder="0" applyAlignment="0" applyProtection="0"/>
    <xf numFmtId="4" fontId="40" fillId="0" borderId="0" applyNumberFormat="0" applyFill="0" applyBorder="0" applyAlignment="0" applyProtection="0"/>
    <xf numFmtId="0" fontId="90" fillId="0" borderId="0"/>
    <xf numFmtId="4" fontId="39" fillId="0" borderId="0" applyNumberFormat="0" applyFill="0" applyBorder="0" applyAlignment="0" applyProtection="0"/>
    <xf numFmtId="4" fontId="40" fillId="0" borderId="0" applyNumberFormat="0" applyFill="0" applyBorder="0" applyAlignment="0" applyProtection="0"/>
    <xf numFmtId="4" fontId="39" fillId="0" borderId="0" applyNumberFormat="0" applyFill="0" applyBorder="0" applyAlignment="0" applyProtection="0"/>
    <xf numFmtId="4" fontId="40" fillId="0" borderId="0" applyNumberFormat="0" applyFill="0" applyBorder="0" applyAlignment="0" applyProtection="0"/>
    <xf numFmtId="4" fontId="39" fillId="0" borderId="0" applyNumberFormat="0" applyFill="0" applyBorder="0" applyAlignment="0" applyProtection="0"/>
    <xf numFmtId="4" fontId="40" fillId="0" borderId="0" applyNumberFormat="0" applyFill="0" applyBorder="0" applyAlignment="0" applyProtection="0"/>
    <xf numFmtId="4" fontId="39" fillId="0" borderId="0" applyNumberFormat="0" applyFill="0" applyBorder="0" applyAlignment="0" applyProtection="0"/>
    <xf numFmtId="4" fontId="40" fillId="0" borderId="0" applyNumberFormat="0" applyFill="0" applyBorder="0" applyAlignment="0" applyProtection="0"/>
    <xf numFmtId="4" fontId="39" fillId="0" borderId="0" applyNumberFormat="0" applyFill="0" applyBorder="0" applyAlignment="0" applyProtection="0"/>
    <xf numFmtId="4" fontId="40" fillId="0" borderId="0" applyNumberFormat="0" applyFill="0" applyBorder="0" applyAlignment="0" applyProtection="0"/>
    <xf numFmtId="4" fontId="39" fillId="0" borderId="0" applyNumberFormat="0" applyFill="0" applyBorder="0" applyAlignment="0" applyProtection="0"/>
    <xf numFmtId="4" fontId="40" fillId="0" borderId="0" applyNumberFormat="0" applyFill="0" applyBorder="0" applyAlignment="0" applyProtection="0"/>
    <xf numFmtId="4" fontId="39" fillId="0" borderId="0" applyNumberFormat="0" applyFill="0" applyBorder="0" applyAlignment="0" applyProtection="0"/>
    <xf numFmtId="4" fontId="40" fillId="0" borderId="0" applyNumberFormat="0" applyFill="0" applyBorder="0" applyAlignment="0" applyProtection="0"/>
    <xf numFmtId="4" fontId="39" fillId="0" borderId="0" applyNumberFormat="0" applyFill="0" applyBorder="0" applyAlignment="0" applyProtection="0"/>
    <xf numFmtId="4" fontId="40" fillId="0" borderId="0" applyNumberFormat="0" applyFill="0" applyBorder="0" applyAlignment="0" applyProtection="0"/>
    <xf numFmtId="4" fontId="39" fillId="0" borderId="0" applyNumberFormat="0" applyFill="0" applyBorder="0" applyAlignment="0" applyProtection="0"/>
    <xf numFmtId="4" fontId="40" fillId="0" borderId="0" applyNumberFormat="0" applyFill="0" applyBorder="0" applyAlignment="0" applyProtection="0"/>
    <xf numFmtId="4" fontId="39" fillId="0" borderId="0" applyNumberFormat="0" applyFill="0" applyBorder="0" applyAlignment="0" applyProtection="0"/>
    <xf numFmtId="4" fontId="40" fillId="0" borderId="0" applyNumberFormat="0" applyFill="0" applyBorder="0" applyAlignment="0" applyProtection="0"/>
    <xf numFmtId="4" fontId="39" fillId="0" borderId="0" applyNumberFormat="0" applyFill="0" applyBorder="0" applyAlignment="0" applyProtection="0"/>
    <xf numFmtId="4" fontId="40" fillId="0" borderId="0" applyNumberFormat="0" applyFill="0" applyBorder="0" applyAlignment="0" applyProtection="0"/>
    <xf numFmtId="4" fontId="39" fillId="0" borderId="0" applyNumberFormat="0" applyFill="0" applyBorder="0" applyAlignment="0" applyProtection="0"/>
    <xf numFmtId="4" fontId="40" fillId="0" borderId="0" applyNumberFormat="0" applyFill="0" applyBorder="0" applyAlignment="0" applyProtection="0"/>
    <xf numFmtId="4" fontId="39" fillId="0" borderId="0" applyNumberFormat="0" applyFill="0" applyBorder="0" applyAlignment="0" applyProtection="0"/>
    <xf numFmtId="4" fontId="40" fillId="0" borderId="0" applyNumberFormat="0" applyFill="0" applyBorder="0" applyAlignment="0" applyProtection="0"/>
    <xf numFmtId="4" fontId="39" fillId="0" borderId="0" applyNumberFormat="0" applyFill="0" applyBorder="0" applyAlignment="0" applyProtection="0"/>
    <xf numFmtId="4" fontId="40" fillId="0" borderId="0" applyNumberFormat="0" applyFill="0" applyBorder="0" applyAlignment="0" applyProtection="0"/>
    <xf numFmtId="4" fontId="39" fillId="0" borderId="0" applyNumberFormat="0" applyFill="0" applyBorder="0" applyAlignment="0" applyProtection="0"/>
    <xf numFmtId="4" fontId="40" fillId="0" borderId="0" applyNumberFormat="0" applyFill="0" applyBorder="0" applyAlignment="0" applyProtection="0"/>
    <xf numFmtId="4" fontId="39" fillId="0" borderId="0" applyNumberFormat="0" applyFill="0" applyBorder="0" applyAlignment="0" applyProtection="0"/>
    <xf numFmtId="4" fontId="40" fillId="0" borderId="0" applyNumberFormat="0" applyFill="0" applyBorder="0" applyAlignment="0" applyProtection="0"/>
    <xf numFmtId="4" fontId="39" fillId="0" borderId="0" applyNumberFormat="0" applyFill="0" applyBorder="0" applyAlignment="0" applyProtection="0"/>
    <xf numFmtId="4" fontId="40" fillId="0" borderId="0" applyNumberFormat="0" applyFill="0" applyBorder="0" applyAlignment="0" applyProtection="0"/>
    <xf numFmtId="4" fontId="39" fillId="0" borderId="0" applyNumberFormat="0" applyFill="0" applyBorder="0" applyAlignment="0" applyProtection="0"/>
    <xf numFmtId="4" fontId="40" fillId="0" borderId="0" applyNumberFormat="0" applyFill="0" applyBorder="0" applyAlignment="0" applyProtection="0"/>
    <xf numFmtId="4" fontId="39" fillId="0" borderId="0" applyNumberFormat="0" applyFill="0" applyBorder="0" applyAlignment="0" applyProtection="0"/>
    <xf numFmtId="4" fontId="40" fillId="0" borderId="0" applyNumberFormat="0" applyFill="0" applyBorder="0" applyAlignment="0" applyProtection="0"/>
    <xf numFmtId="4" fontId="39" fillId="0" borderId="0" applyNumberFormat="0" applyFill="0" applyBorder="0" applyAlignment="0" applyProtection="0"/>
    <xf numFmtId="4" fontId="40" fillId="0" borderId="0" applyNumberFormat="0" applyFill="0" applyBorder="0" applyAlignment="0" applyProtection="0"/>
    <xf numFmtId="4" fontId="39" fillId="0" borderId="0" applyNumberFormat="0" applyFill="0" applyBorder="0" applyAlignment="0" applyProtection="0"/>
    <xf numFmtId="4" fontId="40" fillId="0" borderId="0" applyNumberFormat="0" applyFill="0" applyBorder="0" applyAlignment="0" applyProtection="0"/>
    <xf numFmtId="4" fontId="39" fillId="0" borderId="0" applyNumberFormat="0" applyFill="0" applyBorder="0" applyAlignment="0" applyProtection="0"/>
    <xf numFmtId="4" fontId="40" fillId="0" borderId="0" applyNumberFormat="0" applyFill="0" applyBorder="0" applyAlignment="0" applyProtection="0"/>
    <xf numFmtId="4" fontId="39" fillId="0" borderId="0" applyNumberFormat="0" applyFill="0" applyBorder="0" applyAlignment="0" applyProtection="0"/>
    <xf numFmtId="4" fontId="40" fillId="0" borderId="0" applyNumberFormat="0" applyFill="0" applyBorder="0" applyAlignment="0" applyProtection="0"/>
    <xf numFmtId="4" fontId="39" fillId="0" borderId="0" applyNumberFormat="0" applyFill="0" applyBorder="0" applyAlignment="0" applyProtection="0"/>
    <xf numFmtId="4" fontId="40" fillId="0" borderId="0" applyNumberFormat="0" applyFill="0" applyBorder="0" applyAlignment="0" applyProtection="0"/>
    <xf numFmtId="4" fontId="39" fillId="0" borderId="0" applyNumberFormat="0" applyFill="0" applyBorder="0" applyAlignment="0" applyProtection="0"/>
    <xf numFmtId="4" fontId="40" fillId="0" borderId="0" applyNumberFormat="0" applyFill="0" applyBorder="0" applyAlignment="0" applyProtection="0"/>
    <xf numFmtId="4" fontId="39" fillId="0" borderId="0" applyNumberFormat="0" applyFill="0" applyBorder="0" applyAlignment="0" applyProtection="0"/>
    <xf numFmtId="4" fontId="40" fillId="0" borderId="0" applyNumberFormat="0" applyFill="0" applyBorder="0" applyAlignment="0" applyProtection="0"/>
    <xf numFmtId="4" fontId="39" fillId="0" borderId="0" applyNumberFormat="0" applyFill="0" applyBorder="0" applyAlignment="0" applyProtection="0"/>
    <xf numFmtId="4" fontId="40" fillId="0" borderId="0" applyNumberFormat="0" applyFill="0" applyBorder="0" applyAlignment="0" applyProtection="0"/>
    <xf numFmtId="4" fontId="39" fillId="0" borderId="0" applyNumberFormat="0" applyFill="0" applyBorder="0" applyAlignment="0" applyProtection="0"/>
    <xf numFmtId="4" fontId="40" fillId="0" borderId="0" applyNumberFormat="0" applyFill="0" applyBorder="0" applyAlignment="0" applyProtection="0"/>
    <xf numFmtId="4" fontId="39" fillId="0" borderId="0" applyNumberFormat="0" applyFill="0" applyBorder="0" applyAlignment="0" applyProtection="0"/>
    <xf numFmtId="4" fontId="40" fillId="0" borderId="0" applyNumberFormat="0" applyFill="0" applyBorder="0" applyAlignment="0" applyProtection="0"/>
    <xf numFmtId="4" fontId="39" fillId="0" borderId="0" applyNumberFormat="0" applyFill="0" applyBorder="0" applyAlignment="0" applyProtection="0"/>
    <xf numFmtId="4" fontId="40" fillId="0" borderId="0" applyNumberFormat="0" applyFill="0" applyBorder="0" applyAlignment="0" applyProtection="0"/>
    <xf numFmtId="4" fontId="39" fillId="0" borderId="0" applyNumberFormat="0" applyFill="0" applyBorder="0" applyAlignment="0" applyProtection="0"/>
    <xf numFmtId="4" fontId="40" fillId="0" borderId="0" applyNumberFormat="0" applyFill="0" applyBorder="0" applyAlignment="0" applyProtection="0"/>
    <xf numFmtId="4" fontId="39" fillId="0" borderId="0" applyNumberFormat="0" applyFill="0" applyBorder="0" applyAlignment="0" applyProtection="0"/>
    <xf numFmtId="4" fontId="40" fillId="0" borderId="0" applyNumberFormat="0" applyFill="0" applyBorder="0" applyAlignment="0" applyProtection="0"/>
    <xf numFmtId="4" fontId="39" fillId="0" borderId="0" applyNumberFormat="0" applyFill="0" applyBorder="0" applyAlignment="0" applyProtection="0"/>
    <xf numFmtId="4" fontId="40" fillId="0" borderId="0" applyNumberFormat="0" applyFill="0" applyBorder="0" applyAlignment="0" applyProtection="0"/>
    <xf numFmtId="4" fontId="39" fillId="0" borderId="0" applyNumberFormat="0" applyFill="0" applyBorder="0" applyAlignment="0" applyProtection="0"/>
    <xf numFmtId="4" fontId="40" fillId="0" borderId="0" applyNumberFormat="0" applyFill="0" applyBorder="0" applyAlignment="0" applyProtection="0"/>
    <xf numFmtId="4" fontId="39" fillId="0" borderId="0" applyNumberFormat="0" applyFill="0" applyBorder="0" applyAlignment="0" applyProtection="0"/>
    <xf numFmtId="4" fontId="40" fillId="0" borderId="0" applyNumberFormat="0" applyFill="0" applyBorder="0" applyAlignment="0" applyProtection="0"/>
    <xf numFmtId="4" fontId="39" fillId="0" borderId="0" applyNumberFormat="0" applyFill="0" applyBorder="0" applyAlignment="0" applyProtection="0"/>
    <xf numFmtId="4" fontId="40" fillId="0" borderId="0" applyNumberFormat="0" applyFill="0" applyBorder="0" applyAlignment="0" applyProtection="0"/>
    <xf numFmtId="4" fontId="39" fillId="0" borderId="0" applyNumberFormat="0" applyFill="0" applyBorder="0" applyAlignment="0" applyProtection="0"/>
    <xf numFmtId="4" fontId="40" fillId="0" borderId="0" applyNumberFormat="0" applyFill="0" applyBorder="0" applyAlignment="0" applyProtection="0"/>
    <xf numFmtId="4" fontId="39" fillId="0" borderId="0" applyNumberFormat="0" applyFill="0" applyBorder="0" applyAlignment="0" applyProtection="0"/>
    <xf numFmtId="4" fontId="40" fillId="0" borderId="0" applyNumberFormat="0" applyFill="0" applyBorder="0" applyAlignment="0" applyProtection="0"/>
    <xf numFmtId="4" fontId="39" fillId="0" borderId="0" applyNumberFormat="0" applyFill="0" applyBorder="0" applyAlignment="0" applyProtection="0"/>
    <xf numFmtId="4" fontId="40" fillId="0" borderId="0" applyNumberFormat="0" applyFill="0" applyBorder="0" applyAlignment="0" applyProtection="0"/>
    <xf numFmtId="4" fontId="39" fillId="0" borderId="0" applyNumberFormat="0" applyFill="0" applyBorder="0" applyAlignment="0" applyProtection="0"/>
    <xf numFmtId="4" fontId="40" fillId="0" borderId="0" applyNumberFormat="0" applyFill="0" applyBorder="0" applyAlignment="0" applyProtection="0"/>
    <xf numFmtId="4" fontId="39" fillId="0" borderId="0" applyNumberFormat="0" applyFill="0" applyBorder="0" applyAlignment="0" applyProtection="0"/>
    <xf numFmtId="4" fontId="40" fillId="0" borderId="0" applyNumberFormat="0" applyFill="0" applyBorder="0" applyAlignment="0" applyProtection="0"/>
    <xf numFmtId="4" fontId="39" fillId="0" borderId="0" applyNumberFormat="0" applyFill="0" applyBorder="0" applyAlignment="0" applyProtection="0"/>
    <xf numFmtId="4" fontId="40" fillId="0" borderId="0" applyNumberFormat="0" applyFill="0" applyBorder="0" applyAlignment="0" applyProtection="0"/>
    <xf numFmtId="4" fontId="39" fillId="0" borderId="0" applyNumberFormat="0" applyFill="0" applyBorder="0" applyAlignment="0" applyProtection="0"/>
    <xf numFmtId="4" fontId="40" fillId="0" borderId="0" applyNumberFormat="0" applyFill="0" applyBorder="0" applyAlignment="0" applyProtection="0"/>
    <xf numFmtId="4" fontId="39" fillId="0" borderId="0" applyNumberFormat="0" applyFill="0" applyBorder="0" applyAlignment="0" applyProtection="0"/>
    <xf numFmtId="4" fontId="40" fillId="0" borderId="0" applyNumberFormat="0" applyFill="0" applyBorder="0" applyAlignment="0" applyProtection="0"/>
    <xf numFmtId="4" fontId="39" fillId="0" borderId="0" applyNumberFormat="0" applyFill="0" applyBorder="0" applyAlignment="0" applyProtection="0"/>
    <xf numFmtId="4" fontId="40" fillId="0" borderId="0" applyNumberFormat="0" applyFill="0" applyBorder="0" applyAlignment="0" applyProtection="0"/>
    <xf numFmtId="4" fontId="39" fillId="0" borderId="0" applyNumberFormat="0" applyFill="0" applyBorder="0" applyAlignment="0" applyProtection="0"/>
    <xf numFmtId="4" fontId="40" fillId="0" borderId="0" applyNumberFormat="0" applyFill="0" applyBorder="0" applyAlignment="0" applyProtection="0"/>
    <xf numFmtId="4" fontId="39" fillId="0" borderId="0" applyNumberFormat="0" applyFill="0" applyBorder="0" applyAlignment="0" applyProtection="0"/>
    <xf numFmtId="4" fontId="40" fillId="0" borderId="0" applyNumberFormat="0" applyFill="0" applyBorder="0" applyAlignment="0" applyProtection="0"/>
    <xf numFmtId="4" fontId="39" fillId="0" borderId="0" applyNumberFormat="0" applyFill="0" applyBorder="0" applyAlignment="0" applyProtection="0"/>
    <xf numFmtId="4" fontId="40" fillId="0" borderId="0" applyNumberFormat="0" applyFill="0" applyBorder="0" applyAlignment="0" applyProtection="0"/>
    <xf numFmtId="4" fontId="39" fillId="0" borderId="0" applyNumberFormat="0" applyFill="0" applyBorder="0" applyAlignment="0" applyProtection="0"/>
    <xf numFmtId="4" fontId="40" fillId="0" borderId="0" applyNumberFormat="0" applyFill="0" applyBorder="0" applyAlignment="0" applyProtection="0"/>
    <xf numFmtId="4" fontId="39" fillId="0" borderId="0" applyNumberFormat="0" applyFill="0" applyBorder="0" applyAlignment="0" applyProtection="0"/>
    <xf numFmtId="4" fontId="40" fillId="0" borderId="0" applyNumberFormat="0" applyFill="0" applyBorder="0" applyAlignment="0" applyProtection="0"/>
    <xf numFmtId="4" fontId="39" fillId="0" borderId="0" applyNumberFormat="0" applyFill="0" applyBorder="0" applyAlignment="0" applyProtection="0"/>
    <xf numFmtId="4" fontId="40" fillId="0" borderId="0" applyNumberFormat="0" applyFill="0" applyBorder="0" applyAlignment="0" applyProtection="0"/>
    <xf numFmtId="4" fontId="39" fillId="0" borderId="0" applyNumberFormat="0" applyFill="0" applyBorder="0" applyAlignment="0" applyProtection="0"/>
    <xf numFmtId="4" fontId="40" fillId="0" borderId="0" applyNumberFormat="0" applyFill="0" applyBorder="0" applyAlignment="0" applyProtection="0"/>
    <xf numFmtId="4" fontId="39" fillId="0" borderId="0" applyNumberFormat="0" applyFill="0" applyBorder="0" applyAlignment="0" applyProtection="0"/>
    <xf numFmtId="4" fontId="40" fillId="0" borderId="0" applyNumberFormat="0" applyFill="0" applyBorder="0" applyAlignment="0" applyProtection="0"/>
    <xf numFmtId="4" fontId="39" fillId="0" borderId="0" applyNumberFormat="0" applyFill="0" applyBorder="0" applyAlignment="0" applyProtection="0"/>
    <xf numFmtId="4" fontId="40" fillId="0" borderId="0" applyNumberFormat="0" applyFill="0" applyBorder="0" applyAlignment="0" applyProtection="0"/>
    <xf numFmtId="4" fontId="39" fillId="0" borderId="0" applyNumberFormat="0" applyFill="0" applyBorder="0" applyAlignment="0" applyProtection="0"/>
    <xf numFmtId="4" fontId="40" fillId="0" borderId="0" applyNumberFormat="0" applyFill="0" applyBorder="0" applyAlignment="0" applyProtection="0"/>
    <xf numFmtId="4" fontId="39" fillId="0" borderId="0" applyNumberFormat="0" applyFill="0" applyBorder="0" applyAlignment="0" applyProtection="0"/>
    <xf numFmtId="4" fontId="40" fillId="0" borderId="0" applyNumberFormat="0" applyFill="0" applyBorder="0" applyAlignment="0" applyProtection="0"/>
    <xf numFmtId="4" fontId="39" fillId="0" borderId="0" applyNumberFormat="0" applyFill="0" applyBorder="0" applyAlignment="0" applyProtection="0"/>
    <xf numFmtId="4" fontId="40" fillId="0" borderId="0" applyNumberFormat="0" applyFill="0" applyBorder="0" applyAlignment="0" applyProtection="0"/>
    <xf numFmtId="4" fontId="39" fillId="0" borderId="0" applyNumberFormat="0" applyFill="0" applyBorder="0" applyAlignment="0" applyProtection="0"/>
    <xf numFmtId="4" fontId="40" fillId="0" borderId="0" applyNumberFormat="0" applyFill="0" applyBorder="0" applyAlignment="0" applyProtection="0"/>
    <xf numFmtId="4" fontId="39" fillId="0" borderId="0" applyNumberFormat="0" applyFill="0" applyBorder="0" applyAlignment="0" applyProtection="0"/>
    <xf numFmtId="4" fontId="40" fillId="0" borderId="0" applyNumberFormat="0" applyFill="0" applyBorder="0" applyAlignment="0" applyProtection="0"/>
    <xf numFmtId="4" fontId="39" fillId="0" borderId="0" applyNumberFormat="0" applyFill="0" applyBorder="0" applyAlignment="0" applyProtection="0"/>
    <xf numFmtId="4" fontId="40" fillId="0" borderId="0" applyNumberFormat="0" applyFill="0" applyBorder="0" applyAlignment="0" applyProtection="0"/>
    <xf numFmtId="4" fontId="39" fillId="0" borderId="0" applyNumberFormat="0" applyFill="0" applyBorder="0" applyAlignment="0" applyProtection="0"/>
    <xf numFmtId="4" fontId="40" fillId="0" borderId="0" applyNumberFormat="0" applyFill="0" applyBorder="0" applyAlignment="0" applyProtection="0"/>
    <xf numFmtId="4" fontId="39" fillId="0" borderId="0" applyNumberFormat="0" applyFill="0" applyBorder="0" applyAlignment="0" applyProtection="0"/>
    <xf numFmtId="4" fontId="40" fillId="0" borderId="0" applyNumberFormat="0" applyFill="0" applyBorder="0" applyAlignment="0" applyProtection="0"/>
    <xf numFmtId="4" fontId="39" fillId="0" borderId="0" applyNumberFormat="0" applyFill="0" applyBorder="0" applyAlignment="0" applyProtection="0"/>
    <xf numFmtId="4" fontId="40" fillId="0" borderId="0" applyNumberFormat="0" applyFill="0" applyBorder="0" applyAlignment="0" applyProtection="0"/>
    <xf numFmtId="4" fontId="39" fillId="0" borderId="0" applyNumberFormat="0" applyFill="0" applyBorder="0" applyAlignment="0" applyProtection="0"/>
    <xf numFmtId="4" fontId="40" fillId="0" borderId="0" applyNumberFormat="0" applyFill="0" applyBorder="0" applyAlignment="0" applyProtection="0"/>
    <xf numFmtId="4" fontId="39" fillId="0" borderId="0" applyNumberFormat="0" applyFill="0" applyBorder="0" applyAlignment="0" applyProtection="0"/>
    <xf numFmtId="4" fontId="40" fillId="0" borderId="0" applyNumberFormat="0" applyFill="0" applyBorder="0" applyAlignment="0" applyProtection="0"/>
    <xf numFmtId="4" fontId="39" fillId="0" borderId="0" applyNumberFormat="0" applyFill="0" applyBorder="0" applyAlignment="0" applyProtection="0"/>
    <xf numFmtId="4" fontId="40" fillId="0" borderId="0" applyNumberFormat="0" applyFill="0" applyBorder="0" applyAlignment="0" applyProtection="0"/>
    <xf numFmtId="4" fontId="39" fillId="0" borderId="0" applyNumberFormat="0" applyFill="0" applyBorder="0" applyAlignment="0" applyProtection="0"/>
    <xf numFmtId="4" fontId="40" fillId="0" borderId="0" applyNumberFormat="0" applyFill="0" applyBorder="0" applyAlignment="0" applyProtection="0"/>
    <xf numFmtId="4" fontId="39" fillId="0" borderId="0" applyNumberFormat="0" applyFill="0" applyBorder="0" applyAlignment="0" applyProtection="0"/>
    <xf numFmtId="4" fontId="40" fillId="0" borderId="0" applyNumberFormat="0" applyFill="0" applyBorder="0" applyAlignment="0" applyProtection="0"/>
    <xf numFmtId="4" fontId="39" fillId="0" borderId="0" applyNumberFormat="0" applyFill="0" applyBorder="0" applyAlignment="0" applyProtection="0"/>
    <xf numFmtId="4" fontId="40" fillId="0" borderId="0" applyNumberFormat="0" applyFill="0" applyBorder="0" applyAlignment="0" applyProtection="0"/>
    <xf numFmtId="4" fontId="39" fillId="0" borderId="0" applyNumberFormat="0" applyFill="0" applyBorder="0" applyAlignment="0" applyProtection="0"/>
    <xf numFmtId="4" fontId="40" fillId="0" borderId="0" applyNumberFormat="0" applyFill="0" applyBorder="0" applyAlignment="0" applyProtection="0"/>
    <xf numFmtId="4" fontId="39" fillId="0" borderId="0" applyNumberFormat="0" applyFill="0" applyBorder="0" applyAlignment="0" applyProtection="0"/>
    <xf numFmtId="4" fontId="40" fillId="0" borderId="0" applyNumberFormat="0" applyFill="0" applyBorder="0" applyAlignment="0" applyProtection="0"/>
    <xf numFmtId="4" fontId="39" fillId="0" borderId="0" applyNumberFormat="0" applyFill="0" applyBorder="0" applyAlignment="0" applyProtection="0"/>
    <xf numFmtId="4" fontId="40" fillId="0" borderId="0" applyNumberFormat="0" applyFill="0" applyBorder="0" applyAlignment="0" applyProtection="0"/>
    <xf numFmtId="4" fontId="39" fillId="0" borderId="0" applyNumberFormat="0" applyFill="0" applyBorder="0" applyAlignment="0" applyProtection="0"/>
    <xf numFmtId="4" fontId="40" fillId="0" borderId="0" applyNumberFormat="0" applyFill="0" applyBorder="0" applyAlignment="0" applyProtection="0"/>
    <xf numFmtId="4" fontId="39" fillId="0" borderId="0" applyNumberFormat="0" applyFill="0" applyBorder="0" applyAlignment="0" applyProtection="0"/>
    <xf numFmtId="4" fontId="40" fillId="0" borderId="0" applyNumberFormat="0" applyFill="0" applyBorder="0" applyAlignment="0" applyProtection="0"/>
    <xf numFmtId="4" fontId="39" fillId="0" borderId="0" applyNumberFormat="0" applyFill="0" applyBorder="0" applyAlignment="0" applyProtection="0"/>
    <xf numFmtId="4" fontId="40" fillId="0" borderId="0" applyNumberFormat="0" applyFill="0" applyBorder="0" applyAlignment="0" applyProtection="0"/>
    <xf numFmtId="4" fontId="39" fillId="0" borderId="0" applyNumberFormat="0" applyFill="0" applyBorder="0" applyAlignment="0" applyProtection="0"/>
    <xf numFmtId="4" fontId="40" fillId="0" borderId="0" applyNumberFormat="0" applyFill="0" applyBorder="0" applyAlignment="0" applyProtection="0"/>
    <xf numFmtId="4" fontId="39" fillId="0" borderId="0" applyNumberFormat="0" applyFill="0" applyBorder="0" applyAlignment="0" applyProtection="0"/>
    <xf numFmtId="4" fontId="40" fillId="0" borderId="0" applyNumberFormat="0" applyFill="0" applyBorder="0" applyAlignment="0" applyProtection="0"/>
    <xf numFmtId="4" fontId="39" fillId="0" borderId="0" applyNumberFormat="0" applyFill="0" applyBorder="0" applyAlignment="0" applyProtection="0"/>
    <xf numFmtId="4" fontId="40" fillId="0" borderId="0" applyNumberFormat="0" applyFill="0" applyBorder="0" applyAlignment="0" applyProtection="0"/>
    <xf numFmtId="4" fontId="39" fillId="0" borderId="0" applyNumberFormat="0" applyFill="0" applyBorder="0" applyAlignment="0" applyProtection="0"/>
    <xf numFmtId="4" fontId="40" fillId="0" borderId="0" applyNumberFormat="0" applyFill="0" applyBorder="0" applyAlignment="0" applyProtection="0"/>
    <xf numFmtId="4" fontId="39" fillId="0" borderId="0" applyNumberFormat="0" applyFill="0" applyBorder="0" applyAlignment="0" applyProtection="0"/>
    <xf numFmtId="4" fontId="40" fillId="0" borderId="0" applyNumberFormat="0" applyFill="0" applyBorder="0" applyAlignment="0" applyProtection="0"/>
    <xf numFmtId="4" fontId="39" fillId="0" borderId="0" applyNumberFormat="0" applyFill="0" applyBorder="0" applyAlignment="0" applyProtection="0"/>
    <xf numFmtId="4" fontId="40" fillId="0" borderId="0" applyNumberFormat="0" applyFill="0" applyBorder="0" applyAlignment="0" applyProtection="0"/>
    <xf numFmtId="4" fontId="39" fillId="0" borderId="0" applyNumberFormat="0" applyFill="0" applyBorder="0" applyAlignment="0" applyProtection="0"/>
    <xf numFmtId="4" fontId="40" fillId="0" borderId="0" applyNumberFormat="0" applyFill="0" applyBorder="0" applyAlignment="0" applyProtection="0"/>
    <xf numFmtId="4" fontId="39" fillId="0" borderId="0" applyNumberFormat="0" applyFill="0" applyBorder="0" applyAlignment="0" applyProtection="0"/>
    <xf numFmtId="4" fontId="40" fillId="0" borderId="0" applyNumberFormat="0" applyFill="0" applyBorder="0" applyAlignment="0" applyProtection="0"/>
    <xf numFmtId="4" fontId="39" fillId="0" borderId="0" applyNumberFormat="0" applyFill="0" applyBorder="0" applyAlignment="0" applyProtection="0"/>
    <xf numFmtId="4" fontId="40" fillId="0" borderId="0" applyNumberFormat="0" applyFill="0" applyBorder="0" applyAlignment="0" applyProtection="0"/>
    <xf numFmtId="4" fontId="39" fillId="0" borderId="0" applyNumberFormat="0" applyFill="0" applyBorder="0" applyAlignment="0" applyProtection="0"/>
    <xf numFmtId="4" fontId="40" fillId="0" borderId="0" applyNumberFormat="0" applyFill="0" applyBorder="0" applyAlignment="0" applyProtection="0"/>
    <xf numFmtId="4" fontId="39" fillId="0" borderId="0" applyNumberFormat="0" applyFill="0" applyBorder="0" applyAlignment="0" applyProtection="0"/>
    <xf numFmtId="4" fontId="40" fillId="0" borderId="0" applyNumberFormat="0" applyFill="0" applyBorder="0" applyAlignment="0" applyProtection="0"/>
    <xf numFmtId="4" fontId="39" fillId="0" borderId="0" applyNumberFormat="0" applyFill="0" applyBorder="0" applyAlignment="0" applyProtection="0"/>
    <xf numFmtId="4" fontId="40" fillId="0" borderId="0" applyNumberFormat="0" applyFill="0" applyBorder="0" applyAlignment="0" applyProtection="0"/>
    <xf numFmtId="4" fontId="39" fillId="0" borderId="0" applyNumberFormat="0" applyFill="0" applyBorder="0" applyAlignment="0" applyProtection="0"/>
    <xf numFmtId="4" fontId="40" fillId="0" borderId="0" applyNumberFormat="0" applyFill="0" applyBorder="0" applyAlignment="0" applyProtection="0"/>
    <xf numFmtId="4" fontId="39" fillId="0" borderId="0" applyNumberFormat="0" applyFill="0" applyBorder="0" applyAlignment="0" applyProtection="0"/>
    <xf numFmtId="4" fontId="40" fillId="0" borderId="0" applyNumberFormat="0" applyFill="0" applyBorder="0" applyAlignment="0" applyProtection="0"/>
    <xf numFmtId="4" fontId="39" fillId="0" borderId="0" applyNumberFormat="0" applyFill="0" applyBorder="0" applyAlignment="0" applyProtection="0"/>
    <xf numFmtId="4" fontId="40" fillId="0" borderId="0" applyNumberFormat="0" applyFill="0" applyBorder="0" applyAlignment="0" applyProtection="0"/>
    <xf numFmtId="4" fontId="39" fillId="0" borderId="0" applyNumberFormat="0" applyFill="0" applyBorder="0" applyAlignment="0" applyProtection="0"/>
    <xf numFmtId="4" fontId="40" fillId="0" borderId="0" applyNumberFormat="0" applyFill="0" applyBorder="0" applyAlignment="0" applyProtection="0"/>
    <xf numFmtId="4" fontId="39" fillId="0" borderId="0" applyNumberFormat="0" applyFill="0" applyBorder="0" applyAlignment="0" applyProtection="0"/>
    <xf numFmtId="4" fontId="40" fillId="0" borderId="0" applyNumberFormat="0" applyFill="0" applyBorder="0" applyAlignment="0" applyProtection="0"/>
    <xf numFmtId="4" fontId="39" fillId="0" borderId="0" applyNumberFormat="0" applyFill="0" applyBorder="0" applyAlignment="0" applyProtection="0"/>
    <xf numFmtId="4" fontId="40" fillId="0" borderId="0" applyNumberFormat="0" applyFill="0" applyBorder="0" applyAlignment="0" applyProtection="0"/>
    <xf numFmtId="4" fontId="39" fillId="0" borderId="0" applyNumberFormat="0" applyFill="0" applyBorder="0" applyAlignment="0" applyProtection="0"/>
    <xf numFmtId="4" fontId="40" fillId="0" borderId="0" applyNumberFormat="0" applyFill="0" applyBorder="0" applyAlignment="0" applyProtection="0"/>
    <xf numFmtId="4" fontId="39" fillId="0" borderId="0" applyNumberFormat="0" applyFill="0" applyBorder="0" applyAlignment="0" applyProtection="0"/>
    <xf numFmtId="4" fontId="40" fillId="0" borderId="0" applyNumberFormat="0" applyFill="0" applyBorder="0" applyAlignment="0" applyProtection="0"/>
    <xf numFmtId="4" fontId="39" fillId="0" borderId="0" applyNumberFormat="0" applyFill="0" applyBorder="0" applyAlignment="0" applyProtection="0"/>
    <xf numFmtId="4" fontId="40" fillId="0" borderId="0" applyNumberFormat="0" applyFill="0" applyBorder="0" applyAlignment="0" applyProtection="0"/>
    <xf numFmtId="4" fontId="39" fillId="0" borderId="0" applyNumberFormat="0" applyFill="0" applyBorder="0" applyAlignment="0" applyProtection="0"/>
    <xf numFmtId="4" fontId="40" fillId="0" borderId="0" applyNumberFormat="0" applyFill="0" applyBorder="0" applyAlignment="0" applyProtection="0"/>
    <xf numFmtId="4" fontId="39" fillId="0" borderId="0" applyNumberFormat="0" applyFill="0" applyBorder="0" applyAlignment="0" applyProtection="0"/>
    <xf numFmtId="4" fontId="40" fillId="0" borderId="0" applyNumberFormat="0" applyFill="0" applyBorder="0" applyAlignment="0" applyProtection="0"/>
    <xf numFmtId="4" fontId="39" fillId="0" borderId="0" applyNumberFormat="0" applyFill="0" applyBorder="0" applyAlignment="0" applyProtection="0"/>
    <xf numFmtId="4" fontId="40" fillId="0" borderId="0" applyNumberFormat="0" applyFill="0" applyBorder="0" applyAlignment="0" applyProtection="0"/>
    <xf numFmtId="4" fontId="39" fillId="0" borderId="0" applyNumberFormat="0" applyFill="0" applyBorder="0" applyAlignment="0" applyProtection="0"/>
    <xf numFmtId="4" fontId="40" fillId="0" borderId="0" applyNumberFormat="0" applyFill="0" applyBorder="0" applyAlignment="0" applyProtection="0"/>
    <xf numFmtId="4" fontId="39" fillId="0" borderId="0" applyNumberFormat="0" applyFill="0" applyBorder="0" applyAlignment="0" applyProtection="0"/>
    <xf numFmtId="4" fontId="40" fillId="0" borderId="0" applyNumberFormat="0" applyFill="0" applyBorder="0" applyAlignment="0" applyProtection="0"/>
    <xf numFmtId="4" fontId="39" fillId="0" borderId="0" applyNumberFormat="0" applyFill="0" applyBorder="0" applyAlignment="0" applyProtection="0"/>
    <xf numFmtId="4" fontId="40" fillId="0" borderId="0" applyNumberFormat="0" applyFill="0" applyBorder="0" applyAlignment="0" applyProtection="0"/>
    <xf numFmtId="4" fontId="39" fillId="0" borderId="0" applyNumberFormat="0" applyFill="0" applyBorder="0" applyAlignment="0" applyProtection="0"/>
    <xf numFmtId="4" fontId="40" fillId="0" borderId="0" applyNumberFormat="0" applyFill="0" applyBorder="0" applyAlignment="0" applyProtection="0"/>
    <xf numFmtId="4" fontId="39" fillId="0" borderId="0" applyNumberFormat="0" applyFill="0" applyBorder="0" applyAlignment="0" applyProtection="0"/>
    <xf numFmtId="4" fontId="40" fillId="0" borderId="0" applyNumberFormat="0" applyFill="0" applyBorder="0" applyAlignment="0" applyProtection="0"/>
    <xf numFmtId="4" fontId="39" fillId="0" borderId="0" applyNumberFormat="0" applyFill="0" applyBorder="0" applyAlignment="0" applyProtection="0"/>
    <xf numFmtId="4" fontId="40" fillId="0" borderId="0" applyNumberFormat="0" applyFill="0" applyBorder="0" applyAlignment="0" applyProtection="0"/>
    <xf numFmtId="4" fontId="39" fillId="0" borderId="0" applyNumberFormat="0" applyFill="0" applyBorder="0" applyAlignment="0" applyProtection="0"/>
    <xf numFmtId="4" fontId="40" fillId="0" borderId="0" applyNumberFormat="0" applyFill="0" applyBorder="0" applyAlignment="0" applyProtection="0"/>
    <xf numFmtId="4" fontId="39" fillId="0" borderId="0" applyNumberFormat="0" applyFill="0" applyBorder="0" applyAlignment="0" applyProtection="0"/>
    <xf numFmtId="4" fontId="40" fillId="0" borderId="0" applyNumberFormat="0" applyFill="0" applyBorder="0" applyAlignment="0" applyProtection="0"/>
    <xf numFmtId="4" fontId="39" fillId="0" borderId="0" applyNumberFormat="0" applyFill="0" applyBorder="0" applyAlignment="0" applyProtection="0"/>
    <xf numFmtId="4" fontId="40" fillId="0" borderId="0" applyNumberFormat="0" applyFill="0" applyBorder="0" applyAlignment="0" applyProtection="0"/>
    <xf numFmtId="4" fontId="39" fillId="0" borderId="0" applyNumberFormat="0" applyFill="0" applyBorder="0" applyAlignment="0" applyProtection="0"/>
    <xf numFmtId="4" fontId="40" fillId="0" borderId="0" applyNumberFormat="0" applyFill="0" applyBorder="0" applyAlignment="0" applyProtection="0"/>
    <xf numFmtId="4" fontId="39" fillId="0" borderId="0" applyNumberFormat="0" applyFill="0" applyBorder="0" applyAlignment="0" applyProtection="0"/>
    <xf numFmtId="4" fontId="40" fillId="0" borderId="0" applyNumberFormat="0" applyFill="0" applyBorder="0" applyAlignment="0" applyProtection="0"/>
    <xf numFmtId="4" fontId="39" fillId="0" borderId="0" applyNumberFormat="0" applyFill="0" applyBorder="0" applyAlignment="0" applyProtection="0"/>
    <xf numFmtId="4" fontId="40" fillId="0" borderId="0" applyNumberFormat="0" applyFill="0" applyBorder="0" applyAlignment="0" applyProtection="0"/>
    <xf numFmtId="4" fontId="39" fillId="0" borderId="0" applyNumberFormat="0" applyFill="0" applyBorder="0" applyAlignment="0" applyProtection="0"/>
    <xf numFmtId="4" fontId="40" fillId="0" borderId="0" applyNumberFormat="0" applyFill="0" applyBorder="0" applyAlignment="0" applyProtection="0"/>
    <xf numFmtId="4" fontId="39" fillId="0" borderId="0" applyNumberFormat="0" applyFill="0" applyBorder="0" applyAlignment="0" applyProtection="0"/>
    <xf numFmtId="4" fontId="40" fillId="0" borderId="0" applyNumberFormat="0" applyFill="0" applyBorder="0" applyAlignment="0" applyProtection="0"/>
    <xf numFmtId="4" fontId="39" fillId="0" borderId="0" applyNumberFormat="0" applyFill="0" applyBorder="0" applyAlignment="0" applyProtection="0"/>
    <xf numFmtId="4" fontId="40" fillId="0" borderId="0" applyNumberFormat="0" applyFill="0" applyBorder="0" applyAlignment="0" applyProtection="0"/>
    <xf numFmtId="4" fontId="39" fillId="0" borderId="0" applyNumberFormat="0" applyFill="0" applyBorder="0" applyAlignment="0" applyProtection="0"/>
    <xf numFmtId="4" fontId="40" fillId="0" borderId="0" applyNumberFormat="0" applyFill="0" applyBorder="0" applyAlignment="0" applyProtection="0"/>
    <xf numFmtId="4" fontId="39" fillId="0" borderId="0" applyNumberFormat="0" applyFill="0" applyBorder="0" applyAlignment="0" applyProtection="0"/>
    <xf numFmtId="4" fontId="40" fillId="0" borderId="0" applyNumberFormat="0" applyFill="0" applyBorder="0" applyAlignment="0" applyProtection="0"/>
    <xf numFmtId="4" fontId="39" fillId="0" borderId="0" applyNumberFormat="0" applyFill="0" applyBorder="0" applyAlignment="0" applyProtection="0"/>
    <xf numFmtId="4" fontId="40" fillId="0" borderId="0" applyNumberFormat="0" applyFill="0" applyBorder="0" applyAlignment="0" applyProtection="0"/>
    <xf numFmtId="4" fontId="39" fillId="0" borderId="0" applyNumberFormat="0" applyFill="0" applyBorder="0" applyAlignment="0" applyProtection="0"/>
    <xf numFmtId="4" fontId="40" fillId="0" borderId="0" applyNumberFormat="0" applyFill="0" applyBorder="0" applyAlignment="0" applyProtection="0"/>
    <xf numFmtId="4" fontId="39" fillId="0" borderId="0" applyNumberFormat="0" applyFill="0" applyBorder="0" applyAlignment="0" applyProtection="0"/>
    <xf numFmtId="4" fontId="40" fillId="0" borderId="0" applyNumberFormat="0" applyFill="0" applyBorder="0" applyAlignment="0" applyProtection="0"/>
    <xf numFmtId="4" fontId="39" fillId="0" borderId="0" applyNumberFormat="0" applyFill="0" applyBorder="0" applyAlignment="0" applyProtection="0"/>
    <xf numFmtId="4" fontId="40" fillId="0" borderId="0" applyNumberFormat="0" applyFill="0" applyBorder="0" applyAlignment="0" applyProtection="0"/>
    <xf numFmtId="4" fontId="39" fillId="0" borderId="0" applyNumberFormat="0" applyFill="0" applyBorder="0" applyAlignment="0" applyProtection="0"/>
    <xf numFmtId="4" fontId="40" fillId="0" borderId="0" applyNumberFormat="0" applyFill="0" applyBorder="0" applyAlignment="0" applyProtection="0"/>
    <xf numFmtId="4" fontId="39" fillId="0" borderId="0" applyNumberFormat="0" applyFill="0" applyBorder="0" applyAlignment="0" applyProtection="0"/>
    <xf numFmtId="4" fontId="40" fillId="0" borderId="0" applyNumberFormat="0" applyFill="0" applyBorder="0" applyAlignment="0" applyProtection="0"/>
    <xf numFmtId="4" fontId="39" fillId="0" borderId="0" applyNumberFormat="0" applyFill="0" applyBorder="0" applyAlignment="0" applyProtection="0"/>
    <xf numFmtId="4" fontId="40" fillId="0" borderId="0" applyNumberFormat="0" applyFill="0" applyBorder="0" applyAlignment="0" applyProtection="0"/>
    <xf numFmtId="4" fontId="39" fillId="0" borderId="0" applyNumberFormat="0" applyFill="0" applyBorder="0" applyAlignment="0" applyProtection="0"/>
    <xf numFmtId="4" fontId="40" fillId="0" borderId="0" applyNumberFormat="0" applyFill="0" applyBorder="0" applyAlignment="0" applyProtection="0"/>
    <xf numFmtId="4" fontId="39" fillId="0" borderId="0" applyNumberFormat="0" applyFill="0" applyBorder="0" applyAlignment="0" applyProtection="0"/>
    <xf numFmtId="4" fontId="40" fillId="0" borderId="0" applyNumberFormat="0" applyFill="0" applyBorder="0" applyAlignment="0" applyProtection="0"/>
    <xf numFmtId="4" fontId="39" fillId="0" borderId="0" applyNumberFormat="0" applyFill="0" applyBorder="0" applyAlignment="0" applyProtection="0"/>
    <xf numFmtId="4" fontId="40" fillId="0" borderId="0" applyNumberFormat="0" applyFill="0" applyBorder="0" applyAlignment="0" applyProtection="0"/>
    <xf numFmtId="4" fontId="39" fillId="0" borderId="0" applyNumberFormat="0" applyFill="0" applyBorder="0" applyAlignment="0" applyProtection="0"/>
    <xf numFmtId="4" fontId="40" fillId="0" borderId="0" applyNumberFormat="0" applyFill="0" applyBorder="0" applyAlignment="0" applyProtection="0"/>
    <xf numFmtId="4" fontId="39" fillId="0" borderId="0" applyNumberFormat="0" applyFill="0" applyBorder="0" applyAlignment="0" applyProtection="0"/>
    <xf numFmtId="4" fontId="40" fillId="0" borderId="0" applyNumberFormat="0" applyFill="0" applyBorder="0" applyAlignment="0" applyProtection="0"/>
    <xf numFmtId="4" fontId="39" fillId="0" borderId="0" applyNumberFormat="0" applyFill="0" applyBorder="0" applyAlignment="0" applyProtection="0"/>
    <xf numFmtId="4" fontId="40" fillId="0" borderId="0" applyNumberFormat="0" applyFill="0" applyBorder="0" applyAlignment="0" applyProtection="0"/>
    <xf numFmtId="4" fontId="39" fillId="0" borderId="0" applyNumberFormat="0" applyFill="0" applyBorder="0" applyAlignment="0" applyProtection="0"/>
    <xf numFmtId="4" fontId="40" fillId="0" borderId="0" applyNumberFormat="0" applyFill="0" applyBorder="0" applyAlignment="0" applyProtection="0"/>
    <xf numFmtId="4" fontId="39" fillId="0" borderId="0" applyNumberFormat="0" applyFill="0" applyBorder="0" applyAlignment="0" applyProtection="0"/>
    <xf numFmtId="4" fontId="40" fillId="0" borderId="0" applyNumberFormat="0" applyFill="0" applyBorder="0" applyAlignment="0" applyProtection="0"/>
    <xf numFmtId="4" fontId="39" fillId="0" borderId="0" applyNumberFormat="0" applyFill="0" applyBorder="0" applyAlignment="0" applyProtection="0"/>
    <xf numFmtId="4" fontId="40" fillId="0" borderId="0" applyNumberFormat="0" applyFill="0" applyBorder="0" applyAlignment="0" applyProtection="0"/>
    <xf numFmtId="4" fontId="39" fillId="0" borderId="0" applyNumberFormat="0" applyFill="0" applyBorder="0" applyAlignment="0" applyProtection="0"/>
    <xf numFmtId="4" fontId="40" fillId="0" borderId="0" applyNumberFormat="0" applyFill="0" applyBorder="0" applyAlignment="0" applyProtection="0"/>
    <xf numFmtId="4" fontId="39" fillId="0" borderId="0" applyNumberFormat="0" applyFill="0" applyBorder="0" applyAlignment="0" applyProtection="0"/>
    <xf numFmtId="4" fontId="40" fillId="0" borderId="0" applyNumberFormat="0" applyFill="0" applyBorder="0" applyAlignment="0" applyProtection="0"/>
    <xf numFmtId="4" fontId="39" fillId="0" borderId="0" applyNumberFormat="0" applyFill="0" applyBorder="0" applyAlignment="0" applyProtection="0"/>
    <xf numFmtId="4" fontId="40" fillId="0" borderId="0" applyNumberFormat="0" applyFill="0" applyBorder="0" applyAlignment="0" applyProtection="0"/>
    <xf numFmtId="4" fontId="39" fillId="0" borderId="0" applyNumberFormat="0" applyFill="0" applyBorder="0" applyAlignment="0" applyProtection="0"/>
    <xf numFmtId="4" fontId="40" fillId="0" borderId="0" applyNumberFormat="0" applyFill="0" applyBorder="0" applyAlignment="0" applyProtection="0"/>
    <xf numFmtId="4" fontId="39" fillId="0" borderId="0" applyNumberFormat="0" applyFill="0" applyBorder="0" applyAlignment="0" applyProtection="0"/>
    <xf numFmtId="4" fontId="40" fillId="0" borderId="0" applyNumberFormat="0" applyFill="0" applyBorder="0" applyAlignment="0" applyProtection="0"/>
    <xf numFmtId="4" fontId="39" fillId="0" borderId="0" applyNumberFormat="0" applyFill="0" applyBorder="0" applyAlignment="0" applyProtection="0"/>
    <xf numFmtId="4" fontId="40" fillId="0" borderId="0" applyNumberFormat="0" applyFill="0" applyBorder="0" applyAlignment="0" applyProtection="0"/>
    <xf numFmtId="4" fontId="39" fillId="0" borderId="0" applyNumberFormat="0" applyFill="0" applyBorder="0" applyAlignment="0" applyProtection="0"/>
    <xf numFmtId="4" fontId="40" fillId="0" borderId="0" applyNumberFormat="0" applyFill="0" applyBorder="0" applyAlignment="0" applyProtection="0"/>
    <xf numFmtId="4" fontId="39" fillId="0" borderId="0" applyNumberFormat="0" applyFill="0" applyBorder="0" applyAlignment="0" applyProtection="0"/>
    <xf numFmtId="4" fontId="40" fillId="0" borderId="0" applyNumberFormat="0" applyFill="0" applyBorder="0" applyAlignment="0" applyProtection="0"/>
    <xf numFmtId="4" fontId="39" fillId="0" borderId="0" applyNumberFormat="0" applyFill="0" applyBorder="0" applyAlignment="0" applyProtection="0"/>
    <xf numFmtId="4" fontId="40" fillId="0" borderId="0" applyNumberFormat="0" applyFill="0" applyBorder="0" applyAlignment="0" applyProtection="0"/>
    <xf numFmtId="4" fontId="39" fillId="0" borderId="0" applyNumberFormat="0" applyFill="0" applyBorder="0" applyAlignment="0" applyProtection="0"/>
    <xf numFmtId="4" fontId="40" fillId="0" borderId="0" applyNumberFormat="0" applyFill="0" applyBorder="0" applyAlignment="0" applyProtection="0"/>
    <xf numFmtId="4" fontId="39" fillId="0" borderId="0" applyNumberFormat="0" applyFill="0" applyBorder="0" applyAlignment="0" applyProtection="0"/>
    <xf numFmtId="4" fontId="40" fillId="0" borderId="0" applyNumberFormat="0" applyFill="0" applyBorder="0" applyAlignment="0" applyProtection="0"/>
    <xf numFmtId="4" fontId="39" fillId="0" borderId="0" applyNumberFormat="0" applyFill="0" applyBorder="0" applyAlignment="0" applyProtection="0"/>
    <xf numFmtId="4" fontId="40" fillId="0" borderId="0" applyNumberFormat="0" applyFill="0" applyBorder="0" applyAlignment="0" applyProtection="0"/>
    <xf numFmtId="4" fontId="39" fillId="0" borderId="0" applyNumberFormat="0" applyFill="0" applyBorder="0" applyAlignment="0" applyProtection="0"/>
    <xf numFmtId="4" fontId="40" fillId="0" borderId="0" applyNumberFormat="0" applyFill="0" applyBorder="0" applyAlignment="0" applyProtection="0"/>
    <xf numFmtId="4" fontId="39" fillId="0" borderId="0" applyNumberFormat="0" applyFill="0" applyBorder="0" applyAlignment="0" applyProtection="0"/>
    <xf numFmtId="4" fontId="40" fillId="0" borderId="0" applyNumberFormat="0" applyFill="0" applyBorder="0" applyAlignment="0" applyProtection="0"/>
    <xf numFmtId="4" fontId="39" fillId="0" borderId="0" applyNumberFormat="0" applyFill="0" applyBorder="0" applyAlignment="0" applyProtection="0"/>
    <xf numFmtId="4" fontId="40" fillId="0" borderId="0" applyNumberFormat="0" applyFill="0" applyBorder="0" applyAlignment="0" applyProtection="0"/>
    <xf numFmtId="4" fontId="39" fillId="0" borderId="0" applyNumberFormat="0" applyFill="0" applyBorder="0" applyAlignment="0" applyProtection="0"/>
    <xf numFmtId="4" fontId="40" fillId="0" borderId="0" applyNumberFormat="0" applyFill="0" applyBorder="0" applyAlignment="0" applyProtection="0"/>
    <xf numFmtId="4" fontId="39" fillId="0" borderId="0" applyNumberFormat="0" applyFill="0" applyBorder="0" applyAlignment="0" applyProtection="0"/>
    <xf numFmtId="4" fontId="40" fillId="0" borderId="0" applyNumberFormat="0" applyFill="0" applyBorder="0" applyAlignment="0" applyProtection="0"/>
    <xf numFmtId="4" fontId="39" fillId="0" borderId="0" applyNumberFormat="0" applyFill="0" applyBorder="0" applyAlignment="0" applyProtection="0"/>
    <xf numFmtId="4" fontId="40" fillId="0" borderId="0" applyNumberFormat="0" applyFill="0" applyBorder="0" applyAlignment="0" applyProtection="0"/>
    <xf numFmtId="4" fontId="39" fillId="0" borderId="0" applyNumberFormat="0" applyFill="0" applyBorder="0" applyAlignment="0" applyProtection="0"/>
    <xf numFmtId="4" fontId="40" fillId="0" borderId="0" applyNumberFormat="0" applyFill="0" applyBorder="0" applyAlignment="0" applyProtection="0"/>
    <xf numFmtId="4" fontId="39" fillId="0" borderId="0" applyNumberFormat="0" applyFill="0" applyBorder="0" applyAlignment="0" applyProtection="0"/>
    <xf numFmtId="4" fontId="40" fillId="0" borderId="0" applyNumberFormat="0" applyFill="0" applyBorder="0" applyAlignment="0" applyProtection="0"/>
    <xf numFmtId="4" fontId="39" fillId="0" borderId="0" applyNumberFormat="0" applyFill="0" applyBorder="0" applyAlignment="0" applyProtection="0"/>
    <xf numFmtId="4" fontId="40" fillId="0" borderId="0" applyNumberFormat="0" applyFill="0" applyBorder="0" applyAlignment="0" applyProtection="0"/>
    <xf numFmtId="4" fontId="39" fillId="0" borderId="0" applyNumberFormat="0" applyFill="0" applyBorder="0" applyAlignment="0" applyProtection="0"/>
    <xf numFmtId="4" fontId="40" fillId="0" borderId="0" applyNumberFormat="0" applyFill="0" applyBorder="0" applyAlignment="0" applyProtection="0"/>
    <xf numFmtId="4" fontId="39" fillId="0" borderId="0" applyNumberFormat="0" applyFill="0" applyBorder="0" applyAlignment="0" applyProtection="0"/>
    <xf numFmtId="4" fontId="40" fillId="0" borderId="0" applyNumberFormat="0" applyFill="0" applyBorder="0" applyAlignment="0" applyProtection="0"/>
    <xf numFmtId="4" fontId="39" fillId="0" borderId="0" applyNumberFormat="0" applyFill="0" applyBorder="0" applyAlignment="0" applyProtection="0"/>
    <xf numFmtId="4" fontId="40" fillId="0" borderId="0" applyNumberFormat="0" applyFill="0" applyBorder="0" applyAlignment="0" applyProtection="0"/>
    <xf numFmtId="4" fontId="39" fillId="0" borderId="0" applyNumberFormat="0" applyFill="0" applyBorder="0" applyAlignment="0" applyProtection="0"/>
    <xf numFmtId="4" fontId="40" fillId="0" borderId="0" applyNumberFormat="0" applyFill="0" applyBorder="0" applyAlignment="0" applyProtection="0"/>
    <xf numFmtId="4" fontId="39" fillId="0" borderId="0" applyNumberFormat="0" applyFill="0" applyBorder="0" applyAlignment="0" applyProtection="0"/>
    <xf numFmtId="4" fontId="40" fillId="0" borderId="0" applyNumberFormat="0" applyFill="0" applyBorder="0" applyAlignment="0" applyProtection="0"/>
    <xf numFmtId="4" fontId="39" fillId="0" borderId="0" applyNumberFormat="0" applyFill="0" applyBorder="0" applyAlignment="0" applyProtection="0"/>
    <xf numFmtId="4" fontId="40" fillId="0" borderId="0" applyNumberFormat="0" applyFill="0" applyBorder="0" applyAlignment="0" applyProtection="0"/>
    <xf numFmtId="4" fontId="39" fillId="0" borderId="0" applyNumberFormat="0" applyFill="0" applyBorder="0" applyAlignment="0" applyProtection="0"/>
    <xf numFmtId="4" fontId="40" fillId="0" borderId="0" applyNumberFormat="0" applyFill="0" applyBorder="0" applyAlignment="0" applyProtection="0"/>
    <xf numFmtId="4" fontId="39" fillId="0" borderId="0" applyNumberFormat="0" applyFill="0" applyBorder="0" applyAlignment="0" applyProtection="0"/>
    <xf numFmtId="4" fontId="40" fillId="0" borderId="0" applyNumberFormat="0" applyFill="0" applyBorder="0" applyAlignment="0" applyProtection="0"/>
    <xf numFmtId="4" fontId="39" fillId="0" borderId="0" applyNumberFormat="0" applyFill="0" applyBorder="0" applyAlignment="0" applyProtection="0"/>
    <xf numFmtId="4" fontId="40" fillId="0" borderId="0" applyNumberFormat="0" applyFill="0" applyBorder="0" applyAlignment="0" applyProtection="0"/>
    <xf numFmtId="4" fontId="39" fillId="0" borderId="0" applyNumberFormat="0" applyFill="0" applyBorder="0" applyAlignment="0" applyProtection="0"/>
    <xf numFmtId="4" fontId="40" fillId="0" borderId="0" applyNumberFormat="0" applyFill="0" applyBorder="0" applyAlignment="0" applyProtection="0"/>
    <xf numFmtId="4" fontId="39" fillId="0" borderId="0" applyNumberFormat="0" applyFill="0" applyBorder="0" applyAlignment="0" applyProtection="0"/>
    <xf numFmtId="4" fontId="40" fillId="0" borderId="0" applyNumberFormat="0" applyFill="0" applyBorder="0" applyAlignment="0" applyProtection="0"/>
    <xf numFmtId="4" fontId="39" fillId="0" borderId="0" applyNumberFormat="0" applyFill="0" applyBorder="0" applyAlignment="0" applyProtection="0"/>
    <xf numFmtId="4" fontId="40" fillId="0" borderId="0" applyNumberFormat="0" applyFill="0" applyBorder="0" applyAlignment="0" applyProtection="0"/>
    <xf numFmtId="4" fontId="39" fillId="0" borderId="0" applyNumberFormat="0" applyFill="0" applyBorder="0" applyAlignment="0" applyProtection="0"/>
    <xf numFmtId="4" fontId="40" fillId="0" borderId="0" applyNumberFormat="0" applyFill="0" applyBorder="0" applyAlignment="0" applyProtection="0"/>
    <xf numFmtId="4" fontId="39" fillId="0" borderId="0" applyNumberFormat="0" applyFill="0" applyBorder="0" applyAlignment="0" applyProtection="0"/>
    <xf numFmtId="4" fontId="40" fillId="0" borderId="0" applyNumberFormat="0" applyFill="0" applyBorder="0" applyAlignment="0" applyProtection="0"/>
    <xf numFmtId="4" fontId="39" fillId="0" borderId="0" applyNumberFormat="0" applyFill="0" applyBorder="0" applyAlignment="0" applyProtection="0"/>
    <xf numFmtId="4" fontId="40" fillId="0" borderId="0" applyNumberFormat="0" applyFill="0" applyBorder="0" applyAlignment="0" applyProtection="0"/>
    <xf numFmtId="4" fontId="39" fillId="0" borderId="0" applyNumberFormat="0" applyFill="0" applyBorder="0" applyAlignment="0" applyProtection="0"/>
    <xf numFmtId="4" fontId="40" fillId="0" borderId="0" applyNumberFormat="0" applyFill="0" applyBorder="0" applyAlignment="0" applyProtection="0"/>
    <xf numFmtId="4" fontId="39" fillId="0" borderId="0" applyNumberFormat="0" applyFill="0" applyBorder="0" applyAlignment="0" applyProtection="0"/>
    <xf numFmtId="4" fontId="40" fillId="0" borderId="0" applyNumberFormat="0" applyFill="0" applyBorder="0" applyAlignment="0" applyProtection="0"/>
    <xf numFmtId="4" fontId="39" fillId="0" borderId="0" applyNumberFormat="0" applyFill="0" applyBorder="0" applyAlignment="0" applyProtection="0"/>
    <xf numFmtId="4" fontId="40" fillId="0" borderId="0" applyNumberFormat="0" applyFill="0" applyBorder="0" applyAlignment="0" applyProtection="0"/>
    <xf numFmtId="4" fontId="39" fillId="0" borderId="0" applyNumberFormat="0" applyFill="0" applyBorder="0" applyAlignment="0" applyProtection="0"/>
    <xf numFmtId="4" fontId="40" fillId="0" borderId="0" applyNumberFormat="0" applyFill="0" applyBorder="0" applyAlignment="0" applyProtection="0"/>
    <xf numFmtId="4" fontId="39" fillId="0" borderId="0" applyNumberFormat="0" applyFill="0" applyBorder="0" applyAlignment="0" applyProtection="0"/>
    <xf numFmtId="4" fontId="40" fillId="0" borderId="0" applyNumberFormat="0" applyFill="0" applyBorder="0" applyAlignment="0" applyProtection="0"/>
    <xf numFmtId="4" fontId="39" fillId="0" borderId="0" applyNumberFormat="0" applyFill="0" applyBorder="0" applyAlignment="0" applyProtection="0"/>
    <xf numFmtId="4" fontId="40" fillId="0" borderId="0" applyNumberFormat="0" applyFill="0" applyBorder="0" applyAlignment="0" applyProtection="0"/>
    <xf numFmtId="4" fontId="39" fillId="0" borderId="0" applyNumberFormat="0" applyFill="0" applyBorder="0" applyAlignment="0" applyProtection="0"/>
    <xf numFmtId="4" fontId="40" fillId="0" borderId="0" applyNumberFormat="0" applyFill="0" applyBorder="0" applyAlignment="0" applyProtection="0"/>
    <xf numFmtId="4" fontId="39" fillId="0" borderId="0" applyNumberFormat="0" applyFill="0" applyBorder="0" applyAlignment="0" applyProtection="0"/>
    <xf numFmtId="4" fontId="40" fillId="0" borderId="0" applyNumberFormat="0" applyFill="0" applyBorder="0" applyAlignment="0" applyProtection="0"/>
    <xf numFmtId="4" fontId="39" fillId="0" borderId="0" applyNumberFormat="0" applyFill="0" applyBorder="0" applyAlignment="0" applyProtection="0"/>
    <xf numFmtId="4" fontId="40" fillId="0" borderId="0" applyNumberFormat="0" applyFill="0" applyBorder="0" applyAlignment="0" applyProtection="0"/>
    <xf numFmtId="4" fontId="39" fillId="0" borderId="0" applyNumberFormat="0" applyFill="0" applyBorder="0" applyAlignment="0" applyProtection="0"/>
    <xf numFmtId="4" fontId="40" fillId="0" borderId="0" applyNumberFormat="0" applyFill="0" applyBorder="0" applyAlignment="0" applyProtection="0"/>
    <xf numFmtId="4" fontId="39" fillId="0" borderId="0" applyNumberFormat="0" applyFill="0" applyBorder="0" applyAlignment="0" applyProtection="0"/>
    <xf numFmtId="4" fontId="40" fillId="0" borderId="0" applyNumberFormat="0" applyFill="0" applyBorder="0" applyAlignment="0" applyProtection="0"/>
    <xf numFmtId="4" fontId="39" fillId="0" borderId="0" applyNumberFormat="0" applyFill="0" applyBorder="0" applyAlignment="0" applyProtection="0"/>
    <xf numFmtId="4" fontId="40" fillId="0" borderId="0" applyNumberFormat="0" applyFill="0" applyBorder="0" applyAlignment="0" applyProtection="0"/>
    <xf numFmtId="4" fontId="39" fillId="0" borderId="0" applyNumberFormat="0" applyFill="0" applyBorder="0" applyAlignment="0" applyProtection="0"/>
    <xf numFmtId="4" fontId="40" fillId="0" borderId="0" applyNumberFormat="0" applyFill="0" applyBorder="0" applyAlignment="0" applyProtection="0"/>
    <xf numFmtId="4" fontId="39" fillId="0" borderId="0" applyNumberFormat="0" applyFill="0" applyBorder="0" applyAlignment="0" applyProtection="0"/>
    <xf numFmtId="4" fontId="40" fillId="0" borderId="0" applyNumberFormat="0" applyFill="0" applyBorder="0" applyAlignment="0" applyProtection="0"/>
    <xf numFmtId="4" fontId="39" fillId="0" borderId="0" applyNumberFormat="0" applyFill="0" applyBorder="0" applyAlignment="0" applyProtection="0"/>
    <xf numFmtId="4" fontId="40" fillId="0" borderId="0" applyNumberFormat="0" applyFill="0" applyBorder="0" applyAlignment="0" applyProtection="0"/>
    <xf numFmtId="4" fontId="39" fillId="0" borderId="0" applyNumberFormat="0" applyFill="0" applyBorder="0" applyAlignment="0" applyProtection="0"/>
    <xf numFmtId="4" fontId="40" fillId="0" borderId="0" applyNumberFormat="0" applyFill="0" applyBorder="0" applyAlignment="0" applyProtection="0"/>
    <xf numFmtId="4" fontId="39" fillId="0" borderId="0" applyNumberFormat="0" applyFill="0" applyBorder="0" applyAlignment="0" applyProtection="0"/>
    <xf numFmtId="4" fontId="40" fillId="0" borderId="0" applyNumberFormat="0" applyFill="0" applyBorder="0" applyAlignment="0" applyProtection="0"/>
    <xf numFmtId="4" fontId="39" fillId="0" borderId="0" applyNumberFormat="0" applyFill="0" applyBorder="0" applyAlignment="0" applyProtection="0"/>
    <xf numFmtId="4" fontId="40" fillId="0" borderId="0" applyNumberFormat="0" applyFill="0" applyBorder="0" applyAlignment="0" applyProtection="0"/>
    <xf numFmtId="4" fontId="39" fillId="0" borderId="0" applyNumberFormat="0" applyFill="0" applyBorder="0" applyAlignment="0" applyProtection="0"/>
    <xf numFmtId="4" fontId="40" fillId="0" borderId="0" applyNumberFormat="0" applyFill="0" applyBorder="0" applyAlignment="0" applyProtection="0"/>
    <xf numFmtId="4" fontId="39" fillId="0" borderId="0" applyNumberFormat="0" applyFill="0" applyBorder="0" applyAlignment="0" applyProtection="0"/>
    <xf numFmtId="4" fontId="40" fillId="0" borderId="0" applyNumberFormat="0" applyFill="0" applyBorder="0" applyAlignment="0" applyProtection="0"/>
    <xf numFmtId="4" fontId="39" fillId="0" borderId="0" applyNumberFormat="0" applyFill="0" applyBorder="0" applyAlignment="0" applyProtection="0"/>
    <xf numFmtId="4" fontId="40" fillId="0" borderId="0" applyNumberFormat="0" applyFill="0" applyBorder="0" applyAlignment="0" applyProtection="0"/>
    <xf numFmtId="4" fontId="39" fillId="0" borderId="0" applyNumberFormat="0" applyFill="0" applyBorder="0" applyAlignment="0" applyProtection="0"/>
    <xf numFmtId="4" fontId="40" fillId="0" borderId="0" applyNumberFormat="0" applyFill="0" applyBorder="0" applyAlignment="0" applyProtection="0"/>
    <xf numFmtId="4" fontId="39" fillId="0" borderId="0" applyNumberFormat="0" applyFill="0" applyBorder="0" applyAlignment="0" applyProtection="0"/>
    <xf numFmtId="4" fontId="40" fillId="0" borderId="0" applyNumberFormat="0" applyFill="0" applyBorder="0" applyAlignment="0" applyProtection="0"/>
    <xf numFmtId="4" fontId="39" fillId="0" borderId="0" applyNumberFormat="0" applyFill="0" applyBorder="0" applyAlignment="0" applyProtection="0"/>
    <xf numFmtId="4" fontId="40" fillId="0" borderId="0" applyNumberFormat="0" applyFill="0" applyBorder="0" applyAlignment="0" applyProtection="0"/>
    <xf numFmtId="4" fontId="39" fillId="0" borderId="0" applyNumberFormat="0" applyFill="0" applyBorder="0" applyAlignment="0" applyProtection="0"/>
    <xf numFmtId="4" fontId="40" fillId="0" borderId="0" applyNumberFormat="0" applyFill="0" applyBorder="0" applyAlignment="0" applyProtection="0"/>
    <xf numFmtId="4" fontId="39" fillId="0" borderId="0" applyNumberFormat="0" applyFill="0" applyBorder="0" applyAlignment="0" applyProtection="0"/>
    <xf numFmtId="4" fontId="40" fillId="0" borderId="0" applyNumberFormat="0" applyFill="0" applyBorder="0" applyAlignment="0" applyProtection="0"/>
    <xf numFmtId="4" fontId="39" fillId="0" borderId="0" applyNumberFormat="0" applyFill="0" applyBorder="0" applyAlignment="0" applyProtection="0"/>
    <xf numFmtId="4" fontId="40" fillId="0" borderId="0" applyNumberFormat="0" applyFill="0" applyBorder="0" applyAlignment="0" applyProtection="0"/>
    <xf numFmtId="4" fontId="39" fillId="0" borderId="0" applyNumberFormat="0" applyFill="0" applyBorder="0" applyAlignment="0" applyProtection="0"/>
    <xf numFmtId="4" fontId="40" fillId="0" borderId="0" applyNumberFormat="0" applyFill="0" applyBorder="0" applyAlignment="0" applyProtection="0"/>
    <xf numFmtId="4" fontId="39" fillId="0" borderId="0" applyNumberFormat="0" applyFill="0" applyBorder="0" applyAlignment="0" applyProtection="0"/>
    <xf numFmtId="4" fontId="40" fillId="0" borderId="0" applyNumberFormat="0" applyFill="0" applyBorder="0" applyAlignment="0" applyProtection="0"/>
    <xf numFmtId="4" fontId="39" fillId="0" borderId="0" applyNumberFormat="0" applyFill="0" applyBorder="0" applyAlignment="0" applyProtection="0"/>
    <xf numFmtId="4" fontId="40" fillId="0" borderId="0" applyNumberFormat="0" applyFill="0" applyBorder="0" applyAlignment="0" applyProtection="0"/>
    <xf numFmtId="0" fontId="105" fillId="0" borderId="0"/>
    <xf numFmtId="0" fontId="105" fillId="0" borderId="0"/>
    <xf numFmtId="0" fontId="106" fillId="0" borderId="0"/>
    <xf numFmtId="0" fontId="106" fillId="0" borderId="0"/>
    <xf numFmtId="0" fontId="105" fillId="0" borderId="0"/>
    <xf numFmtId="0" fontId="4" fillId="0" borderId="0"/>
    <xf numFmtId="0" fontId="106" fillId="0" borderId="0"/>
    <xf numFmtId="0" fontId="4" fillId="0" borderId="0"/>
    <xf numFmtId="0" fontId="105" fillId="0" borderId="0"/>
    <xf numFmtId="187" fontId="107" fillId="0" borderId="0"/>
    <xf numFmtId="43" fontId="106" fillId="0" borderId="0" applyFont="0" applyFill="0" applyBorder="0" applyAlignment="0" applyProtection="0"/>
    <xf numFmtId="0" fontId="4" fillId="0" borderId="0"/>
    <xf numFmtId="187" fontId="107" fillId="0" borderId="0"/>
    <xf numFmtId="165" fontId="105" fillId="0" borderId="0" applyFont="0" applyFill="0" applyBorder="0" applyAlignment="0" applyProtection="0"/>
    <xf numFmtId="0" fontId="105" fillId="0" borderId="0"/>
    <xf numFmtId="0" fontId="105" fillId="0" borderId="0"/>
    <xf numFmtId="0" fontId="105" fillId="0" borderId="0"/>
    <xf numFmtId="0" fontId="105" fillId="0" borderId="0"/>
    <xf numFmtId="0" fontId="105" fillId="0" borderId="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0" fontId="105" fillId="0" borderId="0"/>
    <xf numFmtId="43" fontId="105" fillId="0" borderId="0" applyFont="0" applyFill="0" applyBorder="0" applyAlignment="0" applyProtection="0"/>
    <xf numFmtId="0" fontId="105" fillId="0" borderId="0"/>
    <xf numFmtId="0" fontId="105" fillId="0" borderId="0"/>
    <xf numFmtId="43" fontId="105" fillId="0" borderId="0" applyFont="0" applyFill="0" applyBorder="0" applyAlignment="0" applyProtection="0"/>
    <xf numFmtId="0" fontId="105" fillId="0" borderId="0"/>
    <xf numFmtId="0" fontId="3" fillId="0" borderId="0"/>
    <xf numFmtId="0" fontId="3" fillId="0" borderId="0"/>
    <xf numFmtId="0" fontId="3" fillId="0" borderId="0"/>
    <xf numFmtId="0" fontId="105" fillId="0" borderId="0"/>
    <xf numFmtId="0" fontId="105" fillId="0" borderId="0"/>
    <xf numFmtId="0" fontId="3" fillId="0" borderId="0"/>
    <xf numFmtId="0" fontId="3" fillId="0" borderId="0"/>
    <xf numFmtId="0" fontId="118" fillId="0" borderId="0"/>
    <xf numFmtId="9" fontId="118" fillId="0" borderId="0" applyFont="0" applyFill="0" applyBorder="0" applyAlignment="0" applyProtection="0"/>
    <xf numFmtId="189" fontId="118" fillId="0" borderId="0" applyFont="0" applyFill="0" applyBorder="0" applyAlignment="0" applyProtection="0"/>
    <xf numFmtId="39" fontId="120" fillId="0" borderId="0"/>
    <xf numFmtId="39" fontId="120" fillId="0" borderId="0"/>
    <xf numFmtId="39" fontId="120" fillId="0" borderId="0"/>
    <xf numFmtId="39" fontId="120" fillId="0" borderId="0"/>
    <xf numFmtId="39" fontId="120" fillId="0" borderId="0"/>
    <xf numFmtId="39" fontId="120" fillId="0" borderId="0"/>
    <xf numFmtId="39" fontId="120" fillId="0" borderId="0"/>
    <xf numFmtId="39" fontId="120" fillId="0" borderId="0"/>
    <xf numFmtId="39" fontId="120" fillId="0" borderId="0"/>
    <xf numFmtId="39" fontId="120" fillId="0" borderId="0"/>
    <xf numFmtId="39" fontId="120" fillId="0" borderId="0"/>
    <xf numFmtId="39" fontId="120" fillId="0" borderId="0"/>
    <xf numFmtId="39" fontId="120" fillId="0" borderId="0"/>
    <xf numFmtId="39" fontId="120" fillId="0" borderId="0"/>
    <xf numFmtId="39" fontId="120" fillId="0" borderId="0"/>
    <xf numFmtId="39" fontId="120" fillId="0" borderId="0"/>
    <xf numFmtId="39" fontId="120" fillId="0" borderId="0"/>
    <xf numFmtId="39" fontId="120" fillId="0" borderId="0"/>
    <xf numFmtId="39" fontId="120" fillId="0" borderId="0"/>
    <xf numFmtId="39" fontId="120" fillId="0" borderId="0"/>
    <xf numFmtId="39" fontId="120" fillId="0" borderId="0"/>
    <xf numFmtId="39" fontId="120" fillId="0" borderId="0"/>
    <xf numFmtId="39" fontId="120" fillId="0" borderId="0"/>
    <xf numFmtId="39" fontId="120" fillId="0" borderId="0"/>
    <xf numFmtId="39" fontId="120" fillId="0" borderId="0"/>
    <xf numFmtId="39" fontId="120" fillId="0" borderId="0"/>
    <xf numFmtId="39" fontId="120"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3" fillId="0" borderId="0"/>
    <xf numFmtId="0" fontId="121" fillId="0" borderId="0"/>
    <xf numFmtId="0" fontId="122" fillId="0" borderId="0"/>
    <xf numFmtId="0" fontId="105" fillId="0" borderId="0"/>
    <xf numFmtId="43" fontId="3" fillId="0" borderId="0" applyFont="0" applyFill="0" applyBorder="0" applyAlignment="0" applyProtection="0"/>
    <xf numFmtId="0" fontId="105" fillId="0" borderId="0"/>
    <xf numFmtId="0" fontId="3" fillId="0" borderId="0"/>
    <xf numFmtId="44" fontId="3" fillId="0" borderId="0" applyFont="0" applyFill="0" applyBorder="0" applyAlignment="0" applyProtection="0"/>
    <xf numFmtId="39" fontId="120" fillId="0" borderId="0"/>
    <xf numFmtId="39" fontId="120" fillId="0" borderId="0"/>
    <xf numFmtId="39" fontId="120" fillId="0" borderId="0"/>
    <xf numFmtId="39" fontId="123" fillId="0" borderId="0"/>
    <xf numFmtId="0" fontId="3" fillId="0" borderId="0"/>
    <xf numFmtId="0" fontId="3" fillId="0" borderId="0"/>
    <xf numFmtId="0" fontId="105" fillId="0" borderId="0"/>
    <xf numFmtId="0" fontId="3" fillId="0" borderId="0"/>
    <xf numFmtId="0" fontId="3" fillId="0" borderId="0"/>
    <xf numFmtId="0" fontId="3" fillId="0" borderId="0"/>
    <xf numFmtId="0" fontId="3" fillId="0" borderId="0"/>
    <xf numFmtId="0" fontId="105" fillId="0" borderId="0"/>
    <xf numFmtId="0" fontId="105" fillId="0" borderId="0"/>
    <xf numFmtId="0" fontId="134" fillId="0" borderId="0"/>
    <xf numFmtId="0" fontId="137" fillId="0" borderId="0"/>
    <xf numFmtId="0" fontId="137" fillId="0" borderId="0"/>
    <xf numFmtId="0" fontId="117" fillId="0" borderId="0"/>
    <xf numFmtId="0" fontId="117" fillId="0" borderId="0"/>
    <xf numFmtId="0" fontId="117" fillId="0" borderId="0"/>
    <xf numFmtId="0" fontId="106" fillId="7" borderId="0" applyNumberFormat="0" applyBorder="0" applyAlignment="0" applyProtection="0"/>
    <xf numFmtId="0" fontId="106" fillId="9" borderId="0" applyNumberFormat="0" applyBorder="0" applyAlignment="0" applyProtection="0"/>
    <xf numFmtId="0" fontId="106" fillId="19" borderId="0" applyNumberFormat="0" applyBorder="0" applyAlignment="0" applyProtection="0"/>
    <xf numFmtId="0" fontId="106" fillId="7" borderId="0" applyNumberFormat="0" applyBorder="0" applyAlignment="0" applyProtection="0"/>
    <xf numFmtId="0" fontId="106" fillId="6" borderId="0" applyNumberFormat="0" applyBorder="0" applyAlignment="0" applyProtection="0"/>
    <xf numFmtId="0" fontId="106" fillId="19" borderId="0" applyNumberFormat="0" applyBorder="0" applyAlignment="0" applyProtection="0"/>
    <xf numFmtId="0" fontId="106" fillId="2" borderId="0" applyNumberFormat="0" applyBorder="0" applyAlignment="0" applyProtection="0"/>
    <xf numFmtId="0" fontId="106" fillId="2" borderId="0" applyNumberFormat="0" applyBorder="0" applyAlignment="0" applyProtection="0"/>
    <xf numFmtId="0" fontId="106" fillId="2" borderId="0" applyNumberFormat="0" applyBorder="0" applyAlignment="0" applyProtection="0"/>
    <xf numFmtId="0" fontId="106" fillId="2" borderId="0" applyNumberFormat="0" applyBorder="0" applyAlignment="0" applyProtection="0"/>
    <xf numFmtId="0" fontId="106" fillId="2" borderId="0" applyNumberFormat="0" applyBorder="0" applyAlignment="0" applyProtection="0"/>
    <xf numFmtId="0" fontId="106" fillId="2" borderId="0" applyNumberFormat="0" applyBorder="0" applyAlignment="0" applyProtection="0"/>
    <xf numFmtId="0" fontId="106" fillId="2" borderId="0" applyNumberFormat="0" applyBorder="0" applyAlignment="0" applyProtection="0"/>
    <xf numFmtId="0" fontId="106" fillId="2" borderId="0" applyNumberFormat="0" applyBorder="0" applyAlignment="0" applyProtection="0"/>
    <xf numFmtId="0" fontId="106" fillId="2" borderId="0" applyNumberFormat="0" applyBorder="0" applyAlignment="0" applyProtection="0"/>
    <xf numFmtId="0" fontId="106" fillId="2" borderId="0" applyNumberFormat="0" applyBorder="0" applyAlignment="0" applyProtection="0"/>
    <xf numFmtId="0" fontId="106" fillId="3" borderId="0" applyNumberFormat="0" applyBorder="0" applyAlignment="0" applyProtection="0"/>
    <xf numFmtId="0" fontId="106" fillId="3" borderId="0" applyNumberFormat="0" applyBorder="0" applyAlignment="0" applyProtection="0"/>
    <xf numFmtId="0" fontId="106" fillId="3" borderId="0" applyNumberFormat="0" applyBorder="0" applyAlignment="0" applyProtection="0"/>
    <xf numFmtId="0" fontId="106" fillId="3" borderId="0" applyNumberFormat="0" applyBorder="0" applyAlignment="0" applyProtection="0"/>
    <xf numFmtId="0" fontId="106" fillId="3" borderId="0" applyNumberFormat="0" applyBorder="0" applyAlignment="0" applyProtection="0"/>
    <xf numFmtId="0" fontId="106" fillId="3" borderId="0" applyNumberFormat="0" applyBorder="0" applyAlignment="0" applyProtection="0"/>
    <xf numFmtId="0" fontId="106" fillId="3" borderId="0" applyNumberFormat="0" applyBorder="0" applyAlignment="0" applyProtection="0"/>
    <xf numFmtId="0" fontId="106" fillId="3" borderId="0" applyNumberFormat="0" applyBorder="0" applyAlignment="0" applyProtection="0"/>
    <xf numFmtId="0" fontId="106" fillId="3" borderId="0" applyNumberFormat="0" applyBorder="0" applyAlignment="0" applyProtection="0"/>
    <xf numFmtId="0" fontId="106" fillId="3" borderId="0" applyNumberFormat="0" applyBorder="0" applyAlignment="0" applyProtection="0"/>
    <xf numFmtId="0" fontId="106" fillId="4" borderId="0" applyNumberFormat="0" applyBorder="0" applyAlignment="0" applyProtection="0"/>
    <xf numFmtId="0" fontId="106" fillId="4" borderId="0" applyNumberFormat="0" applyBorder="0" applyAlignment="0" applyProtection="0"/>
    <xf numFmtId="0" fontId="106" fillId="4" borderId="0" applyNumberFormat="0" applyBorder="0" applyAlignment="0" applyProtection="0"/>
    <xf numFmtId="0" fontId="106" fillId="4" borderId="0" applyNumberFormat="0" applyBorder="0" applyAlignment="0" applyProtection="0"/>
    <xf numFmtId="0" fontId="106" fillId="4" borderId="0" applyNumberFormat="0" applyBorder="0" applyAlignment="0" applyProtection="0"/>
    <xf numFmtId="0" fontId="106" fillId="4" borderId="0" applyNumberFormat="0" applyBorder="0" applyAlignment="0" applyProtection="0"/>
    <xf numFmtId="0" fontId="106" fillId="4" borderId="0" applyNumberFormat="0" applyBorder="0" applyAlignment="0" applyProtection="0"/>
    <xf numFmtId="0" fontId="106" fillId="4" borderId="0" applyNumberFormat="0" applyBorder="0" applyAlignment="0" applyProtection="0"/>
    <xf numFmtId="0" fontId="106" fillId="4" borderId="0" applyNumberFormat="0" applyBorder="0" applyAlignment="0" applyProtection="0"/>
    <xf numFmtId="0" fontId="106" fillId="4" borderId="0" applyNumberFormat="0" applyBorder="0" applyAlignment="0" applyProtection="0"/>
    <xf numFmtId="0" fontId="106" fillId="5" borderId="0" applyNumberFormat="0" applyBorder="0" applyAlignment="0" applyProtection="0"/>
    <xf numFmtId="0" fontId="106" fillId="5" borderId="0" applyNumberFormat="0" applyBorder="0" applyAlignment="0" applyProtection="0"/>
    <xf numFmtId="0" fontId="106" fillId="5" borderId="0" applyNumberFormat="0" applyBorder="0" applyAlignment="0" applyProtection="0"/>
    <xf numFmtId="0" fontId="106" fillId="5" borderId="0" applyNumberFormat="0" applyBorder="0" applyAlignment="0" applyProtection="0"/>
    <xf numFmtId="0" fontId="106" fillId="5" borderId="0" applyNumberFormat="0" applyBorder="0" applyAlignment="0" applyProtection="0"/>
    <xf numFmtId="0" fontId="106" fillId="5" borderId="0" applyNumberFormat="0" applyBorder="0" applyAlignment="0" applyProtection="0"/>
    <xf numFmtId="0" fontId="106" fillId="5" borderId="0" applyNumberFormat="0" applyBorder="0" applyAlignment="0" applyProtection="0"/>
    <xf numFmtId="0" fontId="106" fillId="5" borderId="0" applyNumberFormat="0" applyBorder="0" applyAlignment="0" applyProtection="0"/>
    <xf numFmtId="0" fontId="106" fillId="5" borderId="0" applyNumberFormat="0" applyBorder="0" applyAlignment="0" applyProtection="0"/>
    <xf numFmtId="0" fontId="106" fillId="5" borderId="0" applyNumberFormat="0" applyBorder="0" applyAlignment="0" applyProtection="0"/>
    <xf numFmtId="0" fontId="106" fillId="6" borderId="0" applyNumberFormat="0" applyBorder="0" applyAlignment="0" applyProtection="0"/>
    <xf numFmtId="0" fontId="106" fillId="6" borderId="0" applyNumberFormat="0" applyBorder="0" applyAlignment="0" applyProtection="0"/>
    <xf numFmtId="0" fontId="106" fillId="6" borderId="0" applyNumberFormat="0" applyBorder="0" applyAlignment="0" applyProtection="0"/>
    <xf numFmtId="0" fontId="106" fillId="6" borderId="0" applyNumberFormat="0" applyBorder="0" applyAlignment="0" applyProtection="0"/>
    <xf numFmtId="0" fontId="106" fillId="6" borderId="0" applyNumberFormat="0" applyBorder="0" applyAlignment="0" applyProtection="0"/>
    <xf numFmtId="0" fontId="106" fillId="6" borderId="0" applyNumberFormat="0" applyBorder="0" applyAlignment="0" applyProtection="0"/>
    <xf numFmtId="0" fontId="106" fillId="6" borderId="0" applyNumberFormat="0" applyBorder="0" applyAlignment="0" applyProtection="0"/>
    <xf numFmtId="0" fontId="106" fillId="6" borderId="0" applyNumberFormat="0" applyBorder="0" applyAlignment="0" applyProtection="0"/>
    <xf numFmtId="0" fontId="106" fillId="6" borderId="0" applyNumberFormat="0" applyBorder="0" applyAlignment="0" applyProtection="0"/>
    <xf numFmtId="0" fontId="106" fillId="6" borderId="0" applyNumberFormat="0" applyBorder="0" applyAlignment="0" applyProtection="0"/>
    <xf numFmtId="0" fontId="106" fillId="7" borderId="0" applyNumberFormat="0" applyBorder="0" applyAlignment="0" applyProtection="0"/>
    <xf numFmtId="0" fontId="106" fillId="7" borderId="0" applyNumberFormat="0" applyBorder="0" applyAlignment="0" applyProtection="0"/>
    <xf numFmtId="0" fontId="106" fillId="7" borderId="0" applyNumberFormat="0" applyBorder="0" applyAlignment="0" applyProtection="0"/>
    <xf numFmtId="0" fontId="106" fillId="7" borderId="0" applyNumberFormat="0" applyBorder="0" applyAlignment="0" applyProtection="0"/>
    <xf numFmtId="0" fontId="106" fillId="7" borderId="0" applyNumberFormat="0" applyBorder="0" applyAlignment="0" applyProtection="0"/>
    <xf numFmtId="0" fontId="106" fillId="7" borderId="0" applyNumberFormat="0" applyBorder="0" applyAlignment="0" applyProtection="0"/>
    <xf numFmtId="0" fontId="106" fillId="7" borderId="0" applyNumberFormat="0" applyBorder="0" applyAlignment="0" applyProtection="0"/>
    <xf numFmtId="0" fontId="106" fillId="7" borderId="0" applyNumberFormat="0" applyBorder="0" applyAlignment="0" applyProtection="0"/>
    <xf numFmtId="0" fontId="106" fillId="7" borderId="0" applyNumberFormat="0" applyBorder="0" applyAlignment="0" applyProtection="0"/>
    <xf numFmtId="0" fontId="106" fillId="7" borderId="0" applyNumberFormat="0" applyBorder="0" applyAlignment="0" applyProtection="0"/>
    <xf numFmtId="0" fontId="106" fillId="12" borderId="0" applyNumberFormat="0" applyBorder="0" applyAlignment="0" applyProtection="0"/>
    <xf numFmtId="0" fontId="106" fillId="9" borderId="0" applyNumberFormat="0" applyBorder="0" applyAlignment="0" applyProtection="0"/>
    <xf numFmtId="0" fontId="106" fillId="20" borderId="0" applyNumberFormat="0" applyBorder="0" applyAlignment="0" applyProtection="0"/>
    <xf numFmtId="0" fontId="106" fillId="12" borderId="0" applyNumberFormat="0" applyBorder="0" applyAlignment="0" applyProtection="0"/>
    <xf numFmtId="0" fontId="106" fillId="8" borderId="0" applyNumberFormat="0" applyBorder="0" applyAlignment="0" applyProtection="0"/>
    <xf numFmtId="0" fontId="106" fillId="20" borderId="0" applyNumberFormat="0" applyBorder="0" applyAlignment="0" applyProtection="0"/>
    <xf numFmtId="0" fontId="106" fillId="8" borderId="0" applyNumberFormat="0" applyBorder="0" applyAlignment="0" applyProtection="0"/>
    <xf numFmtId="0" fontId="106" fillId="8" borderId="0" applyNumberFormat="0" applyBorder="0" applyAlignment="0" applyProtection="0"/>
    <xf numFmtId="0" fontId="106" fillId="8" borderId="0" applyNumberFormat="0" applyBorder="0" applyAlignment="0" applyProtection="0"/>
    <xf numFmtId="0" fontId="106" fillId="8" borderId="0" applyNumberFormat="0" applyBorder="0" applyAlignment="0" applyProtection="0"/>
    <xf numFmtId="0" fontId="106" fillId="8" borderId="0" applyNumberFormat="0" applyBorder="0" applyAlignment="0" applyProtection="0"/>
    <xf numFmtId="0" fontId="106" fillId="8" borderId="0" applyNumberFormat="0" applyBorder="0" applyAlignment="0" applyProtection="0"/>
    <xf numFmtId="0" fontId="106" fillId="8" borderId="0" applyNumberFormat="0" applyBorder="0" applyAlignment="0" applyProtection="0"/>
    <xf numFmtId="0" fontId="106" fillId="8" borderId="0" applyNumberFormat="0" applyBorder="0" applyAlignment="0" applyProtection="0"/>
    <xf numFmtId="0" fontId="106" fillId="8" borderId="0" applyNumberFormat="0" applyBorder="0" applyAlignment="0" applyProtection="0"/>
    <xf numFmtId="0" fontId="106" fillId="8" borderId="0" applyNumberFormat="0" applyBorder="0" applyAlignment="0" applyProtection="0"/>
    <xf numFmtId="0" fontId="106" fillId="9" borderId="0" applyNumberFormat="0" applyBorder="0" applyAlignment="0" applyProtection="0"/>
    <xf numFmtId="0" fontId="106" fillId="9" borderId="0" applyNumberFormat="0" applyBorder="0" applyAlignment="0" applyProtection="0"/>
    <xf numFmtId="0" fontId="106" fillId="9" borderId="0" applyNumberFormat="0" applyBorder="0" applyAlignment="0" applyProtection="0"/>
    <xf numFmtId="0" fontId="106" fillId="9" borderId="0" applyNumberFormat="0" applyBorder="0" applyAlignment="0" applyProtection="0"/>
    <xf numFmtId="0" fontId="106" fillId="9" borderId="0" applyNumberFormat="0" applyBorder="0" applyAlignment="0" applyProtection="0"/>
    <xf numFmtId="0" fontId="106" fillId="9" borderId="0" applyNumberFormat="0" applyBorder="0" applyAlignment="0" applyProtection="0"/>
    <xf numFmtId="0" fontId="106" fillId="9" borderId="0" applyNumberFormat="0" applyBorder="0" applyAlignment="0" applyProtection="0"/>
    <xf numFmtId="0" fontId="106" fillId="9" borderId="0" applyNumberFormat="0" applyBorder="0" applyAlignment="0" applyProtection="0"/>
    <xf numFmtId="0" fontId="106" fillId="9" borderId="0" applyNumberFormat="0" applyBorder="0" applyAlignment="0" applyProtection="0"/>
    <xf numFmtId="0" fontId="106" fillId="9" borderId="0" applyNumberFormat="0" applyBorder="0" applyAlignment="0" applyProtection="0"/>
    <xf numFmtId="0" fontId="106" fillId="10" borderId="0" applyNumberFormat="0" applyBorder="0" applyAlignment="0" applyProtection="0"/>
    <xf numFmtId="0" fontId="106" fillId="10" borderId="0" applyNumberFormat="0" applyBorder="0" applyAlignment="0" applyProtection="0"/>
    <xf numFmtId="0" fontId="106" fillId="10" borderId="0" applyNumberFormat="0" applyBorder="0" applyAlignment="0" applyProtection="0"/>
    <xf numFmtId="0" fontId="106" fillId="10" borderId="0" applyNumberFormat="0" applyBorder="0" applyAlignment="0" applyProtection="0"/>
    <xf numFmtId="0" fontId="106" fillId="10" borderId="0" applyNumberFormat="0" applyBorder="0" applyAlignment="0" applyProtection="0"/>
    <xf numFmtId="0" fontId="106" fillId="10" borderId="0" applyNumberFormat="0" applyBorder="0" applyAlignment="0" applyProtection="0"/>
    <xf numFmtId="0" fontId="106" fillId="10" borderId="0" applyNumberFormat="0" applyBorder="0" applyAlignment="0" applyProtection="0"/>
    <xf numFmtId="0" fontId="106" fillId="10" borderId="0" applyNumberFormat="0" applyBorder="0" applyAlignment="0" applyProtection="0"/>
    <xf numFmtId="0" fontId="106" fillId="10" borderId="0" applyNumberFormat="0" applyBorder="0" applyAlignment="0" applyProtection="0"/>
    <xf numFmtId="0" fontId="106" fillId="10" borderId="0" applyNumberFormat="0" applyBorder="0" applyAlignment="0" applyProtection="0"/>
    <xf numFmtId="0" fontId="106" fillId="5" borderId="0" applyNumberFormat="0" applyBorder="0" applyAlignment="0" applyProtection="0"/>
    <xf numFmtId="0" fontId="106" fillId="5" borderId="0" applyNumberFormat="0" applyBorder="0" applyAlignment="0" applyProtection="0"/>
    <xf numFmtId="0" fontId="106" fillId="5" borderId="0" applyNumberFormat="0" applyBorder="0" applyAlignment="0" applyProtection="0"/>
    <xf numFmtId="0" fontId="106" fillId="5" borderId="0" applyNumberFormat="0" applyBorder="0" applyAlignment="0" applyProtection="0"/>
    <xf numFmtId="0" fontId="106" fillId="5" borderId="0" applyNumberFormat="0" applyBorder="0" applyAlignment="0" applyProtection="0"/>
    <xf numFmtId="0" fontId="106" fillId="5" borderId="0" applyNumberFormat="0" applyBorder="0" applyAlignment="0" applyProtection="0"/>
    <xf numFmtId="0" fontId="106" fillId="5" borderId="0" applyNumberFormat="0" applyBorder="0" applyAlignment="0" applyProtection="0"/>
    <xf numFmtId="0" fontId="106" fillId="5" borderId="0" applyNumberFormat="0" applyBorder="0" applyAlignment="0" applyProtection="0"/>
    <xf numFmtId="0" fontId="106" fillId="5" borderId="0" applyNumberFormat="0" applyBorder="0" applyAlignment="0" applyProtection="0"/>
    <xf numFmtId="0" fontId="106" fillId="5" borderId="0" applyNumberFormat="0" applyBorder="0" applyAlignment="0" applyProtection="0"/>
    <xf numFmtId="0" fontId="106" fillId="8" borderId="0" applyNumberFormat="0" applyBorder="0" applyAlignment="0" applyProtection="0"/>
    <xf numFmtId="0" fontId="106" fillId="8" borderId="0" applyNumberFormat="0" applyBorder="0" applyAlignment="0" applyProtection="0"/>
    <xf numFmtId="0" fontId="106" fillId="8" borderId="0" applyNumberFormat="0" applyBorder="0" applyAlignment="0" applyProtection="0"/>
    <xf numFmtId="0" fontId="106" fillId="8" borderId="0" applyNumberFormat="0" applyBorder="0" applyAlignment="0" applyProtection="0"/>
    <xf numFmtId="0" fontId="106" fillId="8" borderId="0" applyNumberFormat="0" applyBorder="0" applyAlignment="0" applyProtection="0"/>
    <xf numFmtId="0" fontId="106" fillId="8" borderId="0" applyNumberFormat="0" applyBorder="0" applyAlignment="0" applyProtection="0"/>
    <xf numFmtId="0" fontId="106" fillId="8" borderId="0" applyNumberFormat="0" applyBorder="0" applyAlignment="0" applyProtection="0"/>
    <xf numFmtId="0" fontId="106" fillId="8" borderId="0" applyNumberFormat="0" applyBorder="0" applyAlignment="0" applyProtection="0"/>
    <xf numFmtId="0" fontId="106" fillId="8" borderId="0" applyNumberFormat="0" applyBorder="0" applyAlignment="0" applyProtection="0"/>
    <xf numFmtId="0" fontId="106" fillId="8" borderId="0" applyNumberFormat="0" applyBorder="0" applyAlignment="0" applyProtection="0"/>
    <xf numFmtId="0" fontId="106" fillId="11" borderId="0" applyNumberFormat="0" applyBorder="0" applyAlignment="0" applyProtection="0"/>
    <xf numFmtId="0" fontId="106" fillId="11" borderId="0" applyNumberFormat="0" applyBorder="0" applyAlignment="0" applyProtection="0"/>
    <xf numFmtId="0" fontId="106" fillId="11" borderId="0" applyNumberFormat="0" applyBorder="0" applyAlignment="0" applyProtection="0"/>
    <xf numFmtId="0" fontId="106" fillId="11" borderId="0" applyNumberFormat="0" applyBorder="0" applyAlignment="0" applyProtection="0"/>
    <xf numFmtId="0" fontId="106" fillId="11" borderId="0" applyNumberFormat="0" applyBorder="0" applyAlignment="0" applyProtection="0"/>
    <xf numFmtId="0" fontId="106" fillId="11" borderId="0" applyNumberFormat="0" applyBorder="0" applyAlignment="0" applyProtection="0"/>
    <xf numFmtId="0" fontId="106" fillId="11" borderId="0" applyNumberFormat="0" applyBorder="0" applyAlignment="0" applyProtection="0"/>
    <xf numFmtId="0" fontId="106" fillId="11" borderId="0" applyNumberFormat="0" applyBorder="0" applyAlignment="0" applyProtection="0"/>
    <xf numFmtId="0" fontId="106" fillId="11" borderId="0" applyNumberFormat="0" applyBorder="0" applyAlignment="0" applyProtection="0"/>
    <xf numFmtId="0" fontId="106" fillId="11" borderId="0" applyNumberFormat="0" applyBorder="0" applyAlignment="0" applyProtection="0"/>
    <xf numFmtId="0" fontId="141" fillId="15" borderId="0" applyNumberFormat="0" applyBorder="0" applyAlignment="0" applyProtection="0"/>
    <xf numFmtId="0" fontId="141" fillId="9" borderId="0" applyNumberFormat="0" applyBorder="0" applyAlignment="0" applyProtection="0"/>
    <xf numFmtId="0" fontId="141" fillId="20" borderId="0" applyNumberFormat="0" applyBorder="0" applyAlignment="0" applyProtection="0"/>
    <xf numFmtId="0" fontId="141" fillId="12" borderId="0" applyNumberFormat="0" applyBorder="0" applyAlignment="0" applyProtection="0"/>
    <xf numFmtId="0" fontId="141" fillId="15" borderId="0" applyNumberFormat="0" applyBorder="0" applyAlignment="0" applyProtection="0"/>
    <xf numFmtId="0" fontId="141" fillId="9" borderId="0" applyNumberFormat="0" applyBorder="0" applyAlignment="0" applyProtection="0"/>
    <xf numFmtId="0" fontId="141" fillId="13" borderId="0" applyNumberFormat="0" applyBorder="0" applyAlignment="0" applyProtection="0"/>
    <xf numFmtId="0" fontId="141" fillId="13" borderId="0" applyNumberFormat="0" applyBorder="0" applyAlignment="0" applyProtection="0"/>
    <xf numFmtId="0" fontId="141" fillId="13" borderId="0" applyNumberFormat="0" applyBorder="0" applyAlignment="0" applyProtection="0"/>
    <xf numFmtId="0" fontId="141" fillId="13" borderId="0" applyNumberFormat="0" applyBorder="0" applyAlignment="0" applyProtection="0"/>
    <xf numFmtId="0" fontId="141" fillId="13" borderId="0" applyNumberFormat="0" applyBorder="0" applyAlignment="0" applyProtection="0"/>
    <xf numFmtId="0" fontId="141" fillId="13" borderId="0" applyNumberFormat="0" applyBorder="0" applyAlignment="0" applyProtection="0"/>
    <xf numFmtId="0" fontId="141" fillId="13" borderId="0" applyNumberFormat="0" applyBorder="0" applyAlignment="0" applyProtection="0"/>
    <xf numFmtId="0" fontId="141" fillId="13" borderId="0" applyNumberFormat="0" applyBorder="0" applyAlignment="0" applyProtection="0"/>
    <xf numFmtId="0" fontId="141" fillId="13" borderId="0" applyNumberFormat="0" applyBorder="0" applyAlignment="0" applyProtection="0"/>
    <xf numFmtId="0" fontId="141" fillId="13" borderId="0" applyNumberFormat="0" applyBorder="0" applyAlignment="0" applyProtection="0"/>
    <xf numFmtId="0" fontId="141" fillId="9" borderId="0" applyNumberFormat="0" applyBorder="0" applyAlignment="0" applyProtection="0"/>
    <xf numFmtId="0" fontId="141" fillId="9" borderId="0" applyNumberFormat="0" applyBorder="0" applyAlignment="0" applyProtection="0"/>
    <xf numFmtId="0" fontId="141" fillId="9" borderId="0" applyNumberFormat="0" applyBorder="0" applyAlignment="0" applyProtection="0"/>
    <xf numFmtId="0" fontId="141" fillId="9" borderId="0" applyNumberFormat="0" applyBorder="0" applyAlignment="0" applyProtection="0"/>
    <xf numFmtId="0" fontId="141" fillId="9" borderId="0" applyNumberFormat="0" applyBorder="0" applyAlignment="0" applyProtection="0"/>
    <xf numFmtId="0" fontId="141" fillId="9" borderId="0" applyNumberFormat="0" applyBorder="0" applyAlignment="0" applyProtection="0"/>
    <xf numFmtId="0" fontId="141" fillId="9" borderId="0" applyNumberFormat="0" applyBorder="0" applyAlignment="0" applyProtection="0"/>
    <xf numFmtId="0" fontId="141" fillId="9" borderId="0" applyNumberFormat="0" applyBorder="0" applyAlignment="0" applyProtection="0"/>
    <xf numFmtId="0" fontId="141" fillId="9" borderId="0" applyNumberFormat="0" applyBorder="0" applyAlignment="0" applyProtection="0"/>
    <xf numFmtId="0" fontId="141" fillId="9" borderId="0" applyNumberFormat="0" applyBorder="0" applyAlignment="0" applyProtection="0"/>
    <xf numFmtId="0" fontId="141" fillId="10" borderId="0" applyNumberFormat="0" applyBorder="0" applyAlignment="0" applyProtection="0"/>
    <xf numFmtId="0" fontId="141" fillId="10" borderId="0" applyNumberFormat="0" applyBorder="0" applyAlignment="0" applyProtection="0"/>
    <xf numFmtId="0" fontId="141" fillId="10" borderId="0" applyNumberFormat="0" applyBorder="0" applyAlignment="0" applyProtection="0"/>
    <xf numFmtId="0" fontId="141" fillId="10" borderId="0" applyNumberFormat="0" applyBorder="0" applyAlignment="0" applyProtection="0"/>
    <xf numFmtId="0" fontId="141" fillId="10" borderId="0" applyNumberFormat="0" applyBorder="0" applyAlignment="0" applyProtection="0"/>
    <xf numFmtId="0" fontId="141" fillId="10" borderId="0" applyNumberFormat="0" applyBorder="0" applyAlignment="0" applyProtection="0"/>
    <xf numFmtId="0" fontId="141" fillId="10" borderId="0" applyNumberFormat="0" applyBorder="0" applyAlignment="0" applyProtection="0"/>
    <xf numFmtId="0" fontId="141" fillId="10" borderId="0" applyNumberFormat="0" applyBorder="0" applyAlignment="0" applyProtection="0"/>
    <xf numFmtId="0" fontId="141" fillId="10" borderId="0" applyNumberFormat="0" applyBorder="0" applyAlignment="0" applyProtection="0"/>
    <xf numFmtId="0" fontId="141" fillId="10" borderId="0" applyNumberFormat="0" applyBorder="0" applyAlignment="0" applyProtection="0"/>
    <xf numFmtId="0" fontId="141" fillId="14" borderId="0" applyNumberFormat="0" applyBorder="0" applyAlignment="0" applyProtection="0"/>
    <xf numFmtId="0" fontId="141" fillId="14" borderId="0" applyNumberFormat="0" applyBorder="0" applyAlignment="0" applyProtection="0"/>
    <xf numFmtId="0" fontId="141" fillId="14" borderId="0" applyNumberFormat="0" applyBorder="0" applyAlignment="0" applyProtection="0"/>
    <xf numFmtId="0" fontId="141" fillId="14" borderId="0" applyNumberFormat="0" applyBorder="0" applyAlignment="0" applyProtection="0"/>
    <xf numFmtId="0" fontId="141" fillId="14" borderId="0" applyNumberFormat="0" applyBorder="0" applyAlignment="0" applyProtection="0"/>
    <xf numFmtId="0" fontId="141" fillId="14" borderId="0" applyNumberFormat="0" applyBorder="0" applyAlignment="0" applyProtection="0"/>
    <xf numFmtId="0" fontId="141" fillId="14" borderId="0" applyNumberFormat="0" applyBorder="0" applyAlignment="0" applyProtection="0"/>
    <xf numFmtId="0" fontId="141" fillId="14" borderId="0" applyNumberFormat="0" applyBorder="0" applyAlignment="0" applyProtection="0"/>
    <xf numFmtId="0" fontId="141" fillId="14" borderId="0" applyNumberFormat="0" applyBorder="0" applyAlignment="0" applyProtection="0"/>
    <xf numFmtId="0" fontId="141" fillId="14" borderId="0" applyNumberFormat="0" applyBorder="0" applyAlignment="0" applyProtection="0"/>
    <xf numFmtId="0" fontId="141" fillId="15" borderId="0" applyNumberFormat="0" applyBorder="0" applyAlignment="0" applyProtection="0"/>
    <xf numFmtId="0" fontId="141" fillId="15" borderId="0" applyNumberFormat="0" applyBorder="0" applyAlignment="0" applyProtection="0"/>
    <xf numFmtId="0" fontId="141" fillId="15" borderId="0" applyNumberFormat="0" applyBorder="0" applyAlignment="0" applyProtection="0"/>
    <xf numFmtId="0" fontId="141" fillId="15" borderId="0" applyNumberFormat="0" applyBorder="0" applyAlignment="0" applyProtection="0"/>
    <xf numFmtId="0" fontId="141" fillId="15" borderId="0" applyNumberFormat="0" applyBorder="0" applyAlignment="0" applyProtection="0"/>
    <xf numFmtId="0" fontId="141" fillId="15" borderId="0" applyNumberFormat="0" applyBorder="0" applyAlignment="0" applyProtection="0"/>
    <xf numFmtId="0" fontId="141" fillId="15" borderId="0" applyNumberFormat="0" applyBorder="0" applyAlignment="0" applyProtection="0"/>
    <xf numFmtId="0" fontId="141" fillId="15" borderId="0" applyNumberFormat="0" applyBorder="0" applyAlignment="0" applyProtection="0"/>
    <xf numFmtId="0" fontId="141" fillId="15" borderId="0" applyNumberFormat="0" applyBorder="0" applyAlignment="0" applyProtection="0"/>
    <xf numFmtId="0" fontId="141" fillId="15" borderId="0" applyNumberFormat="0" applyBorder="0" applyAlignment="0" applyProtection="0"/>
    <xf numFmtId="0" fontId="141" fillId="16" borderId="0" applyNumberFormat="0" applyBorder="0" applyAlignment="0" applyProtection="0"/>
    <xf numFmtId="0" fontId="141" fillId="16" borderId="0" applyNumberFormat="0" applyBorder="0" applyAlignment="0" applyProtection="0"/>
    <xf numFmtId="0" fontId="141" fillId="16" borderId="0" applyNumberFormat="0" applyBorder="0" applyAlignment="0" applyProtection="0"/>
    <xf numFmtId="0" fontId="141" fillId="16" borderId="0" applyNumberFormat="0" applyBorder="0" applyAlignment="0" applyProtection="0"/>
    <xf numFmtId="0" fontId="141" fillId="16" borderId="0" applyNumberFormat="0" applyBorder="0" applyAlignment="0" applyProtection="0"/>
    <xf numFmtId="0" fontId="141" fillId="16" borderId="0" applyNumberFormat="0" applyBorder="0" applyAlignment="0" applyProtection="0"/>
    <xf numFmtId="0" fontId="141" fillId="16" borderId="0" applyNumberFormat="0" applyBorder="0" applyAlignment="0" applyProtection="0"/>
    <xf numFmtId="0" fontId="141" fillId="16" borderId="0" applyNumberFormat="0" applyBorder="0" applyAlignment="0" applyProtection="0"/>
    <xf numFmtId="0" fontId="141" fillId="16" borderId="0" applyNumberFormat="0" applyBorder="0" applyAlignment="0" applyProtection="0"/>
    <xf numFmtId="0" fontId="141" fillId="16" borderId="0" applyNumberFormat="0" applyBorder="0" applyAlignment="0" applyProtection="0"/>
    <xf numFmtId="0" fontId="141" fillId="23" borderId="0" applyNumberFormat="0" applyBorder="0" applyAlignment="0" applyProtection="0"/>
    <xf numFmtId="0" fontId="106" fillId="21" borderId="0" applyNumberFormat="0" applyBorder="0" applyAlignment="0" applyProtection="0"/>
    <xf numFmtId="0" fontId="106" fillId="21" borderId="0" applyNumberFormat="0" applyBorder="0" applyAlignment="0" applyProtection="0"/>
    <xf numFmtId="0" fontId="106" fillId="21" borderId="0" applyNumberFormat="0" applyBorder="0" applyAlignment="0" applyProtection="0"/>
    <xf numFmtId="0" fontId="106" fillId="21" borderId="0" applyNumberFormat="0" applyBorder="0" applyAlignment="0" applyProtection="0"/>
    <xf numFmtId="0" fontId="106" fillId="21" borderId="0" applyNumberFormat="0" applyBorder="0" applyAlignment="0" applyProtection="0"/>
    <xf numFmtId="0" fontId="106" fillId="21" borderId="0" applyNumberFormat="0" applyBorder="0" applyAlignment="0" applyProtection="0"/>
    <xf numFmtId="0" fontId="141" fillId="22" borderId="0" applyNumberFormat="0" applyBorder="0" applyAlignment="0" applyProtection="0"/>
    <xf numFmtId="0" fontId="141" fillId="23" borderId="0" applyNumberFormat="0" applyBorder="0" applyAlignment="0" applyProtection="0"/>
    <xf numFmtId="0" fontId="141" fillId="23" borderId="0" applyNumberFormat="0" applyBorder="0" applyAlignment="0" applyProtection="0"/>
    <xf numFmtId="0" fontId="141" fillId="23" borderId="0" applyNumberFormat="0" applyBorder="0" applyAlignment="0" applyProtection="0"/>
    <xf numFmtId="0" fontId="141" fillId="23" borderId="0" applyNumberFormat="0" applyBorder="0" applyAlignment="0" applyProtection="0"/>
    <xf numFmtId="0" fontId="141" fillId="23" borderId="0" applyNumberFormat="0" applyBorder="0" applyAlignment="0" applyProtection="0"/>
    <xf numFmtId="0" fontId="141" fillId="23" borderId="0" applyNumberFormat="0" applyBorder="0" applyAlignment="0" applyProtection="0"/>
    <xf numFmtId="0" fontId="141" fillId="23" borderId="0" applyNumberFormat="0" applyBorder="0" applyAlignment="0" applyProtection="0"/>
    <xf numFmtId="0" fontId="141" fillId="23" borderId="0" applyNumberFormat="0" applyBorder="0" applyAlignment="0" applyProtection="0"/>
    <xf numFmtId="0" fontId="141" fillId="23" borderId="0" applyNumberFormat="0" applyBorder="0" applyAlignment="0" applyProtection="0"/>
    <xf numFmtId="0" fontId="141" fillId="27" borderId="0" applyNumberFormat="0" applyBorder="0" applyAlignment="0" applyProtection="0"/>
    <xf numFmtId="0" fontId="106" fillId="24" borderId="0" applyNumberFormat="0" applyBorder="0" applyAlignment="0" applyProtection="0"/>
    <xf numFmtId="0" fontId="106" fillId="24" borderId="0" applyNumberFormat="0" applyBorder="0" applyAlignment="0" applyProtection="0"/>
    <xf numFmtId="0" fontId="106" fillId="24" borderId="0" applyNumberFormat="0" applyBorder="0" applyAlignment="0" applyProtection="0"/>
    <xf numFmtId="0" fontId="106" fillId="25" borderId="0" applyNumberFormat="0" applyBorder="0" applyAlignment="0" applyProtection="0"/>
    <xf numFmtId="0" fontId="106" fillId="25" borderId="0" applyNumberFormat="0" applyBorder="0" applyAlignment="0" applyProtection="0"/>
    <xf numFmtId="0" fontId="106" fillId="25" borderId="0" applyNumberFormat="0" applyBorder="0" applyAlignment="0" applyProtection="0"/>
    <xf numFmtId="0" fontId="141" fillId="26" borderId="0" applyNumberFormat="0" applyBorder="0" applyAlignment="0" applyProtection="0"/>
    <xf numFmtId="0" fontId="141" fillId="27" borderId="0" applyNumberFormat="0" applyBorder="0" applyAlignment="0" applyProtection="0"/>
    <xf numFmtId="0" fontId="141" fillId="27" borderId="0" applyNumberFormat="0" applyBorder="0" applyAlignment="0" applyProtection="0"/>
    <xf numFmtId="0" fontId="141" fillId="27" borderId="0" applyNumberFormat="0" applyBorder="0" applyAlignment="0" applyProtection="0"/>
    <xf numFmtId="0" fontId="141" fillId="27" borderId="0" applyNumberFormat="0" applyBorder="0" applyAlignment="0" applyProtection="0"/>
    <xf numFmtId="0" fontId="141" fillId="27" borderId="0" applyNumberFormat="0" applyBorder="0" applyAlignment="0" applyProtection="0"/>
    <xf numFmtId="0" fontId="141" fillId="27" borderId="0" applyNumberFormat="0" applyBorder="0" applyAlignment="0" applyProtection="0"/>
    <xf numFmtId="0" fontId="141" fillId="27" borderId="0" applyNumberFormat="0" applyBorder="0" applyAlignment="0" applyProtection="0"/>
    <xf numFmtId="0" fontId="141" fillId="27" borderId="0" applyNumberFormat="0" applyBorder="0" applyAlignment="0" applyProtection="0"/>
    <xf numFmtId="0" fontId="141" fillId="27" borderId="0" applyNumberFormat="0" applyBorder="0" applyAlignment="0" applyProtection="0"/>
    <xf numFmtId="0" fontId="141" fillId="29" borderId="0" applyNumberFormat="0" applyBorder="0" applyAlignment="0" applyProtection="0"/>
    <xf numFmtId="0" fontId="106" fillId="24" borderId="0" applyNumberFormat="0" applyBorder="0" applyAlignment="0" applyProtection="0"/>
    <xf numFmtId="0" fontId="106" fillId="24" borderId="0" applyNumberFormat="0" applyBorder="0" applyAlignment="0" applyProtection="0"/>
    <xf numFmtId="0" fontId="106" fillId="24" borderId="0" applyNumberFormat="0" applyBorder="0" applyAlignment="0" applyProtection="0"/>
    <xf numFmtId="0" fontId="106" fillId="28" borderId="0" applyNumberFormat="0" applyBorder="0" applyAlignment="0" applyProtection="0"/>
    <xf numFmtId="0" fontId="106" fillId="28" borderId="0" applyNumberFormat="0" applyBorder="0" applyAlignment="0" applyProtection="0"/>
    <xf numFmtId="0" fontId="106" fillId="28" borderId="0" applyNumberFormat="0" applyBorder="0" applyAlignment="0" applyProtection="0"/>
    <xf numFmtId="0" fontId="141" fillId="25" borderId="0" applyNumberFormat="0" applyBorder="0" applyAlignment="0" applyProtection="0"/>
    <xf numFmtId="0" fontId="141" fillId="29" borderId="0" applyNumberFormat="0" applyBorder="0" applyAlignment="0" applyProtection="0"/>
    <xf numFmtId="0" fontId="141" fillId="29" borderId="0" applyNumberFormat="0" applyBorder="0" applyAlignment="0" applyProtection="0"/>
    <xf numFmtId="0" fontId="141" fillId="29" borderId="0" applyNumberFormat="0" applyBorder="0" applyAlignment="0" applyProtection="0"/>
    <xf numFmtId="0" fontId="141" fillId="29" borderId="0" applyNumberFormat="0" applyBorder="0" applyAlignment="0" applyProtection="0"/>
    <xf numFmtId="0" fontId="141" fillId="29" borderId="0" applyNumberFormat="0" applyBorder="0" applyAlignment="0" applyProtection="0"/>
    <xf numFmtId="0" fontId="141" fillId="29" borderId="0" applyNumberFormat="0" applyBorder="0" applyAlignment="0" applyProtection="0"/>
    <xf numFmtId="0" fontId="141" fillId="29" borderId="0" applyNumberFormat="0" applyBorder="0" applyAlignment="0" applyProtection="0"/>
    <xf numFmtId="0" fontId="141" fillId="29" borderId="0" applyNumberFormat="0" applyBorder="0" applyAlignment="0" applyProtection="0"/>
    <xf numFmtId="0" fontId="141" fillId="29" borderId="0" applyNumberFormat="0" applyBorder="0" applyAlignment="0" applyProtection="0"/>
    <xf numFmtId="0" fontId="141" fillId="14" borderId="0" applyNumberFormat="0" applyBorder="0" applyAlignment="0" applyProtection="0"/>
    <xf numFmtId="0" fontId="106" fillId="21" borderId="0" applyNumberFormat="0" applyBorder="0" applyAlignment="0" applyProtection="0"/>
    <xf numFmtId="0" fontId="106" fillId="21" borderId="0" applyNumberFormat="0" applyBorder="0" applyAlignment="0" applyProtection="0"/>
    <xf numFmtId="0" fontId="106" fillId="21" borderId="0" applyNumberFormat="0" applyBorder="0" applyAlignment="0" applyProtection="0"/>
    <xf numFmtId="0" fontId="106" fillId="25" borderId="0" applyNumberFormat="0" applyBorder="0" applyAlignment="0" applyProtection="0"/>
    <xf numFmtId="0" fontId="106" fillId="25" borderId="0" applyNumberFormat="0" applyBorder="0" applyAlignment="0" applyProtection="0"/>
    <xf numFmtId="0" fontId="106" fillId="25" borderId="0" applyNumberFormat="0" applyBorder="0" applyAlignment="0" applyProtection="0"/>
    <xf numFmtId="0" fontId="141" fillId="25" borderId="0" applyNumberFormat="0" applyBorder="0" applyAlignment="0" applyProtection="0"/>
    <xf numFmtId="0" fontId="141" fillId="14" borderId="0" applyNumberFormat="0" applyBorder="0" applyAlignment="0" applyProtection="0"/>
    <xf numFmtId="0" fontId="141" fillId="14" borderId="0" applyNumberFormat="0" applyBorder="0" applyAlignment="0" applyProtection="0"/>
    <xf numFmtId="0" fontId="141" fillId="14" borderId="0" applyNumberFormat="0" applyBorder="0" applyAlignment="0" applyProtection="0"/>
    <xf numFmtId="0" fontId="141" fillId="14" borderId="0" applyNumberFormat="0" applyBorder="0" applyAlignment="0" applyProtection="0"/>
    <xf numFmtId="0" fontId="141" fillId="14" borderId="0" applyNumberFormat="0" applyBorder="0" applyAlignment="0" applyProtection="0"/>
    <xf numFmtId="0" fontId="141" fillId="14" borderId="0" applyNumberFormat="0" applyBorder="0" applyAlignment="0" applyProtection="0"/>
    <xf numFmtId="0" fontId="141" fillId="14" borderId="0" applyNumberFormat="0" applyBorder="0" applyAlignment="0" applyProtection="0"/>
    <xf numFmtId="0" fontId="141" fillId="14" borderId="0" applyNumberFormat="0" applyBorder="0" applyAlignment="0" applyProtection="0"/>
    <xf numFmtId="0" fontId="141" fillId="14" borderId="0" applyNumberFormat="0" applyBorder="0" applyAlignment="0" applyProtection="0"/>
    <xf numFmtId="0" fontId="141" fillId="15" borderId="0" applyNumberFormat="0" applyBorder="0" applyAlignment="0" applyProtection="0"/>
    <xf numFmtId="0" fontId="106" fillId="30" borderId="0" applyNumberFormat="0" applyBorder="0" applyAlignment="0" applyProtection="0"/>
    <xf numFmtId="0" fontId="106" fillId="30" borderId="0" applyNumberFormat="0" applyBorder="0" applyAlignment="0" applyProtection="0"/>
    <xf numFmtId="0" fontId="106" fillId="30" borderId="0" applyNumberFormat="0" applyBorder="0" applyAlignment="0" applyProtection="0"/>
    <xf numFmtId="0" fontId="106" fillId="21" borderId="0" applyNumberFormat="0" applyBorder="0" applyAlignment="0" applyProtection="0"/>
    <xf numFmtId="0" fontId="106" fillId="21" borderId="0" applyNumberFormat="0" applyBorder="0" applyAlignment="0" applyProtection="0"/>
    <xf numFmtId="0" fontId="106" fillId="21" borderId="0" applyNumberFormat="0" applyBorder="0" applyAlignment="0" applyProtection="0"/>
    <xf numFmtId="0" fontId="141" fillId="22" borderId="0" applyNumberFormat="0" applyBorder="0" applyAlignment="0" applyProtection="0"/>
    <xf numFmtId="0" fontId="141" fillId="15" borderId="0" applyNumberFormat="0" applyBorder="0" applyAlignment="0" applyProtection="0"/>
    <xf numFmtId="0" fontId="141" fillId="15" borderId="0" applyNumberFormat="0" applyBorder="0" applyAlignment="0" applyProtection="0"/>
    <xf numFmtId="0" fontId="141" fillId="15" borderId="0" applyNumberFormat="0" applyBorder="0" applyAlignment="0" applyProtection="0"/>
    <xf numFmtId="0" fontId="141" fillId="15" borderId="0" applyNumberFormat="0" applyBorder="0" applyAlignment="0" applyProtection="0"/>
    <xf numFmtId="0" fontId="141" fillId="15" borderId="0" applyNumberFormat="0" applyBorder="0" applyAlignment="0" applyProtection="0"/>
    <xf numFmtId="0" fontId="141" fillId="15" borderId="0" applyNumberFormat="0" applyBorder="0" applyAlignment="0" applyProtection="0"/>
    <xf numFmtId="0" fontId="141" fillId="15" borderId="0" applyNumberFormat="0" applyBorder="0" applyAlignment="0" applyProtection="0"/>
    <xf numFmtId="0" fontId="141" fillId="15" borderId="0" applyNumberFormat="0" applyBorder="0" applyAlignment="0" applyProtection="0"/>
    <xf numFmtId="0" fontId="141" fillId="15" borderId="0" applyNumberFormat="0" applyBorder="0" applyAlignment="0" applyProtection="0"/>
    <xf numFmtId="0" fontId="141" fillId="32" borderId="0" applyNumberFormat="0" applyBorder="0" applyAlignment="0" applyProtection="0"/>
    <xf numFmtId="0" fontId="106" fillId="24" borderId="0" applyNumberFormat="0" applyBorder="0" applyAlignment="0" applyProtection="0"/>
    <xf numFmtId="0" fontId="106" fillId="24" borderId="0" applyNumberFormat="0" applyBorder="0" applyAlignment="0" applyProtection="0"/>
    <xf numFmtId="0" fontId="106" fillId="24" borderId="0" applyNumberFormat="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141" fillId="31" borderId="0" applyNumberFormat="0" applyBorder="0" applyAlignment="0" applyProtection="0"/>
    <xf numFmtId="0" fontId="141" fillId="32" borderId="0" applyNumberFormat="0" applyBorder="0" applyAlignment="0" applyProtection="0"/>
    <xf numFmtId="0" fontId="141" fillId="32" borderId="0" applyNumberFormat="0" applyBorder="0" applyAlignment="0" applyProtection="0"/>
    <xf numFmtId="0" fontId="141" fillId="32" borderId="0" applyNumberFormat="0" applyBorder="0" applyAlignment="0" applyProtection="0"/>
    <xf numFmtId="0" fontId="141" fillId="32" borderId="0" applyNumberFormat="0" applyBorder="0" applyAlignment="0" applyProtection="0"/>
    <xf numFmtId="0" fontId="141" fillId="32" borderId="0" applyNumberFormat="0" applyBorder="0" applyAlignment="0" applyProtection="0"/>
    <xf numFmtId="0" fontId="141" fillId="32" borderId="0" applyNumberFormat="0" applyBorder="0" applyAlignment="0" applyProtection="0"/>
    <xf numFmtId="0" fontId="141" fillId="32" borderId="0" applyNumberFormat="0" applyBorder="0" applyAlignment="0" applyProtection="0"/>
    <xf numFmtId="0" fontId="141" fillId="32" borderId="0" applyNumberFormat="0" applyBorder="0" applyAlignment="0" applyProtection="0"/>
    <xf numFmtId="0" fontId="141" fillId="32" borderId="0" applyNumberFormat="0" applyBorder="0" applyAlignment="0" applyProtection="0"/>
    <xf numFmtId="0" fontId="154" fillId="3" borderId="0" applyNumberFormat="0" applyBorder="0" applyAlignment="0" applyProtection="0"/>
    <xf numFmtId="0" fontId="154" fillId="3" borderId="0" applyNumberFormat="0" applyBorder="0" applyAlignment="0" applyProtection="0"/>
    <xf numFmtId="0" fontId="154" fillId="3" borderId="0" applyNumberFormat="0" applyBorder="0" applyAlignment="0" applyProtection="0"/>
    <xf numFmtId="0" fontId="154" fillId="3" borderId="0" applyNumberFormat="0" applyBorder="0" applyAlignment="0" applyProtection="0"/>
    <xf numFmtId="0" fontId="154" fillId="3" borderId="0" applyNumberFormat="0" applyBorder="0" applyAlignment="0" applyProtection="0"/>
    <xf numFmtId="0" fontId="154" fillId="3" borderId="0" applyNumberFormat="0" applyBorder="0" applyAlignment="0" applyProtection="0"/>
    <xf numFmtId="0" fontId="154" fillId="3" borderId="0" applyNumberFormat="0" applyBorder="0" applyAlignment="0" applyProtection="0"/>
    <xf numFmtId="0" fontId="154" fillId="3" borderId="0" applyNumberFormat="0" applyBorder="0" applyAlignment="0" applyProtection="0"/>
    <xf numFmtId="0" fontId="154" fillId="3" borderId="0" applyNumberFormat="0" applyBorder="0" applyAlignment="0" applyProtection="0"/>
    <xf numFmtId="0" fontId="154" fillId="3" borderId="0" applyNumberFormat="0" applyBorder="0" applyAlignment="0" applyProtection="0"/>
    <xf numFmtId="0" fontId="153" fillId="12" borderId="30" applyNumberFormat="0" applyAlignment="0" applyProtection="0"/>
    <xf numFmtId="0" fontId="153" fillId="12" borderId="30" applyNumberFormat="0" applyAlignment="0" applyProtection="0"/>
    <xf numFmtId="0" fontId="153" fillId="12" borderId="30" applyNumberFormat="0" applyAlignment="0" applyProtection="0"/>
    <xf numFmtId="0" fontId="153" fillId="12" borderId="30" applyNumberFormat="0" applyAlignment="0" applyProtection="0"/>
    <xf numFmtId="0" fontId="153" fillId="12" borderId="30" applyNumberFormat="0" applyAlignment="0" applyProtection="0"/>
    <xf numFmtId="0" fontId="153" fillId="12" borderId="30" applyNumberFormat="0" applyAlignment="0" applyProtection="0"/>
    <xf numFmtId="0" fontId="153" fillId="12" borderId="30" applyNumberFormat="0" applyAlignment="0" applyProtection="0"/>
    <xf numFmtId="0" fontId="153" fillId="12" borderId="30" applyNumberFormat="0" applyAlignment="0" applyProtection="0"/>
    <xf numFmtId="0" fontId="153" fillId="12" borderId="30" applyNumberFormat="0" applyAlignment="0" applyProtection="0"/>
    <xf numFmtId="0" fontId="153" fillId="12" borderId="30" applyNumberFormat="0" applyAlignment="0" applyProtection="0"/>
    <xf numFmtId="0" fontId="122" fillId="0" borderId="0"/>
    <xf numFmtId="0" fontId="152" fillId="33" borderId="31" applyNumberFormat="0" applyAlignment="0" applyProtection="0"/>
    <xf numFmtId="0" fontId="152" fillId="33" borderId="31" applyNumberFormat="0" applyAlignment="0" applyProtection="0"/>
    <xf numFmtId="0" fontId="152" fillId="33" borderId="31" applyNumberFormat="0" applyAlignment="0" applyProtection="0"/>
    <xf numFmtId="0" fontId="152" fillId="33" borderId="31" applyNumberFormat="0" applyAlignment="0" applyProtection="0"/>
    <xf numFmtId="0" fontId="152" fillId="33" borderId="31" applyNumberFormat="0" applyAlignment="0" applyProtection="0"/>
    <xf numFmtId="0" fontId="152" fillId="33" borderId="31" applyNumberFormat="0" applyAlignment="0" applyProtection="0"/>
    <xf numFmtId="0" fontId="152" fillId="33" borderId="31" applyNumberFormat="0" applyAlignment="0" applyProtection="0"/>
    <xf numFmtId="0" fontId="152" fillId="33" borderId="31" applyNumberFormat="0" applyAlignment="0" applyProtection="0"/>
    <xf numFmtId="0" fontId="152" fillId="33" borderId="31" applyNumberFormat="0" applyAlignment="0" applyProtection="0"/>
    <xf numFmtId="0" fontId="152" fillId="33" borderId="31" applyNumberFormat="0" applyAlignment="0" applyProtection="0"/>
    <xf numFmtId="165" fontId="105" fillId="0" borderId="0" applyFont="0" applyFill="0" applyBorder="0" applyAlignment="0" applyProtection="0"/>
    <xf numFmtId="3" fontId="158" fillId="0" borderId="0" applyFont="0" applyFill="0" applyBorder="0" applyAlignment="0" applyProtection="0"/>
    <xf numFmtId="166" fontId="158" fillId="0" borderId="0" applyFont="0" applyFill="0" applyBorder="0" applyAlignment="0" applyProtection="0"/>
    <xf numFmtId="0" fontId="158" fillId="0" borderId="0" applyFont="0" applyFill="0" applyBorder="0" applyAlignment="0" applyProtection="0"/>
    <xf numFmtId="0" fontId="142" fillId="4" borderId="0" applyNumberFormat="0" applyBorder="0" applyAlignment="0" applyProtection="0"/>
    <xf numFmtId="0" fontId="139" fillId="0" borderId="32" applyAlignment="0"/>
    <xf numFmtId="0" fontId="139" fillId="0" borderId="32" applyAlignment="0"/>
    <xf numFmtId="0" fontId="139" fillId="0" borderId="32" applyAlignment="0"/>
    <xf numFmtId="0" fontId="139" fillId="0" borderId="32" applyAlignment="0"/>
    <xf numFmtId="0" fontId="156" fillId="34" borderId="0" applyNumberFormat="0" applyBorder="0" applyAlignment="0" applyProtection="0"/>
    <xf numFmtId="0" fontId="156" fillId="35" borderId="0" applyNumberFormat="0" applyBorder="0" applyAlignment="0" applyProtection="0"/>
    <xf numFmtId="0" fontId="156" fillId="36" borderId="0" applyNumberFormat="0" applyBorder="0" applyAlignment="0" applyProtection="0"/>
    <xf numFmtId="171" fontId="105" fillId="0" borderId="0" applyFont="0" applyFill="0" applyBorder="0" applyAlignment="0" applyProtection="0"/>
    <xf numFmtId="171" fontId="105" fillId="0" borderId="0" applyFont="0" applyFill="0" applyBorder="0" applyAlignment="0" applyProtection="0"/>
    <xf numFmtId="171" fontId="105" fillId="0" borderId="0" applyFont="0" applyFill="0" applyBorder="0" applyAlignment="0" applyProtection="0"/>
    <xf numFmtId="172" fontId="159" fillId="0" borderId="0" applyFont="0" applyFill="0" applyBorder="0" applyAlignment="0" applyProtection="0">
      <alignment horizontal="right" vertical="top"/>
    </xf>
    <xf numFmtId="171" fontId="105" fillId="0" borderId="0" applyFont="0" applyFill="0" applyBorder="0" applyAlignment="0" applyProtection="0"/>
    <xf numFmtId="171" fontId="105" fillId="0" borderId="0" applyFont="0" applyFill="0" applyBorder="0" applyAlignment="0" applyProtection="0"/>
    <xf numFmtId="172" fontId="159" fillId="0" borderId="0" applyFont="0" applyFill="0" applyBorder="0" applyAlignment="0" applyProtection="0">
      <alignment horizontal="right" vertical="top"/>
    </xf>
    <xf numFmtId="171" fontId="105" fillId="0" borderId="0" applyFont="0" applyFill="0" applyBorder="0" applyAlignment="0" applyProtection="0"/>
    <xf numFmtId="171" fontId="105" fillId="0" borderId="0" applyFont="0" applyFill="0" applyBorder="0" applyAlignment="0" applyProtection="0"/>
    <xf numFmtId="171" fontId="105" fillId="0" borderId="0" applyFont="0" applyFill="0" applyBorder="0" applyAlignment="0" applyProtection="0"/>
    <xf numFmtId="171" fontId="105" fillId="0" borderId="0" applyFont="0" applyFill="0" applyBorder="0" applyAlignment="0" applyProtection="0"/>
    <xf numFmtId="171" fontId="105" fillId="0" borderId="0" applyFont="0" applyFill="0" applyBorder="0" applyAlignment="0" applyProtection="0"/>
    <xf numFmtId="171" fontId="105" fillId="0" borderId="0" applyFont="0" applyFill="0" applyBorder="0" applyAlignment="0" applyProtection="0"/>
    <xf numFmtId="171" fontId="105" fillId="0" borderId="0" applyFont="0" applyFill="0" applyBorder="0" applyAlignment="0" applyProtection="0"/>
    <xf numFmtId="171" fontId="105" fillId="0" borderId="0" applyFont="0" applyFill="0" applyBorder="0" applyAlignment="0" applyProtection="0"/>
    <xf numFmtId="171" fontId="105" fillId="0" borderId="0" applyFont="0" applyFill="0" applyBorder="0" applyAlignment="0" applyProtection="0"/>
    <xf numFmtId="171" fontId="105" fillId="0" borderId="0" applyFont="0" applyFill="0" applyBorder="0" applyAlignment="0" applyProtection="0"/>
    <xf numFmtId="171" fontId="105" fillId="0" borderId="0" applyFont="0" applyFill="0" applyBorder="0" applyAlignment="0" applyProtection="0"/>
    <xf numFmtId="171" fontId="105" fillId="0" borderId="0" applyFont="0" applyFill="0" applyBorder="0" applyAlignment="0" applyProtection="0"/>
    <xf numFmtId="171" fontId="105" fillId="0" borderId="0" applyFont="0" applyFill="0" applyBorder="0" applyAlignment="0" applyProtection="0"/>
    <xf numFmtId="171" fontId="105" fillId="0" borderId="0" applyFont="0" applyFill="0" applyBorder="0" applyAlignment="0" applyProtection="0"/>
    <xf numFmtId="171" fontId="105" fillId="0" borderId="0" applyFont="0" applyFill="0" applyBorder="0" applyAlignment="0" applyProtection="0"/>
    <xf numFmtId="0" fontId="106" fillId="0" borderId="0"/>
    <xf numFmtId="0" fontId="150" fillId="0" borderId="0" applyNumberFormat="0" applyFill="0" applyBorder="0" applyAlignment="0" applyProtection="0"/>
    <xf numFmtId="0" fontId="150" fillId="0" borderId="0" applyNumberFormat="0" applyFill="0" applyBorder="0" applyAlignment="0" applyProtection="0"/>
    <xf numFmtId="0" fontId="150" fillId="0" borderId="0" applyNumberFormat="0" applyFill="0" applyBorder="0" applyAlignment="0" applyProtection="0"/>
    <xf numFmtId="0" fontId="150" fillId="0" borderId="0" applyNumberFormat="0" applyFill="0" applyBorder="0" applyAlignment="0" applyProtection="0"/>
    <xf numFmtId="0" fontId="150" fillId="0" borderId="0" applyNumberFormat="0" applyFill="0" applyBorder="0" applyAlignment="0" applyProtection="0"/>
    <xf numFmtId="0" fontId="150" fillId="0" borderId="0" applyNumberFormat="0" applyFill="0" applyBorder="0" applyAlignment="0" applyProtection="0"/>
    <xf numFmtId="0" fontId="150" fillId="0" borderId="0" applyNumberFormat="0" applyFill="0" applyBorder="0" applyAlignment="0" applyProtection="0"/>
    <xf numFmtId="0" fontId="150" fillId="0" borderId="0" applyNumberFormat="0" applyFill="0" applyBorder="0" applyAlignment="0" applyProtection="0"/>
    <xf numFmtId="0" fontId="150" fillId="0" borderId="0" applyNumberFormat="0" applyFill="0" applyBorder="0" applyAlignment="0" applyProtection="0"/>
    <xf numFmtId="0" fontId="150" fillId="0" borderId="0" applyNumberFormat="0" applyFill="0" applyBorder="0" applyAlignment="0" applyProtection="0"/>
    <xf numFmtId="2" fontId="158" fillId="0" borderId="0" applyFont="0" applyFill="0" applyBorder="0" applyAlignment="0" applyProtection="0"/>
    <xf numFmtId="0" fontId="142" fillId="4" borderId="0" applyNumberFormat="0" applyBorder="0" applyAlignment="0" applyProtection="0"/>
    <xf numFmtId="0" fontId="142" fillId="4" borderId="0" applyNumberFormat="0" applyBorder="0" applyAlignment="0" applyProtection="0"/>
    <xf numFmtId="0" fontId="142" fillId="4" borderId="0" applyNumberFormat="0" applyBorder="0" applyAlignment="0" applyProtection="0"/>
    <xf numFmtId="0" fontId="142" fillId="4" borderId="0" applyNumberFormat="0" applyBorder="0" applyAlignment="0" applyProtection="0"/>
    <xf numFmtId="0" fontId="142" fillId="4" borderId="0" applyNumberFormat="0" applyBorder="0" applyAlignment="0" applyProtection="0"/>
    <xf numFmtId="0" fontId="142" fillId="4" borderId="0" applyNumberFormat="0" applyBorder="0" applyAlignment="0" applyProtection="0"/>
    <xf numFmtId="0" fontId="142" fillId="4" borderId="0" applyNumberFormat="0" applyBorder="0" applyAlignment="0" applyProtection="0"/>
    <xf numFmtId="0" fontId="142" fillId="4" borderId="0" applyNumberFormat="0" applyBorder="0" applyAlignment="0" applyProtection="0"/>
    <xf numFmtId="0" fontId="142" fillId="4" borderId="0" applyNumberFormat="0" applyBorder="0" applyAlignment="0" applyProtection="0"/>
    <xf numFmtId="0" fontId="142" fillId="4" borderId="0" applyNumberFormat="0" applyBorder="0" applyAlignment="0" applyProtection="0"/>
    <xf numFmtId="0" fontId="180" fillId="0" borderId="0" applyNumberFormat="0" applyBorder="0" applyProtection="0">
      <alignment horizontal="center"/>
    </xf>
    <xf numFmtId="0" fontId="160" fillId="0" borderId="2" applyNumberFormat="0" applyFill="0" applyAlignment="0" applyProtection="0"/>
    <xf numFmtId="0" fontId="161" fillId="0" borderId="0" applyNumberFormat="0" applyFill="0" applyBorder="0" applyAlignment="0" applyProtection="0"/>
    <xf numFmtId="0" fontId="161" fillId="0" borderId="0" applyNumberFormat="0" applyFill="0" applyBorder="0" applyAlignment="0" applyProtection="0"/>
    <xf numFmtId="0" fontId="160" fillId="0" borderId="2" applyNumberFormat="0" applyFill="0" applyAlignment="0" applyProtection="0"/>
    <xf numFmtId="0" fontId="160" fillId="0" borderId="2" applyNumberFormat="0" applyFill="0" applyAlignment="0" applyProtection="0"/>
    <xf numFmtId="0" fontId="160" fillId="0" borderId="2" applyNumberFormat="0" applyFill="0" applyAlignment="0" applyProtection="0"/>
    <xf numFmtId="0" fontId="160" fillId="0" borderId="2" applyNumberFormat="0" applyFill="0" applyAlignment="0" applyProtection="0"/>
    <xf numFmtId="0" fontId="160" fillId="0" borderId="2" applyNumberFormat="0" applyFill="0" applyAlignment="0" applyProtection="0"/>
    <xf numFmtId="0" fontId="160" fillId="0" borderId="2" applyNumberFormat="0" applyFill="0" applyAlignment="0" applyProtection="0"/>
    <xf numFmtId="0" fontId="160" fillId="0" borderId="2" applyNumberFormat="0" applyFill="0" applyAlignment="0" applyProtection="0"/>
    <xf numFmtId="0" fontId="160" fillId="0" borderId="2" applyNumberFormat="0" applyFill="0" applyAlignment="0" applyProtection="0"/>
    <xf numFmtId="0" fontId="161" fillId="0" borderId="0" applyNumberFormat="0" applyFill="0" applyBorder="0" applyAlignment="0" applyProtection="0"/>
    <xf numFmtId="0" fontId="161" fillId="0" borderId="0" applyNumberFormat="0" applyFill="0" applyBorder="0" applyAlignment="0" applyProtection="0"/>
    <xf numFmtId="0" fontId="161" fillId="0" borderId="0" applyNumberFormat="0" applyFill="0" applyBorder="0" applyAlignment="0" applyProtection="0"/>
    <xf numFmtId="0" fontId="161" fillId="0" borderId="0" applyNumberFormat="0" applyFill="0" applyBorder="0" applyAlignment="0" applyProtection="0"/>
    <xf numFmtId="0" fontId="161" fillId="0" borderId="0" applyNumberFormat="0" applyFill="0" applyBorder="0" applyAlignment="0" applyProtection="0"/>
    <xf numFmtId="0" fontId="161" fillId="0" borderId="0" applyNumberFormat="0" applyFill="0" applyBorder="0" applyAlignment="0" applyProtection="0"/>
    <xf numFmtId="0" fontId="161" fillId="0" borderId="0" applyNumberFormat="0" applyFill="0" applyBorder="0" applyAlignment="0" applyProtection="0"/>
    <xf numFmtId="0" fontId="161" fillId="0" borderId="0" applyNumberFormat="0" applyFill="0" applyBorder="0" applyAlignment="0" applyProtection="0"/>
    <xf numFmtId="0" fontId="162" fillId="0" borderId="33" applyNumberFormat="0" applyFill="0" applyAlignment="0" applyProtection="0"/>
    <xf numFmtId="0" fontId="163" fillId="0" borderId="0" applyNumberFormat="0" applyFill="0" applyBorder="0" applyAlignment="0" applyProtection="0"/>
    <xf numFmtId="0" fontId="163" fillId="0" borderId="0" applyNumberFormat="0" applyFill="0" applyBorder="0" applyAlignment="0" applyProtection="0"/>
    <xf numFmtId="0" fontId="162" fillId="0" borderId="33" applyNumberFormat="0" applyFill="0" applyAlignment="0" applyProtection="0"/>
    <xf numFmtId="0" fontId="162" fillId="0" borderId="33" applyNumberFormat="0" applyFill="0" applyAlignment="0" applyProtection="0"/>
    <xf numFmtId="0" fontId="162" fillId="0" borderId="33" applyNumberFormat="0" applyFill="0" applyAlignment="0" applyProtection="0"/>
    <xf numFmtId="0" fontId="162" fillId="0" borderId="33" applyNumberFormat="0" applyFill="0" applyAlignment="0" applyProtection="0"/>
    <xf numFmtId="0" fontId="162" fillId="0" borderId="33" applyNumberFormat="0" applyFill="0" applyAlignment="0" applyProtection="0"/>
    <xf numFmtId="0" fontId="162" fillId="0" borderId="33" applyNumberFormat="0" applyFill="0" applyAlignment="0" applyProtection="0"/>
    <xf numFmtId="0" fontId="162" fillId="0" borderId="33" applyNumberFormat="0" applyFill="0" applyAlignment="0" applyProtection="0"/>
    <xf numFmtId="0" fontId="162" fillId="0" borderId="33" applyNumberFormat="0" applyFill="0" applyAlignment="0" applyProtection="0"/>
    <xf numFmtId="0" fontId="163" fillId="0" borderId="0" applyNumberFormat="0" applyFill="0" applyBorder="0" applyAlignment="0" applyProtection="0"/>
    <xf numFmtId="0" fontId="163" fillId="0" borderId="0" applyNumberFormat="0" applyFill="0" applyBorder="0" applyAlignment="0" applyProtection="0"/>
    <xf numFmtId="0" fontId="163" fillId="0" borderId="0" applyNumberFormat="0" applyFill="0" applyBorder="0" applyAlignment="0" applyProtection="0"/>
    <xf numFmtId="0" fontId="163" fillId="0" borderId="0" applyNumberFormat="0" applyFill="0" applyBorder="0" applyAlignment="0" applyProtection="0"/>
    <xf numFmtId="0" fontId="163" fillId="0" borderId="0" applyNumberFormat="0" applyFill="0" applyBorder="0" applyAlignment="0" applyProtection="0"/>
    <xf numFmtId="0" fontId="163" fillId="0" borderId="0" applyNumberFormat="0" applyFill="0" applyBorder="0" applyAlignment="0" applyProtection="0"/>
    <xf numFmtId="0" fontId="163" fillId="0" borderId="0" applyNumberFormat="0" applyFill="0" applyBorder="0" applyAlignment="0" applyProtection="0"/>
    <xf numFmtId="0" fontId="163" fillId="0" borderId="0" applyNumberFormat="0" applyFill="0" applyBorder="0" applyAlignment="0" applyProtection="0"/>
    <xf numFmtId="0" fontId="165" fillId="0" borderId="34" applyNumberFormat="0" applyFill="0" applyAlignment="0" applyProtection="0"/>
    <xf numFmtId="0" fontId="165" fillId="0" borderId="34" applyNumberFormat="0" applyFill="0" applyAlignment="0" applyProtection="0"/>
    <xf numFmtId="0" fontId="165" fillId="0" borderId="34" applyNumberFormat="0" applyFill="0" applyAlignment="0" applyProtection="0"/>
    <xf numFmtId="0" fontId="165" fillId="0" borderId="34" applyNumberFormat="0" applyFill="0" applyAlignment="0" applyProtection="0"/>
    <xf numFmtId="0" fontId="165" fillId="0" borderId="34" applyNumberFormat="0" applyFill="0" applyAlignment="0" applyProtection="0"/>
    <xf numFmtId="0" fontId="165" fillId="0" borderId="34" applyNumberFormat="0" applyFill="0" applyAlignment="0" applyProtection="0"/>
    <xf numFmtId="0" fontId="165" fillId="0" borderId="34" applyNumberFormat="0" applyFill="0" applyAlignment="0" applyProtection="0"/>
    <xf numFmtId="0" fontId="165" fillId="0" borderId="34" applyNumberFormat="0" applyFill="0" applyAlignment="0" applyProtection="0"/>
    <xf numFmtId="0" fontId="165" fillId="0" borderId="34" applyNumberFormat="0" applyFill="0" applyAlignment="0" applyProtection="0"/>
    <xf numFmtId="0" fontId="165" fillId="0" borderId="34" applyNumberFormat="0" applyFill="0" applyAlignment="0" applyProtection="0"/>
    <xf numFmtId="0" fontId="165" fillId="0" borderId="0" applyNumberFormat="0" applyFill="0" applyBorder="0" applyAlignment="0" applyProtection="0"/>
    <xf numFmtId="0" fontId="165" fillId="0" borderId="0" applyNumberFormat="0" applyFill="0" applyBorder="0" applyAlignment="0" applyProtection="0"/>
    <xf numFmtId="0" fontId="165" fillId="0" borderId="0" applyNumberFormat="0" applyFill="0" applyBorder="0" applyAlignment="0" applyProtection="0"/>
    <xf numFmtId="0" fontId="165" fillId="0" borderId="0" applyNumberFormat="0" applyFill="0" applyBorder="0" applyAlignment="0" applyProtection="0"/>
    <xf numFmtId="0" fontId="165" fillId="0" borderId="0" applyNumberFormat="0" applyFill="0" applyBorder="0" applyAlignment="0" applyProtection="0"/>
    <xf numFmtId="0" fontId="165" fillId="0" borderId="0" applyNumberFormat="0" applyFill="0" applyBorder="0" applyAlignment="0" applyProtection="0"/>
    <xf numFmtId="0" fontId="165" fillId="0" borderId="0" applyNumberFormat="0" applyFill="0" applyBorder="0" applyAlignment="0" applyProtection="0"/>
    <xf numFmtId="0" fontId="165" fillId="0" borderId="0" applyNumberFormat="0" applyFill="0" applyBorder="0" applyAlignment="0" applyProtection="0"/>
    <xf numFmtId="0" fontId="165" fillId="0" borderId="0" applyNumberFormat="0" applyFill="0" applyBorder="0" applyAlignment="0" applyProtection="0"/>
    <xf numFmtId="0" fontId="165" fillId="0" borderId="0" applyNumberFormat="0" applyFill="0" applyBorder="0" applyAlignment="0" applyProtection="0"/>
    <xf numFmtId="0" fontId="180" fillId="0" borderId="0" applyNumberFormat="0" applyBorder="0" applyProtection="0">
      <alignment horizontal="center" textRotation="90"/>
    </xf>
    <xf numFmtId="0" fontId="181" fillId="0" borderId="0" applyNumberFormat="0" applyBorder="0" applyProtection="0"/>
    <xf numFmtId="0" fontId="166" fillId="0" borderId="0" applyNumberFormat="0" applyFill="0" applyBorder="0" applyAlignment="0" applyProtection="0">
      <alignment vertical="top"/>
      <protection locked="0"/>
    </xf>
    <xf numFmtId="0" fontId="181" fillId="0" borderId="0" applyNumberFormat="0" applyBorder="0" applyProtection="0"/>
    <xf numFmtId="0" fontId="167" fillId="0" borderId="0" applyNumberFormat="0" applyFill="0" applyBorder="0" applyAlignment="0" applyProtection="0">
      <alignment vertical="top"/>
      <protection locked="0"/>
    </xf>
    <xf numFmtId="0" fontId="168" fillId="0" borderId="0" applyNumberFormat="0" applyFill="0" applyBorder="0" applyAlignment="0" applyProtection="0">
      <alignment vertical="top"/>
      <protection locked="0"/>
    </xf>
    <xf numFmtId="0" fontId="168" fillId="0" borderId="0" applyNumberFormat="0" applyFill="0" applyBorder="0" applyAlignment="0" applyProtection="0">
      <alignment vertical="top"/>
      <protection locked="0"/>
    </xf>
    <xf numFmtId="0" fontId="166" fillId="0" borderId="0" applyNumberFormat="0" applyFill="0" applyBorder="0" applyAlignment="0" applyProtection="0">
      <alignment vertical="top"/>
      <protection locked="0"/>
    </xf>
    <xf numFmtId="0" fontId="166" fillId="0" borderId="0" applyNumberFormat="0" applyFill="0" applyBorder="0" applyAlignment="0" applyProtection="0">
      <alignment vertical="top"/>
      <protection locked="0"/>
    </xf>
    <xf numFmtId="0" fontId="166" fillId="0" borderId="0" applyNumberFormat="0" applyFill="0" applyBorder="0" applyAlignment="0" applyProtection="0">
      <alignment vertical="top"/>
      <protection locked="0"/>
    </xf>
    <xf numFmtId="0" fontId="135" fillId="0" borderId="0" applyNumberFormat="0" applyFill="0" applyBorder="0" applyAlignment="0" applyProtection="0">
      <alignment vertical="top"/>
      <protection locked="0"/>
    </xf>
    <xf numFmtId="0" fontId="135" fillId="0" borderId="0" applyNumberFormat="0" applyFill="0" applyBorder="0" applyAlignment="0" applyProtection="0">
      <alignment vertical="top"/>
      <protection locked="0"/>
    </xf>
    <xf numFmtId="0" fontId="169" fillId="0" borderId="0" applyNumberFormat="0" applyFill="0" applyBorder="0" applyAlignment="0" applyProtection="0">
      <alignment vertical="top"/>
      <protection locked="0"/>
    </xf>
    <xf numFmtId="0" fontId="166" fillId="0" borderId="0" applyNumberFormat="0" applyFill="0" applyBorder="0" applyAlignment="0" applyProtection="0">
      <alignment vertical="top"/>
      <protection locked="0"/>
    </xf>
    <xf numFmtId="0" fontId="155" fillId="7" borderId="30" applyNumberFormat="0" applyAlignment="0" applyProtection="0"/>
    <xf numFmtId="0" fontId="155" fillId="7" borderId="30" applyNumberFormat="0" applyAlignment="0" applyProtection="0"/>
    <xf numFmtId="0" fontId="155" fillId="7" borderId="30" applyNumberFormat="0" applyAlignment="0" applyProtection="0"/>
    <xf numFmtId="0" fontId="155" fillId="7" borderId="30" applyNumberFormat="0" applyAlignment="0" applyProtection="0"/>
    <xf numFmtId="0" fontId="155" fillId="7" borderId="30" applyNumberFormat="0" applyAlignment="0" applyProtection="0"/>
    <xf numFmtId="0" fontId="155" fillId="7" borderId="30" applyNumberFormat="0" applyAlignment="0" applyProtection="0"/>
    <xf numFmtId="0" fontId="155" fillId="7" borderId="30" applyNumberFormat="0" applyAlignment="0" applyProtection="0"/>
    <xf numFmtId="0" fontId="155" fillId="7" borderId="30" applyNumberFormat="0" applyAlignment="0" applyProtection="0"/>
    <xf numFmtId="0" fontId="155" fillId="7" borderId="30" applyNumberFormat="0" applyAlignment="0" applyProtection="0"/>
    <xf numFmtId="0" fontId="155" fillId="7" borderId="30" applyNumberFormat="0" applyAlignment="0" applyProtection="0"/>
    <xf numFmtId="0" fontId="143" fillId="37" borderId="1" applyNumberFormat="0" applyAlignment="0" applyProtection="0"/>
    <xf numFmtId="174" fontId="170" fillId="0" borderId="0" applyFill="0" applyBorder="0" applyProtection="0">
      <alignment horizontal="left" vertical="top" wrapText="1"/>
    </xf>
    <xf numFmtId="0" fontId="151" fillId="0" borderId="36" applyNumberFormat="0" applyFill="0" applyAlignment="0" applyProtection="0"/>
    <xf numFmtId="0" fontId="151" fillId="0" borderId="36" applyNumberFormat="0" applyFill="0" applyAlignment="0" applyProtection="0"/>
    <xf numFmtId="0" fontId="151" fillId="0" borderId="36" applyNumberFormat="0" applyFill="0" applyAlignment="0" applyProtection="0"/>
    <xf numFmtId="0" fontId="151" fillId="0" borderId="36" applyNumberFormat="0" applyFill="0" applyAlignment="0" applyProtection="0"/>
    <xf numFmtId="0" fontId="151" fillId="0" borderId="36" applyNumberFormat="0" applyFill="0" applyAlignment="0" applyProtection="0"/>
    <xf numFmtId="0" fontId="151" fillId="0" borderId="36" applyNumberFormat="0" applyFill="0" applyAlignment="0" applyProtection="0"/>
    <xf numFmtId="0" fontId="151" fillId="0" borderId="36" applyNumberFormat="0" applyFill="0" applyAlignment="0" applyProtection="0"/>
    <xf numFmtId="0" fontId="151" fillId="0" borderId="36" applyNumberFormat="0" applyFill="0" applyAlignment="0" applyProtection="0"/>
    <xf numFmtId="0" fontId="151" fillId="0" borderId="36" applyNumberFormat="0" applyFill="0" applyAlignment="0" applyProtection="0"/>
    <xf numFmtId="0" fontId="151" fillId="0" borderId="36" applyNumberFormat="0" applyFill="0" applyAlignment="0" applyProtection="0"/>
    <xf numFmtId="175" fontId="170" fillId="0" borderId="0" applyFill="0" applyBorder="0" applyProtection="0">
      <alignment horizontal="left" vertical="top" wrapText="1"/>
    </xf>
    <xf numFmtId="0" fontId="145" fillId="0" borderId="47" applyNumberFormat="0" applyFill="0" applyAlignment="0" applyProtection="0"/>
    <xf numFmtId="0" fontId="182" fillId="0" borderId="52" applyNumberFormat="0" applyProtection="0"/>
    <xf numFmtId="0" fontId="171" fillId="0" borderId="0">
      <alignment vertical="top"/>
    </xf>
    <xf numFmtId="0" fontId="171" fillId="0" borderId="0">
      <alignment vertical="top"/>
    </xf>
    <xf numFmtId="0" fontId="146" fillId="0" borderId="33" applyNumberFormat="0" applyFill="0" applyAlignment="0" applyProtection="0"/>
    <xf numFmtId="0" fontId="164" fillId="0" borderId="0"/>
    <xf numFmtId="0" fontId="164" fillId="0" borderId="0"/>
    <xf numFmtId="0" fontId="147" fillId="0" borderId="48" applyNumberFormat="0" applyFill="0" applyAlignment="0" applyProtection="0"/>
    <xf numFmtId="0" fontId="147" fillId="0" borderId="0" applyNumberFormat="0" applyFill="0" applyBorder="0" applyAlignment="0" applyProtection="0"/>
    <xf numFmtId="0" fontId="144" fillId="0" borderId="0" applyNumberFormat="0" applyFill="0" applyBorder="0" applyAlignment="0" applyProtection="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5" fillId="0" borderId="0"/>
    <xf numFmtId="0" fontId="157" fillId="0" borderId="0"/>
    <xf numFmtId="0" fontId="2" fillId="0" borderId="0"/>
    <xf numFmtId="0" fontId="2" fillId="0" borderId="0"/>
    <xf numFmtId="0" fontId="134" fillId="0" borderId="0"/>
    <xf numFmtId="0" fontId="18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05" fillId="0" borderId="0"/>
    <xf numFmtId="0" fontId="17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05" fillId="0" borderId="0"/>
    <xf numFmtId="0" fontId="105" fillId="0" borderId="0"/>
    <xf numFmtId="0" fontId="2" fillId="0" borderId="0"/>
    <xf numFmtId="0" fontId="2" fillId="0" borderId="0"/>
    <xf numFmtId="0" fontId="2" fillId="0" borderId="0"/>
    <xf numFmtId="0" fontId="2" fillId="0" borderId="0"/>
    <xf numFmtId="0" fontId="2" fillId="0" borderId="0"/>
    <xf numFmtId="0" fontId="2" fillId="0" borderId="0"/>
    <xf numFmtId="0" fontId="105" fillId="0" borderId="0">
      <alignment vertical="top"/>
    </xf>
    <xf numFmtId="0" fontId="105" fillId="0" borderId="0"/>
    <xf numFmtId="0" fontId="105" fillId="0" borderId="0"/>
    <xf numFmtId="0" fontId="13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48" fillId="20" borderId="0" applyNumberFormat="0" applyBorder="0" applyAlignment="0" applyProtection="0"/>
    <xf numFmtId="0" fontId="148" fillId="20" borderId="0" applyNumberFormat="0" applyBorder="0" applyAlignment="0" applyProtection="0"/>
    <xf numFmtId="0" fontId="148" fillId="20" borderId="0" applyNumberFormat="0" applyBorder="0" applyAlignment="0" applyProtection="0"/>
    <xf numFmtId="0" fontId="148" fillId="20" borderId="0" applyNumberFormat="0" applyBorder="0" applyAlignment="0" applyProtection="0"/>
    <xf numFmtId="0" fontId="148" fillId="20" borderId="0" applyNumberFormat="0" applyBorder="0" applyAlignment="0" applyProtection="0"/>
    <xf numFmtId="0" fontId="148" fillId="20" borderId="0" applyNumberFormat="0" applyBorder="0" applyAlignment="0" applyProtection="0"/>
    <xf numFmtId="0" fontId="148" fillId="20" borderId="0" applyNumberFormat="0" applyBorder="0" applyAlignment="0" applyProtection="0"/>
    <xf numFmtId="0" fontId="148" fillId="20" borderId="0" applyNumberFormat="0" applyBorder="0" applyAlignment="0" applyProtection="0"/>
    <xf numFmtId="0" fontId="148" fillId="20" borderId="0" applyNumberFormat="0" applyBorder="0" applyAlignment="0" applyProtection="0"/>
    <xf numFmtId="0" fontId="148" fillId="20" borderId="0" applyNumberFormat="0" applyBorder="0" applyAlignment="0" applyProtection="0"/>
    <xf numFmtId="0" fontId="148" fillId="20" borderId="0" applyNumberFormat="0" applyBorder="0" applyAlignment="0" applyProtection="0"/>
    <xf numFmtId="0" fontId="148" fillId="20" borderId="0" applyNumberFormat="0" applyBorder="0" applyAlignment="0" applyProtection="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176" fontId="173" fillId="0" borderId="0"/>
    <xf numFmtId="176" fontId="173" fillId="0" borderId="0"/>
    <xf numFmtId="176" fontId="173" fillId="0" borderId="0"/>
    <xf numFmtId="0" fontId="105" fillId="0" borderId="0"/>
    <xf numFmtId="176" fontId="173" fillId="0" borderId="0"/>
    <xf numFmtId="0" fontId="105" fillId="0" borderId="0"/>
    <xf numFmtId="176" fontId="173" fillId="0" borderId="0"/>
    <xf numFmtId="0" fontId="105" fillId="0" borderId="0"/>
    <xf numFmtId="0" fontId="105" fillId="0" borderId="0"/>
    <xf numFmtId="0" fontId="105" fillId="0" borderId="0"/>
    <xf numFmtId="0" fontId="105" fillId="0" borderId="0"/>
    <xf numFmtId="0" fontId="158" fillId="0" borderId="0"/>
    <xf numFmtId="0" fontId="105" fillId="0" borderId="0"/>
    <xf numFmtId="0" fontId="158"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applyNumberFormat="0" applyFill="0" applyBorder="0" applyAlignment="0" applyProtection="0"/>
    <xf numFmtId="0" fontId="105" fillId="0" borderId="0" applyNumberFormat="0" applyFill="0" applyBorder="0" applyAlignment="0" applyProtection="0"/>
    <xf numFmtId="0" fontId="134" fillId="0" borderId="0"/>
    <xf numFmtId="0" fontId="174" fillId="0" borderId="0"/>
    <xf numFmtId="0" fontId="105" fillId="0" borderId="0"/>
    <xf numFmtId="0" fontId="105" fillId="0" borderId="0"/>
    <xf numFmtId="0" fontId="105" fillId="0" borderId="0"/>
    <xf numFmtId="0" fontId="174" fillId="0" borderId="0"/>
    <xf numFmtId="0" fontId="174" fillId="0" borderId="0"/>
    <xf numFmtId="0" fontId="105" fillId="0" borderId="0"/>
    <xf numFmtId="0" fontId="105" fillId="0" borderId="0"/>
    <xf numFmtId="176" fontId="173" fillId="0" borderId="0"/>
    <xf numFmtId="176" fontId="173" fillId="0" borderId="0"/>
    <xf numFmtId="2" fontId="105" fillId="0" borderId="0">
      <alignment horizontal="right"/>
    </xf>
    <xf numFmtId="0" fontId="105" fillId="0" borderId="0"/>
    <xf numFmtId="2" fontId="105" fillId="0" borderId="0">
      <alignment horizontal="right"/>
    </xf>
    <xf numFmtId="0" fontId="105" fillId="0" borderId="0"/>
    <xf numFmtId="0" fontId="157" fillId="0" borderId="0"/>
    <xf numFmtId="0" fontId="174" fillId="19" borderId="38" applyNumberFormat="0" applyFont="0" applyAlignment="0" applyProtection="0"/>
    <xf numFmtId="9" fontId="134" fillId="0" borderId="0" applyFont="0" applyFill="0" applyBorder="0" applyAlignment="0" applyProtection="0"/>
    <xf numFmtId="0" fontId="134" fillId="19" borderId="38" applyNumberFormat="0" applyFont="0" applyAlignment="0" applyProtection="0"/>
    <xf numFmtId="0" fontId="106" fillId="17" borderId="25" applyNumberFormat="0" applyFont="0" applyAlignment="0" applyProtection="0"/>
    <xf numFmtId="0" fontId="134" fillId="19" borderId="38" applyNumberFormat="0" applyFont="0" applyAlignment="0" applyProtection="0"/>
    <xf numFmtId="0" fontId="134" fillId="19" borderId="38" applyNumberFormat="0" applyFont="0" applyAlignment="0" applyProtection="0"/>
    <xf numFmtId="0" fontId="134" fillId="19" borderId="38" applyNumberFormat="0" applyFont="0" applyAlignment="0" applyProtection="0"/>
    <xf numFmtId="0" fontId="106" fillId="17" borderId="25" applyNumberFormat="0" applyFont="0" applyAlignment="0" applyProtection="0"/>
    <xf numFmtId="0" fontId="106" fillId="17" borderId="25" applyNumberFormat="0" applyFont="0" applyAlignment="0" applyProtection="0"/>
    <xf numFmtId="0" fontId="134" fillId="19" borderId="38" applyNumberFormat="0" applyFont="0" applyAlignment="0" applyProtection="0"/>
    <xf numFmtId="0" fontId="134" fillId="19" borderId="38" applyNumberFormat="0" applyFont="0" applyAlignment="0" applyProtection="0"/>
    <xf numFmtId="0" fontId="106" fillId="17" borderId="25" applyNumberFormat="0" applyFont="0" applyAlignment="0" applyProtection="0"/>
    <xf numFmtId="0" fontId="134" fillId="19" borderId="38" applyNumberFormat="0" applyFont="0" applyAlignment="0" applyProtection="0"/>
    <xf numFmtId="0" fontId="134" fillId="19" borderId="38" applyNumberFormat="0" applyFont="0" applyAlignment="0" applyProtection="0"/>
    <xf numFmtId="0" fontId="134" fillId="19" borderId="38" applyNumberFormat="0" applyFont="0" applyAlignment="0" applyProtection="0"/>
    <xf numFmtId="0" fontId="134" fillId="19" borderId="38" applyNumberFormat="0" applyFont="0" applyAlignment="0" applyProtection="0"/>
    <xf numFmtId="0" fontId="134" fillId="19" borderId="38" applyNumberFormat="0" applyFont="0" applyAlignment="0" applyProtection="0"/>
    <xf numFmtId="0" fontId="134" fillId="19" borderId="38" applyNumberFormat="0" applyFont="0" applyAlignment="0" applyProtection="0"/>
    <xf numFmtId="0" fontId="134" fillId="19" borderId="38" applyNumberFormat="0" applyFont="0" applyAlignment="0" applyProtection="0"/>
    <xf numFmtId="0" fontId="134" fillId="19" borderId="38" applyNumberFormat="0" applyFont="0" applyAlignment="0" applyProtection="0"/>
    <xf numFmtId="0" fontId="134" fillId="19" borderId="38" applyNumberFormat="0" applyFont="0" applyAlignment="0" applyProtection="0"/>
    <xf numFmtId="0" fontId="134" fillId="19" borderId="38" applyNumberFormat="0" applyFont="0" applyAlignment="0" applyProtection="0"/>
    <xf numFmtId="0" fontId="134" fillId="19" borderId="38" applyNumberFormat="0" applyFont="0" applyAlignment="0" applyProtection="0"/>
    <xf numFmtId="0" fontId="134" fillId="19" borderId="38" applyNumberFormat="0" applyFont="0" applyAlignment="0" applyProtection="0"/>
    <xf numFmtId="0" fontId="143" fillId="12" borderId="1" applyNumberFormat="0" applyAlignment="0" applyProtection="0"/>
    <xf numFmtId="0" fontId="143" fillId="12" borderId="1" applyNumberFormat="0" applyAlignment="0" applyProtection="0"/>
    <xf numFmtId="0" fontId="143" fillId="12" borderId="1" applyNumberFormat="0" applyAlignment="0" applyProtection="0"/>
    <xf numFmtId="0" fontId="143" fillId="12" borderId="1" applyNumberFormat="0" applyAlignment="0" applyProtection="0"/>
    <xf numFmtId="0" fontId="143" fillId="12" borderId="1" applyNumberFormat="0" applyAlignment="0" applyProtection="0"/>
    <xf numFmtId="0" fontId="143" fillId="12" borderId="1" applyNumberFormat="0" applyAlignment="0" applyProtection="0"/>
    <xf numFmtId="0" fontId="143" fillId="12" borderId="1" applyNumberFormat="0" applyAlignment="0" applyProtection="0"/>
    <xf numFmtId="0" fontId="143" fillId="12" borderId="1" applyNumberFormat="0" applyAlignment="0" applyProtection="0"/>
    <xf numFmtId="0" fontId="143" fillId="12" borderId="1" applyNumberFormat="0" applyAlignment="0" applyProtection="0"/>
    <xf numFmtId="0" fontId="143" fillId="12" borderId="1" applyNumberFormat="0" applyAlignment="0" applyProtection="0"/>
    <xf numFmtId="9" fontId="105" fillId="0" borderId="0" applyFont="0" applyFill="0" applyBorder="0" applyAlignment="0" applyProtection="0"/>
    <xf numFmtId="9" fontId="134" fillId="0" borderId="0" applyFont="0" applyFill="0" applyBorder="0" applyAlignment="0" applyProtection="0"/>
    <xf numFmtId="0" fontId="150" fillId="0" borderId="0" applyNumberFormat="0" applyFill="0" applyBorder="0" applyAlignment="0" applyProtection="0"/>
    <xf numFmtId="4" fontId="175" fillId="0" borderId="0">
      <alignment vertical="top"/>
      <protection hidden="1"/>
    </xf>
    <xf numFmtId="0" fontId="141" fillId="15" borderId="0" applyNumberFormat="0" applyBorder="0" applyAlignment="0" applyProtection="0"/>
    <xf numFmtId="0" fontId="141" fillId="15" borderId="0" applyNumberFormat="0" applyBorder="0" applyAlignment="0" applyProtection="0"/>
    <xf numFmtId="0" fontId="141" fillId="27" borderId="0" applyNumberFormat="0" applyBorder="0" applyAlignment="0" applyProtection="0"/>
    <xf numFmtId="0" fontId="141" fillId="27" borderId="0" applyNumberFormat="0" applyBorder="0" applyAlignment="0" applyProtection="0"/>
    <xf numFmtId="0" fontId="141" fillId="29" borderId="0" applyNumberFormat="0" applyBorder="0" applyAlignment="0" applyProtection="0"/>
    <xf numFmtId="0" fontId="141" fillId="29" borderId="0" applyNumberFormat="0" applyBorder="0" applyAlignment="0" applyProtection="0"/>
    <xf numFmtId="0" fontId="141" fillId="38" borderId="0" applyNumberFormat="0" applyBorder="0" applyAlignment="0" applyProtection="0"/>
    <xf numFmtId="0" fontId="141" fillId="38" borderId="0" applyNumberFormat="0" applyBorder="0" applyAlignment="0" applyProtection="0"/>
    <xf numFmtId="0" fontId="141" fillId="15" borderId="0" applyNumberFormat="0" applyBorder="0" applyAlignment="0" applyProtection="0"/>
    <xf numFmtId="0" fontId="141" fillId="15" borderId="0" applyNumberFormat="0" applyBorder="0" applyAlignment="0" applyProtection="0"/>
    <xf numFmtId="0" fontId="141" fillId="32" borderId="0" applyNumberFormat="0" applyBorder="0" applyAlignment="0" applyProtection="0"/>
    <xf numFmtId="0" fontId="141" fillId="32" borderId="0" applyNumberFormat="0" applyBorder="0" applyAlignment="0" applyProtection="0"/>
    <xf numFmtId="0" fontId="151" fillId="0" borderId="36" applyNumberFormat="0" applyFill="0" applyAlignment="0" applyProtection="0"/>
    <xf numFmtId="0" fontId="152" fillId="33" borderId="31" applyNumberFormat="0" applyAlignment="0" applyProtection="0"/>
    <xf numFmtId="0" fontId="152" fillId="33" borderId="31" applyNumberFormat="0" applyAlignment="0" applyProtection="0"/>
    <xf numFmtId="49" fontId="140" fillId="39" borderId="49">
      <alignment horizontal="center" vertical="top" wrapText="1"/>
    </xf>
    <xf numFmtId="49" fontId="85" fillId="39" borderId="49">
      <alignment horizontal="center" vertical="top" wrapText="1"/>
    </xf>
    <xf numFmtId="49" fontId="85" fillId="39" borderId="49">
      <alignment horizontal="center" vertical="top" wrapText="1"/>
    </xf>
    <xf numFmtId="49" fontId="140" fillId="39" borderId="49">
      <alignment horizontal="center" vertical="top" wrapText="1"/>
    </xf>
    <xf numFmtId="49" fontId="140" fillId="39" borderId="49">
      <alignment horizontal="center" vertical="top" wrapText="1"/>
    </xf>
    <xf numFmtId="49" fontId="140" fillId="39" borderId="49">
      <alignment horizontal="center" vertical="top" wrapText="1"/>
    </xf>
    <xf numFmtId="0" fontId="153" fillId="37" borderId="30" applyNumberFormat="0" applyAlignment="0" applyProtection="0"/>
    <xf numFmtId="0" fontId="153" fillId="37" borderId="30" applyNumberFormat="0" applyAlignment="0" applyProtection="0"/>
    <xf numFmtId="4" fontId="176" fillId="0" borderId="0" applyProtection="0">
      <alignment horizontal="left"/>
      <protection locked="0"/>
    </xf>
    <xf numFmtId="0" fontId="184" fillId="0" borderId="0" applyNumberFormat="0" applyBorder="0" applyProtection="0"/>
    <xf numFmtId="177" fontId="184" fillId="0" borderId="0" applyBorder="0" applyProtection="0"/>
    <xf numFmtId="0" fontId="144" fillId="0" borderId="0" applyNumberFormat="0" applyFill="0" applyBorder="0" applyAlignment="0" applyProtection="0"/>
    <xf numFmtId="49" fontId="138" fillId="0" borderId="0" applyNumberFormat="0" applyProtection="0">
      <alignment horizontal="right" vertical="top"/>
      <protection locked="0"/>
    </xf>
    <xf numFmtId="49" fontId="138" fillId="0" borderId="0" applyNumberFormat="0" applyProtection="0">
      <alignment horizontal="right" vertical="top"/>
      <protection locked="0"/>
    </xf>
    <xf numFmtId="49" fontId="138" fillId="0" borderId="0" applyNumberFormat="0" applyProtection="0">
      <alignment horizontal="right" vertical="top"/>
      <protection locked="0"/>
    </xf>
    <xf numFmtId="49" fontId="138" fillId="0" borderId="0" applyNumberFormat="0" applyProtection="0">
      <alignment horizontal="right" vertical="top"/>
      <protection locked="0"/>
    </xf>
    <xf numFmtId="49" fontId="138" fillId="0" borderId="0" applyNumberFormat="0" applyProtection="0">
      <alignment horizontal="right" vertical="top"/>
      <protection locked="0"/>
    </xf>
    <xf numFmtId="0" fontId="154" fillId="3" borderId="0" applyNumberFormat="0" applyBorder="0" applyAlignment="0" applyProtection="0"/>
    <xf numFmtId="0" fontId="154" fillId="3" borderId="0" applyNumberFormat="0" applyBorder="0" applyAlignment="0" applyProtection="0"/>
    <xf numFmtId="0" fontId="137" fillId="0" borderId="0"/>
    <xf numFmtId="0" fontId="117" fillId="0" borderId="0"/>
    <xf numFmtId="0" fontId="117" fillId="0" borderId="0"/>
    <xf numFmtId="0" fontId="117" fillId="0" borderId="0"/>
    <xf numFmtId="0" fontId="137" fillId="0" borderId="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56" fillId="0" borderId="41" applyNumberFormat="0" applyFill="0" applyAlignment="0" applyProtection="0"/>
    <xf numFmtId="0" fontId="158" fillId="0" borderId="50" applyNumberFormat="0" applyFont="0" applyFill="0" applyAlignment="0" applyProtection="0"/>
    <xf numFmtId="0" fontId="158" fillId="0" borderId="50" applyNumberFormat="0" applyFont="0" applyFill="0" applyAlignment="0" applyProtection="0"/>
    <xf numFmtId="0" fontId="156" fillId="0" borderId="41" applyNumberFormat="0" applyFill="0" applyAlignment="0" applyProtection="0"/>
    <xf numFmtId="0" fontId="156" fillId="0" borderId="41" applyNumberFormat="0" applyFill="0" applyAlignment="0" applyProtection="0"/>
    <xf numFmtId="0" fontId="156" fillId="0" borderId="41" applyNumberFormat="0" applyFill="0" applyAlignment="0" applyProtection="0"/>
    <xf numFmtId="0" fontId="156" fillId="0" borderId="41" applyNumberFormat="0" applyFill="0" applyAlignment="0" applyProtection="0"/>
    <xf numFmtId="0" fontId="156" fillId="0" borderId="41" applyNumberFormat="0" applyFill="0" applyAlignment="0" applyProtection="0"/>
    <xf numFmtId="0" fontId="156" fillId="0" borderId="41" applyNumberFormat="0" applyFill="0" applyAlignment="0" applyProtection="0"/>
    <xf numFmtId="0" fontId="156" fillId="0" borderId="41" applyNumberFormat="0" applyFill="0" applyAlignment="0" applyProtection="0"/>
    <xf numFmtId="0" fontId="156" fillId="0" borderId="41" applyNumberFormat="0" applyFill="0" applyAlignment="0" applyProtection="0"/>
    <xf numFmtId="0" fontId="158" fillId="0" borderId="50" applyNumberFormat="0" applyFont="0" applyFill="0" applyAlignment="0" applyProtection="0"/>
    <xf numFmtId="0" fontId="158" fillId="0" borderId="50" applyNumberFormat="0" applyFont="0" applyFill="0" applyAlignment="0" applyProtection="0"/>
    <xf numFmtId="0" fontId="158" fillId="0" borderId="50" applyNumberFormat="0" applyFont="0" applyFill="0" applyAlignment="0" applyProtection="0"/>
    <xf numFmtId="0" fontId="158" fillId="0" borderId="50" applyNumberFormat="0" applyFont="0" applyFill="0" applyAlignment="0" applyProtection="0"/>
    <xf numFmtId="0" fontId="158" fillId="0" borderId="50" applyNumberFormat="0" applyFont="0" applyFill="0" applyAlignment="0" applyProtection="0"/>
    <xf numFmtId="0" fontId="158" fillId="0" borderId="50" applyNumberFormat="0" applyFont="0" applyFill="0" applyAlignment="0" applyProtection="0"/>
    <xf numFmtId="0" fontId="158" fillId="0" borderId="50" applyNumberFormat="0" applyFont="0" applyFill="0" applyAlignment="0" applyProtection="0"/>
    <xf numFmtId="0" fontId="158" fillId="0" borderId="50" applyNumberFormat="0" applyFont="0" applyFill="0" applyAlignment="0" applyProtection="0"/>
    <xf numFmtId="178" fontId="179" fillId="0" borderId="0" applyFont="0" applyBorder="0" applyProtection="0"/>
    <xf numFmtId="165" fontId="178"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78" fontId="179" fillId="0" borderId="0" applyFont="0" applyBorder="0" applyProtection="0"/>
    <xf numFmtId="165" fontId="134" fillId="0" borderId="0" applyFont="0" applyFill="0" applyBorder="0" applyAlignment="0" applyProtection="0"/>
    <xf numFmtId="165" fontId="134" fillId="0" borderId="0" applyFont="0" applyFill="0" applyBorder="0" applyAlignment="0" applyProtection="0"/>
    <xf numFmtId="165" fontId="105" fillId="0" borderId="0" applyFont="0" applyFill="0" applyBorder="0" applyAlignment="0" applyProtection="0"/>
    <xf numFmtId="0" fontId="155" fillId="20" borderId="30" applyNumberFormat="0" applyAlignment="0" applyProtection="0"/>
    <xf numFmtId="0" fontId="155" fillId="20" borderId="30" applyNumberFormat="0" applyAlignment="0" applyProtection="0"/>
    <xf numFmtId="0" fontId="156" fillId="0" borderId="51" applyNumberFormat="0" applyFill="0" applyAlignment="0" applyProtection="0"/>
    <xf numFmtId="0" fontId="149" fillId="0" borderId="0" applyNumberFormat="0" applyFill="0" applyBorder="0" applyAlignment="0" applyProtection="0"/>
    <xf numFmtId="0" fontId="149" fillId="0" borderId="0" applyNumberFormat="0" applyFill="0" applyBorder="0" applyAlignment="0" applyProtection="0"/>
    <xf numFmtId="0" fontId="149" fillId="0" borderId="0" applyNumberFormat="0" applyFill="0" applyBorder="0" applyAlignment="0" applyProtection="0"/>
    <xf numFmtId="0" fontId="149" fillId="0" borderId="0" applyNumberFormat="0" applyFill="0" applyBorder="0" applyAlignment="0" applyProtection="0"/>
    <xf numFmtId="0" fontId="149" fillId="0" borderId="0" applyNumberFormat="0" applyFill="0" applyBorder="0" applyAlignment="0" applyProtection="0"/>
    <xf numFmtId="0" fontId="149" fillId="0" borderId="0" applyNumberFormat="0" applyFill="0" applyBorder="0" applyAlignment="0" applyProtection="0"/>
    <xf numFmtId="0" fontId="149" fillId="0" borderId="0" applyNumberFormat="0" applyFill="0" applyBorder="0" applyAlignment="0" applyProtection="0"/>
    <xf numFmtId="0" fontId="149" fillId="0" borderId="0" applyNumberFormat="0" applyFill="0" applyBorder="0" applyAlignment="0" applyProtection="0"/>
    <xf numFmtId="0" fontId="149" fillId="0" borderId="0" applyNumberFormat="0" applyFill="0" applyBorder="0" applyAlignment="0" applyProtection="0"/>
    <xf numFmtId="0" fontId="149" fillId="0" borderId="0" applyNumberFormat="0" applyFill="0" applyBorder="0" applyAlignment="0" applyProtection="0"/>
    <xf numFmtId="0" fontId="122" fillId="0" borderId="0"/>
    <xf numFmtId="0" fontId="117" fillId="0" borderId="0"/>
    <xf numFmtId="0" fontId="191" fillId="0" borderId="0" applyNumberFormat="0" applyFill="0" applyBorder="0" applyAlignment="0" applyProtection="0">
      <alignment vertical="top"/>
      <protection locked="0"/>
    </xf>
    <xf numFmtId="0" fontId="134" fillId="0" borderId="0"/>
    <xf numFmtId="0" fontId="134" fillId="0" borderId="0"/>
    <xf numFmtId="0" fontId="122" fillId="0" borderId="0"/>
    <xf numFmtId="0" fontId="122" fillId="0" borderId="0"/>
    <xf numFmtId="0" fontId="192" fillId="0" borderId="0"/>
    <xf numFmtId="0" fontId="134" fillId="0" borderId="0"/>
    <xf numFmtId="0" fontId="134" fillId="0" borderId="0"/>
    <xf numFmtId="0" fontId="193" fillId="0" borderId="0">
      <alignment vertical="top"/>
    </xf>
    <xf numFmtId="0" fontId="52" fillId="0" borderId="0">
      <alignment vertical="top"/>
    </xf>
    <xf numFmtId="0" fontId="105" fillId="0" borderId="0"/>
    <xf numFmtId="37" fontId="194" fillId="0" borderId="0"/>
    <xf numFmtId="0" fontId="214" fillId="0" borderId="0"/>
    <xf numFmtId="0" fontId="117" fillId="0" borderId="0"/>
    <xf numFmtId="0" fontId="106" fillId="0" borderId="0"/>
    <xf numFmtId="165" fontId="215" fillId="0" borderId="0" applyFont="0" applyFill="0" applyBorder="0" applyAlignment="0" applyProtection="0"/>
    <xf numFmtId="0" fontId="106" fillId="2" borderId="0" applyNumberFormat="0" applyBorder="0" applyAlignment="0" applyProtection="0"/>
    <xf numFmtId="0" fontId="106" fillId="3" borderId="0" applyNumberFormat="0" applyBorder="0" applyAlignment="0" applyProtection="0"/>
    <xf numFmtId="0" fontId="106" fillId="4" borderId="0" applyNumberFormat="0" applyBorder="0" applyAlignment="0" applyProtection="0"/>
    <xf numFmtId="0" fontId="106" fillId="5" borderId="0" applyNumberFormat="0" applyBorder="0" applyAlignment="0" applyProtection="0"/>
    <xf numFmtId="0" fontId="106" fillId="6" borderId="0" applyNumberFormat="0" applyBorder="0" applyAlignment="0" applyProtection="0"/>
    <xf numFmtId="0" fontId="106" fillId="7" borderId="0" applyNumberFormat="0" applyBorder="0" applyAlignment="0" applyProtection="0"/>
    <xf numFmtId="0" fontId="106" fillId="8" borderId="0" applyNumberFormat="0" applyBorder="0" applyAlignment="0" applyProtection="0"/>
    <xf numFmtId="0" fontId="106" fillId="9" borderId="0" applyNumberFormat="0" applyBorder="0" applyAlignment="0" applyProtection="0"/>
    <xf numFmtId="0" fontId="106" fillId="10" borderId="0" applyNumberFormat="0" applyBorder="0" applyAlignment="0" applyProtection="0"/>
    <xf numFmtId="0" fontId="106" fillId="5" borderId="0" applyNumberFormat="0" applyBorder="0" applyAlignment="0" applyProtection="0"/>
    <xf numFmtId="0" fontId="106" fillId="8" borderId="0" applyNumberFormat="0" applyBorder="0" applyAlignment="0" applyProtection="0"/>
    <xf numFmtId="0" fontId="106" fillId="11" borderId="0" applyNumberFormat="0" applyBorder="0" applyAlignment="0" applyProtection="0"/>
    <xf numFmtId="0" fontId="141" fillId="13" borderId="0" applyNumberFormat="0" applyBorder="0" applyAlignment="0" applyProtection="0"/>
    <xf numFmtId="0" fontId="141" fillId="9" borderId="0" applyNumberFormat="0" applyBorder="0" applyAlignment="0" applyProtection="0"/>
    <xf numFmtId="0" fontId="141" fillId="10" borderId="0" applyNumberFormat="0" applyBorder="0" applyAlignment="0" applyProtection="0"/>
    <xf numFmtId="0" fontId="141" fillId="14" borderId="0" applyNumberFormat="0" applyBorder="0" applyAlignment="0" applyProtection="0"/>
    <xf numFmtId="0" fontId="141" fillId="15" borderId="0" applyNumberFormat="0" applyBorder="0" applyAlignment="0" applyProtection="0"/>
    <xf numFmtId="0" fontId="141" fillId="16" borderId="0" applyNumberFormat="0" applyBorder="0" applyAlignment="0" applyProtection="0"/>
    <xf numFmtId="0" fontId="142" fillId="4" borderId="0" applyNumberFormat="0" applyBorder="0" applyAlignment="0" applyProtection="0"/>
    <xf numFmtId="0" fontId="161" fillId="0" borderId="0" applyNumberFormat="0" applyFill="0" applyBorder="0" applyAlignment="0" applyProtection="0"/>
    <xf numFmtId="0" fontId="163" fillId="0" borderId="0" applyNumberFormat="0" applyFill="0" applyBorder="0" applyAlignment="0" applyProtection="0"/>
    <xf numFmtId="0" fontId="166" fillId="0" borderId="0" applyNumberFormat="0" applyFill="0" applyBorder="0" applyAlignment="0" applyProtection="0">
      <alignment vertical="top"/>
      <protection locked="0"/>
    </xf>
    <xf numFmtId="0" fontId="143" fillId="12" borderId="1" applyNumberFormat="0" applyAlignment="0" applyProtection="0"/>
    <xf numFmtId="0" fontId="212" fillId="0" borderId="0"/>
    <xf numFmtId="0" fontId="121" fillId="0" borderId="0"/>
    <xf numFmtId="0" fontId="105" fillId="0" borderId="0"/>
    <xf numFmtId="0" fontId="105" fillId="0" borderId="0"/>
    <xf numFmtId="0" fontId="219" fillId="0" borderId="0"/>
    <xf numFmtId="0" fontId="121" fillId="0" borderId="0"/>
    <xf numFmtId="0" fontId="121" fillId="0" borderId="0"/>
    <xf numFmtId="0" fontId="220" fillId="0" borderId="0"/>
    <xf numFmtId="0" fontId="219" fillId="0" borderId="0"/>
    <xf numFmtId="180"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81" fontId="105" fillId="0" borderId="0" applyFill="0" applyBorder="0" applyAlignment="0" applyProtection="0"/>
    <xf numFmtId="0" fontId="105" fillId="0" borderId="0"/>
    <xf numFmtId="181" fontId="105" fillId="0" borderId="0" applyFill="0" applyBorder="0" applyAlignment="0" applyProtection="0"/>
    <xf numFmtId="0" fontId="121" fillId="0" borderId="0"/>
    <xf numFmtId="0" fontId="105" fillId="0" borderId="0"/>
    <xf numFmtId="0" fontId="125" fillId="2" borderId="0" applyNumberFormat="0" applyBorder="0" applyAlignment="0" applyProtection="0"/>
    <xf numFmtId="0" fontId="125" fillId="2" borderId="0" applyNumberFormat="0" applyBorder="0" applyAlignment="0" applyProtection="0"/>
    <xf numFmtId="0" fontId="125" fillId="3" borderId="0" applyNumberFormat="0" applyBorder="0" applyAlignment="0" applyProtection="0"/>
    <xf numFmtId="0" fontId="125" fillId="3" borderId="0" applyNumberFormat="0" applyBorder="0" applyAlignment="0" applyProtection="0"/>
    <xf numFmtId="0" fontId="125" fillId="4" borderId="0" applyNumberFormat="0" applyBorder="0" applyAlignment="0" applyProtection="0"/>
    <xf numFmtId="0" fontId="125" fillId="4" borderId="0" applyNumberFormat="0" applyBorder="0" applyAlignment="0" applyProtection="0"/>
    <xf numFmtId="0" fontId="125" fillId="5" borderId="0" applyNumberFormat="0" applyBorder="0" applyAlignment="0" applyProtection="0"/>
    <xf numFmtId="0" fontId="125" fillId="5" borderId="0" applyNumberFormat="0" applyBorder="0" applyAlignment="0" applyProtection="0"/>
    <xf numFmtId="0" fontId="125" fillId="2" borderId="0" applyNumberFormat="0" applyBorder="0" applyAlignment="0" applyProtection="0"/>
    <xf numFmtId="0" fontId="125" fillId="2" borderId="0" applyNumberFormat="0" applyBorder="0" applyAlignment="0" applyProtection="0"/>
    <xf numFmtId="0" fontId="125" fillId="12" borderId="0" applyNumberFormat="0" applyBorder="0" applyAlignment="0" applyProtection="0"/>
    <xf numFmtId="0" fontId="125" fillId="12" borderId="0" applyNumberFormat="0" applyBorder="0" applyAlignment="0" applyProtection="0"/>
    <xf numFmtId="0" fontId="125" fillId="8" borderId="0" applyNumberFormat="0" applyBorder="0" applyAlignment="0" applyProtection="0"/>
    <xf numFmtId="0" fontId="125" fillId="8"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5" borderId="0" applyNumberFormat="0" applyBorder="0" applyAlignment="0" applyProtection="0"/>
    <xf numFmtId="0" fontId="125" fillId="5" borderId="0" applyNumberFormat="0" applyBorder="0" applyAlignment="0" applyProtection="0"/>
    <xf numFmtId="0" fontId="125" fillId="8" borderId="0" applyNumberFormat="0" applyBorder="0" applyAlignment="0" applyProtection="0"/>
    <xf numFmtId="0" fontId="125" fillId="8"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247" fillId="13" borderId="0" applyNumberFormat="0" applyBorder="0" applyAlignment="0" applyProtection="0"/>
    <xf numFmtId="0" fontId="247" fillId="13" borderId="0" applyNumberFormat="0" applyBorder="0" applyAlignment="0" applyProtection="0"/>
    <xf numFmtId="0" fontId="247" fillId="9" borderId="0" applyNumberFormat="0" applyBorder="0" applyAlignment="0" applyProtection="0"/>
    <xf numFmtId="0" fontId="247" fillId="9" borderId="0" applyNumberFormat="0" applyBorder="0" applyAlignment="0" applyProtection="0"/>
    <xf numFmtId="0" fontId="247" fillId="10" borderId="0" applyNumberFormat="0" applyBorder="0" applyAlignment="0" applyProtection="0"/>
    <xf numFmtId="0" fontId="247" fillId="10" borderId="0" applyNumberFormat="0" applyBorder="0" applyAlignment="0" applyProtection="0"/>
    <xf numFmtId="0" fontId="247" fillId="14" borderId="0" applyNumberFormat="0" applyBorder="0" applyAlignment="0" applyProtection="0"/>
    <xf numFmtId="0" fontId="247" fillId="14" borderId="0" applyNumberFormat="0" applyBorder="0" applyAlignment="0" applyProtection="0"/>
    <xf numFmtId="0" fontId="247" fillId="15" borderId="0" applyNumberFormat="0" applyBorder="0" applyAlignment="0" applyProtection="0"/>
    <xf numFmtId="0" fontId="247" fillId="15" borderId="0" applyNumberFormat="0" applyBorder="0" applyAlignment="0" applyProtection="0"/>
    <xf numFmtId="0" fontId="247" fillId="16" borderId="0" applyNumberFormat="0" applyBorder="0" applyAlignment="0" applyProtection="0"/>
    <xf numFmtId="0" fontId="247" fillId="16" borderId="0" applyNumberFormat="0" applyBorder="0" applyAlignment="0" applyProtection="0"/>
    <xf numFmtId="0" fontId="247" fillId="23" borderId="0" applyNumberFormat="0" applyBorder="0" applyAlignment="0" applyProtection="0"/>
    <xf numFmtId="0" fontId="247" fillId="23" borderId="0" applyNumberFormat="0" applyBorder="0" applyAlignment="0" applyProtection="0"/>
    <xf numFmtId="0" fontId="247" fillId="27" borderId="0" applyNumberFormat="0" applyBorder="0" applyAlignment="0" applyProtection="0"/>
    <xf numFmtId="0" fontId="247" fillId="27" borderId="0" applyNumberFormat="0" applyBorder="0" applyAlignment="0" applyProtection="0"/>
    <xf numFmtId="0" fontId="247" fillId="29" borderId="0" applyNumberFormat="0" applyBorder="0" applyAlignment="0" applyProtection="0"/>
    <xf numFmtId="0" fontId="247" fillId="29" borderId="0" applyNumberFormat="0" applyBorder="0" applyAlignment="0" applyProtection="0"/>
    <xf numFmtId="0" fontId="247" fillId="14" borderId="0" applyNumberFormat="0" applyBorder="0" applyAlignment="0" applyProtection="0"/>
    <xf numFmtId="0" fontId="247" fillId="14" borderId="0" applyNumberFormat="0" applyBorder="0" applyAlignment="0" applyProtection="0"/>
    <xf numFmtId="0" fontId="247" fillId="32" borderId="0" applyNumberFormat="0" applyBorder="0" applyAlignment="0" applyProtection="0"/>
    <xf numFmtId="0" fontId="247" fillId="32" borderId="0" applyNumberFormat="0" applyBorder="0" applyAlignment="0" applyProtection="0"/>
    <xf numFmtId="0" fontId="248" fillId="12" borderId="71" applyNumberFormat="0" applyAlignment="0" applyProtection="0"/>
    <xf numFmtId="0" fontId="248" fillId="12" borderId="71" applyNumberFormat="0" applyAlignment="0" applyProtection="0"/>
    <xf numFmtId="0" fontId="249" fillId="12" borderId="53" applyNumberFormat="0" applyAlignment="0" applyProtection="0"/>
    <xf numFmtId="0" fontId="249" fillId="12" borderId="53" applyNumberFormat="0" applyAlignment="0" applyProtection="0"/>
    <xf numFmtId="0" fontId="250" fillId="12" borderId="53" applyNumberFormat="0" applyAlignment="0" applyProtection="0"/>
    <xf numFmtId="0" fontId="250" fillId="12" borderId="53" applyNumberFormat="0" applyAlignment="0" applyProtection="0"/>
    <xf numFmtId="0" fontId="251" fillId="0" borderId="41" applyNumberFormat="0" applyFill="0" applyAlignment="0" applyProtection="0"/>
    <xf numFmtId="0" fontId="251" fillId="0" borderId="41" applyNumberFormat="0" applyFill="0" applyAlignment="0" applyProtection="0"/>
    <xf numFmtId="0" fontId="252" fillId="4" borderId="0" applyNumberFormat="0" applyBorder="0" applyAlignment="0" applyProtection="0"/>
    <xf numFmtId="0" fontId="252" fillId="4" borderId="0" applyNumberFormat="0" applyBorder="0" applyAlignment="0" applyProtection="0"/>
    <xf numFmtId="0" fontId="105" fillId="0" borderId="0"/>
    <xf numFmtId="0" fontId="215" fillId="0" borderId="0"/>
    <xf numFmtId="0" fontId="253" fillId="44" borderId="0" applyNumberFormat="0" applyBorder="0" applyAlignment="0" applyProtection="0"/>
    <xf numFmtId="0" fontId="253" fillId="44" borderId="0" applyNumberFormat="0" applyBorder="0" applyAlignment="0" applyProtection="0"/>
    <xf numFmtId="0" fontId="105" fillId="0" borderId="0"/>
    <xf numFmtId="0" fontId="121" fillId="0" borderId="0"/>
    <xf numFmtId="0" fontId="122" fillId="0" borderId="0"/>
    <xf numFmtId="0" fontId="134" fillId="0" borderId="0"/>
    <xf numFmtId="0" fontId="105" fillId="0" borderId="0"/>
    <xf numFmtId="0" fontId="121" fillId="0" borderId="0"/>
    <xf numFmtId="0" fontId="254" fillId="17" borderId="25" applyNumberFormat="0" applyFont="0" applyAlignment="0" applyProtection="0"/>
    <xf numFmtId="0" fontId="254" fillId="17" borderId="25" applyNumberFormat="0" applyFont="0" applyAlignment="0" applyProtection="0"/>
    <xf numFmtId="9" fontId="255" fillId="0" borderId="0" applyFont="0" applyFill="0" applyBorder="0" applyAlignment="0" applyProtection="0"/>
    <xf numFmtId="9" fontId="256" fillId="0" borderId="0" applyFont="0" applyFill="0" applyBorder="0" applyAlignment="0" applyProtection="0"/>
    <xf numFmtId="0" fontId="257" fillId="55" borderId="0">
      <alignment horizontal="left" vertical="top"/>
    </xf>
    <xf numFmtId="0" fontId="258" fillId="3" borderId="0" applyNumberFormat="0" applyBorder="0" applyAlignment="0" applyProtection="0"/>
    <xf numFmtId="0" fontId="258" fillId="3" borderId="0" applyNumberFormat="0" applyBorder="0" applyAlignment="0" applyProtection="0"/>
    <xf numFmtId="0" fontId="105" fillId="0" borderId="0"/>
    <xf numFmtId="0" fontId="125" fillId="0" borderId="0"/>
    <xf numFmtId="0" fontId="125" fillId="0" borderId="0"/>
    <xf numFmtId="0" fontId="125" fillId="0" borderId="0"/>
    <xf numFmtId="0" fontId="125" fillId="0" borderId="0"/>
    <xf numFmtId="0" fontId="259" fillId="0" borderId="0"/>
    <xf numFmtId="0" fontId="260" fillId="0" borderId="0"/>
    <xf numFmtId="0" fontId="261" fillId="0" borderId="2" applyNumberFormat="0" applyFill="0" applyAlignment="0" applyProtection="0"/>
    <xf numFmtId="0" fontId="261" fillId="0" borderId="2" applyNumberFormat="0" applyFill="0" applyAlignment="0" applyProtection="0"/>
    <xf numFmtId="0" fontId="262" fillId="0" borderId="33" applyNumberFormat="0" applyFill="0" applyAlignment="0" applyProtection="0"/>
    <xf numFmtId="0" fontId="262" fillId="0" borderId="33" applyNumberFormat="0" applyFill="0" applyAlignment="0" applyProtection="0"/>
    <xf numFmtId="0" fontId="263" fillId="0" borderId="34" applyNumberFormat="0" applyFill="0" applyAlignment="0" applyProtection="0"/>
    <xf numFmtId="0" fontId="263" fillId="0" borderId="34" applyNumberFormat="0" applyFill="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64" fillId="0" borderId="36" applyNumberFormat="0" applyFill="0" applyAlignment="0" applyProtection="0"/>
    <xf numFmtId="0" fontId="264" fillId="0" borderId="36" applyNumberFormat="0" applyFill="0" applyAlignment="0" applyProtection="0"/>
    <xf numFmtId="0" fontId="265" fillId="12" borderId="54" applyNumberFormat="0" applyAlignment="0" applyProtection="0"/>
    <xf numFmtId="0" fontId="265" fillId="12" borderId="54" applyNumberFormat="0" applyAlignment="0" applyProtection="0"/>
    <xf numFmtId="0" fontId="277" fillId="0" borderId="0"/>
    <xf numFmtId="0" fontId="134" fillId="0" borderId="0"/>
    <xf numFmtId="0" fontId="106" fillId="0" borderId="0"/>
    <xf numFmtId="180" fontId="105" fillId="0" borderId="0" applyFont="0" applyFill="0" applyBorder="0" applyAlignment="0" applyProtection="0"/>
    <xf numFmtId="0" fontId="105"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105" fillId="0" borderId="0"/>
    <xf numFmtId="0" fontId="105" fillId="0" borderId="0"/>
    <xf numFmtId="0" fontId="1" fillId="0" borderId="0"/>
  </cellStyleXfs>
  <cellXfs count="2502">
    <xf numFmtId="4" fontId="0" fillId="0" borderId="0" xfId="0"/>
    <xf numFmtId="4" fontId="10" fillId="0" borderId="0" xfId="0" applyFont="1"/>
    <xf numFmtId="4" fontId="9" fillId="0" borderId="0" xfId="0" applyFont="1"/>
    <xf numFmtId="4" fontId="29" fillId="0" borderId="0" xfId="0" applyFont="1"/>
    <xf numFmtId="4" fontId="30" fillId="0" borderId="4" xfId="0" applyFont="1" applyBorder="1"/>
    <xf numFmtId="4" fontId="30" fillId="0" borderId="0" xfId="0" applyFont="1"/>
    <xf numFmtId="4" fontId="29" fillId="0" borderId="0" xfId="0" applyFont="1" applyAlignment="1"/>
    <xf numFmtId="4" fontId="31" fillId="0" borderId="0" xfId="0" applyFont="1"/>
    <xf numFmtId="4" fontId="32" fillId="0" borderId="4" xfId="0" applyFont="1" applyBorder="1"/>
    <xf numFmtId="4" fontId="32" fillId="0" borderId="0" xfId="0" applyFont="1"/>
    <xf numFmtId="4" fontId="29" fillId="0" borderId="0" xfId="0" applyFont="1" applyAlignment="1">
      <alignment horizontal="center"/>
    </xf>
    <xf numFmtId="4" fontId="29" fillId="0" borderId="0" xfId="0" applyFont="1" applyBorder="1"/>
    <xf numFmtId="4" fontId="29" fillId="0" borderId="7" xfId="0" applyFont="1" applyBorder="1"/>
    <xf numFmtId="4" fontId="29" fillId="0" borderId="8" xfId="0" applyFont="1" applyBorder="1"/>
    <xf numFmtId="4" fontId="32" fillId="0" borderId="9" xfId="0" applyFont="1" applyBorder="1"/>
    <xf numFmtId="4" fontId="32" fillId="0" borderId="0" xfId="0" applyFont="1" applyAlignment="1">
      <alignment horizontal="center"/>
    </xf>
    <xf numFmtId="4" fontId="32" fillId="0" borderId="0" xfId="0" applyFont="1" applyBorder="1"/>
    <xf numFmtId="4" fontId="30" fillId="0" borderId="11" xfId="0" applyFont="1" applyBorder="1" applyAlignment="1" applyProtection="1">
      <alignment vertical="top"/>
      <protection locked="0"/>
    </xf>
    <xf numFmtId="4" fontId="30" fillId="0" borderId="11" xfId="0" applyFont="1" applyFill="1" applyBorder="1" applyAlignment="1" applyProtection="1">
      <alignment vertical="top"/>
      <protection locked="0"/>
    </xf>
    <xf numFmtId="4" fontId="30" fillId="0" borderId="0" xfId="0" applyFont="1" applyAlignment="1">
      <alignment vertical="center"/>
    </xf>
    <xf numFmtId="4" fontId="44" fillId="0" borderId="0" xfId="0" applyFont="1" applyAlignment="1">
      <alignment vertical="center"/>
    </xf>
    <xf numFmtId="4" fontId="29" fillId="18" borderId="6" xfId="0" applyFont="1" applyFill="1" applyBorder="1"/>
    <xf numFmtId="4" fontId="32" fillId="18" borderId="10" xfId="0" applyFont="1" applyFill="1" applyBorder="1"/>
    <xf numFmtId="4" fontId="29" fillId="18" borderId="5" xfId="0" applyFont="1" applyFill="1" applyBorder="1"/>
    <xf numFmtId="4" fontId="29" fillId="0" borderId="0" xfId="0" applyFont="1" applyAlignment="1">
      <alignment vertical="center"/>
    </xf>
    <xf numFmtId="4" fontId="94" fillId="0" borderId="0" xfId="0" applyFont="1" applyAlignment="1"/>
    <xf numFmtId="4" fontId="95" fillId="0" borderId="0" xfId="0" applyFont="1" applyAlignment="1"/>
    <xf numFmtId="4" fontId="94" fillId="0" borderId="0" xfId="0" applyFont="1" applyAlignment="1">
      <alignment vertical="center"/>
    </xf>
    <xf numFmtId="4" fontId="96" fillId="0" borderId="0" xfId="0" applyFont="1" applyAlignment="1">
      <alignment horizontal="left" vertical="center" indent="15"/>
    </xf>
    <xf numFmtId="4" fontId="97" fillId="0" borderId="0" xfId="0" applyFont="1" applyAlignment="1">
      <alignment vertical="center"/>
    </xf>
    <xf numFmtId="49" fontId="98" fillId="0" borderId="0" xfId="1086" applyNumberFormat="1" applyFont="1" applyAlignment="1" applyProtection="1">
      <alignment horizontal="left" vertical="top" wrapText="1"/>
    </xf>
    <xf numFmtId="0" fontId="98" fillId="0" borderId="0" xfId="1086" applyNumberFormat="1" applyFont="1" applyAlignment="1" applyProtection="1">
      <alignment horizontal="justify" vertical="top" wrapText="1"/>
    </xf>
    <xf numFmtId="4" fontId="98" fillId="0" borderId="0" xfId="1086" applyNumberFormat="1" applyFont="1" applyAlignment="1" applyProtection="1">
      <alignment horizontal="right" wrapText="1"/>
    </xf>
    <xf numFmtId="49" fontId="29" fillId="0" borderId="0" xfId="1086" applyNumberFormat="1" applyFont="1" applyAlignment="1" applyProtection="1">
      <alignment horizontal="left" vertical="top" wrapText="1"/>
    </xf>
    <xf numFmtId="0" fontId="29" fillId="0" borderId="0" xfId="1086" applyNumberFormat="1" applyFont="1" applyAlignment="1" applyProtection="1">
      <alignment horizontal="justify" vertical="top" wrapText="1"/>
    </xf>
    <xf numFmtId="4" fontId="29" fillId="0" borderId="0" xfId="1086" applyNumberFormat="1" applyFont="1" applyAlignment="1" applyProtection="1">
      <alignment horizontal="right" wrapText="1"/>
    </xf>
    <xf numFmtId="4" fontId="29" fillId="0" borderId="0" xfId="0" applyFont="1" applyFill="1" applyBorder="1"/>
    <xf numFmtId="4" fontId="32" fillId="0" borderId="0" xfId="0" applyFont="1" applyFill="1" applyBorder="1"/>
    <xf numFmtId="4" fontId="104" fillId="0" borderId="0" xfId="0" applyFont="1"/>
    <xf numFmtId="49" fontId="30" fillId="0" borderId="0" xfId="1086" applyNumberFormat="1" applyFont="1" applyAlignment="1" applyProtection="1">
      <alignment vertical="top"/>
    </xf>
    <xf numFmtId="0" fontId="30" fillId="0" borderId="0" xfId="1086" applyFont="1" applyAlignment="1" applyProtection="1">
      <alignment vertical="top"/>
    </xf>
    <xf numFmtId="4" fontId="30" fillId="0" borderId="0" xfId="1086" applyNumberFormat="1" applyFont="1" applyAlignment="1" applyProtection="1">
      <alignment horizontal="right"/>
    </xf>
    <xf numFmtId="49" fontId="30" fillId="0" borderId="0" xfId="1086" applyNumberFormat="1" applyFont="1" applyAlignment="1" applyProtection="1">
      <alignment horizontal="left" vertical="top" wrapText="1"/>
    </xf>
    <xf numFmtId="0" fontId="30" fillId="0" borderId="0" xfId="1086" applyNumberFormat="1" applyFont="1" applyAlignment="1" applyProtection="1">
      <alignment horizontal="justify" vertical="top" wrapText="1"/>
    </xf>
    <xf numFmtId="4" fontId="30" fillId="0" borderId="0" xfId="1086" applyNumberFormat="1" applyFont="1" applyAlignment="1" applyProtection="1">
      <alignment horizontal="right" wrapText="1"/>
    </xf>
    <xf numFmtId="49" fontId="30" fillId="0" borderId="4" xfId="1086" applyNumberFormat="1" applyFont="1" applyBorder="1" applyAlignment="1" applyProtection="1">
      <alignment horizontal="left" vertical="top" wrapText="1"/>
    </xf>
    <xf numFmtId="0" fontId="30" fillId="0" borderId="4" xfId="1086" applyNumberFormat="1" applyFont="1" applyBorder="1" applyAlignment="1" applyProtection="1">
      <alignment horizontal="justify" vertical="top" wrapText="1"/>
    </xf>
    <xf numFmtId="4" fontId="30" fillId="0" borderId="4" xfId="1086" applyNumberFormat="1" applyFont="1" applyBorder="1" applyAlignment="1" applyProtection="1">
      <alignment horizontal="right" wrapText="1"/>
    </xf>
    <xf numFmtId="49" fontId="30" fillId="0" borderId="0" xfId="1086" applyNumberFormat="1" applyFont="1" applyAlignment="1" applyProtection="1">
      <alignment horizontal="right" vertical="top"/>
    </xf>
    <xf numFmtId="186" fontId="108" fillId="0" borderId="0" xfId="1485" applyNumberFormat="1" applyFont="1" applyFill="1" applyBorder="1" applyAlignment="1" applyProtection="1"/>
    <xf numFmtId="0" fontId="108" fillId="0" borderId="0" xfId="1485" applyFont="1" applyFill="1" applyBorder="1" applyAlignment="1" applyProtection="1">
      <alignment horizontal="left" vertical="top" wrapText="1"/>
    </xf>
    <xf numFmtId="0" fontId="108" fillId="0" borderId="0" xfId="1485" applyFont="1" applyFill="1" applyBorder="1" applyAlignment="1" applyProtection="1">
      <alignment vertical="top" wrapText="1"/>
    </xf>
    <xf numFmtId="0" fontId="108" fillId="0" borderId="0" xfId="1485" applyFont="1" applyFill="1" applyBorder="1" applyAlignment="1" applyProtection="1">
      <alignment horizontal="center" wrapText="1"/>
    </xf>
    <xf numFmtId="0" fontId="108" fillId="0" borderId="0" xfId="1485" applyFont="1" applyFill="1" applyAlignment="1" applyProtection="1">
      <alignment vertical="top" wrapText="1"/>
    </xf>
    <xf numFmtId="0" fontId="108" fillId="0" borderId="0" xfId="1485" applyFont="1" applyFill="1" applyAlignment="1" applyProtection="1">
      <alignment horizontal="center" wrapText="1"/>
    </xf>
    <xf numFmtId="0" fontId="108" fillId="0" borderId="0" xfId="1485" applyFont="1" applyFill="1" applyAlignment="1" applyProtection="1">
      <alignment horizontal="center"/>
    </xf>
    <xf numFmtId="4" fontId="108" fillId="0" borderId="0" xfId="1485" applyNumberFormat="1" applyFont="1" applyFill="1" applyAlignment="1" applyProtection="1">
      <alignment horizontal="justify" vertical="top" wrapText="1"/>
    </xf>
    <xf numFmtId="4" fontId="108" fillId="0" borderId="0" xfId="1485" applyNumberFormat="1" applyFont="1" applyFill="1" applyAlignment="1" applyProtection="1">
      <alignment horizontal="center" wrapText="1"/>
    </xf>
    <xf numFmtId="188" fontId="108" fillId="0" borderId="0" xfId="1485" applyNumberFormat="1" applyFont="1" applyFill="1" applyBorder="1" applyAlignment="1" applyProtection="1"/>
    <xf numFmtId="2" fontId="110" fillId="0" borderId="0" xfId="1485" applyNumberFormat="1" applyFont="1" applyFill="1" applyAlignment="1" applyProtection="1"/>
    <xf numFmtId="2" fontId="110" fillId="0" borderId="0" xfId="1485" applyNumberFormat="1" applyFont="1" applyFill="1" applyAlignment="1" applyProtection="1">
      <alignment horizontal="right"/>
    </xf>
    <xf numFmtId="2" fontId="110" fillId="0" borderId="0" xfId="1485" applyNumberFormat="1" applyFont="1" applyFill="1" applyAlignment="1" applyProtection="1">
      <alignment horizontal="right" wrapText="1"/>
    </xf>
    <xf numFmtId="4" fontId="34" fillId="0" borderId="43" xfId="0" applyFont="1" applyBorder="1" applyAlignment="1" applyProtection="1">
      <alignment vertical="top"/>
      <protection locked="0"/>
    </xf>
    <xf numFmtId="4" fontId="34" fillId="0" borderId="43" xfId="0" applyFont="1" applyFill="1" applyBorder="1" applyAlignment="1" applyProtection="1">
      <alignment vertical="top"/>
      <protection locked="0"/>
    </xf>
    <xf numFmtId="4" fontId="30" fillId="0" borderId="43" xfId="0" applyFont="1" applyFill="1" applyBorder="1" applyAlignment="1" applyProtection="1">
      <alignment vertical="top"/>
      <protection locked="0"/>
    </xf>
    <xf numFmtId="4" fontId="30" fillId="43" borderId="11" xfId="0" applyFont="1" applyFill="1" applyBorder="1" applyAlignment="1" applyProtection="1">
      <alignment vertical="top"/>
      <protection locked="0"/>
    </xf>
    <xf numFmtId="4" fontId="34" fillId="43" borderId="43" xfId="0" applyFont="1" applyFill="1" applyBorder="1" applyAlignment="1" applyProtection="1">
      <alignment vertical="top"/>
      <protection locked="0"/>
    </xf>
    <xf numFmtId="4" fontId="30" fillId="0" borderId="21" xfId="0" applyFont="1" applyFill="1" applyBorder="1" applyAlignment="1" applyProtection="1">
      <alignment vertical="top"/>
      <protection locked="0"/>
    </xf>
    <xf numFmtId="4" fontId="30" fillId="0" borderId="0" xfId="0" applyFont="1" applyAlignment="1" applyProtection="1">
      <alignment vertical="top"/>
    </xf>
    <xf numFmtId="4" fontId="30" fillId="0" borderId="0" xfId="0" applyFont="1" applyProtection="1"/>
    <xf numFmtId="4" fontId="8" fillId="0" borderId="0" xfId="0" applyFont="1" applyProtection="1"/>
    <xf numFmtId="4" fontId="29" fillId="0" borderId="0" xfId="0" applyFont="1" applyAlignment="1" applyProtection="1">
      <alignment vertical="top"/>
    </xf>
    <xf numFmtId="4" fontId="0" fillId="0" borderId="0" xfId="0" applyProtection="1"/>
    <xf numFmtId="49" fontId="30" fillId="0" borderId="11" xfId="0" applyNumberFormat="1" applyFont="1" applyBorder="1" applyAlignment="1" applyProtection="1">
      <alignment vertical="top" wrapText="1"/>
    </xf>
    <xf numFmtId="3" fontId="30" fillId="0" borderId="5" xfId="0" applyNumberFormat="1" applyFont="1" applyBorder="1" applyAlignment="1" applyProtection="1">
      <alignment vertical="top" wrapText="1"/>
    </xf>
    <xf numFmtId="167" fontId="30" fillId="0" borderId="5" xfId="0" applyNumberFormat="1" applyFont="1" applyBorder="1" applyAlignment="1" applyProtection="1">
      <alignment vertical="top" wrapText="1"/>
    </xf>
    <xf numFmtId="4" fontId="43" fillId="0" borderId="0" xfId="0" applyFont="1" applyProtection="1"/>
    <xf numFmtId="4" fontId="30" fillId="0" borderId="11" xfId="0" applyFont="1" applyBorder="1" applyAlignment="1" applyProtection="1">
      <alignment vertical="top"/>
    </xf>
    <xf numFmtId="4" fontId="30" fillId="0" borderId="0" xfId="0" applyFont="1" applyBorder="1" applyAlignment="1" applyProtection="1">
      <alignment vertical="top"/>
    </xf>
    <xf numFmtId="4" fontId="30" fillId="0" borderId="11" xfId="0" applyFont="1" applyFill="1" applyBorder="1" applyAlignment="1" applyProtection="1">
      <alignment vertical="top"/>
    </xf>
    <xf numFmtId="4" fontId="30" fillId="0" borderId="0" xfId="0" applyFont="1" applyFill="1" applyBorder="1" applyAlignment="1" applyProtection="1">
      <alignment vertical="top"/>
    </xf>
    <xf numFmtId="4" fontId="132" fillId="0" borderId="0" xfId="0" applyNumberFormat="1" applyFont="1" applyFill="1" applyProtection="1"/>
    <xf numFmtId="4" fontId="30" fillId="0" borderId="6" xfId="0" applyFont="1" applyBorder="1" applyAlignment="1" applyProtection="1">
      <alignment vertical="top"/>
    </xf>
    <xf numFmtId="4" fontId="29" fillId="0" borderId="10" xfId="0" applyFont="1" applyBorder="1" applyAlignment="1" applyProtection="1">
      <alignment vertical="top"/>
    </xf>
    <xf numFmtId="4" fontId="29" fillId="0" borderId="5" xfId="0" applyFont="1" applyBorder="1" applyAlignment="1" applyProtection="1">
      <alignment vertical="top"/>
    </xf>
    <xf numFmtId="0" fontId="30" fillId="0" borderId="11" xfId="32" applyFont="1" applyBorder="1" applyAlignment="1" applyProtection="1">
      <alignment vertical="top" wrapText="1"/>
    </xf>
    <xf numFmtId="4" fontId="30" fillId="0" borderId="11" xfId="32" applyNumberFormat="1" applyFont="1" applyFill="1" applyBorder="1" applyAlignment="1" applyProtection="1">
      <alignment vertical="top" wrapText="1"/>
    </xf>
    <xf numFmtId="0" fontId="30" fillId="0" borderId="0" xfId="32" applyFont="1" applyBorder="1" applyAlignment="1" applyProtection="1">
      <alignment vertical="top" wrapText="1"/>
    </xf>
    <xf numFmtId="4" fontId="30" fillId="0" borderId="0" xfId="32" applyNumberFormat="1" applyFont="1" applyFill="1" applyBorder="1" applyAlignment="1" applyProtection="1">
      <alignment vertical="top" wrapText="1"/>
    </xf>
    <xf numFmtId="4" fontId="30" fillId="0" borderId="0" xfId="32" applyNumberFormat="1" applyFont="1" applyBorder="1" applyAlignment="1" applyProtection="1">
      <alignment vertical="top"/>
    </xf>
    <xf numFmtId="4" fontId="30" fillId="0" borderId="0" xfId="0" applyFont="1" applyAlignment="1" applyProtection="1">
      <alignment horizontal="left" vertical="top"/>
    </xf>
    <xf numFmtId="4" fontId="30" fillId="0" borderId="0" xfId="0" applyFont="1" applyFill="1" applyAlignment="1" applyProtection="1">
      <alignment vertical="top"/>
    </xf>
    <xf numFmtId="4" fontId="30" fillId="0" borderId="0" xfId="0" applyFont="1" applyFill="1" applyProtection="1"/>
    <xf numFmtId="4" fontId="8" fillId="0" borderId="0" xfId="0" applyFont="1" applyFill="1" applyProtection="1"/>
    <xf numFmtId="4" fontId="35" fillId="0" borderId="0" xfId="0" applyFont="1" applyFill="1" applyProtection="1"/>
    <xf numFmtId="0" fontId="30" fillId="0" borderId="0" xfId="32" applyFont="1" applyFill="1" applyBorder="1" applyAlignment="1" applyProtection="1">
      <alignment vertical="top" wrapText="1"/>
    </xf>
    <xf numFmtId="4" fontId="30" fillId="0" borderId="0" xfId="32" applyNumberFormat="1" applyFont="1" applyFill="1" applyBorder="1" applyAlignment="1" applyProtection="1">
      <alignment vertical="top"/>
    </xf>
    <xf numFmtId="4" fontId="36" fillId="0" borderId="11" xfId="0" applyFont="1" applyFill="1" applyBorder="1" applyAlignment="1" applyProtection="1">
      <alignment wrapText="1"/>
    </xf>
    <xf numFmtId="4" fontId="30" fillId="0" borderId="11" xfId="0" applyFont="1" applyFill="1" applyBorder="1" applyAlignment="1" applyProtection="1">
      <alignment wrapText="1"/>
    </xf>
    <xf numFmtId="4" fontId="30" fillId="0" borderId="43" xfId="0" applyFont="1" applyFill="1" applyBorder="1" applyAlignment="1" applyProtection="1">
      <alignment vertical="top"/>
    </xf>
    <xf numFmtId="49" fontId="30" fillId="0" borderId="0" xfId="0" applyNumberFormat="1" applyFont="1" applyBorder="1" applyAlignment="1" applyProtection="1">
      <alignment vertical="top" wrapText="1"/>
    </xf>
    <xf numFmtId="3" fontId="30" fillId="0" borderId="0" xfId="0" applyNumberFormat="1" applyFont="1" applyBorder="1" applyAlignment="1" applyProtection="1">
      <alignment vertical="top" wrapText="1"/>
    </xf>
    <xf numFmtId="167" fontId="30" fillId="0" borderId="0" xfId="0" applyNumberFormat="1" applyFont="1" applyBorder="1" applyAlignment="1" applyProtection="1">
      <alignment vertical="top" wrapText="1"/>
    </xf>
    <xf numFmtId="4" fontId="33" fillId="0" borderId="0" xfId="0" applyFont="1" applyBorder="1" applyAlignment="1" applyProtection="1">
      <alignment vertical="top" wrapText="1"/>
    </xf>
    <xf numFmtId="4" fontId="30" fillId="0" borderId="4" xfId="0" applyFont="1" applyFill="1" applyBorder="1" applyAlignment="1" applyProtection="1">
      <alignment vertical="top"/>
    </xf>
    <xf numFmtId="4" fontId="30" fillId="0" borderId="0" xfId="0" applyFont="1" applyFill="1" applyBorder="1" applyAlignment="1" applyProtection="1">
      <alignment vertical="top" wrapText="1"/>
    </xf>
    <xf numFmtId="4" fontId="30" fillId="43" borderId="11" xfId="0" applyFont="1" applyFill="1" applyBorder="1" applyAlignment="1" applyProtection="1">
      <alignment vertical="top"/>
    </xf>
    <xf numFmtId="4" fontId="29" fillId="0" borderId="0" xfId="0" applyFont="1" applyBorder="1" applyAlignment="1" applyProtection="1">
      <alignment vertical="top"/>
    </xf>
    <xf numFmtId="4" fontId="43" fillId="0" borderId="0" xfId="0" applyFont="1" applyAlignment="1" applyProtection="1">
      <alignment horizontal="left" vertical="top" wrapText="1"/>
    </xf>
    <xf numFmtId="4" fontId="43" fillId="0" borderId="0" xfId="0" applyFont="1" applyAlignment="1" applyProtection="1">
      <alignment horizontal="justify" vertical="center"/>
    </xf>
    <xf numFmtId="4" fontId="29" fillId="0" borderId="0" xfId="0" applyFont="1" applyFill="1" applyBorder="1" applyAlignment="1" applyProtection="1">
      <alignment vertical="top"/>
    </xf>
    <xf numFmtId="4" fontId="8" fillId="43" borderId="0" xfId="0" applyFont="1" applyFill="1" applyProtection="1"/>
    <xf numFmtId="4" fontId="30" fillId="43" borderId="0" xfId="0" applyFont="1" applyFill="1" applyBorder="1" applyAlignment="1" applyProtection="1">
      <alignment vertical="top"/>
    </xf>
    <xf numFmtId="4" fontId="30" fillId="0" borderId="0" xfId="0" applyFont="1" applyBorder="1" applyProtection="1"/>
    <xf numFmtId="4" fontId="34" fillId="0" borderId="0" xfId="0" applyFont="1" applyAlignment="1" applyProtection="1">
      <alignment vertical="top"/>
    </xf>
    <xf numFmtId="4" fontId="34" fillId="0" borderId="43" xfId="0" applyFont="1" applyFill="1" applyBorder="1" applyAlignment="1" applyProtection="1">
      <alignment vertical="top"/>
    </xf>
    <xf numFmtId="4" fontId="34" fillId="0" borderId="43" xfId="0" applyFont="1" applyBorder="1" applyAlignment="1" applyProtection="1">
      <alignment vertical="top"/>
    </xf>
    <xf numFmtId="4" fontId="34" fillId="0" borderId="0" xfId="0" applyFont="1" applyFill="1" applyBorder="1" applyAlignment="1" applyProtection="1">
      <alignment vertical="top"/>
    </xf>
    <xf numFmtId="4" fontId="34" fillId="0" borderId="0" xfId="0" applyFont="1" applyBorder="1" applyAlignment="1" applyProtection="1">
      <alignment vertical="top"/>
    </xf>
    <xf numFmtId="4" fontId="35" fillId="0" borderId="0" xfId="0" applyFont="1" applyProtection="1"/>
    <xf numFmtId="4" fontId="34" fillId="0" borderId="0" xfId="0" applyFont="1" applyFill="1" applyAlignment="1" applyProtection="1">
      <alignment vertical="top"/>
    </xf>
    <xf numFmtId="0" fontId="94" fillId="0" borderId="0" xfId="0" applyNumberFormat="1" applyFont="1" applyAlignment="1" applyProtection="1">
      <alignment vertical="top" wrapText="1"/>
    </xf>
    <xf numFmtId="4" fontId="34" fillId="0" borderId="0" xfId="0" applyFont="1" applyFill="1" applyBorder="1" applyAlignment="1" applyProtection="1">
      <alignment horizontal="left" vertical="top" wrapText="1"/>
    </xf>
    <xf numFmtId="4" fontId="124" fillId="0" borderId="0" xfId="0" applyFont="1" applyProtection="1"/>
    <xf numFmtId="4" fontId="125" fillId="0" borderId="0" xfId="0" applyFont="1" applyFill="1" applyAlignment="1" applyProtection="1">
      <alignment horizontal="left" vertical="top" wrapText="1"/>
    </xf>
    <xf numFmtId="4" fontId="30" fillId="0" borderId="0" xfId="0" applyFont="1" applyBorder="1" applyAlignment="1" applyProtection="1">
      <alignment horizontal="left" vertical="top" wrapText="1"/>
    </xf>
    <xf numFmtId="4" fontId="30" fillId="0" borderId="0" xfId="0" applyFont="1" applyFill="1" applyBorder="1" applyAlignment="1" applyProtection="1">
      <alignment horizontal="left" vertical="top" wrapText="1"/>
    </xf>
    <xf numFmtId="4" fontId="89" fillId="0" borderId="0" xfId="0" applyFont="1" applyProtection="1"/>
    <xf numFmtId="0" fontId="126" fillId="0" borderId="0" xfId="59" applyFont="1" applyFill="1" applyBorder="1" applyAlignment="1" applyProtection="1">
      <alignment vertical="top" wrapText="1"/>
    </xf>
    <xf numFmtId="4" fontId="130" fillId="0" borderId="0" xfId="0" applyFont="1" applyProtection="1"/>
    <xf numFmtId="0" fontId="127" fillId="0" borderId="0" xfId="59" applyFont="1" applyFill="1" applyBorder="1" applyAlignment="1" applyProtection="1">
      <alignment vertical="top" wrapText="1"/>
    </xf>
    <xf numFmtId="4" fontId="130" fillId="0" borderId="0" xfId="0" applyFont="1" applyFill="1" applyProtection="1"/>
    <xf numFmtId="4" fontId="30" fillId="0" borderId="10" xfId="0" applyFont="1" applyBorder="1" applyAlignment="1" applyProtection="1">
      <alignment vertical="top"/>
    </xf>
    <xf numFmtId="4" fontId="38" fillId="0" borderId="0" xfId="0" applyFont="1" applyBorder="1" applyAlignment="1" applyProtection="1">
      <alignment horizontal="left" vertical="top" wrapText="1"/>
    </xf>
    <xf numFmtId="4" fontId="30" fillId="0" borderId="21" xfId="0" applyFont="1" applyFill="1" applyBorder="1" applyAlignment="1" applyProtection="1">
      <alignment vertical="top"/>
    </xf>
    <xf numFmtId="4" fontId="29" fillId="0" borderId="6" xfId="0" applyFont="1" applyBorder="1" applyAlignment="1" applyProtection="1">
      <alignment vertical="top"/>
    </xf>
    <xf numFmtId="4" fontId="30" fillId="0" borderId="0" xfId="0" applyFont="1" applyAlignment="1" applyProtection="1">
      <alignment vertical="center"/>
    </xf>
    <xf numFmtId="4" fontId="30" fillId="0" borderId="0" xfId="0" applyFont="1" applyAlignment="1" applyProtection="1">
      <alignment horizontal="left" vertical="top" wrapText="1"/>
    </xf>
    <xf numFmtId="0" fontId="105" fillId="0" borderId="0" xfId="1491" applyProtection="1"/>
    <xf numFmtId="0" fontId="109" fillId="0" borderId="0" xfId="1491" applyFont="1" applyFill="1" applyProtection="1"/>
    <xf numFmtId="2" fontId="111" fillId="0" borderId="0" xfId="1491" applyNumberFormat="1" applyFont="1" applyFill="1" applyProtection="1"/>
    <xf numFmtId="188" fontId="109" fillId="0" borderId="0" xfId="1491" applyNumberFormat="1" applyFont="1" applyFill="1" applyProtection="1"/>
    <xf numFmtId="0" fontId="112" fillId="0" borderId="0" xfId="1491" applyFont="1" applyFill="1" applyProtection="1"/>
    <xf numFmtId="4" fontId="29" fillId="0" borderId="7" xfId="0" applyFont="1" applyBorder="1" applyAlignment="1" applyProtection="1">
      <alignment vertical="top"/>
    </xf>
    <xf numFmtId="4" fontId="29" fillId="0" borderId="9" xfId="0" applyFont="1" applyBorder="1" applyAlignment="1" applyProtection="1">
      <alignment vertical="top"/>
    </xf>
    <xf numFmtId="4" fontId="30" fillId="0" borderId="9" xfId="0" applyFont="1" applyBorder="1" applyAlignment="1" applyProtection="1">
      <alignment vertical="top"/>
    </xf>
    <xf numFmtId="4" fontId="29" fillId="0" borderId="8" xfId="0" applyFont="1" applyBorder="1" applyAlignment="1" applyProtection="1">
      <alignment vertical="top"/>
    </xf>
    <xf numFmtId="4" fontId="109" fillId="0" borderId="0" xfId="0" applyFont="1" applyProtection="1"/>
    <xf numFmtId="4" fontId="109" fillId="0" borderId="0" xfId="0" applyNumberFormat="1" applyFont="1" applyProtection="1"/>
    <xf numFmtId="4" fontId="109" fillId="0" borderId="0" xfId="0" applyFont="1" applyBorder="1" applyAlignment="1" applyProtection="1">
      <alignment horizontal="left" vertical="top" wrapText="1"/>
    </xf>
    <xf numFmtId="4" fontId="109" fillId="42" borderId="43" xfId="0" applyFont="1" applyFill="1" applyBorder="1" applyProtection="1"/>
    <xf numFmtId="4" fontId="109" fillId="42" borderId="43" xfId="0" applyNumberFormat="1" applyFont="1" applyFill="1" applyBorder="1" applyProtection="1"/>
    <xf numFmtId="4" fontId="0" fillId="0" borderId="0" xfId="0" applyFill="1" applyProtection="1"/>
    <xf numFmtId="4" fontId="102" fillId="0" borderId="0" xfId="0" applyFont="1" applyFill="1" applyAlignment="1" applyProtection="1">
      <alignment horizontal="left" vertical="top" wrapText="1"/>
    </xf>
    <xf numFmtId="4" fontId="0" fillId="0" borderId="0" xfId="0" applyFont="1" applyProtection="1"/>
    <xf numFmtId="4" fontId="0" fillId="0" borderId="0" xfId="0" applyFont="1" applyFill="1" applyProtection="1"/>
    <xf numFmtId="4" fontId="129" fillId="0" borderId="0" xfId="0" applyFont="1" applyFill="1" applyProtection="1"/>
    <xf numFmtId="4" fontId="129" fillId="0" borderId="0" xfId="0" applyFont="1" applyProtection="1"/>
    <xf numFmtId="4" fontId="9" fillId="0" borderId="0" xfId="0" applyFont="1" applyProtection="1"/>
    <xf numFmtId="4" fontId="103" fillId="0" borderId="0" xfId="0" applyFont="1" applyBorder="1" applyAlignment="1" applyProtection="1">
      <alignment vertical="top"/>
    </xf>
    <xf numFmtId="4" fontId="117" fillId="0" borderId="0" xfId="0" applyFont="1" applyFill="1" applyBorder="1" applyAlignment="1" applyProtection="1">
      <alignment vertical="top" wrapText="1"/>
    </xf>
    <xf numFmtId="49" fontId="30" fillId="0" borderId="0" xfId="0" applyNumberFormat="1" applyFont="1" applyAlignment="1" applyProtection="1">
      <alignment vertical="top"/>
    </xf>
    <xf numFmtId="49" fontId="8" fillId="0" borderId="0" xfId="0" applyNumberFormat="1" applyFont="1" applyProtection="1"/>
    <xf numFmtId="49" fontId="29" fillId="0" borderId="0" xfId="0" applyNumberFormat="1" applyFont="1" applyBorder="1" applyAlignment="1" applyProtection="1">
      <alignment vertical="top"/>
    </xf>
    <xf numFmtId="49" fontId="30" fillId="0" borderId="0" xfId="0" applyNumberFormat="1" applyFont="1" applyBorder="1" applyAlignment="1" applyProtection="1">
      <alignment vertical="top"/>
    </xf>
    <xf numFmtId="49" fontId="103" fillId="0" borderId="0" xfId="0" applyNumberFormat="1" applyFont="1" applyBorder="1" applyAlignment="1" applyProtection="1">
      <alignment vertical="top"/>
    </xf>
    <xf numFmtId="49" fontId="29" fillId="0" borderId="0" xfId="0" applyNumberFormat="1" applyFont="1" applyBorder="1" applyAlignment="1" applyProtection="1">
      <alignment horizontal="center" vertical="top"/>
    </xf>
    <xf numFmtId="49" fontId="8" fillId="0" borderId="0" xfId="0" applyNumberFormat="1" applyFont="1" applyFill="1" applyProtection="1"/>
    <xf numFmtId="4" fontId="102" fillId="0" borderId="0" xfId="0" applyFont="1" applyAlignment="1" applyProtection="1">
      <alignment horizontal="left" vertical="top" wrapText="1"/>
    </xf>
    <xf numFmtId="4" fontId="103" fillId="0" borderId="0" xfId="0" applyFont="1" applyFill="1" applyBorder="1" applyAlignment="1" applyProtection="1">
      <alignment vertical="top"/>
    </xf>
    <xf numFmtId="2" fontId="0" fillId="0" borderId="0" xfId="0" applyNumberFormat="1" applyFont="1" applyFill="1" applyProtection="1"/>
    <xf numFmtId="4" fontId="102" fillId="0" borderId="0" xfId="0" applyFont="1" applyAlignment="1" applyProtection="1">
      <alignment vertical="top" wrapText="1"/>
    </xf>
    <xf numFmtId="4" fontId="34" fillId="0" borderId="43" xfId="33" applyFont="1" applyFill="1" applyBorder="1" applyAlignment="1" applyProtection="1">
      <alignment vertical="top"/>
      <protection locked="0"/>
    </xf>
    <xf numFmtId="0" fontId="0" fillId="0" borderId="0" xfId="0" applyNumberFormat="1" applyProtection="1"/>
    <xf numFmtId="4" fontId="29" fillId="0" borderId="0" xfId="0" applyFont="1" applyAlignment="1" applyProtection="1">
      <alignment vertical="center"/>
    </xf>
    <xf numFmtId="4" fontId="94" fillId="0" borderId="0" xfId="0" applyFont="1" applyAlignment="1" applyProtection="1"/>
    <xf numFmtId="4" fontId="94" fillId="0" borderId="0" xfId="0" applyFont="1" applyAlignment="1" applyProtection="1">
      <alignment vertical="center"/>
    </xf>
    <xf numFmtId="0" fontId="32" fillId="0" borderId="0" xfId="0" applyNumberFormat="1" applyFont="1" applyProtection="1"/>
    <xf numFmtId="4" fontId="29" fillId="0" borderId="0" xfId="0" applyFont="1" applyAlignment="1" applyProtection="1"/>
    <xf numFmtId="4" fontId="32" fillId="0" borderId="0" xfId="0" applyFont="1" applyProtection="1"/>
    <xf numFmtId="4" fontId="31" fillId="0" borderId="0" xfId="0" applyFont="1" applyProtection="1"/>
    <xf numFmtId="0" fontId="32" fillId="0" borderId="0" xfId="0" applyNumberFormat="1" applyFont="1" applyAlignment="1" applyProtection="1">
      <alignment horizontal="center"/>
    </xf>
    <xf numFmtId="4" fontId="29" fillId="0" borderId="0" xfId="0" applyFont="1" applyProtection="1"/>
    <xf numFmtId="0" fontId="29" fillId="0" borderId="22" xfId="0" applyNumberFormat="1" applyFont="1" applyBorder="1" applyAlignment="1" applyProtection="1">
      <alignment horizontal="center"/>
    </xf>
    <xf numFmtId="4" fontId="29" fillId="0" borderId="23" xfId="0" applyFont="1" applyBorder="1" applyProtection="1"/>
    <xf numFmtId="4" fontId="32" fillId="0" borderId="23" xfId="0" applyFont="1" applyBorder="1" applyProtection="1"/>
    <xf numFmtId="4" fontId="29" fillId="0" borderId="24" xfId="0" applyFont="1" applyBorder="1" applyProtection="1"/>
    <xf numFmtId="0" fontId="30" fillId="18" borderId="22" xfId="0" applyNumberFormat="1" applyFont="1" applyFill="1" applyBorder="1" applyAlignment="1" applyProtection="1">
      <alignment horizontal="center"/>
    </xf>
    <xf numFmtId="4" fontId="30" fillId="18" borderId="23" xfId="0" applyFont="1" applyFill="1" applyBorder="1" applyProtection="1"/>
    <xf numFmtId="4" fontId="32" fillId="18" borderId="23" xfId="0" applyFont="1" applyFill="1" applyBorder="1" applyProtection="1"/>
    <xf numFmtId="4" fontId="30" fillId="18" borderId="24" xfId="0" applyFont="1" applyFill="1" applyBorder="1" applyProtection="1"/>
    <xf numFmtId="0" fontId="30" fillId="18" borderId="0" xfId="0" applyNumberFormat="1" applyFont="1" applyFill="1" applyAlignment="1" applyProtection="1">
      <alignment horizontal="center"/>
    </xf>
    <xf numFmtId="4" fontId="30" fillId="18" borderId="0" xfId="0" applyFont="1" applyFill="1" applyProtection="1"/>
    <xf numFmtId="4" fontId="32" fillId="18" borderId="0" xfId="0" applyFont="1" applyFill="1" applyProtection="1"/>
    <xf numFmtId="0" fontId="30" fillId="0" borderId="12" xfId="0" applyNumberFormat="1" applyFont="1" applyBorder="1" applyAlignment="1" applyProtection="1">
      <alignment horizontal="center"/>
    </xf>
    <xf numFmtId="4" fontId="30" fillId="0" borderId="12" xfId="0" applyFont="1" applyBorder="1" applyProtection="1"/>
    <xf numFmtId="4" fontId="32" fillId="0" borderId="12" xfId="0" applyFont="1" applyBorder="1" applyProtection="1"/>
    <xf numFmtId="0" fontId="30" fillId="0" borderId="0" xfId="0" applyNumberFormat="1" applyFont="1" applyBorder="1" applyAlignment="1" applyProtection="1">
      <alignment horizontal="center"/>
    </xf>
    <xf numFmtId="4" fontId="32" fillId="0" borderId="0" xfId="0" applyFont="1" applyBorder="1" applyProtection="1"/>
    <xf numFmtId="4" fontId="30" fillId="0" borderId="24" xfId="0" applyFont="1" applyBorder="1" applyProtection="1"/>
    <xf numFmtId="0" fontId="30" fillId="0" borderId="0" xfId="0" applyNumberFormat="1" applyFont="1" applyAlignment="1" applyProtection="1">
      <alignment horizontal="center"/>
    </xf>
    <xf numFmtId="4" fontId="29" fillId="0" borderId="7" xfId="0" applyFont="1" applyBorder="1" applyProtection="1"/>
    <xf numFmtId="4" fontId="32" fillId="0" borderId="9" xfId="0" applyFont="1" applyBorder="1" applyProtection="1"/>
    <xf numFmtId="4" fontId="29" fillId="0" borderId="8" xfId="0" applyFont="1" applyBorder="1" applyProtection="1"/>
    <xf numFmtId="0" fontId="29" fillId="0" borderId="0" xfId="0" applyNumberFormat="1" applyFont="1" applyBorder="1" applyAlignment="1" applyProtection="1">
      <alignment horizontal="center" vertical="top"/>
    </xf>
    <xf numFmtId="10" fontId="30" fillId="0" borderId="0" xfId="0" applyNumberFormat="1" applyFont="1" applyBorder="1" applyAlignment="1" applyProtection="1">
      <alignment vertical="top"/>
    </xf>
    <xf numFmtId="0" fontId="98" fillId="0" borderId="0" xfId="0" applyNumberFormat="1" applyFont="1" applyAlignment="1" applyProtection="1">
      <alignment horizontal="center" vertical="top"/>
    </xf>
    <xf numFmtId="4" fontId="30" fillId="0" borderId="0" xfId="0" applyFont="1" applyAlignment="1" applyProtection="1">
      <alignment horizontal="center" vertical="top"/>
    </xf>
    <xf numFmtId="4" fontId="8" fillId="0" borderId="0" xfId="0" applyFont="1" applyAlignment="1" applyProtection="1">
      <alignment horizontal="center"/>
    </xf>
    <xf numFmtId="183" fontId="30" fillId="0" borderId="0" xfId="0" applyNumberFormat="1" applyFont="1" applyBorder="1" applyAlignment="1" applyProtection="1">
      <alignment vertical="top"/>
    </xf>
    <xf numFmtId="185" fontId="30" fillId="0" borderId="0" xfId="0" applyNumberFormat="1" applyFont="1" applyBorder="1" applyAlignment="1" applyProtection="1">
      <alignment vertical="top"/>
    </xf>
    <xf numFmtId="4" fontId="34" fillId="0" borderId="11" xfId="0" applyFont="1" applyFill="1" applyBorder="1" applyAlignment="1" applyProtection="1">
      <alignment vertical="top"/>
    </xf>
    <xf numFmtId="4" fontId="35" fillId="0" borderId="0" xfId="0" applyFont="1" applyFill="1" applyBorder="1" applyAlignment="1" applyProtection="1">
      <alignment vertical="top"/>
    </xf>
    <xf numFmtId="0" fontId="25" fillId="0" borderId="0" xfId="87" applyFont="1" applyAlignment="1" applyProtection="1">
      <alignment vertical="top" wrapText="1"/>
    </xf>
    <xf numFmtId="0" fontId="25" fillId="0" borderId="0" xfId="87" applyFont="1" applyAlignment="1" applyProtection="1">
      <alignment horizontal="right"/>
    </xf>
    <xf numFmtId="0" fontId="25" fillId="0" borderId="0" xfId="87" applyFont="1" applyProtection="1"/>
    <xf numFmtId="0" fontId="44" fillId="0" borderId="0" xfId="87" applyFont="1" applyAlignment="1" applyProtection="1">
      <alignment vertical="top" wrapText="1"/>
    </xf>
    <xf numFmtId="0" fontId="44" fillId="0" borderId="0" xfId="87" applyFont="1" applyAlignment="1" applyProtection="1">
      <alignment horizontal="right"/>
    </xf>
    <xf numFmtId="0" fontId="46" fillId="0" borderId="0" xfId="87" applyFont="1" applyProtection="1"/>
    <xf numFmtId="4" fontId="46" fillId="0" borderId="0" xfId="87" applyNumberFormat="1" applyFont="1" applyProtection="1"/>
    <xf numFmtId="0" fontId="47" fillId="0" borderId="0" xfId="87" applyFont="1" applyProtection="1"/>
    <xf numFmtId="0" fontId="30" fillId="0" borderId="0" xfId="87" applyFont="1" applyBorder="1" applyAlignment="1" applyProtection="1">
      <alignment vertical="top" wrapText="1"/>
    </xf>
    <xf numFmtId="0" fontId="29" fillId="0" borderId="0" xfId="87" applyFont="1" applyBorder="1" applyAlignment="1" applyProtection="1">
      <alignment horizontal="center" vertical="top" wrapText="1"/>
    </xf>
    <xf numFmtId="0" fontId="30" fillId="0" borderId="0" xfId="87" applyFont="1" applyFill="1" applyBorder="1" applyAlignment="1" applyProtection="1">
      <alignment vertical="top" wrapText="1"/>
    </xf>
    <xf numFmtId="4" fontId="49" fillId="0" borderId="0" xfId="87" applyNumberFormat="1" applyFont="1" applyFill="1" applyProtection="1"/>
    <xf numFmtId="0" fontId="47" fillId="0" borderId="0" xfId="87" applyFont="1" applyFill="1" applyProtection="1"/>
    <xf numFmtId="4" fontId="49" fillId="0" borderId="0" xfId="87" applyNumberFormat="1" applyFont="1" applyFill="1" applyBorder="1" applyProtection="1"/>
    <xf numFmtId="0" fontId="47" fillId="0" borderId="0" xfId="87" applyFont="1" applyFill="1" applyBorder="1" applyProtection="1"/>
    <xf numFmtId="0" fontId="30" fillId="0" borderId="27" xfId="87" applyFont="1" applyBorder="1" applyAlignment="1" applyProtection="1">
      <alignment vertical="top" wrapText="1"/>
    </xf>
    <xf numFmtId="0" fontId="30" fillId="0" borderId="28" xfId="87" applyFont="1" applyBorder="1" applyAlignment="1" applyProtection="1">
      <alignment horizontal="right" vertical="top" wrapText="1"/>
    </xf>
    <xf numFmtId="4" fontId="29" fillId="0" borderId="29" xfId="87" applyNumberFormat="1" applyFont="1" applyBorder="1" applyAlignment="1" applyProtection="1">
      <alignment horizontal="right"/>
    </xf>
    <xf numFmtId="0" fontId="30" fillId="0" borderId="0" xfId="87" applyFont="1" applyBorder="1" applyAlignment="1" applyProtection="1">
      <alignment horizontal="right" vertical="top" wrapText="1"/>
    </xf>
    <xf numFmtId="4" fontId="29" fillId="0" borderId="0" xfId="87" applyNumberFormat="1" applyFont="1" applyBorder="1" applyAlignment="1" applyProtection="1">
      <alignment horizontal="right"/>
    </xf>
    <xf numFmtId="0" fontId="50" fillId="0" borderId="0" xfId="87" applyFont="1" applyAlignment="1" applyProtection="1">
      <alignment vertical="top" wrapText="1"/>
    </xf>
    <xf numFmtId="0" fontId="29" fillId="0" borderId="0" xfId="820" applyFont="1" applyProtection="1"/>
    <xf numFmtId="0" fontId="29" fillId="0" borderId="0" xfId="820" applyFont="1" applyAlignment="1" applyProtection="1">
      <alignment vertical="top"/>
    </xf>
    <xf numFmtId="0" fontId="44" fillId="0" borderId="0" xfId="820" applyFont="1" applyProtection="1"/>
    <xf numFmtId="0" fontId="5" fillId="0" borderId="0" xfId="820" applyProtection="1"/>
    <xf numFmtId="4" fontId="5" fillId="0" borderId="0" xfId="820" applyNumberFormat="1" applyProtection="1"/>
    <xf numFmtId="0" fontId="29" fillId="0" borderId="0" xfId="820" applyFont="1" applyAlignment="1" applyProtection="1">
      <alignment horizontal="center"/>
    </xf>
    <xf numFmtId="0" fontId="30" fillId="0" borderId="0" xfId="820" applyFont="1" applyAlignment="1" applyProtection="1">
      <alignment vertical="top"/>
    </xf>
    <xf numFmtId="0" fontId="94" fillId="0" borderId="0" xfId="820" applyFont="1" applyAlignment="1" applyProtection="1">
      <alignment vertical="top"/>
    </xf>
    <xf numFmtId="0" fontId="44" fillId="0" borderId="0" xfId="820" applyFont="1" applyAlignment="1" applyProtection="1">
      <alignment horizontal="center"/>
    </xf>
    <xf numFmtId="49" fontId="100" fillId="0" borderId="0" xfId="1057" applyNumberFormat="1" applyFont="1" applyAlignment="1" applyProtection="1">
      <alignment vertical="top" wrapText="1"/>
    </xf>
    <xf numFmtId="0" fontId="30" fillId="0" borderId="0" xfId="820" applyFont="1" applyAlignment="1" applyProtection="1">
      <alignment horizontal="right"/>
    </xf>
    <xf numFmtId="0" fontId="30" fillId="0" borderId="0" xfId="820" applyFont="1" applyAlignment="1" applyProtection="1">
      <alignment horizontal="center" vertical="top"/>
    </xf>
    <xf numFmtId="0" fontId="33" fillId="0" borderId="0" xfId="546" applyFont="1" applyAlignment="1" applyProtection="1">
      <alignment horizontal="right" vertical="top"/>
    </xf>
    <xf numFmtId="0" fontId="30" fillId="0" borderId="0" xfId="820" applyFont="1" applyBorder="1" applyAlignment="1" applyProtection="1">
      <alignment vertical="top" wrapText="1"/>
    </xf>
    <xf numFmtId="4" fontId="44" fillId="0" borderId="0" xfId="820" applyNumberFormat="1" applyFont="1" applyProtection="1"/>
    <xf numFmtId="0" fontId="30" fillId="0" borderId="0" xfId="546" applyFont="1" applyAlignment="1" applyProtection="1">
      <alignment horizontal="right" vertical="top"/>
    </xf>
    <xf numFmtId="49" fontId="44" fillId="0" borderId="4" xfId="820" applyNumberFormat="1" applyFont="1" applyBorder="1" applyAlignment="1" applyProtection="1">
      <alignment horizontal="center" vertical="top"/>
    </xf>
    <xf numFmtId="0" fontId="44" fillId="0" borderId="4" xfId="820" applyFont="1" applyBorder="1" applyAlignment="1" applyProtection="1">
      <alignment vertical="top" wrapText="1"/>
    </xf>
    <xf numFmtId="4" fontId="44" fillId="0" borderId="4" xfId="820" applyNumberFormat="1" applyFont="1" applyBorder="1" applyProtection="1"/>
    <xf numFmtId="4" fontId="5" fillId="0" borderId="0" xfId="820" applyNumberFormat="1" applyFont="1" applyAlignment="1" applyProtection="1">
      <alignment horizontal="right"/>
    </xf>
    <xf numFmtId="3" fontId="5" fillId="0" borderId="0" xfId="820" applyNumberFormat="1" applyFont="1" applyAlignment="1" applyProtection="1">
      <alignment horizontal="right"/>
    </xf>
    <xf numFmtId="3" fontId="5" fillId="0" borderId="0" xfId="820" applyNumberFormat="1" applyFont="1" applyProtection="1"/>
    <xf numFmtId="3" fontId="93" fillId="0" borderId="0" xfId="820" applyNumberFormat="1" applyFont="1" applyProtection="1"/>
    <xf numFmtId="4" fontId="93" fillId="0" borderId="0" xfId="820" applyNumberFormat="1" applyFont="1" applyProtection="1"/>
    <xf numFmtId="4" fontId="5" fillId="0" borderId="0" xfId="820" applyNumberFormat="1" applyFont="1" applyProtection="1"/>
    <xf numFmtId="0" fontId="5" fillId="0" borderId="0" xfId="820" applyFont="1" applyProtection="1"/>
    <xf numFmtId="0" fontId="30" fillId="0" borderId="0" xfId="820" applyFont="1" applyAlignment="1" applyProtection="1">
      <alignment vertical="top" wrapText="1"/>
    </xf>
    <xf numFmtId="4" fontId="94" fillId="0" borderId="0" xfId="820" applyNumberFormat="1" applyFont="1" applyProtection="1"/>
    <xf numFmtId="0" fontId="5" fillId="0" borderId="0" xfId="820" applyAlignment="1" applyProtection="1">
      <alignment horizontal="center"/>
    </xf>
    <xf numFmtId="0" fontId="99" fillId="0" borderId="0" xfId="1086" applyFont="1" applyProtection="1"/>
    <xf numFmtId="0" fontId="98" fillId="0" borderId="0" xfId="1086" applyFont="1" applyProtection="1"/>
    <xf numFmtId="0" fontId="117" fillId="0" borderId="0" xfId="2479" applyFont="1"/>
    <xf numFmtId="4" fontId="117" fillId="0" borderId="0" xfId="2479" applyNumberFormat="1" applyFont="1"/>
    <xf numFmtId="4" fontId="117" fillId="0" borderId="0" xfId="2479" applyNumberFormat="1" applyFont="1" applyAlignment="1">
      <alignment vertical="top"/>
    </xf>
    <xf numFmtId="0" fontId="117" fillId="0" borderId="0" xfId="2479" applyFont="1" applyAlignment="1">
      <alignment horizontal="right"/>
    </xf>
    <xf numFmtId="0" fontId="117" fillId="0" borderId="0" xfId="2479" applyFont="1" applyAlignment="1">
      <alignment horizontal="center"/>
    </xf>
    <xf numFmtId="0" fontId="117" fillId="0" borderId="0" xfId="2479" applyFont="1" applyAlignment="1">
      <alignment vertical="top" wrapText="1"/>
    </xf>
    <xf numFmtId="0" fontId="117" fillId="0" borderId="0" xfId="2479" applyFont="1" applyAlignment="1">
      <alignment horizontal="center" vertical="top" wrapText="1"/>
    </xf>
    <xf numFmtId="0" fontId="117" fillId="0" borderId="0" xfId="2479" applyFont="1" applyFill="1"/>
    <xf numFmtId="4" fontId="117" fillId="0" borderId="0" xfId="2479" applyNumberFormat="1" applyFont="1" applyFill="1"/>
    <xf numFmtId="4" fontId="117" fillId="0" borderId="0" xfId="2479" applyNumberFormat="1" applyFont="1" applyFill="1" applyAlignment="1">
      <alignment vertical="top"/>
    </xf>
    <xf numFmtId="4" fontId="117" fillId="0" borderId="0" xfId="2479" applyNumberFormat="1" applyFont="1" applyFill="1" applyAlignment="1">
      <alignment horizontal="right"/>
    </xf>
    <xf numFmtId="0" fontId="117" fillId="0" borderId="0" xfId="2479" applyFont="1" applyFill="1" applyAlignment="1">
      <alignment horizontal="right"/>
    </xf>
    <xf numFmtId="0" fontId="117" fillId="0" borderId="0" xfId="2479" applyFont="1" applyFill="1" applyAlignment="1">
      <alignment horizontal="center"/>
    </xf>
    <xf numFmtId="0" fontId="117" fillId="0" borderId="0" xfId="2479" applyFont="1" applyFill="1" applyAlignment="1">
      <alignment vertical="top" wrapText="1"/>
    </xf>
    <xf numFmtId="0" fontId="117" fillId="0" borderId="0" xfId="2479" applyFont="1" applyFill="1" applyAlignment="1">
      <alignment horizontal="center" vertical="top" wrapText="1"/>
    </xf>
    <xf numFmtId="4" fontId="117" fillId="0" borderId="0" xfId="2479" applyNumberFormat="1" applyFont="1" applyFill="1" applyBorder="1" applyAlignment="1">
      <alignment horizontal="right" vertical="top"/>
    </xf>
    <xf numFmtId="0" fontId="117" fillId="0" borderId="0" xfId="2479" applyFont="1" applyFill="1" applyBorder="1" applyAlignment="1">
      <alignment horizontal="right"/>
    </xf>
    <xf numFmtId="0" fontId="117" fillId="0" borderId="0" xfId="2479" applyFont="1" applyFill="1" applyBorder="1" applyAlignment="1">
      <alignment horizontal="center"/>
    </xf>
    <xf numFmtId="0" fontId="117" fillId="0" borderId="0" xfId="2479" applyFont="1" applyFill="1" applyBorder="1" applyAlignment="1">
      <alignment vertical="top" wrapText="1"/>
    </xf>
    <xf numFmtId="0" fontId="117" fillId="0" borderId="0" xfId="2479" applyFont="1" applyFill="1" applyBorder="1" applyAlignment="1">
      <alignment horizontal="center" vertical="top" wrapText="1"/>
    </xf>
    <xf numFmtId="4" fontId="185" fillId="0" borderId="55" xfId="2479" applyNumberFormat="1" applyFont="1" applyFill="1" applyBorder="1" applyAlignment="1">
      <alignment horizontal="right" vertical="top"/>
    </xf>
    <xf numFmtId="4" fontId="117" fillId="0" borderId="55" xfId="2479" applyNumberFormat="1" applyFont="1" applyFill="1" applyBorder="1" applyAlignment="1">
      <alignment horizontal="right" vertical="top"/>
    </xf>
    <xf numFmtId="0" fontId="117" fillId="0" borderId="55" xfId="2479" applyFont="1" applyFill="1" applyBorder="1" applyAlignment="1">
      <alignment horizontal="right" vertical="top"/>
    </xf>
    <xf numFmtId="0" fontId="117" fillId="0" borderId="55" xfId="2479" applyFont="1" applyFill="1" applyBorder="1" applyAlignment="1">
      <alignment horizontal="center" vertical="top"/>
    </xf>
    <xf numFmtId="0" fontId="185" fillId="0" borderId="55" xfId="2479" applyFont="1" applyFill="1" applyBorder="1" applyAlignment="1">
      <alignment horizontal="right" vertical="top" wrapText="1"/>
    </xf>
    <xf numFmtId="0" fontId="117" fillId="0" borderId="55" xfId="2479" applyFont="1" applyFill="1" applyBorder="1" applyAlignment="1">
      <alignment horizontal="center" vertical="top" wrapText="1"/>
    </xf>
    <xf numFmtId="0" fontId="117" fillId="0" borderId="0" xfId="2479" applyFont="1" applyFill="1" applyAlignment="1">
      <alignment vertical="top"/>
    </xf>
    <xf numFmtId="0" fontId="117" fillId="0" borderId="0" xfId="2084" applyFont="1" applyFill="1" applyAlignment="1">
      <alignment horizontal="left" vertical="top"/>
    </xf>
    <xf numFmtId="4" fontId="117" fillId="0" borderId="0" xfId="2084" applyNumberFormat="1" applyFont="1" applyFill="1" applyBorder="1" applyAlignment="1">
      <alignment horizontal="right" vertical="top"/>
    </xf>
    <xf numFmtId="0" fontId="117" fillId="0" borderId="0" xfId="2084" applyFont="1" applyFill="1" applyAlignment="1">
      <alignment horizontal="right" vertical="top"/>
    </xf>
    <xf numFmtId="0" fontId="117" fillId="0" borderId="0" xfId="2084" applyFont="1" applyFill="1" applyAlignment="1">
      <alignment horizontal="center" vertical="top"/>
    </xf>
    <xf numFmtId="0" fontId="117" fillId="0" borderId="0" xfId="2479" applyFont="1" applyFill="1" applyAlignment="1">
      <alignment horizontal="left" vertical="top" wrapText="1"/>
    </xf>
    <xf numFmtId="0" fontId="117" fillId="0" borderId="0" xfId="2479" applyFont="1" applyFill="1" applyAlignment="1">
      <alignment horizontal="center" vertical="top"/>
    </xf>
    <xf numFmtId="4" fontId="117" fillId="0" borderId="0" xfId="2479" applyNumberFormat="1" applyFont="1" applyFill="1" applyAlignment="1"/>
    <xf numFmtId="0" fontId="117" fillId="0" borderId="0" xfId="2479" applyFont="1" applyFill="1" applyAlignment="1"/>
    <xf numFmtId="0" fontId="117" fillId="0" borderId="0" xfId="2479" applyFont="1" applyFill="1" applyBorder="1" applyAlignment="1">
      <alignment horizontal="right" vertical="top"/>
    </xf>
    <xf numFmtId="0" fontId="117" fillId="0" borderId="0" xfId="2479" applyFont="1" applyFill="1" applyBorder="1" applyAlignment="1">
      <alignment horizontal="center" vertical="top"/>
    </xf>
    <xf numFmtId="0" fontId="186" fillId="0" borderId="0" xfId="2479" applyFont="1" applyFill="1" applyAlignment="1">
      <alignment horizontal="left" vertical="top" wrapText="1"/>
    </xf>
    <xf numFmtId="4" fontId="117" fillId="0" borderId="0" xfId="2084" applyNumberFormat="1" applyFont="1" applyFill="1" applyBorder="1" applyAlignment="1">
      <alignment horizontal="right"/>
    </xf>
    <xf numFmtId="4" fontId="117" fillId="0" borderId="0" xfId="2479" applyNumberFormat="1" applyFont="1" applyFill="1" applyBorder="1" applyAlignment="1">
      <alignment horizontal="right"/>
    </xf>
    <xf numFmtId="4" fontId="117" fillId="0" borderId="0" xfId="2084" applyNumberFormat="1" applyFont="1" applyFill="1" applyAlignment="1">
      <alignment horizontal="right"/>
    </xf>
    <xf numFmtId="0" fontId="117" fillId="0" borderId="0" xfId="2084" applyFont="1" applyFill="1" applyAlignment="1">
      <alignment horizontal="center"/>
    </xf>
    <xf numFmtId="0" fontId="117" fillId="0" borderId="0" xfId="2084" applyFont="1"/>
    <xf numFmtId="0" fontId="117" fillId="0" borderId="0" xfId="2480" applyFont="1"/>
    <xf numFmtId="0" fontId="117" fillId="0" borderId="0" xfId="2479" applyFont="1" applyAlignment="1">
      <alignment horizontal="center" vertical="top"/>
    </xf>
    <xf numFmtId="0" fontId="187" fillId="45" borderId="56" xfId="2480" applyFont="1" applyFill="1" applyBorder="1" applyAlignment="1">
      <alignment horizontal="center" wrapText="1"/>
    </xf>
    <xf numFmtId="0" fontId="187" fillId="45" borderId="57" xfId="2480" applyFont="1" applyFill="1" applyBorder="1" applyAlignment="1">
      <alignment horizontal="center" wrapText="1"/>
    </xf>
    <xf numFmtId="0" fontId="187" fillId="45" borderId="57" xfId="2479" applyFont="1" applyFill="1" applyBorder="1" applyAlignment="1">
      <alignment horizontal="center" vertical="top" wrapText="1"/>
    </xf>
    <xf numFmtId="0" fontId="187" fillId="45" borderId="57" xfId="2479" applyFont="1" applyFill="1" applyBorder="1" applyAlignment="1">
      <alignment horizontal="center"/>
    </xf>
    <xf numFmtId="4" fontId="136" fillId="0" borderId="0" xfId="2479" applyNumberFormat="1" applyFont="1"/>
    <xf numFmtId="0" fontId="136" fillId="0" borderId="0" xfId="2479" applyFont="1"/>
    <xf numFmtId="4" fontId="136" fillId="0" borderId="0" xfId="2479" applyNumberFormat="1" applyFont="1" applyAlignment="1">
      <alignment vertical="top"/>
    </xf>
    <xf numFmtId="0" fontId="117" fillId="0" borderId="0" xfId="2084" applyFont="1" applyAlignment="1">
      <alignment horizontal="left" vertical="top"/>
    </xf>
    <xf numFmtId="0" fontId="117" fillId="0" borderId="58" xfId="2084" applyFont="1" applyBorder="1" applyAlignment="1">
      <alignment horizontal="right"/>
    </xf>
    <xf numFmtId="0" fontId="117" fillId="0" borderId="58" xfId="2084" applyFont="1" applyBorder="1" applyAlignment="1">
      <alignment horizontal="center"/>
    </xf>
    <xf numFmtId="0" fontId="136" fillId="0" borderId="58" xfId="2479" applyFont="1" applyBorder="1" applyAlignment="1">
      <alignment horizontal="left" vertical="top" wrapText="1"/>
    </xf>
    <xf numFmtId="0" fontId="117" fillId="0" borderId="58" xfId="2479" applyFont="1" applyBorder="1" applyAlignment="1">
      <alignment horizontal="center"/>
    </xf>
    <xf numFmtId="0" fontId="117" fillId="0" borderId="0" xfId="2084" applyFont="1" applyAlignment="1"/>
    <xf numFmtId="0" fontId="134" fillId="0" borderId="0" xfId="1575" applyAlignment="1">
      <alignment horizontal="left" vertical="top"/>
    </xf>
    <xf numFmtId="0" fontId="134" fillId="0" borderId="0" xfId="2479" applyFont="1" applyAlignment="1">
      <alignment horizontal="left" vertical="top" wrapText="1"/>
    </xf>
    <xf numFmtId="0" fontId="185" fillId="0" borderId="0" xfId="2479" applyFont="1"/>
    <xf numFmtId="4" fontId="188" fillId="0" borderId="0" xfId="2479" applyNumberFormat="1" applyFont="1"/>
    <xf numFmtId="0" fontId="188" fillId="0" borderId="0" xfId="2479" applyFont="1"/>
    <xf numFmtId="4" fontId="188" fillId="0" borderId="0" xfId="2479" applyNumberFormat="1" applyFont="1" applyAlignment="1">
      <alignment vertical="top"/>
    </xf>
    <xf numFmtId="0" fontId="189" fillId="0" borderId="0" xfId="1575" applyFont="1" applyAlignment="1">
      <alignment horizontal="left" vertical="top"/>
    </xf>
    <xf numFmtId="0" fontId="189" fillId="0" borderId="0" xfId="1575" applyFont="1" applyAlignment="1">
      <alignment horizontal="right" wrapText="1"/>
    </xf>
    <xf numFmtId="0" fontId="117" fillId="0" borderId="0" xfId="2479" applyFont="1" applyAlignment="1">
      <alignment horizontal="left" vertical="top" wrapText="1"/>
    </xf>
    <xf numFmtId="0" fontId="117" fillId="0" borderId="0" xfId="2084" applyFont="1" applyAlignment="1">
      <alignment horizontal="left"/>
    </xf>
    <xf numFmtId="0" fontId="117" fillId="0" borderId="0" xfId="2084" applyFont="1" applyAlignment="1">
      <alignment horizontal="right"/>
    </xf>
    <xf numFmtId="0" fontId="136" fillId="0" borderId="0" xfId="2479" applyFont="1" applyAlignment="1">
      <alignment horizontal="right"/>
    </xf>
    <xf numFmtId="0" fontId="136" fillId="0" borderId="0" xfId="2479" applyFont="1" applyAlignment="1">
      <alignment horizontal="center"/>
    </xf>
    <xf numFmtId="4" fontId="189" fillId="0" borderId="55" xfId="2479" applyNumberFormat="1" applyFont="1" applyFill="1" applyBorder="1" applyAlignment="1">
      <alignment horizontal="right" vertical="top"/>
    </xf>
    <xf numFmtId="0" fontId="189" fillId="0" borderId="55" xfId="2479" applyFont="1" applyFill="1" applyBorder="1" applyAlignment="1">
      <alignment horizontal="right" vertical="top" wrapText="1"/>
    </xf>
    <xf numFmtId="4" fontId="134" fillId="0" borderId="0" xfId="2479" applyNumberFormat="1" applyFont="1" applyFill="1" applyBorder="1" applyAlignment="1">
      <alignment horizontal="right" vertical="top"/>
    </xf>
    <xf numFmtId="0" fontId="105" fillId="0" borderId="0" xfId="1575" applyFont="1" applyFill="1" applyAlignment="1" applyProtection="1">
      <alignment vertical="top" wrapText="1"/>
    </xf>
    <xf numFmtId="0" fontId="134" fillId="0" borderId="0" xfId="2479" applyFont="1" applyFill="1"/>
    <xf numFmtId="4" fontId="134" fillId="0" borderId="0" xfId="2479" applyNumberFormat="1" applyFont="1" applyFill="1" applyAlignment="1"/>
    <xf numFmtId="0" fontId="134" fillId="0" borderId="0" xfId="2479" applyFont="1" applyFill="1" applyBorder="1" applyAlignment="1">
      <alignment horizontal="center" vertical="top"/>
    </xf>
    <xf numFmtId="0" fontId="134" fillId="0" borderId="0" xfId="2479" applyFont="1" applyFill="1" applyBorder="1" applyAlignment="1">
      <alignment vertical="top" wrapText="1"/>
    </xf>
    <xf numFmtId="0" fontId="134" fillId="0" borderId="0" xfId="2479" applyFont="1" applyFill="1" applyAlignment="1">
      <alignment horizontal="center" vertical="top" wrapText="1"/>
    </xf>
    <xf numFmtId="0" fontId="0" fillId="0" borderId="0" xfId="2479" applyFont="1" applyFill="1" applyBorder="1" applyAlignment="1">
      <alignment vertical="top" wrapText="1"/>
    </xf>
    <xf numFmtId="1" fontId="105" fillId="0" borderId="0" xfId="1575" applyNumberFormat="1" applyFont="1" applyFill="1" applyAlignment="1" applyProtection="1">
      <alignment horizontal="right" vertical="top"/>
    </xf>
    <xf numFmtId="0" fontId="105" fillId="0" borderId="0" xfId="1575" applyFont="1" applyFill="1" applyAlignment="1" applyProtection="1">
      <alignment horizontal="center" vertical="top"/>
    </xf>
    <xf numFmtId="190" fontId="105" fillId="0" borderId="0" xfId="2492" applyNumberFormat="1" applyFont="1" applyFill="1" applyBorder="1" applyAlignment="1" applyProtection="1">
      <alignment horizontal="center" vertical="top" wrapText="1"/>
    </xf>
    <xf numFmtId="0" fontId="105" fillId="0" borderId="0" xfId="1575" applyFont="1" applyFill="1" applyAlignment="1" applyProtection="1">
      <alignment horizontal="right" vertical="top" wrapText="1"/>
    </xf>
    <xf numFmtId="0" fontId="105" fillId="0" borderId="0" xfId="1575" applyFont="1" applyFill="1" applyAlignment="1" applyProtection="1">
      <alignment horizontal="center" vertical="top" wrapText="1"/>
    </xf>
    <xf numFmtId="0" fontId="105" fillId="0" borderId="0" xfId="2479" applyFont="1" applyFill="1" applyBorder="1" applyAlignment="1">
      <alignment horizontal="center" vertical="top"/>
    </xf>
    <xf numFmtId="0" fontId="134" fillId="0" borderId="0" xfId="2479" applyFont="1" applyFill="1" applyAlignment="1">
      <alignment vertical="top" wrapText="1"/>
    </xf>
    <xf numFmtId="0" fontId="0" fillId="0" borderId="0" xfId="2479" applyFont="1" applyFill="1" applyAlignment="1">
      <alignment vertical="top" wrapText="1"/>
    </xf>
    <xf numFmtId="0" fontId="134" fillId="0" borderId="0" xfId="1575" applyFont="1" applyFill="1"/>
    <xf numFmtId="0" fontId="134" fillId="0" borderId="0" xfId="2479" applyFont="1" applyFill="1" applyAlignment="1">
      <alignment horizontal="center" vertical="top"/>
    </xf>
    <xf numFmtId="0" fontId="197" fillId="0" borderId="0" xfId="2479" applyFont="1" applyFill="1" applyBorder="1" applyAlignment="1">
      <alignment horizontal="center" vertical="top" wrapText="1"/>
    </xf>
    <xf numFmtId="0" fontId="197" fillId="0" borderId="0" xfId="2479" applyFont="1" applyFill="1" applyBorder="1" applyAlignment="1">
      <alignment horizontal="center"/>
    </xf>
    <xf numFmtId="0" fontId="134" fillId="0" borderId="0" xfId="1575" applyFont="1"/>
    <xf numFmtId="0" fontId="134" fillId="0" borderId="0" xfId="2479" applyFont="1" applyAlignment="1">
      <alignment horizontal="center" vertical="top"/>
    </xf>
    <xf numFmtId="0" fontId="197" fillId="46" borderId="59" xfId="2487" applyFont="1" applyFill="1" applyBorder="1" applyAlignment="1">
      <alignment horizontal="center" wrapText="1"/>
    </xf>
    <xf numFmtId="0" fontId="197" fillId="46" borderId="60" xfId="2487" applyFont="1" applyFill="1" applyBorder="1" applyAlignment="1">
      <alignment horizontal="center" wrapText="1"/>
    </xf>
    <xf numFmtId="0" fontId="197" fillId="46" borderId="60" xfId="2479" applyFont="1" applyFill="1" applyBorder="1" applyAlignment="1">
      <alignment horizontal="center" vertical="top" wrapText="1"/>
    </xf>
    <xf numFmtId="0" fontId="197" fillId="46" borderId="60" xfId="2479" applyFont="1" applyFill="1" applyBorder="1" applyAlignment="1">
      <alignment horizontal="center"/>
    </xf>
    <xf numFmtId="0" fontId="134" fillId="0" borderId="0" xfId="1575" applyFont="1" applyAlignment="1">
      <alignment horizontal="left" vertical="top"/>
    </xf>
    <xf numFmtId="0" fontId="134" fillId="0" borderId="0" xfId="1575" applyFont="1" applyAlignment="1"/>
    <xf numFmtId="0" fontId="134" fillId="0" borderId="0" xfId="1575" applyFont="1" applyAlignment="1">
      <alignment horizontal="left"/>
    </xf>
    <xf numFmtId="0" fontId="134" fillId="0" borderId="0" xfId="1575" applyFont="1" applyAlignment="1">
      <alignment horizontal="right"/>
    </xf>
    <xf numFmtId="0" fontId="134" fillId="0" borderId="0" xfId="2488" applyFont="1" applyFill="1"/>
    <xf numFmtId="0" fontId="134" fillId="0" borderId="0" xfId="2479" applyFont="1" applyFill="1" applyBorder="1" applyAlignment="1">
      <alignment horizontal="center" vertical="top" wrapText="1"/>
    </xf>
    <xf numFmtId="0" fontId="134" fillId="0" borderId="0" xfId="1575" applyFill="1"/>
    <xf numFmtId="0" fontId="134" fillId="0" borderId="0" xfId="2488" applyFill="1"/>
    <xf numFmtId="0" fontId="205" fillId="0" borderId="0" xfId="2479" applyFont="1" applyFill="1" applyAlignment="1">
      <alignment horizontal="left" vertical="top"/>
    </xf>
    <xf numFmtId="4" fontId="205" fillId="0" borderId="0" xfId="2479" applyNumberFormat="1" applyFont="1" applyFill="1" applyAlignment="1">
      <alignment horizontal="left" vertical="top"/>
    </xf>
    <xf numFmtId="0" fontId="197" fillId="0" borderId="0" xfId="2488" applyFont="1" applyFill="1" applyBorder="1" applyAlignment="1">
      <alignment horizontal="center" wrapText="1"/>
    </xf>
    <xf numFmtId="0" fontId="134" fillId="0" borderId="0" xfId="1575"/>
    <xf numFmtId="0" fontId="134" fillId="0" borderId="0" xfId="2488"/>
    <xf numFmtId="0" fontId="205" fillId="0" borderId="0" xfId="2479" applyFont="1" applyAlignment="1">
      <alignment horizontal="left" vertical="top"/>
    </xf>
    <xf numFmtId="4" fontId="205" fillId="0" borderId="0" xfId="2479" applyNumberFormat="1" applyFont="1" applyAlignment="1">
      <alignment horizontal="left" vertical="top"/>
    </xf>
    <xf numFmtId="0" fontId="197" fillId="46" borderId="60" xfId="2488" applyFont="1" applyFill="1" applyBorder="1" applyAlignment="1">
      <alignment horizontal="center" wrapText="1"/>
    </xf>
    <xf numFmtId="0" fontId="134" fillId="0" borderId="0" xfId="1575" applyAlignment="1"/>
    <xf numFmtId="0" fontId="189" fillId="0" borderId="0" xfId="1575" applyFont="1" applyAlignment="1">
      <alignment vertical="top" wrapText="1"/>
    </xf>
    <xf numFmtId="0" fontId="189" fillId="0" borderId="0" xfId="2479" applyFont="1" applyAlignment="1">
      <alignment horizontal="left" vertical="top" wrapText="1"/>
    </xf>
    <xf numFmtId="0" fontId="134" fillId="0" borderId="0" xfId="1575" applyAlignment="1">
      <alignment horizontal="left"/>
    </xf>
    <xf numFmtId="0" fontId="134" fillId="0" borderId="0" xfId="1575" applyAlignment="1">
      <alignment horizontal="right"/>
    </xf>
    <xf numFmtId="0" fontId="134" fillId="0" borderId="0" xfId="2479" applyFont="1" applyAlignment="1">
      <alignment vertical="top"/>
    </xf>
    <xf numFmtId="0" fontId="134" fillId="0" borderId="0" xfId="2479" applyFont="1" applyBorder="1" applyAlignment="1">
      <alignment vertical="top"/>
    </xf>
    <xf numFmtId="0" fontId="134" fillId="0" borderId="0" xfId="2479" applyFont="1" applyFill="1" applyBorder="1" applyAlignment="1">
      <alignment vertical="top"/>
    </xf>
    <xf numFmtId="4" fontId="134" fillId="0" borderId="0" xfId="2479" applyNumberFormat="1" applyFont="1" applyBorder="1" applyAlignment="1">
      <alignment vertical="top"/>
    </xf>
    <xf numFmtId="0" fontId="134" fillId="0" borderId="0" xfId="2479" applyFont="1" applyAlignment="1">
      <alignment horizontal="center" vertical="top" wrapText="1"/>
    </xf>
    <xf numFmtId="0" fontId="134" fillId="0" borderId="0" xfId="2479" applyFont="1" applyAlignment="1">
      <alignment vertical="top" wrapText="1"/>
    </xf>
    <xf numFmtId="0" fontId="189" fillId="0" borderId="0" xfId="2479" applyFont="1" applyAlignment="1">
      <alignment vertical="top" wrapText="1"/>
    </xf>
    <xf numFmtId="0" fontId="0" fillId="0" borderId="0" xfId="2479" applyFont="1" applyAlignment="1">
      <alignment vertical="top"/>
    </xf>
    <xf numFmtId="0" fontId="189" fillId="0" borderId="55" xfId="2479" applyFont="1" applyBorder="1" applyAlignment="1">
      <alignment vertical="top"/>
    </xf>
    <xf numFmtId="0" fontId="189" fillId="0" borderId="0" xfId="2479" applyFont="1" applyBorder="1" applyAlignment="1">
      <alignment vertical="top"/>
    </xf>
    <xf numFmtId="0" fontId="189" fillId="0" borderId="0" xfId="2479" applyFont="1" applyFill="1" applyBorder="1" applyAlignment="1">
      <alignment vertical="top"/>
    </xf>
    <xf numFmtId="4" fontId="189" fillId="0" borderId="0" xfId="2479" applyNumberFormat="1" applyFont="1" applyBorder="1" applyAlignment="1">
      <alignment vertical="top"/>
    </xf>
    <xf numFmtId="4" fontId="189" fillId="0" borderId="0" xfId="1575" applyNumberFormat="1" applyFont="1" applyBorder="1" applyAlignment="1">
      <alignment horizontal="left" vertical="top"/>
    </xf>
    <xf numFmtId="4" fontId="189" fillId="0" borderId="61" xfId="1575" applyNumberFormat="1" applyFont="1" applyBorder="1" applyAlignment="1">
      <alignment horizontal="right" vertical="top"/>
    </xf>
    <xf numFmtId="4" fontId="134" fillId="0" borderId="61" xfId="1575" applyNumberFormat="1" applyFont="1" applyBorder="1" applyAlignment="1">
      <alignment horizontal="right" vertical="top"/>
    </xf>
    <xf numFmtId="0" fontId="189" fillId="0" borderId="61" xfId="1575" applyFont="1" applyBorder="1" applyAlignment="1">
      <alignment vertical="top"/>
    </xf>
    <xf numFmtId="0" fontId="189" fillId="0" borderId="61" xfId="2479" applyFont="1" applyBorder="1" applyAlignment="1">
      <alignment horizontal="center" vertical="top" wrapText="1"/>
    </xf>
    <xf numFmtId="0" fontId="189" fillId="0" borderId="61" xfId="2479" applyFont="1" applyBorder="1" applyAlignment="1">
      <alignment horizontal="right" vertical="top" wrapText="1"/>
    </xf>
    <xf numFmtId="0" fontId="189" fillId="0" borderId="61" xfId="2479" applyFont="1" applyBorder="1" applyAlignment="1">
      <alignment horizontal="center" vertical="top"/>
    </xf>
    <xf numFmtId="0" fontId="0" fillId="0" borderId="63" xfId="2479" applyFont="1" applyBorder="1" applyAlignment="1">
      <alignment vertical="top"/>
    </xf>
    <xf numFmtId="0" fontId="134" fillId="0" borderId="63" xfId="2479" applyFont="1" applyBorder="1" applyAlignment="1">
      <alignment horizontal="center" vertical="top" wrapText="1"/>
    </xf>
    <xf numFmtId="0" fontId="134" fillId="0" borderId="63" xfId="2479" applyFont="1" applyBorder="1" applyAlignment="1">
      <alignment vertical="top" wrapText="1"/>
    </xf>
    <xf numFmtId="4" fontId="189" fillId="0" borderId="55" xfId="1575" applyNumberFormat="1" applyFont="1" applyBorder="1" applyAlignment="1">
      <alignment horizontal="right" vertical="top"/>
    </xf>
    <xf numFmtId="4" fontId="134" fillId="0" borderId="55" xfId="1575" applyNumberFormat="1" applyFont="1" applyBorder="1" applyAlignment="1">
      <alignment horizontal="right" vertical="top"/>
    </xf>
    <xf numFmtId="0" fontId="189" fillId="0" borderId="55" xfId="1575" applyFont="1" applyBorder="1" applyAlignment="1">
      <alignment vertical="top"/>
    </xf>
    <xf numFmtId="0" fontId="189" fillId="0" borderId="55" xfId="2479" applyFont="1" applyBorder="1" applyAlignment="1">
      <alignment horizontal="center" vertical="top" wrapText="1"/>
    </xf>
    <xf numFmtId="0" fontId="189" fillId="0" borderId="55" xfId="2479" applyFont="1" applyBorder="1" applyAlignment="1">
      <alignment horizontal="right" vertical="top" wrapText="1"/>
    </xf>
    <xf numFmtId="0" fontId="189" fillId="0" borderId="55" xfId="2479" applyFont="1" applyBorder="1" applyAlignment="1">
      <alignment horizontal="center" vertical="top"/>
    </xf>
    <xf numFmtId="0" fontId="206" fillId="0" borderId="0" xfId="2479" applyFont="1" applyFill="1" applyBorder="1" applyAlignment="1">
      <alignment vertical="top"/>
    </xf>
    <xf numFmtId="4" fontId="134" fillId="0" borderId="0" xfId="1575" applyNumberFormat="1" applyFont="1" applyAlignment="1">
      <alignment horizontal="left" vertical="top"/>
    </xf>
    <xf numFmtId="4" fontId="134" fillId="0" borderId="0" xfId="1575" applyNumberFormat="1" applyFont="1" applyBorder="1" applyAlignment="1">
      <alignment horizontal="right" vertical="top"/>
    </xf>
    <xf numFmtId="0" fontId="134" fillId="0" borderId="0" xfId="1575" applyFont="1" applyAlignment="1">
      <alignment vertical="top"/>
    </xf>
    <xf numFmtId="0" fontId="0" fillId="0" borderId="0" xfId="2479" applyFont="1" applyAlignment="1">
      <alignment vertical="top" wrapText="1"/>
    </xf>
    <xf numFmtId="0" fontId="134" fillId="0" borderId="0" xfId="2479" applyFont="1" applyBorder="1" applyAlignment="1">
      <alignment horizontal="center" vertical="top"/>
    </xf>
    <xf numFmtId="0" fontId="134" fillId="0" borderId="0" xfId="2479" applyFont="1" applyFill="1" applyAlignment="1">
      <alignment vertical="top"/>
    </xf>
    <xf numFmtId="4" fontId="134" fillId="0" borderId="0" xfId="2479" applyNumberFormat="1" applyFont="1" applyFill="1" applyBorder="1" applyAlignment="1">
      <alignment vertical="top"/>
    </xf>
    <xf numFmtId="4" fontId="134" fillId="0" borderId="0" xfId="1575" applyNumberFormat="1" applyFont="1" applyFill="1" applyAlignment="1">
      <alignment horizontal="left" vertical="top"/>
    </xf>
    <xf numFmtId="4" fontId="134" fillId="0" borderId="0" xfId="1575" applyNumberFormat="1" applyFont="1" applyFill="1" applyBorder="1" applyAlignment="1">
      <alignment horizontal="right" vertical="top"/>
    </xf>
    <xf numFmtId="0" fontId="134" fillId="0" borderId="0" xfId="1575" applyFont="1" applyFill="1" applyAlignment="1">
      <alignment vertical="top"/>
    </xf>
    <xf numFmtId="0" fontId="134" fillId="0" borderId="0" xfId="2479" applyFont="1" applyFill="1" applyAlignment="1">
      <alignment horizontal="left" vertical="top" wrapText="1"/>
    </xf>
    <xf numFmtId="0" fontId="0" fillId="0" borderId="0" xfId="2479" applyFont="1" applyFill="1" applyAlignment="1">
      <alignment horizontal="center" vertical="top" wrapText="1"/>
    </xf>
    <xf numFmtId="4" fontId="134" fillId="0" borderId="0" xfId="1575" applyNumberFormat="1" applyFont="1" applyFill="1" applyBorder="1" applyAlignment="1">
      <alignment horizontal="left" vertical="top"/>
    </xf>
    <xf numFmtId="0" fontId="0" fillId="0" borderId="0" xfId="2479" applyFont="1" applyFill="1" applyAlignment="1">
      <alignment horizontal="left" vertical="top" wrapText="1"/>
    </xf>
    <xf numFmtId="0" fontId="0" fillId="0" borderId="0" xfId="2479" applyFont="1" applyFill="1" applyBorder="1" applyAlignment="1">
      <alignment horizontal="center" vertical="top"/>
    </xf>
    <xf numFmtId="0" fontId="134" fillId="0" borderId="0" xfId="1575" applyFont="1" applyFill="1" applyBorder="1" applyAlignment="1">
      <alignment vertical="top"/>
    </xf>
    <xf numFmtId="0" fontId="197" fillId="0" borderId="0" xfId="2479" applyFont="1" applyFill="1" applyAlignment="1">
      <alignment vertical="top" wrapText="1"/>
    </xf>
    <xf numFmtId="0" fontId="0" fillId="0" borderId="0" xfId="2479" applyFont="1" applyFill="1" applyAlignment="1">
      <alignment vertical="top"/>
    </xf>
    <xf numFmtId="0" fontId="189" fillId="0" borderId="55" xfId="2479" applyFont="1" applyFill="1" applyBorder="1" applyAlignment="1">
      <alignment vertical="top"/>
    </xf>
    <xf numFmtId="4" fontId="189" fillId="0" borderId="0" xfId="2479" applyNumberFormat="1" applyFont="1" applyFill="1" applyBorder="1" applyAlignment="1">
      <alignment vertical="top"/>
    </xf>
    <xf numFmtId="4" fontId="189" fillId="0" borderId="0" xfId="1575" applyNumberFormat="1" applyFont="1" applyFill="1" applyBorder="1" applyAlignment="1">
      <alignment horizontal="left" vertical="top"/>
    </xf>
    <xf numFmtId="4" fontId="189" fillId="0" borderId="55" xfId="1575" applyNumberFormat="1" applyFont="1" applyFill="1" applyBorder="1" applyAlignment="1">
      <alignment horizontal="right" vertical="top"/>
    </xf>
    <xf numFmtId="4" fontId="134" fillId="0" borderId="55" xfId="1575" applyNumberFormat="1" applyFont="1" applyFill="1" applyBorder="1" applyAlignment="1">
      <alignment horizontal="right" vertical="top"/>
    </xf>
    <xf numFmtId="0" fontId="189" fillId="0" borderId="55" xfId="1575" applyFont="1" applyFill="1" applyBorder="1" applyAlignment="1">
      <alignment vertical="top"/>
    </xf>
    <xf numFmtId="0" fontId="189" fillId="0" borderId="55" xfId="2479" applyFont="1" applyFill="1" applyBorder="1" applyAlignment="1">
      <alignment horizontal="center" vertical="top" wrapText="1"/>
    </xf>
    <xf numFmtId="0" fontId="189" fillId="0" borderId="55" xfId="2479" applyFont="1" applyFill="1" applyBorder="1" applyAlignment="1">
      <alignment horizontal="center" vertical="top"/>
    </xf>
    <xf numFmtId="0" fontId="117" fillId="0" borderId="0" xfId="2479" applyFont="1" applyFill="1" applyBorder="1" applyAlignment="1">
      <alignment vertical="top"/>
    </xf>
    <xf numFmtId="4" fontId="117" fillId="0" borderId="0" xfId="2479" applyNumberFormat="1" applyFont="1" applyFill="1" applyBorder="1" applyAlignment="1">
      <alignment vertical="top"/>
    </xf>
    <xf numFmtId="4" fontId="117" fillId="0" borderId="0" xfId="1575" applyNumberFormat="1" applyFont="1" applyFill="1" applyAlignment="1">
      <alignment horizontal="left" vertical="top"/>
    </xf>
    <xf numFmtId="4" fontId="117" fillId="0" borderId="0" xfId="1575" applyNumberFormat="1" applyFont="1" applyFill="1" applyBorder="1" applyAlignment="1">
      <alignment horizontal="right" vertical="top"/>
    </xf>
    <xf numFmtId="0" fontId="117" fillId="0" borderId="0" xfId="1575" applyFont="1" applyFill="1" applyAlignment="1">
      <alignment vertical="top"/>
    </xf>
    <xf numFmtId="4" fontId="134" fillId="0" borderId="0" xfId="2479" applyNumberFormat="1" applyFont="1" applyFill="1" applyAlignment="1">
      <alignment vertical="top"/>
    </xf>
    <xf numFmtId="0" fontId="134" fillId="0" borderId="0" xfId="1575" applyFont="1" applyFill="1" applyAlignment="1">
      <alignment horizontal="left" vertical="top"/>
    </xf>
    <xf numFmtId="0" fontId="134" fillId="0" borderId="0" xfId="1575" applyFont="1" applyFill="1" applyAlignment="1">
      <alignment horizontal="right" vertical="top"/>
    </xf>
    <xf numFmtId="0" fontId="134" fillId="0" borderId="0" xfId="1575" applyFont="1" applyFill="1" applyAlignment="1">
      <alignment horizontal="center" vertical="top"/>
    </xf>
    <xf numFmtId="4" fontId="134" fillId="0" borderId="0" xfId="1575" applyNumberFormat="1" applyFont="1" applyBorder="1" applyAlignment="1">
      <alignment horizontal="left" vertical="top"/>
    </xf>
    <xf numFmtId="0" fontId="197" fillId="0" borderId="0" xfId="2479" applyFont="1" applyAlignment="1">
      <alignment vertical="top" wrapText="1"/>
    </xf>
    <xf numFmtId="0" fontId="134" fillId="0" borderId="0" xfId="1575" applyFont="1" applyFill="1" applyBorder="1"/>
    <xf numFmtId="0" fontId="134" fillId="0" borderId="0" xfId="2487" applyFont="1" applyFill="1" applyBorder="1"/>
    <xf numFmtId="4" fontId="197" fillId="0" borderId="0" xfId="2487" applyNumberFormat="1" applyFont="1" applyFill="1" applyBorder="1" applyAlignment="1">
      <alignment horizontal="center" wrapText="1"/>
    </xf>
    <xf numFmtId="0" fontId="197" fillId="0" borderId="0" xfId="2479" applyFont="1" applyFill="1" applyBorder="1" applyAlignment="1">
      <alignment vertical="top" wrapText="1"/>
    </xf>
    <xf numFmtId="0" fontId="134" fillId="0" borderId="0" xfId="1575" applyFont="1" applyBorder="1"/>
    <xf numFmtId="0" fontId="134" fillId="0" borderId="0" xfId="2487" applyFont="1" applyBorder="1"/>
    <xf numFmtId="0" fontId="134" fillId="46" borderId="0" xfId="2487" applyFont="1" applyFill="1" applyBorder="1" applyAlignment="1">
      <alignment horizontal="center" wrapText="1"/>
    </xf>
    <xf numFmtId="0" fontId="136" fillId="0" borderId="0" xfId="2479" applyFont="1" applyBorder="1"/>
    <xf numFmtId="0" fontId="136" fillId="0" borderId="0" xfId="2479" applyFont="1" applyFill="1" applyBorder="1"/>
    <xf numFmtId="4" fontId="136" fillId="0" borderId="0" xfId="2479" applyNumberFormat="1" applyFont="1" applyBorder="1" applyAlignment="1">
      <alignment vertical="top"/>
    </xf>
    <xf numFmtId="0" fontId="117" fillId="0" borderId="0" xfId="2479" applyFont="1" applyAlignment="1"/>
    <xf numFmtId="4" fontId="117" fillId="0" borderId="0" xfId="2479" applyNumberFormat="1" applyFont="1" applyFill="1" applyAlignment="1">
      <alignment horizontal="right" vertical="top"/>
    </xf>
    <xf numFmtId="4" fontId="136" fillId="0" borderId="0" xfId="2479" applyNumberFormat="1" applyFont="1" applyFill="1"/>
    <xf numFmtId="0" fontId="136" fillId="0" borderId="0" xfId="2479" applyFont="1" applyFill="1"/>
    <xf numFmtId="0" fontId="117" fillId="0" borderId="0" xfId="2479" applyFont="1" applyAlignment="1">
      <alignment vertical="top"/>
    </xf>
    <xf numFmtId="0" fontId="117" fillId="0" borderId="55" xfId="2479" applyFont="1" applyFill="1" applyBorder="1" applyAlignment="1">
      <alignment vertical="top"/>
    </xf>
    <xf numFmtId="4" fontId="117" fillId="0" borderId="0" xfId="2479" applyNumberFormat="1" applyFont="1" applyAlignment="1"/>
    <xf numFmtId="0" fontId="136" fillId="0" borderId="0" xfId="2479" applyFont="1" applyAlignment="1"/>
    <xf numFmtId="0" fontId="117" fillId="0" borderId="0" xfId="2479" applyFont="1" applyBorder="1"/>
    <xf numFmtId="0" fontId="189" fillId="0" borderId="0" xfId="2479" applyFont="1" applyFill="1" applyAlignment="1">
      <alignment vertical="top" wrapText="1"/>
    </xf>
    <xf numFmtId="0" fontId="117" fillId="0" borderId="0" xfId="2479" applyFont="1" applyFill="1" applyBorder="1" applyAlignment="1"/>
    <xf numFmtId="0" fontId="105" fillId="0" borderId="0" xfId="1575" applyFont="1" applyFill="1" applyAlignment="1">
      <alignment horizontal="center" vertical="top"/>
    </xf>
    <xf numFmtId="0" fontId="111" fillId="0" borderId="0" xfId="1575" applyFont="1" applyFill="1" applyAlignment="1">
      <alignment vertical="top"/>
    </xf>
    <xf numFmtId="0" fontId="111" fillId="0" borderId="0" xfId="1575" applyFont="1" applyFill="1" applyAlignment="1">
      <alignment horizontal="center" vertical="top"/>
    </xf>
    <xf numFmtId="4" fontId="136" fillId="0" borderId="0" xfId="2479" applyNumberFormat="1" applyFont="1" applyFill="1" applyAlignment="1">
      <alignment horizontal="right" vertical="top"/>
    </xf>
    <xf numFmtId="4" fontId="134" fillId="0" borderId="0" xfId="1575" applyNumberFormat="1" applyFont="1" applyFill="1" applyAlignment="1">
      <alignment horizontal="right" vertical="top"/>
    </xf>
    <xf numFmtId="0" fontId="185" fillId="0" borderId="0" xfId="1575" applyFont="1" applyFill="1" applyAlignment="1">
      <alignment horizontal="left" wrapText="1"/>
    </xf>
    <xf numFmtId="0" fontId="185" fillId="0" borderId="0" xfId="2479" applyFont="1" applyFill="1" applyAlignment="1">
      <alignment horizontal="left" vertical="top" wrapText="1"/>
    </xf>
    <xf numFmtId="0" fontId="105" fillId="0" borderId="0" xfId="2479" applyFont="1" applyFill="1" applyBorder="1" applyAlignment="1">
      <alignment vertical="top"/>
    </xf>
    <xf numFmtId="0" fontId="105" fillId="0" borderId="0" xfId="2479" applyFont="1" applyFill="1" applyBorder="1" applyAlignment="1">
      <alignment vertical="top" wrapText="1"/>
    </xf>
    <xf numFmtId="0" fontId="105" fillId="0" borderId="0" xfId="1918" applyFont="1" applyFill="1" applyBorder="1" applyAlignment="1">
      <alignment vertical="top" wrapText="1"/>
    </xf>
    <xf numFmtId="0" fontId="105" fillId="0" borderId="0" xfId="1918" applyFont="1" applyFill="1" applyBorder="1" applyAlignment="1">
      <alignment horizontal="center" vertical="top" wrapText="1"/>
    </xf>
    <xf numFmtId="0" fontId="105" fillId="0" borderId="0" xfId="1575" applyFont="1" applyAlignment="1">
      <alignment vertical="top" wrapText="1"/>
    </xf>
    <xf numFmtId="0" fontId="117" fillId="0" borderId="0" xfId="2479" applyFont="1" applyFill="1" applyAlignment="1">
      <alignment horizontal="right" vertical="top"/>
    </xf>
    <xf numFmtId="0" fontId="117" fillId="0" borderId="0" xfId="1575" applyFont="1" applyFill="1" applyAlignment="1">
      <alignment horizontal="right" vertical="top" wrapText="1"/>
    </xf>
    <xf numFmtId="0" fontId="197" fillId="0" borderId="0" xfId="2479" applyFont="1" applyFill="1" applyAlignment="1">
      <alignment horizontal="left" vertical="top" wrapText="1"/>
    </xf>
    <xf numFmtId="4" fontId="134" fillId="0" borderId="0" xfId="2485" applyNumberFormat="1" applyFont="1" applyFill="1" applyBorder="1" applyAlignment="1">
      <alignment horizontal="right" vertical="top"/>
    </xf>
    <xf numFmtId="0" fontId="134" fillId="0" borderId="0" xfId="2485" applyFont="1" applyFill="1" applyAlignment="1">
      <alignment horizontal="center" vertical="top" wrapText="1"/>
    </xf>
    <xf numFmtId="0" fontId="117" fillId="0" borderId="0" xfId="1575" applyFont="1"/>
    <xf numFmtId="4" fontId="105" fillId="0" borderId="0" xfId="2489" applyNumberFormat="1" applyFont="1" applyFill="1" applyBorder="1" applyAlignment="1">
      <alignment vertical="top" wrapText="1"/>
    </xf>
    <xf numFmtId="0" fontId="105" fillId="0" borderId="0" xfId="2479" applyFont="1" applyBorder="1" applyAlignment="1">
      <alignment horizontal="right" vertical="top"/>
    </xf>
    <xf numFmtId="0" fontId="105" fillId="0" borderId="0" xfId="2479" applyFont="1" applyBorder="1" applyAlignment="1">
      <alignment horizontal="center" vertical="top"/>
    </xf>
    <xf numFmtId="0" fontId="105" fillId="0" borderId="0" xfId="2479" applyFont="1" applyAlignment="1">
      <alignment horizontal="center" vertical="top" wrapText="1"/>
    </xf>
    <xf numFmtId="0" fontId="105" fillId="0" borderId="0" xfId="2489" applyFont="1" applyFill="1" applyBorder="1" applyAlignment="1">
      <alignment horizontal="right" vertical="top" wrapText="1"/>
    </xf>
    <xf numFmtId="0" fontId="105" fillId="0" borderId="0" xfId="2479" applyFont="1" applyAlignment="1">
      <alignment horizontal="center" vertical="top"/>
    </xf>
    <xf numFmtId="0" fontId="105" fillId="0" borderId="0" xfId="2479" applyFont="1" applyFill="1" applyAlignment="1">
      <alignment horizontal="center" vertical="top"/>
    </xf>
    <xf numFmtId="0" fontId="0" fillId="0" borderId="0" xfId="2479" applyFont="1" applyFill="1" applyAlignment="1">
      <alignment horizontal="center" vertical="top"/>
    </xf>
    <xf numFmtId="0" fontId="117" fillId="0" borderId="0" xfId="2479" applyFont="1" applyBorder="1" applyAlignment="1">
      <alignment vertical="top"/>
    </xf>
    <xf numFmtId="0" fontId="117" fillId="0" borderId="0" xfId="2351" applyFont="1" applyFill="1"/>
    <xf numFmtId="0" fontId="117" fillId="0" borderId="0" xfId="2480" applyFont="1" applyFill="1"/>
    <xf numFmtId="0" fontId="187" fillId="0" borderId="0" xfId="2480" applyFont="1" applyFill="1" applyBorder="1" applyAlignment="1">
      <alignment horizontal="center" wrapText="1"/>
    </xf>
    <xf numFmtId="4" fontId="187" fillId="0" borderId="0" xfId="2479" applyNumberFormat="1" applyFont="1" applyFill="1" applyBorder="1" applyAlignment="1">
      <alignment horizontal="center" vertical="top" wrapText="1"/>
    </xf>
    <xf numFmtId="0" fontId="187" fillId="0" borderId="0" xfId="2479" applyFont="1" applyFill="1" applyBorder="1" applyAlignment="1">
      <alignment horizontal="center" vertical="top" wrapText="1"/>
    </xf>
    <xf numFmtId="0" fontId="187" fillId="0" borderId="0" xfId="2479" applyFont="1" applyFill="1" applyBorder="1" applyAlignment="1">
      <alignment horizontal="center"/>
    </xf>
    <xf numFmtId="0" fontId="117" fillId="0" borderId="0" xfId="2351" applyFont="1"/>
    <xf numFmtId="0" fontId="187" fillId="45" borderId="0" xfId="2480" applyFont="1" applyFill="1" applyBorder="1" applyAlignment="1">
      <alignment horizontal="center" wrapText="1"/>
    </xf>
    <xf numFmtId="4" fontId="117" fillId="0" borderId="0" xfId="2479" applyNumberFormat="1" applyFont="1" applyBorder="1" applyAlignment="1">
      <alignment vertical="top"/>
    </xf>
    <xf numFmtId="0" fontId="117" fillId="0" borderId="0" xfId="2351" applyFont="1" applyBorder="1" applyAlignment="1">
      <alignment horizontal="left" vertical="top"/>
    </xf>
    <xf numFmtId="0" fontId="117" fillId="0" borderId="0" xfId="2351" applyFont="1" applyAlignment="1">
      <alignment horizontal="left" vertical="top"/>
    </xf>
    <xf numFmtId="0" fontId="117" fillId="0" borderId="0" xfId="2351" applyFont="1" applyAlignment="1">
      <alignment horizontal="center" vertical="top"/>
    </xf>
    <xf numFmtId="0" fontId="157" fillId="0" borderId="0" xfId="2351" applyAlignment="1">
      <alignment horizontal="left" vertical="top"/>
    </xf>
    <xf numFmtId="0" fontId="157" fillId="0" borderId="0" xfId="2351" applyAlignment="1">
      <alignment horizontal="right"/>
    </xf>
    <xf numFmtId="0" fontId="157" fillId="0" borderId="0" xfId="2351" applyAlignment="1"/>
    <xf numFmtId="0" fontId="157" fillId="0" borderId="0" xfId="2351" applyAlignment="1">
      <alignment horizontal="left"/>
    </xf>
    <xf numFmtId="0" fontId="117" fillId="0" borderId="0" xfId="2479" applyFont="1" applyBorder="1" applyAlignment="1">
      <alignment horizontal="center" vertical="top"/>
    </xf>
    <xf numFmtId="0" fontId="214" fillId="0" borderId="0" xfId="2493"/>
    <xf numFmtId="0" fontId="105" fillId="0" borderId="0" xfId="2493" applyFont="1" applyFill="1" applyProtection="1"/>
    <xf numFmtId="4" fontId="105" fillId="0" borderId="0" xfId="2494" applyNumberFormat="1" applyFont="1" applyFill="1" applyAlignment="1" applyProtection="1"/>
    <xf numFmtId="4" fontId="105" fillId="0" borderId="0" xfId="2493" applyNumberFormat="1" applyFont="1" applyFill="1" applyAlignment="1" applyProtection="1">
      <alignment horizontal="center"/>
    </xf>
    <xf numFmtId="4" fontId="105" fillId="0" borderId="0" xfId="2493" applyNumberFormat="1" applyFont="1" applyFill="1" applyBorder="1" applyAlignment="1" applyProtection="1"/>
    <xf numFmtId="4" fontId="105" fillId="0" borderId="0" xfId="2494" applyNumberFormat="1" applyFont="1" applyFill="1" applyAlignment="1" applyProtection="1">
      <protection locked="0"/>
    </xf>
    <xf numFmtId="0" fontId="105" fillId="0" borderId="0" xfId="2493" applyFont="1" applyFill="1" applyBorder="1" applyAlignment="1" applyProtection="1"/>
    <xf numFmtId="0" fontId="105" fillId="0" borderId="0" xfId="2493" applyFont="1" applyFill="1" applyBorder="1" applyAlignment="1" applyProtection="1">
      <alignment horizontal="center"/>
    </xf>
    <xf numFmtId="0" fontId="105" fillId="0" borderId="0" xfId="2493" applyFont="1" applyFill="1" applyBorder="1" applyAlignment="1" applyProtection="1">
      <alignment vertical="top" wrapText="1"/>
    </xf>
    <xf numFmtId="0" fontId="193" fillId="0" borderId="0" xfId="2495" applyFont="1" applyFill="1" applyProtection="1"/>
    <xf numFmtId="0" fontId="105" fillId="48" borderId="0" xfId="2493" applyFont="1" applyFill="1" applyBorder="1" applyAlignment="1" applyProtection="1">
      <alignment vertical="top" wrapText="1"/>
    </xf>
    <xf numFmtId="4" fontId="193" fillId="0" borderId="0" xfId="2493" applyNumberFormat="1" applyFont="1" applyFill="1" applyAlignment="1" applyProtection="1">
      <alignment horizontal="center"/>
    </xf>
    <xf numFmtId="4" fontId="193" fillId="0" borderId="0" xfId="2493" applyNumberFormat="1" applyFont="1" applyFill="1" applyAlignment="1" applyProtection="1">
      <alignment horizontal="right"/>
    </xf>
    <xf numFmtId="4" fontId="105" fillId="0" borderId="0" xfId="2493" applyNumberFormat="1" applyFont="1" applyFill="1" applyProtection="1">
      <protection locked="0"/>
    </xf>
    <xf numFmtId="0" fontId="193" fillId="0" borderId="0" xfId="2493" applyFont="1" applyFill="1" applyAlignment="1" applyProtection="1">
      <alignment horizontal="right"/>
    </xf>
    <xf numFmtId="0" fontId="105" fillId="0" borderId="0" xfId="2496" applyNumberFormat="1" applyFont="1" applyFill="1" applyBorder="1" applyAlignment="1" applyProtection="1">
      <alignment horizontal="left"/>
    </xf>
    <xf numFmtId="0" fontId="105" fillId="0" borderId="0" xfId="2493" quotePrefix="1" applyFont="1" applyFill="1" applyAlignment="1" applyProtection="1">
      <alignment wrapText="1"/>
    </xf>
    <xf numFmtId="4" fontId="105" fillId="0" borderId="0" xfId="2493" applyNumberFormat="1" applyFont="1" applyFill="1" applyProtection="1"/>
    <xf numFmtId="0" fontId="105" fillId="0" borderId="0" xfId="2493" quotePrefix="1" applyFont="1" applyFill="1" applyBorder="1" applyAlignment="1" applyProtection="1">
      <alignment vertical="top" wrapText="1"/>
    </xf>
    <xf numFmtId="0" fontId="105" fillId="0" borderId="0" xfId="2493" applyFont="1" applyFill="1" applyAlignment="1" applyProtection="1">
      <alignment wrapText="1"/>
    </xf>
    <xf numFmtId="0" fontId="105" fillId="0" borderId="0" xfId="2493" applyFont="1" applyFill="1" applyAlignment="1" applyProtection="1">
      <alignment horizontal="center" vertical="top"/>
    </xf>
    <xf numFmtId="2" fontId="216" fillId="0" borderId="0" xfId="2493" applyNumberFormat="1" applyFont="1" applyFill="1" applyAlignment="1" applyProtection="1">
      <alignment vertical="top" wrapText="1"/>
    </xf>
    <xf numFmtId="2" fontId="190" fillId="0" borderId="0" xfId="2493" applyNumberFormat="1" applyFont="1" applyFill="1" applyBorder="1" applyAlignment="1" applyProtection="1">
      <alignment vertical="top" wrapText="1"/>
    </xf>
    <xf numFmtId="0" fontId="190" fillId="0" borderId="0" xfId="2493" applyFont="1" applyFill="1" applyBorder="1" applyAlignment="1" applyProtection="1">
      <alignment horizontal="center" vertical="top"/>
    </xf>
    <xf numFmtId="0" fontId="196" fillId="0" borderId="0" xfId="2493" applyFont="1" applyBorder="1"/>
    <xf numFmtId="0" fontId="105" fillId="0" borderId="0" xfId="2493" applyFont="1" applyFill="1" applyBorder="1" applyAlignment="1" applyProtection="1">
      <alignment horizontal="center" vertical="top"/>
    </xf>
    <xf numFmtId="0" fontId="117" fillId="0" borderId="0" xfId="2493" applyFont="1"/>
    <xf numFmtId="4" fontId="117" fillId="0" borderId="0" xfId="2493" applyNumberFormat="1" applyFont="1"/>
    <xf numFmtId="0" fontId="117" fillId="0" borderId="0" xfId="2493" applyFont="1" applyAlignment="1">
      <alignment horizontal="center"/>
    </xf>
    <xf numFmtId="0" fontId="114" fillId="0" borderId="0" xfId="2493" applyFont="1" applyFill="1" applyAlignment="1" applyProtection="1">
      <alignment vertical="top" wrapText="1"/>
    </xf>
    <xf numFmtId="0" fontId="105" fillId="0" borderId="0" xfId="2493" applyFont="1" applyFill="1" applyAlignment="1" applyProtection="1">
      <alignment vertical="top" wrapText="1"/>
    </xf>
    <xf numFmtId="3" fontId="89" fillId="0" borderId="0" xfId="2493" applyNumberFormat="1" applyFont="1" applyAlignment="1">
      <alignment horizontal="center"/>
    </xf>
    <xf numFmtId="4" fontId="89" fillId="0" borderId="0" xfId="2493" applyNumberFormat="1" applyFont="1"/>
    <xf numFmtId="0" fontId="210" fillId="0" borderId="0" xfId="2493" applyFont="1" applyAlignment="1">
      <alignment vertical="top" wrapText="1"/>
    </xf>
    <xf numFmtId="0" fontId="214" fillId="0" borderId="0" xfId="2493" applyBorder="1"/>
    <xf numFmtId="3" fontId="105" fillId="0" borderId="0" xfId="2493" applyNumberFormat="1" applyFont="1" applyBorder="1" applyAlignment="1">
      <alignment horizontal="center"/>
    </xf>
    <xf numFmtId="0" fontId="185" fillId="0" borderId="0" xfId="2493" applyFont="1" applyBorder="1" applyAlignment="1">
      <alignment vertical="top" wrapText="1"/>
    </xf>
    <xf numFmtId="0" fontId="214" fillId="0" borderId="67" xfId="2493" applyBorder="1"/>
    <xf numFmtId="3" fontId="105" fillId="0" borderId="67" xfId="2493" applyNumberFormat="1" applyFont="1" applyBorder="1" applyAlignment="1">
      <alignment horizontal="center"/>
    </xf>
    <xf numFmtId="4" fontId="214" fillId="0" borderId="67" xfId="2493" applyNumberFormat="1" applyFill="1" applyBorder="1"/>
    <xf numFmtId="0" fontId="210" fillId="0" borderId="67" xfId="2493" applyFont="1" applyBorder="1" applyAlignment="1">
      <alignment vertical="top" wrapText="1"/>
    </xf>
    <xf numFmtId="0" fontId="217" fillId="0" borderId="0" xfId="1499" applyFont="1" applyAlignment="1">
      <alignment vertical="top"/>
    </xf>
    <xf numFmtId="4" fontId="214" fillId="0" borderId="0" xfId="2493" applyNumberFormat="1" applyBorder="1"/>
    <xf numFmtId="0" fontId="210" fillId="0" borderId="0" xfId="2493" applyFont="1" applyBorder="1" applyAlignment="1">
      <alignment vertical="top" wrapText="1"/>
    </xf>
    <xf numFmtId="3" fontId="105" fillId="0" borderId="0" xfId="2493" applyNumberFormat="1" applyFont="1" applyAlignment="1">
      <alignment horizontal="center"/>
    </xf>
    <xf numFmtId="4" fontId="214" fillId="0" borderId="0" xfId="2493" applyNumberFormat="1"/>
    <xf numFmtId="0" fontId="210" fillId="0" borderId="0" xfId="2493" applyFont="1" applyAlignment="1">
      <alignment vertical="top"/>
    </xf>
    <xf numFmtId="0" fontId="89" fillId="0" borderId="0" xfId="2493" applyFont="1"/>
    <xf numFmtId="0" fontId="105" fillId="0" borderId="0" xfId="2493" applyFont="1"/>
    <xf numFmtId="0" fontId="218" fillId="0" borderId="0" xfId="2493" applyFont="1" applyAlignment="1">
      <alignment vertical="top"/>
    </xf>
    <xf numFmtId="0" fontId="89" fillId="0" borderId="0" xfId="2493" applyFont="1" applyAlignment="1">
      <alignment horizontal="center"/>
    </xf>
    <xf numFmtId="192" fontId="222" fillId="0" borderId="0" xfId="2493" applyNumberFormat="1" applyFont="1" applyAlignment="1" applyProtection="1">
      <alignment horizontal="center" vertical="top"/>
    </xf>
    <xf numFmtId="192" fontId="222" fillId="0" borderId="0" xfId="2493" applyNumberFormat="1" applyFont="1" applyAlignment="1" applyProtection="1">
      <alignment horizontal="left" vertical="top" wrapText="1"/>
    </xf>
    <xf numFmtId="192" fontId="224" fillId="0" borderId="0" xfId="2493" applyNumberFormat="1" applyFont="1" applyAlignment="1" applyProtection="1">
      <alignment horizontal="left" vertical="top"/>
    </xf>
    <xf numFmtId="1" fontId="222" fillId="0" borderId="0" xfId="2493" applyNumberFormat="1" applyFont="1" applyAlignment="1" applyProtection="1">
      <alignment horizontal="center" wrapText="1"/>
    </xf>
    <xf numFmtId="0" fontId="52" fillId="0" borderId="0" xfId="2493" applyNumberFormat="1" applyFont="1" applyAlignment="1" applyProtection="1">
      <alignment wrapText="1"/>
    </xf>
    <xf numFmtId="192" fontId="193" fillId="0" borderId="0" xfId="2493" applyNumberFormat="1" applyFont="1" applyAlignment="1" applyProtection="1">
      <alignment horizontal="center" vertical="top"/>
    </xf>
    <xf numFmtId="0" fontId="5" fillId="0" borderId="0" xfId="2493" applyNumberFormat="1" applyFont="1" applyAlignment="1" applyProtection="1">
      <alignment wrapText="1"/>
    </xf>
    <xf numFmtId="1" fontId="52" fillId="0" borderId="0" xfId="2493" applyNumberFormat="1" applyFont="1" applyAlignment="1" applyProtection="1">
      <alignment horizontal="center"/>
    </xf>
    <xf numFmtId="49" fontId="5" fillId="0" borderId="0" xfId="2493" applyNumberFormat="1" applyFont="1" applyAlignment="1" applyProtection="1">
      <alignment horizontal="center"/>
    </xf>
    <xf numFmtId="192" fontId="5" fillId="0" borderId="0" xfId="2493" applyNumberFormat="1" applyFont="1" applyAlignment="1" applyProtection="1">
      <alignment horizontal="left" vertical="top" wrapText="1"/>
    </xf>
    <xf numFmtId="0" fontId="5" fillId="0" borderId="0" xfId="2493" applyNumberFormat="1" applyFont="1" applyFill="1" applyAlignment="1" applyProtection="1">
      <alignment wrapText="1"/>
    </xf>
    <xf numFmtId="192" fontId="105" fillId="0" borderId="0" xfId="2493" applyNumberFormat="1" applyFont="1" applyFill="1" applyAlignment="1" applyProtection="1">
      <alignment horizontal="center" vertical="top"/>
    </xf>
    <xf numFmtId="1" fontId="5" fillId="0" borderId="0" xfId="2493" applyNumberFormat="1" applyFont="1" applyFill="1" applyAlignment="1" applyProtection="1">
      <alignment horizontal="center"/>
    </xf>
    <xf numFmtId="49" fontId="5" fillId="0" borderId="0" xfId="2493" applyNumberFormat="1" applyFont="1" applyFill="1" applyAlignment="1" applyProtection="1">
      <alignment horizontal="center"/>
    </xf>
    <xf numFmtId="192" fontId="5" fillId="0" borderId="0" xfId="2493" applyNumberFormat="1" applyFont="1" applyFill="1" applyAlignment="1" applyProtection="1">
      <alignment horizontal="left" vertical="top" wrapText="1"/>
    </xf>
    <xf numFmtId="0" fontId="193" fillId="0" borderId="0" xfId="2493" applyNumberFormat="1" applyFont="1" applyAlignment="1" applyProtection="1">
      <alignment wrapText="1"/>
    </xf>
    <xf numFmtId="0" fontId="193" fillId="0" borderId="0" xfId="2493" applyNumberFormat="1" applyFont="1" applyFill="1" applyAlignment="1" applyProtection="1">
      <alignment wrapText="1"/>
    </xf>
    <xf numFmtId="3" fontId="236" fillId="48" borderId="0" xfId="2493" applyNumberFormat="1" applyFont="1" applyFill="1" applyBorder="1" applyAlignment="1" applyProtection="1">
      <alignment horizontal="right"/>
    </xf>
    <xf numFmtId="4" fontId="236" fillId="48" borderId="0" xfId="2493" applyNumberFormat="1" applyFont="1" applyFill="1" applyBorder="1" applyAlignment="1" applyProtection="1">
      <alignment horizontal="right"/>
    </xf>
    <xf numFmtId="3" fontId="235" fillId="49" borderId="0" xfId="2493" applyNumberFormat="1" applyFont="1" applyFill="1" applyBorder="1" applyAlignment="1" applyProtection="1">
      <alignment horizontal="right" wrapText="1"/>
    </xf>
    <xf numFmtId="3" fontId="235" fillId="49" borderId="0" xfId="2493" applyNumberFormat="1" applyFont="1" applyFill="1" applyBorder="1" applyAlignment="1" applyProtection="1">
      <alignment horizontal="right"/>
    </xf>
    <xf numFmtId="3" fontId="235" fillId="0" borderId="0" xfId="2493" applyNumberFormat="1" applyFont="1" applyFill="1" applyBorder="1" applyAlignment="1" applyProtection="1">
      <alignment horizontal="right"/>
    </xf>
    <xf numFmtId="4" fontId="236" fillId="50" borderId="0" xfId="2493" applyNumberFormat="1" applyFont="1" applyFill="1" applyBorder="1" applyAlignment="1" applyProtection="1">
      <alignment horizontal="right" wrapText="1"/>
    </xf>
    <xf numFmtId="3" fontId="236" fillId="50" borderId="0" xfId="2493" applyNumberFormat="1" applyFont="1" applyFill="1" applyBorder="1" applyAlignment="1" applyProtection="1">
      <alignment horizontal="right"/>
    </xf>
    <xf numFmtId="3" fontId="236" fillId="48" borderId="0" xfId="2493" applyNumberFormat="1" applyFont="1" applyFill="1" applyBorder="1" applyAlignment="1" applyProtection="1">
      <alignment horizontal="right" wrapText="1"/>
    </xf>
    <xf numFmtId="4" fontId="236" fillId="48" borderId="0" xfId="2493" applyNumberFormat="1" applyFont="1" applyFill="1" applyBorder="1" applyAlignment="1" applyProtection="1">
      <alignment horizontal="right" wrapText="1"/>
    </xf>
    <xf numFmtId="3" fontId="235" fillId="0" borderId="0" xfId="2493" applyNumberFormat="1" applyFont="1" applyFill="1" applyAlignment="1" applyProtection="1">
      <alignment horizontal="right"/>
    </xf>
    <xf numFmtId="3" fontId="235" fillId="0" borderId="0" xfId="2493" applyNumberFormat="1" applyFont="1" applyFill="1" applyAlignment="1" applyProtection="1">
      <alignment horizontal="right" wrapText="1"/>
    </xf>
    <xf numFmtId="3" fontId="236" fillId="50" borderId="0" xfId="2493" applyNumberFormat="1" applyFont="1" applyFill="1" applyBorder="1" applyAlignment="1" applyProtection="1">
      <alignment horizontal="right" wrapText="1"/>
    </xf>
    <xf numFmtId="181" fontId="117" fillId="0" borderId="0" xfId="2532" applyFont="1" applyFill="1" applyBorder="1" applyAlignment="1" applyProtection="1">
      <alignment horizontal="right" wrapText="1"/>
    </xf>
    <xf numFmtId="0" fontId="134" fillId="0" borderId="0" xfId="2493" applyFont="1" applyAlignment="1" applyProtection="1">
      <alignment vertical="top" wrapText="1"/>
    </xf>
    <xf numFmtId="3" fontId="242" fillId="52" borderId="0" xfId="1499" applyNumberFormat="1" applyFont="1" applyFill="1" applyBorder="1" applyAlignment="1" applyProtection="1">
      <alignment horizontal="right"/>
    </xf>
    <xf numFmtId="4" fontId="242" fillId="52" borderId="0" xfId="1499" applyNumberFormat="1" applyFont="1" applyFill="1" applyBorder="1" applyAlignment="1" applyProtection="1">
      <alignment horizontal="right"/>
    </xf>
    <xf numFmtId="3" fontId="237" fillId="53" borderId="0" xfId="1499" applyNumberFormat="1" applyFont="1" applyFill="1" applyBorder="1" applyAlignment="1" applyProtection="1">
      <alignment horizontal="right" wrapText="1"/>
    </xf>
    <xf numFmtId="3" fontId="237" fillId="53" borderId="0" xfId="1499" applyNumberFormat="1" applyFont="1" applyFill="1" applyBorder="1" applyAlignment="1" applyProtection="1">
      <alignment horizontal="right"/>
    </xf>
    <xf numFmtId="3" fontId="237" fillId="0" borderId="0" xfId="1499" applyNumberFormat="1" applyFont="1" applyFill="1" applyBorder="1" applyAlignment="1" applyProtection="1">
      <alignment horizontal="right"/>
    </xf>
    <xf numFmtId="4" fontId="243" fillId="54" borderId="0" xfId="1499" applyNumberFormat="1" applyFont="1" applyFill="1" applyBorder="1" applyAlignment="1" applyProtection="1">
      <alignment horizontal="right" wrapText="1"/>
    </xf>
    <xf numFmtId="3" fontId="243" fillId="54" borderId="0" xfId="1499" applyNumberFormat="1" applyFont="1" applyFill="1" applyBorder="1" applyAlignment="1" applyProtection="1">
      <alignment horizontal="right"/>
    </xf>
    <xf numFmtId="3" fontId="242" fillId="52" borderId="0" xfId="1499" applyNumberFormat="1" applyFont="1" applyFill="1" applyBorder="1" applyAlignment="1" applyProtection="1">
      <alignment horizontal="right" wrapText="1"/>
    </xf>
    <xf numFmtId="4" fontId="242" fillId="52" borderId="0" xfId="1499" applyNumberFormat="1" applyFont="1" applyFill="1" applyBorder="1" applyAlignment="1" applyProtection="1">
      <alignment horizontal="right" wrapText="1"/>
    </xf>
    <xf numFmtId="3" fontId="237" fillId="0" borderId="0" xfId="1499" applyNumberFormat="1" applyFont="1" applyFill="1" applyAlignment="1" applyProtection="1">
      <alignment horizontal="right"/>
    </xf>
    <xf numFmtId="3" fontId="237" fillId="0" borderId="0" xfId="1499" applyNumberFormat="1" applyFont="1" applyFill="1" applyAlignment="1" applyProtection="1">
      <alignment horizontal="right" wrapText="1"/>
    </xf>
    <xf numFmtId="3" fontId="243" fillId="54" borderId="0" xfId="1499" applyNumberFormat="1" applyFont="1" applyFill="1" applyBorder="1" applyAlignment="1" applyProtection="1">
      <alignment horizontal="right" wrapText="1"/>
    </xf>
    <xf numFmtId="181" fontId="105" fillId="0" borderId="0" xfId="2534" applyFont="1" applyFill="1" applyBorder="1" applyAlignment="1" applyProtection="1">
      <alignment horizontal="center" wrapText="1"/>
    </xf>
    <xf numFmtId="1" fontId="105" fillId="0" borderId="0" xfId="2496" applyNumberFormat="1" applyFont="1" applyFill="1" applyBorder="1" applyAlignment="1" applyProtection="1">
      <alignment horizontal="center" wrapText="1"/>
    </xf>
    <xf numFmtId="0" fontId="114" fillId="0" borderId="0" xfId="2496" applyNumberFormat="1" applyFont="1" applyFill="1" applyBorder="1" applyAlignment="1" applyProtection="1">
      <alignment horizontal="left" vertical="top" wrapText="1"/>
    </xf>
    <xf numFmtId="0" fontId="105" fillId="0" borderId="0" xfId="2496" applyNumberFormat="1" applyFont="1" applyFill="1" applyBorder="1" applyAlignment="1" applyProtection="1">
      <alignment horizontal="left" vertical="top" wrapText="1"/>
    </xf>
    <xf numFmtId="0" fontId="0" fillId="0" borderId="0" xfId="2520" applyNumberFormat="1" applyFont="1" applyAlignment="1" applyProtection="1">
      <alignment wrapText="1"/>
    </xf>
    <xf numFmtId="192" fontId="196" fillId="0" borderId="0" xfId="2520" applyNumberFormat="1" applyFont="1" applyAlignment="1" applyProtection="1">
      <alignment horizontal="center" vertical="top"/>
    </xf>
    <xf numFmtId="0" fontId="105" fillId="0" borderId="0" xfId="2520" applyNumberFormat="1" applyFont="1" applyAlignment="1" applyProtection="1">
      <alignment wrapText="1"/>
    </xf>
    <xf numFmtId="192" fontId="196" fillId="0" borderId="0" xfId="2520" applyNumberFormat="1" applyFont="1" applyAlignment="1" applyProtection="1">
      <alignment horizontal="right"/>
    </xf>
    <xf numFmtId="4" fontId="193" fillId="0" borderId="0" xfId="2535" applyNumberFormat="1" applyFont="1" applyFill="1" applyAlignment="1" applyProtection="1">
      <alignment horizontal="right"/>
      <protection locked="0"/>
    </xf>
    <xf numFmtId="4" fontId="105" fillId="0" borderId="0" xfId="1505" applyNumberFormat="1" applyFont="1" applyFill="1" applyAlignment="1" applyProtection="1"/>
    <xf numFmtId="4" fontId="105" fillId="0" borderId="0" xfId="1505" applyNumberFormat="1" applyFont="1" applyFill="1" applyAlignment="1" applyProtection="1">
      <protection locked="0"/>
    </xf>
    <xf numFmtId="49" fontId="190" fillId="0" borderId="0" xfId="2493" applyNumberFormat="1" applyFont="1" applyAlignment="1">
      <alignment horizontal="right"/>
    </xf>
    <xf numFmtId="4" fontId="105" fillId="0" borderId="0" xfId="2592" applyNumberFormat="1" applyFont="1" applyFill="1" applyAlignment="1" applyProtection="1">
      <alignment horizontal="center" wrapText="1"/>
    </xf>
    <xf numFmtId="1" fontId="105" fillId="0" borderId="0" xfId="2496" applyNumberFormat="1" applyFont="1" applyFill="1" applyBorder="1" applyAlignment="1" applyProtection="1">
      <alignment horizontal="right" wrapText="1"/>
    </xf>
    <xf numFmtId="0" fontId="105" fillId="0" borderId="0" xfId="2496" applyNumberFormat="1" applyFont="1" applyFill="1" applyBorder="1" applyAlignment="1" applyProtection="1">
      <alignment horizontal="left" wrapText="1"/>
    </xf>
    <xf numFmtId="4" fontId="105" fillId="0" borderId="0" xfId="2592" applyNumberFormat="1" applyFont="1" applyFill="1" applyAlignment="1" applyProtection="1">
      <alignment horizontal="right" wrapText="1"/>
    </xf>
    <xf numFmtId="4" fontId="105" fillId="0" borderId="0" xfId="2493" applyNumberFormat="1" applyFont="1" applyFill="1" applyBorder="1" applyAlignment="1" applyProtection="1">
      <alignment horizontal="right"/>
    </xf>
    <xf numFmtId="4" fontId="105" fillId="0" borderId="0" xfId="2493" applyNumberFormat="1" applyFont="1" applyFill="1" applyAlignment="1" applyProtection="1">
      <alignment horizontal="right"/>
      <protection locked="0"/>
    </xf>
    <xf numFmtId="0" fontId="105" fillId="0" borderId="0" xfId="2496" applyNumberFormat="1" applyFont="1" applyFill="1" applyBorder="1" applyAlignment="1" applyProtection="1">
      <alignment horizontal="left" vertical="center"/>
    </xf>
    <xf numFmtId="4" fontId="272" fillId="0" borderId="0" xfId="2530" applyNumberFormat="1" applyFont="1" applyFill="1" applyBorder="1" applyAlignment="1" applyProtection="1">
      <alignment horizontal="justify" vertical="top" wrapText="1"/>
    </xf>
    <xf numFmtId="3" fontId="242" fillId="48" borderId="0" xfId="2493" applyNumberFormat="1" applyFont="1" applyFill="1" applyBorder="1" applyAlignment="1" applyProtection="1">
      <alignment horizontal="right"/>
    </xf>
    <xf numFmtId="4" fontId="242" fillId="48" borderId="0" xfId="2493" applyNumberFormat="1" applyFont="1" applyFill="1" applyBorder="1" applyAlignment="1" applyProtection="1">
      <alignment horizontal="right"/>
    </xf>
    <xf numFmtId="3" fontId="237" fillId="49" borderId="0" xfId="2493" applyNumberFormat="1" applyFont="1" applyFill="1" applyBorder="1" applyAlignment="1" applyProtection="1">
      <alignment horizontal="right" wrapText="1"/>
    </xf>
    <xf numFmtId="3" fontId="237" fillId="49" borderId="0" xfId="2493" applyNumberFormat="1" applyFont="1" applyFill="1" applyBorder="1" applyAlignment="1" applyProtection="1">
      <alignment horizontal="right"/>
    </xf>
    <xf numFmtId="3" fontId="237" fillId="0" borderId="0" xfId="2493" applyNumberFormat="1" applyFont="1" applyFill="1" applyBorder="1" applyAlignment="1" applyProtection="1">
      <alignment horizontal="right"/>
    </xf>
    <xf numFmtId="4" fontId="243" fillId="50" borderId="0" xfId="2493" applyNumberFormat="1" applyFont="1" applyFill="1" applyBorder="1" applyAlignment="1" applyProtection="1">
      <alignment horizontal="right" wrapText="1"/>
    </xf>
    <xf numFmtId="3" fontId="243" fillId="50" borderId="0" xfId="2493" applyNumberFormat="1" applyFont="1" applyFill="1" applyBorder="1" applyAlignment="1" applyProtection="1">
      <alignment horizontal="right"/>
    </xf>
    <xf numFmtId="3" fontId="242" fillId="48" borderId="0" xfId="2493" applyNumberFormat="1" applyFont="1" applyFill="1" applyBorder="1" applyAlignment="1" applyProtection="1">
      <alignment horizontal="right" wrapText="1"/>
    </xf>
    <xf numFmtId="4" fontId="242" fillId="48" borderId="0" xfId="2493" applyNumberFormat="1" applyFont="1" applyFill="1" applyBorder="1" applyAlignment="1" applyProtection="1">
      <alignment horizontal="right" wrapText="1"/>
    </xf>
    <xf numFmtId="3" fontId="237" fillId="0" borderId="0" xfId="2493" applyNumberFormat="1" applyFont="1" applyFill="1" applyAlignment="1" applyProtection="1">
      <alignment horizontal="right"/>
    </xf>
    <xf numFmtId="3" fontId="237" fillId="0" borderId="0" xfId="2493" applyNumberFormat="1" applyFont="1" applyFill="1" applyAlignment="1" applyProtection="1">
      <alignment horizontal="right" wrapText="1"/>
    </xf>
    <xf numFmtId="3" fontId="243" fillId="50" borderId="0" xfId="2493" applyNumberFormat="1" applyFont="1" applyFill="1" applyBorder="1" applyAlignment="1" applyProtection="1">
      <alignment horizontal="right" wrapText="1"/>
    </xf>
    <xf numFmtId="4" fontId="5" fillId="0" borderId="0" xfId="2493" applyNumberFormat="1" applyFont="1" applyFill="1" applyBorder="1" applyAlignment="1" applyProtection="1"/>
    <xf numFmtId="4" fontId="5" fillId="0" borderId="0" xfId="2493" applyNumberFormat="1" applyFont="1" applyFill="1" applyAlignment="1" applyProtection="1">
      <alignment horizontal="right"/>
      <protection locked="0"/>
    </xf>
    <xf numFmtId="0" fontId="5" fillId="0" borderId="0" xfId="2520" applyNumberFormat="1" applyFont="1" applyAlignment="1" applyProtection="1">
      <alignment wrapText="1"/>
    </xf>
    <xf numFmtId="3" fontId="286" fillId="48" borderId="0" xfId="1505" applyNumberFormat="1" applyFont="1" applyFill="1" applyBorder="1" applyAlignment="1" applyProtection="1">
      <alignment horizontal="right"/>
    </xf>
    <xf numFmtId="4" fontId="286" fillId="48" borderId="0" xfId="1505" applyNumberFormat="1" applyFont="1" applyFill="1" applyBorder="1" applyAlignment="1" applyProtection="1">
      <alignment horizontal="right"/>
    </xf>
    <xf numFmtId="3" fontId="193" fillId="49" borderId="0" xfId="1505" applyNumberFormat="1" applyFont="1" applyFill="1" applyBorder="1" applyAlignment="1" applyProtection="1">
      <alignment horizontal="right" wrapText="1"/>
    </xf>
    <xf numFmtId="3" fontId="193" fillId="49" borderId="0" xfId="1505" applyNumberFormat="1" applyFont="1" applyFill="1" applyBorder="1" applyAlignment="1" applyProtection="1">
      <alignment horizontal="right"/>
    </xf>
    <xf numFmtId="3" fontId="193" fillId="0" borderId="0" xfId="1505" applyNumberFormat="1" applyFont="1" applyFill="1" applyBorder="1" applyAlignment="1" applyProtection="1">
      <alignment horizontal="right"/>
    </xf>
    <xf numFmtId="4" fontId="287" fillId="50" borderId="0" xfId="1505" applyNumberFormat="1" applyFont="1" applyFill="1" applyBorder="1" applyAlignment="1" applyProtection="1">
      <alignment horizontal="right" wrapText="1"/>
    </xf>
    <xf numFmtId="3" fontId="287" fillId="50" borderId="0" xfId="1505" applyNumberFormat="1" applyFont="1" applyFill="1" applyBorder="1" applyAlignment="1" applyProtection="1">
      <alignment horizontal="right"/>
    </xf>
    <xf numFmtId="3" fontId="242" fillId="48" borderId="0" xfId="1505" applyNumberFormat="1" applyFont="1" applyFill="1" applyBorder="1" applyAlignment="1" applyProtection="1">
      <alignment horizontal="right" wrapText="1"/>
    </xf>
    <xf numFmtId="4" fontId="242" fillId="48" borderId="0" xfId="1505" applyNumberFormat="1" applyFont="1" applyFill="1" applyBorder="1" applyAlignment="1" applyProtection="1">
      <alignment horizontal="right" wrapText="1"/>
    </xf>
    <xf numFmtId="3" fontId="237" fillId="49" borderId="0" xfId="1505" applyNumberFormat="1" applyFont="1" applyFill="1" applyBorder="1" applyAlignment="1" applyProtection="1">
      <alignment horizontal="right" wrapText="1"/>
    </xf>
    <xf numFmtId="3" fontId="237" fillId="0" borderId="0" xfId="1505" applyNumberFormat="1" applyFont="1" applyFill="1" applyAlignment="1" applyProtection="1">
      <alignment horizontal="right"/>
    </xf>
    <xf numFmtId="3" fontId="237" fillId="0" borderId="0" xfId="1505" applyNumberFormat="1" applyFont="1" applyFill="1" applyAlignment="1" applyProtection="1">
      <alignment horizontal="right" wrapText="1"/>
    </xf>
    <xf numFmtId="4" fontId="243" fillId="50" borderId="0" xfId="1505" applyNumberFormat="1" applyFont="1" applyFill="1" applyBorder="1" applyAlignment="1" applyProtection="1">
      <alignment horizontal="right" wrapText="1"/>
    </xf>
    <xf numFmtId="3" fontId="243" fillId="50" borderId="0" xfId="1505" applyNumberFormat="1" applyFont="1" applyFill="1" applyBorder="1" applyAlignment="1" applyProtection="1">
      <alignment horizontal="right" wrapText="1"/>
    </xf>
    <xf numFmtId="0" fontId="105" fillId="0" borderId="0" xfId="2533" applyFont="1" applyFill="1" applyProtection="1"/>
    <xf numFmtId="4" fontId="105" fillId="0" borderId="0" xfId="2533" applyNumberFormat="1" applyFont="1" applyFill="1" applyAlignment="1" applyProtection="1">
      <alignment horizontal="center"/>
    </xf>
    <xf numFmtId="4" fontId="105" fillId="0" borderId="0" xfId="2533" applyNumberFormat="1" applyFont="1" applyFill="1" applyBorder="1" applyAlignment="1" applyProtection="1"/>
    <xf numFmtId="0" fontId="105" fillId="0" borderId="0" xfId="2533" applyFont="1" applyFill="1" applyBorder="1" applyAlignment="1" applyProtection="1"/>
    <xf numFmtId="0" fontId="105" fillId="0" borderId="0" xfId="2533" applyFont="1" applyFill="1" applyBorder="1" applyAlignment="1" applyProtection="1">
      <alignment horizontal="center"/>
    </xf>
    <xf numFmtId="0" fontId="105" fillId="0" borderId="0" xfId="2533" applyFont="1" applyFill="1" applyBorder="1" applyAlignment="1" applyProtection="1">
      <alignment vertical="top" wrapText="1"/>
    </xf>
    <xf numFmtId="0" fontId="105" fillId="48" borderId="0" xfId="2533" applyFont="1" applyFill="1" applyBorder="1" applyAlignment="1" applyProtection="1">
      <alignment vertical="top" wrapText="1"/>
    </xf>
    <xf numFmtId="4" fontId="193" fillId="0" borderId="0" xfId="2533" applyNumberFormat="1" applyFont="1" applyFill="1" applyAlignment="1" applyProtection="1">
      <alignment horizontal="center"/>
    </xf>
    <xf numFmtId="4" fontId="193" fillId="0" borderId="0" xfId="2533" applyNumberFormat="1" applyFont="1" applyFill="1" applyAlignment="1" applyProtection="1">
      <alignment horizontal="right"/>
    </xf>
    <xf numFmtId="0" fontId="193" fillId="0" borderId="0" xfId="2533" applyFont="1" applyFill="1" applyAlignment="1" applyProtection="1">
      <alignment horizontal="right"/>
    </xf>
    <xf numFmtId="0" fontId="105" fillId="0" borderId="0" xfId="2533" quotePrefix="1" applyFont="1" applyFill="1" applyAlignment="1" applyProtection="1">
      <alignment wrapText="1"/>
    </xf>
    <xf numFmtId="4" fontId="105" fillId="0" borderId="0" xfId="2533" applyNumberFormat="1" applyFont="1" applyFill="1" applyProtection="1"/>
    <xf numFmtId="0" fontId="105" fillId="0" borderId="0" xfId="2533" quotePrefix="1" applyFont="1" applyFill="1" applyBorder="1" applyAlignment="1" applyProtection="1">
      <alignment vertical="top" wrapText="1"/>
    </xf>
    <xf numFmtId="2" fontId="216" fillId="0" borderId="0" xfId="2533" applyNumberFormat="1" applyFont="1" applyFill="1" applyAlignment="1" applyProtection="1">
      <alignment vertical="top" wrapText="1"/>
    </xf>
    <xf numFmtId="0" fontId="105" fillId="0" borderId="0" xfId="2533" applyFont="1" applyFill="1" applyAlignment="1" applyProtection="1">
      <alignment horizontal="center" vertical="top"/>
    </xf>
    <xf numFmtId="2" fontId="190" fillId="0" borderId="0" xfId="2533" applyNumberFormat="1" applyFont="1" applyFill="1" applyBorder="1" applyAlignment="1" applyProtection="1">
      <alignment vertical="top" wrapText="1"/>
    </xf>
    <xf numFmtId="0" fontId="190" fillId="0" borderId="0" xfId="2533" applyFont="1" applyFill="1" applyBorder="1" applyAlignment="1" applyProtection="1">
      <alignment horizontal="center" vertical="top"/>
    </xf>
    <xf numFmtId="0" fontId="105" fillId="0" borderId="0" xfId="2533" applyFont="1" applyFill="1" applyBorder="1" applyAlignment="1" applyProtection="1">
      <alignment horizontal="center" vertical="top"/>
    </xf>
    <xf numFmtId="0" fontId="105" fillId="0" borderId="0" xfId="2533" applyFont="1" applyFill="1" applyAlignment="1" applyProtection="1">
      <alignment wrapText="1"/>
    </xf>
    <xf numFmtId="0" fontId="105" fillId="0" borderId="0" xfId="2533" applyFont="1" applyFill="1" applyAlignment="1" applyProtection="1">
      <alignment vertical="top" wrapText="1"/>
    </xf>
    <xf numFmtId="192" fontId="105" fillId="0" borderId="0" xfId="2533" applyNumberFormat="1" applyFont="1" applyBorder="1" applyAlignment="1" applyProtection="1">
      <alignment horizontal="center" vertical="top"/>
    </xf>
    <xf numFmtId="192" fontId="105" fillId="0" borderId="0" xfId="2533" applyNumberFormat="1" applyFont="1" applyBorder="1" applyAlignment="1" applyProtection="1">
      <alignment horizontal="left" vertical="top" wrapText="1"/>
    </xf>
    <xf numFmtId="4" fontId="105" fillId="0" borderId="0" xfId="2533" applyNumberFormat="1" applyFont="1" applyBorder="1" applyAlignment="1" applyProtection="1">
      <alignment horizontal="center"/>
      <protection locked="0"/>
    </xf>
    <xf numFmtId="1" fontId="196" fillId="0" borderId="0" xfId="2533" applyNumberFormat="1" applyFont="1" applyBorder="1" applyAlignment="1" applyProtection="1">
      <alignment horizontal="center" wrapText="1"/>
    </xf>
    <xf numFmtId="196" fontId="105" fillId="0" borderId="0" xfId="2426" applyNumberFormat="1" applyFont="1" applyFill="1" applyBorder="1" applyAlignment="1" applyProtection="1">
      <alignment horizontal="right"/>
      <protection locked="0"/>
    </xf>
    <xf numFmtId="0" fontId="105" fillId="0" borderId="0" xfId="2426" applyFont="1" applyAlignment="1" applyProtection="1">
      <alignment wrapText="1"/>
    </xf>
    <xf numFmtId="0" fontId="117" fillId="0" borderId="0" xfId="2426" applyFont="1" applyAlignment="1" applyProtection="1">
      <alignment wrapText="1"/>
    </xf>
    <xf numFmtId="0" fontId="105" fillId="0" borderId="0" xfId="2533" applyFont="1" applyFill="1" applyAlignment="1" applyProtection="1">
      <alignment horizontal="center" wrapText="1"/>
    </xf>
    <xf numFmtId="0" fontId="105" fillId="0" borderId="0" xfId="2533" applyFont="1" applyFill="1" applyAlignment="1" applyProtection="1">
      <alignment horizontal="justify" vertical="top" wrapText="1"/>
    </xf>
    <xf numFmtId="0" fontId="290" fillId="0" borderId="0" xfId="2533" applyFont="1" applyAlignment="1" applyProtection="1">
      <alignment horizontal="right"/>
    </xf>
    <xf numFmtId="0" fontId="199" fillId="0" borderId="0" xfId="2533" applyFont="1" applyAlignment="1" applyProtection="1">
      <alignment horizontal="center" wrapText="1"/>
    </xf>
    <xf numFmtId="0" fontId="291" fillId="0" borderId="0" xfId="2533" applyFont="1" applyAlignment="1" applyProtection="1"/>
    <xf numFmtId="0" fontId="114" fillId="0" borderId="0" xfId="2533" applyFont="1" applyAlignment="1" applyProtection="1">
      <alignment horizontal="justify" vertical="top" wrapText="1"/>
    </xf>
    <xf numFmtId="0" fontId="199" fillId="0" borderId="0" xfId="2533" applyFont="1" applyFill="1" applyAlignment="1" applyProtection="1">
      <alignment horizontal="center" wrapText="1"/>
    </xf>
    <xf numFmtId="0" fontId="291" fillId="0" borderId="0" xfId="2533" applyFont="1" applyFill="1" applyAlignment="1" applyProtection="1"/>
    <xf numFmtId="0" fontId="292" fillId="0" borderId="0" xfId="2533" applyFont="1" applyFill="1" applyAlignment="1" applyProtection="1">
      <alignment horizontal="center" wrapText="1"/>
    </xf>
    <xf numFmtId="0" fontId="293" fillId="0" borderId="0" xfId="2533" applyFont="1" applyFill="1" applyAlignment="1" applyProtection="1"/>
    <xf numFmtId="0" fontId="114" fillId="0" borderId="0" xfId="2533" applyFont="1" applyFill="1" applyAlignment="1" applyProtection="1">
      <alignment horizontal="justify" vertical="top" wrapText="1"/>
    </xf>
    <xf numFmtId="3" fontId="236" fillId="48" borderId="0" xfId="2533" applyNumberFormat="1" applyFont="1" applyFill="1" applyBorder="1" applyAlignment="1" applyProtection="1">
      <alignment horizontal="right"/>
    </xf>
    <xf numFmtId="4" fontId="236" fillId="48" borderId="0" xfId="2533" applyNumberFormat="1" applyFont="1" applyFill="1" applyBorder="1" applyAlignment="1" applyProtection="1">
      <alignment horizontal="right"/>
    </xf>
    <xf numFmtId="3" fontId="235" fillId="49" borderId="0" xfId="2533" applyNumberFormat="1" applyFont="1" applyFill="1" applyBorder="1" applyAlignment="1" applyProtection="1">
      <alignment horizontal="right" wrapText="1"/>
    </xf>
    <xf numFmtId="3" fontId="235" fillId="49" borderId="0" xfId="2533" applyNumberFormat="1" applyFont="1" applyFill="1" applyBorder="1" applyAlignment="1" applyProtection="1">
      <alignment horizontal="right"/>
    </xf>
    <xf numFmtId="3" fontId="235" fillId="0" borderId="0" xfId="2533" applyNumberFormat="1" applyFont="1" applyFill="1" applyBorder="1" applyAlignment="1" applyProtection="1">
      <alignment horizontal="right"/>
    </xf>
    <xf numFmtId="4" fontId="236" fillId="50" borderId="0" xfId="2533" applyNumberFormat="1" applyFont="1" applyFill="1" applyBorder="1" applyAlignment="1" applyProtection="1">
      <alignment horizontal="right" wrapText="1"/>
    </xf>
    <xf numFmtId="3" fontId="236" fillId="50" borderId="0" xfId="2533" applyNumberFormat="1" applyFont="1" applyFill="1" applyBorder="1" applyAlignment="1" applyProtection="1">
      <alignment horizontal="right"/>
    </xf>
    <xf numFmtId="3" fontId="236" fillId="48" borderId="0" xfId="2533" applyNumberFormat="1" applyFont="1" applyFill="1" applyBorder="1" applyAlignment="1" applyProtection="1">
      <alignment horizontal="right" wrapText="1"/>
    </xf>
    <xf numFmtId="4" fontId="236" fillId="48" borderId="0" xfId="2533" applyNumberFormat="1" applyFont="1" applyFill="1" applyBorder="1" applyAlignment="1" applyProtection="1">
      <alignment horizontal="right" wrapText="1"/>
    </xf>
    <xf numFmtId="3" fontId="235" fillId="0" borderId="0" xfId="2533" applyNumberFormat="1" applyFont="1" applyFill="1" applyBorder="1" applyAlignment="1" applyProtection="1">
      <alignment horizontal="right" wrapText="1"/>
    </xf>
    <xf numFmtId="3" fontId="236" fillId="50" borderId="0" xfId="2533" applyNumberFormat="1" applyFont="1" applyFill="1" applyBorder="1" applyAlignment="1" applyProtection="1">
      <alignment horizontal="right" wrapText="1"/>
    </xf>
    <xf numFmtId="0" fontId="117" fillId="0" borderId="0" xfId="2426" applyFont="1" applyFill="1" applyAlignment="1" applyProtection="1">
      <alignment wrapText="1"/>
    </xf>
    <xf numFmtId="196" fontId="105" fillId="0" borderId="0" xfId="2426" applyNumberFormat="1" applyFont="1" applyFill="1" applyBorder="1" applyAlignment="1" applyProtection="1">
      <alignment horizontal="center" vertical="top"/>
      <protection locked="0"/>
    </xf>
    <xf numFmtId="0" fontId="0" fillId="0" borderId="0" xfId="2426" applyFont="1" applyAlignment="1" applyProtection="1">
      <alignment wrapText="1"/>
    </xf>
    <xf numFmtId="192" fontId="5" fillId="0" borderId="0" xfId="1505" applyNumberFormat="1" applyFont="1" applyAlignment="1" applyProtection="1">
      <alignment horizontal="center" vertical="top"/>
    </xf>
    <xf numFmtId="192" fontId="5" fillId="0" borderId="0" xfId="1505" applyNumberFormat="1" applyFont="1" applyAlignment="1" applyProtection="1">
      <alignment horizontal="left" vertical="top" wrapText="1"/>
    </xf>
    <xf numFmtId="192" fontId="5" fillId="0" borderId="0" xfId="1505" applyNumberFormat="1" applyFont="1" applyAlignment="1" applyProtection="1">
      <alignment horizontal="left" vertical="top"/>
    </xf>
    <xf numFmtId="1" fontId="5" fillId="0" borderId="0" xfId="1505" applyNumberFormat="1" applyFont="1" applyAlignment="1" applyProtection="1">
      <alignment horizontal="center" wrapText="1"/>
    </xf>
    <xf numFmtId="3" fontId="236" fillId="48" borderId="0" xfId="1505" applyNumberFormat="1" applyFont="1" applyFill="1" applyBorder="1" applyAlignment="1" applyProtection="1">
      <alignment horizontal="right"/>
    </xf>
    <xf numFmtId="4" fontId="236" fillId="48" borderId="0" xfId="1505" applyNumberFormat="1" applyFont="1" applyFill="1" applyBorder="1" applyAlignment="1" applyProtection="1">
      <alignment horizontal="right"/>
    </xf>
    <xf numFmtId="3" fontId="235" fillId="49" borderId="0" xfId="1505" applyNumberFormat="1" applyFont="1" applyFill="1" applyBorder="1" applyAlignment="1" applyProtection="1">
      <alignment horizontal="right" wrapText="1"/>
    </xf>
    <xf numFmtId="3" fontId="235" fillId="49" borderId="0" xfId="1505" applyNumberFormat="1" applyFont="1" applyFill="1" applyBorder="1" applyAlignment="1" applyProtection="1">
      <alignment horizontal="right"/>
    </xf>
    <xf numFmtId="3" fontId="235" fillId="0" borderId="0" xfId="1505" applyNumberFormat="1" applyFont="1" applyFill="1" applyBorder="1" applyAlignment="1" applyProtection="1">
      <alignment horizontal="right"/>
    </xf>
    <xf numFmtId="4" fontId="236" fillId="50" borderId="0" xfId="1505" applyNumberFormat="1" applyFont="1" applyFill="1" applyBorder="1" applyAlignment="1" applyProtection="1">
      <alignment horizontal="right" wrapText="1"/>
    </xf>
    <xf numFmtId="3" fontId="236" fillId="50" borderId="0" xfId="1505" applyNumberFormat="1" applyFont="1" applyFill="1" applyBorder="1" applyAlignment="1" applyProtection="1">
      <alignment horizontal="right"/>
    </xf>
    <xf numFmtId="3" fontId="236" fillId="48" borderId="0" xfId="1505" applyNumberFormat="1" applyFont="1" applyFill="1" applyBorder="1" applyAlignment="1" applyProtection="1">
      <alignment horizontal="right" wrapText="1"/>
    </xf>
    <xf numFmtId="4" fontId="236" fillId="48" borderId="0" xfId="1505" applyNumberFormat="1" applyFont="1" applyFill="1" applyBorder="1" applyAlignment="1" applyProtection="1">
      <alignment horizontal="right" wrapText="1"/>
    </xf>
    <xf numFmtId="3" fontId="235" fillId="0" borderId="0" xfId="1505" applyNumberFormat="1" applyFont="1" applyFill="1" applyAlignment="1" applyProtection="1">
      <alignment horizontal="right"/>
    </xf>
    <xf numFmtId="3" fontId="235" fillId="0" borderId="0" xfId="1505" applyNumberFormat="1" applyFont="1" applyFill="1" applyAlignment="1" applyProtection="1">
      <alignment horizontal="right" wrapText="1"/>
    </xf>
    <xf numFmtId="3" fontId="236" fillId="50" borderId="0" xfId="1505" applyNumberFormat="1" applyFont="1" applyFill="1" applyBorder="1" applyAlignment="1" applyProtection="1">
      <alignment horizontal="right" wrapText="1"/>
    </xf>
    <xf numFmtId="3" fontId="298" fillId="0" borderId="0" xfId="1548" applyNumberFormat="1" applyFont="1" applyAlignment="1" applyProtection="1">
      <alignment horizontal="center" wrapText="1"/>
    </xf>
    <xf numFmtId="0" fontId="298" fillId="0" borderId="0" xfId="1548" applyFont="1" applyAlignment="1" applyProtection="1">
      <alignment horizontal="center" wrapText="1"/>
    </xf>
    <xf numFmtId="0" fontId="298" fillId="0" borderId="0" xfId="1548" applyNumberFormat="1" applyFont="1" applyAlignment="1" applyProtection="1">
      <alignment horizontal="justify" vertical="top" wrapText="1"/>
    </xf>
    <xf numFmtId="49" fontId="298" fillId="0" borderId="0" xfId="1548" applyNumberFormat="1" applyFont="1" applyAlignment="1" applyProtection="1">
      <alignment horizontal="left" vertical="top" wrapText="1"/>
    </xf>
    <xf numFmtId="4" fontId="298" fillId="0" borderId="0" xfId="1548" applyNumberFormat="1" applyFont="1" applyAlignment="1" applyProtection="1">
      <alignment horizontal="right"/>
    </xf>
    <xf numFmtId="4" fontId="298" fillId="0" borderId="0" xfId="1548" applyNumberFormat="1" applyFont="1" applyAlignment="1" applyProtection="1"/>
    <xf numFmtId="3" fontId="298" fillId="0" borderId="0" xfId="1548" applyNumberFormat="1" applyFont="1" applyAlignment="1" applyProtection="1">
      <alignment horizontal="center"/>
    </xf>
    <xf numFmtId="0" fontId="298" fillId="0" borderId="0" xfId="1548" applyFont="1" applyAlignment="1" applyProtection="1">
      <alignment horizontal="center"/>
    </xf>
    <xf numFmtId="0" fontId="298" fillId="0" borderId="0" xfId="1548" applyFont="1" applyAlignment="1" applyProtection="1">
      <alignment vertical="top"/>
    </xf>
    <xf numFmtId="49" fontId="298" fillId="0" borderId="0" xfId="1548" applyNumberFormat="1" applyFont="1" applyAlignment="1" applyProtection="1">
      <alignment vertical="top"/>
    </xf>
    <xf numFmtId="4" fontId="132" fillId="0" borderId="0" xfId="1548" applyNumberFormat="1" applyFont="1" applyAlignment="1" applyProtection="1">
      <alignment horizontal="right" wrapText="1"/>
    </xf>
    <xf numFmtId="3" fontId="132" fillId="0" borderId="0" xfId="1548" applyNumberFormat="1" applyFont="1" applyAlignment="1" applyProtection="1">
      <alignment horizontal="center" wrapText="1"/>
    </xf>
    <xf numFmtId="0" fontId="132" fillId="0" borderId="0" xfId="1548" applyFont="1" applyAlignment="1" applyProtection="1">
      <alignment horizontal="center" wrapText="1"/>
    </xf>
    <xf numFmtId="0" fontId="132" fillId="0" borderId="0" xfId="1548" applyNumberFormat="1" applyFont="1" applyAlignment="1" applyProtection="1">
      <alignment horizontal="justify" vertical="top" wrapText="1"/>
    </xf>
    <xf numFmtId="49" fontId="132" fillId="0" borderId="0" xfId="1548" applyNumberFormat="1" applyFont="1" applyAlignment="1" applyProtection="1">
      <alignment horizontal="left" vertical="top" wrapText="1"/>
    </xf>
    <xf numFmtId="4" fontId="299" fillId="0" borderId="0" xfId="1548" applyNumberFormat="1" applyFont="1" applyBorder="1" applyProtection="1"/>
    <xf numFmtId="3" fontId="299" fillId="0" borderId="0" xfId="1548" applyNumberFormat="1" applyFont="1" applyFill="1" applyBorder="1" applyAlignment="1" applyProtection="1">
      <alignment horizontal="center"/>
    </xf>
    <xf numFmtId="0" fontId="299" fillId="0" borderId="0" xfId="1548" applyFont="1" applyFill="1" applyBorder="1" applyAlignment="1" applyProtection="1">
      <alignment horizontal="center"/>
    </xf>
    <xf numFmtId="0" fontId="299" fillId="0" borderId="0" xfId="1548" applyFont="1" applyFill="1" applyBorder="1" applyAlignment="1" applyProtection="1">
      <alignment horizontal="justify" vertical="top" wrapText="1"/>
    </xf>
    <xf numFmtId="49" fontId="299" fillId="0" borderId="0" xfId="1548" applyNumberFormat="1" applyFont="1" applyFill="1" applyBorder="1" applyAlignment="1" applyProtection="1">
      <alignment vertical="top"/>
    </xf>
    <xf numFmtId="4" fontId="132" fillId="0" borderId="67" xfId="1548" applyNumberFormat="1" applyFont="1" applyBorder="1" applyProtection="1"/>
    <xf numFmtId="3" fontId="132" fillId="0" borderId="67" xfId="1548" applyNumberFormat="1" applyFont="1" applyFill="1" applyBorder="1" applyAlignment="1" applyProtection="1">
      <alignment horizontal="center"/>
    </xf>
    <xf numFmtId="0" fontId="132" fillId="0" borderId="67" xfId="1548" applyFont="1" applyFill="1" applyBorder="1" applyAlignment="1" applyProtection="1">
      <alignment horizontal="center"/>
    </xf>
    <xf numFmtId="0" fontId="132" fillId="0" borderId="67" xfId="1548" applyFont="1" applyFill="1" applyBorder="1" applyAlignment="1" applyProtection="1">
      <alignment horizontal="justify" vertical="top" wrapText="1"/>
    </xf>
    <xf numFmtId="49" fontId="132" fillId="0" borderId="67" xfId="1548" applyNumberFormat="1" applyFont="1" applyFill="1" applyBorder="1" applyAlignment="1" applyProtection="1">
      <alignment vertical="top"/>
    </xf>
    <xf numFmtId="4" fontId="132" fillId="0" borderId="0" xfId="1548" applyNumberFormat="1" applyFont="1" applyProtection="1"/>
    <xf numFmtId="3" fontId="132" fillId="0" borderId="0" xfId="1548" applyNumberFormat="1" applyFont="1" applyFill="1" applyBorder="1" applyAlignment="1" applyProtection="1">
      <alignment horizontal="center"/>
    </xf>
    <xf numFmtId="0" fontId="132" fillId="0" borderId="0" xfId="1548" applyFont="1" applyFill="1" applyBorder="1" applyAlignment="1" applyProtection="1">
      <alignment horizontal="center"/>
    </xf>
    <xf numFmtId="49" fontId="132" fillId="0" borderId="0" xfId="1548" applyNumberFormat="1" applyFont="1" applyFill="1" applyBorder="1" applyAlignment="1" applyProtection="1">
      <alignment horizontal="justify" vertical="top" wrapText="1"/>
    </xf>
    <xf numFmtId="49" fontId="132" fillId="0" borderId="0" xfId="1548" applyNumberFormat="1" applyFont="1" applyFill="1" applyBorder="1" applyAlignment="1" applyProtection="1">
      <alignment vertical="top"/>
    </xf>
    <xf numFmtId="4" fontId="132" fillId="0" borderId="0" xfId="1548" applyNumberFormat="1" applyFont="1" applyFill="1" applyAlignment="1" applyProtection="1">
      <alignment horizontal="right"/>
      <protection locked="0"/>
    </xf>
    <xf numFmtId="3" fontId="132" fillId="0" borderId="0" xfId="1548" applyNumberFormat="1" applyFont="1" applyFill="1" applyAlignment="1" applyProtection="1">
      <alignment horizontal="center"/>
    </xf>
    <xf numFmtId="0" fontId="132" fillId="0" borderId="0" xfId="1548" applyFont="1" applyFill="1" applyAlignment="1" applyProtection="1">
      <alignment horizontal="center"/>
    </xf>
    <xf numFmtId="0" fontId="132" fillId="0" borderId="0" xfId="1548" applyFont="1" applyFill="1" applyAlignment="1" applyProtection="1">
      <alignment horizontal="justify" vertical="top" wrapText="1"/>
    </xf>
    <xf numFmtId="49" fontId="132" fillId="0" borderId="0" xfId="1548" applyNumberFormat="1" applyFont="1" applyFill="1" applyAlignment="1" applyProtection="1">
      <alignment vertical="top"/>
    </xf>
    <xf numFmtId="0" fontId="132" fillId="0" borderId="0" xfId="2527" applyFont="1" applyFill="1" applyAlignment="1" applyProtection="1">
      <alignment horizontal="center"/>
    </xf>
    <xf numFmtId="0" fontId="132" fillId="0" borderId="0" xfId="2527" applyFont="1" applyFill="1" applyAlignment="1" applyProtection="1">
      <alignment horizontal="justify" vertical="top" wrapText="1"/>
    </xf>
    <xf numFmtId="3" fontId="132" fillId="0" borderId="0" xfId="2639" applyNumberFormat="1" applyFont="1" applyFill="1" applyAlignment="1" applyProtection="1">
      <alignment horizontal="center"/>
    </xf>
    <xf numFmtId="0" fontId="132" fillId="0" borderId="0" xfId="2639" applyFont="1" applyFill="1" applyAlignment="1" applyProtection="1">
      <alignment horizontal="center"/>
    </xf>
    <xf numFmtId="0" fontId="132" fillId="0" borderId="0" xfId="2639" applyFont="1" applyFill="1" applyAlignment="1" applyProtection="1">
      <alignment horizontal="justify" vertical="top" wrapText="1"/>
    </xf>
    <xf numFmtId="49" fontId="132" fillId="0" borderId="0" xfId="1548" applyNumberFormat="1" applyFont="1" applyFill="1" applyAlignment="1" applyProtection="1">
      <alignment horizontal="left" vertical="top" wrapText="1"/>
    </xf>
    <xf numFmtId="4" fontId="132" fillId="0" borderId="0" xfId="1548" applyNumberFormat="1" applyFont="1" applyFill="1" applyBorder="1" applyAlignment="1" applyProtection="1">
      <alignment horizontal="right"/>
      <protection locked="0"/>
    </xf>
    <xf numFmtId="3" fontId="132" fillId="0" borderId="0" xfId="2636" applyNumberFormat="1" applyFont="1" applyFill="1" applyAlignment="1" applyProtection="1">
      <alignment horizontal="center"/>
    </xf>
    <xf numFmtId="0" fontId="132" fillId="0" borderId="0" xfId="2636" applyFont="1" applyFill="1" applyAlignment="1" applyProtection="1">
      <alignment horizontal="center"/>
    </xf>
    <xf numFmtId="49" fontId="132" fillId="0" borderId="0" xfId="2636" applyNumberFormat="1" applyFont="1" applyFill="1" applyAlignment="1" applyProtection="1">
      <alignment horizontal="justify" vertical="top" wrapText="1"/>
    </xf>
    <xf numFmtId="49" fontId="132" fillId="0" borderId="0" xfId="1548" applyNumberFormat="1" applyFont="1" applyFill="1" applyAlignment="1" applyProtection="1">
      <alignment horizontal="right" vertical="top"/>
    </xf>
    <xf numFmtId="0" fontId="132" fillId="0" borderId="0" xfId="2636" applyFont="1" applyFill="1" applyAlignment="1" applyProtection="1">
      <alignment horizontal="justify" vertical="top" wrapText="1"/>
    </xf>
    <xf numFmtId="49" fontId="132" fillId="0" borderId="0" xfId="1548" applyNumberFormat="1" applyFont="1" applyFill="1" applyAlignment="1" applyProtection="1">
      <alignment horizontal="justify" vertical="top" wrapText="1"/>
    </xf>
    <xf numFmtId="49" fontId="132" fillId="0" borderId="0" xfId="2639" applyNumberFormat="1" applyFont="1" applyFill="1" applyAlignment="1" applyProtection="1">
      <alignment horizontal="justify" vertical="top" wrapText="1"/>
    </xf>
    <xf numFmtId="0" fontId="132" fillId="0" borderId="0" xfId="2639" applyFont="1" applyFill="1" applyBorder="1" applyAlignment="1" applyProtection="1">
      <alignment horizontal="justify" vertical="top" wrapText="1"/>
    </xf>
    <xf numFmtId="0" fontId="132" fillId="0" borderId="0" xfId="2633" applyFont="1" applyFill="1" applyAlignment="1" applyProtection="1">
      <alignment horizontal="justify" vertical="top" wrapText="1"/>
    </xf>
    <xf numFmtId="0" fontId="132" fillId="0" borderId="0" xfId="1548" applyFont="1" applyFill="1" applyBorder="1" applyAlignment="1" applyProtection="1">
      <alignment horizontal="justify" vertical="top" wrapText="1"/>
    </xf>
    <xf numFmtId="4" fontId="132" fillId="0" borderId="0" xfId="1548" applyNumberFormat="1" applyFont="1" applyFill="1" applyAlignment="1" applyProtection="1">
      <alignment horizontal="right" wrapText="1"/>
      <protection locked="0"/>
    </xf>
    <xf numFmtId="0" fontId="132" fillId="0" borderId="0" xfId="1548" applyFont="1" applyAlignment="1" applyProtection="1">
      <alignment horizontal="center"/>
    </xf>
    <xf numFmtId="0" fontId="132" fillId="0" borderId="0" xfId="1548" applyFont="1" applyAlignment="1" applyProtection="1">
      <alignment horizontal="justify" vertical="top" wrapText="1"/>
    </xf>
    <xf numFmtId="3" fontId="132" fillId="0" borderId="0" xfId="1548" applyNumberFormat="1" applyFont="1" applyAlignment="1" applyProtection="1">
      <alignment horizontal="center"/>
    </xf>
    <xf numFmtId="4" fontId="132" fillId="0" borderId="0" xfId="1548" applyNumberFormat="1" applyFont="1" applyFill="1" applyAlignment="1" applyProtection="1">
      <alignment horizontal="right"/>
    </xf>
    <xf numFmtId="0" fontId="132" fillId="0" borderId="0" xfId="2634" applyFont="1" applyFill="1" applyAlignment="1" applyProtection="1">
      <alignment horizontal="justify" vertical="top" wrapText="1"/>
    </xf>
    <xf numFmtId="0" fontId="132" fillId="0" borderId="0" xfId="2640" applyFont="1" applyFill="1" applyAlignment="1" applyProtection="1">
      <alignment horizontal="justify" vertical="top" wrapText="1"/>
    </xf>
    <xf numFmtId="3" fontId="132" fillId="0" borderId="0" xfId="2640" applyNumberFormat="1" applyFont="1" applyFill="1" applyAlignment="1" applyProtection="1">
      <alignment horizontal="center"/>
    </xf>
    <xf numFmtId="0" fontId="132" fillId="0" borderId="0" xfId="2640" applyFont="1" applyFill="1" applyAlignment="1" applyProtection="1">
      <alignment horizontal="center"/>
    </xf>
    <xf numFmtId="49" fontId="132" fillId="0" borderId="0" xfId="2640" applyNumberFormat="1" applyFont="1" applyFill="1" applyAlignment="1" applyProtection="1">
      <alignment horizontal="justify" vertical="top" wrapText="1"/>
    </xf>
    <xf numFmtId="3" fontId="132" fillId="0" borderId="0" xfId="1548" applyNumberFormat="1" applyFont="1" applyBorder="1" applyAlignment="1" applyProtection="1">
      <alignment horizontal="center"/>
    </xf>
    <xf numFmtId="0" fontId="132" fillId="0" borderId="0" xfId="1548" applyFont="1" applyBorder="1" applyAlignment="1" applyProtection="1">
      <alignment horizontal="center"/>
    </xf>
    <xf numFmtId="49" fontId="132" fillId="0" borderId="0" xfId="1548" applyNumberFormat="1" applyFont="1" applyBorder="1" applyAlignment="1" applyProtection="1">
      <alignment horizontal="justify" vertical="top" wrapText="1"/>
    </xf>
    <xf numFmtId="49" fontId="132" fillId="0" borderId="0" xfId="1548" applyNumberFormat="1" applyFont="1" applyBorder="1" applyAlignment="1" applyProtection="1">
      <alignment vertical="top"/>
    </xf>
    <xf numFmtId="4" fontId="132" fillId="0" borderId="0" xfId="1548" applyNumberFormat="1" applyFont="1" applyAlignment="1" applyProtection="1">
      <alignment horizontal="right"/>
    </xf>
    <xf numFmtId="49" fontId="132" fillId="0" borderId="0" xfId="1548" applyNumberFormat="1" applyFont="1" applyAlignment="1" applyProtection="1">
      <alignment horizontal="justify" vertical="top" wrapText="1"/>
    </xf>
    <xf numFmtId="49" fontId="132" fillId="0" borderId="0" xfId="1548" applyNumberFormat="1" applyFont="1" applyAlignment="1" applyProtection="1">
      <alignment vertical="top"/>
    </xf>
    <xf numFmtId="3" fontId="132" fillId="0" borderId="0" xfId="2639" applyNumberFormat="1" applyFont="1" applyAlignment="1" applyProtection="1">
      <alignment horizontal="center"/>
    </xf>
    <xf numFmtId="0" fontId="132" fillId="0" borderId="0" xfId="2639" applyFont="1" applyAlignment="1" applyProtection="1">
      <alignment horizontal="center"/>
    </xf>
    <xf numFmtId="3" fontId="301" fillId="0" borderId="0" xfId="1548" applyNumberFormat="1" applyFont="1" applyFill="1" applyAlignment="1" applyProtection="1">
      <alignment horizontal="left" wrapText="1"/>
    </xf>
    <xf numFmtId="0" fontId="132" fillId="0" borderId="0" xfId="1548" applyFont="1" applyFill="1" applyAlignment="1" applyProtection="1">
      <alignment horizontal="left" wrapText="1"/>
    </xf>
    <xf numFmtId="4" fontId="132" fillId="0" borderId="0" xfId="1548" applyNumberFormat="1" applyFont="1" applyAlignment="1" applyProtection="1">
      <alignment horizontal="right"/>
      <protection locked="0"/>
    </xf>
    <xf numFmtId="3" fontId="132" fillId="0" borderId="0" xfId="1548" applyNumberFormat="1" applyFont="1" applyFill="1" applyAlignment="1" applyProtection="1">
      <alignment horizontal="left" wrapText="1"/>
    </xf>
    <xf numFmtId="4" fontId="300" fillId="0" borderId="67" xfId="1548" applyNumberFormat="1" applyFont="1" applyBorder="1" applyProtection="1"/>
    <xf numFmtId="3" fontId="300" fillId="0" borderId="67" xfId="1548" applyNumberFormat="1" applyFont="1" applyFill="1" applyBorder="1" applyAlignment="1" applyProtection="1">
      <alignment horizontal="center"/>
    </xf>
    <xf numFmtId="0" fontId="300" fillId="0" borderId="67" xfId="1548" applyFont="1" applyFill="1" applyBorder="1" applyAlignment="1" applyProtection="1">
      <alignment horizontal="center"/>
    </xf>
    <xf numFmtId="0" fontId="300" fillId="0" borderId="67" xfId="1548" applyFont="1" applyFill="1" applyBorder="1" applyAlignment="1" applyProtection="1">
      <alignment horizontal="justify" vertical="top" wrapText="1"/>
    </xf>
    <xf numFmtId="49" fontId="300" fillId="0" borderId="67" xfId="1548" applyNumberFormat="1" applyFont="1" applyFill="1" applyBorder="1" applyAlignment="1" applyProtection="1">
      <alignment vertical="top"/>
    </xf>
    <xf numFmtId="4" fontId="300" fillId="0" borderId="0" xfId="1548" applyNumberFormat="1" applyFont="1" applyProtection="1"/>
    <xf numFmtId="3" fontId="300" fillId="0" borderId="0" xfId="1548" applyNumberFormat="1" applyFont="1" applyFill="1" applyBorder="1" applyAlignment="1" applyProtection="1">
      <alignment horizontal="center"/>
    </xf>
    <xf numFmtId="0" fontId="300" fillId="0" borderId="0" xfId="1548" applyFont="1" applyFill="1" applyBorder="1" applyAlignment="1" applyProtection="1">
      <alignment horizontal="center"/>
    </xf>
    <xf numFmtId="49" fontId="300" fillId="0" borderId="0" xfId="1548" applyNumberFormat="1" applyFont="1" applyFill="1" applyBorder="1" applyAlignment="1" applyProtection="1">
      <alignment horizontal="justify" vertical="top" wrapText="1"/>
    </xf>
    <xf numFmtId="49" fontId="300" fillId="0" borderId="0" xfId="1548" applyNumberFormat="1" applyFont="1" applyFill="1" applyBorder="1" applyAlignment="1" applyProtection="1">
      <alignment vertical="top"/>
    </xf>
    <xf numFmtId="4" fontId="300" fillId="0" borderId="0" xfId="1548" applyNumberFormat="1" applyFont="1" applyFill="1" applyAlignment="1" applyProtection="1">
      <alignment horizontal="right"/>
      <protection locked="0"/>
    </xf>
    <xf numFmtId="3" fontId="300" fillId="0" borderId="0" xfId="1548" applyNumberFormat="1" applyFont="1" applyFill="1" applyAlignment="1" applyProtection="1">
      <alignment horizontal="center"/>
    </xf>
    <xf numFmtId="0" fontId="300" fillId="0" borderId="0" xfId="1548" applyFont="1" applyFill="1" applyAlignment="1" applyProtection="1">
      <alignment horizontal="center"/>
    </xf>
    <xf numFmtId="0" fontId="300" fillId="0" borderId="0" xfId="1548" applyFont="1" applyFill="1" applyAlignment="1" applyProtection="1">
      <alignment horizontal="justify" vertical="top" wrapText="1"/>
    </xf>
    <xf numFmtId="49" fontId="300" fillId="0" borderId="0" xfId="1548" applyNumberFormat="1" applyFont="1" applyFill="1" applyAlignment="1" applyProtection="1">
      <alignment vertical="top"/>
    </xf>
    <xf numFmtId="0" fontId="300" fillId="0" borderId="0" xfId="2527" applyFont="1" applyFill="1" applyAlignment="1" applyProtection="1">
      <alignment horizontal="center"/>
    </xf>
    <xf numFmtId="0" fontId="300" fillId="0" borderId="0" xfId="2527" applyFont="1" applyFill="1" applyAlignment="1" applyProtection="1">
      <alignment horizontal="justify" vertical="top" wrapText="1"/>
    </xf>
    <xf numFmtId="3" fontId="300" fillId="0" borderId="0" xfId="2639" applyNumberFormat="1" applyFont="1" applyFill="1" applyAlignment="1" applyProtection="1">
      <alignment horizontal="center"/>
    </xf>
    <xf numFmtId="0" fontId="300" fillId="0" borderId="0" xfId="2639" applyFont="1" applyFill="1" applyAlignment="1" applyProtection="1">
      <alignment horizontal="center"/>
    </xf>
    <xf numFmtId="0" fontId="300" fillId="0" borderId="0" xfId="2639" applyFont="1" applyFill="1" applyAlignment="1" applyProtection="1">
      <alignment horizontal="justify" vertical="top" wrapText="1"/>
    </xf>
    <xf numFmtId="49" fontId="300" fillId="0" borderId="0" xfId="1548" applyNumberFormat="1" applyFont="1" applyFill="1" applyAlignment="1" applyProtection="1">
      <alignment horizontal="left" vertical="top" wrapText="1"/>
    </xf>
    <xf numFmtId="4" fontId="300" fillId="0" borderId="0" xfId="1548" applyNumberFormat="1" applyFont="1" applyFill="1" applyBorder="1" applyAlignment="1" applyProtection="1">
      <alignment horizontal="right"/>
      <protection locked="0"/>
    </xf>
    <xf numFmtId="3" fontId="300" fillId="0" borderId="0" xfId="2636" applyNumberFormat="1" applyFont="1" applyFill="1" applyAlignment="1" applyProtection="1">
      <alignment horizontal="center"/>
    </xf>
    <xf numFmtId="0" fontId="300" fillId="0" borderId="0" xfId="2636" applyFont="1" applyFill="1" applyAlignment="1" applyProtection="1">
      <alignment horizontal="center"/>
    </xf>
    <xf numFmtId="49" fontId="300" fillId="0" borderId="0" xfId="2636" applyNumberFormat="1" applyFont="1" applyFill="1" applyAlignment="1" applyProtection="1">
      <alignment horizontal="justify" vertical="top" wrapText="1"/>
    </xf>
    <xf numFmtId="49" fontId="300" fillId="0" borderId="0" xfId="1548" applyNumberFormat="1" applyFont="1" applyFill="1" applyAlignment="1" applyProtection="1">
      <alignment horizontal="right" vertical="top"/>
    </xf>
    <xf numFmtId="0" fontId="300" fillId="0" borderId="0" xfId="2636" applyFont="1" applyFill="1" applyAlignment="1" applyProtection="1">
      <alignment horizontal="justify" vertical="top" wrapText="1"/>
    </xf>
    <xf numFmtId="49" fontId="300" fillId="0" borderId="0" xfId="1548" applyNumberFormat="1" applyFont="1" applyFill="1" applyAlignment="1" applyProtection="1">
      <alignment horizontal="justify" vertical="top" wrapText="1"/>
    </xf>
    <xf numFmtId="49" fontId="300" fillId="0" borderId="0" xfId="2639" applyNumberFormat="1" applyFont="1" applyFill="1" applyAlignment="1" applyProtection="1">
      <alignment horizontal="justify" vertical="top" wrapText="1"/>
    </xf>
    <xf numFmtId="0" fontId="300" fillId="0" borderId="0" xfId="2639" applyFont="1" applyFill="1" applyBorder="1" applyAlignment="1" applyProtection="1">
      <alignment horizontal="justify" vertical="top" wrapText="1"/>
    </xf>
    <xf numFmtId="0" fontId="300" fillId="0" borderId="0" xfId="2633" applyFont="1" applyFill="1" applyAlignment="1" applyProtection="1">
      <alignment horizontal="justify" vertical="top" wrapText="1"/>
    </xf>
    <xf numFmtId="0" fontId="300" fillId="0" borderId="0" xfId="1548" applyFont="1" applyAlignment="1" applyProtection="1">
      <alignment horizontal="center"/>
    </xf>
    <xf numFmtId="0" fontId="300" fillId="0" borderId="0" xfId="1548" applyFont="1" applyAlignment="1" applyProtection="1">
      <alignment horizontal="justify" vertical="top" wrapText="1"/>
    </xf>
    <xf numFmtId="3" fontId="300" fillId="0" borderId="0" xfId="1548" applyNumberFormat="1" applyFont="1" applyAlignment="1" applyProtection="1">
      <alignment horizontal="center"/>
    </xf>
    <xf numFmtId="0" fontId="300" fillId="0" borderId="0" xfId="1548" applyFont="1" applyFill="1" applyBorder="1" applyAlignment="1" applyProtection="1">
      <alignment horizontal="justify" vertical="top" wrapText="1"/>
    </xf>
    <xf numFmtId="4" fontId="300" fillId="0" borderId="0" xfId="1548" applyNumberFormat="1" applyFont="1" applyFill="1" applyAlignment="1" applyProtection="1">
      <alignment horizontal="right"/>
    </xf>
    <xf numFmtId="0" fontId="300" fillId="0" borderId="0" xfId="2634" applyFont="1" applyFill="1" applyAlignment="1" applyProtection="1">
      <alignment horizontal="justify" vertical="top" wrapText="1"/>
    </xf>
    <xf numFmtId="0" fontId="300" fillId="0" borderId="0" xfId="2640" applyFont="1" applyFill="1" applyAlignment="1" applyProtection="1">
      <alignment horizontal="justify" vertical="top" wrapText="1"/>
    </xf>
    <xf numFmtId="49" fontId="300" fillId="0" borderId="0" xfId="2640" applyNumberFormat="1" applyFont="1" applyFill="1" applyAlignment="1" applyProtection="1">
      <alignment horizontal="justify" vertical="top" wrapText="1"/>
    </xf>
    <xf numFmtId="3" fontId="300" fillId="0" borderId="0" xfId="2640" applyNumberFormat="1" applyFont="1" applyFill="1" applyAlignment="1" applyProtection="1">
      <alignment horizontal="center"/>
    </xf>
    <xf numFmtId="0" fontId="300" fillId="0" borderId="0" xfId="2640" applyFont="1" applyFill="1" applyAlignment="1" applyProtection="1">
      <alignment horizontal="center"/>
    </xf>
    <xf numFmtId="3" fontId="300" fillId="0" borderId="0" xfId="1548" applyNumberFormat="1" applyFont="1" applyBorder="1" applyAlignment="1" applyProtection="1">
      <alignment horizontal="center"/>
    </xf>
    <xf numFmtId="0" fontId="300" fillId="0" borderId="0" xfId="1548" applyFont="1" applyBorder="1" applyAlignment="1" applyProtection="1">
      <alignment horizontal="center"/>
    </xf>
    <xf numFmtId="49" fontId="300" fillId="0" borderId="0" xfId="1548" applyNumberFormat="1" applyFont="1" applyBorder="1" applyAlignment="1" applyProtection="1">
      <alignment horizontal="justify" vertical="top" wrapText="1"/>
    </xf>
    <xf numFmtId="49" fontId="300" fillId="0" borderId="0" xfId="1548" applyNumberFormat="1" applyFont="1" applyBorder="1" applyAlignment="1" applyProtection="1">
      <alignment vertical="top"/>
    </xf>
    <xf numFmtId="49" fontId="300" fillId="0" borderId="0" xfId="1548" applyNumberFormat="1" applyFont="1" applyAlignment="1" applyProtection="1">
      <alignment horizontal="justify" vertical="top" wrapText="1"/>
    </xf>
    <xf numFmtId="49" fontId="300" fillId="0" borderId="0" xfId="1548" applyNumberFormat="1" applyFont="1" applyAlignment="1" applyProtection="1">
      <alignment vertical="top"/>
    </xf>
    <xf numFmtId="3" fontId="300" fillId="0" borderId="0" xfId="2639" applyNumberFormat="1" applyFont="1" applyAlignment="1" applyProtection="1">
      <alignment horizontal="center"/>
    </xf>
    <xf numFmtId="0" fontId="300" fillId="0" borderId="0" xfId="2639" applyFont="1" applyAlignment="1" applyProtection="1">
      <alignment horizontal="center"/>
    </xf>
    <xf numFmtId="3" fontId="302" fillId="0" borderId="0" xfId="1548" applyNumberFormat="1" applyFont="1" applyFill="1" applyAlignment="1" applyProtection="1">
      <alignment horizontal="left" wrapText="1"/>
    </xf>
    <xf numFmtId="0" fontId="300" fillId="0" borderId="0" xfId="1548" applyFont="1" applyFill="1" applyAlignment="1" applyProtection="1">
      <alignment horizontal="left" wrapText="1"/>
    </xf>
    <xf numFmtId="4" fontId="300" fillId="0" borderId="0" xfId="1548" applyNumberFormat="1" applyFont="1" applyAlignment="1" applyProtection="1">
      <alignment horizontal="right"/>
      <protection locked="0"/>
    </xf>
    <xf numFmtId="4" fontId="299" fillId="0" borderId="0" xfId="1548" applyNumberFormat="1" applyFont="1" applyBorder="1" applyAlignment="1" applyProtection="1">
      <alignment horizontal="right"/>
    </xf>
    <xf numFmtId="4" fontId="132" fillId="0" borderId="67" xfId="1548" applyNumberFormat="1" applyFont="1" applyBorder="1" applyAlignment="1" applyProtection="1">
      <alignment horizontal="right" wrapText="1"/>
    </xf>
    <xf numFmtId="3" fontId="132" fillId="0" borderId="67" xfId="1548" applyNumberFormat="1" applyFont="1" applyBorder="1" applyAlignment="1" applyProtection="1">
      <alignment horizontal="center" wrapText="1"/>
    </xf>
    <xf numFmtId="0" fontId="132" fillId="0" borderId="67" xfId="1548" applyFont="1" applyBorder="1" applyAlignment="1" applyProtection="1">
      <alignment horizontal="center" wrapText="1"/>
    </xf>
    <xf numFmtId="0" fontId="132" fillId="0" borderId="67" xfId="1548" applyNumberFormat="1" applyFont="1" applyBorder="1" applyAlignment="1" applyProtection="1">
      <alignment horizontal="justify" vertical="top" wrapText="1"/>
    </xf>
    <xf numFmtId="49" fontId="132" fillId="0" borderId="67" xfId="1548" applyNumberFormat="1" applyFont="1" applyBorder="1" applyAlignment="1" applyProtection="1">
      <alignment horizontal="left" vertical="top" wrapText="1"/>
    </xf>
    <xf numFmtId="3" fontId="132" fillId="0" borderId="0" xfId="2527" applyNumberFormat="1" applyFont="1" applyFill="1" applyAlignment="1" applyProtection="1">
      <alignment horizontal="center"/>
    </xf>
    <xf numFmtId="3" fontId="132" fillId="0" borderId="0" xfId="2641" applyNumberFormat="1" applyFont="1" applyFill="1" applyAlignment="1" applyProtection="1">
      <alignment horizontal="center"/>
    </xf>
    <xf numFmtId="0" fontId="132" fillId="0" borderId="0" xfId="2641" applyFont="1" applyFill="1" applyAlignment="1" applyProtection="1">
      <alignment horizontal="center"/>
    </xf>
    <xf numFmtId="0" fontId="132" fillId="0" borderId="0" xfId="2638" applyFont="1" applyFill="1" applyAlignment="1" applyProtection="1">
      <alignment horizontal="justify" vertical="top" wrapText="1"/>
    </xf>
    <xf numFmtId="4" fontId="132" fillId="0" borderId="0" xfId="1548" applyNumberFormat="1" applyFont="1" applyAlignment="1" applyProtection="1">
      <alignment wrapText="1"/>
    </xf>
    <xf numFmtId="4" fontId="299" fillId="0" borderId="0" xfId="1548" applyNumberFormat="1" applyFont="1" applyBorder="1" applyAlignment="1" applyProtection="1"/>
    <xf numFmtId="4" fontId="299" fillId="0" borderId="0" xfId="1548" applyNumberFormat="1" applyFont="1" applyFill="1" applyBorder="1" applyAlignment="1" applyProtection="1">
      <protection locked="0"/>
    </xf>
    <xf numFmtId="3" fontId="299" fillId="0" borderId="0" xfId="2636" applyNumberFormat="1" applyFont="1" applyFill="1" applyBorder="1" applyAlignment="1" applyProtection="1">
      <alignment horizontal="center"/>
    </xf>
    <xf numFmtId="0" fontId="299" fillId="0" borderId="0" xfId="2636" applyFont="1" applyFill="1" applyBorder="1" applyAlignment="1" applyProtection="1">
      <alignment horizontal="center"/>
    </xf>
    <xf numFmtId="3" fontId="300" fillId="0" borderId="67" xfId="1548" applyNumberFormat="1" applyFont="1" applyFill="1" applyBorder="1" applyAlignment="1" applyProtection="1">
      <alignment horizontal="center" wrapText="1"/>
    </xf>
    <xf numFmtId="0" fontId="300" fillId="0" borderId="67" xfId="1548" applyFont="1" applyBorder="1" applyAlignment="1" applyProtection="1">
      <alignment horizontal="center" wrapText="1"/>
    </xf>
    <xf numFmtId="49" fontId="300" fillId="0" borderId="67" xfId="2527" applyNumberFormat="1" applyFont="1" applyFill="1" applyBorder="1" applyAlignment="1" applyProtection="1">
      <alignment horizontal="justify" vertical="top" wrapText="1"/>
    </xf>
    <xf numFmtId="49" fontId="300" fillId="0" borderId="67" xfId="1548" applyNumberFormat="1" applyFont="1" applyBorder="1" applyAlignment="1" applyProtection="1">
      <alignment horizontal="right" vertical="top" wrapText="1"/>
    </xf>
    <xf numFmtId="3" fontId="300" fillId="0" borderId="0" xfId="1548" applyNumberFormat="1" applyFont="1" applyAlignment="1" applyProtection="1">
      <alignment horizontal="center" wrapText="1"/>
    </xf>
    <xf numFmtId="0" fontId="300" fillId="0" borderId="0" xfId="1548" applyFont="1" applyAlignment="1" applyProtection="1">
      <alignment horizontal="center" wrapText="1"/>
    </xf>
    <xf numFmtId="49" fontId="300" fillId="0" borderId="0" xfId="2527" applyNumberFormat="1" applyFont="1" applyFill="1" applyAlignment="1" applyProtection="1">
      <alignment horizontal="justify" vertical="top" wrapText="1"/>
    </xf>
    <xf numFmtId="49" fontId="300" fillId="0" borderId="0" xfId="1548" applyNumberFormat="1" applyFont="1" applyAlignment="1" applyProtection="1">
      <alignment horizontal="right" vertical="top" wrapText="1"/>
    </xf>
    <xf numFmtId="4" fontId="300" fillId="0" borderId="0" xfId="1548" applyNumberFormat="1" applyFont="1" applyAlignment="1" applyProtection="1"/>
    <xf numFmtId="49" fontId="300" fillId="0" borderId="0" xfId="1548" applyNumberFormat="1" applyFont="1" applyAlignment="1" applyProtection="1">
      <alignment horizontal="left" vertical="top" wrapText="1"/>
    </xf>
    <xf numFmtId="49" fontId="132" fillId="0" borderId="0" xfId="2527" applyNumberFormat="1" applyFont="1" applyFill="1" applyAlignment="1" applyProtection="1">
      <alignment horizontal="justify" vertical="top" wrapText="1"/>
    </xf>
    <xf numFmtId="3" fontId="300" fillId="0" borderId="0" xfId="2639" applyNumberFormat="1" applyFont="1" applyFill="1" applyAlignment="1" applyProtection="1">
      <alignment horizontal="center" wrapText="1"/>
    </xf>
    <xf numFmtId="0" fontId="300" fillId="0" borderId="0" xfId="2639" applyFont="1" applyFill="1" applyAlignment="1" applyProtection="1">
      <alignment horizontal="center" wrapText="1"/>
    </xf>
    <xf numFmtId="49" fontId="300" fillId="0" borderId="0" xfId="1548" applyNumberFormat="1" applyFont="1" applyFill="1" applyAlignment="1" applyProtection="1">
      <alignment horizontal="right" vertical="top" wrapText="1"/>
    </xf>
    <xf numFmtId="3" fontId="300" fillId="0" borderId="0" xfId="1548" applyNumberFormat="1" applyFont="1" applyFill="1" applyAlignment="1" applyProtection="1">
      <alignment horizontal="center" wrapText="1"/>
    </xf>
    <xf numFmtId="0" fontId="300" fillId="0" borderId="0" xfId="1548" applyFont="1" applyFill="1" applyAlignment="1" applyProtection="1">
      <alignment horizontal="center" wrapText="1"/>
    </xf>
    <xf numFmtId="0" fontId="132" fillId="0" borderId="0" xfId="2527" applyFont="1" applyAlignment="1" applyProtection="1">
      <alignment horizontal="justify" vertical="top" wrapText="1"/>
    </xf>
    <xf numFmtId="49" fontId="302" fillId="0" borderId="0" xfId="1548" applyNumberFormat="1" applyFont="1" applyAlignment="1" applyProtection="1">
      <alignment horizontal="left" vertical="top" wrapText="1"/>
    </xf>
    <xf numFmtId="0" fontId="300" fillId="0" borderId="0" xfId="2527" applyFont="1" applyAlignment="1" applyProtection="1">
      <alignment horizontal="justify" vertical="top" wrapText="1"/>
    </xf>
    <xf numFmtId="4" fontId="132" fillId="0" borderId="0" xfId="1548" applyNumberFormat="1" applyFont="1" applyFill="1" applyAlignment="1" applyProtection="1">
      <protection locked="0"/>
    </xf>
    <xf numFmtId="4" fontId="299" fillId="0" borderId="0" xfId="1548" applyNumberFormat="1" applyFont="1" applyAlignment="1" applyProtection="1"/>
    <xf numFmtId="4" fontId="300" fillId="0" borderId="67" xfId="1548" applyNumberFormat="1" applyFont="1" applyBorder="1" applyAlignment="1" applyProtection="1"/>
    <xf numFmtId="4" fontId="132" fillId="0" borderId="67" xfId="1548" applyNumberFormat="1" applyFont="1" applyFill="1" applyBorder="1" applyAlignment="1" applyProtection="1">
      <protection locked="0"/>
    </xf>
    <xf numFmtId="3" fontId="132" fillId="0" borderId="67" xfId="2636" applyNumberFormat="1" applyFont="1" applyFill="1" applyBorder="1" applyAlignment="1" applyProtection="1">
      <alignment horizontal="center"/>
    </xf>
    <xf numFmtId="0" fontId="132" fillId="0" borderId="67" xfId="2636" applyFont="1" applyFill="1" applyBorder="1" applyAlignment="1" applyProtection="1">
      <alignment horizontal="center"/>
    </xf>
    <xf numFmtId="49" fontId="132" fillId="0" borderId="67" xfId="2636" applyNumberFormat="1" applyFont="1" applyFill="1" applyBorder="1" applyAlignment="1" applyProtection="1">
      <alignment horizontal="justify" vertical="top" wrapText="1"/>
    </xf>
    <xf numFmtId="0" fontId="132" fillId="0" borderId="0" xfId="1548" applyNumberFormat="1" applyFont="1" applyAlignment="1" applyProtection="1">
      <alignment horizontal="left" vertical="top" wrapText="1"/>
    </xf>
    <xf numFmtId="3" fontId="132" fillId="0" borderId="0" xfId="1548" applyNumberFormat="1" applyFont="1" applyBorder="1" applyAlignment="1" applyProtection="1">
      <alignment horizontal="center" wrapText="1"/>
    </xf>
    <xf numFmtId="0" fontId="132" fillId="0" borderId="0" xfId="1548" applyFont="1" applyBorder="1" applyAlignment="1" applyProtection="1">
      <alignment horizontal="center" wrapText="1"/>
    </xf>
    <xf numFmtId="0" fontId="132" fillId="0" borderId="0" xfId="1548" applyNumberFormat="1" applyFont="1" applyBorder="1" applyAlignment="1" applyProtection="1">
      <alignment horizontal="justify" vertical="top" wrapText="1"/>
    </xf>
    <xf numFmtId="49" fontId="132" fillId="0" borderId="0" xfId="1548" applyNumberFormat="1" applyFont="1" applyAlignment="1" applyProtection="1">
      <alignment horizontal="center"/>
    </xf>
    <xf numFmtId="0" fontId="132" fillId="0" borderId="0" xfId="1548" applyNumberFormat="1" applyFont="1" applyFill="1" applyAlignment="1" applyProtection="1">
      <alignment horizontal="justify" vertical="top" wrapText="1"/>
    </xf>
    <xf numFmtId="3" fontId="132" fillId="0" borderId="0" xfId="1548" applyNumberFormat="1" applyFont="1" applyFill="1" applyAlignment="1" applyProtection="1">
      <alignment horizontal="center" wrapText="1"/>
    </xf>
    <xf numFmtId="0" fontId="132" fillId="0" borderId="0" xfId="2527" applyNumberFormat="1" applyFont="1" applyAlignment="1" applyProtection="1">
      <alignment horizontal="justify" vertical="top" wrapText="1"/>
    </xf>
    <xf numFmtId="49" fontId="132" fillId="0" borderId="0" xfId="1548" applyNumberFormat="1" applyFont="1" applyBorder="1" applyAlignment="1" applyProtection="1">
      <alignment horizontal="left" vertical="top" wrapText="1"/>
    </xf>
    <xf numFmtId="0" fontId="132" fillId="0" borderId="0" xfId="1548" applyFont="1" applyFill="1" applyAlignment="1" applyProtection="1">
      <alignment horizontal="center" wrapText="1"/>
    </xf>
    <xf numFmtId="4" fontId="300" fillId="0" borderId="0" xfId="1548" applyNumberFormat="1" applyFont="1" applyFill="1" applyAlignment="1" applyProtection="1">
      <protection locked="0"/>
    </xf>
    <xf numFmtId="0" fontId="132" fillId="0" borderId="0" xfId="2527" applyNumberFormat="1" applyFont="1" applyFill="1" applyAlignment="1" applyProtection="1">
      <alignment horizontal="justify" vertical="top" wrapText="1"/>
    </xf>
    <xf numFmtId="4" fontId="132" fillId="0" borderId="0" xfId="1548" quotePrefix="1" applyNumberFormat="1" applyFont="1" applyAlignment="1" applyProtection="1">
      <alignment horizontal="center" wrapText="1"/>
    </xf>
    <xf numFmtId="49" fontId="132" fillId="0" borderId="0" xfId="1548" applyNumberFormat="1" applyFont="1" applyAlignment="1" applyProtection="1">
      <alignment horizontal="right" vertical="top" wrapText="1"/>
    </xf>
    <xf numFmtId="0" fontId="132" fillId="0" borderId="0" xfId="2636" applyNumberFormat="1" applyFont="1" applyFill="1" applyAlignment="1" applyProtection="1">
      <alignment horizontal="justify" vertical="top" wrapText="1"/>
    </xf>
    <xf numFmtId="4" fontId="300" fillId="0" borderId="0" xfId="1548" applyNumberFormat="1" applyFont="1" applyFill="1" applyAlignment="1" applyProtection="1"/>
    <xf numFmtId="4" fontId="132" fillId="0" borderId="0" xfId="1548" applyNumberFormat="1" applyFont="1" applyFill="1" applyAlignment="1" applyProtection="1"/>
    <xf numFmtId="4" fontId="300" fillId="0" borderId="0" xfId="2637" applyNumberFormat="1" applyFont="1" applyFill="1" applyAlignment="1" applyProtection="1">
      <alignment wrapText="1"/>
    </xf>
    <xf numFmtId="0" fontId="300" fillId="0" borderId="0" xfId="2639" applyNumberFormat="1" applyFont="1" applyFill="1" applyAlignment="1" applyProtection="1">
      <alignment horizontal="justify" vertical="top" wrapText="1"/>
    </xf>
    <xf numFmtId="4" fontId="300" fillId="0" borderId="0" xfId="1548" applyNumberFormat="1" applyFont="1" applyFill="1" applyAlignment="1" applyProtection="1">
      <alignment wrapText="1"/>
    </xf>
    <xf numFmtId="0" fontId="300" fillId="0" borderId="0" xfId="2527" applyNumberFormat="1" applyFont="1" applyFill="1" applyAlignment="1" applyProtection="1">
      <alignment horizontal="justify" vertical="top" wrapText="1"/>
    </xf>
    <xf numFmtId="0" fontId="300" fillId="0" borderId="0" xfId="2527" applyNumberFormat="1" applyFont="1" applyAlignment="1" applyProtection="1">
      <alignment horizontal="justify" vertical="top" wrapText="1"/>
    </xf>
    <xf numFmtId="4" fontId="30" fillId="0" borderId="21" xfId="87" applyNumberFormat="1" applyFont="1" applyFill="1" applyBorder="1" applyAlignment="1" applyProtection="1">
      <alignment vertical="top"/>
    </xf>
    <xf numFmtId="4" fontId="30" fillId="0" borderId="26" xfId="87" applyNumberFormat="1" applyFont="1" applyFill="1" applyBorder="1" applyAlignment="1" applyProtection="1">
      <alignment vertical="top"/>
    </xf>
    <xf numFmtId="4" fontId="117" fillId="0" borderId="0" xfId="2479" applyNumberFormat="1" applyFont="1" applyFill="1" applyBorder="1" applyAlignment="1" applyProtection="1">
      <alignment horizontal="right" vertical="top"/>
      <protection locked="0"/>
    </xf>
    <xf numFmtId="0" fontId="117" fillId="0" borderId="0" xfId="2479" applyFont="1" applyAlignment="1" applyProtection="1">
      <alignment horizontal="right"/>
      <protection locked="0"/>
    </xf>
    <xf numFmtId="0" fontId="136" fillId="0" borderId="0" xfId="2479" applyFont="1" applyAlignment="1" applyProtection="1">
      <alignment horizontal="center"/>
    </xf>
    <xf numFmtId="0" fontId="136" fillId="0" borderId="0" xfId="2479" applyFont="1" applyAlignment="1" applyProtection="1">
      <alignment horizontal="right"/>
    </xf>
    <xf numFmtId="4" fontId="136" fillId="0" borderId="0" xfId="2479" applyNumberFormat="1" applyFont="1" applyAlignment="1" applyProtection="1">
      <alignment vertical="top"/>
    </xf>
    <xf numFmtId="0" fontId="136" fillId="0" borderId="0" xfId="2479" applyFont="1" applyProtection="1"/>
    <xf numFmtId="4" fontId="136" fillId="0" borderId="0" xfId="2479" applyNumberFormat="1" applyFont="1" applyProtection="1"/>
    <xf numFmtId="0" fontId="117" fillId="0" borderId="0" xfId="2479" applyFont="1" applyProtection="1"/>
    <xf numFmtId="0" fontId="134" fillId="0" borderId="0" xfId="1575" applyFont="1" applyAlignment="1" applyProtection="1">
      <alignment horizontal="right"/>
    </xf>
    <xf numFmtId="0" fontId="134" fillId="0" borderId="0" xfId="1575" applyFont="1" applyAlignment="1" applyProtection="1">
      <alignment horizontal="left"/>
    </xf>
    <xf numFmtId="0" fontId="134" fillId="0" borderId="0" xfId="2479" applyFont="1" applyAlignment="1" applyProtection="1">
      <alignment horizontal="left" vertical="top" wrapText="1"/>
    </xf>
    <xf numFmtId="0" fontId="134" fillId="0" borderId="0" xfId="1575" applyFont="1" applyAlignment="1" applyProtection="1">
      <alignment horizontal="left" vertical="top"/>
    </xf>
    <xf numFmtId="0" fontId="189" fillId="0" borderId="0" xfId="1575" applyFont="1" applyAlignment="1" applyProtection="1">
      <alignment horizontal="right" wrapText="1"/>
    </xf>
    <xf numFmtId="0" fontId="189" fillId="0" borderId="0" xfId="1575" applyFont="1" applyAlignment="1" applyProtection="1">
      <alignment horizontal="left" vertical="top"/>
    </xf>
    <xf numFmtId="4" fontId="188" fillId="0" borderId="0" xfId="2479" applyNumberFormat="1" applyFont="1" applyAlignment="1" applyProtection="1">
      <alignment vertical="top"/>
    </xf>
    <xf numFmtId="0" fontId="188" fillId="0" borderId="0" xfId="2479" applyFont="1" applyProtection="1"/>
    <xf numFmtId="4" fontId="188" fillId="0" borderId="0" xfId="2479" applyNumberFormat="1" applyFont="1" applyProtection="1"/>
    <xf numFmtId="0" fontId="185" fillId="0" borderId="0" xfId="2479" applyFont="1" applyProtection="1"/>
    <xf numFmtId="0" fontId="134" fillId="0" borderId="0" xfId="1575" applyAlignment="1" applyProtection="1">
      <alignment horizontal="left" vertical="top"/>
    </xf>
    <xf numFmtId="0" fontId="134" fillId="0" borderId="0" xfId="1575" applyFont="1" applyAlignment="1" applyProtection="1"/>
    <xf numFmtId="0" fontId="117" fillId="0" borderId="61" xfId="2479" applyFont="1" applyBorder="1" applyAlignment="1" applyProtection="1">
      <alignment horizontal="center"/>
    </xf>
    <xf numFmtId="0" fontId="136" fillId="0" borderId="61" xfId="2479" applyFont="1" applyBorder="1" applyAlignment="1" applyProtection="1">
      <alignment horizontal="left" vertical="top" wrapText="1"/>
    </xf>
    <xf numFmtId="0" fontId="134" fillId="0" borderId="61" xfId="1575" applyFont="1" applyBorder="1" applyAlignment="1" applyProtection="1">
      <alignment horizontal="center"/>
    </xf>
    <xf numFmtId="0" fontId="134" fillId="0" borderId="61" xfId="1575" applyFont="1" applyBorder="1" applyAlignment="1" applyProtection="1">
      <alignment horizontal="right"/>
    </xf>
    <xf numFmtId="0" fontId="197" fillId="46" borderId="60" xfId="2479" applyFont="1" applyFill="1" applyBorder="1" applyAlignment="1" applyProtection="1">
      <alignment horizontal="center"/>
    </xf>
    <xf numFmtId="0" fontId="197" fillId="46" borderId="60" xfId="2479" applyFont="1" applyFill="1" applyBorder="1" applyAlignment="1" applyProtection="1">
      <alignment horizontal="center" vertical="top" wrapText="1"/>
    </xf>
    <xf numFmtId="0" fontId="197" fillId="46" borderId="60" xfId="2487" applyFont="1" applyFill="1" applyBorder="1" applyAlignment="1" applyProtection="1">
      <alignment horizontal="center" wrapText="1"/>
    </xf>
    <xf numFmtId="0" fontId="197" fillId="46" borderId="59" xfId="2487" applyFont="1" applyFill="1" applyBorder="1" applyAlignment="1" applyProtection="1">
      <alignment horizontal="center" wrapText="1"/>
    </xf>
    <xf numFmtId="0" fontId="134" fillId="0" borderId="0" xfId="2479" applyFont="1" applyAlignment="1" applyProtection="1">
      <alignment horizontal="center" vertical="top"/>
    </xf>
    <xf numFmtId="0" fontId="134" fillId="0" borderId="0" xfId="2487" applyFont="1" applyProtection="1"/>
    <xf numFmtId="0" fontId="134" fillId="0" borderId="0" xfId="1575" applyFont="1" applyProtection="1"/>
    <xf numFmtId="0" fontId="197" fillId="0" borderId="0" xfId="2479" applyFont="1" applyFill="1" applyBorder="1" applyAlignment="1" applyProtection="1">
      <alignment horizontal="center"/>
    </xf>
    <xf numFmtId="0" fontId="197" fillId="0" borderId="0" xfId="2479" applyFont="1" applyFill="1" applyBorder="1" applyAlignment="1" applyProtection="1">
      <alignment horizontal="center" vertical="top" wrapText="1"/>
    </xf>
    <xf numFmtId="4" fontId="197" fillId="0" borderId="0" xfId="2479" applyNumberFormat="1" applyFont="1" applyFill="1" applyBorder="1" applyAlignment="1" applyProtection="1">
      <alignment horizontal="center" vertical="top" wrapText="1"/>
    </xf>
    <xf numFmtId="0" fontId="197" fillId="0" borderId="0" xfId="2487" applyFont="1" applyFill="1" applyBorder="1" applyAlignment="1" applyProtection="1">
      <alignment horizontal="center" wrapText="1"/>
    </xf>
    <xf numFmtId="0" fontId="134" fillId="0" borderId="0" xfId="2479" applyFont="1" applyFill="1" applyAlignment="1" applyProtection="1">
      <alignment horizontal="center" vertical="top"/>
    </xf>
    <xf numFmtId="0" fontId="134" fillId="0" borderId="0" xfId="2487" applyFont="1" applyFill="1" applyProtection="1"/>
    <xf numFmtId="0" fontId="134" fillId="0" borderId="0" xfId="1575" applyFont="1" applyFill="1" applyProtection="1"/>
    <xf numFmtId="0" fontId="117" fillId="0" borderId="0" xfId="2479" applyFont="1" applyFill="1" applyAlignment="1" applyProtection="1">
      <alignment horizontal="center" vertical="top" wrapText="1"/>
    </xf>
    <xf numFmtId="0" fontId="117" fillId="0" borderId="0" xfId="2479" applyFont="1" applyFill="1" applyAlignment="1" applyProtection="1">
      <alignment vertical="top" wrapText="1"/>
    </xf>
    <xf numFmtId="0" fontId="117" fillId="0" borderId="0" xfId="2479" applyFont="1" applyFill="1" applyBorder="1" applyAlignment="1" applyProtection="1">
      <alignment horizontal="center" vertical="top"/>
    </xf>
    <xf numFmtId="0" fontId="117" fillId="0" borderId="0" xfId="2479" applyFont="1" applyFill="1" applyBorder="1" applyAlignment="1" applyProtection="1">
      <alignment horizontal="right" vertical="top"/>
    </xf>
    <xf numFmtId="4" fontId="117" fillId="0" borderId="0" xfId="2479" applyNumberFormat="1" applyFont="1" applyFill="1" applyBorder="1" applyAlignment="1" applyProtection="1">
      <alignment horizontal="right" vertical="top"/>
    </xf>
    <xf numFmtId="0" fontId="117" fillId="0" borderId="0" xfId="2479" applyFont="1" applyFill="1" applyProtection="1"/>
    <xf numFmtId="4" fontId="117" fillId="0" borderId="0" xfId="2479" applyNumberFormat="1" applyFont="1" applyFill="1" applyAlignment="1" applyProtection="1"/>
    <xf numFmtId="4" fontId="117" fillId="0" borderId="0" xfId="2479" applyNumberFormat="1" applyFont="1" applyFill="1" applyProtection="1"/>
    <xf numFmtId="0" fontId="185" fillId="0" borderId="0" xfId="2479" applyFont="1" applyFill="1" applyAlignment="1" applyProtection="1">
      <alignment horizontal="center" vertical="top" wrapText="1"/>
    </xf>
    <xf numFmtId="0" fontId="185" fillId="0" borderId="0" xfId="2479" applyFont="1" applyFill="1" applyProtection="1"/>
    <xf numFmtId="4" fontId="185" fillId="0" borderId="0" xfId="2479" applyNumberFormat="1" applyFont="1" applyFill="1" applyAlignment="1" applyProtection="1"/>
    <xf numFmtId="0" fontId="105" fillId="0" borderId="0" xfId="2479" applyFont="1" applyFill="1" applyAlignment="1" applyProtection="1">
      <alignment vertical="top" wrapText="1"/>
    </xf>
    <xf numFmtId="0" fontId="105" fillId="0" borderId="0" xfId="2479" applyFont="1" applyFill="1" applyBorder="1" applyAlignment="1" applyProtection="1">
      <alignment horizontal="center" vertical="top"/>
    </xf>
    <xf numFmtId="0" fontId="117" fillId="0" borderId="0" xfId="1575" applyFont="1" applyFill="1" applyAlignment="1" applyProtection="1">
      <alignment horizontal="left"/>
    </xf>
    <xf numFmtId="0" fontId="105" fillId="0" borderId="0" xfId="2479" applyFont="1" applyFill="1" applyAlignment="1" applyProtection="1">
      <alignment horizontal="center" vertical="top" wrapText="1"/>
    </xf>
    <xf numFmtId="0" fontId="117" fillId="0" borderId="0" xfId="2479" applyFont="1" applyFill="1" applyAlignment="1" applyProtection="1">
      <alignment horizontal="center"/>
    </xf>
    <xf numFmtId="0" fontId="117" fillId="0" borderId="0" xfId="2479" applyFont="1" applyFill="1" applyAlignment="1" applyProtection="1">
      <alignment horizontal="right"/>
    </xf>
    <xf numFmtId="2" fontId="117" fillId="0" borderId="0" xfId="2479" applyNumberFormat="1" applyFont="1" applyFill="1" applyAlignment="1" applyProtection="1">
      <alignment horizontal="right"/>
    </xf>
    <xf numFmtId="4" fontId="117" fillId="0" borderId="0" xfId="2479" applyNumberFormat="1" applyFont="1" applyFill="1" applyAlignment="1" applyProtection="1">
      <alignment vertical="top"/>
    </xf>
    <xf numFmtId="0" fontId="134" fillId="0" borderId="0" xfId="2479" applyFont="1" applyFill="1" applyAlignment="1" applyProtection="1">
      <alignment horizontal="center" vertical="top" wrapText="1"/>
    </xf>
    <xf numFmtId="0" fontId="0" fillId="0" borderId="0" xfId="2479" applyFont="1" applyFill="1" applyAlignment="1" applyProtection="1">
      <alignment vertical="top" wrapText="1"/>
    </xf>
    <xf numFmtId="0" fontId="134" fillId="0" borderId="0" xfId="2479" applyFont="1" applyFill="1" applyAlignment="1" applyProtection="1">
      <alignment vertical="top" wrapText="1"/>
    </xf>
    <xf numFmtId="0" fontId="134" fillId="0" borderId="0" xfId="2479" applyFont="1" applyFill="1" applyBorder="1" applyAlignment="1" applyProtection="1">
      <alignment horizontal="center" vertical="top"/>
    </xf>
    <xf numFmtId="0" fontId="134" fillId="0" borderId="0" xfId="2479" applyFont="1" applyFill="1" applyBorder="1" applyAlignment="1" applyProtection="1">
      <alignment horizontal="right" vertical="top"/>
    </xf>
    <xf numFmtId="0" fontId="0" fillId="0" borderId="0" xfId="2479" applyFont="1" applyFill="1" applyBorder="1" applyAlignment="1" applyProtection="1">
      <alignment vertical="top" wrapText="1"/>
    </xf>
    <xf numFmtId="4" fontId="134" fillId="0" borderId="0" xfId="2479" applyNumberFormat="1" applyFont="1" applyFill="1" applyBorder="1" applyAlignment="1" applyProtection="1">
      <alignment horizontal="right" vertical="top"/>
    </xf>
    <xf numFmtId="0" fontId="189" fillId="0" borderId="0" xfId="2479" applyFont="1" applyFill="1" applyProtection="1"/>
    <xf numFmtId="4" fontId="189" fillId="0" borderId="0" xfId="2479" applyNumberFormat="1" applyFont="1" applyFill="1" applyAlignment="1" applyProtection="1"/>
    <xf numFmtId="4" fontId="5" fillId="0" borderId="0" xfId="2483" applyNumberFormat="1" applyFont="1" applyFill="1" applyAlignment="1" applyProtection="1">
      <alignment vertical="top"/>
    </xf>
    <xf numFmtId="4" fontId="105" fillId="0" borderId="0" xfId="2483" applyNumberFormat="1" applyFont="1" applyFill="1" applyAlignment="1" applyProtection="1">
      <alignment vertical="top"/>
    </xf>
    <xf numFmtId="0" fontId="105" fillId="0" borderId="0" xfId="2483" applyFont="1" applyFill="1" applyAlignment="1" applyProtection="1">
      <alignment vertical="top"/>
    </xf>
    <xf numFmtId="0" fontId="117" fillId="0" borderId="0" xfId="2479" applyFont="1" applyFill="1" applyBorder="1" applyAlignment="1" applyProtection="1">
      <alignment vertical="top" wrapText="1"/>
    </xf>
    <xf numFmtId="1" fontId="196" fillId="0" borderId="0" xfId="1575" applyNumberFormat="1" applyFont="1" applyFill="1" applyAlignment="1" applyProtection="1">
      <alignment horizontal="right" vertical="top" wrapText="1"/>
    </xf>
    <xf numFmtId="4" fontId="5" fillId="0" borderId="0" xfId="2483" applyNumberFormat="1" applyFont="1" applyFill="1" applyBorder="1" applyAlignment="1" applyProtection="1">
      <alignment vertical="top"/>
    </xf>
    <xf numFmtId="0" fontId="5" fillId="0" borderId="0" xfId="2483" applyFont="1" applyFill="1" applyAlignment="1" applyProtection="1">
      <alignment vertical="top"/>
    </xf>
    <xf numFmtId="0" fontId="105" fillId="0" borderId="0" xfId="1575" applyFont="1" applyAlignment="1" applyProtection="1">
      <alignment horizontal="left" vertical="top" wrapText="1"/>
    </xf>
    <xf numFmtId="0" fontId="189" fillId="0" borderId="0" xfId="2479" applyFont="1" applyFill="1" applyAlignment="1" applyProtection="1">
      <alignment horizontal="center" vertical="top" wrapText="1"/>
    </xf>
    <xf numFmtId="0" fontId="134" fillId="0" borderId="0" xfId="2479" applyFont="1" applyFill="1" applyBorder="1" applyAlignment="1" applyProtection="1">
      <alignment vertical="top" wrapText="1"/>
    </xf>
    <xf numFmtId="0" fontId="105" fillId="0" borderId="0" xfId="2486" applyFont="1" applyFill="1" applyBorder="1" applyAlignment="1" applyProtection="1">
      <alignment horizontal="center" vertical="top"/>
    </xf>
    <xf numFmtId="0" fontId="105" fillId="0" borderId="0" xfId="2486" applyFont="1" applyFill="1" applyBorder="1" applyAlignment="1" applyProtection="1">
      <alignment vertical="top"/>
    </xf>
    <xf numFmtId="0" fontId="105" fillId="0" borderId="0" xfId="2486" applyFont="1" applyFill="1" applyBorder="1" applyAlignment="1" applyProtection="1">
      <alignment horizontal="right" vertical="top"/>
    </xf>
    <xf numFmtId="0" fontId="105" fillId="0" borderId="0" xfId="1575" applyFont="1" applyFill="1" applyAlignment="1" applyProtection="1">
      <alignment vertical="top"/>
    </xf>
    <xf numFmtId="0" fontId="195" fillId="0" borderId="0" xfId="1575" applyFont="1" applyFill="1" applyAlignment="1" applyProtection="1">
      <alignment horizontal="right" vertical="top" wrapText="1"/>
    </xf>
    <xf numFmtId="0" fontId="195" fillId="0" borderId="0" xfId="1575" applyFont="1" applyFill="1" applyAlignment="1" applyProtection="1">
      <alignment vertical="top"/>
    </xf>
    <xf numFmtId="0" fontId="117" fillId="0" borderId="0" xfId="2479" applyFont="1" applyFill="1" applyAlignment="1" applyProtection="1">
      <alignment vertical="top"/>
    </xf>
    <xf numFmtId="0" fontId="117" fillId="0" borderId="0" xfId="1575" applyFont="1" applyFill="1" applyAlignment="1" applyProtection="1">
      <alignment horizontal="left" vertical="top"/>
    </xf>
    <xf numFmtId="0" fontId="134" fillId="0" borderId="0" xfId="2479" applyFont="1" applyFill="1" applyProtection="1"/>
    <xf numFmtId="4" fontId="134" fillId="0" borderId="0" xfId="2479" applyNumberFormat="1" applyFont="1" applyFill="1" applyAlignment="1" applyProtection="1"/>
    <xf numFmtId="0" fontId="117" fillId="0" borderId="0" xfId="2479" applyFont="1" applyFill="1" applyAlignment="1" applyProtection="1">
      <alignment horizontal="center" vertical="top"/>
    </xf>
    <xf numFmtId="0" fontId="117" fillId="0" borderId="0" xfId="2479" applyFont="1" applyFill="1" applyAlignment="1" applyProtection="1"/>
    <xf numFmtId="0" fontId="117" fillId="0" borderId="55" xfId="2479" applyFont="1" applyFill="1" applyBorder="1" applyAlignment="1" applyProtection="1">
      <alignment horizontal="center" vertical="top" wrapText="1"/>
    </xf>
    <xf numFmtId="0" fontId="189" fillId="0" borderId="55" xfId="2479" applyFont="1" applyFill="1" applyBorder="1" applyAlignment="1" applyProtection="1">
      <alignment horizontal="right" vertical="top" wrapText="1"/>
    </xf>
    <xf numFmtId="0" fontId="117" fillId="0" borderId="55" xfId="2479" applyFont="1" applyFill="1" applyBorder="1" applyAlignment="1" applyProtection="1">
      <alignment horizontal="center" vertical="top"/>
    </xf>
    <xf numFmtId="0" fontId="117" fillId="0" borderId="55" xfId="2479" applyFont="1" applyFill="1" applyBorder="1" applyAlignment="1" applyProtection="1">
      <alignment horizontal="right" vertical="top"/>
    </xf>
    <xf numFmtId="4" fontId="117" fillId="0" borderId="55" xfId="2479" applyNumberFormat="1" applyFont="1" applyFill="1" applyBorder="1" applyAlignment="1" applyProtection="1">
      <alignment horizontal="right" vertical="top"/>
    </xf>
    <xf numFmtId="4" fontId="189" fillId="0" borderId="55" xfId="2479" applyNumberFormat="1" applyFont="1" applyFill="1" applyBorder="1" applyAlignment="1" applyProtection="1">
      <alignment horizontal="right" vertical="top"/>
    </xf>
    <xf numFmtId="0" fontId="117" fillId="0" borderId="0" xfId="2479" applyFont="1" applyFill="1" applyBorder="1" applyAlignment="1" applyProtection="1">
      <alignment horizontal="center" vertical="top" wrapText="1"/>
    </xf>
    <xf numFmtId="0" fontId="117" fillId="0" borderId="0" xfId="2479" applyFont="1" applyFill="1" applyBorder="1" applyAlignment="1" applyProtection="1">
      <alignment horizontal="center"/>
    </xf>
    <xf numFmtId="0" fontId="117" fillId="0" borderId="0" xfId="2479" applyFont="1" applyFill="1" applyBorder="1" applyAlignment="1" applyProtection="1">
      <alignment horizontal="right"/>
    </xf>
    <xf numFmtId="4" fontId="117" fillId="0" borderId="0" xfId="2479" applyNumberFormat="1" applyFont="1" applyFill="1" applyAlignment="1" applyProtection="1">
      <alignment horizontal="right"/>
    </xf>
    <xf numFmtId="0" fontId="117" fillId="0" borderId="0" xfId="2479" applyFont="1" applyAlignment="1" applyProtection="1">
      <alignment horizontal="center" vertical="top" wrapText="1"/>
    </xf>
    <xf numFmtId="0" fontId="117" fillId="0" borderId="0" xfId="2479" applyFont="1" applyAlignment="1" applyProtection="1">
      <alignment vertical="top" wrapText="1"/>
    </xf>
    <xf numFmtId="0" fontId="117" fillId="0" borderId="0" xfId="2479" applyFont="1" applyAlignment="1" applyProtection="1">
      <alignment horizontal="center"/>
    </xf>
    <xf numFmtId="0" fontId="117" fillId="0" borderId="0" xfId="2479" applyFont="1" applyAlignment="1" applyProtection="1">
      <alignment horizontal="right"/>
    </xf>
    <xf numFmtId="4" fontId="117" fillId="0" borderId="0" xfId="2479" applyNumberFormat="1" applyFont="1" applyAlignment="1" applyProtection="1">
      <alignment vertical="top"/>
    </xf>
    <xf numFmtId="4" fontId="117" fillId="0" borderId="0" xfId="2479" applyNumberFormat="1" applyFont="1" applyProtection="1"/>
    <xf numFmtId="2" fontId="117" fillId="0" borderId="0" xfId="2479" applyNumberFormat="1" applyFont="1" applyFill="1" applyAlignment="1" applyProtection="1">
      <alignment horizontal="right"/>
      <protection locked="0"/>
    </xf>
    <xf numFmtId="4" fontId="134" fillId="0" borderId="0" xfId="2479" applyNumberFormat="1" applyFont="1" applyFill="1" applyBorder="1" applyAlignment="1" applyProtection="1">
      <alignment horizontal="right" vertical="top"/>
      <protection locked="0"/>
    </xf>
    <xf numFmtId="4" fontId="5" fillId="0" borderId="0" xfId="2483" applyNumberFormat="1" applyFont="1" applyFill="1" applyAlignment="1" applyProtection="1">
      <alignment vertical="top"/>
      <protection locked="0"/>
    </xf>
    <xf numFmtId="0" fontId="117" fillId="0" borderId="0" xfId="2479" applyFont="1" applyFill="1" applyAlignment="1" applyProtection="1">
      <alignment horizontal="right"/>
      <protection locked="0"/>
    </xf>
    <xf numFmtId="4" fontId="5" fillId="0" borderId="0" xfId="2483" applyNumberFormat="1" applyFont="1" applyFill="1" applyBorder="1" applyAlignment="1" applyProtection="1">
      <alignment vertical="top"/>
      <protection locked="0"/>
    </xf>
    <xf numFmtId="4" fontId="105" fillId="0" borderId="0" xfId="1575" applyNumberFormat="1" applyFont="1" applyFill="1" applyBorder="1" applyAlignment="1" applyProtection="1">
      <alignment horizontal="right" vertical="top" wrapText="1"/>
      <protection locked="0"/>
    </xf>
    <xf numFmtId="4" fontId="195" fillId="0" borderId="0" xfId="1575" applyNumberFormat="1" applyFont="1" applyFill="1" applyBorder="1" applyAlignment="1" applyProtection="1">
      <alignment horizontal="right" vertical="top"/>
      <protection locked="0"/>
    </xf>
    <xf numFmtId="4" fontId="105" fillId="0" borderId="0" xfId="2486" applyNumberFormat="1" applyFont="1" applyFill="1" applyBorder="1" applyAlignment="1" applyProtection="1">
      <alignment vertical="top"/>
    </xf>
    <xf numFmtId="0" fontId="105" fillId="0" borderId="0" xfId="1575" applyFont="1" applyAlignment="1" applyProtection="1">
      <alignment vertical="top"/>
    </xf>
    <xf numFmtId="0" fontId="134" fillId="0" borderId="0" xfId="1575" applyAlignment="1" applyProtection="1">
      <alignment horizontal="right"/>
    </xf>
    <xf numFmtId="0" fontId="134" fillId="0" borderId="0" xfId="1575" applyAlignment="1" applyProtection="1">
      <alignment horizontal="left"/>
    </xf>
    <xf numFmtId="0" fontId="134" fillId="0" borderId="0" xfId="1575" applyAlignment="1" applyProtection="1"/>
    <xf numFmtId="0" fontId="189" fillId="0" borderId="0" xfId="2479" applyFont="1" applyAlignment="1" applyProtection="1">
      <alignment horizontal="left" vertical="top" wrapText="1"/>
    </xf>
    <xf numFmtId="0" fontId="189" fillId="0" borderId="0" xfId="1575" applyFont="1" applyAlignment="1" applyProtection="1">
      <alignment vertical="top" wrapText="1"/>
    </xf>
    <xf numFmtId="0" fontId="197" fillId="46" borderId="60" xfId="2488" applyFont="1" applyFill="1" applyBorder="1" applyAlignment="1" applyProtection="1">
      <alignment horizontal="center" wrapText="1"/>
    </xf>
    <xf numFmtId="4" fontId="205" fillId="0" borderId="0" xfId="2479" applyNumberFormat="1" applyFont="1" applyAlignment="1" applyProtection="1">
      <alignment horizontal="left" vertical="top"/>
    </xf>
    <xf numFmtId="0" fontId="205" fillId="0" borderId="0" xfId="2479" applyFont="1" applyAlignment="1" applyProtection="1">
      <alignment horizontal="left" vertical="top"/>
    </xf>
    <xf numFmtId="0" fontId="134" fillId="0" borderId="0" xfId="2488" applyProtection="1"/>
    <xf numFmtId="0" fontId="134" fillId="0" borderId="0" xfId="1575" applyProtection="1"/>
    <xf numFmtId="0" fontId="105" fillId="0" borderId="0" xfId="2486" applyFont="1" applyFill="1" applyBorder="1" applyAlignment="1" applyProtection="1">
      <alignment vertical="top" wrapText="1"/>
    </xf>
    <xf numFmtId="0" fontId="197" fillId="0" borderId="0" xfId="2488" applyFont="1" applyFill="1" applyBorder="1" applyAlignment="1" applyProtection="1">
      <alignment horizontal="center" wrapText="1"/>
    </xf>
    <xf numFmtId="4" fontId="205" fillId="0" borderId="0" xfId="2479" applyNumberFormat="1" applyFont="1" applyFill="1" applyAlignment="1" applyProtection="1">
      <alignment horizontal="left" vertical="top"/>
    </xf>
    <xf numFmtId="0" fontId="205" fillId="0" borderId="0" xfId="2479" applyFont="1" applyFill="1" applyAlignment="1" applyProtection="1">
      <alignment horizontal="left" vertical="top"/>
    </xf>
    <xf numFmtId="0" fontId="134" fillId="0" borderId="0" xfId="2488" applyFill="1" applyProtection="1"/>
    <xf numFmtId="0" fontId="134" fillId="0" borderId="0" xfId="1575" applyFill="1" applyProtection="1"/>
    <xf numFmtId="0" fontId="197" fillId="0" borderId="0" xfId="2479" applyFont="1" applyFill="1" applyBorder="1" applyAlignment="1" applyProtection="1">
      <alignment horizontal="center" vertical="top"/>
    </xf>
    <xf numFmtId="0" fontId="200" fillId="0" borderId="0" xfId="2486" applyFont="1" applyFill="1" applyBorder="1" applyAlignment="1" applyProtection="1">
      <alignment vertical="top" wrapText="1"/>
    </xf>
    <xf numFmtId="0" fontId="134" fillId="0" borderId="0" xfId="2479" applyFont="1" applyFill="1" applyBorder="1" applyAlignment="1" applyProtection="1">
      <alignment horizontal="center" vertical="top" wrapText="1"/>
    </xf>
    <xf numFmtId="0" fontId="134" fillId="0" borderId="0" xfId="2479" applyFont="1" applyFill="1" applyBorder="1" applyAlignment="1" applyProtection="1">
      <alignment horizontal="right" vertical="top" wrapText="1"/>
    </xf>
    <xf numFmtId="0" fontId="114" fillId="0" borderId="55" xfId="2486" applyFont="1" applyFill="1" applyBorder="1" applyAlignment="1" applyProtection="1">
      <alignment horizontal="center" vertical="top"/>
    </xf>
    <xf numFmtId="0" fontId="114" fillId="0" borderId="55" xfId="1575" applyFont="1" applyFill="1" applyBorder="1" applyAlignment="1" applyProtection="1">
      <alignment horizontal="right" vertical="top"/>
    </xf>
    <xf numFmtId="0" fontId="114" fillId="0" borderId="55" xfId="1575" applyFont="1" applyFill="1" applyBorder="1" applyAlignment="1" applyProtection="1">
      <alignment horizontal="center" vertical="top"/>
    </xf>
    <xf numFmtId="4" fontId="114" fillId="0" borderId="55" xfId="1575" applyNumberFormat="1" applyFont="1" applyFill="1" applyBorder="1" applyAlignment="1" applyProtection="1">
      <alignment horizontal="right" vertical="top"/>
    </xf>
    <xf numFmtId="0" fontId="114" fillId="0" borderId="0" xfId="1575" applyFont="1" applyFill="1" applyBorder="1" applyAlignment="1" applyProtection="1">
      <alignment vertical="top"/>
    </xf>
    <xf numFmtId="0" fontId="134" fillId="0" borderId="0" xfId="2488" applyFont="1" applyFill="1" applyBorder="1" applyAlignment="1" applyProtection="1">
      <alignment horizontal="center" wrapText="1"/>
    </xf>
    <xf numFmtId="4" fontId="134" fillId="0" borderId="0" xfId="2479" applyNumberFormat="1" applyFont="1" applyFill="1" applyAlignment="1" applyProtection="1">
      <alignment horizontal="left" vertical="top"/>
    </xf>
    <xf numFmtId="0" fontId="134" fillId="0" borderId="0" xfId="2479" applyFont="1" applyFill="1" applyAlignment="1" applyProtection="1">
      <alignment horizontal="left" vertical="top"/>
    </xf>
    <xf numFmtId="0" fontId="134" fillId="0" borderId="0" xfId="2488" applyFont="1" applyFill="1" applyProtection="1"/>
    <xf numFmtId="0" fontId="200" fillId="0" borderId="0" xfId="2486" applyFont="1" applyFill="1" applyBorder="1" applyAlignment="1" applyProtection="1">
      <alignment vertical="top"/>
    </xf>
    <xf numFmtId="4" fontId="105" fillId="0" borderId="0" xfId="2486" applyNumberFormat="1" applyFont="1" applyFill="1" applyBorder="1" applyAlignment="1" applyProtection="1">
      <alignment horizontal="right" vertical="top"/>
    </xf>
    <xf numFmtId="0" fontId="199" fillId="0" borderId="0" xfId="1575" applyFont="1" applyFill="1" applyAlignment="1" applyProtection="1">
      <alignment horizontal="left" vertical="top"/>
    </xf>
    <xf numFmtId="0" fontId="203" fillId="0" borderId="0" xfId="1575" applyFont="1" applyFill="1" applyAlignment="1" applyProtection="1">
      <alignment horizontal="left" vertical="top"/>
    </xf>
    <xf numFmtId="0" fontId="196" fillId="0" borderId="0" xfId="1575" applyFont="1" applyFill="1" applyAlignment="1" applyProtection="1">
      <alignment vertical="top"/>
    </xf>
    <xf numFmtId="0" fontId="199" fillId="0" borderId="0" xfId="2084" applyFont="1" applyFill="1" applyAlignment="1" applyProtection="1">
      <alignment horizontal="left" vertical="top"/>
    </xf>
    <xf numFmtId="0" fontId="105" fillId="0" borderId="0" xfId="2084" applyFont="1" applyFill="1" applyAlignment="1" applyProtection="1">
      <alignment vertical="top"/>
    </xf>
    <xf numFmtId="0" fontId="126" fillId="0" borderId="0" xfId="1575" applyFont="1" applyFill="1" applyBorder="1" applyAlignment="1" applyProtection="1">
      <alignment horizontal="right" vertical="top"/>
    </xf>
    <xf numFmtId="0" fontId="202" fillId="0" borderId="0" xfId="2482" applyFont="1" applyFill="1" applyBorder="1" applyAlignment="1" applyProtection="1">
      <alignment horizontal="right" vertical="top" wrapText="1"/>
    </xf>
    <xf numFmtId="2" fontId="126" fillId="0" borderId="0" xfId="2482" applyNumberFormat="1" applyFont="1" applyFill="1" applyBorder="1" applyAlignment="1" applyProtection="1">
      <alignment horizontal="right" vertical="top"/>
    </xf>
    <xf numFmtId="0" fontId="126" fillId="0" borderId="0" xfId="1575" applyFont="1" applyFill="1" applyBorder="1" applyAlignment="1" applyProtection="1">
      <alignment vertical="top"/>
    </xf>
    <xf numFmtId="0" fontId="126" fillId="0" borderId="0" xfId="1575" applyFont="1" applyFill="1" applyAlignment="1" applyProtection="1">
      <alignment vertical="top"/>
    </xf>
    <xf numFmtId="0" fontId="201" fillId="0" borderId="0" xfId="1575" applyFont="1" applyFill="1" applyProtection="1"/>
    <xf numFmtId="0" fontId="204" fillId="0" borderId="55" xfId="2486" applyFont="1" applyFill="1" applyBorder="1" applyAlignment="1" applyProtection="1">
      <alignment horizontal="center" vertical="top"/>
    </xf>
    <xf numFmtId="0" fontId="204" fillId="0" borderId="55" xfId="1575" applyFont="1" applyFill="1" applyBorder="1" applyAlignment="1" applyProtection="1">
      <alignment horizontal="center" vertical="top"/>
    </xf>
    <xf numFmtId="0" fontId="204" fillId="0" borderId="55" xfId="1575" applyFont="1" applyFill="1" applyBorder="1" applyAlignment="1" applyProtection="1">
      <alignment horizontal="right" vertical="top"/>
    </xf>
    <xf numFmtId="4" fontId="204" fillId="0" borderId="55" xfId="1575" applyNumberFormat="1" applyFont="1" applyFill="1" applyBorder="1" applyAlignment="1" applyProtection="1">
      <alignment horizontal="right" vertical="top"/>
    </xf>
    <xf numFmtId="0" fontId="204" fillId="0" borderId="0" xfId="1575" applyFont="1" applyFill="1" applyBorder="1" applyAlignment="1" applyProtection="1">
      <alignment vertical="top"/>
    </xf>
    <xf numFmtId="0" fontId="200" fillId="0" borderId="0" xfId="2486" applyFont="1" applyFill="1" applyBorder="1" applyAlignment="1" applyProtection="1">
      <alignment horizontal="center" vertical="top"/>
    </xf>
    <xf numFmtId="4" fontId="105" fillId="0" borderId="0" xfId="1575" applyNumberFormat="1" applyFont="1" applyFill="1" applyBorder="1" applyAlignment="1" applyProtection="1">
      <alignment horizontal="right" vertical="top"/>
    </xf>
    <xf numFmtId="4" fontId="105" fillId="0" borderId="0" xfId="1575" applyNumberFormat="1" applyFont="1" applyFill="1" applyAlignment="1" applyProtection="1">
      <alignment horizontal="right" vertical="top"/>
    </xf>
    <xf numFmtId="0" fontId="105" fillId="0" borderId="55" xfId="2486" applyFont="1" applyFill="1" applyBorder="1" applyAlignment="1" applyProtection="1">
      <alignment horizontal="center" vertical="top"/>
    </xf>
    <xf numFmtId="0" fontId="114" fillId="0" borderId="55" xfId="2486" applyFont="1" applyFill="1" applyBorder="1" applyAlignment="1" applyProtection="1">
      <alignment horizontal="right" vertical="top"/>
    </xf>
    <xf numFmtId="0" fontId="105" fillId="0" borderId="55" xfId="2486" applyFont="1" applyFill="1" applyBorder="1" applyAlignment="1" applyProtection="1">
      <alignment horizontal="right" vertical="top"/>
    </xf>
    <xf numFmtId="4" fontId="105" fillId="0" borderId="55" xfId="1575" applyNumberFormat="1" applyFont="1" applyFill="1" applyBorder="1" applyAlignment="1" applyProtection="1">
      <alignment horizontal="right" vertical="top"/>
    </xf>
    <xf numFmtId="0" fontId="114" fillId="0" borderId="0" xfId="2486" applyFont="1" applyFill="1" applyBorder="1" applyAlignment="1" applyProtection="1">
      <alignment horizontal="right" vertical="top"/>
    </xf>
    <xf numFmtId="4" fontId="114" fillId="0" borderId="0" xfId="1575" applyNumberFormat="1" applyFont="1" applyFill="1" applyBorder="1" applyAlignment="1" applyProtection="1">
      <alignment horizontal="right" vertical="top"/>
    </xf>
    <xf numFmtId="4" fontId="105" fillId="0" borderId="0" xfId="1575" applyNumberFormat="1" applyFont="1" applyFill="1" applyAlignment="1" applyProtection="1">
      <alignment vertical="top"/>
    </xf>
    <xf numFmtId="0" fontId="105" fillId="0" borderId="62" xfId="1575" applyFont="1" applyFill="1" applyBorder="1" applyAlignment="1" applyProtection="1">
      <alignment vertical="top"/>
    </xf>
    <xf numFmtId="0" fontId="114" fillId="0" borderId="62" xfId="1575" applyFont="1" applyFill="1" applyBorder="1" applyAlignment="1" applyProtection="1">
      <alignment horizontal="right" vertical="top"/>
    </xf>
    <xf numFmtId="0" fontId="114" fillId="0" borderId="62" xfId="1575" applyFont="1" applyFill="1" applyBorder="1" applyAlignment="1" applyProtection="1">
      <alignment vertical="top"/>
    </xf>
    <xf numFmtId="4" fontId="114" fillId="0" borderId="62" xfId="1575" applyNumberFormat="1" applyFont="1" applyFill="1" applyBorder="1" applyAlignment="1" applyProtection="1">
      <alignment vertical="top"/>
    </xf>
    <xf numFmtId="4" fontId="134" fillId="0" borderId="0" xfId="1575" applyNumberFormat="1" applyFont="1" applyFill="1" applyBorder="1" applyAlignment="1" applyProtection="1">
      <alignment horizontal="right" vertical="top"/>
      <protection locked="0"/>
    </xf>
    <xf numFmtId="0" fontId="134" fillId="0" borderId="0" xfId="2479" applyFont="1" applyFill="1" applyAlignment="1" applyProtection="1">
      <alignment vertical="top"/>
      <protection locked="0"/>
    </xf>
    <xf numFmtId="4" fontId="117" fillId="0" borderId="0" xfId="1575" applyNumberFormat="1" applyFont="1" applyFill="1" applyBorder="1" applyAlignment="1" applyProtection="1">
      <alignment horizontal="right" vertical="top"/>
      <protection locked="0"/>
    </xf>
    <xf numFmtId="4" fontId="134" fillId="0" borderId="0" xfId="1575" applyNumberFormat="1" applyFont="1" applyFill="1" applyBorder="1" applyAlignment="1" applyProtection="1">
      <alignment vertical="top"/>
      <protection locked="0"/>
    </xf>
    <xf numFmtId="0" fontId="136" fillId="0" borderId="0" xfId="2479" applyFont="1" applyAlignment="1" applyProtection="1"/>
    <xf numFmtId="0" fontId="117" fillId="0" borderId="0" xfId="2084" applyFont="1" applyAlignment="1" applyProtection="1">
      <alignment horizontal="right"/>
    </xf>
    <xf numFmtId="0" fontId="117" fillId="0" borderId="0" xfId="2084" applyFont="1" applyAlignment="1" applyProtection="1">
      <alignment horizontal="left"/>
    </xf>
    <xf numFmtId="0" fontId="117" fillId="0" borderId="0" xfId="2479" applyFont="1" applyAlignment="1" applyProtection="1">
      <alignment horizontal="left" vertical="top" wrapText="1"/>
    </xf>
    <xf numFmtId="0" fontId="117" fillId="0" borderId="0" xfId="2084" applyFont="1" applyAlignment="1" applyProtection="1">
      <alignment horizontal="left" vertical="top"/>
    </xf>
    <xf numFmtId="0" fontId="117" fillId="0" borderId="0" xfId="2084" applyFont="1" applyAlignment="1" applyProtection="1"/>
    <xf numFmtId="0" fontId="117" fillId="0" borderId="0" xfId="2479" applyFont="1" applyAlignment="1" applyProtection="1"/>
    <xf numFmtId="0" fontId="187" fillId="45" borderId="57" xfId="2479" applyFont="1" applyFill="1" applyBorder="1" applyAlignment="1" applyProtection="1">
      <alignment horizontal="center"/>
    </xf>
    <xf numFmtId="0" fontId="187" fillId="45" borderId="57" xfId="2479" applyFont="1" applyFill="1" applyBorder="1" applyAlignment="1" applyProtection="1">
      <alignment horizontal="center" vertical="top" wrapText="1"/>
    </xf>
    <xf numFmtId="0" fontId="187" fillId="45" borderId="57" xfId="2480" applyFont="1" applyFill="1" applyBorder="1" applyAlignment="1" applyProtection="1">
      <alignment horizontal="center" wrapText="1"/>
    </xf>
    <xf numFmtId="4" fontId="209" fillId="0" borderId="0" xfId="2479" applyNumberFormat="1" applyFont="1" applyAlignment="1" applyProtection="1">
      <alignment horizontal="left" vertical="top"/>
    </xf>
    <xf numFmtId="0" fontId="209" fillId="0" borderId="0" xfId="2479" applyFont="1" applyAlignment="1" applyProtection="1">
      <alignment horizontal="left" vertical="top"/>
    </xf>
    <xf numFmtId="0" fontId="117" fillId="0" borderId="0" xfId="2479" applyFont="1" applyAlignment="1" applyProtection="1">
      <alignment horizontal="center" vertical="top"/>
    </xf>
    <xf numFmtId="0" fontId="117" fillId="0" borderId="0" xfId="2480" applyFont="1" applyProtection="1"/>
    <xf numFmtId="0" fontId="117" fillId="0" borderId="0" xfId="2084" applyFont="1" applyProtection="1"/>
    <xf numFmtId="4" fontId="117" fillId="0" borderId="0" xfId="2479" applyNumberFormat="1" applyFont="1" applyAlignment="1" applyProtection="1"/>
    <xf numFmtId="1" fontId="117" fillId="0" borderId="0" xfId="2479" applyNumberFormat="1" applyFont="1" applyFill="1" applyAlignment="1" applyProtection="1">
      <alignment horizontal="center" vertical="top" wrapText="1"/>
    </xf>
    <xf numFmtId="4" fontId="117" fillId="0" borderId="0" xfId="2479" applyNumberFormat="1" applyFont="1" applyFill="1" applyAlignment="1" applyProtection="1">
      <alignment horizontal="right" vertical="top"/>
    </xf>
    <xf numFmtId="1" fontId="189" fillId="0" borderId="0" xfId="2479" applyNumberFormat="1" applyFont="1" applyFill="1" applyAlignment="1" applyProtection="1">
      <alignment horizontal="center" vertical="top" wrapText="1"/>
    </xf>
    <xf numFmtId="0" fontId="208" fillId="0" borderId="0" xfId="2479" applyFont="1" applyFill="1" applyAlignment="1" applyProtection="1">
      <alignment vertical="top" wrapText="1"/>
    </xf>
    <xf numFmtId="1" fontId="134" fillId="0" borderId="0" xfId="2479" applyNumberFormat="1" applyFont="1" applyFill="1" applyAlignment="1" applyProtection="1">
      <alignment horizontal="center" vertical="top" wrapText="1"/>
    </xf>
    <xf numFmtId="0" fontId="117" fillId="0" borderId="0" xfId="2479" applyFont="1" applyFill="1" applyBorder="1" applyAlignment="1" applyProtection="1">
      <alignment vertical="top"/>
    </xf>
    <xf numFmtId="0" fontId="109" fillId="0" borderId="0" xfId="1575" applyFont="1" applyAlignment="1" applyProtection="1">
      <alignment horizontal="center" vertical="top"/>
    </xf>
    <xf numFmtId="4" fontId="105" fillId="0" borderId="0" xfId="2463" applyNumberFormat="1" applyFont="1" applyAlignment="1" applyProtection="1">
      <alignment horizontal="right" vertical="top"/>
    </xf>
    <xf numFmtId="0" fontId="117" fillId="0" borderId="0" xfId="2479" applyFont="1" applyFill="1" applyAlignment="1" applyProtection="1">
      <alignment wrapText="1"/>
    </xf>
    <xf numFmtId="1" fontId="117" fillId="0" borderId="0" xfId="2479" applyNumberFormat="1" applyFont="1" applyFill="1" applyBorder="1" applyAlignment="1" applyProtection="1">
      <alignment horizontal="center" vertical="top" wrapText="1"/>
    </xf>
    <xf numFmtId="0" fontId="0" fillId="0" borderId="0" xfId="2479" applyFont="1" applyFill="1" applyAlignment="1" applyProtection="1">
      <alignment horizontal="center" vertical="top" wrapText="1"/>
    </xf>
    <xf numFmtId="0" fontId="134" fillId="0" borderId="0" xfId="1575" applyFont="1" applyFill="1" applyAlignment="1" applyProtection="1">
      <alignment vertical="top"/>
    </xf>
    <xf numFmtId="4" fontId="134" fillId="0" borderId="0" xfId="1575" applyNumberFormat="1" applyFont="1" applyFill="1" applyBorder="1" applyAlignment="1" applyProtection="1">
      <alignment horizontal="right" vertical="top"/>
    </xf>
    <xf numFmtId="4" fontId="134" fillId="0" borderId="0" xfId="1575" applyNumberFormat="1" applyFont="1" applyFill="1" applyAlignment="1" applyProtection="1">
      <alignment horizontal="left" vertical="top"/>
    </xf>
    <xf numFmtId="4" fontId="134" fillId="0" borderId="0" xfId="2479" applyNumberFormat="1" applyFont="1" applyFill="1" applyBorder="1" applyAlignment="1" applyProtection="1">
      <alignment vertical="top"/>
    </xf>
    <xf numFmtId="0" fontId="134" fillId="0" borderId="0" xfId="2479" applyFont="1" applyFill="1" applyBorder="1" applyAlignment="1" applyProtection="1">
      <alignment vertical="top"/>
    </xf>
    <xf numFmtId="0" fontId="134" fillId="0" borderId="0" xfId="2479" applyFont="1" applyFill="1" applyAlignment="1" applyProtection="1">
      <alignment vertical="top"/>
    </xf>
    <xf numFmtId="0" fontId="185" fillId="0" borderId="55" xfId="2479" applyFont="1" applyFill="1" applyBorder="1" applyAlignment="1" applyProtection="1">
      <alignment horizontal="right" vertical="top" wrapText="1"/>
    </xf>
    <xf numFmtId="0" fontId="117" fillId="0" borderId="55" xfId="2479" applyFont="1" applyFill="1" applyBorder="1" applyAlignment="1" applyProtection="1">
      <alignment vertical="top"/>
    </xf>
    <xf numFmtId="4" fontId="185" fillId="0" borderId="55" xfId="2479" applyNumberFormat="1" applyFont="1" applyFill="1" applyBorder="1" applyAlignment="1" applyProtection="1">
      <alignment horizontal="right" vertical="top"/>
    </xf>
    <xf numFmtId="0" fontId="117" fillId="0" borderId="0" xfId="2479" applyFont="1" applyAlignment="1" applyProtection="1">
      <alignment vertical="top"/>
    </xf>
    <xf numFmtId="0" fontId="117" fillId="47" borderId="0" xfId="2479" applyFont="1" applyFill="1" applyAlignment="1" applyProtection="1">
      <alignment vertical="top"/>
    </xf>
    <xf numFmtId="4" fontId="117" fillId="0" borderId="0" xfId="2084" applyNumberFormat="1" applyFont="1" applyFill="1" applyAlignment="1" applyProtection="1">
      <alignment horizontal="right" vertical="top"/>
    </xf>
    <xf numFmtId="4" fontId="136" fillId="0" borderId="0" xfId="2479" applyNumberFormat="1" applyFont="1" applyFill="1" applyBorder="1" applyAlignment="1" applyProtection="1">
      <alignment horizontal="right" vertical="top"/>
    </xf>
    <xf numFmtId="0" fontId="136" fillId="0" borderId="0" xfId="2479" applyFont="1" applyFill="1" applyProtection="1"/>
    <xf numFmtId="4" fontId="136" fillId="0" borderId="0" xfId="2479" applyNumberFormat="1" applyFont="1" applyFill="1" applyProtection="1"/>
    <xf numFmtId="4" fontId="117" fillId="0" borderId="0" xfId="2479" applyNumberFormat="1" applyFont="1" applyFill="1" applyAlignment="1" applyProtection="1">
      <alignment horizontal="right" vertical="top"/>
      <protection locked="0"/>
    </xf>
    <xf numFmtId="0" fontId="117" fillId="0" borderId="0" xfId="2479" applyFont="1" applyFill="1" applyProtection="1">
      <protection locked="0"/>
    </xf>
    <xf numFmtId="0" fontId="117" fillId="0" borderId="0" xfId="2479" applyFont="1" applyFill="1" applyBorder="1" applyAlignment="1" applyProtection="1">
      <alignment horizontal="center" vertical="top"/>
      <protection locked="0"/>
    </xf>
    <xf numFmtId="0" fontId="117" fillId="0" borderId="0" xfId="2479" applyFont="1" applyFill="1" applyBorder="1" applyAlignment="1" applyProtection="1">
      <alignment vertical="top"/>
      <protection locked="0"/>
    </xf>
    <xf numFmtId="4" fontId="136" fillId="0" borderId="0" xfId="2484" applyNumberFormat="1" applyFont="1" applyAlignment="1" applyProtection="1">
      <alignment vertical="top"/>
    </xf>
    <xf numFmtId="0" fontId="136" fillId="0" borderId="0" xfId="2484" applyFont="1" applyProtection="1"/>
    <xf numFmtId="4" fontId="136" fillId="0" borderId="0" xfId="2484" applyNumberFormat="1" applyFont="1" applyProtection="1"/>
    <xf numFmtId="0" fontId="117" fillId="0" borderId="0" xfId="2484" applyFont="1" applyProtection="1"/>
    <xf numFmtId="0" fontId="134" fillId="0" borderId="0" xfId="2484" applyFont="1" applyAlignment="1" applyProtection="1">
      <alignment horizontal="left" vertical="top" wrapText="1"/>
    </xf>
    <xf numFmtId="0" fontId="105" fillId="0" borderId="0" xfId="1575" applyFont="1" applyAlignment="1" applyProtection="1">
      <alignment horizontal="center" vertical="top"/>
    </xf>
    <xf numFmtId="0" fontId="105" fillId="0" borderId="0" xfId="1575" applyFont="1" applyAlignment="1" applyProtection="1">
      <alignment vertical="top" wrapText="1"/>
    </xf>
    <xf numFmtId="0" fontId="134" fillId="0" borderId="0" xfId="1575" applyFont="1" applyAlignment="1" applyProtection="1">
      <alignment horizontal="center" vertical="top"/>
    </xf>
    <xf numFmtId="2" fontId="105" fillId="0" borderId="0" xfId="1575" applyNumberFormat="1" applyFont="1" applyAlignment="1" applyProtection="1">
      <alignment vertical="top"/>
    </xf>
    <xf numFmtId="0" fontId="105" fillId="0" borderId="0" xfId="1575" applyFont="1" applyAlignment="1" applyProtection="1"/>
    <xf numFmtId="0" fontId="126" fillId="0" borderId="0" xfId="1575" applyFont="1" applyAlignment="1" applyProtection="1">
      <alignment horizontal="center" vertical="top"/>
    </xf>
    <xf numFmtId="4" fontId="105" fillId="0" borderId="0" xfId="1575" applyNumberFormat="1" applyFont="1" applyFill="1" applyBorder="1" applyAlignment="1" applyProtection="1">
      <alignment horizontal="left" vertical="top" wrapText="1"/>
    </xf>
    <xf numFmtId="0" fontId="126" fillId="0" borderId="0" xfId="2491" applyFont="1" applyAlignment="1" applyProtection="1">
      <alignment horizontal="center" vertical="top"/>
    </xf>
    <xf numFmtId="0" fontId="126" fillId="0" borderId="0" xfId="2491" applyFont="1" applyAlignment="1" applyProtection="1">
      <alignment vertical="top"/>
    </xf>
    <xf numFmtId="4" fontId="126" fillId="0" borderId="0" xfId="2491" applyNumberFormat="1" applyFont="1" applyFill="1" applyBorder="1" applyAlignment="1" applyProtection="1">
      <alignment horizontal="right"/>
    </xf>
    <xf numFmtId="3" fontId="126" fillId="0" borderId="0" xfId="1575" applyNumberFormat="1" applyFont="1" applyFill="1" applyBorder="1" applyProtection="1"/>
    <xf numFmtId="0" fontId="201" fillId="0" borderId="0" xfId="1575" applyFont="1" applyFill="1" applyBorder="1" applyProtection="1"/>
    <xf numFmtId="0" fontId="126" fillId="0" borderId="0" xfId="1575" applyFont="1" applyFill="1" applyAlignment="1" applyProtection="1">
      <alignment horizontal="center" vertical="top"/>
    </xf>
    <xf numFmtId="4" fontId="126" fillId="0" borderId="0" xfId="1575" applyNumberFormat="1" applyFont="1" applyFill="1" applyBorder="1" applyAlignment="1" applyProtection="1">
      <alignment horizontal="right"/>
    </xf>
    <xf numFmtId="0" fontId="126" fillId="0" borderId="0" xfId="2491" applyFont="1" applyFill="1" applyAlignment="1" applyProtection="1">
      <alignment horizontal="center" vertical="top"/>
    </xf>
    <xf numFmtId="0" fontId="126" fillId="0" borderId="0" xfId="2491" applyFont="1" applyFill="1" applyAlignment="1" applyProtection="1">
      <alignment vertical="top"/>
    </xf>
    <xf numFmtId="0" fontId="126" fillId="0" borderId="0" xfId="1575" applyFont="1" applyFill="1" applyBorder="1" applyAlignment="1" applyProtection="1">
      <alignment horizontal="left" vertical="top" wrapText="1"/>
    </xf>
    <xf numFmtId="4" fontId="105" fillId="0" borderId="0" xfId="1575" applyNumberFormat="1" applyFont="1" applyFill="1" applyBorder="1" applyAlignment="1" applyProtection="1">
      <alignment horizontal="justify" vertical="top" wrapText="1"/>
    </xf>
    <xf numFmtId="1" fontId="105" fillId="0" borderId="0" xfId="1575" applyNumberFormat="1" applyFont="1" applyFill="1" applyBorder="1" applyAlignment="1" applyProtection="1">
      <alignment vertical="top" wrapText="1"/>
    </xf>
    <xf numFmtId="0" fontId="105" fillId="0" borderId="0" xfId="1575" applyFont="1" applyFill="1" applyBorder="1" applyAlignment="1" applyProtection="1">
      <alignment horizontal="center" vertical="top"/>
    </xf>
    <xf numFmtId="0" fontId="105" fillId="0" borderId="0" xfId="2479" applyFont="1" applyFill="1" applyBorder="1" applyAlignment="1" applyProtection="1">
      <alignment vertical="top" wrapText="1"/>
    </xf>
    <xf numFmtId="0" fontId="105" fillId="0" borderId="0" xfId="1918" applyFont="1" applyFill="1" applyBorder="1" applyAlignment="1" applyProtection="1">
      <alignment horizontal="center" vertical="top" wrapText="1"/>
    </xf>
    <xf numFmtId="0" fontId="105" fillId="0" borderId="0" xfId="1918" applyFont="1" applyFill="1" applyBorder="1" applyAlignment="1" applyProtection="1">
      <alignment vertical="top" wrapText="1"/>
    </xf>
    <xf numFmtId="0" fontId="105" fillId="0" borderId="0" xfId="2479" applyFont="1" applyFill="1" applyBorder="1" applyAlignment="1" applyProtection="1">
      <alignment vertical="top"/>
    </xf>
    <xf numFmtId="1" fontId="126" fillId="0" borderId="0" xfId="1575" applyNumberFormat="1" applyFont="1" applyFill="1" applyAlignment="1" applyProtection="1">
      <alignment horizontal="center" vertical="top"/>
    </xf>
    <xf numFmtId="0" fontId="193" fillId="0" borderId="0" xfId="1575" applyFont="1" applyFill="1" applyBorder="1" applyAlignment="1" applyProtection="1">
      <alignment vertical="top" wrapText="1"/>
    </xf>
    <xf numFmtId="1" fontId="105" fillId="0" borderId="0" xfId="1575" applyNumberFormat="1" applyFont="1" applyFill="1" applyBorder="1" applyAlignment="1" applyProtection="1">
      <alignment horizontal="center" vertical="top" wrapText="1"/>
    </xf>
    <xf numFmtId="0" fontId="105" fillId="0" borderId="64" xfId="1575" applyFont="1" applyFill="1" applyBorder="1" applyAlignment="1" applyProtection="1">
      <alignment horizontal="center" vertical="top"/>
    </xf>
    <xf numFmtId="0" fontId="105" fillId="0" borderId="64" xfId="2490" applyFont="1" applyFill="1" applyBorder="1" applyAlignment="1" applyProtection="1">
      <alignment vertical="top" wrapText="1"/>
    </xf>
    <xf numFmtId="0" fontId="105" fillId="0" borderId="64" xfId="2479" applyFont="1" applyFill="1" applyBorder="1" applyAlignment="1" applyProtection="1">
      <alignment horizontal="center" vertical="top"/>
    </xf>
    <xf numFmtId="4" fontId="105" fillId="0" borderId="64" xfId="2490" applyNumberFormat="1" applyFont="1" applyFill="1" applyBorder="1" applyAlignment="1" applyProtection="1">
      <alignment vertical="top" wrapText="1"/>
    </xf>
    <xf numFmtId="2" fontId="105" fillId="0" borderId="64" xfId="1575" applyNumberFormat="1" applyFont="1" applyFill="1" applyBorder="1" applyAlignment="1" applyProtection="1">
      <alignment vertical="top"/>
    </xf>
    <xf numFmtId="4" fontId="105" fillId="0" borderId="0" xfId="2490" applyNumberFormat="1" applyFont="1" applyFill="1" applyBorder="1" applyAlignment="1" applyProtection="1">
      <alignment vertical="top" wrapText="1"/>
    </xf>
    <xf numFmtId="4" fontId="0" fillId="0" borderId="0" xfId="2479" applyNumberFormat="1" applyFont="1" applyFill="1" applyBorder="1" applyAlignment="1" applyProtection="1">
      <alignment vertical="top"/>
    </xf>
    <xf numFmtId="0" fontId="0" fillId="0" borderId="0" xfId="2479" applyFont="1" applyFill="1" applyBorder="1" applyAlignment="1" applyProtection="1">
      <alignment vertical="top"/>
    </xf>
    <xf numFmtId="0" fontId="117" fillId="0" borderId="0" xfId="2479" applyFont="1" applyBorder="1" applyProtection="1"/>
    <xf numFmtId="191" fontId="126" fillId="0" borderId="0" xfId="2491" applyNumberFormat="1" applyFont="1" applyAlignment="1" applyProtection="1">
      <alignment horizontal="right" vertical="top"/>
      <protection locked="0"/>
    </xf>
    <xf numFmtId="4" fontId="134" fillId="0" borderId="0" xfId="1575" applyNumberFormat="1" applyFont="1" applyFill="1" applyAlignment="1" applyProtection="1">
      <alignment horizontal="right" vertical="top"/>
      <protection locked="0"/>
    </xf>
    <xf numFmtId="0" fontId="0" fillId="0" borderId="0" xfId="2479" applyFont="1" applyFill="1" applyAlignment="1" applyProtection="1">
      <alignment horizontal="left" vertical="top" wrapText="1"/>
    </xf>
    <xf numFmtId="0" fontId="117" fillId="0" borderId="0" xfId="1575" applyFont="1" applyFill="1" applyAlignment="1" applyProtection="1">
      <alignment horizontal="right" vertical="top" wrapText="1"/>
    </xf>
    <xf numFmtId="0" fontId="134" fillId="0" borderId="0" xfId="2479" applyFont="1" applyFill="1" applyAlignment="1" applyProtection="1">
      <alignment horizontal="left" vertical="top" wrapText="1"/>
    </xf>
    <xf numFmtId="4" fontId="134" fillId="0" borderId="0" xfId="1575" applyNumberFormat="1" applyFont="1" applyFill="1" applyAlignment="1" applyProtection="1">
      <alignment horizontal="right" vertical="top"/>
    </xf>
    <xf numFmtId="4" fontId="136" fillId="0" borderId="0" xfId="2479" applyNumberFormat="1" applyFont="1" applyFill="1" applyAlignment="1" applyProtection="1">
      <alignment horizontal="right" vertical="top"/>
    </xf>
    <xf numFmtId="0" fontId="117" fillId="0" borderId="0" xfId="2479" applyFont="1" applyFill="1" applyAlignment="1" applyProtection="1">
      <alignment horizontal="right" vertical="top"/>
    </xf>
    <xf numFmtId="4" fontId="105" fillId="0" borderId="0" xfId="2489" applyNumberFormat="1" applyFont="1" applyFill="1" applyBorder="1" applyAlignment="1" applyProtection="1">
      <alignment vertical="top" wrapText="1"/>
      <protection locked="0"/>
    </xf>
    <xf numFmtId="4" fontId="134" fillId="0" borderId="0" xfId="2479" applyNumberFormat="1" applyFont="1" applyFill="1" applyAlignment="1" applyProtection="1">
      <alignment horizontal="right" vertical="top"/>
      <protection locked="0"/>
    </xf>
    <xf numFmtId="4" fontId="105" fillId="0" borderId="0" xfId="2479" applyNumberFormat="1" applyFont="1" applyBorder="1" applyAlignment="1" applyProtection="1">
      <alignment horizontal="right" vertical="top"/>
      <protection locked="0"/>
    </xf>
    <xf numFmtId="0" fontId="0" fillId="0" borderId="0" xfId="2479" applyFont="1" applyBorder="1" applyAlignment="1" applyProtection="1">
      <alignment vertical="top" wrapText="1"/>
    </xf>
    <xf numFmtId="4" fontId="126" fillId="0" borderId="0" xfId="2083" applyNumberFormat="1" applyFont="1" applyFill="1" applyBorder="1" applyAlignment="1" applyProtection="1">
      <alignment vertical="top" wrapText="1"/>
    </xf>
    <xf numFmtId="188" fontId="126" fillId="0" borderId="0" xfId="2083" applyNumberFormat="1" applyFont="1" applyFill="1" applyBorder="1" applyProtection="1"/>
    <xf numFmtId="4" fontId="126" fillId="0" borderId="0" xfId="2083" applyNumberFormat="1" applyFont="1" applyBorder="1" applyProtection="1"/>
    <xf numFmtId="4" fontId="126" fillId="0" borderId="0" xfId="2083" applyNumberFormat="1" applyFont="1" applyFill="1" applyBorder="1" applyProtection="1"/>
    <xf numFmtId="4" fontId="126" fillId="0" borderId="0" xfId="2083" applyNumberFormat="1" applyFont="1" applyFill="1" applyBorder="1" applyAlignment="1" applyProtection="1">
      <alignment horizontal="right"/>
    </xf>
    <xf numFmtId="188" fontId="126" fillId="0" borderId="65" xfId="2083" applyNumberFormat="1" applyFont="1" applyFill="1" applyBorder="1" applyProtection="1"/>
    <xf numFmtId="0" fontId="134" fillId="0" borderId="0" xfId="2479" applyFont="1" applyBorder="1" applyAlignment="1" applyProtection="1">
      <alignment vertical="top" wrapText="1"/>
    </xf>
    <xf numFmtId="0" fontId="206" fillId="0" borderId="0" xfId="2479" applyFont="1" applyBorder="1" applyAlignment="1" applyProtection="1">
      <alignment vertical="top" wrapText="1"/>
    </xf>
    <xf numFmtId="0" fontId="117" fillId="0" borderId="0" xfId="2479" applyFont="1" applyBorder="1" applyAlignment="1" applyProtection="1">
      <alignment vertical="top" wrapText="1"/>
    </xf>
    <xf numFmtId="0" fontId="189" fillId="0" borderId="0" xfId="2479" applyFont="1" applyFill="1" applyAlignment="1" applyProtection="1">
      <alignment vertical="top" wrapText="1"/>
    </xf>
    <xf numFmtId="4" fontId="126" fillId="0" borderId="0" xfId="2083" applyNumberFormat="1" applyFont="1" applyFill="1" applyBorder="1" applyAlignment="1" applyProtection="1">
      <protection locked="0"/>
    </xf>
    <xf numFmtId="0" fontId="187" fillId="45" borderId="57" xfId="2479" applyFont="1" applyFill="1" applyBorder="1" applyAlignment="1" applyProtection="1">
      <alignment horizontal="center" vertical="center"/>
    </xf>
    <xf numFmtId="0" fontId="187" fillId="45" borderId="57" xfId="2479" applyFont="1" applyFill="1" applyBorder="1" applyAlignment="1" applyProtection="1">
      <alignment horizontal="center" vertical="center" wrapText="1"/>
    </xf>
    <xf numFmtId="0" fontId="187" fillId="45" borderId="57" xfId="2480" applyFont="1" applyFill="1" applyBorder="1" applyAlignment="1" applyProtection="1">
      <alignment horizontal="center" vertical="center" wrapText="1"/>
    </xf>
    <xf numFmtId="0" fontId="197" fillId="46" borderId="66" xfId="2488" applyFont="1" applyFill="1" applyBorder="1" applyAlignment="1" applyProtection="1">
      <alignment horizontal="center" vertical="center" wrapText="1"/>
    </xf>
    <xf numFmtId="0" fontId="209" fillId="0" borderId="0" xfId="2479" applyFont="1" applyAlignment="1" applyProtection="1">
      <alignment horizontal="left" vertical="center"/>
    </xf>
    <xf numFmtId="0" fontId="117" fillId="0" borderId="0" xfId="2479" applyFont="1" applyAlignment="1" applyProtection="1">
      <alignment horizontal="center" vertical="center"/>
    </xf>
    <xf numFmtId="0" fontId="117" fillId="0" borderId="0" xfId="2480" applyFont="1" applyAlignment="1" applyProtection="1">
      <alignment vertical="center"/>
    </xf>
    <xf numFmtId="0" fontId="117" fillId="0" borderId="0" xfId="2084" applyFont="1" applyAlignment="1" applyProtection="1">
      <alignment vertical="center"/>
    </xf>
    <xf numFmtId="0" fontId="197" fillId="0" borderId="0" xfId="2479" applyFont="1" applyFill="1" applyBorder="1" applyAlignment="1" applyProtection="1">
      <alignment horizontal="right" vertical="top" wrapText="1"/>
    </xf>
    <xf numFmtId="0" fontId="117" fillId="0" borderId="0" xfId="2479" applyFont="1" applyFill="1" applyBorder="1" applyProtection="1"/>
    <xf numFmtId="4" fontId="117" fillId="0" borderId="0" xfId="2479" applyNumberFormat="1" applyFont="1" applyFill="1" applyBorder="1" applyProtection="1"/>
    <xf numFmtId="0" fontId="212" fillId="0" borderId="0" xfId="2333" applyFont="1" applyBorder="1" applyAlignment="1" applyProtection="1">
      <alignment horizontal="left" vertical="justify" wrapText="1"/>
    </xf>
    <xf numFmtId="0" fontId="134" fillId="0" borderId="0" xfId="1575" applyBorder="1" applyProtection="1"/>
    <xf numFmtId="2" fontId="117" fillId="0" borderId="0" xfId="2479" applyNumberFormat="1" applyFont="1" applyFill="1" applyAlignment="1" applyProtection="1">
      <alignment vertical="top"/>
    </xf>
    <xf numFmtId="2" fontId="197" fillId="0" borderId="0" xfId="2488" applyNumberFormat="1" applyFont="1" applyFill="1" applyBorder="1" applyAlignment="1" applyProtection="1">
      <alignment horizontal="center" wrapText="1"/>
    </xf>
    <xf numFmtId="0" fontId="211" fillId="0" borderId="0" xfId="2333" applyFont="1" applyBorder="1" applyProtection="1"/>
    <xf numFmtId="0" fontId="105" fillId="0" borderId="0" xfId="1575" applyFont="1" applyBorder="1" applyAlignment="1" applyProtection="1">
      <alignment wrapText="1"/>
    </xf>
    <xf numFmtId="2" fontId="117" fillId="0" borderId="0" xfId="2479" applyNumberFormat="1" applyFont="1" applyFill="1" applyBorder="1" applyAlignment="1" applyProtection="1">
      <alignment vertical="top"/>
    </xf>
    <xf numFmtId="4" fontId="117" fillId="0" borderId="0" xfId="2479" applyNumberFormat="1" applyFont="1" applyFill="1" applyBorder="1" applyAlignment="1" applyProtection="1">
      <alignment vertical="top"/>
    </xf>
    <xf numFmtId="0" fontId="105" fillId="0" borderId="0" xfId="1575" applyFont="1" applyAlignment="1" applyProtection="1">
      <alignment horizontal="right" vertical="top"/>
    </xf>
    <xf numFmtId="0" fontId="134" fillId="0" borderId="0" xfId="1575" applyFill="1" applyAlignment="1" applyProtection="1">
      <alignment vertical="top"/>
    </xf>
    <xf numFmtId="2" fontId="117" fillId="0" borderId="0" xfId="2479" applyNumberFormat="1" applyFont="1" applyFill="1" applyBorder="1" applyAlignment="1" applyProtection="1">
      <alignment horizontal="right" vertical="top"/>
    </xf>
    <xf numFmtId="4" fontId="134" fillId="0" borderId="0" xfId="1575" applyNumberFormat="1" applyFill="1" applyAlignment="1" applyProtection="1">
      <alignment vertical="top"/>
    </xf>
    <xf numFmtId="2" fontId="134" fillId="0" borderId="0" xfId="2479" applyNumberFormat="1" applyFont="1" applyFill="1" applyBorder="1" applyAlignment="1" applyProtection="1">
      <alignment horizontal="right" vertical="top"/>
    </xf>
    <xf numFmtId="2" fontId="117" fillId="0" borderId="55" xfId="2479" applyNumberFormat="1" applyFont="1" applyFill="1" applyBorder="1" applyAlignment="1" applyProtection="1">
      <alignment horizontal="right" vertical="top"/>
    </xf>
    <xf numFmtId="2" fontId="117" fillId="0" borderId="0" xfId="2479" applyNumberFormat="1" applyFont="1" applyFill="1" applyAlignment="1" applyProtection="1">
      <alignment vertical="top"/>
      <protection locked="0"/>
    </xf>
    <xf numFmtId="2" fontId="117" fillId="0" borderId="0" xfId="2479" applyNumberFormat="1" applyFont="1" applyFill="1" applyBorder="1" applyAlignment="1" applyProtection="1">
      <alignment horizontal="right" vertical="top"/>
      <protection locked="0"/>
    </xf>
    <xf numFmtId="0" fontId="134" fillId="0" borderId="0" xfId="1575" applyFont="1" applyBorder="1" applyProtection="1"/>
    <xf numFmtId="0" fontId="212" fillId="0" borderId="0" xfId="2333" applyFont="1" applyBorder="1" applyProtection="1"/>
    <xf numFmtId="0" fontId="197" fillId="0" borderId="0" xfId="1575" applyFont="1" applyFill="1" applyAlignment="1" applyProtection="1">
      <alignment vertical="top" wrapText="1"/>
    </xf>
    <xf numFmtId="0" fontId="117" fillId="0" borderId="0" xfId="1575" applyFont="1" applyFill="1" applyAlignment="1" applyProtection="1">
      <alignment vertical="top" wrapText="1"/>
    </xf>
    <xf numFmtId="0" fontId="189" fillId="0" borderId="0" xfId="1575" applyFont="1" applyFill="1" applyAlignment="1" applyProtection="1">
      <alignment vertical="top" wrapText="1"/>
    </xf>
    <xf numFmtId="0" fontId="134" fillId="0" borderId="0" xfId="1575" applyFont="1" applyFill="1" applyAlignment="1" applyProtection="1">
      <alignment vertical="top" wrapText="1"/>
    </xf>
    <xf numFmtId="0" fontId="114" fillId="0" borderId="0" xfId="1575" applyFont="1" applyAlignment="1" applyProtection="1">
      <alignment vertical="top" wrapText="1" readingOrder="1"/>
    </xf>
    <xf numFmtId="0" fontId="200" fillId="0" borderId="0" xfId="1575" applyFont="1" applyAlignment="1" applyProtection="1">
      <alignment horizontal="left" vertical="top" wrapText="1"/>
    </xf>
    <xf numFmtId="4" fontId="134" fillId="0" borderId="0" xfId="1575" applyNumberFormat="1" applyFont="1" applyFill="1" applyAlignment="1" applyProtection="1">
      <alignment vertical="top"/>
    </xf>
    <xf numFmtId="0" fontId="114" fillId="0" borderId="0" xfId="1575" applyFont="1" applyAlignment="1" applyProtection="1">
      <alignment vertical="top" wrapText="1"/>
    </xf>
    <xf numFmtId="0" fontId="213" fillId="0" borderId="0" xfId="1575" applyFont="1" applyAlignment="1" applyProtection="1">
      <alignment vertical="top" wrapText="1"/>
    </xf>
    <xf numFmtId="3" fontId="237" fillId="0" borderId="43" xfId="2493" applyNumberFormat="1" applyFont="1" applyBorder="1" applyAlignment="1" applyProtection="1">
      <alignment horizontal="right"/>
    </xf>
    <xf numFmtId="49" fontId="237" fillId="0" borderId="43" xfId="2493" applyNumberFormat="1" applyFont="1" applyBorder="1" applyAlignment="1" applyProtection="1">
      <alignment horizontal="left"/>
    </xf>
    <xf numFmtId="49" fontId="237" fillId="0" borderId="43" xfId="2493" applyNumberFormat="1" applyFont="1" applyBorder="1" applyAlignment="1" applyProtection="1">
      <alignment horizontal="center" wrapText="1"/>
    </xf>
    <xf numFmtId="1" fontId="237" fillId="0" borderId="43" xfId="2493" applyNumberFormat="1" applyFont="1" applyBorder="1" applyAlignment="1" applyProtection="1">
      <alignment horizontal="center" wrapText="1"/>
    </xf>
    <xf numFmtId="167" fontId="239" fillId="0" borderId="43" xfId="2493" applyNumberFormat="1" applyFont="1" applyBorder="1" applyAlignment="1" applyProtection="1">
      <alignment wrapText="1"/>
    </xf>
    <xf numFmtId="167" fontId="239" fillId="0" borderId="0" xfId="2493" applyNumberFormat="1" applyFont="1" applyBorder="1" applyAlignment="1" applyProtection="1">
      <alignment horizontal="right" wrapText="1"/>
    </xf>
    <xf numFmtId="3" fontId="235" fillId="0" borderId="0" xfId="2493" applyNumberFormat="1" applyFont="1" applyBorder="1" applyAlignment="1" applyProtection="1">
      <alignment horizontal="right" wrapText="1"/>
    </xf>
    <xf numFmtId="3" fontId="235" fillId="0" borderId="0" xfId="2493" applyNumberFormat="1" applyFont="1" applyProtection="1"/>
    <xf numFmtId="0" fontId="235" fillId="0" borderId="0" xfId="2493" applyFont="1" applyAlignment="1" applyProtection="1">
      <alignment horizontal="right" wrapText="1"/>
    </xf>
    <xf numFmtId="0" fontId="235" fillId="51" borderId="0" xfId="2493" applyFont="1" applyFill="1" applyAlignment="1" applyProtection="1">
      <alignment horizontal="right" vertical="center" wrapText="1"/>
    </xf>
    <xf numFmtId="193" fontId="235" fillId="0" borderId="0" xfId="2493" applyNumberFormat="1" applyFont="1" applyAlignment="1" applyProtection="1">
      <alignment horizontal="right" wrapText="1"/>
    </xf>
    <xf numFmtId="0" fontId="235" fillId="0" borderId="0" xfId="2493" applyFont="1" applyAlignment="1" applyProtection="1"/>
    <xf numFmtId="3" fontId="237" fillId="0" borderId="0" xfId="2493" applyNumberFormat="1" applyFont="1" applyBorder="1" applyAlignment="1" applyProtection="1">
      <alignment horizontal="right"/>
    </xf>
    <xf numFmtId="49" fontId="238" fillId="0" borderId="0" xfId="2493" applyNumberFormat="1" applyFont="1" applyBorder="1" applyAlignment="1" applyProtection="1">
      <alignment horizontal="left" vertical="top"/>
    </xf>
    <xf numFmtId="49" fontId="237" fillId="0" borderId="0" xfId="2493" applyNumberFormat="1" applyFont="1" applyBorder="1" applyAlignment="1" applyProtection="1">
      <alignment horizontal="center" wrapText="1"/>
    </xf>
    <xf numFmtId="1" fontId="237" fillId="0" borderId="0" xfId="2493" applyNumberFormat="1" applyFont="1" applyBorder="1" applyAlignment="1" applyProtection="1">
      <alignment horizontal="center" wrapText="1"/>
    </xf>
    <xf numFmtId="167" fontId="117" fillId="0" borderId="0" xfId="2493" applyNumberFormat="1" applyFont="1" applyBorder="1" applyAlignment="1" applyProtection="1">
      <alignment horizontal="right" wrapText="1"/>
    </xf>
    <xf numFmtId="3" fontId="235" fillId="0" borderId="0" xfId="2493" applyNumberFormat="1" applyFont="1" applyBorder="1" applyProtection="1"/>
    <xf numFmtId="3" fontId="235" fillId="0" borderId="0" xfId="2493" applyNumberFormat="1" applyFont="1" applyBorder="1" applyAlignment="1" applyProtection="1">
      <alignment horizontal="right"/>
    </xf>
    <xf numFmtId="3" fontId="235" fillId="0" borderId="0" xfId="2493" applyNumberFormat="1" applyFont="1" applyBorder="1" applyAlignment="1" applyProtection="1">
      <alignment vertical="center"/>
    </xf>
    <xf numFmtId="2" fontId="235" fillId="0" borderId="0" xfId="2493" applyNumberFormat="1" applyFont="1" applyBorder="1" applyAlignment="1" applyProtection="1">
      <alignment vertical="center"/>
    </xf>
    <xf numFmtId="0" fontId="235" fillId="0" borderId="0" xfId="2493" applyFont="1" applyBorder="1" applyAlignment="1" applyProtection="1"/>
    <xf numFmtId="0" fontId="222" fillId="0" borderId="0" xfId="2493" applyFont="1" applyAlignment="1" applyProtection="1">
      <alignment vertical="top"/>
    </xf>
    <xf numFmtId="0" fontId="222" fillId="0" borderId="0" xfId="2493" applyFont="1" applyAlignment="1" applyProtection="1">
      <alignment vertical="top" wrapText="1"/>
    </xf>
    <xf numFmtId="0" fontId="222" fillId="0" borderId="0" xfId="2493" applyFont="1" applyAlignment="1" applyProtection="1">
      <alignment horizontal="center"/>
    </xf>
    <xf numFmtId="0" fontId="223" fillId="0" borderId="0" xfId="2493" applyFont="1" applyAlignment="1" applyProtection="1">
      <alignment vertical="top"/>
    </xf>
    <xf numFmtId="0" fontId="222" fillId="0" borderId="0" xfId="2493" applyFont="1" applyAlignment="1" applyProtection="1">
      <alignment horizontal="center" vertical="top"/>
    </xf>
    <xf numFmtId="0" fontId="226" fillId="0" borderId="0" xfId="2526" applyFont="1" applyAlignment="1" applyProtection="1">
      <alignment vertical="top" wrapText="1"/>
    </xf>
    <xf numFmtId="1" fontId="222" fillId="0" borderId="0" xfId="2493" applyNumberFormat="1" applyFont="1" applyBorder="1" applyAlignment="1" applyProtection="1">
      <alignment horizontal="center"/>
    </xf>
    <xf numFmtId="3" fontId="105" fillId="0" borderId="0" xfId="2493" applyNumberFormat="1" applyFont="1" applyAlignment="1" applyProtection="1">
      <alignment horizontal="right"/>
    </xf>
    <xf numFmtId="3" fontId="105" fillId="0" borderId="0" xfId="2493" applyNumberFormat="1" applyFont="1" applyProtection="1"/>
    <xf numFmtId="4" fontId="105" fillId="0" borderId="0" xfId="2493" applyNumberFormat="1" applyFont="1" applyProtection="1"/>
    <xf numFmtId="0" fontId="105" fillId="0" borderId="0" xfId="2493" applyFont="1" applyProtection="1"/>
    <xf numFmtId="0" fontId="231" fillId="0" borderId="0" xfId="2526" applyFont="1" applyAlignment="1" applyProtection="1">
      <alignment vertical="top" wrapText="1"/>
    </xf>
    <xf numFmtId="0" fontId="136" fillId="0" borderId="0" xfId="2493" applyFont="1" applyAlignment="1" applyProtection="1">
      <alignment horizontal="center"/>
    </xf>
    <xf numFmtId="0" fontId="222" fillId="0" borderId="0" xfId="2493" applyFont="1" applyAlignment="1" applyProtection="1">
      <alignment horizontal="center" vertical="top" wrapText="1"/>
    </xf>
    <xf numFmtId="165" fontId="136" fillId="0" borderId="0" xfId="2460" applyFont="1" applyAlignment="1" applyProtection="1">
      <alignment horizontal="center" wrapText="1"/>
    </xf>
    <xf numFmtId="165" fontId="234" fillId="0" borderId="0" xfId="2460" applyFont="1" applyAlignment="1" applyProtection="1">
      <alignment horizontal="center" wrapText="1"/>
    </xf>
    <xf numFmtId="0" fontId="136" fillId="0" borderId="0" xfId="2493" applyFont="1" applyAlignment="1" applyProtection="1">
      <alignment wrapText="1"/>
    </xf>
    <xf numFmtId="0" fontId="52" fillId="0" borderId="0" xfId="2493" applyFont="1" applyAlignment="1" applyProtection="1">
      <alignment horizontal="center" vertical="top" wrapText="1"/>
    </xf>
    <xf numFmtId="0" fontId="52" fillId="0" borderId="0" xfId="2526" applyFont="1" applyAlignment="1" applyProtection="1">
      <alignment vertical="top" wrapText="1"/>
    </xf>
    <xf numFmtId="0" fontId="52" fillId="0" borderId="0" xfId="2493" applyFont="1" applyAlignment="1" applyProtection="1">
      <alignment horizontal="right"/>
    </xf>
    <xf numFmtId="0" fontId="222" fillId="0" borderId="0" xfId="1499" applyFont="1" applyAlignment="1" applyProtection="1">
      <alignment vertical="top" wrapText="1"/>
    </xf>
    <xf numFmtId="1" fontId="193" fillId="0" borderId="0" xfId="2493" applyNumberFormat="1" applyFont="1" applyAlignment="1" applyProtection="1">
      <alignment horizontal="center"/>
    </xf>
    <xf numFmtId="0" fontId="105" fillId="0" borderId="0" xfId="2493" applyFont="1" applyAlignment="1" applyProtection="1">
      <alignment horizontal="right"/>
    </xf>
    <xf numFmtId="0" fontId="232" fillId="0" borderId="0" xfId="1499" applyFont="1" applyAlignment="1" applyProtection="1">
      <alignment vertical="top" wrapText="1"/>
    </xf>
    <xf numFmtId="0" fontId="105" fillId="0" borderId="0" xfId="2493" applyFont="1" applyFill="1" applyAlignment="1" applyProtection="1">
      <alignment horizontal="right"/>
    </xf>
    <xf numFmtId="167" fontId="5" fillId="0" borderId="0" xfId="2493" applyNumberFormat="1" applyFont="1" applyBorder="1" applyAlignment="1" applyProtection="1">
      <alignment horizontal="right" wrapText="1"/>
    </xf>
    <xf numFmtId="0" fontId="193" fillId="0" borderId="0" xfId="2493" applyFont="1" applyAlignment="1" applyProtection="1">
      <alignment horizontal="center"/>
    </xf>
    <xf numFmtId="0" fontId="226" fillId="0" borderId="0" xfId="2493" applyFont="1" applyAlignment="1" applyProtection="1">
      <alignment vertical="top" wrapText="1"/>
    </xf>
    <xf numFmtId="1" fontId="222" fillId="0" borderId="0" xfId="2493" applyNumberFormat="1" applyFont="1" applyAlignment="1" applyProtection="1">
      <alignment horizontal="center"/>
    </xf>
    <xf numFmtId="0" fontId="222" fillId="0" borderId="0" xfId="1499" applyFont="1" applyAlignment="1" applyProtection="1">
      <alignment horizontal="center" vertical="top"/>
    </xf>
    <xf numFmtId="0" fontId="52" fillId="0" borderId="0" xfId="2526" applyFont="1" applyFill="1" applyAlignment="1" applyProtection="1">
      <alignment vertical="top" wrapText="1"/>
    </xf>
    <xf numFmtId="0" fontId="222" fillId="0" borderId="0" xfId="1499" applyFont="1" applyFill="1" applyAlignment="1" applyProtection="1">
      <alignment vertical="top" wrapText="1"/>
    </xf>
    <xf numFmtId="0" fontId="232" fillId="0" borderId="0" xfId="1499" applyFont="1" applyFill="1" applyAlignment="1" applyProtection="1">
      <alignment vertical="top" wrapText="1"/>
    </xf>
    <xf numFmtId="167" fontId="117" fillId="0" borderId="0" xfId="2493" applyNumberFormat="1" applyFont="1" applyFill="1" applyBorder="1" applyAlignment="1" applyProtection="1">
      <alignment horizontal="right" wrapText="1"/>
    </xf>
    <xf numFmtId="0" fontId="193" fillId="0" borderId="0" xfId="2493" applyFont="1" applyAlignment="1" applyProtection="1">
      <alignment horizontal="center" vertical="top" wrapText="1"/>
    </xf>
    <xf numFmtId="0" fontId="232" fillId="0" borderId="0" xfId="2493" applyFont="1" applyAlignment="1" applyProtection="1">
      <alignment vertical="top" wrapText="1"/>
    </xf>
    <xf numFmtId="49" fontId="5" fillId="0" borderId="0" xfId="2493" applyNumberFormat="1" applyFont="1" applyAlignment="1" applyProtection="1">
      <alignment vertical="top" wrapText="1"/>
    </xf>
    <xf numFmtId="0" fontId="5" fillId="0" borderId="0" xfId="2493" applyFont="1" applyAlignment="1" applyProtection="1">
      <alignment vertical="top" wrapText="1"/>
    </xf>
    <xf numFmtId="0" fontId="5" fillId="0" borderId="0" xfId="2493" applyFont="1" applyAlignment="1" applyProtection="1">
      <alignment horizontal="center" vertical="top" wrapText="1"/>
    </xf>
    <xf numFmtId="49" fontId="5" fillId="0" borderId="0" xfId="2493" applyNumberFormat="1" applyFont="1" applyAlignment="1" applyProtection="1">
      <alignment horizontal="center" vertical="top" wrapText="1"/>
    </xf>
    <xf numFmtId="49" fontId="114" fillId="0" borderId="0" xfId="2493" applyNumberFormat="1" applyFont="1" applyAlignment="1" applyProtection="1">
      <alignment vertical="top" wrapText="1"/>
    </xf>
    <xf numFmtId="4" fontId="5" fillId="0" borderId="0" xfId="2493" applyNumberFormat="1" applyFont="1" applyAlignment="1" applyProtection="1">
      <alignment vertical="top" wrapText="1"/>
    </xf>
    <xf numFmtId="167" fontId="5" fillId="0" borderId="0" xfId="2493" applyNumberFormat="1" applyFont="1" applyBorder="1" applyAlignment="1" applyProtection="1">
      <alignment wrapText="1"/>
    </xf>
    <xf numFmtId="0" fontId="117" fillId="0" borderId="0" xfId="2493" applyFont="1" applyAlignment="1" applyProtection="1">
      <alignment horizontal="center" vertical="top"/>
    </xf>
    <xf numFmtId="0" fontId="117" fillId="0" borderId="0" xfId="2493" applyFont="1" applyAlignment="1" applyProtection="1">
      <alignment vertical="top" wrapText="1"/>
    </xf>
    <xf numFmtId="0" fontId="117" fillId="0" borderId="0" xfId="2493" applyFont="1" applyProtection="1"/>
    <xf numFmtId="1" fontId="117" fillId="0" borderId="0" xfId="2493" applyNumberFormat="1" applyFont="1" applyAlignment="1" applyProtection="1">
      <alignment horizontal="center"/>
    </xf>
    <xf numFmtId="167" fontId="117" fillId="0" borderId="0" xfId="2493" applyNumberFormat="1" applyFont="1" applyBorder="1" applyAlignment="1" applyProtection="1">
      <alignment wrapText="1"/>
    </xf>
    <xf numFmtId="0" fontId="193" fillId="0" borderId="0" xfId="2493" applyFont="1" applyAlignment="1" applyProtection="1">
      <alignment vertical="top" wrapText="1"/>
    </xf>
    <xf numFmtId="49" fontId="52" fillId="0" borderId="0" xfId="2493" applyNumberFormat="1" applyFont="1" applyAlignment="1" applyProtection="1">
      <alignment vertical="top" wrapText="1"/>
    </xf>
    <xf numFmtId="0" fontId="52" fillId="0" borderId="0" xfId="2493" applyFont="1" applyAlignment="1" applyProtection="1">
      <alignment horizontal="center" wrapText="1"/>
    </xf>
    <xf numFmtId="0" fontId="5" fillId="0" borderId="0" xfId="2493" applyFont="1" applyAlignment="1" applyProtection="1">
      <alignment horizontal="right" wrapText="1"/>
    </xf>
    <xf numFmtId="49" fontId="52" fillId="0" borderId="0" xfId="2493" applyNumberFormat="1" applyFont="1" applyAlignment="1" applyProtection="1">
      <alignment horizontal="center" vertical="top" wrapText="1"/>
    </xf>
    <xf numFmtId="49" fontId="193" fillId="0" borderId="0" xfId="2493" applyNumberFormat="1" applyFont="1" applyAlignment="1" applyProtection="1">
      <alignment horizontal="right" vertical="top"/>
    </xf>
    <xf numFmtId="0" fontId="105" fillId="0" borderId="0" xfId="2493" applyFont="1" applyAlignment="1" applyProtection="1">
      <alignment horizontal="center"/>
    </xf>
    <xf numFmtId="4" fontId="5" fillId="0" borderId="0" xfId="2493" applyNumberFormat="1" applyFont="1" applyAlignment="1" applyProtection="1">
      <alignment horizontal="right" wrapText="1"/>
    </xf>
    <xf numFmtId="0" fontId="214" fillId="0" borderId="0" xfId="2493" applyFont="1" applyAlignment="1" applyProtection="1">
      <alignment horizontal="center" vertical="top" wrapText="1"/>
    </xf>
    <xf numFmtId="0" fontId="214" fillId="0" borderId="0" xfId="2493" applyFont="1" applyProtection="1"/>
    <xf numFmtId="0" fontId="214" fillId="0" borderId="0" xfId="2493" applyFont="1" applyAlignment="1" applyProtection="1">
      <alignment vertical="top" wrapText="1"/>
    </xf>
    <xf numFmtId="0" fontId="214" fillId="0" borderId="0" xfId="2493" applyFont="1" applyAlignment="1" applyProtection="1">
      <alignment horizontal="center"/>
    </xf>
    <xf numFmtId="49" fontId="229" fillId="0" borderId="0" xfId="2493" applyNumberFormat="1" applyFont="1" applyAlignment="1" applyProtection="1">
      <alignment vertical="top" wrapText="1"/>
    </xf>
    <xf numFmtId="0" fontId="0" fillId="0" borderId="0" xfId="2526" applyFont="1" applyAlignment="1" applyProtection="1">
      <alignment vertical="top" wrapText="1"/>
    </xf>
    <xf numFmtId="0" fontId="214" fillId="0" borderId="0" xfId="2493" applyFont="1" applyAlignment="1" applyProtection="1">
      <alignment wrapText="1"/>
    </xf>
    <xf numFmtId="0" fontId="185" fillId="0" borderId="0" xfId="2493" applyFont="1" applyFill="1" applyAlignment="1" applyProtection="1">
      <alignment vertical="top"/>
    </xf>
    <xf numFmtId="0" fontId="89" fillId="0" borderId="0" xfId="2526" applyFont="1" applyFill="1" applyAlignment="1" applyProtection="1">
      <alignment vertical="top" wrapText="1"/>
    </xf>
    <xf numFmtId="0" fontId="117" fillId="0" borderId="0" xfId="2493" applyFont="1" applyFill="1" applyAlignment="1" applyProtection="1">
      <alignment horizontal="center" vertical="top"/>
    </xf>
    <xf numFmtId="1" fontId="117" fillId="0" borderId="0" xfId="2493" applyNumberFormat="1" applyFont="1" applyFill="1" applyBorder="1" applyAlignment="1" applyProtection="1">
      <alignment horizontal="center"/>
    </xf>
    <xf numFmtId="0" fontId="5" fillId="0" borderId="0" xfId="2493" applyFont="1" applyFill="1" applyAlignment="1" applyProtection="1">
      <alignment horizontal="center" vertical="top" wrapText="1"/>
    </xf>
    <xf numFmtId="0" fontId="5" fillId="0" borderId="0" xfId="2493" applyFont="1" applyFill="1" applyAlignment="1" applyProtection="1">
      <alignment vertical="top" wrapText="1"/>
    </xf>
    <xf numFmtId="0" fontId="5" fillId="0" borderId="0" xfId="2493" applyFont="1" applyFill="1" applyAlignment="1" applyProtection="1">
      <alignment horizontal="center"/>
    </xf>
    <xf numFmtId="0" fontId="225" fillId="0" borderId="0" xfId="2479" applyFont="1" applyFill="1" applyBorder="1" applyAlignment="1" applyProtection="1">
      <alignment horizontal="center"/>
    </xf>
    <xf numFmtId="0" fontId="5" fillId="0" borderId="0" xfId="2493" applyFont="1" applyAlignment="1" applyProtection="1">
      <alignment horizontal="center"/>
    </xf>
    <xf numFmtId="1" fontId="5" fillId="0" borderId="0" xfId="2493" applyNumberFormat="1" applyFont="1" applyAlignment="1" applyProtection="1">
      <alignment horizontal="center"/>
    </xf>
    <xf numFmtId="0" fontId="226" fillId="0" borderId="0" xfId="2493" applyFont="1" applyAlignment="1" applyProtection="1">
      <alignment vertical="top"/>
    </xf>
    <xf numFmtId="4" fontId="227" fillId="0" borderId="0" xfId="2493" applyNumberFormat="1" applyFont="1" applyAlignment="1" applyProtection="1">
      <alignment horizontal="center"/>
    </xf>
    <xf numFmtId="0" fontId="105" fillId="0" borderId="0" xfId="2493" applyFont="1" applyAlignment="1" applyProtection="1">
      <alignment horizontal="center" vertical="top" wrapText="1"/>
    </xf>
    <xf numFmtId="2" fontId="105" fillId="0" borderId="0" xfId="2493" applyNumberFormat="1" applyFont="1" applyProtection="1"/>
    <xf numFmtId="0" fontId="105" fillId="0" borderId="0" xfId="2493" applyFont="1" applyAlignment="1" applyProtection="1">
      <alignment horizontal="center" vertical="top"/>
    </xf>
    <xf numFmtId="0" fontId="105" fillId="0" borderId="0" xfId="2493" applyFont="1" applyAlignment="1" applyProtection="1">
      <alignment wrapText="1"/>
    </xf>
    <xf numFmtId="4" fontId="117" fillId="0" borderId="0" xfId="2479" applyNumberFormat="1" applyFont="1" applyFill="1" applyBorder="1" applyAlignment="1" applyProtection="1"/>
    <xf numFmtId="0" fontId="208" fillId="0" borderId="0" xfId="2493" applyFont="1" applyAlignment="1" applyProtection="1">
      <alignment vertical="top" wrapText="1"/>
    </xf>
    <xf numFmtId="0" fontId="196" fillId="0" borderId="0" xfId="2493" applyFont="1" applyAlignment="1" applyProtection="1">
      <alignment horizontal="center"/>
    </xf>
    <xf numFmtId="1" fontId="196" fillId="0" borderId="0" xfId="2493" applyNumberFormat="1" applyFont="1" applyAlignment="1" applyProtection="1">
      <alignment horizontal="center"/>
    </xf>
    <xf numFmtId="0" fontId="5" fillId="0" borderId="0" xfId="2493" applyFont="1" applyAlignment="1" applyProtection="1">
      <alignment wrapText="1"/>
    </xf>
    <xf numFmtId="0" fontId="5" fillId="0" borderId="0" xfId="2493" applyFont="1" applyProtection="1"/>
    <xf numFmtId="0" fontId="52" fillId="0" borderId="0" xfId="2493" applyFont="1" applyAlignment="1" applyProtection="1">
      <alignment horizontal="center" vertical="top"/>
    </xf>
    <xf numFmtId="0" fontId="52" fillId="0" borderId="0" xfId="2493" applyFont="1" applyAlignment="1" applyProtection="1">
      <alignment vertical="top" wrapText="1"/>
    </xf>
    <xf numFmtId="0" fontId="52" fillId="0" borderId="0" xfId="2493" applyFont="1" applyAlignment="1" applyProtection="1">
      <alignment horizontal="center"/>
    </xf>
    <xf numFmtId="180" fontId="136" fillId="0" borderId="0" xfId="2529" applyFont="1" applyAlignment="1" applyProtection="1">
      <alignment horizontal="right" vertical="top" wrapText="1"/>
    </xf>
    <xf numFmtId="4" fontId="196" fillId="0" borderId="0" xfId="2520" applyNumberFormat="1" applyFont="1" applyAlignment="1" applyProtection="1"/>
    <xf numFmtId="0" fontId="105" fillId="0" borderId="0" xfId="2520" applyFont="1" applyAlignment="1" applyProtection="1"/>
    <xf numFmtId="0" fontId="105" fillId="0" borderId="0" xfId="1508" applyAlignment="1" applyProtection="1">
      <alignment wrapText="1"/>
    </xf>
    <xf numFmtId="1" fontId="52" fillId="0" borderId="0" xfId="2426" applyNumberFormat="1" applyFont="1" applyAlignment="1" applyProtection="1">
      <alignment horizontal="center"/>
    </xf>
    <xf numFmtId="184" fontId="5" fillId="0" borderId="0" xfId="2493" applyNumberFormat="1" applyFont="1" applyAlignment="1" applyProtection="1">
      <alignment horizontal="center"/>
    </xf>
    <xf numFmtId="0" fontId="5" fillId="0" borderId="0" xfId="2493" applyFont="1" applyBorder="1" applyAlignment="1" applyProtection="1">
      <alignment horizontal="center"/>
    </xf>
    <xf numFmtId="0" fontId="5" fillId="0" borderId="68" xfId="2493" applyFont="1" applyBorder="1" applyAlignment="1" applyProtection="1">
      <alignment horizontal="center"/>
    </xf>
    <xf numFmtId="0" fontId="48" fillId="0" borderId="68" xfId="2493" applyFont="1" applyBorder="1" applyProtection="1"/>
    <xf numFmtId="1" fontId="5" fillId="0" borderId="68" xfId="2493" applyNumberFormat="1" applyFont="1" applyBorder="1" applyAlignment="1" applyProtection="1">
      <alignment horizontal="center"/>
    </xf>
    <xf numFmtId="4" fontId="5" fillId="0" borderId="68" xfId="2493" applyNumberFormat="1" applyFont="1" applyBorder="1" applyAlignment="1" applyProtection="1">
      <alignment horizontal="right"/>
    </xf>
    <xf numFmtId="0" fontId="52" fillId="0" borderId="0" xfId="2493" applyFont="1" applyAlignment="1" applyProtection="1">
      <alignment vertical="top"/>
    </xf>
    <xf numFmtId="0" fontId="52" fillId="0" borderId="0" xfId="2493" applyFont="1" applyProtection="1"/>
    <xf numFmtId="167" fontId="208" fillId="0" borderId="0" xfId="2493" applyNumberFormat="1" applyFont="1" applyBorder="1" applyAlignment="1" applyProtection="1">
      <alignment horizontal="right" wrapText="1"/>
    </xf>
    <xf numFmtId="4" fontId="117" fillId="0" borderId="0" xfId="2493" applyNumberFormat="1" applyFont="1" applyAlignment="1" applyProtection="1">
      <alignment vertical="top" wrapText="1"/>
    </xf>
    <xf numFmtId="0" fontId="222" fillId="0" borderId="0" xfId="2493" applyFont="1" applyBorder="1" applyAlignment="1" applyProtection="1">
      <alignment vertical="top"/>
    </xf>
    <xf numFmtId="4" fontId="222" fillId="0" borderId="0" xfId="2493" applyNumberFormat="1" applyFont="1" applyAlignment="1" applyProtection="1">
      <alignment horizontal="center"/>
    </xf>
    <xf numFmtId="0" fontId="222" fillId="0" borderId="0" xfId="2493" applyFont="1" applyProtection="1"/>
    <xf numFmtId="0" fontId="193" fillId="0" borderId="0" xfId="2493" applyFont="1" applyProtection="1"/>
    <xf numFmtId="4" fontId="193" fillId="0" borderId="0" xfId="2493" applyNumberFormat="1" applyFont="1" applyAlignment="1" applyProtection="1">
      <alignment horizontal="center"/>
    </xf>
    <xf numFmtId="0" fontId="222" fillId="0" borderId="0" xfId="2527" applyFont="1" applyAlignment="1" applyProtection="1">
      <alignment horizontal="justify" vertical="top" wrapText="1"/>
    </xf>
    <xf numFmtId="0" fontId="193" fillId="0" borderId="0" xfId="2493" applyFont="1" applyAlignment="1" applyProtection="1">
      <alignment wrapText="1"/>
    </xf>
    <xf numFmtId="0" fontId="222" fillId="0" borderId="68" xfId="2493" applyFont="1" applyBorder="1" applyAlignment="1" applyProtection="1">
      <alignment vertical="top"/>
    </xf>
    <xf numFmtId="0" fontId="222" fillId="0" borderId="68" xfId="2493" applyFont="1" applyBorder="1" applyAlignment="1" applyProtection="1">
      <alignment vertical="top" wrapText="1"/>
    </xf>
    <xf numFmtId="0" fontId="222" fillId="0" borderId="68" xfId="2493" applyFont="1" applyBorder="1" applyAlignment="1" applyProtection="1">
      <alignment horizontal="center"/>
    </xf>
    <xf numFmtId="1" fontId="222" fillId="0" borderId="68" xfId="2493" applyNumberFormat="1" applyFont="1" applyBorder="1" applyAlignment="1" applyProtection="1">
      <alignment horizontal="center"/>
    </xf>
    <xf numFmtId="4" fontId="117" fillId="0" borderId="68" xfId="2493" applyNumberFormat="1" applyFont="1" applyBorder="1" applyAlignment="1" applyProtection="1">
      <alignment horizontal="right"/>
    </xf>
    <xf numFmtId="4" fontId="208" fillId="0" borderId="68" xfId="2493" applyNumberFormat="1" applyFont="1" applyBorder="1" applyAlignment="1" applyProtection="1">
      <alignment horizontal="right"/>
    </xf>
    <xf numFmtId="0" fontId="222" fillId="0" borderId="0" xfId="2493" applyFont="1" applyBorder="1" applyAlignment="1" applyProtection="1">
      <alignment vertical="top" wrapText="1"/>
    </xf>
    <xf numFmtId="0" fontId="222" fillId="0" borderId="0" xfId="2493" applyFont="1" applyBorder="1" applyAlignment="1" applyProtection="1">
      <alignment horizontal="center"/>
    </xf>
    <xf numFmtId="0" fontId="223" fillId="0" borderId="0" xfId="2493" applyFont="1" applyAlignment="1" applyProtection="1">
      <alignment horizontal="center" vertical="top"/>
    </xf>
    <xf numFmtId="1" fontId="223" fillId="0" borderId="0" xfId="2493" applyNumberFormat="1" applyFont="1" applyAlignment="1" applyProtection="1">
      <alignment horizontal="center" vertical="top"/>
    </xf>
    <xf numFmtId="4" fontId="222" fillId="0" borderId="0" xfId="2493" applyNumberFormat="1" applyFont="1" applyProtection="1"/>
    <xf numFmtId="0" fontId="222" fillId="0" borderId="0" xfId="2493" applyFont="1" applyBorder="1" applyAlignment="1" applyProtection="1">
      <alignment horizontal="left" vertical="top"/>
    </xf>
    <xf numFmtId="0" fontId="222" fillId="0" borderId="68" xfId="2493" applyFont="1" applyBorder="1" applyProtection="1"/>
    <xf numFmtId="0" fontId="193" fillId="0" borderId="0" xfId="2493" quotePrefix="1" applyFont="1" applyAlignment="1" applyProtection="1">
      <alignment vertical="top" wrapText="1"/>
    </xf>
    <xf numFmtId="49" fontId="222" fillId="0" borderId="0" xfId="2493" applyNumberFormat="1" applyFont="1" applyAlignment="1" applyProtection="1">
      <alignment vertical="top" wrapText="1"/>
    </xf>
    <xf numFmtId="0" fontId="222" fillId="0" borderId="0" xfId="2493" applyFont="1" applyAlignment="1" applyProtection="1">
      <alignment wrapText="1"/>
    </xf>
    <xf numFmtId="0" fontId="222" fillId="0" borderId="0" xfId="2493" applyNumberFormat="1" applyFont="1" applyAlignment="1" applyProtection="1">
      <alignment vertical="top" wrapText="1"/>
    </xf>
    <xf numFmtId="0" fontId="222" fillId="0" borderId="67" xfId="2493" applyFont="1" applyBorder="1" applyAlignment="1" applyProtection="1">
      <alignment vertical="top"/>
    </xf>
    <xf numFmtId="0" fontId="221" fillId="0" borderId="0" xfId="2493" applyFont="1" applyProtection="1"/>
    <xf numFmtId="0" fontId="222" fillId="0" borderId="0" xfId="2493" quotePrefix="1" applyFont="1" applyAlignment="1" applyProtection="1">
      <alignment vertical="top" wrapText="1"/>
    </xf>
    <xf numFmtId="4" fontId="117" fillId="0" borderId="0" xfId="2493" applyNumberFormat="1" applyFont="1" applyAlignment="1" applyProtection="1">
      <alignment horizontal="right"/>
    </xf>
    <xf numFmtId="2" fontId="208" fillId="0" borderId="0" xfId="2493" applyNumberFormat="1" applyFont="1" applyAlignment="1" applyProtection="1">
      <alignment horizontal="right"/>
    </xf>
    <xf numFmtId="1" fontId="222" fillId="0" borderId="0" xfId="2493" applyNumberFormat="1" applyFont="1" applyAlignment="1" applyProtection="1">
      <alignment horizontal="center" vertical="top" wrapText="1"/>
    </xf>
    <xf numFmtId="180" fontId="117" fillId="0" borderId="0" xfId="2529" applyFont="1" applyAlignment="1" applyProtection="1">
      <alignment horizontal="right" wrapText="1"/>
    </xf>
    <xf numFmtId="180" fontId="208" fillId="0" borderId="0" xfId="2529" applyFont="1" applyAlignment="1" applyProtection="1">
      <alignment horizontal="right" wrapText="1"/>
    </xf>
    <xf numFmtId="0" fontId="221" fillId="0" borderId="0" xfId="2493" applyFont="1" applyAlignment="1" applyProtection="1">
      <alignment horizontal="center"/>
    </xf>
    <xf numFmtId="0" fontId="222" fillId="0" borderId="0" xfId="2493" applyFont="1" applyAlignment="1" applyProtection="1">
      <alignment horizontal="center" wrapText="1"/>
    </xf>
    <xf numFmtId="0" fontId="196" fillId="0" borderId="0" xfId="2493" applyFont="1" applyAlignment="1" applyProtection="1">
      <alignment horizontal="right"/>
    </xf>
    <xf numFmtId="1" fontId="221" fillId="0" borderId="0" xfId="2493" applyNumberFormat="1" applyFont="1" applyAlignment="1" applyProtection="1">
      <alignment horizontal="center"/>
    </xf>
    <xf numFmtId="0" fontId="223" fillId="0" borderId="0" xfId="2493" applyFont="1" applyProtection="1"/>
    <xf numFmtId="167" fontId="222" fillId="0" borderId="0" xfId="2493" applyNumberFormat="1" applyFont="1" applyBorder="1" applyAlignment="1" applyProtection="1">
      <alignment wrapText="1"/>
    </xf>
    <xf numFmtId="167" fontId="222" fillId="0" borderId="0" xfId="2493" applyNumberFormat="1" applyFont="1" applyBorder="1" applyAlignment="1" applyProtection="1">
      <alignment horizontal="center" wrapText="1"/>
    </xf>
    <xf numFmtId="1" fontId="222" fillId="0" borderId="0" xfId="2493" applyNumberFormat="1" applyFont="1" applyBorder="1" applyAlignment="1" applyProtection="1">
      <alignment horizontal="center" wrapText="1"/>
    </xf>
    <xf numFmtId="167" fontId="105" fillId="0" borderId="0" xfId="2493" applyNumberFormat="1" applyFont="1" applyFill="1" applyBorder="1" applyAlignment="1" applyProtection="1">
      <alignment horizontal="right" wrapText="1"/>
      <protection locked="0"/>
    </xf>
    <xf numFmtId="0" fontId="105" fillId="0" borderId="0" xfId="2493" applyFont="1" applyFill="1" applyAlignment="1" applyProtection="1">
      <alignment horizontal="right"/>
      <protection locked="0"/>
    </xf>
    <xf numFmtId="167" fontId="117" fillId="0" borderId="0" xfId="2493" applyNumberFormat="1" applyFont="1" applyBorder="1" applyAlignment="1" applyProtection="1">
      <alignment horizontal="right" wrapText="1"/>
      <protection locked="0"/>
    </xf>
    <xf numFmtId="165" fontId="136" fillId="0" borderId="0" xfId="2460" applyFont="1" applyAlignment="1" applyProtection="1">
      <alignment horizontal="center" wrapText="1"/>
      <protection locked="0"/>
    </xf>
    <xf numFmtId="0" fontId="105" fillId="0" borderId="0" xfId="2493" applyFont="1" applyAlignment="1" applyProtection="1">
      <alignment horizontal="right"/>
      <protection locked="0"/>
    </xf>
    <xf numFmtId="167" fontId="117" fillId="0" borderId="0" xfId="2493" applyNumberFormat="1" applyFont="1" applyFill="1" applyBorder="1" applyAlignment="1" applyProtection="1">
      <alignment horizontal="right" wrapText="1"/>
      <protection locked="0"/>
    </xf>
    <xf numFmtId="0" fontId="5" fillId="0" borderId="0" xfId="2493" applyFont="1" applyAlignment="1" applyProtection="1">
      <alignment vertical="top" wrapText="1"/>
      <protection locked="0"/>
    </xf>
    <xf numFmtId="4" fontId="5" fillId="0" borderId="0" xfId="2493" applyNumberFormat="1" applyFont="1" applyAlignment="1" applyProtection="1">
      <alignment vertical="top" wrapText="1"/>
      <protection locked="0"/>
    </xf>
    <xf numFmtId="167" fontId="117" fillId="0" borderId="0" xfId="2493" applyNumberFormat="1" applyFont="1" applyBorder="1" applyAlignment="1" applyProtection="1">
      <alignment wrapText="1"/>
      <protection locked="0"/>
    </xf>
    <xf numFmtId="0" fontId="5" fillId="0" borderId="0" xfId="2493" applyFont="1" applyAlignment="1" applyProtection="1">
      <alignment horizontal="right" wrapText="1"/>
      <protection locked="0"/>
    </xf>
    <xf numFmtId="0" fontId="105" fillId="0" borderId="0" xfId="2493" applyFont="1" applyProtection="1">
      <protection locked="0"/>
    </xf>
    <xf numFmtId="4" fontId="5" fillId="0" borderId="0" xfId="2493" applyNumberFormat="1" applyFont="1" applyAlignment="1" applyProtection="1">
      <alignment horizontal="right" wrapText="1"/>
      <protection locked="0"/>
    </xf>
    <xf numFmtId="167" fontId="105" fillId="0" borderId="0" xfId="2493" applyNumberFormat="1" applyFont="1" applyBorder="1" applyAlignment="1" applyProtection="1">
      <alignment horizontal="right" wrapText="1"/>
      <protection locked="0"/>
    </xf>
    <xf numFmtId="4" fontId="117" fillId="0" borderId="0" xfId="2479" applyNumberFormat="1" applyFont="1" applyFill="1" applyBorder="1" applyAlignment="1" applyProtection="1">
      <protection locked="0"/>
    </xf>
    <xf numFmtId="167" fontId="5" fillId="0" borderId="0" xfId="2493" applyNumberFormat="1" applyFont="1" applyBorder="1" applyAlignment="1" applyProtection="1">
      <alignment horizontal="right" wrapText="1"/>
      <protection locked="0"/>
    </xf>
    <xf numFmtId="3" fontId="235" fillId="0" borderId="43" xfId="2493" applyNumberFormat="1" applyFont="1" applyBorder="1" applyAlignment="1" applyProtection="1">
      <alignment horizontal="right"/>
    </xf>
    <xf numFmtId="49" fontId="235" fillId="0" borderId="43" xfId="2493" applyNumberFormat="1" applyFont="1" applyBorder="1" applyAlignment="1" applyProtection="1">
      <alignment horizontal="left"/>
    </xf>
    <xf numFmtId="49" fontId="235" fillId="0" borderId="43" xfId="2493" applyNumberFormat="1" applyFont="1" applyBorder="1" applyAlignment="1" applyProtection="1">
      <alignment horizontal="right" wrapText="1"/>
    </xf>
    <xf numFmtId="1" fontId="235" fillId="0" borderId="43" xfId="2493" applyNumberFormat="1" applyFont="1" applyBorder="1" applyAlignment="1" applyProtection="1">
      <alignment horizontal="right" wrapText="1"/>
    </xf>
    <xf numFmtId="49" fontId="235" fillId="0" borderId="0" xfId="2493" applyNumberFormat="1" applyFont="1" applyBorder="1" applyAlignment="1" applyProtection="1">
      <alignment horizontal="left"/>
    </xf>
    <xf numFmtId="49" fontId="235" fillId="0" borderId="0" xfId="2493" applyNumberFormat="1" applyFont="1" applyBorder="1" applyAlignment="1" applyProtection="1">
      <alignment horizontal="right" wrapText="1"/>
    </xf>
    <xf numFmtId="1" fontId="235" fillId="0" borderId="0" xfId="2493" applyNumberFormat="1" applyFont="1" applyBorder="1" applyAlignment="1" applyProtection="1">
      <alignment horizontal="right" wrapText="1"/>
    </xf>
    <xf numFmtId="0" fontId="117" fillId="0" borderId="0" xfId="2493" applyFont="1" applyBorder="1" applyAlignment="1" applyProtection="1">
      <alignment vertical="top"/>
    </xf>
    <xf numFmtId="0" fontId="117" fillId="0" borderId="0" xfId="2493" applyFont="1" applyBorder="1" applyAlignment="1" applyProtection="1">
      <alignment vertical="top" wrapText="1"/>
    </xf>
    <xf numFmtId="0" fontId="117" fillId="0" borderId="0" xfId="2493" applyFont="1" applyBorder="1" applyProtection="1"/>
    <xf numFmtId="1" fontId="117" fillId="0" borderId="0" xfId="2493" applyNumberFormat="1" applyFont="1" applyBorder="1" applyProtection="1"/>
    <xf numFmtId="1" fontId="185" fillId="0" borderId="0" xfId="2493" applyNumberFormat="1" applyFont="1" applyAlignment="1" applyProtection="1">
      <alignment vertical="top"/>
    </xf>
    <xf numFmtId="1" fontId="185" fillId="0" borderId="0" xfId="2493" applyNumberFormat="1" applyFont="1" applyAlignment="1" applyProtection="1">
      <alignment horizontal="center" vertical="top"/>
    </xf>
    <xf numFmtId="0" fontId="185" fillId="0" borderId="0" xfId="2493" applyFont="1" applyAlignment="1" applyProtection="1">
      <alignment horizontal="center" vertical="top"/>
    </xf>
    <xf numFmtId="0" fontId="185" fillId="0" borderId="0" xfId="2493" applyFont="1" applyAlignment="1" applyProtection="1">
      <alignment vertical="top"/>
    </xf>
    <xf numFmtId="4" fontId="117" fillId="0" borderId="0" xfId="2493" applyNumberFormat="1" applyFont="1" applyProtection="1"/>
    <xf numFmtId="0" fontId="117" fillId="0" borderId="0" xfId="2493" applyFont="1" applyAlignment="1" applyProtection="1">
      <alignment horizontal="right"/>
    </xf>
    <xf numFmtId="0" fontId="105" fillId="0" borderId="0" xfId="2493" applyFont="1" applyAlignment="1" applyProtection="1">
      <alignment horizontal="left" vertical="top" wrapText="1"/>
    </xf>
    <xf numFmtId="0" fontId="105" fillId="0" borderId="0" xfId="2493" applyNumberFormat="1" applyFont="1" applyAlignment="1" applyProtection="1">
      <alignment horizontal="center" wrapText="1"/>
    </xf>
    <xf numFmtId="4" fontId="105" fillId="0" borderId="0" xfId="2529" applyNumberFormat="1" applyFont="1" applyFill="1" applyAlignment="1" applyProtection="1">
      <alignment horizontal="right" wrapText="1"/>
    </xf>
    <xf numFmtId="0" fontId="105" fillId="0" borderId="0" xfId="2493" applyFont="1" applyBorder="1" applyProtection="1"/>
    <xf numFmtId="2" fontId="105" fillId="0" borderId="0" xfId="2493" applyNumberFormat="1" applyFont="1" applyBorder="1" applyProtection="1"/>
    <xf numFmtId="4" fontId="105" fillId="0" borderId="0" xfId="2493" applyNumberFormat="1" applyFont="1" applyBorder="1" applyProtection="1"/>
    <xf numFmtId="0" fontId="105" fillId="0" borderId="0" xfId="2493" applyFont="1" applyAlignment="1" applyProtection="1">
      <alignment horizontal="center" wrapText="1"/>
    </xf>
    <xf numFmtId="194" fontId="105" fillId="0" borderId="0" xfId="2493" applyNumberFormat="1" applyFont="1" applyFill="1" applyAlignment="1" applyProtection="1">
      <alignment horizontal="right" wrapText="1"/>
    </xf>
    <xf numFmtId="0" fontId="136" fillId="0" borderId="0" xfId="2493" applyFont="1" applyProtection="1"/>
    <xf numFmtId="0" fontId="117" fillId="0" borderId="0" xfId="2493" applyFont="1" applyFill="1" applyAlignment="1" applyProtection="1">
      <alignment vertical="top" wrapText="1"/>
    </xf>
    <xf numFmtId="1" fontId="117" fillId="0" borderId="0" xfId="2493" applyNumberFormat="1" applyFont="1" applyAlignment="1" applyProtection="1">
      <alignment horizontal="center" vertical="top" wrapText="1"/>
    </xf>
    <xf numFmtId="180" fontId="117" fillId="0" borderId="0" xfId="2529" applyFont="1" applyAlignment="1" applyProtection="1">
      <alignment horizontal="center" wrapText="1"/>
    </xf>
    <xf numFmtId="0" fontId="117" fillId="0" borderId="0" xfId="2493" applyFont="1" applyAlignment="1" applyProtection="1">
      <alignment wrapText="1"/>
    </xf>
    <xf numFmtId="1" fontId="117" fillId="0" borderId="0" xfId="2493" applyNumberFormat="1" applyFont="1" applyAlignment="1" applyProtection="1">
      <alignment horizontal="center" wrapText="1"/>
    </xf>
    <xf numFmtId="1" fontId="117" fillId="0" borderId="0" xfId="2493" applyNumberFormat="1" applyFont="1" applyFill="1" applyAlignment="1" applyProtection="1">
      <alignment horizontal="center" vertical="top" wrapText="1"/>
    </xf>
    <xf numFmtId="0" fontId="136" fillId="0" borderId="0" xfId="2493" applyFont="1" applyFill="1" applyAlignment="1" applyProtection="1">
      <alignment horizontal="center"/>
    </xf>
    <xf numFmtId="0" fontId="117" fillId="0" borderId="0" xfId="2493" applyFont="1" applyFill="1" applyAlignment="1" applyProtection="1">
      <alignment wrapText="1"/>
    </xf>
    <xf numFmtId="1" fontId="117" fillId="0" borderId="0" xfId="2493" applyNumberFormat="1" applyFont="1" applyFill="1" applyAlignment="1" applyProtection="1">
      <alignment horizontal="center" wrapText="1"/>
    </xf>
    <xf numFmtId="0" fontId="117" fillId="0" borderId="0" xfId="2493" quotePrefix="1" applyFont="1" applyAlignment="1" applyProtection="1">
      <alignment vertical="top" wrapText="1"/>
    </xf>
    <xf numFmtId="3" fontId="5" fillId="0" borderId="0" xfId="2493" applyNumberFormat="1" applyFont="1" applyAlignment="1" applyProtection="1">
      <alignment horizontal="right"/>
    </xf>
    <xf numFmtId="3" fontId="5" fillId="0" borderId="0" xfId="2493" applyNumberFormat="1" applyFont="1" applyProtection="1"/>
    <xf numFmtId="1" fontId="117" fillId="0" borderId="0" xfId="2493" applyNumberFormat="1" applyFont="1" applyBorder="1" applyAlignment="1" applyProtection="1">
      <alignment wrapText="1"/>
    </xf>
    <xf numFmtId="0" fontId="136" fillId="0" borderId="0" xfId="2493" applyFont="1" applyAlignment="1" applyProtection="1">
      <alignment horizontal="left"/>
    </xf>
    <xf numFmtId="1" fontId="136" fillId="0" borderId="0" xfId="2493" applyNumberFormat="1" applyFont="1" applyAlignment="1" applyProtection="1">
      <alignment horizontal="right"/>
    </xf>
    <xf numFmtId="49" fontId="105" fillId="0" borderId="0" xfId="2493" applyNumberFormat="1" applyFont="1" applyAlignment="1" applyProtection="1">
      <alignment horizontal="right" vertical="top"/>
    </xf>
    <xf numFmtId="0" fontId="105" fillId="0" borderId="0" xfId="2493" applyFont="1" applyAlignment="1" applyProtection="1">
      <alignment vertical="top" wrapText="1"/>
    </xf>
    <xf numFmtId="1" fontId="105" fillId="0" borderId="0" xfId="2493" applyNumberFormat="1" applyFont="1" applyProtection="1"/>
    <xf numFmtId="167" fontId="208" fillId="0" borderId="0" xfId="2493" applyNumberFormat="1" applyFont="1" applyBorder="1" applyAlignment="1" applyProtection="1">
      <alignment wrapText="1"/>
    </xf>
    <xf numFmtId="4" fontId="105" fillId="0" borderId="0" xfId="2493" applyNumberFormat="1" applyFont="1" applyFill="1" applyBorder="1" applyAlignment="1" applyProtection="1">
      <alignment horizontal="right" wrapText="1"/>
      <protection locked="0"/>
    </xf>
    <xf numFmtId="4" fontId="105" fillId="0" borderId="0" xfId="2529" applyNumberFormat="1" applyFont="1" applyFill="1" applyAlignment="1" applyProtection="1">
      <alignment horizontal="right" wrapText="1"/>
      <protection locked="0"/>
    </xf>
    <xf numFmtId="180" fontId="117" fillId="0" borderId="0" xfId="2529" applyFont="1" applyAlignment="1" applyProtection="1">
      <alignment horizontal="center" wrapText="1"/>
      <protection locked="0"/>
    </xf>
    <xf numFmtId="3" fontId="235" fillId="0" borderId="70" xfId="1499" applyNumberFormat="1" applyFont="1" applyBorder="1" applyAlignment="1" applyProtection="1">
      <alignment horizontal="right"/>
    </xf>
    <xf numFmtId="49" fontId="235" fillId="0" borderId="70" xfId="1499" applyNumberFormat="1" applyFont="1" applyBorder="1" applyAlignment="1" applyProtection="1">
      <alignment horizontal="left"/>
    </xf>
    <xf numFmtId="49" fontId="235" fillId="0" borderId="70" xfId="1499" applyNumberFormat="1" applyFont="1" applyBorder="1" applyAlignment="1" applyProtection="1">
      <alignment horizontal="center" wrapText="1"/>
    </xf>
    <xf numFmtId="1" fontId="235" fillId="0" borderId="70" xfId="1499" applyNumberFormat="1" applyFont="1" applyBorder="1" applyAlignment="1" applyProtection="1">
      <alignment horizontal="center" wrapText="1"/>
    </xf>
    <xf numFmtId="167" fontId="239" fillId="0" borderId="70" xfId="1499" applyNumberFormat="1" applyFont="1" applyBorder="1" applyAlignment="1" applyProtection="1">
      <alignment wrapText="1"/>
    </xf>
    <xf numFmtId="3" fontId="235" fillId="0" borderId="0" xfId="1499" applyNumberFormat="1" applyFont="1" applyBorder="1" applyAlignment="1" applyProtection="1">
      <alignment horizontal="right" wrapText="1"/>
    </xf>
    <xf numFmtId="3" fontId="235" fillId="0" borderId="0" xfId="1499" applyNumberFormat="1" applyFont="1" applyProtection="1"/>
    <xf numFmtId="0" fontId="235" fillId="0" borderId="0" xfId="1499" applyFont="1" applyAlignment="1" applyProtection="1">
      <alignment horizontal="right" wrapText="1"/>
    </xf>
    <xf numFmtId="0" fontId="235" fillId="47" borderId="0" xfId="1499" applyFont="1" applyFill="1" applyAlignment="1" applyProtection="1">
      <alignment horizontal="right" vertical="center" wrapText="1"/>
    </xf>
    <xf numFmtId="193" fontId="235" fillId="0" borderId="0" xfId="1499" applyNumberFormat="1" applyFont="1" applyAlignment="1" applyProtection="1">
      <alignment horizontal="right" wrapText="1"/>
    </xf>
    <xf numFmtId="0" fontId="235" fillId="0" borderId="0" xfId="1499" applyFont="1" applyAlignment="1" applyProtection="1"/>
    <xf numFmtId="3" fontId="235" fillId="0" borderId="0" xfId="1499" applyNumberFormat="1" applyFont="1" applyBorder="1" applyAlignment="1" applyProtection="1">
      <alignment horizontal="right"/>
    </xf>
    <xf numFmtId="49" fontId="235" fillId="0" borderId="0" xfId="1499" applyNumberFormat="1" applyFont="1" applyBorder="1" applyAlignment="1" applyProtection="1">
      <alignment horizontal="left"/>
    </xf>
    <xf numFmtId="49" fontId="235" fillId="0" borderId="0" xfId="1499" applyNumberFormat="1" applyFont="1" applyBorder="1" applyAlignment="1" applyProtection="1">
      <alignment horizontal="center" wrapText="1"/>
    </xf>
    <xf numFmtId="1" fontId="235" fillId="0" borderId="0" xfId="1499" applyNumberFormat="1" applyFont="1" applyBorder="1" applyAlignment="1" applyProtection="1">
      <alignment horizontal="center" wrapText="1"/>
    </xf>
    <xf numFmtId="167" fontId="117" fillId="0" borderId="0" xfId="1499" applyNumberFormat="1" applyFont="1" applyBorder="1" applyAlignment="1" applyProtection="1">
      <alignment wrapText="1"/>
    </xf>
    <xf numFmtId="3" fontId="235" fillId="0" borderId="0" xfId="1499" applyNumberFormat="1" applyFont="1" applyBorder="1" applyProtection="1"/>
    <xf numFmtId="3" fontId="235" fillId="0" borderId="0" xfId="1499" applyNumberFormat="1" applyFont="1" applyBorder="1" applyAlignment="1" applyProtection="1">
      <alignment vertical="center"/>
    </xf>
    <xf numFmtId="2" fontId="235" fillId="0" borderId="0" xfId="1499" applyNumberFormat="1" applyFont="1" applyBorder="1" applyAlignment="1" applyProtection="1">
      <alignment vertical="center"/>
    </xf>
    <xf numFmtId="0" fontId="235" fillId="0" borderId="0" xfId="1499" applyFont="1" applyBorder="1" applyAlignment="1" applyProtection="1"/>
    <xf numFmtId="0" fontId="117" fillId="0" borderId="0" xfId="1499" applyFont="1" applyAlignment="1" applyProtection="1">
      <alignment vertical="top"/>
    </xf>
    <xf numFmtId="0" fontId="117" fillId="0" borderId="0" xfId="1499" applyFont="1" applyBorder="1" applyAlignment="1" applyProtection="1">
      <alignment horizontal="center"/>
    </xf>
    <xf numFmtId="1" fontId="117" fillId="0" borderId="0" xfId="1499" applyNumberFormat="1" applyFont="1" applyBorder="1" applyAlignment="1" applyProtection="1">
      <alignment horizontal="center"/>
    </xf>
    <xf numFmtId="3" fontId="105" fillId="0" borderId="0" xfId="1499" applyNumberFormat="1" applyFont="1" applyAlignment="1" applyProtection="1">
      <alignment horizontal="right"/>
    </xf>
    <xf numFmtId="3" fontId="105" fillId="0" borderId="0" xfId="1499" applyNumberFormat="1" applyFont="1" applyProtection="1"/>
    <xf numFmtId="3" fontId="240" fillId="0" borderId="0" xfId="1499" applyNumberFormat="1" applyFont="1" applyProtection="1"/>
    <xf numFmtId="4" fontId="240" fillId="0" borderId="0" xfId="1499" applyNumberFormat="1" applyFont="1" applyProtection="1"/>
    <xf numFmtId="4" fontId="105" fillId="0" borderId="0" xfId="1499" applyNumberFormat="1" applyFont="1" applyProtection="1"/>
    <xf numFmtId="0" fontId="105" fillId="0" borderId="0" xfId="1499" applyFont="1" applyProtection="1"/>
    <xf numFmtId="167" fontId="117" fillId="0" borderId="0" xfId="1499" applyNumberFormat="1" applyFont="1" applyBorder="1" applyAlignment="1" applyProtection="1">
      <alignment horizontal="right" wrapText="1"/>
    </xf>
    <xf numFmtId="1" fontId="185" fillId="0" borderId="0" xfId="1499" applyNumberFormat="1" applyFont="1" applyAlignment="1" applyProtection="1">
      <alignment horizontal="left" vertical="top"/>
    </xf>
    <xf numFmtId="1" fontId="185" fillId="0" borderId="0" xfId="1499" applyNumberFormat="1" applyFont="1" applyAlignment="1" applyProtection="1">
      <alignment horizontal="center" vertical="top"/>
    </xf>
    <xf numFmtId="0" fontId="117" fillId="0" borderId="0" xfId="1499" applyFont="1" applyAlignment="1" applyProtection="1">
      <alignment horizontal="center"/>
    </xf>
    <xf numFmtId="1" fontId="117" fillId="0" borderId="0" xfId="1499" applyNumberFormat="1" applyFont="1" applyAlignment="1" applyProtection="1">
      <alignment horizontal="center"/>
    </xf>
    <xf numFmtId="0" fontId="105" fillId="0" borderId="0" xfId="1499" applyFont="1" applyAlignment="1" applyProtection="1">
      <alignment horizontal="center" vertical="top" wrapText="1"/>
    </xf>
    <xf numFmtId="0" fontId="117" fillId="0" borderId="0" xfId="1499" applyFont="1" applyAlignment="1" applyProtection="1">
      <alignment vertical="top" wrapText="1"/>
    </xf>
    <xf numFmtId="4" fontId="105" fillId="0" borderId="0" xfId="1499" applyNumberFormat="1" applyFont="1" applyAlignment="1" applyProtection="1">
      <alignment horizontal="right"/>
    </xf>
    <xf numFmtId="0" fontId="117" fillId="0" borderId="0" xfId="1499" applyFont="1" applyProtection="1"/>
    <xf numFmtId="0" fontId="222" fillId="0" borderId="0" xfId="1499" applyFont="1" applyAlignment="1" applyProtection="1">
      <alignment horizontal="right"/>
    </xf>
    <xf numFmtId="0" fontId="105" fillId="0" borderId="0" xfId="1499" applyFont="1" applyAlignment="1" applyProtection="1">
      <alignment vertical="top" wrapText="1"/>
    </xf>
    <xf numFmtId="0" fontId="193" fillId="0" borderId="0" xfId="1499" applyFont="1" applyAlignment="1" applyProtection="1">
      <alignment horizontal="center" vertical="top" wrapText="1"/>
    </xf>
    <xf numFmtId="0" fontId="105" fillId="0" borderId="0" xfId="1499" applyNumberFormat="1" applyFont="1" applyBorder="1" applyAlignment="1" applyProtection="1">
      <alignment vertical="top" wrapText="1"/>
    </xf>
    <xf numFmtId="0" fontId="105" fillId="0" borderId="0" xfId="1499" applyNumberFormat="1" applyFont="1" applyAlignment="1" applyProtection="1">
      <alignment horizontal="center" vertical="top" wrapText="1"/>
    </xf>
    <xf numFmtId="0" fontId="117" fillId="0" borderId="0" xfId="1499" applyFont="1" applyAlignment="1" applyProtection="1">
      <alignment horizontal="center" vertical="top"/>
    </xf>
    <xf numFmtId="0" fontId="117" fillId="0" borderId="0" xfId="1499" applyFont="1" applyAlignment="1" applyProtection="1">
      <alignment horizontal="center" vertical="top" wrapText="1"/>
    </xf>
    <xf numFmtId="1" fontId="117" fillId="0" borderId="0" xfId="1499" applyNumberFormat="1" applyFont="1" applyAlignment="1" applyProtection="1">
      <alignment horizontal="center" vertical="top" wrapText="1"/>
    </xf>
    <xf numFmtId="0" fontId="105" fillId="0" borderId="0" xfId="1499" applyNumberFormat="1" applyFont="1" applyAlignment="1" applyProtection="1">
      <alignment horizontal="center" vertical="top"/>
    </xf>
    <xf numFmtId="0" fontId="117" fillId="0" borderId="0" xfId="2493" applyNumberFormat="1" applyFont="1" applyAlignment="1" applyProtection="1">
      <alignment vertical="top" wrapText="1"/>
    </xf>
    <xf numFmtId="0" fontId="105" fillId="0" borderId="0" xfId="2493" applyFont="1" applyBorder="1" applyAlignment="1" applyProtection="1">
      <alignment vertical="top" wrapText="1"/>
    </xf>
    <xf numFmtId="0" fontId="134" fillId="0" borderId="0" xfId="2523" applyFont="1" applyAlignment="1" applyProtection="1">
      <alignment vertical="top" wrapText="1"/>
    </xf>
    <xf numFmtId="0" fontId="214" fillId="0" borderId="0" xfId="2493" applyAlignment="1" applyProtection="1">
      <alignment vertical="top" wrapText="1"/>
    </xf>
    <xf numFmtId="0" fontId="214" fillId="0" borderId="0" xfId="2493" applyNumberFormat="1" applyBorder="1" applyAlignment="1" applyProtection="1">
      <alignment vertical="top" wrapText="1"/>
    </xf>
    <xf numFmtId="0" fontId="214" fillId="0" borderId="0" xfId="2493" applyNumberFormat="1" applyFont="1" applyAlignment="1" applyProtection="1">
      <alignment horizontal="center" vertical="top"/>
    </xf>
    <xf numFmtId="0" fontId="214" fillId="0" borderId="0" xfId="2493" applyNumberFormat="1" applyFont="1" applyAlignment="1" applyProtection="1">
      <alignment horizontal="center" vertical="top" wrapText="1"/>
    </xf>
    <xf numFmtId="4" fontId="105" fillId="0" borderId="0" xfId="2493" applyNumberFormat="1" applyFont="1" applyBorder="1" applyAlignment="1" applyProtection="1">
      <alignment horizontal="right"/>
    </xf>
    <xf numFmtId="0" fontId="105" fillId="0" borderId="0" xfId="1499" applyFont="1" applyAlignment="1" applyProtection="1">
      <alignment wrapText="1"/>
    </xf>
    <xf numFmtId="0" fontId="222" fillId="0" borderId="0" xfId="1499" applyFont="1" applyProtection="1"/>
    <xf numFmtId="4" fontId="117" fillId="0" borderId="0" xfId="1499" applyNumberFormat="1" applyFont="1" applyAlignment="1" applyProtection="1">
      <alignment horizontal="center"/>
    </xf>
    <xf numFmtId="0" fontId="222" fillId="0" borderId="0" xfId="2533" applyFont="1" applyProtection="1"/>
    <xf numFmtId="4" fontId="117" fillId="0" borderId="0" xfId="2533" applyNumberFormat="1" applyFont="1" applyAlignment="1" applyProtection="1">
      <alignment horizontal="center"/>
    </xf>
    <xf numFmtId="1" fontId="117" fillId="0" borderId="0" xfId="2533" applyNumberFormat="1" applyFont="1" applyAlignment="1" applyProtection="1">
      <alignment horizontal="center"/>
    </xf>
    <xf numFmtId="4" fontId="105" fillId="0" borderId="0" xfId="2533" applyNumberFormat="1" applyFont="1" applyBorder="1" applyAlignment="1" applyProtection="1">
      <alignment horizontal="right"/>
    </xf>
    <xf numFmtId="0" fontId="117" fillId="0" borderId="0" xfId="1499" applyFont="1" applyBorder="1" applyAlignment="1" applyProtection="1">
      <alignment horizontal="center" vertical="top"/>
    </xf>
    <xf numFmtId="4" fontId="185" fillId="0" borderId="0" xfId="1499" applyNumberFormat="1" applyFont="1" applyProtection="1"/>
    <xf numFmtId="0" fontId="117" fillId="0" borderId="0" xfId="2533" applyFont="1" applyAlignment="1" applyProtection="1">
      <alignment horizontal="center"/>
    </xf>
    <xf numFmtId="1" fontId="105" fillId="0" borderId="0" xfId="1499" applyNumberFormat="1" applyFont="1" applyAlignment="1" applyProtection="1">
      <alignment horizontal="center"/>
    </xf>
    <xf numFmtId="0" fontId="0" fillId="0" borderId="0" xfId="2426" applyFont="1" applyAlignment="1" applyProtection="1">
      <alignment horizontal="center"/>
    </xf>
    <xf numFmtId="0" fontId="0" fillId="0" borderId="0" xfId="2426" applyFont="1" applyProtection="1"/>
    <xf numFmtId="0" fontId="105" fillId="0" borderId="0" xfId="2426" applyFont="1" applyProtection="1"/>
    <xf numFmtId="2" fontId="196" fillId="0" borderId="0" xfId="2426" applyNumberFormat="1" applyFont="1" applyProtection="1"/>
    <xf numFmtId="49" fontId="117" fillId="0" borderId="0" xfId="1499" applyNumberFormat="1" applyFont="1" applyAlignment="1" applyProtection="1">
      <alignment vertical="top" wrapText="1"/>
    </xf>
    <xf numFmtId="0" fontId="117" fillId="0" borderId="0" xfId="1499" applyFont="1" applyAlignment="1" applyProtection="1">
      <alignment wrapText="1"/>
    </xf>
    <xf numFmtId="0" fontId="241" fillId="0" borderId="0" xfId="1499" applyFont="1" applyProtection="1"/>
    <xf numFmtId="0" fontId="222" fillId="0" borderId="0" xfId="1499" applyFont="1" applyAlignment="1" applyProtection="1">
      <alignment horizontal="center"/>
    </xf>
    <xf numFmtId="1" fontId="222" fillId="0" borderId="0" xfId="1499" applyNumberFormat="1" applyFont="1" applyAlignment="1" applyProtection="1">
      <alignment horizontal="center"/>
    </xf>
    <xf numFmtId="0" fontId="208" fillId="0" borderId="0" xfId="1499" applyFont="1" applyAlignment="1" applyProtection="1">
      <alignment horizontal="center" vertical="top"/>
    </xf>
    <xf numFmtId="0" fontId="208" fillId="0" borderId="0" xfId="1499" applyFont="1" applyAlignment="1" applyProtection="1">
      <alignment vertical="top" wrapText="1"/>
    </xf>
    <xf numFmtId="0" fontId="208" fillId="0" borderId="0" xfId="1499" applyFont="1" applyAlignment="1" applyProtection="1">
      <alignment horizontal="center"/>
    </xf>
    <xf numFmtId="1" fontId="208" fillId="0" borderId="0" xfId="1499" applyNumberFormat="1" applyFont="1" applyAlignment="1" applyProtection="1">
      <alignment horizontal="center"/>
    </xf>
    <xf numFmtId="4" fontId="0" fillId="0" borderId="0" xfId="2520" applyNumberFormat="1" applyFont="1" applyBorder="1" applyAlignment="1" applyProtection="1"/>
    <xf numFmtId="0" fontId="0" fillId="0" borderId="0" xfId="2520" applyFont="1" applyBorder="1" applyAlignment="1" applyProtection="1"/>
    <xf numFmtId="0" fontId="117" fillId="0" borderId="0" xfId="1499" applyFont="1" applyBorder="1" applyAlignment="1" applyProtection="1">
      <alignment vertical="top" wrapText="1"/>
    </xf>
    <xf numFmtId="0" fontId="105" fillId="0" borderId="0" xfId="1499" applyFont="1" applyBorder="1" applyAlignment="1" applyProtection="1">
      <alignment horizontal="center" vertical="top" wrapText="1"/>
    </xf>
    <xf numFmtId="0" fontId="117" fillId="0" borderId="0" xfId="2528" applyFont="1" applyBorder="1" applyAlignment="1" applyProtection="1">
      <alignment horizontal="justify" vertical="top" wrapText="1"/>
    </xf>
    <xf numFmtId="1" fontId="222" fillId="0" borderId="0" xfId="1499" applyNumberFormat="1" applyFont="1" applyBorder="1" applyAlignment="1" applyProtection="1">
      <alignment horizontal="center"/>
    </xf>
    <xf numFmtId="0" fontId="105" fillId="0" borderId="0" xfId="1499" applyFont="1" applyAlignment="1" applyProtection="1">
      <alignment horizontal="center"/>
    </xf>
    <xf numFmtId="167" fontId="105" fillId="0" borderId="0" xfId="1499" applyNumberFormat="1" applyFont="1" applyBorder="1" applyAlignment="1" applyProtection="1">
      <alignment horizontal="right" wrapText="1"/>
    </xf>
    <xf numFmtId="0" fontId="105" fillId="0" borderId="0" xfId="1499" applyFont="1" applyFill="1" applyAlignment="1" applyProtection="1">
      <alignment horizontal="center" vertical="top" wrapText="1"/>
    </xf>
    <xf numFmtId="0" fontId="193" fillId="0" borderId="0" xfId="1499" applyFont="1" applyAlignment="1" applyProtection="1">
      <alignment horizontal="center"/>
    </xf>
    <xf numFmtId="1" fontId="193" fillId="0" borderId="0" xfId="1499" applyNumberFormat="1" applyFont="1" applyAlignment="1" applyProtection="1">
      <alignment horizontal="center"/>
    </xf>
    <xf numFmtId="0" fontId="0" fillId="0" borderId="0" xfId="2520" applyFont="1" applyAlignment="1" applyProtection="1"/>
    <xf numFmtId="0" fontId="105" fillId="0" borderId="0" xfId="1499" applyFont="1" applyBorder="1" applyAlignment="1" applyProtection="1">
      <alignment horizontal="center"/>
    </xf>
    <xf numFmtId="0" fontId="105" fillId="0" borderId="69" xfId="1499" applyFont="1" applyBorder="1" applyAlignment="1" applyProtection="1">
      <alignment horizontal="center"/>
    </xf>
    <xf numFmtId="0" fontId="114" fillId="0" borderId="69" xfId="1499" applyFont="1" applyBorder="1" applyProtection="1"/>
    <xf numFmtId="1" fontId="105" fillId="0" borderId="69" xfId="1499" applyNumberFormat="1" applyFont="1" applyBorder="1" applyAlignment="1" applyProtection="1">
      <alignment horizontal="center"/>
    </xf>
    <xf numFmtId="4" fontId="105" fillId="0" borderId="69" xfId="1499" applyNumberFormat="1" applyFont="1" applyBorder="1" applyAlignment="1" applyProtection="1">
      <alignment horizontal="right"/>
    </xf>
    <xf numFmtId="49" fontId="105" fillId="0" borderId="0" xfId="1499" applyNumberFormat="1" applyFont="1" applyAlignment="1" applyProtection="1">
      <alignment horizontal="right" vertical="top"/>
    </xf>
    <xf numFmtId="167" fontId="208" fillId="0" borderId="0" xfId="1499" applyNumberFormat="1" applyFont="1" applyBorder="1" applyAlignment="1" applyProtection="1">
      <alignment wrapText="1"/>
    </xf>
    <xf numFmtId="167" fontId="117" fillId="0" borderId="0" xfId="1499" applyNumberFormat="1" applyFont="1" applyBorder="1" applyAlignment="1" applyProtection="1">
      <alignment wrapText="1"/>
      <protection locked="0"/>
    </xf>
    <xf numFmtId="0" fontId="105" fillId="0" borderId="0" xfId="1499" applyFont="1" applyAlignment="1" applyProtection="1">
      <alignment vertical="top" wrapText="1"/>
      <protection locked="0"/>
    </xf>
    <xf numFmtId="167" fontId="105" fillId="0" borderId="0" xfId="1499" applyNumberFormat="1" applyFont="1" applyBorder="1" applyAlignment="1" applyProtection="1">
      <alignment wrapText="1"/>
      <protection locked="0"/>
    </xf>
    <xf numFmtId="167" fontId="117" fillId="0" borderId="0" xfId="1499" applyNumberFormat="1" applyFont="1" applyBorder="1" applyAlignment="1" applyProtection="1">
      <alignment horizontal="right" wrapText="1"/>
      <protection locked="0"/>
    </xf>
    <xf numFmtId="0" fontId="193" fillId="0" borderId="0" xfId="2493" applyFont="1" applyFill="1" applyAlignment="1" applyProtection="1">
      <alignment vertical="top" wrapText="1"/>
      <protection locked="0"/>
    </xf>
    <xf numFmtId="4" fontId="105" fillId="0" borderId="0" xfId="2493" applyNumberFormat="1" applyFont="1" applyBorder="1" applyAlignment="1" applyProtection="1">
      <alignment horizontal="right"/>
      <protection locked="0"/>
    </xf>
    <xf numFmtId="181" fontId="117" fillId="0" borderId="0" xfId="2534" applyFont="1" applyFill="1" applyBorder="1" applyAlignment="1" applyProtection="1">
      <alignment horizontal="right" wrapText="1"/>
      <protection locked="0"/>
    </xf>
    <xf numFmtId="4" fontId="105" fillId="0" borderId="0" xfId="2533" applyNumberFormat="1" applyFont="1" applyBorder="1" applyAlignment="1" applyProtection="1">
      <alignment horizontal="right"/>
      <protection locked="0"/>
    </xf>
    <xf numFmtId="0" fontId="105" fillId="0" borderId="0" xfId="2426" applyFont="1" applyProtection="1">
      <protection locked="0"/>
    </xf>
    <xf numFmtId="181" fontId="117" fillId="0" borderId="0" xfId="2532" applyFont="1" applyFill="1" applyBorder="1" applyAlignment="1" applyProtection="1">
      <alignment horizontal="right" vertical="top" wrapText="1"/>
      <protection locked="0"/>
    </xf>
    <xf numFmtId="181" fontId="117" fillId="0" borderId="0" xfId="2532" applyFont="1" applyFill="1" applyBorder="1" applyAlignment="1" applyProtection="1">
      <alignment horizontal="right" wrapText="1"/>
      <protection locked="0"/>
    </xf>
    <xf numFmtId="167" fontId="105" fillId="0" borderId="0" xfId="1499" applyNumberFormat="1" applyFont="1" applyBorder="1" applyAlignment="1" applyProtection="1">
      <alignment horizontal="right" wrapText="1"/>
      <protection locked="0"/>
    </xf>
    <xf numFmtId="167" fontId="239" fillId="0" borderId="70" xfId="1499" applyNumberFormat="1" applyFont="1" applyBorder="1" applyAlignment="1" applyProtection="1">
      <alignment horizontal="right" wrapText="1"/>
    </xf>
    <xf numFmtId="4" fontId="105" fillId="0" borderId="0" xfId="2520" applyNumberFormat="1" applyFont="1" applyAlignment="1" applyProtection="1">
      <alignment horizontal="right"/>
    </xf>
    <xf numFmtId="4" fontId="105" fillId="0" borderId="0" xfId="2493" applyNumberFormat="1" applyFont="1" applyAlignment="1" applyProtection="1">
      <alignment horizontal="right"/>
    </xf>
    <xf numFmtId="0" fontId="105" fillId="0" borderId="0" xfId="2493" applyNumberFormat="1" applyFont="1" applyFill="1" applyAlignment="1" applyProtection="1">
      <alignment horizontal="center" vertical="top" wrapText="1"/>
    </xf>
    <xf numFmtId="0" fontId="105" fillId="0" borderId="0" xfId="2493" applyNumberFormat="1" applyFont="1" applyAlignment="1" applyProtection="1">
      <alignment vertical="top" wrapText="1"/>
    </xf>
    <xf numFmtId="0" fontId="105" fillId="0" borderId="0" xfId="2493" applyNumberFormat="1" applyFont="1" applyAlignment="1" applyProtection="1">
      <alignment horizontal="center" vertical="top"/>
    </xf>
    <xf numFmtId="0" fontId="105" fillId="0" borderId="0" xfId="2493" applyNumberFormat="1" applyFont="1" applyAlignment="1" applyProtection="1">
      <alignment horizontal="center" vertical="top" wrapText="1"/>
    </xf>
    <xf numFmtId="49" fontId="105" fillId="0" borderId="0" xfId="1499" applyNumberFormat="1" applyFont="1" applyAlignment="1" applyProtection="1">
      <alignment horizontal="right" vertical="top" wrapText="1"/>
    </xf>
    <xf numFmtId="0" fontId="105" fillId="0" borderId="0" xfId="1499" applyNumberFormat="1" applyFont="1" applyAlignment="1" applyProtection="1">
      <alignment vertical="top" wrapText="1"/>
    </xf>
    <xf numFmtId="4" fontId="105" fillId="0" borderId="0" xfId="2493" applyNumberFormat="1" applyFont="1" applyFill="1" applyAlignment="1" applyProtection="1">
      <alignment horizontal="right"/>
    </xf>
    <xf numFmtId="0" fontId="5" fillId="0" borderId="0" xfId="2525" applyFont="1" applyFill="1" applyAlignment="1" applyProtection="1">
      <alignment horizontal="center" vertical="top" wrapText="1"/>
    </xf>
    <xf numFmtId="3" fontId="105" fillId="0" borderId="0" xfId="1499" applyNumberFormat="1" applyFont="1" applyAlignment="1" applyProtection="1">
      <alignment horizontal="center"/>
    </xf>
    <xf numFmtId="0" fontId="117" fillId="0" borderId="0" xfId="1499" applyFont="1" applyAlignment="1" applyProtection="1">
      <alignment horizontal="left" vertical="top" wrapText="1"/>
    </xf>
    <xf numFmtId="49" fontId="105" fillId="0" borderId="0" xfId="1499" applyNumberFormat="1" applyAlignment="1" applyProtection="1">
      <alignment horizontal="right" vertical="top"/>
    </xf>
    <xf numFmtId="1" fontId="134" fillId="0" borderId="0" xfId="2493" applyNumberFormat="1" applyFont="1" applyAlignment="1" applyProtection="1">
      <alignment horizontal="center" vertical="top"/>
    </xf>
    <xf numFmtId="1" fontId="185" fillId="0" borderId="0" xfId="2493" applyNumberFormat="1" applyFont="1" applyAlignment="1" applyProtection="1">
      <alignment horizontal="left" vertical="top"/>
    </xf>
    <xf numFmtId="0" fontId="114" fillId="0" borderId="0" xfId="1499" applyFont="1" applyAlignment="1" applyProtection="1">
      <alignment vertical="top" wrapText="1"/>
    </xf>
    <xf numFmtId="4" fontId="117" fillId="0" borderId="0" xfId="1499" applyNumberFormat="1" applyFont="1" applyFill="1" applyAlignment="1" applyProtection="1">
      <alignment vertical="top" wrapText="1"/>
    </xf>
    <xf numFmtId="0" fontId="105" fillId="0" borderId="0" xfId="1499" applyFont="1" applyAlignment="1" applyProtection="1">
      <alignment horizontal="center" wrapText="1"/>
    </xf>
    <xf numFmtId="0" fontId="117" fillId="0" borderId="0" xfId="1499" applyNumberFormat="1" applyFont="1" applyAlignment="1" applyProtection="1">
      <alignment vertical="top" wrapText="1"/>
    </xf>
    <xf numFmtId="0" fontId="117" fillId="0" borderId="0" xfId="1499" applyNumberFormat="1" applyFont="1" applyAlignment="1" applyProtection="1">
      <alignment horizontal="center" vertical="top"/>
    </xf>
    <xf numFmtId="0" fontId="117" fillId="0" borderId="0" xfId="1499" applyNumberFormat="1" applyFont="1" applyAlignment="1" applyProtection="1">
      <alignment horizontal="center" vertical="top" wrapText="1"/>
    </xf>
    <xf numFmtId="0" fontId="117" fillId="0" borderId="0" xfId="2522" applyFont="1" applyAlignment="1" applyProtection="1">
      <alignment vertical="top" wrapText="1"/>
    </xf>
    <xf numFmtId="49" fontId="117" fillId="0" borderId="0" xfId="1499" applyNumberFormat="1" applyFont="1" applyFill="1" applyBorder="1" applyAlignment="1" applyProtection="1">
      <alignment horizontal="center" vertical="top" wrapText="1"/>
    </xf>
    <xf numFmtId="0" fontId="222" fillId="0" borderId="0" xfId="1499" applyNumberFormat="1" applyFont="1" applyAlignment="1" applyProtection="1">
      <alignment vertical="top" wrapText="1"/>
    </xf>
    <xf numFmtId="4" fontId="117" fillId="0" borderId="0" xfId="2522" applyNumberFormat="1" applyFont="1" applyAlignment="1" applyProtection="1">
      <alignment vertical="top" wrapText="1"/>
    </xf>
    <xf numFmtId="0" fontId="117" fillId="0" borderId="0" xfId="2522" applyFont="1" applyAlignment="1" applyProtection="1">
      <alignment horizontal="center" vertical="top" wrapText="1"/>
    </xf>
    <xf numFmtId="49" fontId="117" fillId="0" borderId="0" xfId="1499" applyNumberFormat="1" applyFont="1" applyFill="1" applyAlignment="1" applyProtection="1">
      <alignment horizontal="center" vertical="top"/>
    </xf>
    <xf numFmtId="49" fontId="222" fillId="0" borderId="0" xfId="1499" applyNumberFormat="1" applyFont="1" applyAlignment="1" applyProtection="1">
      <alignment horizontal="left" vertical="top" wrapText="1"/>
    </xf>
    <xf numFmtId="0" fontId="117" fillId="0" borderId="0" xfId="2528" applyFont="1" applyAlignment="1" applyProtection="1">
      <alignment horizontal="justify" vertical="top" wrapText="1"/>
    </xf>
    <xf numFmtId="167" fontId="117" fillId="0" borderId="0" xfId="1499" applyNumberFormat="1" applyFont="1" applyBorder="1" applyAlignment="1" applyProtection="1">
      <alignment horizontal="center" wrapText="1"/>
    </xf>
    <xf numFmtId="0" fontId="117" fillId="0" borderId="68" xfId="1499" applyFont="1" applyBorder="1" applyAlignment="1" applyProtection="1">
      <alignment horizontal="center"/>
    </xf>
    <xf numFmtId="0" fontId="185" fillId="0" borderId="68" xfId="1499" applyFont="1" applyBorder="1" applyProtection="1"/>
    <xf numFmtId="1" fontId="185" fillId="0" borderId="68" xfId="1499" applyNumberFormat="1" applyFont="1" applyBorder="1" applyAlignment="1" applyProtection="1">
      <alignment horizontal="center"/>
    </xf>
    <xf numFmtId="4" fontId="117" fillId="0" borderId="68" xfId="1499" applyNumberFormat="1" applyFont="1" applyBorder="1" applyAlignment="1" applyProtection="1">
      <alignment horizontal="center"/>
    </xf>
    <xf numFmtId="4" fontId="117" fillId="0" borderId="68" xfId="1499" applyNumberFormat="1" applyFont="1" applyBorder="1" applyAlignment="1" applyProtection="1">
      <alignment horizontal="right"/>
    </xf>
    <xf numFmtId="4" fontId="105" fillId="0" borderId="0" xfId="2520" applyNumberFormat="1" applyFont="1" applyBorder="1" applyAlignment="1" applyProtection="1">
      <alignment horizontal="right"/>
    </xf>
    <xf numFmtId="181" fontId="105" fillId="0" borderId="0" xfId="2534" applyFont="1" applyFill="1" applyBorder="1" applyAlignment="1" applyProtection="1">
      <alignment horizontal="center" wrapText="1"/>
      <protection locked="0"/>
    </xf>
    <xf numFmtId="4" fontId="117" fillId="0" borderId="0" xfId="2493" applyNumberFormat="1" applyFont="1" applyProtection="1">
      <protection locked="0"/>
    </xf>
    <xf numFmtId="4" fontId="117" fillId="0" borderId="0" xfId="2493" applyNumberFormat="1" applyFont="1" applyFill="1" applyProtection="1">
      <protection locked="0"/>
    </xf>
    <xf numFmtId="4" fontId="105" fillId="0" borderId="0" xfId="1499" applyNumberFormat="1" applyFont="1" applyAlignment="1" applyProtection="1">
      <alignment horizontal="right"/>
      <protection locked="0"/>
    </xf>
    <xf numFmtId="4" fontId="105" fillId="0" borderId="0" xfId="2493" applyNumberFormat="1" applyFont="1" applyFill="1" applyAlignment="1" applyProtection="1">
      <alignment vertical="top" wrapText="1"/>
      <protection locked="0"/>
    </xf>
    <xf numFmtId="3" fontId="105" fillId="0" borderId="0" xfId="1499" applyNumberFormat="1" applyFont="1" applyProtection="1">
      <protection locked="0"/>
    </xf>
    <xf numFmtId="4" fontId="117" fillId="0" borderId="0" xfId="1499" applyNumberFormat="1" applyFont="1" applyProtection="1">
      <protection locked="0"/>
    </xf>
    <xf numFmtId="4" fontId="117" fillId="0" borderId="0" xfId="1499" applyNumberFormat="1" applyFont="1" applyFill="1" applyProtection="1">
      <protection locked="0"/>
    </xf>
    <xf numFmtId="181" fontId="105" fillId="0" borderId="0" xfId="2534" applyFont="1" applyFill="1" applyBorder="1" applyAlignment="1" applyProtection="1">
      <alignment horizontal="center" vertical="top" wrapText="1"/>
      <protection locked="0"/>
    </xf>
    <xf numFmtId="4" fontId="117" fillId="0" borderId="0" xfId="1499" applyNumberFormat="1" applyFont="1" applyFill="1" applyAlignment="1" applyProtection="1">
      <alignment vertical="top" wrapText="1"/>
      <protection locked="0"/>
    </xf>
    <xf numFmtId="0" fontId="117" fillId="0" borderId="0" xfId="2522" applyFont="1" applyAlignment="1" applyProtection="1">
      <alignment vertical="top" wrapText="1"/>
      <protection locked="0"/>
    </xf>
    <xf numFmtId="4" fontId="117" fillId="0" borderId="0" xfId="2522" applyNumberFormat="1" applyFont="1" applyAlignment="1" applyProtection="1">
      <alignment vertical="top" wrapText="1"/>
      <protection locked="0"/>
    </xf>
    <xf numFmtId="167" fontId="117" fillId="0" borderId="0" xfId="1499" applyNumberFormat="1" applyFont="1" applyBorder="1" applyAlignment="1" applyProtection="1">
      <alignment horizontal="center" wrapText="1"/>
      <protection locked="0"/>
    </xf>
    <xf numFmtId="49" fontId="190" fillId="0" borderId="0" xfId="2535" applyNumberFormat="1" applyFont="1" applyAlignment="1" applyProtection="1">
      <alignment horizontal="center" vertical="top"/>
    </xf>
    <xf numFmtId="49" fontId="190" fillId="0" borderId="0" xfId="2535" applyNumberFormat="1" applyFont="1" applyAlignment="1" applyProtection="1">
      <alignment vertical="top"/>
    </xf>
    <xf numFmtId="0" fontId="198" fillId="0" borderId="0" xfId="2535" applyFont="1" applyAlignment="1" applyProtection="1">
      <alignment horizontal="center" vertical="top"/>
    </xf>
    <xf numFmtId="3" fontId="198" fillId="0" borderId="0" xfId="2535" applyNumberFormat="1" applyFont="1" applyAlignment="1" applyProtection="1">
      <alignment horizontal="center" vertical="top"/>
    </xf>
    <xf numFmtId="0" fontId="198" fillId="0" borderId="0" xfId="2535" applyFont="1" applyAlignment="1" applyProtection="1">
      <alignment vertical="top"/>
    </xf>
    <xf numFmtId="3" fontId="246" fillId="0" borderId="0" xfId="2535" applyNumberFormat="1" applyFont="1" applyFill="1" applyAlignment="1" applyProtection="1">
      <alignment horizontal="right" vertical="top"/>
    </xf>
    <xf numFmtId="49" fontId="105" fillId="0" borderId="0" xfId="2535" applyNumberFormat="1" applyFont="1" applyAlignment="1" applyProtection="1">
      <alignment horizontal="center" vertical="top" wrapText="1"/>
    </xf>
    <xf numFmtId="49" fontId="105" fillId="0" borderId="0" xfId="2535" applyNumberFormat="1" applyFont="1" applyAlignment="1" applyProtection="1">
      <alignment vertical="top" wrapText="1"/>
    </xf>
    <xf numFmtId="0" fontId="105" fillId="0" borderId="0" xfId="2535" applyFont="1" applyAlignment="1" applyProtection="1">
      <alignment horizontal="center" vertical="top" wrapText="1"/>
    </xf>
    <xf numFmtId="3" fontId="105" fillId="0" borderId="0" xfId="2535" applyNumberFormat="1" applyFont="1" applyAlignment="1" applyProtection="1">
      <alignment horizontal="center" vertical="top" wrapText="1"/>
    </xf>
    <xf numFmtId="0" fontId="105" fillId="0" borderId="0" xfId="2535" applyFont="1" applyAlignment="1" applyProtection="1">
      <alignment vertical="top" wrapText="1"/>
    </xf>
    <xf numFmtId="3" fontId="193" fillId="0" borderId="0" xfId="2535" applyNumberFormat="1" applyFont="1" applyFill="1" applyAlignment="1" applyProtection="1">
      <alignment horizontal="right" vertical="top" wrapText="1"/>
    </xf>
    <xf numFmtId="49" fontId="105" fillId="0" borderId="0" xfId="2535" applyNumberFormat="1" applyFont="1" applyAlignment="1" applyProtection="1">
      <alignment horizontal="center"/>
    </xf>
    <xf numFmtId="0" fontId="114" fillId="0" borderId="0" xfId="2526" applyFont="1" applyAlignment="1" applyProtection="1">
      <alignment vertical="top" wrapText="1"/>
    </xf>
    <xf numFmtId="0" fontId="114" fillId="0" borderId="0" xfId="1499" applyFont="1" applyAlignment="1" applyProtection="1">
      <alignment horizontal="center" vertical="top" wrapText="1"/>
    </xf>
    <xf numFmtId="0" fontId="196" fillId="0" borderId="0" xfId="1499" applyFont="1" applyAlignment="1" applyProtection="1">
      <alignment horizontal="right" vertical="top" wrapText="1"/>
    </xf>
    <xf numFmtId="167" fontId="193" fillId="0" borderId="0" xfId="1499" applyNumberFormat="1" applyFont="1" applyFill="1" applyAlignment="1" applyProtection="1">
      <alignment horizontal="right" vertical="top" wrapText="1"/>
    </xf>
    <xf numFmtId="0" fontId="105" fillId="0" borderId="0" xfId="1499" applyFont="1" applyAlignment="1" applyProtection="1">
      <alignment horizontal="right"/>
    </xf>
    <xf numFmtId="0" fontId="105" fillId="0" borderId="0" xfId="1499" applyFont="1" applyFill="1" applyAlignment="1" applyProtection="1">
      <alignment vertical="top" wrapText="1"/>
    </xf>
    <xf numFmtId="0" fontId="105" fillId="0" borderId="0" xfId="1499" applyFont="1" applyAlignment="1" applyProtection="1">
      <alignment horizontal="right" vertical="top" wrapText="1"/>
    </xf>
    <xf numFmtId="0" fontId="193" fillId="0" borderId="0" xfId="1499" applyFont="1" applyFill="1" applyAlignment="1" applyProtection="1">
      <alignment horizontal="right" vertical="top" wrapText="1"/>
    </xf>
    <xf numFmtId="0" fontId="196" fillId="0" borderId="0" xfId="1499" applyFont="1" applyAlignment="1" applyProtection="1">
      <alignment vertical="top" wrapText="1"/>
    </xf>
    <xf numFmtId="2" fontId="105" fillId="0" borderId="0" xfId="1499" applyNumberFormat="1" applyFont="1" applyFill="1" applyAlignment="1" applyProtection="1">
      <alignment horizontal="right" wrapText="1"/>
    </xf>
    <xf numFmtId="0" fontId="193" fillId="0" borderId="0" xfId="2535" applyFont="1" applyAlignment="1" applyProtection="1">
      <alignment horizontal="center" vertical="top"/>
    </xf>
    <xf numFmtId="0" fontId="193" fillId="0" borderId="0" xfId="2535" applyFont="1" applyAlignment="1" applyProtection="1">
      <alignment vertical="top" wrapText="1"/>
    </xf>
    <xf numFmtId="0" fontId="193" fillId="0" borderId="0" xfId="2535" applyFont="1" applyAlignment="1" applyProtection="1">
      <alignment horizontal="center"/>
    </xf>
    <xf numFmtId="3" fontId="193" fillId="0" borderId="0" xfId="2535" applyNumberFormat="1" applyFont="1" applyAlignment="1" applyProtection="1">
      <alignment horizontal="center"/>
    </xf>
    <xf numFmtId="0" fontId="105" fillId="0" borderId="0" xfId="2535" applyFont="1" applyProtection="1"/>
    <xf numFmtId="0" fontId="114" fillId="0" borderId="0" xfId="2535" applyFont="1" applyAlignment="1" applyProtection="1">
      <alignment horizontal="center" vertical="top" wrapText="1"/>
    </xf>
    <xf numFmtId="2" fontId="105" fillId="0" borderId="0" xfId="2535" applyNumberFormat="1" applyFont="1" applyFill="1" applyAlignment="1" applyProtection="1">
      <alignment horizontal="right"/>
    </xf>
    <xf numFmtId="0" fontId="105" fillId="0" borderId="0" xfId="1499" applyFont="1" applyFill="1" applyBorder="1" applyAlignment="1" applyProtection="1">
      <alignment vertical="top" wrapText="1"/>
    </xf>
    <xf numFmtId="0" fontId="105" fillId="0" borderId="0" xfId="2535" applyFont="1" applyAlignment="1" applyProtection="1">
      <alignment horizontal="center" vertical="top"/>
    </xf>
    <xf numFmtId="0" fontId="105" fillId="0" borderId="0" xfId="1499" applyFont="1" applyBorder="1" applyAlignment="1" applyProtection="1">
      <alignment vertical="top" wrapText="1"/>
    </xf>
    <xf numFmtId="0" fontId="196" fillId="0" borderId="0" xfId="1499" applyFont="1" applyBorder="1" applyAlignment="1" applyProtection="1">
      <alignment vertical="top" wrapText="1"/>
    </xf>
    <xf numFmtId="0" fontId="196" fillId="0" borderId="0" xfId="1499" applyFont="1" applyFill="1" applyBorder="1" applyAlignment="1" applyProtection="1">
      <alignment vertical="top" wrapText="1"/>
    </xf>
    <xf numFmtId="0" fontId="193" fillId="0" borderId="0" xfId="1499" applyFont="1" applyBorder="1" applyAlignment="1" applyProtection="1">
      <alignment horizontal="center" vertical="top" wrapText="1"/>
    </xf>
    <xf numFmtId="0" fontId="193" fillId="0" borderId="0" xfId="1499" applyFont="1" applyFill="1" applyBorder="1" applyAlignment="1" applyProtection="1">
      <alignment horizontal="center" vertical="top" wrapText="1"/>
    </xf>
    <xf numFmtId="2" fontId="105" fillId="0" borderId="0" xfId="1499" applyNumberFormat="1" applyFont="1" applyFill="1" applyBorder="1" applyAlignment="1" applyProtection="1">
      <alignment horizontal="right" wrapText="1"/>
    </xf>
    <xf numFmtId="2" fontId="105" fillId="0" borderId="0" xfId="1499" applyNumberFormat="1" applyFont="1" applyFill="1" applyAlignment="1" applyProtection="1">
      <alignment horizontal="right"/>
    </xf>
    <xf numFmtId="0" fontId="193" fillId="0" borderId="0" xfId="1499" applyFont="1" applyAlignment="1" applyProtection="1">
      <alignment wrapText="1"/>
    </xf>
    <xf numFmtId="0" fontId="105" fillId="0" borderId="0" xfId="1499" applyFont="1" applyFill="1" applyAlignment="1" applyProtection="1">
      <alignment wrapText="1"/>
    </xf>
    <xf numFmtId="0" fontId="105" fillId="0" borderId="0" xfId="1499" applyFont="1" applyFill="1" applyAlignment="1" applyProtection="1">
      <alignment horizontal="justify" wrapText="1"/>
    </xf>
    <xf numFmtId="0" fontId="105" fillId="0" borderId="0" xfId="2524" applyFont="1" applyFill="1" applyAlignment="1" applyProtection="1">
      <alignment horizontal="justify" vertical="center" wrapText="1"/>
    </xf>
    <xf numFmtId="0" fontId="105" fillId="0" borderId="67" xfId="1499" applyFont="1" applyBorder="1" applyAlignment="1" applyProtection="1">
      <alignment horizontal="center" vertical="top" wrapText="1"/>
    </xf>
    <xf numFmtId="0" fontId="105" fillId="0" borderId="67" xfId="1499" applyFont="1" applyBorder="1" applyAlignment="1" applyProtection="1">
      <alignment vertical="top" wrapText="1"/>
    </xf>
    <xf numFmtId="2" fontId="105" fillId="0" borderId="67" xfId="1499" applyNumberFormat="1" applyFont="1" applyFill="1" applyBorder="1" applyAlignment="1" applyProtection="1">
      <alignment horizontal="right" wrapText="1"/>
    </xf>
    <xf numFmtId="0" fontId="105" fillId="0" borderId="68" xfId="1499" applyFont="1" applyBorder="1" applyAlignment="1" applyProtection="1">
      <alignment horizontal="center" vertical="top" wrapText="1"/>
    </xf>
    <xf numFmtId="0" fontId="114" fillId="0" borderId="68" xfId="1499" applyFont="1" applyBorder="1" applyAlignment="1" applyProtection="1">
      <alignment vertical="top" wrapText="1"/>
    </xf>
    <xf numFmtId="0" fontId="105" fillId="0" borderId="68" xfId="1499" applyFont="1" applyBorder="1" applyAlignment="1" applyProtection="1">
      <alignment horizontal="left" vertical="top" wrapText="1"/>
    </xf>
    <xf numFmtId="0" fontId="105" fillId="0" borderId="68" xfId="1499" applyFont="1" applyBorder="1" applyAlignment="1" applyProtection="1">
      <alignment vertical="top" wrapText="1"/>
    </xf>
    <xf numFmtId="2" fontId="105" fillId="0" borderId="68" xfId="2460" applyNumberFormat="1" applyFont="1" applyFill="1" applyBorder="1" applyAlignment="1" applyProtection="1">
      <alignment horizontal="right" wrapText="1"/>
    </xf>
    <xf numFmtId="167" fontId="193" fillId="0" borderId="0" xfId="1499" applyNumberFormat="1" applyFont="1" applyFill="1" applyAlignment="1" applyProtection="1">
      <alignment horizontal="right" wrapText="1"/>
      <protection locked="0"/>
    </xf>
    <xf numFmtId="4" fontId="193" fillId="0" borderId="0" xfId="1499" applyNumberFormat="1" applyFont="1" applyFill="1" applyAlignment="1" applyProtection="1">
      <alignment horizontal="right" wrapText="1"/>
      <protection locked="0"/>
    </xf>
    <xf numFmtId="167" fontId="105" fillId="0" borderId="0" xfId="1499" applyNumberFormat="1" applyFont="1" applyFill="1" applyBorder="1" applyAlignment="1" applyProtection="1">
      <alignment horizontal="right" wrapText="1"/>
      <protection locked="0"/>
    </xf>
    <xf numFmtId="0" fontId="105" fillId="0" borderId="0" xfId="1499" applyFont="1" applyFill="1" applyAlignment="1" applyProtection="1">
      <alignment horizontal="right"/>
      <protection locked="0"/>
    </xf>
    <xf numFmtId="3" fontId="235" fillId="0" borderId="43" xfId="2493" applyNumberFormat="1" applyFont="1" applyBorder="1" applyAlignment="1" applyProtection="1">
      <alignment horizontal="center"/>
    </xf>
    <xf numFmtId="49" fontId="235" fillId="0" borderId="43" xfId="2493" applyNumberFormat="1" applyFont="1" applyBorder="1" applyAlignment="1" applyProtection="1">
      <alignment horizontal="center" wrapText="1"/>
    </xf>
    <xf numFmtId="3" fontId="235" fillId="0" borderId="43" xfId="2493" applyNumberFormat="1" applyFont="1" applyBorder="1" applyAlignment="1" applyProtection="1">
      <alignment horizontal="center" wrapText="1"/>
    </xf>
    <xf numFmtId="4" fontId="235" fillId="0" borderId="43" xfId="2591" applyNumberFormat="1" applyFont="1" applyBorder="1" applyAlignment="1" applyProtection="1">
      <alignment horizontal="right" wrapText="1"/>
    </xf>
    <xf numFmtId="4" fontId="235" fillId="0" borderId="43" xfId="2493" applyNumberFormat="1" applyFont="1" applyBorder="1" applyAlignment="1" applyProtection="1">
      <alignment horizontal="right" wrapText="1"/>
    </xf>
    <xf numFmtId="3" fontId="235" fillId="0" borderId="0" xfId="2493" applyNumberFormat="1" applyFont="1" applyBorder="1" applyAlignment="1" applyProtection="1">
      <alignment horizontal="center"/>
    </xf>
    <xf numFmtId="49" fontId="235" fillId="0" borderId="0" xfId="2493" applyNumberFormat="1" applyFont="1" applyBorder="1" applyAlignment="1" applyProtection="1">
      <alignment horizontal="center" wrapText="1"/>
    </xf>
    <xf numFmtId="3" fontId="235" fillId="0" borderId="0" xfId="2493" applyNumberFormat="1" applyFont="1" applyBorder="1" applyAlignment="1" applyProtection="1">
      <alignment horizontal="center" wrapText="1"/>
    </xf>
    <xf numFmtId="4" fontId="235" fillId="0" borderId="0" xfId="2493" applyNumberFormat="1" applyFont="1" applyBorder="1" applyAlignment="1" applyProtection="1">
      <alignment horizontal="right" wrapText="1"/>
    </xf>
    <xf numFmtId="4" fontId="275" fillId="0" borderId="0" xfId="2493" applyNumberFormat="1" applyFont="1" applyBorder="1" applyAlignment="1" applyProtection="1">
      <alignment horizontal="right" wrapText="1"/>
    </xf>
    <xf numFmtId="3" fontId="6" fillId="0" borderId="0" xfId="2493" applyNumberFormat="1" applyFont="1" applyBorder="1" applyAlignment="1" applyProtection="1">
      <alignment horizontal="center"/>
    </xf>
    <xf numFmtId="49" fontId="49" fillId="0" borderId="0" xfId="2493" applyNumberFormat="1" applyFont="1" applyAlignment="1" applyProtection="1">
      <alignment horizontal="center" vertical="top" wrapText="1"/>
    </xf>
    <xf numFmtId="0" fontId="49" fillId="0" borderId="0" xfId="2493" applyNumberFormat="1" applyFont="1" applyAlignment="1" applyProtection="1">
      <alignment vertical="top" wrapText="1"/>
    </xf>
    <xf numFmtId="0" fontId="48" fillId="0" borderId="0" xfId="2493" applyNumberFormat="1" applyFont="1" applyAlignment="1" applyProtection="1">
      <alignment horizontal="center" vertical="top"/>
    </xf>
    <xf numFmtId="0" fontId="48" fillId="0" borderId="0" xfId="2493" applyNumberFormat="1" applyFont="1" applyAlignment="1" applyProtection="1">
      <alignment horizontal="center" vertical="top" wrapText="1"/>
    </xf>
    <xf numFmtId="4" fontId="196" fillId="0" borderId="0" xfId="2493" applyNumberFormat="1" applyFont="1" applyAlignment="1" applyProtection="1">
      <alignment horizontal="right"/>
    </xf>
    <xf numFmtId="3" fontId="240" fillId="0" borderId="0" xfId="2493" applyNumberFormat="1" applyFont="1" applyProtection="1"/>
    <xf numFmtId="4" fontId="240" fillId="0" borderId="0" xfId="2493" applyNumberFormat="1" applyFont="1" applyProtection="1"/>
    <xf numFmtId="49" fontId="89" fillId="0" borderId="0" xfId="2493" applyNumberFormat="1" applyFont="1" applyAlignment="1" applyProtection="1">
      <alignment horizontal="center" vertical="top" wrapText="1"/>
    </xf>
    <xf numFmtId="0" fontId="89" fillId="0" borderId="0" xfId="2493" applyNumberFormat="1" applyFont="1" applyAlignment="1" applyProtection="1">
      <alignment vertical="top" wrapText="1"/>
    </xf>
    <xf numFmtId="0" fontId="5" fillId="0" borderId="0" xfId="2493" applyNumberFormat="1" applyFont="1" applyAlignment="1" applyProtection="1">
      <alignment horizontal="center"/>
    </xf>
    <xf numFmtId="0" fontId="5" fillId="0" borderId="0" xfId="2493" applyNumberFormat="1" applyFont="1" applyAlignment="1" applyProtection="1">
      <alignment horizontal="center" wrapText="1"/>
    </xf>
    <xf numFmtId="0" fontId="48" fillId="0" borderId="0" xfId="2526" applyFont="1" applyAlignment="1" applyProtection="1">
      <alignment vertical="top" wrapText="1"/>
    </xf>
    <xf numFmtId="0" fontId="5" fillId="0" borderId="0" xfId="2525" applyNumberFormat="1" applyFont="1" applyAlignment="1" applyProtection="1">
      <alignment horizontal="center" vertical="top" wrapText="1"/>
    </xf>
    <xf numFmtId="0" fontId="114" fillId="0" borderId="0" xfId="2493" applyNumberFormat="1" applyFont="1" applyAlignment="1" applyProtection="1">
      <alignment vertical="top" wrapText="1"/>
    </xf>
    <xf numFmtId="4" fontId="5" fillId="0" borderId="0" xfId="2493" applyNumberFormat="1" applyFont="1" applyAlignment="1" applyProtection="1">
      <alignment horizontal="right"/>
    </xf>
    <xf numFmtId="4" fontId="52" fillId="0" borderId="0" xfId="2493" applyNumberFormat="1" applyFont="1" applyAlignment="1" applyProtection="1">
      <alignment horizontal="right"/>
    </xf>
    <xf numFmtId="0" fontId="272" fillId="0" borderId="0" xfId="2493" applyFont="1" applyBorder="1" applyAlignment="1" applyProtection="1">
      <alignment wrapText="1"/>
    </xf>
    <xf numFmtId="0" fontId="26" fillId="0" borderId="0" xfId="2493" applyFont="1" applyAlignment="1" applyProtection="1">
      <alignment wrapText="1"/>
    </xf>
    <xf numFmtId="0" fontId="256" fillId="0" borderId="0" xfId="2493" quotePrefix="1" applyFont="1" applyAlignment="1" applyProtection="1">
      <alignment horizontal="justify" wrapText="1"/>
    </xf>
    <xf numFmtId="0" fontId="256" fillId="0" borderId="0" xfId="2493" applyFont="1" applyAlignment="1" applyProtection="1">
      <alignment horizontal="justify" wrapText="1"/>
    </xf>
    <xf numFmtId="0" fontId="216" fillId="0" borderId="0" xfId="2493" applyNumberFormat="1" applyFont="1" applyAlignment="1" applyProtection="1">
      <alignment vertical="top" wrapText="1"/>
    </xf>
    <xf numFmtId="0" fontId="212" fillId="0" borderId="0" xfId="2493" applyFont="1" applyAlignment="1" applyProtection="1">
      <alignment wrapText="1"/>
    </xf>
    <xf numFmtId="0" fontId="273" fillId="0" borderId="0" xfId="2493" applyFont="1" applyAlignment="1" applyProtection="1">
      <alignment wrapText="1"/>
    </xf>
    <xf numFmtId="49" fontId="267" fillId="0" borderId="0" xfId="2493" applyNumberFormat="1" applyFont="1" applyFill="1" applyBorder="1" applyAlignment="1" applyProtection="1">
      <alignment horizontal="center" vertical="top" wrapText="1"/>
    </xf>
    <xf numFmtId="0" fontId="267" fillId="0" borderId="0" xfId="2600" applyFont="1" applyAlignment="1" applyProtection="1">
      <alignment vertical="top" wrapText="1"/>
    </xf>
    <xf numFmtId="0" fontId="272" fillId="0" borderId="0" xfId="1505" applyFont="1" applyAlignment="1" applyProtection="1">
      <alignment horizontal="center"/>
    </xf>
    <xf numFmtId="0" fontId="272" fillId="0" borderId="0" xfId="1505" applyFont="1" applyAlignment="1" applyProtection="1">
      <alignment horizontal="left"/>
    </xf>
    <xf numFmtId="0" fontId="267" fillId="0" borderId="0" xfId="2493" applyNumberFormat="1" applyFont="1" applyFill="1" applyBorder="1" applyAlignment="1" applyProtection="1">
      <alignment vertical="top" wrapText="1"/>
    </xf>
    <xf numFmtId="4" fontId="5" fillId="0" borderId="0" xfId="2493" applyNumberFormat="1" applyFont="1" applyFill="1" applyAlignment="1" applyProtection="1">
      <alignment horizontal="right"/>
    </xf>
    <xf numFmtId="0" fontId="270" fillId="0" borderId="0" xfId="2493" applyNumberFormat="1" applyFont="1" applyAlignment="1" applyProtection="1">
      <alignment horizontal="center" vertical="top" wrapText="1"/>
    </xf>
    <xf numFmtId="3" fontId="105" fillId="0" borderId="0" xfId="2493" applyNumberFormat="1" applyFont="1" applyAlignment="1" applyProtection="1">
      <alignment horizontal="center" vertical="top" wrapText="1"/>
    </xf>
    <xf numFmtId="4" fontId="105" fillId="0" borderId="0" xfId="2493" applyNumberFormat="1" applyFont="1" applyAlignment="1" applyProtection="1">
      <alignment horizontal="right" wrapText="1"/>
    </xf>
    <xf numFmtId="0" fontId="105" fillId="0" borderId="0" xfId="2493" applyNumberFormat="1" applyFont="1" applyFill="1" applyAlignment="1" applyProtection="1">
      <alignment vertical="top" wrapText="1"/>
    </xf>
    <xf numFmtId="0" fontId="105" fillId="0" borderId="0" xfId="2493" applyNumberFormat="1" applyFont="1" applyFill="1" applyAlignment="1" applyProtection="1">
      <alignment horizontal="center" wrapText="1"/>
    </xf>
    <xf numFmtId="0" fontId="270" fillId="0" borderId="0" xfId="2493" applyNumberFormat="1" applyFont="1" applyBorder="1" applyAlignment="1" applyProtection="1">
      <alignment vertical="top" wrapText="1"/>
    </xf>
    <xf numFmtId="0" fontId="267" fillId="0" borderId="0" xfId="2493" applyNumberFormat="1" applyFont="1" applyAlignment="1" applyProtection="1">
      <alignment horizontal="center" vertical="top"/>
    </xf>
    <xf numFmtId="0" fontId="267" fillId="0" borderId="0" xfId="2493" applyNumberFormat="1" applyFont="1" applyAlignment="1" applyProtection="1">
      <alignment horizontal="center" vertical="top" wrapText="1"/>
    </xf>
    <xf numFmtId="4" fontId="26" fillId="0" borderId="0" xfId="2493" applyNumberFormat="1" applyFont="1" applyAlignment="1" applyProtection="1">
      <alignment horizontal="right"/>
    </xf>
    <xf numFmtId="0" fontId="267" fillId="0" borderId="0" xfId="2493" applyFont="1" applyAlignment="1" applyProtection="1">
      <alignment horizontal="center"/>
    </xf>
    <xf numFmtId="3" fontId="267" fillId="0" borderId="0" xfId="2493" applyNumberFormat="1" applyFont="1" applyAlignment="1" applyProtection="1">
      <alignment horizontal="center"/>
    </xf>
    <xf numFmtId="0" fontId="5" fillId="0" borderId="0" xfId="2493" applyNumberFormat="1" applyFont="1" applyAlignment="1" applyProtection="1">
      <alignment vertical="top" wrapText="1"/>
    </xf>
    <xf numFmtId="0" fontId="5" fillId="0" borderId="0" xfId="2493" applyNumberFormat="1" applyFont="1" applyBorder="1" applyAlignment="1" applyProtection="1">
      <alignment horizontal="center" vertical="top" wrapText="1"/>
    </xf>
    <xf numFmtId="0" fontId="199" fillId="0" borderId="0" xfId="2493" applyNumberFormat="1" applyFont="1" applyBorder="1" applyAlignment="1" applyProtection="1">
      <alignment vertical="top" wrapText="1"/>
    </xf>
    <xf numFmtId="3" fontId="5" fillId="0" borderId="0" xfId="2525" applyNumberFormat="1" applyFont="1" applyAlignment="1" applyProtection="1">
      <alignment horizontal="center" vertical="top" wrapText="1"/>
    </xf>
    <xf numFmtId="0" fontId="5" fillId="0" borderId="0" xfId="2493" applyNumberFormat="1" applyFont="1" applyFill="1" applyAlignment="1" applyProtection="1">
      <alignment vertical="top" wrapText="1"/>
    </xf>
    <xf numFmtId="49" fontId="105" fillId="0" borderId="0" xfId="2493" applyNumberFormat="1" applyFont="1" applyFill="1" applyAlignment="1" applyProtection="1">
      <alignment horizontal="left" vertical="top" wrapText="1"/>
    </xf>
    <xf numFmtId="3" fontId="105" fillId="0" borderId="0" xfId="2493" applyNumberFormat="1" applyFont="1" applyAlignment="1" applyProtection="1">
      <alignment horizontal="center"/>
    </xf>
    <xf numFmtId="49" fontId="105" fillId="0" borderId="0" xfId="2493" applyNumberFormat="1" applyFont="1" applyAlignment="1" applyProtection="1">
      <alignment horizontal="left" vertical="top" wrapText="1"/>
    </xf>
    <xf numFmtId="0" fontId="105" fillId="0" borderId="0" xfId="2493" applyNumberFormat="1" applyFont="1" applyAlignment="1" applyProtection="1">
      <alignment horizontal="center"/>
    </xf>
    <xf numFmtId="4" fontId="221" fillId="0" borderId="0" xfId="2493" applyNumberFormat="1" applyFont="1" applyAlignment="1" applyProtection="1">
      <alignment horizontal="right" vertical="top" wrapText="1"/>
    </xf>
    <xf numFmtId="0" fontId="221" fillId="0" borderId="0" xfId="2493" applyFont="1" applyAlignment="1" applyProtection="1">
      <alignment vertical="top" wrapText="1"/>
    </xf>
    <xf numFmtId="0" fontId="136" fillId="0" borderId="0" xfId="2493" applyFont="1" applyAlignment="1" applyProtection="1">
      <alignment vertical="top" wrapText="1"/>
    </xf>
    <xf numFmtId="0" fontId="230" fillId="0" borderId="0" xfId="2493" applyFont="1" applyAlignment="1" applyProtection="1">
      <alignment vertical="top" wrapText="1"/>
    </xf>
    <xf numFmtId="0" fontId="230" fillId="0" borderId="0" xfId="2493" applyFont="1" applyAlignment="1" applyProtection="1">
      <alignment horizontal="center" vertical="top" wrapText="1"/>
    </xf>
    <xf numFmtId="0" fontId="136" fillId="0" borderId="0" xfId="2493" applyFont="1" applyAlignment="1" applyProtection="1">
      <alignment horizontal="right" vertical="top" wrapText="1"/>
    </xf>
    <xf numFmtId="0" fontId="52" fillId="0" borderId="0" xfId="2493" applyNumberFormat="1" applyFont="1" applyBorder="1" applyAlignment="1" applyProtection="1">
      <alignment vertical="top" wrapText="1"/>
    </xf>
    <xf numFmtId="0" fontId="52" fillId="0" borderId="0" xfId="2493" applyFont="1" applyFill="1" applyAlignment="1" applyProtection="1">
      <alignment horizontal="center" vertical="top" wrapText="1"/>
    </xf>
    <xf numFmtId="0" fontId="52" fillId="0" borderId="0" xfId="2493" applyFont="1" applyFill="1" applyAlignment="1" applyProtection="1">
      <alignment vertical="top" wrapText="1"/>
    </xf>
    <xf numFmtId="4" fontId="234" fillId="0" borderId="0" xfId="2493" applyNumberFormat="1" applyFont="1" applyAlignment="1" applyProtection="1">
      <alignment horizontal="right" vertical="top" wrapText="1"/>
    </xf>
    <xf numFmtId="0" fontId="230" fillId="0" borderId="0" xfId="2493" applyFont="1" applyFill="1" applyAlignment="1" applyProtection="1">
      <alignment horizontal="center" vertical="top" wrapText="1"/>
    </xf>
    <xf numFmtId="49" fontId="48" fillId="0" borderId="0" xfId="2493" applyNumberFormat="1" applyFont="1" applyAlignment="1" applyProtection="1">
      <alignment horizontal="center" vertical="top" wrapText="1"/>
    </xf>
    <xf numFmtId="49" fontId="48" fillId="0" borderId="0" xfId="2493" applyNumberFormat="1" applyFont="1" applyAlignment="1" applyProtection="1">
      <alignment horizontal="left" vertical="top" wrapText="1"/>
    </xf>
    <xf numFmtId="0" fontId="52" fillId="0" borderId="0" xfId="2493" applyNumberFormat="1" applyFont="1" applyAlignment="1" applyProtection="1">
      <alignment vertical="top" wrapText="1"/>
    </xf>
    <xf numFmtId="0" fontId="52" fillId="0" borderId="0" xfId="2493" applyNumberFormat="1" applyFont="1" applyAlignment="1" applyProtection="1">
      <alignment horizontal="center"/>
    </xf>
    <xf numFmtId="0" fontId="52" fillId="0" borderId="0" xfId="2493" applyNumberFormat="1" applyFont="1" applyAlignment="1" applyProtection="1">
      <alignment horizontal="center" wrapText="1"/>
    </xf>
    <xf numFmtId="0" fontId="5" fillId="0" borderId="0" xfId="2493" applyFont="1" applyAlignment="1" applyProtection="1">
      <alignment horizontal="center" vertical="top"/>
    </xf>
    <xf numFmtId="0" fontId="5" fillId="0" borderId="0" xfId="2493" applyNumberFormat="1" applyFont="1" applyBorder="1" applyAlignment="1" applyProtection="1">
      <alignment vertical="top" wrapText="1"/>
    </xf>
    <xf numFmtId="0" fontId="5" fillId="0" borderId="0" xfId="2493" applyNumberFormat="1" applyFont="1" applyAlignment="1" applyProtection="1">
      <alignment horizontal="center" vertical="top"/>
    </xf>
    <xf numFmtId="0" fontId="5" fillId="0" borderId="0" xfId="2493" applyNumberFormat="1" applyFont="1" applyAlignment="1" applyProtection="1">
      <alignment horizontal="center" vertical="top" wrapText="1"/>
    </xf>
    <xf numFmtId="4" fontId="48" fillId="0" borderId="0" xfId="2493" applyNumberFormat="1" applyFont="1" applyAlignment="1" applyProtection="1">
      <alignment horizontal="right" wrapText="1"/>
    </xf>
    <xf numFmtId="0" fontId="5" fillId="0" borderId="0" xfId="2493" applyFont="1" applyAlignment="1" applyProtection="1">
      <alignment horizontal="right"/>
    </xf>
    <xf numFmtId="0" fontId="105" fillId="0" borderId="0" xfId="2493" applyFont="1" applyFill="1" applyAlignment="1" applyProtection="1">
      <alignment horizontal="center" vertical="top" wrapText="1"/>
    </xf>
    <xf numFmtId="0" fontId="52" fillId="0" borderId="0" xfId="2526" applyFont="1" applyAlignment="1" applyProtection="1">
      <alignment horizontal="center" vertical="top" wrapText="1"/>
    </xf>
    <xf numFmtId="3" fontId="105" fillId="0" borderId="0" xfId="2493" applyNumberFormat="1" applyFont="1" applyFill="1" applyAlignment="1" applyProtection="1">
      <alignment horizontal="right"/>
    </xf>
    <xf numFmtId="3" fontId="105" fillId="0" borderId="0" xfId="2493" applyNumberFormat="1" applyFont="1" applyFill="1" applyProtection="1"/>
    <xf numFmtId="3" fontId="240" fillId="0" borderId="0" xfId="2493" applyNumberFormat="1" applyFont="1" applyFill="1" applyProtection="1"/>
    <xf numFmtId="4" fontId="240" fillId="0" borderId="0" xfId="2493" applyNumberFormat="1" applyFont="1" applyFill="1" applyProtection="1"/>
    <xf numFmtId="49" fontId="5" fillId="0" borderId="0" xfId="2493" applyNumberFormat="1" applyFont="1" applyAlignment="1" applyProtection="1">
      <alignment horizontal="right" vertical="top" wrapText="1"/>
    </xf>
    <xf numFmtId="4" fontId="266" fillId="0" borderId="0" xfId="2526" applyNumberFormat="1" applyFont="1" applyAlignment="1" applyProtection="1">
      <alignment horizontal="right" vertical="top" wrapText="1"/>
    </xf>
    <xf numFmtId="4" fontId="230" fillId="0" borderId="0" xfId="2493" applyNumberFormat="1" applyFont="1" applyAlignment="1" applyProtection="1">
      <alignment vertical="top" wrapText="1"/>
    </xf>
    <xf numFmtId="0" fontId="105" fillId="0" borderId="0" xfId="2493" quotePrefix="1" applyNumberFormat="1" applyFont="1" applyAlignment="1" applyProtection="1">
      <alignment vertical="top" wrapText="1"/>
    </xf>
    <xf numFmtId="4" fontId="234" fillId="0" borderId="0" xfId="2522" applyNumberFormat="1" applyFont="1" applyAlignment="1" applyProtection="1">
      <alignment horizontal="right" vertical="top" wrapText="1"/>
    </xf>
    <xf numFmtId="0" fontId="230" fillId="0" borderId="0" xfId="2493" applyNumberFormat="1" applyFont="1" applyAlignment="1" applyProtection="1">
      <alignment vertical="top" wrapText="1"/>
    </xf>
    <xf numFmtId="3" fontId="136" fillId="0" borderId="0" xfId="2493" applyNumberFormat="1" applyFont="1" applyAlignment="1" applyProtection="1">
      <alignment horizontal="right" wrapText="1"/>
    </xf>
    <xf numFmtId="3" fontId="136" fillId="0" borderId="0" xfId="2493" applyNumberFormat="1" applyFont="1" applyAlignment="1" applyProtection="1">
      <alignment vertical="top" wrapText="1"/>
    </xf>
    <xf numFmtId="0" fontId="136" fillId="0" borderId="0" xfId="2493" applyNumberFormat="1" applyFont="1" applyAlignment="1" applyProtection="1">
      <alignment horizontal="right" wrapText="1"/>
    </xf>
    <xf numFmtId="4" fontId="234" fillId="0" borderId="0" xfId="2493" applyNumberFormat="1" applyFont="1" applyAlignment="1" applyProtection="1">
      <alignment vertical="top" wrapText="1"/>
    </xf>
    <xf numFmtId="49" fontId="105" fillId="0" borderId="0" xfId="2493" applyNumberFormat="1" applyFont="1" applyAlignment="1" applyProtection="1">
      <alignment horizontal="center" vertical="top" wrapText="1"/>
    </xf>
    <xf numFmtId="0" fontId="5" fillId="0" borderId="0" xfId="2525" applyFont="1" applyAlignment="1" applyProtection="1">
      <alignment horizontal="center" vertical="top" wrapText="1"/>
    </xf>
    <xf numFmtId="49" fontId="5" fillId="0" borderId="0" xfId="2493" applyNumberFormat="1" applyFont="1" applyBorder="1" applyAlignment="1" applyProtection="1">
      <alignment horizontal="center" vertical="top" wrapText="1"/>
    </xf>
    <xf numFmtId="49" fontId="5" fillId="0" borderId="0" xfId="2525" applyNumberFormat="1" applyFont="1" applyAlignment="1" applyProtection="1">
      <alignment vertical="top" wrapText="1"/>
    </xf>
    <xf numFmtId="0" fontId="5" fillId="0" borderId="0" xfId="2493" applyNumberFormat="1" applyFont="1" applyFill="1" applyAlignment="1" applyProtection="1">
      <alignment horizontal="center" vertical="top" wrapText="1"/>
    </xf>
    <xf numFmtId="0" fontId="136" fillId="0" borderId="0" xfId="2493" applyFont="1" applyBorder="1" applyAlignment="1" applyProtection="1">
      <alignment wrapText="1"/>
    </xf>
    <xf numFmtId="0" fontId="136" fillId="0" borderId="0" xfId="2493" applyFont="1" applyBorder="1" applyAlignment="1" applyProtection="1">
      <alignment vertical="top" wrapText="1"/>
    </xf>
    <xf numFmtId="4" fontId="117" fillId="0" borderId="0" xfId="2493" applyNumberFormat="1" applyFont="1" applyBorder="1" applyAlignment="1" applyProtection="1">
      <alignment horizontal="right"/>
    </xf>
    <xf numFmtId="4" fontId="234" fillId="0" borderId="0" xfId="2493" applyNumberFormat="1" applyFont="1" applyAlignment="1" applyProtection="1">
      <alignment horizontal="right"/>
    </xf>
    <xf numFmtId="0" fontId="26" fillId="0" borderId="0" xfId="2493" applyNumberFormat="1" applyFont="1" applyFill="1" applyAlignment="1" applyProtection="1">
      <alignment horizontal="center" vertical="top"/>
    </xf>
    <xf numFmtId="0" fontId="26" fillId="0" borderId="0" xfId="2493" applyNumberFormat="1" applyFont="1" applyFill="1" applyAlignment="1" applyProtection="1">
      <alignment horizontal="center" vertical="top" wrapText="1"/>
    </xf>
    <xf numFmtId="49" fontId="26" fillId="0" borderId="0" xfId="2493" applyNumberFormat="1" applyFont="1" applyBorder="1" applyAlignment="1" applyProtection="1">
      <alignment horizontal="center" vertical="top" wrapText="1"/>
    </xf>
    <xf numFmtId="0" fontId="26" fillId="0" borderId="0" xfId="2493" applyFont="1" applyFill="1" applyAlignment="1" applyProtection="1">
      <alignment horizontal="center" vertical="top"/>
    </xf>
    <xf numFmtId="0" fontId="221" fillId="0" borderId="0" xfId="2493" applyFont="1" applyFill="1" applyAlignment="1" applyProtection="1">
      <alignment vertical="top" wrapText="1"/>
    </xf>
    <xf numFmtId="0" fontId="136" fillId="0" borderId="0" xfId="2493" applyFont="1" applyFill="1" applyAlignment="1" applyProtection="1">
      <alignment horizontal="center" vertical="top" wrapText="1"/>
    </xf>
    <xf numFmtId="0" fontId="136" fillId="0" borderId="0" xfId="2493" applyFont="1" applyAlignment="1" applyProtection="1">
      <alignment horizontal="center" vertical="top" wrapText="1"/>
    </xf>
    <xf numFmtId="0" fontId="193" fillId="0" borderId="0" xfId="2526" applyFont="1" applyAlignment="1" applyProtection="1">
      <alignment vertical="top" wrapText="1"/>
    </xf>
    <xf numFmtId="0" fontId="193" fillId="0" borderId="0" xfId="2526" applyFont="1" applyAlignment="1" applyProtection="1">
      <alignment horizontal="center" vertical="top" wrapText="1"/>
    </xf>
    <xf numFmtId="0" fontId="105" fillId="0" borderId="0" xfId="2493" applyFont="1" applyFill="1" applyAlignment="1" applyProtection="1">
      <alignment horizontal="center"/>
    </xf>
    <xf numFmtId="0" fontId="105" fillId="0" borderId="0" xfId="2493" applyFont="1" applyBorder="1" applyAlignment="1" applyProtection="1">
      <alignment horizontal="center" vertical="top" wrapText="1"/>
    </xf>
    <xf numFmtId="0" fontId="105" fillId="0" borderId="0" xfId="2493" applyNumberFormat="1" applyFont="1" applyBorder="1" applyAlignment="1" applyProtection="1">
      <alignment vertical="top" wrapText="1"/>
    </xf>
    <xf numFmtId="0" fontId="105" fillId="0" borderId="0" xfId="2493" applyFont="1" applyBorder="1" applyAlignment="1" applyProtection="1">
      <alignment horizontal="center"/>
    </xf>
    <xf numFmtId="4" fontId="266" fillId="0" borderId="0" xfId="2493" applyNumberFormat="1" applyFont="1" applyAlignment="1" applyProtection="1">
      <alignment horizontal="right"/>
    </xf>
    <xf numFmtId="49" fontId="105" fillId="0" borderId="0" xfId="2493" applyNumberFormat="1" applyFont="1" applyBorder="1" applyAlignment="1" applyProtection="1">
      <alignment horizontal="center" vertical="top" wrapText="1"/>
    </xf>
    <xf numFmtId="0" fontId="105" fillId="0" borderId="0" xfId="2493" applyFont="1" applyBorder="1" applyAlignment="1" applyProtection="1">
      <alignment horizontal="center" wrapText="1"/>
    </xf>
    <xf numFmtId="0" fontId="214" fillId="0" borderId="0" xfId="2493" applyProtection="1"/>
    <xf numFmtId="9" fontId="5" fillId="0" borderId="0" xfId="2493" applyNumberFormat="1" applyFont="1" applyAlignment="1" applyProtection="1">
      <alignment horizontal="center"/>
    </xf>
    <xf numFmtId="4" fontId="196" fillId="0" borderId="0" xfId="2522" applyNumberFormat="1" applyFont="1" applyAlignment="1" applyProtection="1">
      <alignment vertical="top" wrapText="1"/>
    </xf>
    <xf numFmtId="0" fontId="214" fillId="0" borderId="0" xfId="2493" applyAlignment="1" applyProtection="1">
      <alignment wrapText="1"/>
    </xf>
    <xf numFmtId="49" fontId="5" fillId="0" borderId="0" xfId="2493" applyNumberFormat="1" applyFont="1" applyAlignment="1" applyProtection="1">
      <alignment horizontal="right" vertical="top"/>
    </xf>
    <xf numFmtId="49" fontId="48" fillId="0" borderId="68" xfId="2493" applyNumberFormat="1" applyFont="1" applyBorder="1" applyAlignment="1" applyProtection="1">
      <alignment horizontal="right" vertical="top"/>
    </xf>
    <xf numFmtId="0" fontId="48" fillId="0" borderId="68" xfId="2493" applyFont="1" applyBorder="1" applyAlignment="1" applyProtection="1">
      <alignment vertical="top" wrapText="1"/>
    </xf>
    <xf numFmtId="9" fontId="48" fillId="0" borderId="68" xfId="2493" applyNumberFormat="1" applyFont="1" applyBorder="1" applyAlignment="1" applyProtection="1">
      <alignment horizontal="center"/>
    </xf>
    <xf numFmtId="0" fontId="48" fillId="0" borderId="68" xfId="2493" applyFont="1" applyBorder="1" applyAlignment="1" applyProtection="1">
      <alignment horizontal="center" vertical="top"/>
    </xf>
    <xf numFmtId="4" fontId="48" fillId="0" borderId="68" xfId="2493" applyNumberFormat="1" applyFont="1" applyBorder="1" applyAlignment="1" applyProtection="1">
      <alignment horizontal="right"/>
    </xf>
    <xf numFmtId="49" fontId="105" fillId="0" borderId="0" xfId="2493" applyNumberFormat="1" applyFont="1" applyAlignment="1" applyProtection="1">
      <alignment horizontal="center" vertical="top"/>
    </xf>
    <xf numFmtId="4" fontId="105" fillId="0" borderId="0" xfId="2493" applyNumberFormat="1" applyFont="1" applyAlignment="1" applyProtection="1">
      <alignment horizontal="right" wrapText="1"/>
      <protection locked="0"/>
    </xf>
    <xf numFmtId="4" fontId="26" fillId="0" borderId="0" xfId="2493" applyNumberFormat="1" applyFont="1" applyAlignment="1" applyProtection="1">
      <alignment horizontal="right"/>
      <protection locked="0"/>
    </xf>
    <xf numFmtId="4" fontId="5" fillId="0" borderId="0" xfId="2493" applyNumberFormat="1" applyFont="1" applyAlignment="1" applyProtection="1">
      <alignment horizontal="right"/>
      <protection locked="0"/>
    </xf>
    <xf numFmtId="4" fontId="105" fillId="0" borderId="0" xfId="2493" applyNumberFormat="1" applyFont="1" applyAlignment="1" applyProtection="1">
      <alignment horizontal="right"/>
      <protection locked="0"/>
    </xf>
    <xf numFmtId="4" fontId="105" fillId="0" borderId="0" xfId="2493" applyNumberFormat="1" applyFont="1" applyFill="1" applyAlignment="1" applyProtection="1">
      <alignment horizontal="right" wrapText="1"/>
      <protection locked="0"/>
    </xf>
    <xf numFmtId="4" fontId="105" fillId="0" borderId="0" xfId="2493" applyNumberFormat="1" applyFont="1" applyBorder="1" applyAlignment="1" applyProtection="1">
      <alignment horizontal="right" wrapText="1"/>
      <protection locked="0"/>
    </xf>
    <xf numFmtId="4" fontId="136" fillId="0" borderId="0" xfId="2493" applyNumberFormat="1" applyFont="1" applyAlignment="1" applyProtection="1">
      <alignment horizontal="right" wrapText="1"/>
      <protection locked="0"/>
    </xf>
    <xf numFmtId="3" fontId="136" fillId="0" borderId="0" xfId="2493" applyNumberFormat="1" applyFont="1" applyAlignment="1" applyProtection="1">
      <alignment horizontal="right" wrapText="1"/>
      <protection locked="0"/>
    </xf>
    <xf numFmtId="4" fontId="117" fillId="0" borderId="0" xfId="2493" applyNumberFormat="1" applyFont="1" applyBorder="1" applyAlignment="1" applyProtection="1">
      <alignment horizontal="right"/>
      <protection locked="0"/>
    </xf>
    <xf numFmtId="4" fontId="105" fillId="0" borderId="0" xfId="2526" applyNumberFormat="1" applyFont="1" applyAlignment="1" applyProtection="1">
      <alignment horizontal="right" wrapText="1"/>
      <protection locked="0"/>
    </xf>
    <xf numFmtId="4" fontId="105" fillId="0" borderId="0" xfId="2522" applyNumberFormat="1" applyFont="1" applyAlignment="1" applyProtection="1">
      <alignment horizontal="right" wrapText="1"/>
      <protection locked="0"/>
    </xf>
    <xf numFmtId="4" fontId="6" fillId="0" borderId="43" xfId="2493" applyNumberFormat="1" applyFont="1" applyBorder="1" applyAlignment="1" applyProtection="1">
      <alignment horizontal="right" wrapText="1"/>
    </xf>
    <xf numFmtId="4" fontId="280" fillId="0" borderId="0" xfId="2493" applyNumberFormat="1" applyFont="1" applyBorder="1" applyAlignment="1" applyProtection="1">
      <alignment horizontal="right" wrapText="1"/>
    </xf>
    <xf numFmtId="16" fontId="279" fillId="0" borderId="0" xfId="2596" applyNumberFormat="1" applyFont="1" applyAlignment="1" applyProtection="1">
      <alignment horizontal="center" vertical="top"/>
    </xf>
    <xf numFmtId="0" fontId="278" fillId="0" borderId="0" xfId="2493" applyFont="1" applyBorder="1" applyAlignment="1" applyProtection="1">
      <alignment vertical="top" wrapText="1"/>
    </xf>
    <xf numFmtId="0" fontId="5" fillId="0" borderId="0" xfId="2596" applyFont="1" applyAlignment="1" applyProtection="1">
      <alignment horizontal="center" vertical="top"/>
    </xf>
    <xf numFmtId="0" fontId="5" fillId="0" borderId="0" xfId="2596" applyFont="1" applyAlignment="1" applyProtection="1">
      <alignment horizontal="center" vertical="top" wrapText="1"/>
    </xf>
    <xf numFmtId="0" fontId="5" fillId="0" borderId="0" xfId="2596" applyFont="1" applyAlignment="1" applyProtection="1">
      <alignment vertical="top" wrapText="1"/>
    </xf>
    <xf numFmtId="0" fontId="5" fillId="0" borderId="0" xfId="2596" applyFont="1" applyAlignment="1" applyProtection="1">
      <alignment horizontal="center"/>
    </xf>
    <xf numFmtId="16" fontId="89" fillId="0" borderId="0" xfId="2596" applyNumberFormat="1" applyFont="1" applyAlignment="1" applyProtection="1">
      <alignment horizontal="center" vertical="top"/>
    </xf>
    <xf numFmtId="0" fontId="5" fillId="0" borderId="0" xfId="2596" applyFont="1" applyAlignment="1" applyProtection="1">
      <alignment vertical="top"/>
    </xf>
    <xf numFmtId="49" fontId="48" fillId="0" borderId="0" xfId="2493" quotePrefix="1" applyNumberFormat="1" applyFont="1" applyAlignment="1" applyProtection="1">
      <alignment horizontal="center" vertical="top" wrapText="1"/>
    </xf>
    <xf numFmtId="0" fontId="48" fillId="0" borderId="0" xfId="2493" applyNumberFormat="1" applyFont="1" applyAlignment="1" applyProtection="1">
      <alignment vertical="top" wrapText="1"/>
    </xf>
    <xf numFmtId="4" fontId="230" fillId="0" borderId="0" xfId="2493" applyNumberFormat="1" applyFont="1" applyBorder="1" applyAlignment="1" applyProtection="1">
      <alignment horizontal="right"/>
    </xf>
    <xf numFmtId="0" fontId="5" fillId="0" borderId="0" xfId="2493" quotePrefix="1" applyNumberFormat="1" applyFont="1" applyAlignment="1" applyProtection="1">
      <alignment vertical="top" wrapText="1"/>
    </xf>
    <xf numFmtId="49" fontId="230" fillId="0" borderId="0" xfId="2493" applyNumberFormat="1" applyFont="1" applyAlignment="1" applyProtection="1">
      <alignment horizontal="center" vertical="top" wrapText="1"/>
    </xf>
    <xf numFmtId="0" fontId="230" fillId="0" borderId="0" xfId="2525" applyFont="1" applyAlignment="1" applyProtection="1">
      <alignment horizontal="center" vertical="top" wrapText="1"/>
    </xf>
    <xf numFmtId="184" fontId="5" fillId="0" borderId="0" xfId="2493" applyNumberFormat="1" applyFont="1" applyAlignment="1" applyProtection="1">
      <alignment vertical="top" wrapText="1"/>
    </xf>
    <xf numFmtId="0" fontId="52" fillId="0" borderId="0" xfId="2629" applyFont="1" applyAlignment="1" applyProtection="1">
      <alignment horizontal="center"/>
    </xf>
    <xf numFmtId="3" fontId="105" fillId="0" borderId="0" xfId="2525" applyNumberFormat="1" applyFont="1" applyAlignment="1" applyProtection="1">
      <alignment horizontal="center" vertical="top" wrapText="1"/>
    </xf>
    <xf numFmtId="0" fontId="105" fillId="0" borderId="0" xfId="2525" applyFont="1" applyAlignment="1" applyProtection="1">
      <alignment horizontal="center" vertical="top" wrapText="1"/>
    </xf>
    <xf numFmtId="49" fontId="5" fillId="0" borderId="0" xfId="2493" applyNumberFormat="1" applyFont="1" applyFill="1" applyAlignment="1" applyProtection="1">
      <alignment horizontal="center" vertical="top" wrapText="1"/>
    </xf>
    <xf numFmtId="0" fontId="276" fillId="0" borderId="0" xfId="2596" applyFont="1" applyAlignment="1" applyProtection="1">
      <alignment vertical="top" wrapText="1"/>
    </xf>
    <xf numFmtId="0" fontId="5" fillId="0" borderId="0" xfId="2596" applyFont="1" applyProtection="1"/>
    <xf numFmtId="195" fontId="5" fillId="0" borderId="0" xfId="2596" applyNumberFormat="1" applyFont="1" applyProtection="1"/>
    <xf numFmtId="0" fontId="5" fillId="0" borderId="0" xfId="2493" applyFont="1" applyProtection="1">
      <protection locked="0"/>
    </xf>
    <xf numFmtId="184" fontId="5" fillId="0" borderId="0" xfId="2493" applyNumberFormat="1" applyFont="1" applyAlignment="1" applyProtection="1">
      <alignment vertical="top" wrapText="1"/>
      <protection locked="0"/>
    </xf>
    <xf numFmtId="4" fontId="5" fillId="0" borderId="0" xfId="2493" applyNumberFormat="1" applyFont="1" applyFill="1" applyAlignment="1" applyProtection="1">
      <alignment vertical="top" wrapText="1"/>
      <protection locked="0"/>
    </xf>
    <xf numFmtId="4" fontId="5" fillId="0" borderId="0" xfId="2526" applyNumberFormat="1" applyFont="1" applyAlignment="1" applyProtection="1">
      <alignment vertical="top" wrapText="1"/>
      <protection locked="0"/>
    </xf>
    <xf numFmtId="4" fontId="5" fillId="0" borderId="0" xfId="2522" applyNumberFormat="1" applyFont="1" applyAlignment="1" applyProtection="1">
      <alignment vertical="top" wrapText="1"/>
      <protection locked="0"/>
    </xf>
    <xf numFmtId="0" fontId="279" fillId="0" borderId="0" xfId="2598" applyFont="1" applyAlignment="1" applyProtection="1">
      <alignment horizontal="center"/>
    </xf>
    <xf numFmtId="0" fontId="49" fillId="0" borderId="0" xfId="2598" applyFont="1" applyAlignment="1" applyProtection="1">
      <alignment wrapText="1"/>
    </xf>
    <xf numFmtId="0" fontId="7" fillId="0" borderId="0" xfId="2598" applyFont="1" applyAlignment="1" applyProtection="1">
      <alignment horizontal="center"/>
    </xf>
    <xf numFmtId="4" fontId="114" fillId="0" borderId="0" xfId="2493" applyNumberFormat="1" applyFont="1" applyBorder="1" applyAlignment="1" applyProtection="1">
      <alignment horizontal="right"/>
    </xf>
    <xf numFmtId="3" fontId="240" fillId="0" borderId="0" xfId="2493" applyNumberFormat="1" applyFont="1" applyAlignment="1" applyProtection="1">
      <alignment horizontal="right"/>
    </xf>
    <xf numFmtId="4" fontId="240" fillId="0" borderId="0" xfId="2493" applyNumberFormat="1" applyFont="1" applyAlignment="1" applyProtection="1">
      <alignment horizontal="right"/>
    </xf>
    <xf numFmtId="0" fontId="89" fillId="0" borderId="0" xfId="2598" applyFont="1" applyAlignment="1" applyProtection="1">
      <alignment horizontal="center"/>
    </xf>
    <xf numFmtId="0" fontId="5" fillId="0" borderId="0" xfId="2598" applyFont="1" applyAlignment="1" applyProtection="1">
      <alignment horizontal="center"/>
    </xf>
    <xf numFmtId="0" fontId="5" fillId="0" borderId="0" xfId="2598" applyFont="1" applyProtection="1"/>
    <xf numFmtId="0" fontId="281" fillId="0" borderId="0" xfId="2598" applyFont="1" applyFill="1" applyProtection="1"/>
    <xf numFmtId="0" fontId="193" fillId="0" borderId="0" xfId="2493" applyNumberFormat="1" applyFont="1" applyAlignment="1" applyProtection="1">
      <alignment vertical="top" wrapText="1"/>
    </xf>
    <xf numFmtId="0" fontId="193" fillId="0" borderId="0" xfId="2493" applyNumberFormat="1" applyFont="1" applyAlignment="1" applyProtection="1">
      <alignment horizontal="center" vertical="top"/>
    </xf>
    <xf numFmtId="0" fontId="193" fillId="0" borderId="0" xfId="2493" applyNumberFormat="1" applyFont="1" applyAlignment="1" applyProtection="1">
      <alignment horizontal="center" vertical="top" wrapText="1"/>
    </xf>
    <xf numFmtId="0" fontId="105" fillId="0" borderId="0" xfId="2526" applyFont="1" applyAlignment="1" applyProtection="1">
      <alignment horizontal="center" vertical="top" wrapText="1"/>
    </xf>
    <xf numFmtId="0" fontId="105" fillId="0" borderId="0" xfId="2526" applyFont="1" applyAlignment="1" applyProtection="1">
      <alignment vertical="top" wrapText="1"/>
    </xf>
    <xf numFmtId="4" fontId="52" fillId="0" borderId="0" xfId="2493" applyNumberFormat="1" applyFont="1" applyAlignment="1" applyProtection="1">
      <alignment horizontal="center" vertical="top" wrapText="1"/>
    </xf>
    <xf numFmtId="0" fontId="5" fillId="0" borderId="0" xfId="2493" applyFont="1" applyAlignment="1" applyProtection="1">
      <alignment horizontal="center" wrapText="1"/>
    </xf>
    <xf numFmtId="4" fontId="5" fillId="0" borderId="0" xfId="2493" applyNumberFormat="1" applyFont="1" applyFill="1" applyAlignment="1" applyProtection="1">
      <alignment horizontal="right" wrapText="1"/>
    </xf>
    <xf numFmtId="184" fontId="5" fillId="0" borderId="0" xfId="2493" applyNumberFormat="1" applyFont="1" applyAlignment="1" applyProtection="1">
      <alignment horizontal="right" wrapText="1"/>
    </xf>
    <xf numFmtId="0" fontId="230" fillId="0" borderId="0" xfId="2629" applyFont="1" applyAlignment="1" applyProtection="1">
      <alignment horizontal="center"/>
    </xf>
    <xf numFmtId="0" fontId="136" fillId="0" borderId="0" xfId="2595" applyFont="1" applyAlignment="1" applyProtection="1">
      <alignment vertical="top" wrapText="1"/>
    </xf>
    <xf numFmtId="4" fontId="234" fillId="0" borderId="0" xfId="2595" applyNumberFormat="1" applyFont="1" applyAlignment="1" applyProtection="1">
      <alignment vertical="top" wrapText="1"/>
    </xf>
    <xf numFmtId="3" fontId="136" fillId="0" borderId="0" xfId="2493" applyNumberFormat="1" applyFont="1" applyProtection="1"/>
    <xf numFmtId="3" fontId="136" fillId="0" borderId="0" xfId="2493" applyNumberFormat="1" applyFont="1" applyAlignment="1" applyProtection="1">
      <alignment horizontal="right" vertical="top" wrapText="1"/>
    </xf>
    <xf numFmtId="4" fontId="234" fillId="0" borderId="0" xfId="2595" applyNumberFormat="1" applyFont="1" applyAlignment="1" applyProtection="1">
      <alignment horizontal="right" vertical="top" wrapText="1"/>
    </xf>
    <xf numFmtId="0" fontId="105" fillId="0" borderId="0" xfId="2595" applyFont="1" applyAlignment="1" applyProtection="1">
      <alignment horizontal="center" vertical="top" wrapText="1"/>
    </xf>
    <xf numFmtId="0" fontId="105" fillId="0" borderId="0" xfId="2595" applyFont="1" applyAlignment="1" applyProtection="1">
      <alignment horizontal="left" vertical="top" wrapText="1"/>
    </xf>
    <xf numFmtId="4" fontId="105" fillId="0" borderId="0" xfId="2595" applyNumberFormat="1" applyFont="1" applyAlignment="1" applyProtection="1">
      <alignment vertical="top" wrapText="1"/>
    </xf>
    <xf numFmtId="4" fontId="230" fillId="0" borderId="0" xfId="2493" applyNumberFormat="1" applyFont="1" applyAlignment="1" applyProtection="1">
      <alignment horizontal="right"/>
    </xf>
    <xf numFmtId="49" fontId="5" fillId="0" borderId="0" xfId="2493" applyNumberFormat="1" applyFont="1" applyAlignment="1" applyProtection="1">
      <alignment horizontal="center" vertical="top"/>
    </xf>
    <xf numFmtId="49" fontId="5" fillId="0" borderId="0" xfId="2493" applyNumberFormat="1" applyFont="1" applyAlignment="1" applyProtection="1">
      <alignment horizontal="left" vertical="top" wrapText="1"/>
    </xf>
    <xf numFmtId="3" fontId="5" fillId="0" borderId="0" xfId="2493" applyNumberFormat="1" applyFont="1" applyAlignment="1" applyProtection="1">
      <alignment horizontal="center"/>
    </xf>
    <xf numFmtId="49" fontId="5" fillId="0" borderId="67" xfId="2493" applyNumberFormat="1" applyFont="1" applyBorder="1" applyAlignment="1" applyProtection="1">
      <alignment horizontal="center" vertical="top" wrapText="1"/>
    </xf>
    <xf numFmtId="0" fontId="5" fillId="0" borderId="67" xfId="2493" applyNumberFormat="1" applyFont="1" applyBorder="1" applyAlignment="1" applyProtection="1">
      <alignment vertical="top" wrapText="1"/>
    </xf>
    <xf numFmtId="0" fontId="5" fillId="0" borderId="67" xfId="2493" applyNumberFormat="1" applyFont="1" applyBorder="1" applyAlignment="1" applyProtection="1">
      <alignment horizontal="center" vertical="top"/>
    </xf>
    <xf numFmtId="0" fontId="5" fillId="0" borderId="67" xfId="2493" applyNumberFormat="1" applyFont="1" applyBorder="1" applyAlignment="1" applyProtection="1">
      <alignment horizontal="center" vertical="top" wrapText="1"/>
    </xf>
    <xf numFmtId="0" fontId="136" fillId="0" borderId="0" xfId="2493" applyFont="1" applyAlignment="1" applyProtection="1">
      <alignment horizontal="right" wrapText="1"/>
      <protection locked="0"/>
    </xf>
    <xf numFmtId="4" fontId="5" fillId="0" borderId="0" xfId="2595" applyNumberFormat="1" applyFont="1" applyAlignment="1" applyProtection="1">
      <alignment horizontal="right" wrapText="1"/>
      <protection locked="0"/>
    </xf>
    <xf numFmtId="4" fontId="48" fillId="0" borderId="0" xfId="2493" applyNumberFormat="1" applyFont="1" applyAlignment="1" applyProtection="1">
      <alignment horizontal="right" wrapText="1"/>
      <protection locked="0"/>
    </xf>
    <xf numFmtId="4" fontId="5" fillId="0" borderId="0" xfId="2493" applyNumberFormat="1" applyFont="1" applyFill="1" applyAlignment="1" applyProtection="1">
      <alignment horizontal="right" wrapText="1"/>
      <protection locked="0"/>
    </xf>
    <xf numFmtId="184" fontId="5" fillId="0" borderId="0" xfId="2493" applyNumberFormat="1" applyFont="1" applyAlignment="1" applyProtection="1">
      <alignment horizontal="right" wrapText="1"/>
      <protection locked="0"/>
    </xf>
    <xf numFmtId="3" fontId="5" fillId="0" borderId="0" xfId="2493" applyNumberFormat="1" applyFont="1" applyAlignment="1" applyProtection="1">
      <alignment horizontal="right" wrapText="1"/>
      <protection locked="0"/>
    </xf>
    <xf numFmtId="4" fontId="105" fillId="0" borderId="0" xfId="2595" applyNumberFormat="1" applyFont="1" applyAlignment="1" applyProtection="1">
      <alignment horizontal="right" wrapText="1"/>
      <protection locked="0"/>
    </xf>
    <xf numFmtId="3" fontId="235" fillId="0" borderId="43" xfId="1505" applyNumberFormat="1" applyFont="1" applyBorder="1" applyAlignment="1" applyProtection="1">
      <alignment horizontal="right"/>
    </xf>
    <xf numFmtId="49" fontId="235" fillId="0" borderId="43" xfId="1505" applyNumberFormat="1" applyFont="1" applyBorder="1" applyAlignment="1" applyProtection="1">
      <alignment horizontal="left"/>
    </xf>
    <xf numFmtId="49" fontId="235" fillId="0" borderId="43" xfId="1505" applyNumberFormat="1" applyFont="1" applyBorder="1" applyAlignment="1" applyProtection="1">
      <alignment horizontal="center" wrapText="1"/>
    </xf>
    <xf numFmtId="1" fontId="235" fillId="0" borderId="43" xfId="1505" applyNumberFormat="1" applyFont="1" applyBorder="1" applyAlignment="1" applyProtection="1">
      <alignment horizontal="center" wrapText="1"/>
    </xf>
    <xf numFmtId="167" fontId="239" fillId="0" borderId="43" xfId="1505" applyNumberFormat="1" applyFont="1" applyBorder="1" applyAlignment="1" applyProtection="1">
      <alignment wrapText="1"/>
    </xf>
    <xf numFmtId="3" fontId="235" fillId="0" borderId="0" xfId="1505" applyNumberFormat="1" applyFont="1" applyBorder="1" applyAlignment="1" applyProtection="1">
      <alignment horizontal="right" wrapText="1"/>
    </xf>
    <xf numFmtId="3" fontId="235" fillId="0" borderId="0" xfId="1505" applyNumberFormat="1" applyFont="1" applyProtection="1"/>
    <xf numFmtId="0" fontId="235" fillId="0" borderId="0" xfId="1505" applyFont="1" applyAlignment="1" applyProtection="1">
      <alignment horizontal="right" wrapText="1"/>
    </xf>
    <xf numFmtId="0" fontId="235" fillId="51" borderId="0" xfId="1505" applyFont="1" applyFill="1" applyAlignment="1" applyProtection="1">
      <alignment horizontal="right" vertical="center" wrapText="1"/>
    </xf>
    <xf numFmtId="193" fontId="235" fillId="0" borderId="0" xfId="1505" applyNumberFormat="1" applyFont="1" applyAlignment="1" applyProtection="1">
      <alignment horizontal="right" wrapText="1"/>
    </xf>
    <xf numFmtId="0" fontId="235" fillId="0" borderId="0" xfId="1505" applyFont="1" applyAlignment="1" applyProtection="1"/>
    <xf numFmtId="3" fontId="105" fillId="0" borderId="0" xfId="1505" applyNumberFormat="1" applyFont="1" applyBorder="1" applyAlignment="1" applyProtection="1">
      <alignment horizontal="right"/>
    </xf>
    <xf numFmtId="49" fontId="105" fillId="0" borderId="0" xfId="1505" applyNumberFormat="1" applyFont="1" applyBorder="1" applyAlignment="1" applyProtection="1">
      <alignment horizontal="left"/>
    </xf>
    <xf numFmtId="49" fontId="105" fillId="0" borderId="0" xfId="1505" applyNumberFormat="1" applyFont="1" applyBorder="1" applyAlignment="1" applyProtection="1">
      <alignment horizontal="center" wrapText="1"/>
    </xf>
    <xf numFmtId="1" fontId="105" fillId="0" borderId="0" xfId="1505" applyNumberFormat="1" applyFont="1" applyBorder="1" applyAlignment="1" applyProtection="1">
      <alignment horizontal="center" wrapText="1"/>
    </xf>
    <xf numFmtId="167" fontId="117" fillId="0" borderId="0" xfId="1505" applyNumberFormat="1" applyFont="1" applyBorder="1" applyAlignment="1" applyProtection="1">
      <alignment wrapText="1"/>
    </xf>
    <xf numFmtId="167" fontId="208" fillId="0" borderId="0" xfId="1505" applyNumberFormat="1" applyFont="1" applyBorder="1" applyAlignment="1" applyProtection="1">
      <alignment wrapText="1"/>
    </xf>
    <xf numFmtId="3" fontId="105" fillId="0" borderId="0" xfId="1505" applyNumberFormat="1" applyFont="1" applyBorder="1" applyAlignment="1" applyProtection="1">
      <alignment horizontal="right" wrapText="1"/>
    </xf>
    <xf numFmtId="3" fontId="105" fillId="0" borderId="0" xfId="1505" applyNumberFormat="1" applyFont="1" applyBorder="1" applyProtection="1"/>
    <xf numFmtId="3" fontId="105" fillId="0" borderId="0" xfId="1505" applyNumberFormat="1" applyFont="1" applyBorder="1" applyAlignment="1" applyProtection="1">
      <alignment vertical="center"/>
    </xf>
    <xf numFmtId="2" fontId="105" fillId="0" borderId="0" xfId="1505" applyNumberFormat="1" applyFont="1" applyBorder="1" applyAlignment="1" applyProtection="1">
      <alignment vertical="center"/>
    </xf>
    <xf numFmtId="0" fontId="105" fillId="0" borderId="0" xfId="1505" applyFont="1" applyBorder="1" applyAlignment="1" applyProtection="1"/>
    <xf numFmtId="0" fontId="117" fillId="0" borderId="0" xfId="1505" applyFont="1" applyBorder="1" applyAlignment="1" applyProtection="1">
      <alignment horizontal="center"/>
    </xf>
    <xf numFmtId="1" fontId="117" fillId="0" borderId="0" xfId="1505" applyNumberFormat="1" applyFont="1" applyBorder="1" applyAlignment="1" applyProtection="1">
      <alignment horizontal="center"/>
    </xf>
    <xf numFmtId="3" fontId="105" fillId="0" borderId="0" xfId="1505" applyNumberFormat="1" applyFont="1" applyAlignment="1" applyProtection="1">
      <alignment horizontal="right"/>
    </xf>
    <xf numFmtId="3" fontId="105" fillId="0" borderId="0" xfId="1505" applyNumberFormat="1" applyFont="1" applyProtection="1"/>
    <xf numFmtId="3" fontId="240" fillId="0" borderId="0" xfId="1505" applyNumberFormat="1" applyFont="1" applyProtection="1"/>
    <xf numFmtId="4" fontId="240" fillId="0" borderId="0" xfId="1505" applyNumberFormat="1" applyFont="1" applyProtection="1"/>
    <xf numFmtId="4" fontId="105" fillId="0" borderId="0" xfId="1505" applyNumberFormat="1" applyFont="1" applyProtection="1"/>
    <xf numFmtId="0" fontId="105" fillId="0" borderId="0" xfId="1505" applyFont="1" applyProtection="1"/>
    <xf numFmtId="0" fontId="5" fillId="0" borderId="0" xfId="2599" applyFont="1" applyAlignment="1" applyProtection="1">
      <alignment horizontal="center" vertical="top" wrapText="1"/>
    </xf>
    <xf numFmtId="0" fontId="48" fillId="0" borderId="0" xfId="2599" applyFont="1" applyAlignment="1" applyProtection="1">
      <alignment vertical="top" wrapText="1"/>
    </xf>
    <xf numFmtId="4" fontId="5" fillId="0" borderId="0" xfId="2599" applyNumberFormat="1" applyFont="1" applyAlignment="1" applyProtection="1">
      <alignment vertical="top" wrapText="1"/>
    </xf>
    <xf numFmtId="0" fontId="5" fillId="0" borderId="0" xfId="2599" applyFont="1" applyAlignment="1" applyProtection="1">
      <alignment vertical="top" wrapText="1"/>
    </xf>
    <xf numFmtId="0" fontId="5" fillId="0" borderId="0" xfId="2426" applyFont="1" applyFill="1" applyAlignment="1" applyProtection="1">
      <alignment horizontal="center" wrapText="1"/>
    </xf>
    <xf numFmtId="180" fontId="5" fillId="0" borderId="0" xfId="2529" applyFont="1" applyAlignment="1" applyProtection="1">
      <alignment horizontal="center" wrapText="1"/>
    </xf>
    <xf numFmtId="0" fontId="5" fillId="0" borderId="0" xfId="2426" applyFont="1" applyAlignment="1" applyProtection="1">
      <alignment wrapText="1"/>
    </xf>
    <xf numFmtId="0" fontId="5" fillId="0" borderId="0" xfId="2525" applyNumberFormat="1" applyFont="1" applyAlignment="1" applyProtection="1">
      <alignment horizontal="center" wrapText="1"/>
    </xf>
    <xf numFmtId="0" fontId="5" fillId="0" borderId="0" xfId="2525" applyFont="1" applyAlignment="1" applyProtection="1">
      <alignment vertical="top" wrapText="1"/>
    </xf>
    <xf numFmtId="0" fontId="5" fillId="0" borderId="0" xfId="2599" applyFont="1" applyAlignment="1" applyProtection="1">
      <alignment wrapText="1"/>
    </xf>
    <xf numFmtId="49" fontId="5" fillId="0" borderId="0" xfId="2525" applyNumberFormat="1" applyFont="1" applyAlignment="1" applyProtection="1">
      <alignment horizontal="center" vertical="top" wrapText="1"/>
    </xf>
    <xf numFmtId="0" fontId="134" fillId="0" borderId="0" xfId="2630" applyFont="1" applyFill="1" applyBorder="1" applyAlignment="1" applyProtection="1">
      <alignment wrapText="1"/>
    </xf>
    <xf numFmtId="4" fontId="230" fillId="0" borderId="0" xfId="2599" applyNumberFormat="1" applyFont="1" applyAlignment="1" applyProtection="1">
      <alignment vertical="top" wrapText="1"/>
    </xf>
    <xf numFmtId="0" fontId="105" fillId="0" borderId="0" xfId="2426" applyFont="1" applyAlignment="1" applyProtection="1">
      <alignment horizontal="left" indent="1"/>
    </xf>
    <xf numFmtId="0" fontId="105" fillId="0" borderId="0" xfId="2426" applyFont="1" applyAlignment="1" applyProtection="1">
      <alignment horizontal="left" wrapText="1" indent="1"/>
    </xf>
    <xf numFmtId="49" fontId="283" fillId="0" borderId="0" xfId="2525" applyNumberFormat="1" applyFont="1" applyAlignment="1" applyProtection="1">
      <alignment vertical="top" wrapText="1"/>
    </xf>
    <xf numFmtId="0" fontId="285" fillId="0" borderId="0" xfId="2630" applyFont="1" applyFill="1" applyBorder="1" applyAlignment="1" applyProtection="1">
      <alignment wrapText="1"/>
    </xf>
    <xf numFmtId="0" fontId="134" fillId="0" borderId="0" xfId="2630" applyFill="1" applyBorder="1" applyProtection="1"/>
    <xf numFmtId="49" fontId="270" fillId="0" borderId="0" xfId="2525" applyNumberFormat="1" applyFont="1" applyAlignment="1" applyProtection="1">
      <alignment horizontal="center" vertical="top" wrapText="1"/>
    </xf>
    <xf numFmtId="49" fontId="270" fillId="0" borderId="0" xfId="2525" applyNumberFormat="1" applyFont="1" applyAlignment="1" applyProtection="1">
      <alignment vertical="top" wrapText="1"/>
    </xf>
    <xf numFmtId="49" fontId="5" fillId="0" borderId="0" xfId="2525" applyNumberFormat="1" applyFont="1" applyFill="1" applyAlignment="1" applyProtection="1">
      <alignment vertical="top" wrapText="1"/>
    </xf>
    <xf numFmtId="0" fontId="105" fillId="0" borderId="0" xfId="2525" applyFont="1" applyAlignment="1" applyProtection="1">
      <alignment vertical="top" wrapText="1"/>
    </xf>
    <xf numFmtId="0" fontId="284" fillId="0" borderId="0" xfId="2630" applyFont="1" applyAlignment="1" applyProtection="1">
      <alignment vertical="center"/>
    </xf>
    <xf numFmtId="0" fontId="5" fillId="0" borderId="0" xfId="2426" applyNumberFormat="1" applyFont="1" applyBorder="1" applyAlignment="1" applyProtection="1">
      <alignment horizontal="center" vertical="top" wrapText="1"/>
    </xf>
    <xf numFmtId="0" fontId="5" fillId="0" borderId="0" xfId="2426" applyNumberFormat="1" applyFont="1" applyAlignment="1" applyProtection="1">
      <alignment horizontal="center"/>
    </xf>
    <xf numFmtId="0" fontId="5" fillId="0" borderId="0" xfId="2426" applyNumberFormat="1" applyFont="1" applyAlignment="1" applyProtection="1">
      <alignment horizontal="center" wrapText="1"/>
    </xf>
    <xf numFmtId="4" fontId="5" fillId="0" borderId="0" xfId="2426" applyNumberFormat="1" applyFont="1" applyAlignment="1" applyProtection="1">
      <alignment horizontal="right"/>
    </xf>
    <xf numFmtId="0" fontId="5" fillId="0" borderId="0" xfId="2426" applyFont="1" applyAlignment="1" applyProtection="1">
      <alignment horizontal="left" indent="1"/>
    </xf>
    <xf numFmtId="3" fontId="105" fillId="0" borderId="0" xfId="2426" applyNumberFormat="1" applyFont="1" applyAlignment="1" applyProtection="1">
      <alignment horizontal="right"/>
    </xf>
    <xf numFmtId="3" fontId="105" fillId="0" borderId="0" xfId="2426" applyNumberFormat="1" applyFont="1" applyProtection="1"/>
    <xf numFmtId="3" fontId="240" fillId="0" borderId="0" xfId="2426" applyNumberFormat="1" applyFont="1" applyProtection="1"/>
    <xf numFmtId="4" fontId="240" fillId="0" borderId="0" xfId="2426" applyNumberFormat="1" applyFont="1" applyProtection="1"/>
    <xf numFmtId="4" fontId="105" fillId="0" borderId="0" xfId="2426" applyNumberFormat="1" applyFont="1" applyProtection="1"/>
    <xf numFmtId="0" fontId="105" fillId="0" borderId="0" xfId="2599" applyFont="1" applyAlignment="1" applyProtection="1">
      <alignment horizontal="center" vertical="top" wrapText="1"/>
    </xf>
    <xf numFmtId="0" fontId="105" fillId="0" borderId="0" xfId="2599" applyFont="1" applyAlignment="1" applyProtection="1">
      <alignment vertical="top" wrapText="1"/>
    </xf>
    <xf numFmtId="0" fontId="105" fillId="0" borderId="0" xfId="2599" applyFont="1" applyAlignment="1" applyProtection="1">
      <alignment wrapText="1"/>
    </xf>
    <xf numFmtId="49" fontId="105" fillId="0" borderId="0" xfId="2525" applyNumberFormat="1" applyFont="1" applyAlignment="1" applyProtection="1">
      <alignment horizontal="center" vertical="top" wrapText="1"/>
    </xf>
    <xf numFmtId="49" fontId="5" fillId="0" borderId="0" xfId="2599" applyNumberFormat="1" applyFont="1" applyAlignment="1" applyProtection="1">
      <alignment horizontal="center" vertical="top" wrapText="1"/>
    </xf>
    <xf numFmtId="49" fontId="5" fillId="0" borderId="0" xfId="2426" applyNumberFormat="1" applyFont="1" applyAlignment="1" applyProtection="1">
      <alignment horizontal="center" vertical="top" wrapText="1"/>
    </xf>
    <xf numFmtId="0" fontId="5" fillId="0" borderId="0" xfId="2426" applyNumberFormat="1" applyFont="1" applyAlignment="1" applyProtection="1">
      <alignment vertical="top" wrapText="1"/>
    </xf>
    <xf numFmtId="0" fontId="5" fillId="0" borderId="0" xfId="2426" applyNumberFormat="1" applyFont="1" applyAlignment="1" applyProtection="1">
      <alignment horizontal="center" vertical="top"/>
    </xf>
    <xf numFmtId="0" fontId="5" fillId="0" borderId="0" xfId="2426" applyNumberFormat="1" applyFont="1" applyAlignment="1" applyProtection="1">
      <alignment horizontal="center" vertical="top" wrapText="1"/>
    </xf>
    <xf numFmtId="0" fontId="5" fillId="0" borderId="0" xfId="2426" applyFont="1" applyProtection="1"/>
    <xf numFmtId="165" fontId="196" fillId="0" borderId="0" xfId="2529" applyNumberFormat="1" applyFont="1" applyAlignment="1" applyProtection="1">
      <alignment wrapText="1"/>
    </xf>
    <xf numFmtId="0" fontId="105" fillId="0" borderId="0" xfId="2599" applyFont="1" applyAlignment="1" applyProtection="1">
      <alignment horizontal="center" wrapText="1"/>
    </xf>
    <xf numFmtId="16" fontId="114" fillId="0" borderId="0" xfId="2526" applyNumberFormat="1" applyFont="1" applyAlignment="1" applyProtection="1">
      <alignment horizontal="center" vertical="top" wrapText="1"/>
    </xf>
    <xf numFmtId="4" fontId="196" fillId="0" borderId="0" xfId="2599" applyNumberFormat="1" applyFont="1" applyAlignment="1" applyProtection="1">
      <alignment vertical="top" wrapText="1"/>
    </xf>
    <xf numFmtId="0" fontId="5" fillId="0" borderId="0" xfId="2599" applyFont="1" applyAlignment="1" applyProtection="1">
      <alignment horizontal="center"/>
    </xf>
    <xf numFmtId="49" fontId="105" fillId="0" borderId="68" xfId="2493" applyNumberFormat="1" applyFont="1" applyBorder="1" applyAlignment="1" applyProtection="1">
      <alignment horizontal="center" vertical="top" wrapText="1"/>
    </xf>
    <xf numFmtId="0" fontId="48" fillId="0" borderId="68" xfId="2599" applyFont="1" applyBorder="1" applyAlignment="1" applyProtection="1">
      <alignment vertical="top" wrapText="1"/>
    </xf>
    <xf numFmtId="0" fontId="105" fillId="0" borderId="68" xfId="2493" applyNumberFormat="1" applyFont="1" applyBorder="1" applyAlignment="1" applyProtection="1">
      <alignment horizontal="center"/>
    </xf>
    <xf numFmtId="0" fontId="105" fillId="0" borderId="68" xfId="2493" applyNumberFormat="1" applyFont="1" applyBorder="1" applyAlignment="1" applyProtection="1">
      <alignment horizontal="center" wrapText="1"/>
    </xf>
    <xf numFmtId="4" fontId="48" fillId="0" borderId="68" xfId="2599" applyNumberFormat="1" applyFont="1" applyBorder="1" applyAlignment="1" applyProtection="1">
      <alignment vertical="top" wrapText="1"/>
    </xf>
    <xf numFmtId="0" fontId="282" fillId="0" borderId="0" xfId="2599" applyFont="1" applyAlignment="1" applyProtection="1">
      <alignment horizontal="center" vertical="top" wrapText="1"/>
    </xf>
    <xf numFmtId="4" fontId="230" fillId="0" borderId="0" xfId="2599" applyNumberFormat="1" applyFont="1" applyAlignment="1" applyProtection="1">
      <alignment horizontal="center" vertical="top" wrapText="1"/>
    </xf>
    <xf numFmtId="4" fontId="5" fillId="0" borderId="0" xfId="2599" applyNumberFormat="1" applyFont="1" applyFill="1" applyAlignment="1" applyProtection="1">
      <alignment vertical="top" wrapText="1"/>
    </xf>
    <xf numFmtId="49" fontId="105" fillId="0" borderId="0" xfId="1505" applyNumberFormat="1" applyFont="1" applyAlignment="1" applyProtection="1">
      <alignment horizontal="right" vertical="top"/>
    </xf>
    <xf numFmtId="0" fontId="105" fillId="0" borderId="0" xfId="1505" applyFont="1" applyAlignment="1" applyProtection="1">
      <alignment vertical="top" wrapText="1"/>
    </xf>
    <xf numFmtId="0" fontId="105" fillId="0" borderId="0" xfId="1505" applyFont="1" applyAlignment="1" applyProtection="1">
      <alignment horizontal="center"/>
    </xf>
    <xf numFmtId="1" fontId="105" fillId="0" borderId="0" xfId="1505" applyNumberFormat="1" applyFont="1" applyAlignment="1" applyProtection="1">
      <alignment horizontal="center"/>
    </xf>
    <xf numFmtId="4" fontId="5" fillId="0" borderId="0" xfId="2599" applyNumberFormat="1" applyFont="1" applyAlignment="1" applyProtection="1">
      <alignment vertical="top" wrapText="1"/>
      <protection locked="0"/>
    </xf>
    <xf numFmtId="0" fontId="5" fillId="0" borderId="0" xfId="2599" applyFont="1" applyAlignment="1" applyProtection="1">
      <alignment vertical="top" wrapText="1"/>
      <protection locked="0"/>
    </xf>
    <xf numFmtId="4" fontId="5" fillId="0" borderId="0" xfId="2426" applyNumberFormat="1" applyFont="1" applyAlignment="1" applyProtection="1">
      <alignment horizontal="right"/>
      <protection locked="0"/>
    </xf>
    <xf numFmtId="0" fontId="5" fillId="0" borderId="0" xfId="2525" applyFont="1" applyAlignment="1" applyProtection="1">
      <alignment vertical="top" wrapText="1"/>
      <protection locked="0"/>
    </xf>
    <xf numFmtId="0" fontId="5" fillId="0" borderId="0" xfId="2599" applyFont="1" applyAlignment="1" applyProtection="1">
      <alignment wrapText="1"/>
      <protection locked="0"/>
    </xf>
    <xf numFmtId="0" fontId="89" fillId="0" borderId="0" xfId="2533" applyFont="1" applyProtection="1"/>
    <xf numFmtId="0" fontId="210" fillId="0" borderId="0" xfId="2533" applyFont="1" applyAlignment="1" applyProtection="1">
      <alignment vertical="top"/>
    </xf>
    <xf numFmtId="0" fontId="105" fillId="0" borderId="0" xfId="2533" applyProtection="1"/>
    <xf numFmtId="4" fontId="105" fillId="0" borderId="0" xfId="2533" applyNumberFormat="1" applyProtection="1"/>
    <xf numFmtId="0" fontId="89" fillId="0" borderId="0" xfId="2533" applyFont="1" applyAlignment="1" applyProtection="1">
      <alignment horizontal="center"/>
    </xf>
    <xf numFmtId="0" fontId="218" fillId="0" borderId="0" xfId="2533" applyFont="1" applyAlignment="1" applyProtection="1">
      <alignment vertical="top"/>
    </xf>
    <xf numFmtId="0" fontId="105" fillId="0" borderId="0" xfId="2533" applyFont="1" applyAlignment="1" applyProtection="1">
      <alignment horizontal="center"/>
    </xf>
    <xf numFmtId="49" fontId="190" fillId="0" borderId="0" xfId="2533" applyNumberFormat="1" applyFont="1" applyAlignment="1" applyProtection="1">
      <alignment horizontal="right"/>
    </xf>
    <xf numFmtId="4" fontId="105" fillId="0" borderId="0" xfId="2533" applyNumberFormat="1" applyFont="1" applyBorder="1" applyProtection="1"/>
    <xf numFmtId="3" fontId="105" fillId="0" borderId="0" xfId="2533" applyNumberFormat="1" applyFont="1" applyBorder="1" applyAlignment="1" applyProtection="1">
      <alignment horizontal="center"/>
    </xf>
    <xf numFmtId="0" fontId="210" fillId="0" borderId="0" xfId="2533" applyFont="1" applyFill="1" applyAlignment="1" applyProtection="1">
      <alignment vertical="top"/>
    </xf>
    <xf numFmtId="4" fontId="105" fillId="0" borderId="0" xfId="2533" applyNumberFormat="1" applyFont="1" applyFill="1" applyBorder="1" applyProtection="1"/>
    <xf numFmtId="49" fontId="105" fillId="0" borderId="67" xfId="2533" applyNumberFormat="1" applyFont="1" applyBorder="1" applyAlignment="1" applyProtection="1">
      <alignment horizontal="center" vertical="top"/>
    </xf>
    <xf numFmtId="0" fontId="185" fillId="0" borderId="67" xfId="2533" applyFont="1" applyBorder="1" applyAlignment="1" applyProtection="1">
      <alignment vertical="top" wrapText="1"/>
    </xf>
    <xf numFmtId="4" fontId="105" fillId="0" borderId="67" xfId="2533" applyNumberFormat="1" applyFont="1" applyBorder="1" applyProtection="1"/>
    <xf numFmtId="3" fontId="105" fillId="0" borderId="67" xfId="2533" applyNumberFormat="1" applyFont="1" applyBorder="1" applyAlignment="1" applyProtection="1">
      <alignment horizontal="center"/>
    </xf>
    <xf numFmtId="4" fontId="105" fillId="0" borderId="0" xfId="2533" applyNumberFormat="1" applyFont="1" applyAlignment="1" applyProtection="1">
      <alignment horizontal="right"/>
    </xf>
    <xf numFmtId="0" fontId="105" fillId="0" borderId="0" xfId="2533" applyFont="1" applyProtection="1"/>
    <xf numFmtId="3" fontId="105" fillId="0" borderId="0" xfId="2533" applyNumberFormat="1" applyFont="1" applyAlignment="1" applyProtection="1">
      <alignment horizontal="right"/>
    </xf>
    <xf numFmtId="3" fontId="105" fillId="0" borderId="0" xfId="2533" applyNumberFormat="1" applyFont="1" applyProtection="1"/>
    <xf numFmtId="3" fontId="240" fillId="0" borderId="0" xfId="2533" applyNumberFormat="1" applyFont="1" applyProtection="1"/>
    <xf numFmtId="4" fontId="240" fillId="0" borderId="0" xfId="2533" applyNumberFormat="1" applyFont="1" applyProtection="1"/>
    <xf numFmtId="4" fontId="105" fillId="0" borderId="0" xfId="2533" applyNumberFormat="1" applyFont="1" applyProtection="1"/>
    <xf numFmtId="0" fontId="105" fillId="0" borderId="0" xfId="2533" applyAlignment="1" applyProtection="1">
      <alignment horizontal="center"/>
    </xf>
    <xf numFmtId="0" fontId="210" fillId="0" borderId="0" xfId="2533" applyFont="1" applyAlignment="1" applyProtection="1">
      <alignment vertical="top" wrapText="1"/>
    </xf>
    <xf numFmtId="4" fontId="114" fillId="0" borderId="0" xfId="2533" applyNumberFormat="1" applyFont="1" applyProtection="1"/>
    <xf numFmtId="3" fontId="114" fillId="0" borderId="0" xfId="2533" applyNumberFormat="1" applyFont="1" applyAlignment="1" applyProtection="1">
      <alignment horizontal="center"/>
    </xf>
    <xf numFmtId="0" fontId="196" fillId="0" borderId="0" xfId="2533" applyFont="1" applyBorder="1" applyProtection="1"/>
    <xf numFmtId="0" fontId="190" fillId="0" borderId="0" xfId="2533" applyFont="1" applyProtection="1"/>
    <xf numFmtId="0" fontId="117" fillId="0" borderId="0" xfId="2533" applyFont="1" applyProtection="1"/>
    <xf numFmtId="4" fontId="117" fillId="0" borderId="0" xfId="2533" applyNumberFormat="1" applyFont="1" applyProtection="1"/>
    <xf numFmtId="3" fontId="235" fillId="0" borderId="0" xfId="2533" applyNumberFormat="1" applyFont="1" applyBorder="1" applyAlignment="1" applyProtection="1">
      <alignment horizontal="center"/>
    </xf>
    <xf numFmtId="49" fontId="235" fillId="0" borderId="0" xfId="2533" applyNumberFormat="1" applyFont="1" applyBorder="1" applyAlignment="1" applyProtection="1">
      <alignment horizontal="left"/>
    </xf>
    <xf numFmtId="49" fontId="235" fillId="0" borderId="0" xfId="2533" applyNumberFormat="1" applyFont="1" applyBorder="1" applyAlignment="1" applyProtection="1">
      <alignment horizontal="center" wrapText="1"/>
    </xf>
    <xf numFmtId="1" fontId="235" fillId="0" borderId="0" xfId="2533" applyNumberFormat="1" applyFont="1" applyBorder="1" applyAlignment="1" applyProtection="1">
      <alignment horizontal="center" wrapText="1"/>
    </xf>
    <xf numFmtId="167" fontId="235" fillId="0" borderId="0" xfId="2533" applyNumberFormat="1" applyFont="1" applyBorder="1" applyAlignment="1" applyProtection="1">
      <alignment horizontal="center" wrapText="1"/>
    </xf>
    <xf numFmtId="3" fontId="235" fillId="0" borderId="0" xfId="2533" applyNumberFormat="1" applyFont="1" applyBorder="1" applyAlignment="1" applyProtection="1">
      <alignment horizontal="right" wrapText="1"/>
    </xf>
    <xf numFmtId="3" fontId="235" fillId="0" borderId="0" xfId="2533" applyNumberFormat="1" applyFont="1" applyBorder="1" applyProtection="1"/>
    <xf numFmtId="0" fontId="235" fillId="0" borderId="0" xfId="2533" applyFont="1" applyBorder="1" applyAlignment="1" applyProtection="1">
      <alignment horizontal="right" wrapText="1"/>
    </xf>
    <xf numFmtId="0" fontId="235" fillId="51" borderId="0" xfId="2533" applyFont="1" applyFill="1" applyBorder="1" applyAlignment="1" applyProtection="1">
      <alignment horizontal="right" vertical="center" wrapText="1"/>
    </xf>
    <xf numFmtId="193" fontId="235" fillId="0" borderId="0" xfId="2533" applyNumberFormat="1" applyFont="1" applyBorder="1" applyAlignment="1" applyProtection="1">
      <alignment horizontal="right" wrapText="1"/>
    </xf>
    <xf numFmtId="0" fontId="235" fillId="0" borderId="0" xfId="2533" applyFont="1" applyBorder="1" applyAlignment="1" applyProtection="1"/>
    <xf numFmtId="1" fontId="275" fillId="0" borderId="0" xfId="2533" applyNumberFormat="1" applyFont="1" applyBorder="1" applyAlignment="1" applyProtection="1">
      <alignment horizontal="center" wrapText="1"/>
    </xf>
    <xf numFmtId="167" fontId="105" fillId="0" borderId="0" xfId="2533" applyNumberFormat="1" applyFont="1" applyBorder="1" applyAlignment="1" applyProtection="1">
      <alignment horizontal="center" wrapText="1"/>
    </xf>
    <xf numFmtId="167" fontId="288" fillId="0" borderId="0" xfId="2533" applyNumberFormat="1" applyFont="1" applyBorder="1" applyAlignment="1" applyProtection="1">
      <alignment horizontal="right" wrapText="1"/>
    </xf>
    <xf numFmtId="3" fontId="235" fillId="0" borderId="0" xfId="2533" applyNumberFormat="1" applyFont="1" applyBorder="1" applyAlignment="1" applyProtection="1">
      <alignment horizontal="right"/>
    </xf>
    <xf numFmtId="3" fontId="235" fillId="0" borderId="0" xfId="2533" applyNumberFormat="1" applyFont="1" applyBorder="1" applyAlignment="1" applyProtection="1">
      <alignment vertical="center"/>
    </xf>
    <xf numFmtId="2" fontId="235" fillId="0" borderId="0" xfId="2533" applyNumberFormat="1" applyFont="1" applyBorder="1" applyAlignment="1" applyProtection="1">
      <alignment vertical="center"/>
    </xf>
    <xf numFmtId="0" fontId="190" fillId="0" borderId="0" xfId="2533" applyFont="1" applyFill="1" applyBorder="1" applyAlignment="1" applyProtection="1">
      <alignment vertical="top" wrapText="1"/>
    </xf>
    <xf numFmtId="0" fontId="105" fillId="0" borderId="0" xfId="2533" applyFont="1" applyBorder="1" applyAlignment="1" applyProtection="1">
      <alignment horizontal="center"/>
    </xf>
    <xf numFmtId="3" fontId="196" fillId="0" borderId="0" xfId="2533" applyNumberFormat="1" applyFont="1" applyBorder="1" applyAlignment="1" applyProtection="1">
      <alignment horizontal="center"/>
    </xf>
    <xf numFmtId="4" fontId="105" fillId="0" borderId="0" xfId="2533" applyNumberFormat="1" applyFont="1" applyBorder="1" applyAlignment="1" applyProtection="1">
      <alignment horizontal="center"/>
    </xf>
    <xf numFmtId="4" fontId="288" fillId="0" borderId="0" xfId="2533" applyNumberFormat="1" applyFont="1" applyBorder="1" applyAlignment="1" applyProtection="1">
      <alignment horizontal="right"/>
    </xf>
    <xf numFmtId="49" fontId="190" fillId="0" borderId="0" xfId="2533" applyNumberFormat="1" applyFont="1" applyBorder="1" applyAlignment="1" applyProtection="1">
      <alignment horizontal="center" vertical="top"/>
    </xf>
    <xf numFmtId="0" fontId="190" fillId="0" borderId="0" xfId="2533" applyFont="1" applyBorder="1" applyAlignment="1" applyProtection="1">
      <alignment vertical="top" wrapText="1"/>
    </xf>
    <xf numFmtId="49" fontId="196" fillId="0" borderId="0" xfId="2533" applyNumberFormat="1" applyFont="1" applyBorder="1" applyAlignment="1" applyProtection="1">
      <alignment horizontal="center" vertical="top"/>
    </xf>
    <xf numFmtId="0" fontId="196" fillId="0" borderId="0" xfId="2533" applyFont="1" applyBorder="1" applyAlignment="1" applyProtection="1">
      <alignment horizontal="center"/>
    </xf>
    <xf numFmtId="4" fontId="196" fillId="0" borderId="0" xfId="2533" applyNumberFormat="1" applyFont="1" applyBorder="1" applyAlignment="1" applyProtection="1">
      <alignment horizontal="center"/>
    </xf>
    <xf numFmtId="4" fontId="288" fillId="0" borderId="0" xfId="2533" applyNumberFormat="1" applyFont="1" applyBorder="1" applyAlignment="1" applyProtection="1">
      <alignment horizontal="left"/>
    </xf>
    <xf numFmtId="3" fontId="105" fillId="0" borderId="0" xfId="2533" applyNumberFormat="1" applyFont="1" applyFill="1" applyBorder="1" applyAlignment="1" applyProtection="1">
      <alignment horizontal="right"/>
    </xf>
    <xf numFmtId="3" fontId="105" fillId="0" borderId="0" xfId="2533" applyNumberFormat="1" applyFont="1" applyBorder="1" applyAlignment="1" applyProtection="1">
      <alignment horizontal="right"/>
    </xf>
    <xf numFmtId="3" fontId="105" fillId="0" borderId="0" xfId="2533" applyNumberFormat="1" applyFont="1" applyBorder="1" applyProtection="1"/>
    <xf numFmtId="0" fontId="105" fillId="0" borderId="0" xfId="2533" applyFont="1" applyBorder="1" applyProtection="1"/>
    <xf numFmtId="0" fontId="193" fillId="0" borderId="0" xfId="2596" applyFont="1" applyBorder="1" applyAlignment="1" applyProtection="1">
      <alignment horizontal="center" vertical="top" wrapText="1"/>
    </xf>
    <xf numFmtId="49" fontId="193" fillId="0" borderId="0" xfId="2533" applyNumberFormat="1" applyFont="1" applyFill="1" applyBorder="1" applyAlignment="1" applyProtection="1">
      <alignment horizontal="justify" vertical="top" wrapText="1"/>
    </xf>
    <xf numFmtId="0" fontId="232" fillId="0" borderId="0" xfId="2533" applyFont="1" applyBorder="1" applyProtection="1"/>
    <xf numFmtId="0" fontId="204" fillId="0" borderId="0" xfId="2533" applyFont="1" applyBorder="1" applyAlignment="1" applyProtection="1"/>
    <xf numFmtId="0" fontId="232" fillId="0" borderId="0" xfId="2533" applyFont="1" applyBorder="1" applyAlignment="1" applyProtection="1">
      <alignment horizontal="center"/>
    </xf>
    <xf numFmtId="0" fontId="295" fillId="0" borderId="0" xfId="2533" applyFont="1" applyBorder="1" applyProtection="1"/>
    <xf numFmtId="0" fontId="114" fillId="0" borderId="0" xfId="2533" applyFont="1" applyFill="1" applyBorder="1" applyAlignment="1" applyProtection="1">
      <alignment horizontal="left"/>
    </xf>
    <xf numFmtId="0" fontId="114" fillId="0" borderId="0" xfId="2533" applyNumberFormat="1" applyFont="1" applyFill="1" applyBorder="1" applyAlignment="1" applyProtection="1">
      <alignment horizontal="center" vertical="top" wrapText="1"/>
    </xf>
    <xf numFmtId="0" fontId="105" fillId="0" borderId="0" xfId="2533" applyFont="1" applyBorder="1" applyAlignment="1" applyProtection="1">
      <alignment horizontal="justify"/>
    </xf>
    <xf numFmtId="0" fontId="105" fillId="0" borderId="0" xfId="2533" applyFont="1" applyBorder="1" applyAlignment="1" applyProtection="1">
      <alignment horizontal="justify" wrapText="1"/>
    </xf>
    <xf numFmtId="0" fontId="105" fillId="0" borderId="0" xfId="2533" applyFont="1" applyFill="1" applyBorder="1" applyAlignment="1" applyProtection="1">
      <alignment horizontal="left"/>
    </xf>
    <xf numFmtId="0" fontId="5" fillId="0" borderId="0" xfId="2533" applyFont="1" applyAlignment="1" applyProtection="1">
      <alignment horizontal="center" vertical="top" wrapText="1"/>
    </xf>
    <xf numFmtId="0" fontId="48" fillId="0" borderId="0" xfId="2533" applyFont="1" applyAlignment="1" applyProtection="1">
      <alignment vertical="top" wrapText="1"/>
    </xf>
    <xf numFmtId="0" fontId="5" fillId="0" borderId="0" xfId="2533" applyFont="1" applyAlignment="1" applyProtection="1">
      <alignment horizontal="center"/>
    </xf>
    <xf numFmtId="0" fontId="26" fillId="0" borderId="0" xfId="2526" applyFont="1" applyAlignment="1" applyProtection="1">
      <alignment horizontal="center" vertical="top" wrapText="1"/>
    </xf>
    <xf numFmtId="4" fontId="26" fillId="0" borderId="0" xfId="2533" applyNumberFormat="1" applyFont="1" applyAlignment="1" applyProtection="1">
      <alignment horizontal="right"/>
    </xf>
    <xf numFmtId="0" fontId="26" fillId="0" borderId="0" xfId="2526" applyFont="1" applyAlignment="1" applyProtection="1">
      <alignment vertical="top" wrapText="1"/>
    </xf>
    <xf numFmtId="4" fontId="266" fillId="0" borderId="0" xfId="2533" applyNumberFormat="1" applyFont="1" applyAlignment="1" applyProtection="1">
      <alignment horizontal="right"/>
    </xf>
    <xf numFmtId="49" fontId="5" fillId="0" borderId="0" xfId="2533" applyNumberFormat="1" applyFont="1" applyAlignment="1" applyProtection="1">
      <alignment horizontal="center" vertical="top"/>
    </xf>
    <xf numFmtId="0" fontId="5" fillId="0" borderId="0" xfId="2533" quotePrefix="1" applyFont="1" applyAlignment="1" applyProtection="1">
      <alignment horizontal="left" vertical="top"/>
    </xf>
    <xf numFmtId="0" fontId="5" fillId="0" borderId="0" xfId="2533" applyFont="1" applyAlignment="1" applyProtection="1">
      <alignment horizontal="center" vertical="top"/>
    </xf>
    <xf numFmtId="49" fontId="5" fillId="0" borderId="0" xfId="2533" applyNumberFormat="1" applyFont="1" applyAlignment="1" applyProtection="1">
      <alignment horizontal="center"/>
    </xf>
    <xf numFmtId="0" fontId="5" fillId="0" borderId="0" xfId="2533" quotePrefix="1" applyFont="1" applyAlignment="1" applyProtection="1">
      <alignment vertical="top" wrapText="1"/>
    </xf>
    <xf numFmtId="49" fontId="5" fillId="0" borderId="72" xfId="2533" applyNumberFormat="1" applyFont="1" applyBorder="1" applyAlignment="1" applyProtection="1">
      <alignment horizontal="center" vertical="top"/>
    </xf>
    <xf numFmtId="0" fontId="5" fillId="0" borderId="72" xfId="2533" applyFont="1" applyBorder="1" applyAlignment="1" applyProtection="1">
      <alignment horizontal="left" vertical="top"/>
    </xf>
    <xf numFmtId="0" fontId="5" fillId="0" borderId="72" xfId="2533" applyFont="1" applyBorder="1" applyAlignment="1" applyProtection="1">
      <alignment horizontal="center"/>
    </xf>
    <xf numFmtId="0" fontId="229" fillId="0" borderId="0" xfId="2533" applyFont="1" applyBorder="1" applyAlignment="1" applyProtection="1">
      <alignment horizontal="left"/>
    </xf>
    <xf numFmtId="0" fontId="105" fillId="0" borderId="0" xfId="2533" applyFont="1" applyBorder="1" applyAlignment="1" applyProtection="1">
      <alignment wrapText="1"/>
    </xf>
    <xf numFmtId="0" fontId="105" fillId="0" borderId="0" xfId="2533" applyFont="1" applyBorder="1" applyAlignment="1" applyProtection="1">
      <alignment horizontal="center" wrapText="1"/>
    </xf>
    <xf numFmtId="0" fontId="105" fillId="0" borderId="0" xfId="2533" applyFont="1" applyBorder="1" applyAlignment="1" applyProtection="1">
      <alignment vertical="top" wrapText="1"/>
    </xf>
    <xf numFmtId="49" fontId="189" fillId="0" borderId="0" xfId="2533" applyNumberFormat="1" applyFont="1" applyFill="1" applyAlignment="1" applyProtection="1">
      <alignment horizontal="center" vertical="top" wrapText="1"/>
    </xf>
    <xf numFmtId="49" fontId="114" fillId="0" borderId="0" xfId="2533" applyNumberFormat="1" applyFont="1" applyFill="1" applyAlignment="1" applyProtection="1">
      <alignment horizontal="justify" vertical="top" wrapText="1"/>
    </xf>
    <xf numFmtId="4" fontId="105" fillId="0" borderId="0" xfId="2533" applyNumberFormat="1" applyFont="1" applyFill="1" applyAlignment="1" applyProtection="1"/>
    <xf numFmtId="0" fontId="105" fillId="0" borderId="0" xfId="2533" applyFont="1" applyFill="1" applyAlignment="1" applyProtection="1">
      <alignment horizontal="center"/>
    </xf>
    <xf numFmtId="49" fontId="105" fillId="0" borderId="0" xfId="2533" applyNumberFormat="1" applyFont="1" applyFill="1" applyBorder="1" applyAlignment="1" applyProtection="1">
      <alignment horizontal="center" vertical="top" wrapText="1"/>
    </xf>
    <xf numFmtId="49" fontId="105" fillId="0" borderId="0" xfId="2533" applyNumberFormat="1" applyFont="1" applyFill="1" applyAlignment="1" applyProtection="1">
      <alignment horizontal="justify" vertical="top" wrapText="1"/>
    </xf>
    <xf numFmtId="0" fontId="105" fillId="0" borderId="0" xfId="2533" applyFont="1" applyBorder="1" applyAlignment="1" applyProtection="1">
      <alignment horizontal="center" vertical="top" wrapText="1"/>
    </xf>
    <xf numFmtId="49" fontId="105" fillId="0" borderId="0" xfId="2533" applyNumberFormat="1" applyFont="1" applyFill="1" applyBorder="1" applyAlignment="1" applyProtection="1">
      <alignment horizontal="justify" vertical="top" wrapText="1"/>
    </xf>
    <xf numFmtId="0" fontId="105" fillId="0" borderId="0" xfId="2533" applyFont="1" applyBorder="1" applyAlignment="1" applyProtection="1"/>
    <xf numFmtId="49" fontId="193" fillId="0" borderId="0" xfId="2596" applyNumberFormat="1" applyFont="1" applyBorder="1" applyAlignment="1" applyProtection="1">
      <alignment horizontal="center" vertical="top" wrapText="1"/>
    </xf>
    <xf numFmtId="0" fontId="294" fillId="0" borderId="0" xfId="2533" applyFont="1" applyFill="1" applyBorder="1" applyAlignment="1" applyProtection="1">
      <alignment horizontal="center" vertical="top" wrapText="1"/>
    </xf>
    <xf numFmtId="49" fontId="105" fillId="0" borderId="0" xfId="2533" applyNumberFormat="1" applyFont="1" applyBorder="1" applyAlignment="1" applyProtection="1">
      <alignment horizontal="center" vertical="top"/>
    </xf>
    <xf numFmtId="0" fontId="105" fillId="0" borderId="0" xfId="2533" quotePrefix="1" applyFont="1" applyFill="1" applyBorder="1" applyAlignment="1" applyProtection="1">
      <alignment vertical="top"/>
    </xf>
    <xf numFmtId="0" fontId="105" fillId="0" borderId="0" xfId="2533" applyFont="1" applyFill="1" applyAlignment="1" applyProtection="1">
      <alignment horizontal="center" vertical="top" wrapText="1"/>
    </xf>
    <xf numFmtId="4" fontId="105" fillId="0" borderId="0" xfId="2533" applyNumberFormat="1" applyFont="1" applyFill="1" applyAlignment="1" applyProtection="1">
      <alignment horizontal="right"/>
    </xf>
    <xf numFmtId="3" fontId="105" fillId="48" borderId="0" xfId="2533" applyNumberFormat="1" applyFont="1" applyFill="1" applyAlignment="1" applyProtection="1">
      <alignment horizontal="right"/>
    </xf>
    <xf numFmtId="3" fontId="105" fillId="48" borderId="0" xfId="2533" applyNumberFormat="1" applyFont="1" applyFill="1" applyProtection="1"/>
    <xf numFmtId="4" fontId="105" fillId="48" borderId="0" xfId="2533" applyNumberFormat="1" applyFont="1" applyFill="1" applyProtection="1"/>
    <xf numFmtId="0" fontId="105" fillId="48" borderId="0" xfId="2533" applyFont="1" applyFill="1" applyProtection="1"/>
    <xf numFmtId="1" fontId="114" fillId="0" borderId="0" xfId="2426" applyNumberFormat="1" applyFont="1" applyBorder="1" applyAlignment="1" applyProtection="1">
      <alignment horizontal="left" vertical="top"/>
    </xf>
    <xf numFmtId="0" fontId="105" fillId="0" borderId="0" xfId="2426" applyFont="1" applyBorder="1" applyAlignment="1" applyProtection="1">
      <alignment horizontal="justify"/>
    </xf>
    <xf numFmtId="0" fontId="105" fillId="0" borderId="0" xfId="2426" applyFont="1" applyBorder="1" applyAlignment="1" applyProtection="1">
      <alignment horizontal="left"/>
    </xf>
    <xf numFmtId="0" fontId="105" fillId="0" borderId="0" xfId="2426" applyFont="1" applyBorder="1" applyProtection="1"/>
    <xf numFmtId="3" fontId="105" fillId="0" borderId="0" xfId="2533" applyNumberFormat="1" applyFont="1" applyFill="1" applyAlignment="1" applyProtection="1">
      <alignment horizontal="right"/>
    </xf>
    <xf numFmtId="3" fontId="105" fillId="0" borderId="0" xfId="2533" applyNumberFormat="1" applyFont="1" applyFill="1" applyProtection="1"/>
    <xf numFmtId="0" fontId="193" fillId="0" borderId="0" xfId="2533" applyFont="1" applyFill="1" applyBorder="1" applyAlignment="1" applyProtection="1">
      <alignment vertical="top" wrapText="1"/>
    </xf>
    <xf numFmtId="0" fontId="193" fillId="0" borderId="0" xfId="2533" applyFont="1" applyFill="1" applyBorder="1" applyAlignment="1" applyProtection="1">
      <alignment horizontal="center"/>
    </xf>
    <xf numFmtId="0" fontId="196" fillId="0" borderId="0" xfId="2533" applyFont="1" applyFill="1" applyBorder="1" applyAlignment="1" applyProtection="1">
      <alignment horizontal="center"/>
    </xf>
    <xf numFmtId="4" fontId="105" fillId="0" borderId="0" xfId="2533" applyNumberFormat="1" applyFont="1" applyFill="1" applyBorder="1" applyAlignment="1" applyProtection="1">
      <alignment horizontal="right"/>
    </xf>
    <xf numFmtId="0" fontId="105" fillId="0" borderId="0" xfId="2526" applyFont="1" applyBorder="1" applyAlignment="1" applyProtection="1">
      <alignment vertical="top" wrapText="1"/>
    </xf>
    <xf numFmtId="4" fontId="196" fillId="0" borderId="0" xfId="2533" applyNumberFormat="1" applyFont="1" applyFill="1" applyBorder="1" applyAlignment="1" applyProtection="1">
      <alignment horizontal="right"/>
    </xf>
    <xf numFmtId="0" fontId="193" fillId="0" borderId="0" xfId="2533" applyFont="1" applyFill="1" applyBorder="1" applyAlignment="1" applyProtection="1">
      <alignment horizontal="center" vertical="top"/>
    </xf>
    <xf numFmtId="0" fontId="193" fillId="0" borderId="0" xfId="2596" applyFont="1" applyAlignment="1" applyProtection="1">
      <alignment horizontal="center" vertical="top" wrapText="1"/>
    </xf>
    <xf numFmtId="0" fontId="105" fillId="0" borderId="0" xfId="2533" applyFont="1" applyAlignment="1" applyProtection="1">
      <alignment horizontal="right"/>
    </xf>
    <xf numFmtId="0" fontId="105" fillId="0" borderId="0" xfId="2533" applyFont="1" applyFill="1" applyAlignment="1" applyProtection="1">
      <alignment horizontal="left"/>
    </xf>
    <xf numFmtId="4" fontId="245" fillId="0" borderId="0" xfId="2533" applyNumberFormat="1" applyFont="1" applyFill="1" applyAlignment="1" applyProtection="1"/>
    <xf numFmtId="0" fontId="105" fillId="0" borderId="0" xfId="2533" applyFont="1" applyFill="1" applyAlignment="1" applyProtection="1">
      <alignment horizontal="left" vertical="top" wrapText="1"/>
    </xf>
    <xf numFmtId="4" fontId="105" fillId="43" borderId="0" xfId="2533" applyNumberFormat="1" applyFont="1" applyFill="1" applyAlignment="1" applyProtection="1">
      <alignment horizontal="right"/>
    </xf>
    <xf numFmtId="49" fontId="105" fillId="0" borderId="0" xfId="2533" applyNumberFormat="1" applyFont="1" applyFill="1" applyAlignment="1" applyProtection="1">
      <alignment horizontal="center" vertical="top"/>
    </xf>
    <xf numFmtId="0" fontId="52" fillId="0" borderId="0" xfId="2596" applyFont="1" applyAlignment="1" applyProtection="1">
      <alignment horizontal="center" vertical="top" wrapText="1"/>
    </xf>
    <xf numFmtId="0" fontId="5" fillId="0" borderId="0" xfId="2533" applyFont="1" applyAlignment="1" applyProtection="1">
      <alignment vertical="top" wrapText="1"/>
    </xf>
    <xf numFmtId="0" fontId="5" fillId="0" borderId="0" xfId="2533" applyNumberFormat="1" applyFont="1" applyAlignment="1" applyProtection="1">
      <alignment vertical="top" wrapText="1"/>
    </xf>
    <xf numFmtId="0" fontId="5" fillId="0" borderId="0" xfId="2533" applyFont="1" applyAlignment="1" applyProtection="1">
      <alignment horizontal="left" vertical="top"/>
    </xf>
    <xf numFmtId="0" fontId="114" fillId="0" borderId="0" xfId="2533" applyFont="1" applyProtection="1"/>
    <xf numFmtId="4" fontId="117" fillId="0" borderId="0" xfId="2533" applyNumberFormat="1" applyFont="1" applyFill="1" applyAlignment="1" applyProtection="1">
      <alignment horizontal="right"/>
    </xf>
    <xf numFmtId="0" fontId="5" fillId="0" borderId="0" xfId="2533" applyFont="1" applyFill="1" applyAlignment="1" applyProtection="1">
      <alignment vertical="top" wrapText="1"/>
    </xf>
    <xf numFmtId="0" fontId="117" fillId="0" borderId="0" xfId="2533" applyFont="1" applyFill="1" applyAlignment="1" applyProtection="1">
      <alignment vertical="top" wrapText="1"/>
    </xf>
    <xf numFmtId="0" fontId="5" fillId="0" borderId="0" xfId="2533" applyNumberFormat="1" applyFont="1" applyFill="1" applyAlignment="1" applyProtection="1">
      <alignment vertical="top" wrapText="1"/>
    </xf>
    <xf numFmtId="4" fontId="5" fillId="0" borderId="0" xfId="2533" applyNumberFormat="1" applyFont="1" applyFill="1" applyAlignment="1" applyProtection="1">
      <alignment horizontal="right"/>
    </xf>
    <xf numFmtId="49" fontId="5" fillId="0" borderId="0" xfId="2533" applyNumberFormat="1" applyFont="1" applyAlignment="1" applyProtection="1">
      <alignment horizontal="right" vertical="top"/>
    </xf>
    <xf numFmtId="4" fontId="117" fillId="0" borderId="0" xfId="2533" applyNumberFormat="1" applyFont="1" applyAlignment="1" applyProtection="1">
      <alignment horizontal="right"/>
    </xf>
    <xf numFmtId="0" fontId="5" fillId="0" borderId="0" xfId="2533" applyFont="1" applyAlignment="1" applyProtection="1">
      <alignment horizontal="left" vertical="top" wrapText="1"/>
    </xf>
    <xf numFmtId="49" fontId="52" fillId="0" borderId="0" xfId="2596" applyNumberFormat="1" applyFont="1" applyAlignment="1" applyProtection="1">
      <alignment horizontal="center" vertical="top" wrapText="1"/>
    </xf>
    <xf numFmtId="3" fontId="5" fillId="0" borderId="0" xfId="2525" applyNumberFormat="1" applyFont="1" applyAlignment="1" applyProtection="1">
      <alignment horizontal="right" vertical="top" wrapText="1"/>
    </xf>
    <xf numFmtId="49" fontId="230" fillId="0" borderId="0" xfId="1505" applyNumberFormat="1" applyFont="1" applyAlignment="1" applyProtection="1">
      <alignment horizontal="center" vertical="top"/>
    </xf>
    <xf numFmtId="0" fontId="48" fillId="0" borderId="0" xfId="1505" applyFont="1" applyAlignment="1" applyProtection="1">
      <alignment horizontal="center" vertical="top" wrapText="1"/>
    </xf>
    <xf numFmtId="0" fontId="230" fillId="0" borderId="0" xfId="1505" applyFont="1" applyAlignment="1" applyProtection="1">
      <alignment horizontal="center"/>
    </xf>
    <xf numFmtId="3" fontId="230" fillId="0" borderId="0" xfId="1505" applyNumberFormat="1" applyFont="1" applyAlignment="1" applyProtection="1">
      <alignment horizontal="center"/>
    </xf>
    <xf numFmtId="4" fontId="105" fillId="0" borderId="0" xfId="1505" applyNumberFormat="1" applyFont="1" applyFill="1" applyAlignment="1" applyProtection="1">
      <alignment horizontal="right"/>
    </xf>
    <xf numFmtId="0" fontId="105" fillId="0" borderId="0" xfId="2426" applyFont="1" applyFill="1" applyBorder="1" applyProtection="1"/>
    <xf numFmtId="0" fontId="105" fillId="0" borderId="0" xfId="2525" applyFont="1" applyFill="1" applyAlignment="1" applyProtection="1">
      <alignment vertical="top" wrapText="1"/>
    </xf>
    <xf numFmtId="0" fontId="105" fillId="0" borderId="0" xfId="2525" applyFont="1" applyFill="1" applyAlignment="1" applyProtection="1">
      <alignment horizontal="center" wrapText="1"/>
    </xf>
    <xf numFmtId="4" fontId="105" fillId="0" borderId="0" xfId="2525" applyNumberFormat="1" applyFont="1" applyFill="1" applyAlignment="1" applyProtection="1">
      <alignment horizontal="right" vertical="top" wrapText="1"/>
    </xf>
    <xf numFmtId="0" fontId="105" fillId="0" borderId="0" xfId="2333" applyFont="1" applyFill="1" applyAlignment="1" applyProtection="1">
      <alignment horizontal="center" vertical="top" wrapText="1"/>
    </xf>
    <xf numFmtId="0" fontId="105" fillId="0" borderId="0" xfId="2333" applyNumberFormat="1" applyFont="1" applyFill="1" applyAlignment="1" applyProtection="1">
      <alignment vertical="top" wrapText="1"/>
    </xf>
    <xf numFmtId="4" fontId="105" fillId="0" borderId="0" xfId="2333" applyNumberFormat="1" applyFont="1" applyFill="1" applyAlignment="1" applyProtection="1">
      <alignment horizontal="right"/>
    </xf>
    <xf numFmtId="0" fontId="5" fillId="0" borderId="0" xfId="2526" applyFont="1" applyAlignment="1" applyProtection="1">
      <alignment vertical="top" wrapText="1"/>
    </xf>
    <xf numFmtId="4" fontId="230" fillId="0" borderId="0" xfId="2526" applyNumberFormat="1" applyFont="1" applyAlignment="1" applyProtection="1">
      <alignment vertical="top" wrapText="1"/>
    </xf>
    <xf numFmtId="0" fontId="270" fillId="0" borderId="0" xfId="2533" applyFont="1" applyFill="1" applyAlignment="1" applyProtection="1">
      <alignment horizontal="center" vertical="top" wrapText="1"/>
    </xf>
    <xf numFmtId="0" fontId="270" fillId="0" borderId="0" xfId="2533" applyFont="1" applyAlignment="1" applyProtection="1">
      <alignment vertical="top" wrapText="1"/>
    </xf>
    <xf numFmtId="1" fontId="5" fillId="0" borderId="0" xfId="2533" applyNumberFormat="1" applyFont="1" applyAlignment="1" applyProtection="1">
      <alignment horizontal="center"/>
    </xf>
    <xf numFmtId="4" fontId="5" fillId="0" borderId="0" xfId="2533" applyNumberFormat="1" applyFont="1" applyFill="1" applyAlignment="1" applyProtection="1">
      <alignment horizontal="right" vertical="top" wrapText="1"/>
    </xf>
    <xf numFmtId="185" fontId="5" fillId="0" borderId="0" xfId="1505" applyNumberFormat="1" applyFont="1" applyAlignment="1" applyProtection="1">
      <alignment horizontal="center"/>
    </xf>
    <xf numFmtId="0" fontId="5" fillId="0" borderId="0" xfId="1505" applyFont="1" applyAlignment="1" applyProtection="1">
      <alignment horizontal="center"/>
    </xf>
    <xf numFmtId="0" fontId="5" fillId="0" borderId="0" xfId="2533" applyNumberFormat="1" applyFont="1" applyAlignment="1" applyProtection="1">
      <alignment horizontal="center" vertical="top" wrapText="1"/>
    </xf>
    <xf numFmtId="0" fontId="5" fillId="0" borderId="0" xfId="2533" applyNumberFormat="1" applyFont="1" applyAlignment="1" applyProtection="1">
      <alignment horizontal="center"/>
    </xf>
    <xf numFmtId="0" fontId="5" fillId="0" borderId="0" xfId="2533" applyNumberFormat="1" applyFont="1" applyAlignment="1" applyProtection="1">
      <alignment wrapText="1"/>
    </xf>
    <xf numFmtId="4" fontId="5" fillId="0" borderId="0" xfId="2533" applyNumberFormat="1" applyFont="1" applyFill="1" applyAlignment="1" applyProtection="1">
      <alignment vertical="top" wrapText="1"/>
    </xf>
    <xf numFmtId="4" fontId="5" fillId="0" borderId="0" xfId="2533" applyNumberFormat="1" applyFont="1" applyAlignment="1" applyProtection="1">
      <alignment horizontal="right"/>
    </xf>
    <xf numFmtId="0" fontId="5" fillId="0" borderId="0" xfId="1505" applyFont="1" applyAlignment="1" applyProtection="1">
      <alignment vertical="top" wrapText="1"/>
    </xf>
    <xf numFmtId="49" fontId="5" fillId="0" borderId="0" xfId="1505" applyNumberFormat="1" applyFont="1" applyAlignment="1" applyProtection="1">
      <alignment horizontal="center" vertical="top" wrapText="1"/>
    </xf>
    <xf numFmtId="0" fontId="5" fillId="0" borderId="0" xfId="1505" applyNumberFormat="1" applyFont="1" applyAlignment="1" applyProtection="1">
      <alignment vertical="top" wrapText="1"/>
    </xf>
    <xf numFmtId="9" fontId="5" fillId="0" borderId="0" xfId="1505" applyNumberFormat="1" applyFont="1" applyAlignment="1" applyProtection="1">
      <alignment horizontal="center"/>
    </xf>
    <xf numFmtId="0" fontId="5" fillId="0" borderId="0" xfId="1505" applyNumberFormat="1" applyFont="1" applyAlignment="1" applyProtection="1">
      <alignment horizontal="center" wrapText="1"/>
    </xf>
    <xf numFmtId="0" fontId="5" fillId="0" borderId="0" xfId="1505" applyFont="1" applyFill="1" applyAlignment="1" applyProtection="1">
      <alignment horizontal="right"/>
    </xf>
    <xf numFmtId="0" fontId="5" fillId="0" borderId="0" xfId="1505" applyFont="1" applyProtection="1"/>
    <xf numFmtId="4" fontId="230" fillId="0" borderId="0" xfId="1505" applyNumberFormat="1" applyFont="1" applyAlignment="1" applyProtection="1">
      <alignment horizontal="right"/>
    </xf>
    <xf numFmtId="0" fontId="5" fillId="0" borderId="0" xfId="1505" applyFont="1" applyAlignment="1" applyProtection="1">
      <alignment wrapText="1"/>
    </xf>
    <xf numFmtId="180" fontId="230" fillId="0" borderId="0" xfId="2632" applyFont="1" applyAlignment="1" applyProtection="1">
      <alignment horizontal="right" vertical="top" wrapText="1"/>
    </xf>
    <xf numFmtId="1" fontId="5" fillId="0" borderId="0" xfId="1505" applyNumberFormat="1" applyFont="1" applyAlignment="1" applyProtection="1">
      <alignment horizontal="center"/>
    </xf>
    <xf numFmtId="0" fontId="230" fillId="0" borderId="0" xfId="1505" applyFont="1" applyProtection="1"/>
    <xf numFmtId="49" fontId="114" fillId="0" borderId="68" xfId="2533" applyNumberFormat="1" applyFont="1" applyBorder="1" applyAlignment="1" applyProtection="1">
      <alignment horizontal="center" vertical="top"/>
    </xf>
    <xf numFmtId="0" fontId="114" fillId="0" borderId="68" xfId="2533" applyFont="1" applyBorder="1" applyAlignment="1" applyProtection="1">
      <alignment vertical="top" wrapText="1"/>
    </xf>
    <xf numFmtId="9" fontId="114" fillId="0" borderId="68" xfId="2533" applyNumberFormat="1" applyFont="1" applyBorder="1" applyAlignment="1" applyProtection="1">
      <alignment horizontal="center"/>
    </xf>
    <xf numFmtId="0" fontId="204" fillId="0" borderId="68" xfId="2533" applyFont="1" applyBorder="1" applyAlignment="1" applyProtection="1">
      <alignment horizontal="center" vertical="top"/>
    </xf>
    <xf numFmtId="4" fontId="114" fillId="0" borderId="68" xfId="2533" applyNumberFormat="1" applyFont="1" applyBorder="1" applyAlignment="1" applyProtection="1">
      <alignment horizontal="center"/>
    </xf>
    <xf numFmtId="4" fontId="114" fillId="0" borderId="68" xfId="2533" applyNumberFormat="1" applyFont="1" applyBorder="1" applyAlignment="1" applyProtection="1">
      <alignment horizontal="right"/>
    </xf>
    <xf numFmtId="4" fontId="204" fillId="0" borderId="0" xfId="2533" applyNumberFormat="1" applyFont="1" applyBorder="1" applyAlignment="1" applyProtection="1">
      <alignment horizontal="right"/>
    </xf>
    <xf numFmtId="0" fontId="105" fillId="0" borderId="0" xfId="2533" applyFont="1" applyBorder="1" applyAlignment="1" applyProtection="1">
      <alignment horizontal="center" vertical="top"/>
    </xf>
    <xf numFmtId="1" fontId="196" fillId="0" borderId="0" xfId="2533" applyNumberFormat="1" applyFont="1" applyBorder="1" applyAlignment="1" applyProtection="1">
      <alignment horizontal="center"/>
    </xf>
    <xf numFmtId="0" fontId="288" fillId="0" borderId="0" xfId="2533" applyFont="1" applyBorder="1" applyProtection="1"/>
    <xf numFmtId="0" fontId="105" fillId="0" borderId="0" xfId="2527" applyFont="1" applyBorder="1" applyAlignment="1" applyProtection="1">
      <alignment horizontal="justify" vertical="top" wrapText="1"/>
    </xf>
    <xf numFmtId="0" fontId="114" fillId="0" borderId="0" xfId="2533" applyFont="1" applyBorder="1" applyAlignment="1" applyProtection="1">
      <alignment horizontal="center" vertical="top"/>
    </xf>
    <xf numFmtId="0" fontId="114" fillId="0" borderId="0" xfId="2533" applyFont="1" applyBorder="1" applyAlignment="1" applyProtection="1">
      <alignment vertical="top"/>
    </xf>
    <xf numFmtId="1" fontId="204" fillId="0" borderId="0" xfId="2533" applyNumberFormat="1" applyFont="1" applyBorder="1" applyAlignment="1" applyProtection="1">
      <alignment horizontal="center" vertical="top"/>
    </xf>
    <xf numFmtId="0" fontId="105" fillId="0" borderId="0" xfId="2533" quotePrefix="1" applyFont="1" applyBorder="1" applyAlignment="1" applyProtection="1">
      <alignment vertical="top" wrapText="1"/>
    </xf>
    <xf numFmtId="2" fontId="288" fillId="0" borderId="0" xfId="2533" applyNumberFormat="1" applyFont="1" applyBorder="1" applyAlignment="1" applyProtection="1">
      <alignment horizontal="right"/>
    </xf>
    <xf numFmtId="1" fontId="196" fillId="0" borderId="0" xfId="2533" applyNumberFormat="1" applyFont="1" applyBorder="1" applyAlignment="1" applyProtection="1">
      <alignment horizontal="center" vertical="top" wrapText="1"/>
    </xf>
    <xf numFmtId="180" fontId="105" fillId="0" borderId="0" xfId="2529" applyFont="1" applyBorder="1" applyAlignment="1" applyProtection="1">
      <alignment horizontal="center" wrapText="1"/>
    </xf>
    <xf numFmtId="180" fontId="288" fillId="0" borderId="0" xfId="2529" applyFont="1" applyBorder="1" applyAlignment="1" applyProtection="1">
      <alignment horizontal="right" wrapText="1"/>
    </xf>
    <xf numFmtId="0" fontId="288" fillId="0" borderId="0" xfId="2533" applyFont="1" applyBorder="1" applyAlignment="1" applyProtection="1">
      <alignment horizontal="right"/>
    </xf>
    <xf numFmtId="0" fontId="114" fillId="0" borderId="0" xfId="2533" applyFont="1" applyBorder="1" applyProtection="1"/>
    <xf numFmtId="167" fontId="105" fillId="0" borderId="0" xfId="2533" applyNumberFormat="1" applyFont="1" applyBorder="1" applyAlignment="1" applyProtection="1">
      <alignment wrapText="1"/>
    </xf>
    <xf numFmtId="0" fontId="105" fillId="0" borderId="0" xfId="2533" applyFont="1" applyBorder="1" applyAlignment="1" applyProtection="1">
      <alignment horizontal="center"/>
      <protection locked="0"/>
    </xf>
    <xf numFmtId="4" fontId="105" fillId="0" borderId="0" xfId="2533" applyNumberFormat="1" applyFont="1" applyFill="1" applyAlignment="1" applyProtection="1">
      <alignment horizontal="right"/>
      <protection locked="0"/>
    </xf>
    <xf numFmtId="0" fontId="105" fillId="0" borderId="0" xfId="2526" applyFont="1" applyBorder="1" applyAlignment="1" applyProtection="1">
      <alignment horizontal="right" wrapText="1"/>
      <protection locked="0"/>
    </xf>
    <xf numFmtId="4" fontId="245" fillId="0" borderId="0" xfId="2533" applyNumberFormat="1" applyFont="1" applyFill="1" applyAlignment="1" applyProtection="1">
      <alignment horizontal="right"/>
      <protection locked="0"/>
    </xf>
    <xf numFmtId="4" fontId="105" fillId="43" borderId="0" xfId="2533" applyNumberFormat="1" applyFont="1" applyFill="1" applyAlignment="1" applyProtection="1">
      <alignment horizontal="right"/>
      <protection locked="0"/>
    </xf>
    <xf numFmtId="4" fontId="105" fillId="0" borderId="0" xfId="2533" applyNumberFormat="1" applyFont="1" applyAlignment="1" applyProtection="1">
      <alignment horizontal="right"/>
      <protection locked="0"/>
    </xf>
    <xf numFmtId="4" fontId="117" fillId="0" borderId="0" xfId="2533" applyNumberFormat="1" applyFont="1" applyFill="1" applyAlignment="1" applyProtection="1">
      <alignment horizontal="right"/>
      <protection locked="0"/>
    </xf>
    <xf numFmtId="4" fontId="117" fillId="0" borderId="0" xfId="2533" applyNumberFormat="1" applyFont="1" applyAlignment="1" applyProtection="1">
      <alignment horizontal="right"/>
      <protection locked="0"/>
    </xf>
    <xf numFmtId="0" fontId="5" fillId="0" borderId="0" xfId="2525" applyFont="1" applyAlignment="1" applyProtection="1">
      <alignment horizontal="right" wrapText="1"/>
      <protection locked="0"/>
    </xf>
    <xf numFmtId="4" fontId="105" fillId="0" borderId="0" xfId="1505" applyNumberFormat="1" applyFont="1" applyFill="1" applyAlignment="1" applyProtection="1">
      <alignment horizontal="right"/>
      <protection locked="0"/>
    </xf>
    <xf numFmtId="4" fontId="105" fillId="0" borderId="0" xfId="2525" applyNumberFormat="1" applyFont="1" applyFill="1" applyAlignment="1" applyProtection="1">
      <alignment horizontal="right" wrapText="1"/>
      <protection locked="0"/>
    </xf>
    <xf numFmtId="4" fontId="105" fillId="0" borderId="0" xfId="2333" applyNumberFormat="1" applyFont="1" applyFill="1" applyAlignment="1" applyProtection="1">
      <alignment horizontal="right"/>
      <protection locked="0"/>
    </xf>
    <xf numFmtId="0" fontId="5" fillId="0" borderId="0" xfId="2533" applyFont="1" applyFill="1" applyAlignment="1" applyProtection="1">
      <alignment horizontal="right" wrapText="1"/>
      <protection locked="0"/>
    </xf>
    <xf numFmtId="4" fontId="105" fillId="0" borderId="0" xfId="2533" applyNumberFormat="1" applyFont="1" applyFill="1" applyBorder="1" applyAlignment="1" applyProtection="1">
      <alignment horizontal="right"/>
      <protection locked="0"/>
    </xf>
    <xf numFmtId="4" fontId="5" fillId="0" borderId="0" xfId="2533" applyNumberFormat="1" applyFont="1" applyFill="1" applyAlignment="1" applyProtection="1">
      <alignment horizontal="right" wrapText="1"/>
      <protection locked="0"/>
    </xf>
    <xf numFmtId="4" fontId="5" fillId="0" borderId="0" xfId="1505" applyNumberFormat="1" applyFont="1" applyFill="1" applyAlignment="1" applyProtection="1">
      <alignment horizontal="right"/>
      <protection locked="0"/>
    </xf>
    <xf numFmtId="167" fontId="5" fillId="0" borderId="0" xfId="1505" applyNumberFormat="1" applyFont="1" applyFill="1" applyBorder="1" applyAlignment="1" applyProtection="1">
      <alignment horizontal="right" wrapText="1"/>
      <protection locked="0"/>
    </xf>
    <xf numFmtId="0" fontId="204" fillId="0" borderId="0" xfId="2533" applyFont="1" applyBorder="1" applyProtection="1"/>
    <xf numFmtId="0" fontId="114" fillId="0" borderId="0" xfId="2533" applyFont="1" applyBorder="1" applyAlignment="1" applyProtection="1">
      <alignment horizontal="center"/>
    </xf>
    <xf numFmtId="0" fontId="105" fillId="0" borderId="0" xfId="2631" applyFont="1" applyAlignment="1" applyProtection="1">
      <alignment horizontal="justify" vertical="top" wrapText="1"/>
    </xf>
    <xf numFmtId="4" fontId="295" fillId="0" borderId="0" xfId="2533" applyNumberFormat="1" applyFont="1" applyBorder="1" applyProtection="1"/>
    <xf numFmtId="0" fontId="105" fillId="0" borderId="0" xfId="2631" applyFont="1" applyAlignment="1" applyProtection="1">
      <alignment vertical="top" wrapText="1"/>
    </xf>
    <xf numFmtId="40" fontId="114" fillId="0" borderId="0" xfId="2464" applyNumberFormat="1" applyFont="1" applyFill="1" applyAlignment="1" applyProtection="1">
      <alignment horizontal="left" wrapText="1"/>
    </xf>
    <xf numFmtId="0" fontId="105" fillId="0" borderId="0" xfId="2426" applyFont="1" applyBorder="1" applyAlignment="1" applyProtection="1">
      <alignment horizontal="left" vertical="top"/>
    </xf>
    <xf numFmtId="3" fontId="105" fillId="0" borderId="0" xfId="2533" applyNumberFormat="1" applyFont="1" applyFill="1" applyAlignment="1" applyProtection="1">
      <alignment horizontal="center" vertical="top" wrapText="1"/>
    </xf>
    <xf numFmtId="0" fontId="117" fillId="0" borderId="0" xfId="2533" applyFont="1" applyFill="1" applyAlignment="1" applyProtection="1">
      <alignment horizontal="center"/>
    </xf>
    <xf numFmtId="0" fontId="117" fillId="0" borderId="0" xfId="2533" applyFont="1" applyFill="1" applyAlignment="1" applyProtection="1">
      <alignment horizontal="center" vertical="top"/>
    </xf>
    <xf numFmtId="0" fontId="196" fillId="0" borderId="0" xfId="2533" applyFont="1" applyBorder="1" applyAlignment="1" applyProtection="1">
      <alignment horizontal="center" vertical="top"/>
    </xf>
    <xf numFmtId="0" fontId="105" fillId="0" borderId="0" xfId="2533" applyFont="1" applyAlignment="1" applyProtection="1">
      <alignment vertical="top" wrapText="1"/>
    </xf>
    <xf numFmtId="0" fontId="105" fillId="0" borderId="0" xfId="2533" applyFont="1" applyAlignment="1" applyProtection="1">
      <alignment horizontal="center" vertical="top"/>
    </xf>
    <xf numFmtId="49" fontId="105" fillId="0" borderId="0" xfId="2533" applyNumberFormat="1" applyFont="1" applyAlignment="1" applyProtection="1">
      <alignment horizontal="center" vertical="top"/>
    </xf>
    <xf numFmtId="0" fontId="105" fillId="0" borderId="0" xfId="2533" applyFont="1" applyBorder="1" applyAlignment="1" applyProtection="1">
      <alignment horizontal="left" vertical="top"/>
    </xf>
    <xf numFmtId="0" fontId="5" fillId="0" borderId="0" xfId="2533" applyNumberFormat="1" applyFont="1" applyAlignment="1" applyProtection="1">
      <alignment horizontal="center" vertical="top"/>
    </xf>
    <xf numFmtId="9" fontId="5" fillId="0" borderId="0" xfId="1505" applyNumberFormat="1" applyFont="1" applyAlignment="1" applyProtection="1">
      <alignment horizontal="center" vertical="top"/>
    </xf>
    <xf numFmtId="0" fontId="5" fillId="0" borderId="0" xfId="1505" applyNumberFormat="1" applyFont="1" applyAlignment="1" applyProtection="1">
      <alignment horizontal="center" vertical="top" wrapText="1"/>
    </xf>
    <xf numFmtId="4" fontId="5" fillId="0" borderId="0" xfId="1505" applyNumberFormat="1" applyFont="1" applyAlignment="1" applyProtection="1">
      <alignment horizontal="center"/>
    </xf>
    <xf numFmtId="167" fontId="5" fillId="0" borderId="0" xfId="1505" applyNumberFormat="1" applyFont="1" applyBorder="1" applyAlignment="1" applyProtection="1">
      <alignment horizontal="center" wrapText="1"/>
    </xf>
    <xf numFmtId="9" fontId="105" fillId="0" borderId="0" xfId="2533" applyNumberFormat="1" applyFont="1" applyBorder="1" applyAlignment="1" applyProtection="1">
      <alignment horizontal="center"/>
    </xf>
    <xf numFmtId="4" fontId="196" fillId="0" borderId="0" xfId="2533" applyNumberFormat="1" applyFont="1" applyBorder="1" applyAlignment="1" applyProtection="1">
      <alignment horizontal="right"/>
    </xf>
    <xf numFmtId="4" fontId="114" fillId="0" borderId="68" xfId="2533" applyNumberFormat="1" applyFont="1" applyBorder="1" applyProtection="1"/>
    <xf numFmtId="180" fontId="105" fillId="0" borderId="0" xfId="2632" applyFont="1" applyBorder="1" applyAlignment="1" applyProtection="1">
      <alignment horizontal="center" wrapText="1"/>
    </xf>
    <xf numFmtId="180" fontId="288" fillId="0" borderId="0" xfId="2632" applyFont="1" applyBorder="1" applyAlignment="1" applyProtection="1">
      <alignment horizontal="right" wrapText="1"/>
    </xf>
    <xf numFmtId="0" fontId="114" fillId="0" borderId="0" xfId="2533" applyFont="1" applyBorder="1" applyAlignment="1" applyProtection="1">
      <alignment horizontal="center"/>
      <protection locked="0"/>
    </xf>
    <xf numFmtId="4" fontId="105" fillId="0" borderId="0" xfId="2533" applyNumberFormat="1" applyFont="1" applyFill="1" applyAlignment="1" applyProtection="1">
      <alignment horizontal="center"/>
      <protection locked="0"/>
    </xf>
    <xf numFmtId="0" fontId="105" fillId="0" borderId="0" xfId="2526" applyFont="1" applyBorder="1" applyAlignment="1" applyProtection="1">
      <alignment horizontal="center" vertical="top" wrapText="1"/>
      <protection locked="0"/>
    </xf>
    <xf numFmtId="4" fontId="105" fillId="0" borderId="0" xfId="2533" applyNumberFormat="1" applyFont="1" applyFill="1" applyBorder="1" applyAlignment="1" applyProtection="1">
      <alignment horizontal="center"/>
      <protection locked="0"/>
    </xf>
    <xf numFmtId="4" fontId="105" fillId="0" borderId="0" xfId="2533" applyNumberFormat="1" applyFont="1" applyAlignment="1" applyProtection="1">
      <alignment horizontal="center"/>
      <protection locked="0"/>
    </xf>
    <xf numFmtId="4" fontId="117" fillId="0" borderId="0" xfId="2533" applyNumberFormat="1" applyFont="1" applyAlignment="1" applyProtection="1">
      <alignment horizontal="center"/>
      <protection locked="0"/>
    </xf>
    <xf numFmtId="0" fontId="5" fillId="0" borderId="0" xfId="2525" applyFont="1" applyAlignment="1" applyProtection="1">
      <alignment horizontal="center" vertical="top" wrapText="1"/>
      <protection locked="0"/>
    </xf>
    <xf numFmtId="4" fontId="5" fillId="0" borderId="0" xfId="2533" applyNumberFormat="1" applyFont="1" applyAlignment="1" applyProtection="1">
      <alignment horizontal="center"/>
      <protection locked="0"/>
    </xf>
    <xf numFmtId="4" fontId="193" fillId="0" borderId="0" xfId="2533" applyNumberFormat="1" applyFont="1" applyFill="1" applyAlignment="1" applyProtection="1">
      <alignment horizontal="center"/>
      <protection locked="0"/>
    </xf>
    <xf numFmtId="0" fontId="5" fillId="0" borderId="0" xfId="2533" applyFont="1" applyAlignment="1" applyProtection="1">
      <alignment horizontal="center" vertical="top" wrapText="1"/>
      <protection locked="0"/>
    </xf>
    <xf numFmtId="4" fontId="105" fillId="0" borderId="0" xfId="2525" applyNumberFormat="1" applyFont="1" applyFill="1" applyAlignment="1" applyProtection="1">
      <alignment horizontal="right" vertical="top" wrapText="1"/>
      <protection locked="0"/>
    </xf>
    <xf numFmtId="4" fontId="5" fillId="0" borderId="0" xfId="2533" applyNumberFormat="1" applyFont="1" applyAlignment="1" applyProtection="1">
      <alignment horizontal="center" vertical="top" wrapText="1"/>
      <protection locked="0"/>
    </xf>
    <xf numFmtId="4" fontId="105" fillId="0" borderId="0" xfId="1505" applyNumberFormat="1" applyFont="1" applyAlignment="1" applyProtection="1">
      <alignment horizontal="center"/>
      <protection locked="0"/>
    </xf>
    <xf numFmtId="4" fontId="5" fillId="0" borderId="0" xfId="1505" applyNumberFormat="1" applyFont="1" applyAlignment="1" applyProtection="1">
      <alignment horizontal="center"/>
      <protection locked="0"/>
    </xf>
    <xf numFmtId="167" fontId="5" fillId="0" borderId="0" xfId="1505" applyNumberFormat="1" applyFont="1" applyBorder="1" applyAlignment="1" applyProtection="1">
      <alignment horizontal="center" wrapText="1"/>
      <protection locked="0"/>
    </xf>
    <xf numFmtId="3" fontId="6" fillId="0" borderId="43" xfId="1505" applyNumberFormat="1" applyFont="1" applyBorder="1" applyAlignment="1" applyProtection="1">
      <alignment horizontal="right"/>
    </xf>
    <xf numFmtId="49" fontId="6" fillId="0" borderId="43" xfId="1505" applyNumberFormat="1" applyFont="1" applyBorder="1" applyAlignment="1" applyProtection="1">
      <alignment horizontal="left"/>
    </xf>
    <xf numFmtId="49" fontId="6" fillId="0" borderId="43" xfId="1505" applyNumberFormat="1" applyFont="1" applyBorder="1" applyAlignment="1" applyProtection="1">
      <alignment horizontal="center" wrapText="1"/>
    </xf>
    <xf numFmtId="1" fontId="6" fillId="0" borderId="43" xfId="1505" applyNumberFormat="1" applyFont="1" applyBorder="1" applyAlignment="1" applyProtection="1">
      <alignment horizontal="center" wrapText="1"/>
    </xf>
    <xf numFmtId="167" fontId="239" fillId="0" borderId="0" xfId="1505" applyNumberFormat="1" applyFont="1" applyBorder="1" applyAlignment="1" applyProtection="1">
      <alignment horizontal="right" wrapText="1"/>
    </xf>
    <xf numFmtId="0" fontId="105" fillId="0" borderId="0" xfId="1505" applyProtection="1"/>
    <xf numFmtId="3" fontId="6" fillId="0" borderId="0" xfId="1505" applyNumberFormat="1" applyFont="1" applyBorder="1" applyAlignment="1" applyProtection="1">
      <alignment horizontal="right"/>
    </xf>
    <xf numFmtId="49" fontId="6" fillId="0" borderId="0" xfId="1505" applyNumberFormat="1" applyFont="1" applyBorder="1" applyAlignment="1" applyProtection="1">
      <alignment horizontal="left"/>
    </xf>
    <xf numFmtId="49" fontId="6" fillId="0" borderId="0" xfId="1505" applyNumberFormat="1" applyFont="1" applyBorder="1" applyAlignment="1" applyProtection="1">
      <alignment horizontal="center" wrapText="1"/>
    </xf>
    <xf numFmtId="1" fontId="6" fillId="0" borderId="0" xfId="1505" applyNumberFormat="1" applyFont="1" applyBorder="1" applyAlignment="1" applyProtection="1">
      <alignment horizontal="center" wrapText="1"/>
    </xf>
    <xf numFmtId="167" fontId="117" fillId="0" borderId="0" xfId="1505" applyNumberFormat="1" applyFont="1" applyBorder="1" applyAlignment="1" applyProtection="1">
      <alignment horizontal="right" wrapText="1"/>
    </xf>
    <xf numFmtId="167" fontId="296" fillId="0" borderId="0" xfId="1505" applyNumberFormat="1" applyFont="1" applyBorder="1" applyAlignment="1" applyProtection="1">
      <alignment horizontal="right" wrapText="1"/>
    </xf>
    <xf numFmtId="3" fontId="235" fillId="0" borderId="0" xfId="1505" applyNumberFormat="1" applyFont="1" applyBorder="1" applyProtection="1"/>
    <xf numFmtId="3" fontId="235" fillId="0" borderId="0" xfId="1505" applyNumberFormat="1" applyFont="1" applyBorder="1" applyAlignment="1" applyProtection="1">
      <alignment horizontal="right"/>
    </xf>
    <xf numFmtId="3" fontId="235" fillId="0" borderId="0" xfId="1505" applyNumberFormat="1" applyFont="1" applyBorder="1" applyAlignment="1" applyProtection="1">
      <alignment vertical="center"/>
    </xf>
    <xf numFmtId="2" fontId="235" fillId="0" borderId="0" xfId="1505" applyNumberFormat="1" applyFont="1" applyBorder="1" applyAlignment="1" applyProtection="1">
      <alignment vertical="center"/>
    </xf>
    <xf numFmtId="0" fontId="235" fillId="0" borderId="0" xfId="1505" applyFont="1" applyBorder="1" applyAlignment="1" applyProtection="1"/>
    <xf numFmtId="3" fontId="6" fillId="0" borderId="0" xfId="1505" applyNumberFormat="1" applyFont="1" applyBorder="1" applyAlignment="1" applyProtection="1">
      <alignment horizontal="center" wrapText="1"/>
    </xf>
    <xf numFmtId="4" fontId="235" fillId="0" borderId="0" xfId="1505" applyNumberFormat="1" applyFont="1" applyBorder="1" applyAlignment="1" applyProtection="1">
      <alignment horizontal="right" wrapText="1"/>
    </xf>
    <xf numFmtId="4" fontId="297" fillId="0" borderId="0" xfId="1505" applyNumberFormat="1" applyFont="1" applyBorder="1" applyAlignment="1" applyProtection="1">
      <alignment horizontal="right" wrapText="1"/>
    </xf>
    <xf numFmtId="0" fontId="89" fillId="0" borderId="0" xfId="1505" applyFont="1" applyFill="1" applyAlignment="1" applyProtection="1">
      <alignment vertical="top" wrapText="1"/>
    </xf>
    <xf numFmtId="3" fontId="5" fillId="0" borderId="0" xfId="1505" applyNumberFormat="1" applyFont="1" applyAlignment="1" applyProtection="1">
      <alignment horizontal="center"/>
    </xf>
    <xf numFmtId="4" fontId="105" fillId="0" borderId="0" xfId="1505" applyNumberFormat="1" applyFont="1" applyAlignment="1" applyProtection="1">
      <alignment horizontal="right"/>
    </xf>
    <xf numFmtId="49" fontId="89" fillId="0" borderId="0" xfId="1505" applyNumberFormat="1" applyFont="1" applyAlignment="1" applyProtection="1">
      <alignment horizontal="right" vertical="top"/>
    </xf>
    <xf numFmtId="0" fontId="89" fillId="0" borderId="0" xfId="1505" applyFont="1" applyAlignment="1" applyProtection="1">
      <alignment vertical="top" wrapText="1"/>
    </xf>
    <xf numFmtId="0" fontId="117" fillId="0" borderId="0" xfId="2533" applyFont="1" applyAlignment="1" applyProtection="1">
      <alignment horizontal="center" vertical="top"/>
    </xf>
    <xf numFmtId="0" fontId="222" fillId="0" borderId="0" xfId="2596" applyFont="1" applyAlignment="1" applyProtection="1">
      <alignment horizontal="center" vertical="top" wrapText="1"/>
    </xf>
    <xf numFmtId="0" fontId="0" fillId="0" borderId="0" xfId="2526" applyFont="1" applyAlignment="1" applyProtection="1">
      <alignment horizontal="center"/>
    </xf>
    <xf numFmtId="0" fontId="117" fillId="0" borderId="0" xfId="2526" applyFont="1" applyFill="1" applyAlignment="1" applyProtection="1">
      <alignment horizontal="center"/>
    </xf>
    <xf numFmtId="0" fontId="105" fillId="0" borderId="0" xfId="2533" applyNumberFormat="1" applyFont="1" applyAlignment="1" applyProtection="1">
      <alignment vertical="top" wrapText="1"/>
    </xf>
    <xf numFmtId="0" fontId="105" fillId="0" borderId="0" xfId="2533" applyNumberFormat="1" applyFont="1" applyFill="1" applyAlignment="1" applyProtection="1">
      <alignment horizontal="center" vertical="top" wrapText="1"/>
    </xf>
    <xf numFmtId="0" fontId="117" fillId="0" borderId="0" xfId="2526" applyFont="1" applyFill="1" applyAlignment="1" applyProtection="1">
      <alignment horizontal="center" vertical="top" wrapText="1"/>
    </xf>
    <xf numFmtId="0" fontId="105" fillId="0" borderId="0" xfId="2533" applyNumberFormat="1" applyFont="1" applyAlignment="1" applyProtection="1">
      <alignment horizontal="center" vertical="top" wrapText="1"/>
    </xf>
    <xf numFmtId="0" fontId="0" fillId="0" borderId="0" xfId="2526" applyFont="1" applyAlignment="1" applyProtection="1">
      <alignment horizontal="center" vertical="top" wrapText="1"/>
    </xf>
    <xf numFmtId="0" fontId="196" fillId="0" borderId="0" xfId="1505" applyFont="1" applyFill="1" applyAlignment="1" applyProtection="1">
      <alignment horizontal="right" vertical="top"/>
    </xf>
    <xf numFmtId="0" fontId="203" fillId="0" borderId="0" xfId="1505" applyFont="1" applyFill="1" applyAlignment="1" applyProtection="1">
      <alignment vertical="top" wrapText="1"/>
    </xf>
    <xf numFmtId="0" fontId="193" fillId="0" borderId="0" xfId="1505" applyFont="1" applyFill="1" applyAlignment="1" applyProtection="1">
      <alignment horizontal="center"/>
    </xf>
    <xf numFmtId="0" fontId="105" fillId="0" borderId="0" xfId="1505" applyFont="1" applyAlignment="1" applyProtection="1">
      <alignment horizontal="center" vertical="top" wrapText="1"/>
    </xf>
    <xf numFmtId="0" fontId="105" fillId="0" borderId="0" xfId="1505" applyFont="1" applyAlignment="1" applyProtection="1">
      <alignment horizontal="left" vertical="top" wrapText="1"/>
    </xf>
    <xf numFmtId="0" fontId="105" fillId="0" borderId="0" xfId="1505" applyFont="1" applyAlignment="1" applyProtection="1">
      <alignment horizontal="center" vertical="top"/>
    </xf>
    <xf numFmtId="3" fontId="105" fillId="0" borderId="0" xfId="1505" applyNumberFormat="1" applyFont="1" applyAlignment="1" applyProtection="1">
      <alignment horizontal="center"/>
    </xf>
    <xf numFmtId="49" fontId="105" fillId="0" borderId="0" xfId="1505" applyNumberFormat="1" applyFont="1" applyAlignment="1" applyProtection="1">
      <alignment horizontal="center" vertical="top"/>
    </xf>
    <xf numFmtId="0" fontId="105" fillId="0" borderId="0" xfId="1505" applyFont="1" applyAlignment="1" applyProtection="1">
      <alignment horizontal="left" vertical="top"/>
    </xf>
    <xf numFmtId="0" fontId="105" fillId="0" borderId="0" xfId="2525" applyFont="1" applyFill="1" applyAlignment="1" applyProtection="1">
      <alignment horizontal="center" vertical="top" wrapText="1"/>
    </xf>
    <xf numFmtId="0" fontId="114" fillId="0" borderId="0" xfId="2533" applyFont="1" applyFill="1" applyProtection="1"/>
    <xf numFmtId="49" fontId="270" fillId="0" borderId="0" xfId="1505" applyNumberFormat="1" applyFont="1" applyAlignment="1" applyProtection="1">
      <alignment horizontal="center" vertical="top"/>
    </xf>
    <xf numFmtId="0" fontId="270" fillId="0" borderId="0" xfId="1505" applyFont="1" applyAlignment="1" applyProtection="1">
      <alignment vertical="top" wrapText="1"/>
    </xf>
    <xf numFmtId="0" fontId="270" fillId="0" borderId="0" xfId="1505" applyFont="1" applyAlignment="1" applyProtection="1">
      <alignment horizontal="center"/>
    </xf>
    <xf numFmtId="4" fontId="199" fillId="0" borderId="0" xfId="1505" applyNumberFormat="1" applyFont="1" applyAlignment="1" applyProtection="1">
      <alignment horizontal="right"/>
    </xf>
    <xf numFmtId="4" fontId="5" fillId="0" borderId="0" xfId="1505" applyNumberFormat="1" applyFont="1" applyAlignment="1" applyProtection="1">
      <alignment horizontal="right"/>
    </xf>
    <xf numFmtId="0" fontId="105" fillId="0" borderId="0" xfId="1505" applyFont="1" applyAlignment="1" applyProtection="1">
      <alignment horizontal="right"/>
    </xf>
    <xf numFmtId="0" fontId="5" fillId="0" borderId="0" xfId="1505" applyFont="1" applyAlignment="1" applyProtection="1">
      <alignment horizontal="right"/>
    </xf>
    <xf numFmtId="49" fontId="5" fillId="0" borderId="0" xfId="1505" applyNumberFormat="1" applyFont="1" applyAlignment="1" applyProtection="1">
      <alignment horizontal="right" vertical="top"/>
    </xf>
    <xf numFmtId="0" fontId="5" fillId="0" borderId="0" xfId="1505" applyFont="1" applyAlignment="1" applyProtection="1">
      <alignment horizontal="center" vertical="top"/>
    </xf>
    <xf numFmtId="49" fontId="48" fillId="0" borderId="68" xfId="1505" applyNumberFormat="1" applyFont="1" applyBorder="1" applyAlignment="1" applyProtection="1">
      <alignment horizontal="right" vertical="top"/>
    </xf>
    <xf numFmtId="0" fontId="48" fillId="0" borderId="68" xfId="1505" applyFont="1" applyBorder="1" applyAlignment="1" applyProtection="1">
      <alignment vertical="top" wrapText="1"/>
    </xf>
    <xf numFmtId="9" fontId="48" fillId="0" borderId="68" xfId="1505" applyNumberFormat="1" applyFont="1" applyBorder="1" applyAlignment="1" applyProtection="1">
      <alignment horizontal="center"/>
    </xf>
    <xf numFmtId="0" fontId="48" fillId="0" borderId="68" xfId="1505" applyFont="1" applyBorder="1" applyAlignment="1" applyProtection="1">
      <alignment horizontal="center" vertical="top"/>
    </xf>
    <xf numFmtId="4" fontId="48" fillId="0" borderId="68" xfId="1505" applyNumberFormat="1" applyFont="1" applyBorder="1" applyAlignment="1" applyProtection="1">
      <alignment horizontal="right"/>
    </xf>
    <xf numFmtId="4" fontId="114" fillId="0" borderId="68" xfId="1505" applyNumberFormat="1" applyFont="1" applyBorder="1" applyAlignment="1" applyProtection="1">
      <alignment horizontal="right"/>
    </xf>
    <xf numFmtId="0" fontId="5" fillId="0" borderId="0" xfId="1505" applyFont="1" applyBorder="1" applyAlignment="1" applyProtection="1">
      <alignment vertical="top"/>
    </xf>
    <xf numFmtId="1" fontId="5" fillId="0" borderId="0" xfId="1505" applyNumberFormat="1" applyFont="1" applyBorder="1" applyAlignment="1" applyProtection="1">
      <alignment horizontal="center"/>
    </xf>
    <xf numFmtId="0" fontId="5" fillId="0" borderId="0" xfId="1505" applyFont="1" applyBorder="1" applyAlignment="1" applyProtection="1">
      <alignment vertical="top" wrapText="1"/>
    </xf>
    <xf numFmtId="0" fontId="5" fillId="0" borderId="0" xfId="1505" applyFont="1" applyBorder="1" applyAlignment="1" applyProtection="1">
      <alignment horizontal="center"/>
    </xf>
    <xf numFmtId="0" fontId="5" fillId="0" borderId="0" xfId="2527" applyFont="1" applyAlignment="1" applyProtection="1">
      <alignment horizontal="justify" vertical="top" wrapText="1"/>
    </xf>
    <xf numFmtId="0" fontId="5" fillId="0" borderId="0" xfId="1505" applyFont="1" applyAlignment="1" applyProtection="1">
      <alignment vertical="top"/>
    </xf>
    <xf numFmtId="0" fontId="5" fillId="0" borderId="0" xfId="1505" quotePrefix="1" applyFont="1" applyAlignment="1" applyProtection="1">
      <alignment vertical="top" wrapText="1"/>
    </xf>
    <xf numFmtId="4" fontId="117" fillId="0" borderId="0" xfId="1505" applyNumberFormat="1" applyFont="1" applyAlignment="1" applyProtection="1">
      <alignment horizontal="right"/>
    </xf>
    <xf numFmtId="2" fontId="296" fillId="0" borderId="0" xfId="1505" applyNumberFormat="1" applyFont="1" applyAlignment="1" applyProtection="1">
      <alignment horizontal="right"/>
    </xf>
    <xf numFmtId="0" fontId="5" fillId="0" borderId="0" xfId="1505" applyFont="1" applyAlignment="1" applyProtection="1">
      <alignment horizontal="center" vertical="top" wrapText="1"/>
    </xf>
    <xf numFmtId="1" fontId="5" fillId="0" borderId="0" xfId="1505" applyNumberFormat="1" applyFont="1" applyAlignment="1" applyProtection="1">
      <alignment horizontal="center" vertical="top" wrapText="1"/>
    </xf>
    <xf numFmtId="180" fontId="117" fillId="0" borderId="0" xfId="2632" applyFont="1" applyAlignment="1" applyProtection="1">
      <alignment horizontal="right" wrapText="1"/>
    </xf>
    <xf numFmtId="180" fontId="296" fillId="0" borderId="0" xfId="2632" applyFont="1" applyAlignment="1" applyProtection="1">
      <alignment horizontal="right" wrapText="1"/>
    </xf>
    <xf numFmtId="0" fontId="5" fillId="0" borderId="0" xfId="1505" applyFont="1" applyAlignment="1" applyProtection="1">
      <alignment horizontal="center" wrapText="1"/>
    </xf>
    <xf numFmtId="0" fontId="288" fillId="0" borderId="0" xfId="1505" applyFont="1" applyAlignment="1" applyProtection="1">
      <alignment horizontal="right"/>
    </xf>
    <xf numFmtId="0" fontId="5" fillId="0" borderId="68" xfId="1505" applyFont="1" applyBorder="1" applyAlignment="1" applyProtection="1">
      <alignment vertical="top"/>
    </xf>
    <xf numFmtId="0" fontId="5" fillId="0" borderId="68" xfId="1505" applyFont="1" applyBorder="1" applyAlignment="1" applyProtection="1">
      <alignment vertical="top" wrapText="1"/>
    </xf>
    <xf numFmtId="0" fontId="5" fillId="0" borderId="68" xfId="1505" applyFont="1" applyBorder="1" applyAlignment="1" applyProtection="1">
      <alignment horizontal="center"/>
    </xf>
    <xf numFmtId="1" fontId="5" fillId="0" borderId="68" xfId="1505" applyNumberFormat="1" applyFont="1" applyBorder="1" applyAlignment="1" applyProtection="1">
      <alignment horizontal="center"/>
    </xf>
    <xf numFmtId="4" fontId="117" fillId="0" borderId="68" xfId="1505" applyNumberFormat="1" applyFont="1" applyBorder="1" applyAlignment="1" applyProtection="1">
      <alignment horizontal="right"/>
    </xf>
    <xf numFmtId="4" fontId="296" fillId="0" borderId="68" xfId="1505" applyNumberFormat="1" applyFont="1" applyBorder="1" applyAlignment="1" applyProtection="1">
      <alignment horizontal="right"/>
    </xf>
    <xf numFmtId="0" fontId="48" fillId="0" borderId="0" xfId="1505" applyFont="1" applyAlignment="1" applyProtection="1">
      <alignment vertical="top"/>
    </xf>
    <xf numFmtId="0" fontId="48" fillId="0" borderId="0" xfId="1505" applyFont="1" applyProtection="1"/>
    <xf numFmtId="167" fontId="5" fillId="0" borderId="0" xfId="1505" applyNumberFormat="1" applyFont="1" applyBorder="1" applyAlignment="1" applyProtection="1">
      <alignment wrapText="1"/>
    </xf>
    <xf numFmtId="1" fontId="5" fillId="0" borderId="0" xfId="1505" applyNumberFormat="1" applyFont="1" applyBorder="1" applyAlignment="1" applyProtection="1">
      <alignment horizontal="center" wrapText="1"/>
    </xf>
    <xf numFmtId="4" fontId="117" fillId="0" borderId="0" xfId="1505" applyNumberFormat="1" applyFont="1" applyFill="1" applyAlignment="1" applyProtection="1">
      <alignment horizontal="right"/>
      <protection locked="0"/>
    </xf>
    <xf numFmtId="4" fontId="105" fillId="0" borderId="0" xfId="1505" applyNumberFormat="1" applyFont="1" applyAlignment="1" applyProtection="1">
      <alignment horizontal="right"/>
      <protection locked="0"/>
    </xf>
    <xf numFmtId="4" fontId="199" fillId="0" borderId="0" xfId="1505" applyNumberFormat="1" applyFont="1" applyAlignment="1" applyProtection="1">
      <alignment horizontal="right"/>
      <protection locked="0"/>
    </xf>
    <xf numFmtId="4" fontId="5" fillId="0" borderId="0" xfId="1505" applyNumberFormat="1" applyFont="1" applyAlignment="1" applyProtection="1">
      <alignment horizontal="right"/>
      <protection locked="0"/>
    </xf>
    <xf numFmtId="167" fontId="5" fillId="0" borderId="0" xfId="1505" applyNumberFormat="1" applyFont="1" applyBorder="1" applyAlignment="1" applyProtection="1">
      <alignment horizontal="right" wrapText="1"/>
      <protection locked="0"/>
    </xf>
    <xf numFmtId="0" fontId="298" fillId="0" borderId="0" xfId="1548" applyFont="1" applyProtection="1"/>
    <xf numFmtId="0" fontId="132" fillId="0" borderId="0" xfId="1548" applyFont="1" applyFill="1" applyProtection="1"/>
    <xf numFmtId="0" fontId="132" fillId="0" borderId="0" xfId="1548" applyFont="1" applyProtection="1"/>
    <xf numFmtId="0" fontId="132" fillId="0" borderId="0" xfId="1548" applyFont="1" applyBorder="1" applyProtection="1"/>
    <xf numFmtId="0" fontId="132" fillId="0" borderId="0" xfId="1548" applyFont="1" applyFill="1" applyBorder="1" applyProtection="1"/>
    <xf numFmtId="4" fontId="132" fillId="0" borderId="67" xfId="1548" applyNumberFormat="1" applyFont="1" applyFill="1" applyBorder="1" applyAlignment="1" applyProtection="1">
      <alignment horizontal="right"/>
    </xf>
    <xf numFmtId="4" fontId="299" fillId="0" borderId="0" xfId="1548" applyNumberFormat="1" applyFont="1" applyFill="1" applyBorder="1" applyAlignment="1" applyProtection="1">
      <alignment horizontal="right"/>
    </xf>
    <xf numFmtId="0" fontId="299" fillId="0" borderId="0" xfId="1548" applyFont="1" applyFill="1" applyProtection="1"/>
    <xf numFmtId="0" fontId="121" fillId="0" borderId="0" xfId="1548" applyFont="1" applyProtection="1"/>
    <xf numFmtId="4" fontId="132" fillId="0" borderId="0" xfId="1548" applyNumberFormat="1" applyFont="1" applyBorder="1" applyAlignment="1" applyProtection="1">
      <alignment horizontal="right"/>
      <protection locked="0"/>
    </xf>
    <xf numFmtId="4" fontId="132" fillId="0" borderId="0" xfId="2635" applyNumberFormat="1" applyFont="1" applyFill="1" applyAlignment="1" applyProtection="1">
      <alignment horizontal="right"/>
      <protection locked="0"/>
    </xf>
    <xf numFmtId="4" fontId="132" fillId="0" borderId="0" xfId="2635" applyNumberFormat="1" applyFont="1" applyBorder="1" applyAlignment="1" applyProtection="1">
      <alignment horizontal="right"/>
      <protection locked="0"/>
    </xf>
    <xf numFmtId="0" fontId="300" fillId="0" borderId="0" xfId="1548" applyFont="1" applyFill="1" applyProtection="1"/>
    <xf numFmtId="0" fontId="300" fillId="0" borderId="0" xfId="1548" applyFont="1" applyProtection="1"/>
    <xf numFmtId="0" fontId="300" fillId="0" borderId="0" xfId="1548" applyFont="1" applyBorder="1" applyProtection="1"/>
    <xf numFmtId="0" fontId="44" fillId="0" borderId="0" xfId="2639" applyFont="1" applyAlignment="1" applyProtection="1">
      <alignment horizontal="justify" vertical="top" wrapText="1"/>
    </xf>
    <xf numFmtId="0" fontId="300" fillId="0" borderId="0" xfId="1548" applyFont="1" applyFill="1" applyBorder="1" applyProtection="1"/>
    <xf numFmtId="4" fontId="300" fillId="0" borderId="67" xfId="1548" applyNumberFormat="1" applyFont="1" applyFill="1" applyBorder="1" applyAlignment="1" applyProtection="1">
      <alignment horizontal="right"/>
    </xf>
    <xf numFmtId="4" fontId="300" fillId="0" borderId="0" xfId="1548" applyNumberFormat="1" applyFont="1" applyBorder="1" applyAlignment="1" applyProtection="1">
      <alignment horizontal="right"/>
      <protection locked="0"/>
    </xf>
    <xf numFmtId="4" fontId="300" fillId="0" borderId="0" xfId="2635" applyNumberFormat="1" applyFont="1" applyFill="1" applyAlignment="1" applyProtection="1">
      <alignment horizontal="right"/>
      <protection locked="0"/>
    </xf>
    <xf numFmtId="4" fontId="300" fillId="0" borderId="0" xfId="2635" applyNumberFormat="1" applyFont="1" applyBorder="1" applyAlignment="1" applyProtection="1">
      <alignment horizontal="right"/>
      <protection locked="0"/>
    </xf>
    <xf numFmtId="4" fontId="132" fillId="0" borderId="0" xfId="2637" applyNumberFormat="1" applyFont="1" applyFill="1" applyAlignment="1" applyProtection="1">
      <alignment horizontal="right"/>
      <protection locked="0"/>
    </xf>
    <xf numFmtId="4" fontId="132" fillId="0" borderId="0" xfId="1548" applyNumberFormat="1" applyFont="1" applyAlignment="1" applyProtection="1">
      <alignment horizontal="right" wrapText="1"/>
      <protection locked="0"/>
    </xf>
    <xf numFmtId="4" fontId="304" fillId="0" borderId="0" xfId="1548" applyNumberFormat="1" applyFont="1" applyAlignment="1" applyProtection="1"/>
    <xf numFmtId="4" fontId="131" fillId="0" borderId="0" xfId="1548" applyNumberFormat="1" applyFont="1" applyAlignment="1" applyProtection="1"/>
    <xf numFmtId="49" fontId="300" fillId="0" borderId="0" xfId="1548" applyNumberFormat="1" applyFont="1" applyFill="1" applyBorder="1" applyAlignment="1" applyProtection="1">
      <alignment vertical="top" wrapText="1"/>
    </xf>
    <xf numFmtId="49" fontId="132" fillId="0" borderId="0" xfId="1548" applyNumberFormat="1" applyFont="1" applyFill="1" applyBorder="1" applyAlignment="1" applyProtection="1">
      <alignment vertical="top" wrapText="1"/>
    </xf>
    <xf numFmtId="0" fontId="303" fillId="0" borderId="0" xfId="2642" applyNumberFormat="1" applyFont="1" applyAlignment="1" applyProtection="1">
      <alignment horizontal="left"/>
    </xf>
    <xf numFmtId="4" fontId="299" fillId="0" borderId="0" xfId="1548" applyNumberFormat="1" applyFont="1" applyFill="1" applyBorder="1" applyAlignment="1" applyProtection="1"/>
    <xf numFmtId="4" fontId="132" fillId="0" borderId="0" xfId="1548" applyNumberFormat="1" applyFont="1" applyAlignment="1" applyProtection="1"/>
    <xf numFmtId="0" fontId="300" fillId="0" borderId="0" xfId="1548" applyNumberFormat="1" applyFont="1" applyAlignment="1" applyProtection="1">
      <alignment horizontal="justify" vertical="top" wrapText="1"/>
    </xf>
    <xf numFmtId="0" fontId="300" fillId="0" borderId="0" xfId="1548" applyNumberFormat="1" applyFont="1" applyAlignment="1" applyProtection="1">
      <alignment horizontal="center" wrapText="1"/>
    </xf>
    <xf numFmtId="1" fontId="300" fillId="0" borderId="0" xfId="1548" applyNumberFormat="1" applyFont="1" applyAlignment="1" applyProtection="1">
      <alignment horizontal="justify" vertical="top" wrapText="1"/>
    </xf>
    <xf numFmtId="4" fontId="121" fillId="0" borderId="0" xfId="1548" applyNumberFormat="1" applyFont="1" applyAlignment="1" applyProtection="1"/>
    <xf numFmtId="4" fontId="132" fillId="0" borderId="67" xfId="1548" applyNumberFormat="1" applyFont="1" applyBorder="1" applyAlignment="1" applyProtection="1"/>
    <xf numFmtId="4" fontId="121" fillId="0" borderId="67" xfId="1548" applyNumberFormat="1" applyFont="1" applyBorder="1" applyAlignment="1" applyProtection="1"/>
    <xf numFmtId="4" fontId="301" fillId="0" borderId="0" xfId="1548" applyNumberFormat="1" applyFont="1" applyAlignment="1" applyProtection="1">
      <alignment wrapText="1"/>
      <protection locked="0"/>
    </xf>
    <xf numFmtId="4" fontId="132" fillId="0" borderId="0" xfId="1548" applyNumberFormat="1" applyFont="1" applyAlignment="1" applyProtection="1">
      <protection locked="0"/>
    </xf>
    <xf numFmtId="0" fontId="29" fillId="0" borderId="0" xfId="87" applyFont="1" applyBorder="1" applyAlignment="1" applyProtection="1">
      <alignment vertical="top" wrapText="1"/>
    </xf>
    <xf numFmtId="4" fontId="32" fillId="0" borderId="14" xfId="0" applyFont="1" applyBorder="1" applyProtection="1"/>
    <xf numFmtId="4" fontId="30" fillId="0" borderId="21" xfId="0" applyFont="1" applyBorder="1" applyAlignment="1" applyProtection="1">
      <alignment vertical="top"/>
      <protection locked="0"/>
    </xf>
    <xf numFmtId="0" fontId="30" fillId="0" borderId="64" xfId="87" applyFont="1" applyBorder="1" applyAlignment="1" applyProtection="1">
      <alignment horizontal="right" vertical="top" wrapText="1"/>
    </xf>
    <xf numFmtId="0" fontId="30" fillId="0" borderId="24" xfId="87" applyFont="1" applyFill="1" applyBorder="1" applyAlignment="1" applyProtection="1">
      <alignment vertical="top" wrapText="1"/>
    </xf>
    <xf numFmtId="0" fontId="30" fillId="0" borderId="22" xfId="87" applyFont="1" applyFill="1" applyBorder="1" applyAlignment="1" applyProtection="1">
      <alignment vertical="top" wrapText="1"/>
    </xf>
    <xf numFmtId="0" fontId="30" fillId="0" borderId="74" xfId="87" applyFont="1" applyFill="1" applyBorder="1" applyAlignment="1" applyProtection="1">
      <alignment vertical="top" wrapText="1"/>
    </xf>
    <xf numFmtId="0" fontId="30" fillId="0" borderId="73" xfId="87" applyFont="1" applyFill="1" applyBorder="1" applyAlignment="1" applyProtection="1">
      <alignment vertical="top" wrapText="1"/>
    </xf>
    <xf numFmtId="0" fontId="30" fillId="0" borderId="23" xfId="87" applyFont="1" applyFill="1" applyBorder="1" applyAlignment="1" applyProtection="1">
      <alignment vertical="top" wrapText="1"/>
    </xf>
    <xf numFmtId="0" fontId="30" fillId="0" borderId="75" xfId="87" applyFont="1" applyFill="1" applyBorder="1" applyAlignment="1" applyProtection="1">
      <alignment vertical="top" wrapText="1"/>
    </xf>
    <xf numFmtId="0" fontId="44" fillId="0" borderId="67" xfId="820" applyFont="1" applyBorder="1" applyAlignment="1" applyProtection="1">
      <alignment vertical="top" wrapText="1"/>
    </xf>
    <xf numFmtId="0" fontId="30" fillId="0" borderId="67" xfId="1086" applyNumberFormat="1" applyFont="1" applyBorder="1" applyAlignment="1" applyProtection="1">
      <alignment horizontal="justify" vertical="top" wrapText="1"/>
    </xf>
    <xf numFmtId="4" fontId="94" fillId="0" borderId="0" xfId="0" applyNumberFormat="1" applyFont="1" applyProtection="1"/>
    <xf numFmtId="4" fontId="94" fillId="0" borderId="0" xfId="0" applyNumberFormat="1" applyFont="1" applyBorder="1" applyProtection="1"/>
    <xf numFmtId="4" fontId="94" fillId="0" borderId="0" xfId="0" applyNumberFormat="1" applyFont="1" applyFill="1" applyBorder="1" applyProtection="1"/>
    <xf numFmtId="4" fontId="30" fillId="0" borderId="0" xfId="0" applyFont="1" applyBorder="1" applyAlignment="1" applyProtection="1">
      <alignment horizontal="left" vertical="top" wrapText="1"/>
    </xf>
    <xf numFmtId="4" fontId="29" fillId="18" borderId="6" xfId="0" applyFont="1" applyFill="1" applyBorder="1" applyAlignment="1">
      <alignment wrapText="1"/>
    </xf>
    <xf numFmtId="4" fontId="32" fillId="18" borderId="10" xfId="0" applyFont="1" applyFill="1" applyBorder="1" applyAlignment="1">
      <alignment wrapText="1"/>
    </xf>
    <xf numFmtId="4" fontId="29" fillId="0" borderId="0" xfId="0" applyFont="1" applyAlignment="1">
      <alignment horizontal="center" vertical="top"/>
    </xf>
    <xf numFmtId="4" fontId="32" fillId="18" borderId="23" xfId="0" applyFont="1" applyFill="1" applyBorder="1"/>
    <xf numFmtId="4" fontId="32" fillId="18" borderId="23" xfId="0" applyFont="1" applyFill="1" applyBorder="1" applyAlignment="1">
      <alignment wrapText="1"/>
    </xf>
    <xf numFmtId="4" fontId="32" fillId="0" borderId="67" xfId="0" applyFont="1" applyBorder="1"/>
    <xf numFmtId="4" fontId="30" fillId="0" borderId="0" xfId="0" applyFont="1" applyBorder="1" applyAlignment="1" applyProtection="1">
      <alignment vertical="top"/>
      <protection locked="0"/>
    </xf>
    <xf numFmtId="4" fontId="29" fillId="41" borderId="44" xfId="0" applyFont="1" applyFill="1" applyBorder="1" applyAlignment="1" applyProtection="1">
      <alignment vertical="top"/>
    </xf>
    <xf numFmtId="4" fontId="30" fillId="41" borderId="45" xfId="0" applyFont="1" applyFill="1" applyBorder="1" applyAlignment="1" applyProtection="1">
      <alignment vertical="top"/>
    </xf>
    <xf numFmtId="4" fontId="30" fillId="41" borderId="46" xfId="0" applyFont="1" applyFill="1" applyBorder="1" applyAlignment="1" applyProtection="1">
      <alignment vertical="top"/>
    </xf>
    <xf numFmtId="4" fontId="30" fillId="0" borderId="0" xfId="0" applyFont="1" applyBorder="1" applyAlignment="1" applyProtection="1">
      <alignment horizontal="left" vertical="top" wrapText="1"/>
    </xf>
    <xf numFmtId="4" fontId="30" fillId="0" borderId="0" xfId="0" applyFont="1" applyAlignment="1" applyProtection="1">
      <alignment horizontal="left" vertical="top" wrapText="1"/>
    </xf>
    <xf numFmtId="49" fontId="131" fillId="0" borderId="0" xfId="0" applyNumberFormat="1" applyFont="1" applyAlignment="1" applyProtection="1">
      <alignment horizontal="left" vertical="top" wrapText="1" shrinkToFit="1"/>
    </xf>
    <xf numFmtId="49" fontId="132" fillId="0" borderId="0" xfId="0" applyNumberFormat="1" applyFont="1" applyAlignment="1" applyProtection="1">
      <alignment horizontal="left" vertical="top" wrapText="1" shrinkToFit="1"/>
    </xf>
    <xf numFmtId="4" fontId="43" fillId="0" borderId="0" xfId="0" applyFont="1" applyAlignment="1" applyProtection="1">
      <alignment horizontal="left" vertical="top" wrapText="1"/>
    </xf>
    <xf numFmtId="4" fontId="0" fillId="0" borderId="0" xfId="0" applyAlignment="1" applyProtection="1">
      <alignment horizontal="left" vertical="top" wrapText="1"/>
    </xf>
    <xf numFmtId="4" fontId="30" fillId="0" borderId="0" xfId="0" applyFont="1" applyBorder="1" applyAlignment="1" applyProtection="1">
      <alignment vertical="top" wrapText="1"/>
    </xf>
    <xf numFmtId="4" fontId="0" fillId="0" borderId="0" xfId="0" applyAlignment="1" applyProtection="1">
      <alignment vertical="top"/>
    </xf>
    <xf numFmtId="4" fontId="30" fillId="0" borderId="0" xfId="0" applyFont="1" applyFill="1" applyAlignment="1" applyProtection="1">
      <alignment horizontal="left" vertical="top" wrapText="1"/>
    </xf>
    <xf numFmtId="0" fontId="30" fillId="0" borderId="0" xfId="32" applyFont="1" applyBorder="1" applyAlignment="1" applyProtection="1">
      <alignment vertical="top" wrapText="1"/>
    </xf>
    <xf numFmtId="4" fontId="34" fillId="0" borderId="0" xfId="0" applyFont="1" applyFill="1" applyBorder="1" applyAlignment="1" applyProtection="1">
      <alignment horizontal="left" vertical="top" wrapText="1"/>
    </xf>
    <xf numFmtId="4" fontId="33" fillId="0" borderId="0" xfId="0" applyFont="1" applyFill="1" applyBorder="1" applyAlignment="1" applyProtection="1">
      <alignment horizontal="left" vertical="top" wrapText="1"/>
    </xf>
    <xf numFmtId="4" fontId="30" fillId="43" borderId="0" xfId="0" applyFont="1" applyFill="1" applyAlignment="1" applyProtection="1">
      <alignment horizontal="left" vertical="top" wrapText="1"/>
    </xf>
    <xf numFmtId="4" fontId="33" fillId="0" borderId="0" xfId="0" applyFont="1" applyBorder="1" applyAlignment="1" applyProtection="1">
      <alignment horizontal="left" vertical="top" wrapText="1"/>
    </xf>
    <xf numFmtId="4" fontId="30" fillId="0" borderId="0" xfId="0" applyFont="1" applyFill="1" applyBorder="1" applyAlignment="1" applyProtection="1">
      <alignment horizontal="left" vertical="top" wrapText="1"/>
    </xf>
    <xf numFmtId="4" fontId="30" fillId="0" borderId="0" xfId="0" applyNumberFormat="1" applyFont="1" applyFill="1" applyBorder="1" applyAlignment="1" applyProtection="1">
      <alignment vertical="top" wrapText="1"/>
    </xf>
    <xf numFmtId="4" fontId="125" fillId="0" borderId="0" xfId="0" applyFont="1" applyAlignment="1" applyProtection="1">
      <alignment horizontal="left" vertical="top" wrapText="1"/>
    </xf>
    <xf numFmtId="4" fontId="33" fillId="0" borderId="11" xfId="0" applyFont="1" applyFill="1" applyBorder="1" applyAlignment="1" applyProtection="1">
      <alignment vertical="top" wrapText="1"/>
    </xf>
    <xf numFmtId="4" fontId="34" fillId="0" borderId="0" xfId="0" applyFont="1" applyBorder="1" applyAlignment="1" applyProtection="1">
      <alignment horizontal="left" vertical="top" wrapText="1"/>
    </xf>
    <xf numFmtId="4" fontId="102" fillId="0" borderId="0" xfId="0" applyFont="1" applyAlignment="1" applyProtection="1">
      <alignment horizontal="left" vertical="top" wrapText="1"/>
    </xf>
    <xf numFmtId="4" fontId="102" fillId="0" borderId="0" xfId="0" applyFont="1" applyFill="1" applyAlignment="1" applyProtection="1">
      <alignment horizontal="left" vertical="top" wrapText="1"/>
    </xf>
    <xf numFmtId="4" fontId="109" fillId="42" borderId="44" xfId="0" applyFont="1" applyFill="1" applyBorder="1" applyAlignment="1" applyProtection="1">
      <alignment horizontal="left" vertical="top"/>
    </xf>
    <xf numFmtId="4" fontId="109" fillId="42" borderId="45" xfId="0" applyFont="1" applyFill="1" applyBorder="1" applyAlignment="1" applyProtection="1">
      <alignment horizontal="left" vertical="top"/>
    </xf>
    <xf numFmtId="4" fontId="109" fillId="42" borderId="46" xfId="0" applyFont="1" applyFill="1" applyBorder="1" applyAlignment="1" applyProtection="1">
      <alignment horizontal="left" vertical="top"/>
    </xf>
    <xf numFmtId="4" fontId="125" fillId="0" borderId="0" xfId="0" applyFont="1" applyFill="1" applyAlignment="1" applyProtection="1">
      <alignment horizontal="left" vertical="top" wrapText="1"/>
    </xf>
    <xf numFmtId="4" fontId="30" fillId="0" borderId="18" xfId="0" applyFont="1" applyBorder="1" applyAlignment="1" applyProtection="1">
      <alignment horizontal="left" vertical="top" wrapText="1"/>
    </xf>
    <xf numFmtId="4" fontId="30" fillId="0" borderId="19" xfId="0" applyFont="1" applyBorder="1" applyAlignment="1" applyProtection="1">
      <alignment horizontal="left" vertical="top" wrapText="1"/>
    </xf>
    <xf numFmtId="4" fontId="30" fillId="0" borderId="20" xfId="0" applyFont="1" applyBorder="1" applyAlignment="1" applyProtection="1">
      <alignment horizontal="left" vertical="top" wrapText="1"/>
    </xf>
    <xf numFmtId="4" fontId="30" fillId="0" borderId="4" xfId="0" applyFont="1" applyBorder="1" applyAlignment="1" applyProtection="1">
      <alignment horizontal="left" vertical="top" wrapText="1"/>
    </xf>
    <xf numFmtId="4" fontId="34" fillId="0" borderId="0" xfId="0" applyFont="1" applyBorder="1" applyAlignment="1" applyProtection="1">
      <alignment vertical="top" wrapText="1"/>
    </xf>
    <xf numFmtId="0" fontId="30" fillId="0" borderId="18" xfId="0" applyNumberFormat="1" applyFont="1" applyBorder="1" applyAlignment="1" applyProtection="1">
      <alignment horizontal="left" vertical="top" wrapText="1"/>
    </xf>
    <xf numFmtId="0" fontId="30" fillId="0" borderId="19" xfId="0" applyNumberFormat="1" applyFont="1" applyBorder="1" applyAlignment="1" applyProtection="1">
      <alignment horizontal="left" vertical="top" wrapText="1"/>
    </xf>
    <xf numFmtId="0" fontId="30" fillId="0" borderId="20" xfId="0" applyNumberFormat="1" applyFont="1" applyBorder="1" applyAlignment="1" applyProtection="1">
      <alignment horizontal="left" vertical="top" wrapText="1"/>
    </xf>
    <xf numFmtId="4" fontId="30" fillId="0" borderId="13" xfId="0" applyFont="1" applyBorder="1" applyAlignment="1" applyProtection="1">
      <alignment horizontal="left" vertical="top" wrapText="1"/>
    </xf>
    <xf numFmtId="4" fontId="30" fillId="0" borderId="14" xfId="0" applyFont="1" applyBorder="1" applyAlignment="1" applyProtection="1">
      <alignment horizontal="left" vertical="top" wrapText="1"/>
    </xf>
    <xf numFmtId="4" fontId="30" fillId="0" borderId="15" xfId="0" applyFont="1" applyBorder="1" applyAlignment="1" applyProtection="1">
      <alignment horizontal="left" vertical="top" wrapText="1"/>
    </xf>
    <xf numFmtId="4" fontId="30" fillId="0" borderId="16" xfId="0" applyFont="1" applyBorder="1" applyAlignment="1" applyProtection="1">
      <alignment horizontal="left" vertical="top" wrapText="1"/>
    </xf>
    <xf numFmtId="4" fontId="30" fillId="0" borderId="17" xfId="0" applyFont="1" applyBorder="1" applyAlignment="1" applyProtection="1">
      <alignment horizontal="left" vertical="top" wrapText="1"/>
    </xf>
    <xf numFmtId="4" fontId="30" fillId="0" borderId="4" xfId="0" applyFont="1" applyFill="1" applyBorder="1" applyAlignment="1" applyProtection="1">
      <alignment horizontal="left" vertical="top" wrapText="1"/>
    </xf>
    <xf numFmtId="4" fontId="43" fillId="0" borderId="4" xfId="0" applyFont="1" applyBorder="1" applyAlignment="1" applyProtection="1">
      <alignment horizontal="left" vertical="top" wrapText="1"/>
    </xf>
    <xf numFmtId="4" fontId="33" fillId="0" borderId="11" xfId="0" applyFont="1" applyBorder="1" applyAlignment="1" applyProtection="1">
      <alignment vertical="top" wrapText="1"/>
    </xf>
    <xf numFmtId="4" fontId="30" fillId="0" borderId="4" xfId="0" applyNumberFormat="1" applyFont="1" applyFill="1" applyBorder="1" applyAlignment="1" applyProtection="1">
      <alignment vertical="top" wrapText="1"/>
    </xf>
    <xf numFmtId="4" fontId="33" fillId="43" borderId="0" xfId="0" applyFont="1" applyFill="1" applyBorder="1" applyAlignment="1" applyProtection="1">
      <alignment horizontal="left" vertical="top" wrapText="1"/>
    </xf>
    <xf numFmtId="4" fontId="128" fillId="0" borderId="43" xfId="0" applyFont="1" applyBorder="1" applyAlignment="1" applyProtection="1">
      <alignment horizontal="left" vertical="top" wrapText="1"/>
    </xf>
    <xf numFmtId="4" fontId="30" fillId="0" borderId="11" xfId="0" applyFont="1" applyBorder="1" applyAlignment="1" applyProtection="1">
      <alignment vertical="top" wrapText="1"/>
    </xf>
    <xf numFmtId="4" fontId="36" fillId="0" borderId="0" xfId="0" applyFont="1" applyFill="1" applyAlignment="1" applyProtection="1">
      <alignment horizontal="left" vertical="top" wrapText="1"/>
    </xf>
    <xf numFmtId="0" fontId="29" fillId="0" borderId="0" xfId="87" applyFont="1" applyBorder="1" applyAlignment="1" applyProtection="1">
      <alignment vertical="top" wrapText="1"/>
    </xf>
    <xf numFmtId="49" fontId="190" fillId="0" borderId="0" xfId="2479" applyNumberFormat="1" applyFont="1" applyBorder="1" applyAlignment="1">
      <alignment horizontal="left" vertical="top" wrapText="1"/>
    </xf>
    <xf numFmtId="0" fontId="185" fillId="0" borderId="0" xfId="2479" applyFont="1" applyBorder="1" applyAlignment="1">
      <alignment horizontal="left" vertical="top" wrapText="1"/>
    </xf>
    <xf numFmtId="0" fontId="134" fillId="0" borderId="0" xfId="1575" applyFont="1" applyAlignment="1">
      <alignment vertical="top" wrapText="1"/>
    </xf>
    <xf numFmtId="0" fontId="134" fillId="0" borderId="0" xfId="1575" applyFont="1" applyAlignment="1"/>
    <xf numFmtId="0" fontId="189" fillId="0" borderId="0" xfId="2479" applyFont="1" applyAlignment="1">
      <alignment horizontal="left" vertical="top" wrapText="1"/>
    </xf>
    <xf numFmtId="0" fontId="189" fillId="0" borderId="0" xfId="1575" applyFont="1" applyAlignment="1">
      <alignment vertical="top"/>
    </xf>
    <xf numFmtId="0" fontId="134" fillId="0" borderId="0" xfId="1575" applyAlignment="1"/>
    <xf numFmtId="0" fontId="190" fillId="0" borderId="0" xfId="2479" applyFont="1" applyBorder="1" applyAlignment="1">
      <alignment horizontal="left" vertical="top" wrapText="1"/>
    </xf>
    <xf numFmtId="0" fontId="190" fillId="0" borderId="0" xfId="2479" applyFont="1" applyAlignment="1" applyProtection="1">
      <alignment horizontal="left" vertical="top" wrapText="1"/>
    </xf>
    <xf numFmtId="0" fontId="198" fillId="0" borderId="0" xfId="1575" applyFont="1" applyAlignment="1" applyProtection="1">
      <alignment horizontal="left" vertical="top" wrapText="1"/>
    </xf>
    <xf numFmtId="0" fontId="189" fillId="0" borderId="0" xfId="2479" applyFont="1" applyAlignment="1" applyProtection="1">
      <alignment horizontal="left" vertical="top" wrapText="1"/>
    </xf>
    <xf numFmtId="0" fontId="189" fillId="0" borderId="0" xfId="1575" applyFont="1" applyAlignment="1" applyProtection="1">
      <alignment vertical="top"/>
    </xf>
    <xf numFmtId="0" fontId="189" fillId="0" borderId="0" xfId="1575" applyFont="1" applyAlignment="1" applyProtection="1">
      <alignment vertical="top" wrapText="1"/>
    </xf>
    <xf numFmtId="0" fontId="134" fillId="0" borderId="0" xfId="1575" applyFont="1" applyAlignment="1" applyProtection="1">
      <alignment vertical="top" wrapText="1"/>
    </xf>
    <xf numFmtId="0" fontId="134" fillId="0" borderId="0" xfId="1575" applyFont="1" applyAlignment="1" applyProtection="1"/>
    <xf numFmtId="0" fontId="134" fillId="0" borderId="0" xfId="1575" applyAlignment="1" applyProtection="1"/>
    <xf numFmtId="0" fontId="190" fillId="0" borderId="0" xfId="2479" applyFont="1" applyAlignment="1" applyProtection="1"/>
    <xf numFmtId="0" fontId="198" fillId="0" borderId="0" xfId="1575" applyFont="1" applyAlignment="1" applyProtection="1"/>
    <xf numFmtId="0" fontId="189" fillId="0" borderId="0" xfId="1575" applyFont="1" applyAlignment="1">
      <alignment vertical="top" wrapText="1"/>
    </xf>
    <xf numFmtId="0" fontId="189" fillId="0" borderId="0" xfId="1575" applyFont="1" applyAlignment="1">
      <alignment wrapText="1"/>
    </xf>
    <xf numFmtId="0" fontId="0" fillId="0" borderId="0" xfId="2479" applyFont="1" applyAlignment="1">
      <alignment horizontal="left" vertical="top" wrapText="1"/>
    </xf>
    <xf numFmtId="0" fontId="134" fillId="0" borderId="0" xfId="1575" applyFont="1" applyAlignment="1">
      <alignment vertical="top"/>
    </xf>
    <xf numFmtId="0" fontId="198" fillId="0" borderId="0" xfId="1575" applyFont="1" applyAlignment="1">
      <alignment vertical="top"/>
    </xf>
    <xf numFmtId="0" fontId="190" fillId="0" borderId="0" xfId="2479" applyFont="1" applyBorder="1" applyAlignment="1" applyProtection="1">
      <alignment horizontal="left" vertical="top" wrapText="1"/>
    </xf>
    <xf numFmtId="0" fontId="185" fillId="0" borderId="0" xfId="2479" applyFont="1" applyBorder="1" applyAlignment="1" applyProtection="1">
      <alignment horizontal="left" vertical="top" wrapText="1"/>
    </xf>
    <xf numFmtId="0" fontId="190" fillId="0" borderId="0" xfId="2479" applyFont="1" applyAlignment="1">
      <alignment horizontal="left" vertical="top" wrapText="1"/>
    </xf>
    <xf numFmtId="0" fontId="189" fillId="0" borderId="0" xfId="2484" applyFont="1" applyAlignment="1" applyProtection="1">
      <alignment horizontal="left" vertical="top" wrapText="1"/>
    </xf>
    <xf numFmtId="0" fontId="210" fillId="0" borderId="0" xfId="2479" applyFont="1" applyBorder="1" applyAlignment="1">
      <alignment horizontal="left" vertical="top" wrapText="1"/>
    </xf>
    <xf numFmtId="0" fontId="198" fillId="0" borderId="0" xfId="1575" applyFont="1" applyAlignment="1" applyProtection="1">
      <alignment wrapText="1"/>
    </xf>
    <xf numFmtId="1" fontId="223" fillId="0" borderId="0" xfId="2493" applyNumberFormat="1" applyFont="1" applyBorder="1" applyAlignment="1" applyProtection="1">
      <alignment horizontal="center" wrapText="1"/>
    </xf>
    <xf numFmtId="1" fontId="222" fillId="0" borderId="0" xfId="2493" applyNumberFormat="1" applyFont="1" applyAlignment="1" applyProtection="1">
      <alignment horizontal="center" vertical="top"/>
    </xf>
    <xf numFmtId="1" fontId="223" fillId="0" borderId="0" xfId="2493" applyNumberFormat="1" applyFont="1" applyAlignment="1" applyProtection="1">
      <alignment horizontal="center" vertical="top"/>
    </xf>
    <xf numFmtId="1" fontId="217" fillId="0" borderId="0" xfId="2533" applyNumberFormat="1" applyFont="1" applyAlignment="1" applyProtection="1">
      <alignment vertical="top"/>
    </xf>
    <xf numFmtId="1" fontId="114" fillId="0" borderId="0" xfId="2533" applyNumberFormat="1" applyFont="1" applyBorder="1" applyAlignment="1" applyProtection="1">
      <alignment horizontal="center" vertical="top"/>
    </xf>
    <xf numFmtId="1" fontId="114" fillId="0" borderId="0" xfId="2533" applyNumberFormat="1" applyFont="1" applyBorder="1" applyAlignment="1" applyProtection="1">
      <alignment horizontal="center" wrapText="1"/>
    </xf>
    <xf numFmtId="1" fontId="48" fillId="0" borderId="0" xfId="1505" applyNumberFormat="1" applyFont="1" applyBorder="1" applyAlignment="1" applyProtection="1">
      <alignment horizontal="center" wrapText="1"/>
    </xf>
    <xf numFmtId="0" fontId="30" fillId="0" borderId="0" xfId="0" applyNumberFormat="1" applyFont="1" applyFill="1" applyBorder="1" applyAlignment="1" applyProtection="1">
      <alignment vertical="top" wrapText="1"/>
    </xf>
    <xf numFmtId="4" fontId="37" fillId="0" borderId="11" xfId="0" applyFont="1" applyBorder="1" applyAlignment="1" applyProtection="1">
      <alignment horizontal="left" vertical="top" wrapText="1"/>
    </xf>
  </cellXfs>
  <cellStyles count="2643">
    <cellStyle name="%" xfId="2536" xr:uid="{00000000-0005-0000-0000-000000000000}"/>
    <cellStyle name="_alpina" xfId="89" xr:uid="{00000000-0005-0000-0000-000001000000}"/>
    <cellStyle name="_alpina 2" xfId="1576" xr:uid="{00000000-0005-0000-0000-000002000000}"/>
    <cellStyle name="_dostop" xfId="90" xr:uid="{00000000-0005-0000-0000-000003000000}"/>
    <cellStyle name="_dostop 2" xfId="1577" xr:uid="{00000000-0005-0000-0000-000004000000}"/>
    <cellStyle name="_Elbego_AC BAZA LOGATEC ČISTILNA NAPRAVA_261" xfId="91" xr:uid="{00000000-0005-0000-0000-000005000000}"/>
    <cellStyle name="_Elbego_AC BAZA LOGATEC ČISTILNA NAPRAVA_261 2" xfId="1578" xr:uid="{00000000-0005-0000-0000-000006000000}"/>
    <cellStyle name="_elinam_DS7400 požar_572" xfId="92" xr:uid="{00000000-0005-0000-0000-000007000000}"/>
    <cellStyle name="_elinam_DS7400 požar_572 2" xfId="1579" xr:uid="{00000000-0005-0000-0000-000008000000}"/>
    <cellStyle name="_KRM in REG" xfId="93" xr:uid="{00000000-0005-0000-0000-000009000000}"/>
    <cellStyle name="_KRM in REG 2" xfId="94" xr:uid="{00000000-0005-0000-0000-00000A000000}"/>
    <cellStyle name="_KRM in REG_100301_EI_Popis_Poker room-PZR-s cenami_01" xfId="95" xr:uid="{00000000-0005-0000-0000-00000B000000}"/>
    <cellStyle name="_popis mirage" xfId="96" xr:uid="{00000000-0005-0000-0000-00000C000000}"/>
    <cellStyle name="_pristop (1)" xfId="97" xr:uid="{00000000-0005-0000-0000-00000D000000}"/>
    <cellStyle name="_pristop (1) 2" xfId="1580" xr:uid="{00000000-0005-0000-0000-00000E000000}"/>
    <cellStyle name="_REGULACIJA SVETIL" xfId="98" xr:uid="{00000000-0005-0000-0000-00000F000000}"/>
    <cellStyle name="_REGULACIJA SVETIL 2" xfId="99" xr:uid="{00000000-0005-0000-0000-000010000000}"/>
    <cellStyle name="_REGULACIJA SVETIL_100301_EI_Popis_Poker room-PZR-s cenami_01" xfId="100" xr:uid="{00000000-0005-0000-0000-000011000000}"/>
    <cellStyle name="_SVETILA " xfId="101" xr:uid="{00000000-0005-0000-0000-000012000000}"/>
    <cellStyle name="_SVETILA  2" xfId="102" xr:uid="{00000000-0005-0000-0000-000013000000}"/>
    <cellStyle name="_SVETILA _100301_EI_Popis_Poker room-PZR-s cenami_01" xfId="103" xr:uid="{00000000-0005-0000-0000-000014000000}"/>
    <cellStyle name="20 % – Poudarek1" xfId="1" xr:uid="{00000000-0005-0000-0000-000015000000}"/>
    <cellStyle name="20 % – Poudarek1 2" xfId="104" xr:uid="{00000000-0005-0000-0000-000016000000}"/>
    <cellStyle name="20 % – Poudarek1 2 2" xfId="1581" xr:uid="{00000000-0005-0000-0000-000017000000}"/>
    <cellStyle name="20 % – Poudarek1 3" xfId="2497" xr:uid="{00000000-0005-0000-0000-000018000000}"/>
    <cellStyle name="20 % – Poudarek2" xfId="2" xr:uid="{00000000-0005-0000-0000-000019000000}"/>
    <cellStyle name="20 % – Poudarek2 2" xfId="105" xr:uid="{00000000-0005-0000-0000-00001A000000}"/>
    <cellStyle name="20 % – Poudarek2 2 2" xfId="1582" xr:uid="{00000000-0005-0000-0000-00001B000000}"/>
    <cellStyle name="20 % – Poudarek2 3" xfId="2498" xr:uid="{00000000-0005-0000-0000-00001C000000}"/>
    <cellStyle name="20 % – Poudarek3" xfId="3" xr:uid="{00000000-0005-0000-0000-00001D000000}"/>
    <cellStyle name="20 % – Poudarek3 2" xfId="106" xr:uid="{00000000-0005-0000-0000-00001E000000}"/>
    <cellStyle name="20 % – Poudarek3 2 2" xfId="1583" xr:uid="{00000000-0005-0000-0000-00001F000000}"/>
    <cellStyle name="20 % – Poudarek3 3" xfId="2499" xr:uid="{00000000-0005-0000-0000-000020000000}"/>
    <cellStyle name="20 % – Poudarek4" xfId="4" xr:uid="{00000000-0005-0000-0000-000021000000}"/>
    <cellStyle name="20 % – Poudarek4 2" xfId="107" xr:uid="{00000000-0005-0000-0000-000022000000}"/>
    <cellStyle name="20 % – Poudarek4 2 2" xfId="1584" xr:uid="{00000000-0005-0000-0000-000023000000}"/>
    <cellStyle name="20 % – Poudarek4 3" xfId="2500" xr:uid="{00000000-0005-0000-0000-000024000000}"/>
    <cellStyle name="20 % – Poudarek5" xfId="5" xr:uid="{00000000-0005-0000-0000-000025000000}"/>
    <cellStyle name="20 % – Poudarek5 2" xfId="108" xr:uid="{00000000-0005-0000-0000-000026000000}"/>
    <cellStyle name="20 % – Poudarek5 2 2" xfId="1585" xr:uid="{00000000-0005-0000-0000-000027000000}"/>
    <cellStyle name="20 % – Poudarek5 3" xfId="2501" xr:uid="{00000000-0005-0000-0000-000028000000}"/>
    <cellStyle name="20 % – Poudarek6" xfId="6" xr:uid="{00000000-0005-0000-0000-000029000000}"/>
    <cellStyle name="20 % – Poudarek6 2" xfId="109" xr:uid="{00000000-0005-0000-0000-00002A000000}"/>
    <cellStyle name="20 % – Poudarek6 2 2" xfId="1586" xr:uid="{00000000-0005-0000-0000-00002B000000}"/>
    <cellStyle name="20 % – Poudarek6 3" xfId="2502" xr:uid="{00000000-0005-0000-0000-00002C000000}"/>
    <cellStyle name="20% - Accent1" xfId="1587" xr:uid="{00000000-0005-0000-0000-00002D000000}"/>
    <cellStyle name="20% - Accent1 2 2" xfId="110" xr:uid="{00000000-0005-0000-0000-00002E000000}"/>
    <cellStyle name="20% - Accent1 2 2 2" xfId="1588" xr:uid="{00000000-0005-0000-0000-00002F000000}"/>
    <cellStyle name="20% - Accent1 2 3" xfId="111" xr:uid="{00000000-0005-0000-0000-000030000000}"/>
    <cellStyle name="20% - Accent1 2 3 2" xfId="1589" xr:uid="{00000000-0005-0000-0000-000031000000}"/>
    <cellStyle name="20% - Accent1 3 2" xfId="112" xr:uid="{00000000-0005-0000-0000-000032000000}"/>
    <cellStyle name="20% - Accent1 3 2 2" xfId="1590" xr:uid="{00000000-0005-0000-0000-000033000000}"/>
    <cellStyle name="20% - Accent1 3 3" xfId="113" xr:uid="{00000000-0005-0000-0000-000034000000}"/>
    <cellStyle name="20% - Accent1 3 3 2" xfId="1591" xr:uid="{00000000-0005-0000-0000-000035000000}"/>
    <cellStyle name="20% - Accent1 4 2" xfId="114" xr:uid="{00000000-0005-0000-0000-000036000000}"/>
    <cellStyle name="20% - Accent1 4 2 2" xfId="1592" xr:uid="{00000000-0005-0000-0000-000037000000}"/>
    <cellStyle name="20% - Accent1 4 3" xfId="115" xr:uid="{00000000-0005-0000-0000-000038000000}"/>
    <cellStyle name="20% - Accent1 4 3 2" xfId="1593" xr:uid="{00000000-0005-0000-0000-000039000000}"/>
    <cellStyle name="20% - Accent1 5 2" xfId="116" xr:uid="{00000000-0005-0000-0000-00003A000000}"/>
    <cellStyle name="20% - Accent1 5 2 2" xfId="1594" xr:uid="{00000000-0005-0000-0000-00003B000000}"/>
    <cellStyle name="20% - Accent1 5 3" xfId="117" xr:uid="{00000000-0005-0000-0000-00003C000000}"/>
    <cellStyle name="20% - Accent1 5 3 2" xfId="1595" xr:uid="{00000000-0005-0000-0000-00003D000000}"/>
    <cellStyle name="20% - Accent1_aa osnova za ponudbe" xfId="1596" xr:uid="{00000000-0005-0000-0000-00003E000000}"/>
    <cellStyle name="20% - Accent2" xfId="1597" xr:uid="{00000000-0005-0000-0000-00003F000000}"/>
    <cellStyle name="20% - Accent2 2 2" xfId="118" xr:uid="{00000000-0005-0000-0000-000040000000}"/>
    <cellStyle name="20% - Accent2 2 2 2" xfId="1598" xr:uid="{00000000-0005-0000-0000-000041000000}"/>
    <cellStyle name="20% - Accent2 2 3" xfId="119" xr:uid="{00000000-0005-0000-0000-000042000000}"/>
    <cellStyle name="20% - Accent2 2 3 2" xfId="1599" xr:uid="{00000000-0005-0000-0000-000043000000}"/>
    <cellStyle name="20% - Accent2 3 2" xfId="120" xr:uid="{00000000-0005-0000-0000-000044000000}"/>
    <cellStyle name="20% - Accent2 3 2 2" xfId="1600" xr:uid="{00000000-0005-0000-0000-000045000000}"/>
    <cellStyle name="20% - Accent2 3 3" xfId="121" xr:uid="{00000000-0005-0000-0000-000046000000}"/>
    <cellStyle name="20% - Accent2 3 3 2" xfId="1601" xr:uid="{00000000-0005-0000-0000-000047000000}"/>
    <cellStyle name="20% - Accent2 4 2" xfId="122" xr:uid="{00000000-0005-0000-0000-000048000000}"/>
    <cellStyle name="20% - Accent2 4 2 2" xfId="1602" xr:uid="{00000000-0005-0000-0000-000049000000}"/>
    <cellStyle name="20% - Accent2 4 3" xfId="123" xr:uid="{00000000-0005-0000-0000-00004A000000}"/>
    <cellStyle name="20% - Accent2 4 3 2" xfId="1603" xr:uid="{00000000-0005-0000-0000-00004B000000}"/>
    <cellStyle name="20% - Accent2 5 2" xfId="124" xr:uid="{00000000-0005-0000-0000-00004C000000}"/>
    <cellStyle name="20% - Accent2 5 2 2" xfId="1604" xr:uid="{00000000-0005-0000-0000-00004D000000}"/>
    <cellStyle name="20% - Accent2 5 3" xfId="125" xr:uid="{00000000-0005-0000-0000-00004E000000}"/>
    <cellStyle name="20% - Accent2 5 3 2" xfId="1605" xr:uid="{00000000-0005-0000-0000-00004F000000}"/>
    <cellStyle name="20% - Accent2_aa osnova za ponudbe" xfId="1606" xr:uid="{00000000-0005-0000-0000-000050000000}"/>
    <cellStyle name="20% - Accent3" xfId="1607" xr:uid="{00000000-0005-0000-0000-000051000000}"/>
    <cellStyle name="20% - Accent3 2 2" xfId="126" xr:uid="{00000000-0005-0000-0000-000052000000}"/>
    <cellStyle name="20% - Accent3 2 2 2" xfId="1608" xr:uid="{00000000-0005-0000-0000-000053000000}"/>
    <cellStyle name="20% - Accent3 2 3" xfId="127" xr:uid="{00000000-0005-0000-0000-000054000000}"/>
    <cellStyle name="20% - Accent3 2 3 2" xfId="1609" xr:uid="{00000000-0005-0000-0000-000055000000}"/>
    <cellStyle name="20% - Accent3 3 2" xfId="128" xr:uid="{00000000-0005-0000-0000-000056000000}"/>
    <cellStyle name="20% - Accent3 3 2 2" xfId="1610" xr:uid="{00000000-0005-0000-0000-000057000000}"/>
    <cellStyle name="20% - Accent3 3 3" xfId="129" xr:uid="{00000000-0005-0000-0000-000058000000}"/>
    <cellStyle name="20% - Accent3 3 3 2" xfId="1611" xr:uid="{00000000-0005-0000-0000-000059000000}"/>
    <cellStyle name="20% - Accent3 4 2" xfId="130" xr:uid="{00000000-0005-0000-0000-00005A000000}"/>
    <cellStyle name="20% - Accent3 4 2 2" xfId="1612" xr:uid="{00000000-0005-0000-0000-00005B000000}"/>
    <cellStyle name="20% - Accent3 4 3" xfId="131" xr:uid="{00000000-0005-0000-0000-00005C000000}"/>
    <cellStyle name="20% - Accent3 4 3 2" xfId="1613" xr:uid="{00000000-0005-0000-0000-00005D000000}"/>
    <cellStyle name="20% - Accent3 5 2" xfId="132" xr:uid="{00000000-0005-0000-0000-00005E000000}"/>
    <cellStyle name="20% - Accent3 5 2 2" xfId="1614" xr:uid="{00000000-0005-0000-0000-00005F000000}"/>
    <cellStyle name="20% - Accent3 5 3" xfId="133" xr:uid="{00000000-0005-0000-0000-000060000000}"/>
    <cellStyle name="20% - Accent3 5 3 2" xfId="1615" xr:uid="{00000000-0005-0000-0000-000061000000}"/>
    <cellStyle name="20% - Accent3_aa osnova za ponudbe" xfId="1616" xr:uid="{00000000-0005-0000-0000-000062000000}"/>
    <cellStyle name="20% - Accent4" xfId="1617" xr:uid="{00000000-0005-0000-0000-000063000000}"/>
    <cellStyle name="20% - Accent4 2 2" xfId="134" xr:uid="{00000000-0005-0000-0000-000064000000}"/>
    <cellStyle name="20% - Accent4 2 2 2" xfId="1618" xr:uid="{00000000-0005-0000-0000-000065000000}"/>
    <cellStyle name="20% - Accent4 2 3" xfId="135" xr:uid="{00000000-0005-0000-0000-000066000000}"/>
    <cellStyle name="20% - Accent4 2 3 2" xfId="1619" xr:uid="{00000000-0005-0000-0000-000067000000}"/>
    <cellStyle name="20% - Accent4 3 2" xfId="136" xr:uid="{00000000-0005-0000-0000-000068000000}"/>
    <cellStyle name="20% - Accent4 3 2 2" xfId="1620" xr:uid="{00000000-0005-0000-0000-000069000000}"/>
    <cellStyle name="20% - Accent4 3 3" xfId="137" xr:uid="{00000000-0005-0000-0000-00006A000000}"/>
    <cellStyle name="20% - Accent4 3 3 2" xfId="1621" xr:uid="{00000000-0005-0000-0000-00006B000000}"/>
    <cellStyle name="20% - Accent4 4 2" xfId="138" xr:uid="{00000000-0005-0000-0000-00006C000000}"/>
    <cellStyle name="20% - Accent4 4 2 2" xfId="1622" xr:uid="{00000000-0005-0000-0000-00006D000000}"/>
    <cellStyle name="20% - Accent4 4 3" xfId="139" xr:uid="{00000000-0005-0000-0000-00006E000000}"/>
    <cellStyle name="20% - Accent4 4 3 2" xfId="1623" xr:uid="{00000000-0005-0000-0000-00006F000000}"/>
    <cellStyle name="20% - Accent4 5 2" xfId="140" xr:uid="{00000000-0005-0000-0000-000070000000}"/>
    <cellStyle name="20% - Accent4 5 2 2" xfId="1624" xr:uid="{00000000-0005-0000-0000-000071000000}"/>
    <cellStyle name="20% - Accent4 5 3" xfId="141" xr:uid="{00000000-0005-0000-0000-000072000000}"/>
    <cellStyle name="20% - Accent4 5 3 2" xfId="1625" xr:uid="{00000000-0005-0000-0000-000073000000}"/>
    <cellStyle name="20% - Accent4_aa osnova za ponudbe" xfId="1626" xr:uid="{00000000-0005-0000-0000-000074000000}"/>
    <cellStyle name="20% - Accent5" xfId="1627" xr:uid="{00000000-0005-0000-0000-000075000000}"/>
    <cellStyle name="20% - Accent5 2 2" xfId="142" xr:uid="{00000000-0005-0000-0000-000076000000}"/>
    <cellStyle name="20% - Accent5 2 2 2" xfId="1628" xr:uid="{00000000-0005-0000-0000-000077000000}"/>
    <cellStyle name="20% - Accent5 2 3" xfId="143" xr:uid="{00000000-0005-0000-0000-000078000000}"/>
    <cellStyle name="20% - Accent5 2 3 2" xfId="1629" xr:uid="{00000000-0005-0000-0000-000079000000}"/>
    <cellStyle name="20% - Accent5 3 2" xfId="144" xr:uid="{00000000-0005-0000-0000-00007A000000}"/>
    <cellStyle name="20% - Accent5 3 2 2" xfId="1630" xr:uid="{00000000-0005-0000-0000-00007B000000}"/>
    <cellStyle name="20% - Accent5 3 3" xfId="145" xr:uid="{00000000-0005-0000-0000-00007C000000}"/>
    <cellStyle name="20% - Accent5 3 3 2" xfId="1631" xr:uid="{00000000-0005-0000-0000-00007D000000}"/>
    <cellStyle name="20% - Accent5 4 2" xfId="146" xr:uid="{00000000-0005-0000-0000-00007E000000}"/>
    <cellStyle name="20% - Accent5 4 2 2" xfId="1632" xr:uid="{00000000-0005-0000-0000-00007F000000}"/>
    <cellStyle name="20% - Accent5 4 3" xfId="147" xr:uid="{00000000-0005-0000-0000-000080000000}"/>
    <cellStyle name="20% - Accent5 4 3 2" xfId="1633" xr:uid="{00000000-0005-0000-0000-000081000000}"/>
    <cellStyle name="20% - Accent5 5 2" xfId="148" xr:uid="{00000000-0005-0000-0000-000082000000}"/>
    <cellStyle name="20% - Accent5 5 2 2" xfId="1634" xr:uid="{00000000-0005-0000-0000-000083000000}"/>
    <cellStyle name="20% - Accent5 5 3" xfId="149" xr:uid="{00000000-0005-0000-0000-000084000000}"/>
    <cellStyle name="20% - Accent5 5 3 2" xfId="1635" xr:uid="{00000000-0005-0000-0000-000085000000}"/>
    <cellStyle name="20% - Accent5_aa osnova za ponudbe" xfId="1636" xr:uid="{00000000-0005-0000-0000-000086000000}"/>
    <cellStyle name="20% - Accent6" xfId="1637" xr:uid="{00000000-0005-0000-0000-000087000000}"/>
    <cellStyle name="20% - Accent6 2 2" xfId="150" xr:uid="{00000000-0005-0000-0000-000088000000}"/>
    <cellStyle name="20% - Accent6 2 2 2" xfId="1638" xr:uid="{00000000-0005-0000-0000-000089000000}"/>
    <cellStyle name="20% - Accent6 2 3" xfId="151" xr:uid="{00000000-0005-0000-0000-00008A000000}"/>
    <cellStyle name="20% - Accent6 2 3 2" xfId="1639" xr:uid="{00000000-0005-0000-0000-00008B000000}"/>
    <cellStyle name="20% - Accent6 3 2" xfId="152" xr:uid="{00000000-0005-0000-0000-00008C000000}"/>
    <cellStyle name="20% - Accent6 3 2 2" xfId="1640" xr:uid="{00000000-0005-0000-0000-00008D000000}"/>
    <cellStyle name="20% - Accent6 3 3" xfId="153" xr:uid="{00000000-0005-0000-0000-00008E000000}"/>
    <cellStyle name="20% - Accent6 3 3 2" xfId="1641" xr:uid="{00000000-0005-0000-0000-00008F000000}"/>
    <cellStyle name="20% - Accent6 4 2" xfId="154" xr:uid="{00000000-0005-0000-0000-000090000000}"/>
    <cellStyle name="20% - Accent6 4 2 2" xfId="1642" xr:uid="{00000000-0005-0000-0000-000091000000}"/>
    <cellStyle name="20% - Accent6 4 3" xfId="155" xr:uid="{00000000-0005-0000-0000-000092000000}"/>
    <cellStyle name="20% - Accent6 4 3 2" xfId="1643" xr:uid="{00000000-0005-0000-0000-000093000000}"/>
    <cellStyle name="20% - Accent6 5 2" xfId="156" xr:uid="{00000000-0005-0000-0000-000094000000}"/>
    <cellStyle name="20% - Accent6 5 2 2" xfId="1644" xr:uid="{00000000-0005-0000-0000-000095000000}"/>
    <cellStyle name="20% - Accent6 5 3" xfId="157" xr:uid="{00000000-0005-0000-0000-000096000000}"/>
    <cellStyle name="20% - Accent6 5 3 2" xfId="1645" xr:uid="{00000000-0005-0000-0000-000097000000}"/>
    <cellStyle name="20% - Accent6_aa osnova za ponudbe" xfId="1646" xr:uid="{00000000-0005-0000-0000-000098000000}"/>
    <cellStyle name="20% - Akzent1 2" xfId="2537" xr:uid="{00000000-0005-0000-0000-000099000000}"/>
    <cellStyle name="20% - Akzent1 3" xfId="2538" xr:uid="{00000000-0005-0000-0000-00009A000000}"/>
    <cellStyle name="20% - Akzent2 2" xfId="2539" xr:uid="{00000000-0005-0000-0000-00009B000000}"/>
    <cellStyle name="20% - Akzent2 3" xfId="2540" xr:uid="{00000000-0005-0000-0000-00009C000000}"/>
    <cellStyle name="20% - Akzent3 2" xfId="2541" xr:uid="{00000000-0005-0000-0000-00009D000000}"/>
    <cellStyle name="20% - Akzent3 3" xfId="2542" xr:uid="{00000000-0005-0000-0000-00009E000000}"/>
    <cellStyle name="20% - Akzent4 2" xfId="2543" xr:uid="{00000000-0005-0000-0000-00009F000000}"/>
    <cellStyle name="20% - Akzent4 3" xfId="2544" xr:uid="{00000000-0005-0000-0000-0000A0000000}"/>
    <cellStyle name="20% - Akzent5 2" xfId="2545" xr:uid="{00000000-0005-0000-0000-0000A1000000}"/>
    <cellStyle name="20% - Akzent5 3" xfId="2546" xr:uid="{00000000-0005-0000-0000-0000A2000000}"/>
    <cellStyle name="20% - Akzent6 2" xfId="2547" xr:uid="{00000000-0005-0000-0000-0000A3000000}"/>
    <cellStyle name="20% - Akzent6 3" xfId="2548" xr:uid="{00000000-0005-0000-0000-0000A4000000}"/>
    <cellStyle name="40 % – Poudarek1" xfId="7" xr:uid="{00000000-0005-0000-0000-0000A5000000}"/>
    <cellStyle name="40 % – Poudarek1 2" xfId="158" xr:uid="{00000000-0005-0000-0000-0000A6000000}"/>
    <cellStyle name="40 % – Poudarek1 2 2" xfId="1647" xr:uid="{00000000-0005-0000-0000-0000A7000000}"/>
    <cellStyle name="40 % – Poudarek1 3" xfId="2503" xr:uid="{00000000-0005-0000-0000-0000A8000000}"/>
    <cellStyle name="40 % – Poudarek2" xfId="8" xr:uid="{00000000-0005-0000-0000-0000A9000000}"/>
    <cellStyle name="40 % – Poudarek2 2" xfId="159" xr:uid="{00000000-0005-0000-0000-0000AA000000}"/>
    <cellStyle name="40 % – Poudarek2 2 2" xfId="1648" xr:uid="{00000000-0005-0000-0000-0000AB000000}"/>
    <cellStyle name="40 % – Poudarek2 3" xfId="2504" xr:uid="{00000000-0005-0000-0000-0000AC000000}"/>
    <cellStyle name="40 % – Poudarek3" xfId="9" xr:uid="{00000000-0005-0000-0000-0000AD000000}"/>
    <cellStyle name="40 % – Poudarek3 2" xfId="160" xr:uid="{00000000-0005-0000-0000-0000AE000000}"/>
    <cellStyle name="40 % – Poudarek3 2 2" xfId="1649" xr:uid="{00000000-0005-0000-0000-0000AF000000}"/>
    <cellStyle name="40 % – Poudarek3 3" xfId="2505" xr:uid="{00000000-0005-0000-0000-0000B0000000}"/>
    <cellStyle name="40 % – Poudarek4" xfId="10" xr:uid="{00000000-0005-0000-0000-0000B1000000}"/>
    <cellStyle name="40 % – Poudarek4 2" xfId="161" xr:uid="{00000000-0005-0000-0000-0000B2000000}"/>
    <cellStyle name="40 % – Poudarek4 2 2" xfId="1650" xr:uid="{00000000-0005-0000-0000-0000B3000000}"/>
    <cellStyle name="40 % – Poudarek4 3" xfId="2506" xr:uid="{00000000-0005-0000-0000-0000B4000000}"/>
    <cellStyle name="40 % – Poudarek5" xfId="11" xr:uid="{00000000-0005-0000-0000-0000B5000000}"/>
    <cellStyle name="40 % – Poudarek5 2" xfId="162" xr:uid="{00000000-0005-0000-0000-0000B6000000}"/>
    <cellStyle name="40 % – Poudarek5 2 2" xfId="1651" xr:uid="{00000000-0005-0000-0000-0000B7000000}"/>
    <cellStyle name="40 % – Poudarek5 3" xfId="2507" xr:uid="{00000000-0005-0000-0000-0000B8000000}"/>
    <cellStyle name="40 % – Poudarek6" xfId="12" xr:uid="{00000000-0005-0000-0000-0000B9000000}"/>
    <cellStyle name="40 % – Poudarek6 2" xfId="163" xr:uid="{00000000-0005-0000-0000-0000BA000000}"/>
    <cellStyle name="40 % – Poudarek6 2 2" xfId="1652" xr:uid="{00000000-0005-0000-0000-0000BB000000}"/>
    <cellStyle name="40 % – Poudarek6 3" xfId="2508" xr:uid="{00000000-0005-0000-0000-0000BC000000}"/>
    <cellStyle name="40% - Accent1" xfId="1653" xr:uid="{00000000-0005-0000-0000-0000BD000000}"/>
    <cellStyle name="40% - Accent1 2 2" xfId="164" xr:uid="{00000000-0005-0000-0000-0000BE000000}"/>
    <cellStyle name="40% - Accent1 2 2 2" xfId="1654" xr:uid="{00000000-0005-0000-0000-0000BF000000}"/>
    <cellStyle name="40% - Accent1 2 3" xfId="165" xr:uid="{00000000-0005-0000-0000-0000C0000000}"/>
    <cellStyle name="40% - Accent1 2 3 2" xfId="1655" xr:uid="{00000000-0005-0000-0000-0000C1000000}"/>
    <cellStyle name="40% - Accent1 3 2" xfId="166" xr:uid="{00000000-0005-0000-0000-0000C2000000}"/>
    <cellStyle name="40% - Accent1 3 2 2" xfId="1656" xr:uid="{00000000-0005-0000-0000-0000C3000000}"/>
    <cellStyle name="40% - Accent1 3 3" xfId="167" xr:uid="{00000000-0005-0000-0000-0000C4000000}"/>
    <cellStyle name="40% - Accent1 3 3 2" xfId="1657" xr:uid="{00000000-0005-0000-0000-0000C5000000}"/>
    <cellStyle name="40% - Accent1 4 2" xfId="168" xr:uid="{00000000-0005-0000-0000-0000C6000000}"/>
    <cellStyle name="40% - Accent1 4 2 2" xfId="1658" xr:uid="{00000000-0005-0000-0000-0000C7000000}"/>
    <cellStyle name="40% - Accent1 4 3" xfId="169" xr:uid="{00000000-0005-0000-0000-0000C8000000}"/>
    <cellStyle name="40% - Accent1 4 3 2" xfId="1659" xr:uid="{00000000-0005-0000-0000-0000C9000000}"/>
    <cellStyle name="40% - Accent1 5 2" xfId="170" xr:uid="{00000000-0005-0000-0000-0000CA000000}"/>
    <cellStyle name="40% - Accent1 5 2 2" xfId="1660" xr:uid="{00000000-0005-0000-0000-0000CB000000}"/>
    <cellStyle name="40% - Accent1 5 3" xfId="171" xr:uid="{00000000-0005-0000-0000-0000CC000000}"/>
    <cellStyle name="40% - Accent1 5 3 2" xfId="1661" xr:uid="{00000000-0005-0000-0000-0000CD000000}"/>
    <cellStyle name="40% - Accent1_aa osnova za ponudbe" xfId="1662" xr:uid="{00000000-0005-0000-0000-0000CE000000}"/>
    <cellStyle name="40% - Accent2" xfId="1663" xr:uid="{00000000-0005-0000-0000-0000CF000000}"/>
    <cellStyle name="40% - Accent2 2 2" xfId="172" xr:uid="{00000000-0005-0000-0000-0000D0000000}"/>
    <cellStyle name="40% - Accent2 2 2 2" xfId="1664" xr:uid="{00000000-0005-0000-0000-0000D1000000}"/>
    <cellStyle name="40% - Accent2 2 3" xfId="173" xr:uid="{00000000-0005-0000-0000-0000D2000000}"/>
    <cellStyle name="40% - Accent2 2 3 2" xfId="1665" xr:uid="{00000000-0005-0000-0000-0000D3000000}"/>
    <cellStyle name="40% - Accent2 3 2" xfId="174" xr:uid="{00000000-0005-0000-0000-0000D4000000}"/>
    <cellStyle name="40% - Accent2 3 2 2" xfId="1666" xr:uid="{00000000-0005-0000-0000-0000D5000000}"/>
    <cellStyle name="40% - Accent2 3 3" xfId="175" xr:uid="{00000000-0005-0000-0000-0000D6000000}"/>
    <cellStyle name="40% - Accent2 3 3 2" xfId="1667" xr:uid="{00000000-0005-0000-0000-0000D7000000}"/>
    <cellStyle name="40% - Accent2 4 2" xfId="176" xr:uid="{00000000-0005-0000-0000-0000D8000000}"/>
    <cellStyle name="40% - Accent2 4 2 2" xfId="1668" xr:uid="{00000000-0005-0000-0000-0000D9000000}"/>
    <cellStyle name="40% - Accent2 4 3" xfId="177" xr:uid="{00000000-0005-0000-0000-0000DA000000}"/>
    <cellStyle name="40% - Accent2 4 3 2" xfId="1669" xr:uid="{00000000-0005-0000-0000-0000DB000000}"/>
    <cellStyle name="40% - Accent2 5 2" xfId="178" xr:uid="{00000000-0005-0000-0000-0000DC000000}"/>
    <cellStyle name="40% - Accent2 5 2 2" xfId="1670" xr:uid="{00000000-0005-0000-0000-0000DD000000}"/>
    <cellStyle name="40% - Accent2 5 3" xfId="179" xr:uid="{00000000-0005-0000-0000-0000DE000000}"/>
    <cellStyle name="40% - Accent2 5 3 2" xfId="1671" xr:uid="{00000000-0005-0000-0000-0000DF000000}"/>
    <cellStyle name="40% - Accent2_aa osnova za ponudbe" xfId="1672" xr:uid="{00000000-0005-0000-0000-0000E0000000}"/>
    <cellStyle name="40% - Accent3" xfId="1673" xr:uid="{00000000-0005-0000-0000-0000E1000000}"/>
    <cellStyle name="40% - Accent3 2 2" xfId="180" xr:uid="{00000000-0005-0000-0000-0000E2000000}"/>
    <cellStyle name="40% - Accent3 2 2 2" xfId="1674" xr:uid="{00000000-0005-0000-0000-0000E3000000}"/>
    <cellStyle name="40% - Accent3 2 3" xfId="181" xr:uid="{00000000-0005-0000-0000-0000E4000000}"/>
    <cellStyle name="40% - Accent3 2 3 2" xfId="1675" xr:uid="{00000000-0005-0000-0000-0000E5000000}"/>
    <cellStyle name="40% - Accent3 3 2" xfId="182" xr:uid="{00000000-0005-0000-0000-0000E6000000}"/>
    <cellStyle name="40% - Accent3 3 2 2" xfId="1676" xr:uid="{00000000-0005-0000-0000-0000E7000000}"/>
    <cellStyle name="40% - Accent3 3 3" xfId="183" xr:uid="{00000000-0005-0000-0000-0000E8000000}"/>
    <cellStyle name="40% - Accent3 3 3 2" xfId="1677" xr:uid="{00000000-0005-0000-0000-0000E9000000}"/>
    <cellStyle name="40% - Accent3 4 2" xfId="184" xr:uid="{00000000-0005-0000-0000-0000EA000000}"/>
    <cellStyle name="40% - Accent3 4 2 2" xfId="1678" xr:uid="{00000000-0005-0000-0000-0000EB000000}"/>
    <cellStyle name="40% - Accent3 4 3" xfId="185" xr:uid="{00000000-0005-0000-0000-0000EC000000}"/>
    <cellStyle name="40% - Accent3 4 3 2" xfId="1679" xr:uid="{00000000-0005-0000-0000-0000ED000000}"/>
    <cellStyle name="40% - Accent3 5 2" xfId="186" xr:uid="{00000000-0005-0000-0000-0000EE000000}"/>
    <cellStyle name="40% - Accent3 5 2 2" xfId="1680" xr:uid="{00000000-0005-0000-0000-0000EF000000}"/>
    <cellStyle name="40% - Accent3 5 3" xfId="187" xr:uid="{00000000-0005-0000-0000-0000F0000000}"/>
    <cellStyle name="40% - Accent3 5 3 2" xfId="1681" xr:uid="{00000000-0005-0000-0000-0000F1000000}"/>
    <cellStyle name="40% - Accent3_aa osnova za ponudbe" xfId="1682" xr:uid="{00000000-0005-0000-0000-0000F2000000}"/>
    <cellStyle name="40% - Accent4" xfId="1683" xr:uid="{00000000-0005-0000-0000-0000F3000000}"/>
    <cellStyle name="40% - Accent4 2 2" xfId="188" xr:uid="{00000000-0005-0000-0000-0000F4000000}"/>
    <cellStyle name="40% - Accent4 2 2 2" xfId="1684" xr:uid="{00000000-0005-0000-0000-0000F5000000}"/>
    <cellStyle name="40% - Accent4 2 3" xfId="189" xr:uid="{00000000-0005-0000-0000-0000F6000000}"/>
    <cellStyle name="40% - Accent4 2 3 2" xfId="1685" xr:uid="{00000000-0005-0000-0000-0000F7000000}"/>
    <cellStyle name="40% - Accent4 3 2" xfId="190" xr:uid="{00000000-0005-0000-0000-0000F8000000}"/>
    <cellStyle name="40% - Accent4 3 2 2" xfId="1686" xr:uid="{00000000-0005-0000-0000-0000F9000000}"/>
    <cellStyle name="40% - Accent4 3 3" xfId="191" xr:uid="{00000000-0005-0000-0000-0000FA000000}"/>
    <cellStyle name="40% - Accent4 3 3 2" xfId="1687" xr:uid="{00000000-0005-0000-0000-0000FB000000}"/>
    <cellStyle name="40% - Accent4 4 2" xfId="192" xr:uid="{00000000-0005-0000-0000-0000FC000000}"/>
    <cellStyle name="40% - Accent4 4 2 2" xfId="1688" xr:uid="{00000000-0005-0000-0000-0000FD000000}"/>
    <cellStyle name="40% - Accent4 4 3" xfId="193" xr:uid="{00000000-0005-0000-0000-0000FE000000}"/>
    <cellStyle name="40% - Accent4 4 3 2" xfId="1689" xr:uid="{00000000-0005-0000-0000-0000FF000000}"/>
    <cellStyle name="40% - Accent4 5 2" xfId="194" xr:uid="{00000000-0005-0000-0000-000000010000}"/>
    <cellStyle name="40% - Accent4 5 2 2" xfId="1690" xr:uid="{00000000-0005-0000-0000-000001010000}"/>
    <cellStyle name="40% - Accent4 5 3" xfId="195" xr:uid="{00000000-0005-0000-0000-000002010000}"/>
    <cellStyle name="40% - Accent4 5 3 2" xfId="1691" xr:uid="{00000000-0005-0000-0000-000003010000}"/>
    <cellStyle name="40% - Accent4_aa osnova za ponudbe" xfId="1692" xr:uid="{00000000-0005-0000-0000-000004010000}"/>
    <cellStyle name="40% - Accent5" xfId="1693" xr:uid="{00000000-0005-0000-0000-000005010000}"/>
    <cellStyle name="40% - Accent5 2 2" xfId="196" xr:uid="{00000000-0005-0000-0000-000006010000}"/>
    <cellStyle name="40% - Accent5 2 2 2" xfId="1694" xr:uid="{00000000-0005-0000-0000-000007010000}"/>
    <cellStyle name="40% - Accent5 2 3" xfId="197" xr:uid="{00000000-0005-0000-0000-000008010000}"/>
    <cellStyle name="40% - Accent5 2 3 2" xfId="1695" xr:uid="{00000000-0005-0000-0000-000009010000}"/>
    <cellStyle name="40% - Accent5 3 2" xfId="198" xr:uid="{00000000-0005-0000-0000-00000A010000}"/>
    <cellStyle name="40% - Accent5 3 2 2" xfId="1696" xr:uid="{00000000-0005-0000-0000-00000B010000}"/>
    <cellStyle name="40% - Accent5 3 3" xfId="199" xr:uid="{00000000-0005-0000-0000-00000C010000}"/>
    <cellStyle name="40% - Accent5 3 3 2" xfId="1697" xr:uid="{00000000-0005-0000-0000-00000D010000}"/>
    <cellStyle name="40% - Accent5 4 2" xfId="200" xr:uid="{00000000-0005-0000-0000-00000E010000}"/>
    <cellStyle name="40% - Accent5 4 2 2" xfId="1698" xr:uid="{00000000-0005-0000-0000-00000F010000}"/>
    <cellStyle name="40% - Accent5 4 3" xfId="201" xr:uid="{00000000-0005-0000-0000-000010010000}"/>
    <cellStyle name="40% - Accent5 4 3 2" xfId="1699" xr:uid="{00000000-0005-0000-0000-000011010000}"/>
    <cellStyle name="40% - Accent5 5 2" xfId="202" xr:uid="{00000000-0005-0000-0000-000012010000}"/>
    <cellStyle name="40% - Accent5 5 2 2" xfId="1700" xr:uid="{00000000-0005-0000-0000-000013010000}"/>
    <cellStyle name="40% - Accent5 5 3" xfId="203" xr:uid="{00000000-0005-0000-0000-000014010000}"/>
    <cellStyle name="40% - Accent5 5 3 2" xfId="1701" xr:uid="{00000000-0005-0000-0000-000015010000}"/>
    <cellStyle name="40% - Accent5_aa osnova za ponudbe" xfId="1702" xr:uid="{00000000-0005-0000-0000-000016010000}"/>
    <cellStyle name="40% - Accent6" xfId="1703" xr:uid="{00000000-0005-0000-0000-000017010000}"/>
    <cellStyle name="40% - Accent6 2 2" xfId="204" xr:uid="{00000000-0005-0000-0000-000018010000}"/>
    <cellStyle name="40% - Accent6 2 2 2" xfId="1704" xr:uid="{00000000-0005-0000-0000-000019010000}"/>
    <cellStyle name="40% - Accent6 2 3" xfId="205" xr:uid="{00000000-0005-0000-0000-00001A010000}"/>
    <cellStyle name="40% - Accent6 2 3 2" xfId="1705" xr:uid="{00000000-0005-0000-0000-00001B010000}"/>
    <cellStyle name="40% - Accent6 3 2" xfId="206" xr:uid="{00000000-0005-0000-0000-00001C010000}"/>
    <cellStyle name="40% - Accent6 3 2 2" xfId="1706" xr:uid="{00000000-0005-0000-0000-00001D010000}"/>
    <cellStyle name="40% - Accent6 3 3" xfId="207" xr:uid="{00000000-0005-0000-0000-00001E010000}"/>
    <cellStyle name="40% - Accent6 3 3 2" xfId="1707" xr:uid="{00000000-0005-0000-0000-00001F010000}"/>
    <cellStyle name="40% - Accent6 4 2" xfId="208" xr:uid="{00000000-0005-0000-0000-000020010000}"/>
    <cellStyle name="40% - Accent6 4 2 2" xfId="1708" xr:uid="{00000000-0005-0000-0000-000021010000}"/>
    <cellStyle name="40% - Accent6 4 3" xfId="209" xr:uid="{00000000-0005-0000-0000-000022010000}"/>
    <cellStyle name="40% - Accent6 4 3 2" xfId="1709" xr:uid="{00000000-0005-0000-0000-000023010000}"/>
    <cellStyle name="40% - Accent6 5 2" xfId="210" xr:uid="{00000000-0005-0000-0000-000024010000}"/>
    <cellStyle name="40% - Accent6 5 2 2" xfId="1710" xr:uid="{00000000-0005-0000-0000-000025010000}"/>
    <cellStyle name="40% - Accent6 5 3" xfId="211" xr:uid="{00000000-0005-0000-0000-000026010000}"/>
    <cellStyle name="40% - Accent6 5 3 2" xfId="1711" xr:uid="{00000000-0005-0000-0000-000027010000}"/>
    <cellStyle name="40% - Accent6_aa osnova za ponudbe" xfId="1712" xr:uid="{00000000-0005-0000-0000-000028010000}"/>
    <cellStyle name="40% - Akzent1 2" xfId="2549" xr:uid="{00000000-0005-0000-0000-000029010000}"/>
    <cellStyle name="40% - Akzent1 3" xfId="2550" xr:uid="{00000000-0005-0000-0000-00002A010000}"/>
    <cellStyle name="40% - Akzent3 2" xfId="2551" xr:uid="{00000000-0005-0000-0000-00002B010000}"/>
    <cellStyle name="40% - Akzent3 3" xfId="2552" xr:uid="{00000000-0005-0000-0000-00002C010000}"/>
    <cellStyle name="40% - Akzent4 2" xfId="2553" xr:uid="{00000000-0005-0000-0000-00002D010000}"/>
    <cellStyle name="40% - Akzent4 3" xfId="2554" xr:uid="{00000000-0005-0000-0000-00002E010000}"/>
    <cellStyle name="40% - Akzent5 2" xfId="2555" xr:uid="{00000000-0005-0000-0000-00002F010000}"/>
    <cellStyle name="40% - Akzent5 3" xfId="2556" xr:uid="{00000000-0005-0000-0000-000030010000}"/>
    <cellStyle name="40% - Akzent6 2" xfId="2557" xr:uid="{00000000-0005-0000-0000-000031010000}"/>
    <cellStyle name="40% - Akzent6 3" xfId="2558" xr:uid="{00000000-0005-0000-0000-000032010000}"/>
    <cellStyle name="60 % – Poudarek1" xfId="13" xr:uid="{00000000-0005-0000-0000-000033010000}"/>
    <cellStyle name="60 % – Poudarek1 2" xfId="212" xr:uid="{00000000-0005-0000-0000-000034010000}"/>
    <cellStyle name="60 % – Poudarek1 2 2" xfId="1713" xr:uid="{00000000-0005-0000-0000-000035010000}"/>
    <cellStyle name="60 % – Poudarek1 3" xfId="2509" xr:uid="{00000000-0005-0000-0000-000036010000}"/>
    <cellStyle name="60 % – Poudarek2" xfId="14" xr:uid="{00000000-0005-0000-0000-000037010000}"/>
    <cellStyle name="60 % – Poudarek2 2" xfId="213" xr:uid="{00000000-0005-0000-0000-000038010000}"/>
    <cellStyle name="60 % – Poudarek2 2 2" xfId="1714" xr:uid="{00000000-0005-0000-0000-000039010000}"/>
    <cellStyle name="60 % – Poudarek2 3" xfId="2510" xr:uid="{00000000-0005-0000-0000-00003A010000}"/>
    <cellStyle name="60 % – Poudarek3" xfId="15" xr:uid="{00000000-0005-0000-0000-00003B010000}"/>
    <cellStyle name="60 % – Poudarek3 2" xfId="214" xr:uid="{00000000-0005-0000-0000-00003C010000}"/>
    <cellStyle name="60 % – Poudarek3 2 2" xfId="1715" xr:uid="{00000000-0005-0000-0000-00003D010000}"/>
    <cellStyle name="60 % – Poudarek3 3" xfId="2511" xr:uid="{00000000-0005-0000-0000-00003E010000}"/>
    <cellStyle name="60 % – Poudarek4" xfId="16" xr:uid="{00000000-0005-0000-0000-00003F010000}"/>
    <cellStyle name="60 % – Poudarek4 2" xfId="215" xr:uid="{00000000-0005-0000-0000-000040010000}"/>
    <cellStyle name="60 % – Poudarek4 2 2" xfId="1716" xr:uid="{00000000-0005-0000-0000-000041010000}"/>
    <cellStyle name="60 % – Poudarek4 3" xfId="2512" xr:uid="{00000000-0005-0000-0000-000042010000}"/>
    <cellStyle name="60 % – Poudarek5" xfId="17" xr:uid="{00000000-0005-0000-0000-000043010000}"/>
    <cellStyle name="60 % – Poudarek5 2" xfId="216" xr:uid="{00000000-0005-0000-0000-000044010000}"/>
    <cellStyle name="60 % – Poudarek5 2 2" xfId="1717" xr:uid="{00000000-0005-0000-0000-000045010000}"/>
    <cellStyle name="60 % – Poudarek5 3" xfId="2513" xr:uid="{00000000-0005-0000-0000-000046010000}"/>
    <cellStyle name="60 % – Poudarek6" xfId="18" xr:uid="{00000000-0005-0000-0000-000047010000}"/>
    <cellStyle name="60 % – Poudarek6 2" xfId="217" xr:uid="{00000000-0005-0000-0000-000048010000}"/>
    <cellStyle name="60 % – Poudarek6 2 2" xfId="1718" xr:uid="{00000000-0005-0000-0000-000049010000}"/>
    <cellStyle name="60 % – Poudarek6 3" xfId="2514" xr:uid="{00000000-0005-0000-0000-00004A010000}"/>
    <cellStyle name="60% - Accent1" xfId="1719" xr:uid="{00000000-0005-0000-0000-00004B010000}"/>
    <cellStyle name="60% - Accent1 2 2" xfId="218" xr:uid="{00000000-0005-0000-0000-00004C010000}"/>
    <cellStyle name="60% - Accent1 2 2 2" xfId="1720" xr:uid="{00000000-0005-0000-0000-00004D010000}"/>
    <cellStyle name="60% - Accent1 2 3" xfId="219" xr:uid="{00000000-0005-0000-0000-00004E010000}"/>
    <cellStyle name="60% - Accent1 2 3 2" xfId="1721" xr:uid="{00000000-0005-0000-0000-00004F010000}"/>
    <cellStyle name="60% - Accent1 3 2" xfId="220" xr:uid="{00000000-0005-0000-0000-000050010000}"/>
    <cellStyle name="60% - Accent1 3 2 2" xfId="1722" xr:uid="{00000000-0005-0000-0000-000051010000}"/>
    <cellStyle name="60% - Accent1 3 3" xfId="221" xr:uid="{00000000-0005-0000-0000-000052010000}"/>
    <cellStyle name="60% - Accent1 3 3 2" xfId="1723" xr:uid="{00000000-0005-0000-0000-000053010000}"/>
    <cellStyle name="60% - Accent1 4 2" xfId="222" xr:uid="{00000000-0005-0000-0000-000054010000}"/>
    <cellStyle name="60% - Accent1 4 2 2" xfId="1724" xr:uid="{00000000-0005-0000-0000-000055010000}"/>
    <cellStyle name="60% - Accent1 4 3" xfId="223" xr:uid="{00000000-0005-0000-0000-000056010000}"/>
    <cellStyle name="60% - Accent1 4 3 2" xfId="1725" xr:uid="{00000000-0005-0000-0000-000057010000}"/>
    <cellStyle name="60% - Accent1 5 2" xfId="224" xr:uid="{00000000-0005-0000-0000-000058010000}"/>
    <cellStyle name="60% - Accent1 5 2 2" xfId="1726" xr:uid="{00000000-0005-0000-0000-000059010000}"/>
    <cellStyle name="60% - Accent1 5 3" xfId="225" xr:uid="{00000000-0005-0000-0000-00005A010000}"/>
    <cellStyle name="60% - Accent1 5 3 2" xfId="1727" xr:uid="{00000000-0005-0000-0000-00005B010000}"/>
    <cellStyle name="60% - Accent1_aa osnova za ponudbe" xfId="1728" xr:uid="{00000000-0005-0000-0000-00005C010000}"/>
    <cellStyle name="60% - Accent2" xfId="1729" xr:uid="{00000000-0005-0000-0000-00005D010000}"/>
    <cellStyle name="60% - Accent2 2 2" xfId="226" xr:uid="{00000000-0005-0000-0000-00005E010000}"/>
    <cellStyle name="60% - Accent2 2 2 2" xfId="1730" xr:uid="{00000000-0005-0000-0000-00005F010000}"/>
    <cellStyle name="60% - Accent2 2 3" xfId="227" xr:uid="{00000000-0005-0000-0000-000060010000}"/>
    <cellStyle name="60% - Accent2 2 3 2" xfId="1731" xr:uid="{00000000-0005-0000-0000-000061010000}"/>
    <cellStyle name="60% - Accent2 3 2" xfId="228" xr:uid="{00000000-0005-0000-0000-000062010000}"/>
    <cellStyle name="60% - Accent2 3 2 2" xfId="1732" xr:uid="{00000000-0005-0000-0000-000063010000}"/>
    <cellStyle name="60% - Accent2 3 3" xfId="229" xr:uid="{00000000-0005-0000-0000-000064010000}"/>
    <cellStyle name="60% - Accent2 3 3 2" xfId="1733" xr:uid="{00000000-0005-0000-0000-000065010000}"/>
    <cellStyle name="60% - Accent2 4 2" xfId="230" xr:uid="{00000000-0005-0000-0000-000066010000}"/>
    <cellStyle name="60% - Accent2 4 2 2" xfId="1734" xr:uid="{00000000-0005-0000-0000-000067010000}"/>
    <cellStyle name="60% - Accent2 4 3" xfId="231" xr:uid="{00000000-0005-0000-0000-000068010000}"/>
    <cellStyle name="60% - Accent2 4 3 2" xfId="1735" xr:uid="{00000000-0005-0000-0000-000069010000}"/>
    <cellStyle name="60% - Accent2 5 2" xfId="232" xr:uid="{00000000-0005-0000-0000-00006A010000}"/>
    <cellStyle name="60% - Accent2 5 2 2" xfId="1736" xr:uid="{00000000-0005-0000-0000-00006B010000}"/>
    <cellStyle name="60% - Accent2 5 3" xfId="233" xr:uid="{00000000-0005-0000-0000-00006C010000}"/>
    <cellStyle name="60% - Accent2 5 3 2" xfId="1737" xr:uid="{00000000-0005-0000-0000-00006D010000}"/>
    <cellStyle name="60% - Accent2_aa osnova za ponudbe" xfId="1738" xr:uid="{00000000-0005-0000-0000-00006E010000}"/>
    <cellStyle name="60% - Accent3" xfId="1739" xr:uid="{00000000-0005-0000-0000-00006F010000}"/>
    <cellStyle name="60% - Accent3 2 2" xfId="234" xr:uid="{00000000-0005-0000-0000-000070010000}"/>
    <cellStyle name="60% - Accent3 2 2 2" xfId="1740" xr:uid="{00000000-0005-0000-0000-000071010000}"/>
    <cellStyle name="60% - Accent3 2 3" xfId="235" xr:uid="{00000000-0005-0000-0000-000072010000}"/>
    <cellStyle name="60% - Accent3 2 3 2" xfId="1741" xr:uid="{00000000-0005-0000-0000-000073010000}"/>
    <cellStyle name="60% - Accent3 3 2" xfId="236" xr:uid="{00000000-0005-0000-0000-000074010000}"/>
    <cellStyle name="60% - Accent3 3 2 2" xfId="1742" xr:uid="{00000000-0005-0000-0000-000075010000}"/>
    <cellStyle name="60% - Accent3 3 3" xfId="237" xr:uid="{00000000-0005-0000-0000-000076010000}"/>
    <cellStyle name="60% - Accent3 3 3 2" xfId="1743" xr:uid="{00000000-0005-0000-0000-000077010000}"/>
    <cellStyle name="60% - Accent3 4 2" xfId="238" xr:uid="{00000000-0005-0000-0000-000078010000}"/>
    <cellStyle name="60% - Accent3 4 2 2" xfId="1744" xr:uid="{00000000-0005-0000-0000-000079010000}"/>
    <cellStyle name="60% - Accent3 4 3" xfId="239" xr:uid="{00000000-0005-0000-0000-00007A010000}"/>
    <cellStyle name="60% - Accent3 4 3 2" xfId="1745" xr:uid="{00000000-0005-0000-0000-00007B010000}"/>
    <cellStyle name="60% - Accent3 5 2" xfId="240" xr:uid="{00000000-0005-0000-0000-00007C010000}"/>
    <cellStyle name="60% - Accent3 5 2 2" xfId="1746" xr:uid="{00000000-0005-0000-0000-00007D010000}"/>
    <cellStyle name="60% - Accent3 5 3" xfId="241" xr:uid="{00000000-0005-0000-0000-00007E010000}"/>
    <cellStyle name="60% - Accent3 5 3 2" xfId="1747" xr:uid="{00000000-0005-0000-0000-00007F010000}"/>
    <cellStyle name="60% - Accent3_aa osnova za ponudbe" xfId="1748" xr:uid="{00000000-0005-0000-0000-000080010000}"/>
    <cellStyle name="60% - Accent4" xfId="1749" xr:uid="{00000000-0005-0000-0000-000081010000}"/>
    <cellStyle name="60% - Accent4 2 2" xfId="242" xr:uid="{00000000-0005-0000-0000-000082010000}"/>
    <cellStyle name="60% - Accent4 2 2 2" xfId="1750" xr:uid="{00000000-0005-0000-0000-000083010000}"/>
    <cellStyle name="60% - Accent4 2 3" xfId="243" xr:uid="{00000000-0005-0000-0000-000084010000}"/>
    <cellStyle name="60% - Accent4 2 3 2" xfId="1751" xr:uid="{00000000-0005-0000-0000-000085010000}"/>
    <cellStyle name="60% - Accent4 3 2" xfId="244" xr:uid="{00000000-0005-0000-0000-000086010000}"/>
    <cellStyle name="60% - Accent4 3 2 2" xfId="1752" xr:uid="{00000000-0005-0000-0000-000087010000}"/>
    <cellStyle name="60% - Accent4 3 3" xfId="245" xr:uid="{00000000-0005-0000-0000-000088010000}"/>
    <cellStyle name="60% - Accent4 3 3 2" xfId="1753" xr:uid="{00000000-0005-0000-0000-000089010000}"/>
    <cellStyle name="60% - Accent4 4 2" xfId="246" xr:uid="{00000000-0005-0000-0000-00008A010000}"/>
    <cellStyle name="60% - Accent4 4 2 2" xfId="1754" xr:uid="{00000000-0005-0000-0000-00008B010000}"/>
    <cellStyle name="60% - Accent4 4 3" xfId="247" xr:uid="{00000000-0005-0000-0000-00008C010000}"/>
    <cellStyle name="60% - Accent4 4 3 2" xfId="1755" xr:uid="{00000000-0005-0000-0000-00008D010000}"/>
    <cellStyle name="60% - Accent4 5 2" xfId="248" xr:uid="{00000000-0005-0000-0000-00008E010000}"/>
    <cellStyle name="60% - Accent4 5 2 2" xfId="1756" xr:uid="{00000000-0005-0000-0000-00008F010000}"/>
    <cellStyle name="60% - Accent4 5 3" xfId="249" xr:uid="{00000000-0005-0000-0000-000090010000}"/>
    <cellStyle name="60% - Accent4 5 3 2" xfId="1757" xr:uid="{00000000-0005-0000-0000-000091010000}"/>
    <cellStyle name="60% - Accent4_aa osnova za ponudbe" xfId="1758" xr:uid="{00000000-0005-0000-0000-000092010000}"/>
    <cellStyle name="60% - Accent5" xfId="1759" xr:uid="{00000000-0005-0000-0000-000093010000}"/>
    <cellStyle name="60% - Accent5 2 2" xfId="250" xr:uid="{00000000-0005-0000-0000-000094010000}"/>
    <cellStyle name="60% - Accent5 2 2 2" xfId="1760" xr:uid="{00000000-0005-0000-0000-000095010000}"/>
    <cellStyle name="60% - Accent5 2 3" xfId="251" xr:uid="{00000000-0005-0000-0000-000096010000}"/>
    <cellStyle name="60% - Accent5 2 3 2" xfId="1761" xr:uid="{00000000-0005-0000-0000-000097010000}"/>
    <cellStyle name="60% - Accent5 3 2" xfId="252" xr:uid="{00000000-0005-0000-0000-000098010000}"/>
    <cellStyle name="60% - Accent5 3 2 2" xfId="1762" xr:uid="{00000000-0005-0000-0000-000099010000}"/>
    <cellStyle name="60% - Accent5 3 3" xfId="253" xr:uid="{00000000-0005-0000-0000-00009A010000}"/>
    <cellStyle name="60% - Accent5 3 3 2" xfId="1763" xr:uid="{00000000-0005-0000-0000-00009B010000}"/>
    <cellStyle name="60% - Accent5 4 2" xfId="254" xr:uid="{00000000-0005-0000-0000-00009C010000}"/>
    <cellStyle name="60% - Accent5 4 2 2" xfId="1764" xr:uid="{00000000-0005-0000-0000-00009D010000}"/>
    <cellStyle name="60% - Accent5 4 3" xfId="255" xr:uid="{00000000-0005-0000-0000-00009E010000}"/>
    <cellStyle name="60% - Accent5 4 3 2" xfId="1765" xr:uid="{00000000-0005-0000-0000-00009F010000}"/>
    <cellStyle name="60% - Accent5 5 2" xfId="256" xr:uid="{00000000-0005-0000-0000-0000A0010000}"/>
    <cellStyle name="60% - Accent5 5 2 2" xfId="1766" xr:uid="{00000000-0005-0000-0000-0000A1010000}"/>
    <cellStyle name="60% - Accent5 5 3" xfId="257" xr:uid="{00000000-0005-0000-0000-0000A2010000}"/>
    <cellStyle name="60% - Accent5 5 3 2" xfId="1767" xr:uid="{00000000-0005-0000-0000-0000A3010000}"/>
    <cellStyle name="60% - Accent5_aa osnova za ponudbe" xfId="1768" xr:uid="{00000000-0005-0000-0000-0000A4010000}"/>
    <cellStyle name="60% - Accent6" xfId="1769" xr:uid="{00000000-0005-0000-0000-0000A5010000}"/>
    <cellStyle name="60% - Accent6 2 2" xfId="258" xr:uid="{00000000-0005-0000-0000-0000A6010000}"/>
    <cellStyle name="60% - Accent6 2 2 2" xfId="1770" xr:uid="{00000000-0005-0000-0000-0000A7010000}"/>
    <cellStyle name="60% - Accent6 2 3" xfId="259" xr:uid="{00000000-0005-0000-0000-0000A8010000}"/>
    <cellStyle name="60% - Accent6 2 3 2" xfId="1771" xr:uid="{00000000-0005-0000-0000-0000A9010000}"/>
    <cellStyle name="60% - Accent6 3 2" xfId="260" xr:uid="{00000000-0005-0000-0000-0000AA010000}"/>
    <cellStyle name="60% - Accent6 3 2 2" xfId="1772" xr:uid="{00000000-0005-0000-0000-0000AB010000}"/>
    <cellStyle name="60% - Accent6 3 3" xfId="261" xr:uid="{00000000-0005-0000-0000-0000AC010000}"/>
    <cellStyle name="60% - Accent6 3 3 2" xfId="1773" xr:uid="{00000000-0005-0000-0000-0000AD010000}"/>
    <cellStyle name="60% - Accent6 4 2" xfId="262" xr:uid="{00000000-0005-0000-0000-0000AE010000}"/>
    <cellStyle name="60% - Accent6 4 2 2" xfId="1774" xr:uid="{00000000-0005-0000-0000-0000AF010000}"/>
    <cellStyle name="60% - Accent6 4 3" xfId="263" xr:uid="{00000000-0005-0000-0000-0000B0010000}"/>
    <cellStyle name="60% - Accent6 4 3 2" xfId="1775" xr:uid="{00000000-0005-0000-0000-0000B1010000}"/>
    <cellStyle name="60% - Accent6 5 2" xfId="264" xr:uid="{00000000-0005-0000-0000-0000B2010000}"/>
    <cellStyle name="60% - Accent6 5 2 2" xfId="1776" xr:uid="{00000000-0005-0000-0000-0000B3010000}"/>
    <cellStyle name="60% - Accent6 5 3" xfId="265" xr:uid="{00000000-0005-0000-0000-0000B4010000}"/>
    <cellStyle name="60% - Accent6 5 3 2" xfId="1777" xr:uid="{00000000-0005-0000-0000-0000B5010000}"/>
    <cellStyle name="60% - Accent6_aa osnova za ponudbe" xfId="1778" xr:uid="{00000000-0005-0000-0000-0000B6010000}"/>
    <cellStyle name="60% - Akzent1 2" xfId="2559" xr:uid="{00000000-0005-0000-0000-0000B7010000}"/>
    <cellStyle name="60% - Akzent1 3" xfId="2560" xr:uid="{00000000-0005-0000-0000-0000B8010000}"/>
    <cellStyle name="60% - Akzent2 2" xfId="2561" xr:uid="{00000000-0005-0000-0000-0000B9010000}"/>
    <cellStyle name="60% - Akzent2 3" xfId="2562" xr:uid="{00000000-0005-0000-0000-0000BA010000}"/>
    <cellStyle name="60% - Akzent3 2" xfId="2563" xr:uid="{00000000-0005-0000-0000-0000BB010000}"/>
    <cellStyle name="60% - Akzent3 3" xfId="2564" xr:uid="{00000000-0005-0000-0000-0000BC010000}"/>
    <cellStyle name="60% - Akzent4 2" xfId="2565" xr:uid="{00000000-0005-0000-0000-0000BD010000}"/>
    <cellStyle name="60% - Akzent4 3" xfId="2566" xr:uid="{00000000-0005-0000-0000-0000BE010000}"/>
    <cellStyle name="60% - Akzent5 2" xfId="2567" xr:uid="{00000000-0005-0000-0000-0000BF010000}"/>
    <cellStyle name="60% - Akzent5 3" xfId="2568" xr:uid="{00000000-0005-0000-0000-0000C0010000}"/>
    <cellStyle name="60% - Akzent6 2" xfId="2569" xr:uid="{00000000-0005-0000-0000-0000C1010000}"/>
    <cellStyle name="60% - Akzent6 3" xfId="2570" xr:uid="{00000000-0005-0000-0000-0000C2010000}"/>
    <cellStyle name="Accent1" xfId="1779" xr:uid="{00000000-0005-0000-0000-0000C3010000}"/>
    <cellStyle name="Accent1 - 20%" xfId="266" xr:uid="{00000000-0005-0000-0000-0000C4010000}"/>
    <cellStyle name="Accent1 - 20% 2" xfId="267" xr:uid="{00000000-0005-0000-0000-0000C5010000}"/>
    <cellStyle name="Accent1 - 20% 2 2" xfId="1781" xr:uid="{00000000-0005-0000-0000-0000C6010000}"/>
    <cellStyle name="Accent1 - 20% 3" xfId="268" xr:uid="{00000000-0005-0000-0000-0000C7010000}"/>
    <cellStyle name="Accent1 - 20% 3 2" xfId="1782" xr:uid="{00000000-0005-0000-0000-0000C8010000}"/>
    <cellStyle name="Accent1 - 20% 4" xfId="1780" xr:uid="{00000000-0005-0000-0000-0000C9010000}"/>
    <cellStyle name="Accent1 - 40%" xfId="269" xr:uid="{00000000-0005-0000-0000-0000CA010000}"/>
    <cellStyle name="Accent1 - 40% 2" xfId="270" xr:uid="{00000000-0005-0000-0000-0000CB010000}"/>
    <cellStyle name="Accent1 - 40% 2 2" xfId="1784" xr:uid="{00000000-0005-0000-0000-0000CC010000}"/>
    <cellStyle name="Accent1 - 40% 3" xfId="271" xr:uid="{00000000-0005-0000-0000-0000CD010000}"/>
    <cellStyle name="Accent1 - 40% 3 2" xfId="1785" xr:uid="{00000000-0005-0000-0000-0000CE010000}"/>
    <cellStyle name="Accent1 - 40% 4" xfId="1783" xr:uid="{00000000-0005-0000-0000-0000CF010000}"/>
    <cellStyle name="Accent1 - 60%" xfId="272" xr:uid="{00000000-0005-0000-0000-0000D0010000}"/>
    <cellStyle name="Accent1 - 60% 2" xfId="1786" xr:uid="{00000000-0005-0000-0000-0000D1010000}"/>
    <cellStyle name="Accent1 2 2" xfId="273" xr:uid="{00000000-0005-0000-0000-0000D2010000}"/>
    <cellStyle name="Accent1 2 2 2" xfId="1787" xr:uid="{00000000-0005-0000-0000-0000D3010000}"/>
    <cellStyle name="Accent1 2 3" xfId="274" xr:uid="{00000000-0005-0000-0000-0000D4010000}"/>
    <cellStyle name="Accent1 2 3 2" xfId="1788" xr:uid="{00000000-0005-0000-0000-0000D5010000}"/>
    <cellStyle name="Accent1 3 2" xfId="275" xr:uid="{00000000-0005-0000-0000-0000D6010000}"/>
    <cellStyle name="Accent1 3 2 2" xfId="1789" xr:uid="{00000000-0005-0000-0000-0000D7010000}"/>
    <cellStyle name="Accent1 3 3" xfId="276" xr:uid="{00000000-0005-0000-0000-0000D8010000}"/>
    <cellStyle name="Accent1 3 3 2" xfId="1790" xr:uid="{00000000-0005-0000-0000-0000D9010000}"/>
    <cellStyle name="Accent1 4 2" xfId="277" xr:uid="{00000000-0005-0000-0000-0000DA010000}"/>
    <cellStyle name="Accent1 4 2 2" xfId="1791" xr:uid="{00000000-0005-0000-0000-0000DB010000}"/>
    <cellStyle name="Accent1 4 3" xfId="278" xr:uid="{00000000-0005-0000-0000-0000DC010000}"/>
    <cellStyle name="Accent1 4 3 2" xfId="1792" xr:uid="{00000000-0005-0000-0000-0000DD010000}"/>
    <cellStyle name="Accent1 5 2" xfId="279" xr:uid="{00000000-0005-0000-0000-0000DE010000}"/>
    <cellStyle name="Accent1 5 2 2" xfId="1793" xr:uid="{00000000-0005-0000-0000-0000DF010000}"/>
    <cellStyle name="Accent1 5 3" xfId="280" xr:uid="{00000000-0005-0000-0000-0000E0010000}"/>
    <cellStyle name="Accent1 5 3 2" xfId="1794" xr:uid="{00000000-0005-0000-0000-0000E1010000}"/>
    <cellStyle name="Accent1_aa osnova za ponudbe" xfId="1795" xr:uid="{00000000-0005-0000-0000-0000E2010000}"/>
    <cellStyle name="Accent2" xfId="1796" xr:uid="{00000000-0005-0000-0000-0000E3010000}"/>
    <cellStyle name="Accent2 - 20%" xfId="281" xr:uid="{00000000-0005-0000-0000-0000E4010000}"/>
    <cellStyle name="Accent2 - 20% 2" xfId="282" xr:uid="{00000000-0005-0000-0000-0000E5010000}"/>
    <cellStyle name="Accent2 - 20% 2 2" xfId="1798" xr:uid="{00000000-0005-0000-0000-0000E6010000}"/>
    <cellStyle name="Accent2 - 20% 3" xfId="283" xr:uid="{00000000-0005-0000-0000-0000E7010000}"/>
    <cellStyle name="Accent2 - 20% 3 2" xfId="1799" xr:uid="{00000000-0005-0000-0000-0000E8010000}"/>
    <cellStyle name="Accent2 - 20% 4" xfId="1797" xr:uid="{00000000-0005-0000-0000-0000E9010000}"/>
    <cellStyle name="Accent2 - 40%" xfId="284" xr:uid="{00000000-0005-0000-0000-0000EA010000}"/>
    <cellStyle name="Accent2 - 40% 2" xfId="285" xr:uid="{00000000-0005-0000-0000-0000EB010000}"/>
    <cellStyle name="Accent2 - 40% 2 2" xfId="1801" xr:uid="{00000000-0005-0000-0000-0000EC010000}"/>
    <cellStyle name="Accent2 - 40% 3" xfId="286" xr:uid="{00000000-0005-0000-0000-0000ED010000}"/>
    <cellStyle name="Accent2 - 40% 3 2" xfId="1802" xr:uid="{00000000-0005-0000-0000-0000EE010000}"/>
    <cellStyle name="Accent2 - 40% 4" xfId="1800" xr:uid="{00000000-0005-0000-0000-0000EF010000}"/>
    <cellStyle name="Accent2 - 60%" xfId="287" xr:uid="{00000000-0005-0000-0000-0000F0010000}"/>
    <cellStyle name="Accent2 - 60% 2" xfId="1803" xr:uid="{00000000-0005-0000-0000-0000F1010000}"/>
    <cellStyle name="Accent2 2 2" xfId="288" xr:uid="{00000000-0005-0000-0000-0000F2010000}"/>
    <cellStyle name="Accent2 2 2 2" xfId="1804" xr:uid="{00000000-0005-0000-0000-0000F3010000}"/>
    <cellStyle name="Accent2 2 3" xfId="289" xr:uid="{00000000-0005-0000-0000-0000F4010000}"/>
    <cellStyle name="Accent2 2 3 2" xfId="1805" xr:uid="{00000000-0005-0000-0000-0000F5010000}"/>
    <cellStyle name="Accent2 3 2" xfId="290" xr:uid="{00000000-0005-0000-0000-0000F6010000}"/>
    <cellStyle name="Accent2 3 2 2" xfId="1806" xr:uid="{00000000-0005-0000-0000-0000F7010000}"/>
    <cellStyle name="Accent2 3 3" xfId="291" xr:uid="{00000000-0005-0000-0000-0000F8010000}"/>
    <cellStyle name="Accent2 3 3 2" xfId="1807" xr:uid="{00000000-0005-0000-0000-0000F9010000}"/>
    <cellStyle name="Accent2 4 2" xfId="292" xr:uid="{00000000-0005-0000-0000-0000FA010000}"/>
    <cellStyle name="Accent2 4 2 2" xfId="1808" xr:uid="{00000000-0005-0000-0000-0000FB010000}"/>
    <cellStyle name="Accent2 4 3" xfId="293" xr:uid="{00000000-0005-0000-0000-0000FC010000}"/>
    <cellStyle name="Accent2 4 3 2" xfId="1809" xr:uid="{00000000-0005-0000-0000-0000FD010000}"/>
    <cellStyle name="Accent2 5 2" xfId="294" xr:uid="{00000000-0005-0000-0000-0000FE010000}"/>
    <cellStyle name="Accent2 5 2 2" xfId="1810" xr:uid="{00000000-0005-0000-0000-0000FF010000}"/>
    <cellStyle name="Accent2 5 3" xfId="295" xr:uid="{00000000-0005-0000-0000-000000020000}"/>
    <cellStyle name="Accent2 5 3 2" xfId="1811" xr:uid="{00000000-0005-0000-0000-000001020000}"/>
    <cellStyle name="Accent2_aa osnova za ponudbe" xfId="1812" xr:uid="{00000000-0005-0000-0000-000002020000}"/>
    <cellStyle name="Accent3" xfId="1813" xr:uid="{00000000-0005-0000-0000-000003020000}"/>
    <cellStyle name="Accent3 - 20%" xfId="296" xr:uid="{00000000-0005-0000-0000-000004020000}"/>
    <cellStyle name="Accent3 - 20% 2" xfId="297" xr:uid="{00000000-0005-0000-0000-000005020000}"/>
    <cellStyle name="Accent3 - 20% 2 2" xfId="1815" xr:uid="{00000000-0005-0000-0000-000006020000}"/>
    <cellStyle name="Accent3 - 20% 3" xfId="298" xr:uid="{00000000-0005-0000-0000-000007020000}"/>
    <cellStyle name="Accent3 - 20% 3 2" xfId="1816" xr:uid="{00000000-0005-0000-0000-000008020000}"/>
    <cellStyle name="Accent3 - 20% 4" xfId="1814" xr:uid="{00000000-0005-0000-0000-000009020000}"/>
    <cellStyle name="Accent3 - 40%" xfId="299" xr:uid="{00000000-0005-0000-0000-00000A020000}"/>
    <cellStyle name="Accent3 - 40% 2" xfId="300" xr:uid="{00000000-0005-0000-0000-00000B020000}"/>
    <cellStyle name="Accent3 - 40% 2 2" xfId="1818" xr:uid="{00000000-0005-0000-0000-00000C020000}"/>
    <cellStyle name="Accent3 - 40% 3" xfId="301" xr:uid="{00000000-0005-0000-0000-00000D020000}"/>
    <cellStyle name="Accent3 - 40% 3 2" xfId="1819" xr:uid="{00000000-0005-0000-0000-00000E020000}"/>
    <cellStyle name="Accent3 - 40% 4" xfId="1817" xr:uid="{00000000-0005-0000-0000-00000F020000}"/>
    <cellStyle name="Accent3 - 60%" xfId="302" xr:uid="{00000000-0005-0000-0000-000010020000}"/>
    <cellStyle name="Accent3 - 60% 2" xfId="1820" xr:uid="{00000000-0005-0000-0000-000011020000}"/>
    <cellStyle name="Accent3 2 2" xfId="303" xr:uid="{00000000-0005-0000-0000-000012020000}"/>
    <cellStyle name="Accent3 2 2 2" xfId="1821" xr:uid="{00000000-0005-0000-0000-000013020000}"/>
    <cellStyle name="Accent3 2 3" xfId="304" xr:uid="{00000000-0005-0000-0000-000014020000}"/>
    <cellStyle name="Accent3 2 3 2" xfId="1822" xr:uid="{00000000-0005-0000-0000-000015020000}"/>
    <cellStyle name="Accent3 3 2" xfId="305" xr:uid="{00000000-0005-0000-0000-000016020000}"/>
    <cellStyle name="Accent3 3 2 2" xfId="1823" xr:uid="{00000000-0005-0000-0000-000017020000}"/>
    <cellStyle name="Accent3 3 3" xfId="306" xr:uid="{00000000-0005-0000-0000-000018020000}"/>
    <cellStyle name="Accent3 3 3 2" xfId="1824" xr:uid="{00000000-0005-0000-0000-000019020000}"/>
    <cellStyle name="Accent3 4 2" xfId="307" xr:uid="{00000000-0005-0000-0000-00001A020000}"/>
    <cellStyle name="Accent3 4 2 2" xfId="1825" xr:uid="{00000000-0005-0000-0000-00001B020000}"/>
    <cellStyle name="Accent3 4 3" xfId="308" xr:uid="{00000000-0005-0000-0000-00001C020000}"/>
    <cellStyle name="Accent3 4 3 2" xfId="1826" xr:uid="{00000000-0005-0000-0000-00001D020000}"/>
    <cellStyle name="Accent3 5 2" xfId="309" xr:uid="{00000000-0005-0000-0000-00001E020000}"/>
    <cellStyle name="Accent3 5 2 2" xfId="1827" xr:uid="{00000000-0005-0000-0000-00001F020000}"/>
    <cellStyle name="Accent3 5 3" xfId="310" xr:uid="{00000000-0005-0000-0000-000020020000}"/>
    <cellStyle name="Accent3 5 3 2" xfId="1828" xr:uid="{00000000-0005-0000-0000-000021020000}"/>
    <cellStyle name="Accent3_aa osnova za ponudbe" xfId="1829" xr:uid="{00000000-0005-0000-0000-000022020000}"/>
    <cellStyle name="Accent4" xfId="1830" xr:uid="{00000000-0005-0000-0000-000023020000}"/>
    <cellStyle name="Accent4 - 20%" xfId="311" xr:uid="{00000000-0005-0000-0000-000024020000}"/>
    <cellStyle name="Accent4 - 20% 2" xfId="312" xr:uid="{00000000-0005-0000-0000-000025020000}"/>
    <cellStyle name="Accent4 - 20% 2 2" xfId="1832" xr:uid="{00000000-0005-0000-0000-000026020000}"/>
    <cellStyle name="Accent4 - 20% 3" xfId="313" xr:uid="{00000000-0005-0000-0000-000027020000}"/>
    <cellStyle name="Accent4 - 20% 3 2" xfId="1833" xr:uid="{00000000-0005-0000-0000-000028020000}"/>
    <cellStyle name="Accent4 - 20% 4" xfId="1831" xr:uid="{00000000-0005-0000-0000-000029020000}"/>
    <cellStyle name="Accent4 - 40%" xfId="314" xr:uid="{00000000-0005-0000-0000-00002A020000}"/>
    <cellStyle name="Accent4 - 40% 2" xfId="315" xr:uid="{00000000-0005-0000-0000-00002B020000}"/>
    <cellStyle name="Accent4 - 40% 2 2" xfId="1835" xr:uid="{00000000-0005-0000-0000-00002C020000}"/>
    <cellStyle name="Accent4 - 40% 3" xfId="316" xr:uid="{00000000-0005-0000-0000-00002D020000}"/>
    <cellStyle name="Accent4 - 40% 3 2" xfId="1836" xr:uid="{00000000-0005-0000-0000-00002E020000}"/>
    <cellStyle name="Accent4 - 40% 4" xfId="1834" xr:uid="{00000000-0005-0000-0000-00002F020000}"/>
    <cellStyle name="Accent4 - 60%" xfId="317" xr:uid="{00000000-0005-0000-0000-000030020000}"/>
    <cellStyle name="Accent4 - 60% 2" xfId="1837" xr:uid="{00000000-0005-0000-0000-000031020000}"/>
    <cellStyle name="Accent4 2 2" xfId="318" xr:uid="{00000000-0005-0000-0000-000032020000}"/>
    <cellStyle name="Accent4 2 2 2" xfId="1838" xr:uid="{00000000-0005-0000-0000-000033020000}"/>
    <cellStyle name="Accent4 2 3" xfId="319" xr:uid="{00000000-0005-0000-0000-000034020000}"/>
    <cellStyle name="Accent4 2 3 2" xfId="1839" xr:uid="{00000000-0005-0000-0000-000035020000}"/>
    <cellStyle name="Accent4 3 2" xfId="320" xr:uid="{00000000-0005-0000-0000-000036020000}"/>
    <cellStyle name="Accent4 3 2 2" xfId="1840" xr:uid="{00000000-0005-0000-0000-000037020000}"/>
    <cellStyle name="Accent4 3 3" xfId="321" xr:uid="{00000000-0005-0000-0000-000038020000}"/>
    <cellStyle name="Accent4 3 3 2" xfId="1841" xr:uid="{00000000-0005-0000-0000-000039020000}"/>
    <cellStyle name="Accent4 4 2" xfId="322" xr:uid="{00000000-0005-0000-0000-00003A020000}"/>
    <cellStyle name="Accent4 4 2 2" xfId="1842" xr:uid="{00000000-0005-0000-0000-00003B020000}"/>
    <cellStyle name="Accent4 4 3" xfId="323" xr:uid="{00000000-0005-0000-0000-00003C020000}"/>
    <cellStyle name="Accent4 4 3 2" xfId="1843" xr:uid="{00000000-0005-0000-0000-00003D020000}"/>
    <cellStyle name="Accent4 5 2" xfId="324" xr:uid="{00000000-0005-0000-0000-00003E020000}"/>
    <cellStyle name="Accent4 5 2 2" xfId="1844" xr:uid="{00000000-0005-0000-0000-00003F020000}"/>
    <cellStyle name="Accent4 5 3" xfId="325" xr:uid="{00000000-0005-0000-0000-000040020000}"/>
    <cellStyle name="Accent4 5 3 2" xfId="1845" xr:uid="{00000000-0005-0000-0000-000041020000}"/>
    <cellStyle name="Accent4_aa osnova za ponudbe" xfId="1846" xr:uid="{00000000-0005-0000-0000-000042020000}"/>
    <cellStyle name="Accent5" xfId="1847" xr:uid="{00000000-0005-0000-0000-000043020000}"/>
    <cellStyle name="Accent5 - 20%" xfId="326" xr:uid="{00000000-0005-0000-0000-000044020000}"/>
    <cellStyle name="Accent5 - 20% 2" xfId="327" xr:uid="{00000000-0005-0000-0000-000045020000}"/>
    <cellStyle name="Accent5 - 20% 2 2" xfId="1849" xr:uid="{00000000-0005-0000-0000-000046020000}"/>
    <cellStyle name="Accent5 - 20% 3" xfId="328" xr:uid="{00000000-0005-0000-0000-000047020000}"/>
    <cellStyle name="Accent5 - 20% 3 2" xfId="1850" xr:uid="{00000000-0005-0000-0000-000048020000}"/>
    <cellStyle name="Accent5 - 20% 4" xfId="1848" xr:uid="{00000000-0005-0000-0000-000049020000}"/>
    <cellStyle name="Accent5 - 40%" xfId="329" xr:uid="{00000000-0005-0000-0000-00004A020000}"/>
    <cellStyle name="Accent5 - 40% 2" xfId="330" xr:uid="{00000000-0005-0000-0000-00004B020000}"/>
    <cellStyle name="Accent5 - 40% 2 2" xfId="1852" xr:uid="{00000000-0005-0000-0000-00004C020000}"/>
    <cellStyle name="Accent5 - 40% 3" xfId="331" xr:uid="{00000000-0005-0000-0000-00004D020000}"/>
    <cellStyle name="Accent5 - 40% 3 2" xfId="1853" xr:uid="{00000000-0005-0000-0000-00004E020000}"/>
    <cellStyle name="Accent5 - 40% 4" xfId="1851" xr:uid="{00000000-0005-0000-0000-00004F020000}"/>
    <cellStyle name="Accent5 - 60%" xfId="332" xr:uid="{00000000-0005-0000-0000-000050020000}"/>
    <cellStyle name="Accent5 - 60% 2" xfId="1854" xr:uid="{00000000-0005-0000-0000-000051020000}"/>
    <cellStyle name="Accent5 2 2" xfId="333" xr:uid="{00000000-0005-0000-0000-000052020000}"/>
    <cellStyle name="Accent5 2 2 2" xfId="1855" xr:uid="{00000000-0005-0000-0000-000053020000}"/>
    <cellStyle name="Accent5 2 3" xfId="334" xr:uid="{00000000-0005-0000-0000-000054020000}"/>
    <cellStyle name="Accent5 2 3 2" xfId="1856" xr:uid="{00000000-0005-0000-0000-000055020000}"/>
    <cellStyle name="Accent5 3 2" xfId="335" xr:uid="{00000000-0005-0000-0000-000056020000}"/>
    <cellStyle name="Accent5 3 2 2" xfId="1857" xr:uid="{00000000-0005-0000-0000-000057020000}"/>
    <cellStyle name="Accent5 3 3" xfId="336" xr:uid="{00000000-0005-0000-0000-000058020000}"/>
    <cellStyle name="Accent5 3 3 2" xfId="1858" xr:uid="{00000000-0005-0000-0000-000059020000}"/>
    <cellStyle name="Accent5 4 2" xfId="337" xr:uid="{00000000-0005-0000-0000-00005A020000}"/>
    <cellStyle name="Accent5 4 2 2" xfId="1859" xr:uid="{00000000-0005-0000-0000-00005B020000}"/>
    <cellStyle name="Accent5 4 3" xfId="338" xr:uid="{00000000-0005-0000-0000-00005C020000}"/>
    <cellStyle name="Accent5 4 3 2" xfId="1860" xr:uid="{00000000-0005-0000-0000-00005D020000}"/>
    <cellStyle name="Accent5 5 2" xfId="339" xr:uid="{00000000-0005-0000-0000-00005E020000}"/>
    <cellStyle name="Accent5 5 2 2" xfId="1861" xr:uid="{00000000-0005-0000-0000-00005F020000}"/>
    <cellStyle name="Accent5 5 3" xfId="340" xr:uid="{00000000-0005-0000-0000-000060020000}"/>
    <cellStyle name="Accent5 5 3 2" xfId="1862" xr:uid="{00000000-0005-0000-0000-000061020000}"/>
    <cellStyle name="Accent5_aa osnova za ponudbe" xfId="1863" xr:uid="{00000000-0005-0000-0000-000062020000}"/>
    <cellStyle name="Accent6" xfId="1864" xr:uid="{00000000-0005-0000-0000-000063020000}"/>
    <cellStyle name="Accent6 - 20%" xfId="341" xr:uid="{00000000-0005-0000-0000-000064020000}"/>
    <cellStyle name="Accent6 - 20% 2" xfId="342" xr:uid="{00000000-0005-0000-0000-000065020000}"/>
    <cellStyle name="Accent6 - 20% 2 2" xfId="1866" xr:uid="{00000000-0005-0000-0000-000066020000}"/>
    <cellStyle name="Accent6 - 20% 3" xfId="343" xr:uid="{00000000-0005-0000-0000-000067020000}"/>
    <cellStyle name="Accent6 - 20% 3 2" xfId="1867" xr:uid="{00000000-0005-0000-0000-000068020000}"/>
    <cellStyle name="Accent6 - 20% 4" xfId="1865" xr:uid="{00000000-0005-0000-0000-000069020000}"/>
    <cellStyle name="Accent6 - 40%" xfId="344" xr:uid="{00000000-0005-0000-0000-00006A020000}"/>
    <cellStyle name="Accent6 - 40% 2" xfId="345" xr:uid="{00000000-0005-0000-0000-00006B020000}"/>
    <cellStyle name="Accent6 - 40% 2 2" xfId="1869" xr:uid="{00000000-0005-0000-0000-00006C020000}"/>
    <cellStyle name="Accent6 - 40% 3" xfId="346" xr:uid="{00000000-0005-0000-0000-00006D020000}"/>
    <cellStyle name="Accent6 - 40% 3 2" xfId="1870" xr:uid="{00000000-0005-0000-0000-00006E020000}"/>
    <cellStyle name="Accent6 - 40% 4" xfId="1868" xr:uid="{00000000-0005-0000-0000-00006F020000}"/>
    <cellStyle name="Accent6 - 60%" xfId="347" xr:uid="{00000000-0005-0000-0000-000070020000}"/>
    <cellStyle name="Accent6 - 60% 2" xfId="1871" xr:uid="{00000000-0005-0000-0000-000071020000}"/>
    <cellStyle name="Accent6 2 2" xfId="348" xr:uid="{00000000-0005-0000-0000-000072020000}"/>
    <cellStyle name="Accent6 2 2 2" xfId="1872" xr:uid="{00000000-0005-0000-0000-000073020000}"/>
    <cellStyle name="Accent6 2 3" xfId="349" xr:uid="{00000000-0005-0000-0000-000074020000}"/>
    <cellStyle name="Accent6 2 3 2" xfId="1873" xr:uid="{00000000-0005-0000-0000-000075020000}"/>
    <cellStyle name="Accent6 3 2" xfId="350" xr:uid="{00000000-0005-0000-0000-000076020000}"/>
    <cellStyle name="Accent6 3 2 2" xfId="1874" xr:uid="{00000000-0005-0000-0000-000077020000}"/>
    <cellStyle name="Accent6 3 3" xfId="351" xr:uid="{00000000-0005-0000-0000-000078020000}"/>
    <cellStyle name="Accent6 3 3 2" xfId="1875" xr:uid="{00000000-0005-0000-0000-000079020000}"/>
    <cellStyle name="Accent6 4 2" xfId="352" xr:uid="{00000000-0005-0000-0000-00007A020000}"/>
    <cellStyle name="Accent6 4 2 2" xfId="1876" xr:uid="{00000000-0005-0000-0000-00007B020000}"/>
    <cellStyle name="Accent6 4 3" xfId="353" xr:uid="{00000000-0005-0000-0000-00007C020000}"/>
    <cellStyle name="Accent6 4 3 2" xfId="1877" xr:uid="{00000000-0005-0000-0000-00007D020000}"/>
    <cellStyle name="Accent6 5 2" xfId="354" xr:uid="{00000000-0005-0000-0000-00007E020000}"/>
    <cellStyle name="Accent6 5 2 2" xfId="1878" xr:uid="{00000000-0005-0000-0000-00007F020000}"/>
    <cellStyle name="Accent6 5 3" xfId="355" xr:uid="{00000000-0005-0000-0000-000080020000}"/>
    <cellStyle name="Accent6 5 3 2" xfId="1879" xr:uid="{00000000-0005-0000-0000-000081020000}"/>
    <cellStyle name="Accent6_aa osnova za ponudbe" xfId="1880" xr:uid="{00000000-0005-0000-0000-000082020000}"/>
    <cellStyle name="Akzent1 2" xfId="2571" xr:uid="{00000000-0005-0000-0000-000083020000}"/>
    <cellStyle name="Akzent1 3" xfId="2572" xr:uid="{00000000-0005-0000-0000-000084020000}"/>
    <cellStyle name="Akzent2 2" xfId="2573" xr:uid="{00000000-0005-0000-0000-000085020000}"/>
    <cellStyle name="Akzent2 3" xfId="2574" xr:uid="{00000000-0005-0000-0000-000086020000}"/>
    <cellStyle name="Akzent3 2" xfId="2575" xr:uid="{00000000-0005-0000-0000-000087020000}"/>
    <cellStyle name="Akzent3 3" xfId="2576" xr:uid="{00000000-0005-0000-0000-000088020000}"/>
    <cellStyle name="Akzent4 2" xfId="2577" xr:uid="{00000000-0005-0000-0000-000089020000}"/>
    <cellStyle name="Akzent4 3" xfId="2578" xr:uid="{00000000-0005-0000-0000-00008A020000}"/>
    <cellStyle name="Akzent6 2" xfId="2579" xr:uid="{00000000-0005-0000-0000-00008B020000}"/>
    <cellStyle name="Akzent6 3" xfId="2580" xr:uid="{00000000-0005-0000-0000-00008C020000}"/>
    <cellStyle name="Ausgabe 2" xfId="2581" xr:uid="{00000000-0005-0000-0000-00008D020000}"/>
    <cellStyle name="Ausgabe 3" xfId="2582" xr:uid="{00000000-0005-0000-0000-00008E020000}"/>
    <cellStyle name="Bad" xfId="1881" xr:uid="{00000000-0005-0000-0000-00008F020000}"/>
    <cellStyle name="Bad 2 2" xfId="356" xr:uid="{00000000-0005-0000-0000-000090020000}"/>
    <cellStyle name="Bad 2 2 2" xfId="1882" xr:uid="{00000000-0005-0000-0000-000091020000}"/>
    <cellStyle name="Bad 2 3" xfId="357" xr:uid="{00000000-0005-0000-0000-000092020000}"/>
    <cellStyle name="Bad 2 3 2" xfId="1883" xr:uid="{00000000-0005-0000-0000-000093020000}"/>
    <cellStyle name="Bad 3 2" xfId="358" xr:uid="{00000000-0005-0000-0000-000094020000}"/>
    <cellStyle name="Bad 3 2 2" xfId="1884" xr:uid="{00000000-0005-0000-0000-000095020000}"/>
    <cellStyle name="Bad 3 3" xfId="359" xr:uid="{00000000-0005-0000-0000-000096020000}"/>
    <cellStyle name="Bad 3 3 2" xfId="1885" xr:uid="{00000000-0005-0000-0000-000097020000}"/>
    <cellStyle name="Bad 4 2" xfId="360" xr:uid="{00000000-0005-0000-0000-000098020000}"/>
    <cellStyle name="Bad 4 2 2" xfId="1886" xr:uid="{00000000-0005-0000-0000-000099020000}"/>
    <cellStyle name="Bad 4 3" xfId="361" xr:uid="{00000000-0005-0000-0000-00009A020000}"/>
    <cellStyle name="Bad 4 3 2" xfId="1887" xr:uid="{00000000-0005-0000-0000-00009B020000}"/>
    <cellStyle name="Bad 5 2" xfId="362" xr:uid="{00000000-0005-0000-0000-00009C020000}"/>
    <cellStyle name="Bad 5 2 2" xfId="1888" xr:uid="{00000000-0005-0000-0000-00009D020000}"/>
    <cellStyle name="Bad 5 3" xfId="363" xr:uid="{00000000-0005-0000-0000-00009E020000}"/>
    <cellStyle name="Bad 5 3 2" xfId="1889" xr:uid="{00000000-0005-0000-0000-00009F020000}"/>
    <cellStyle name="Bad_aa osnova za ponudbe" xfId="1890" xr:uid="{00000000-0005-0000-0000-0000A0020000}"/>
    <cellStyle name="Berechnung 2" xfId="2583" xr:uid="{00000000-0005-0000-0000-0000A1020000}"/>
    <cellStyle name="Berechnung 3" xfId="2584" xr:uid="{00000000-0005-0000-0000-0000A2020000}"/>
    <cellStyle name="Calculation" xfId="1891" xr:uid="{00000000-0005-0000-0000-0000A3020000}"/>
    <cellStyle name="Calculation 2 2" xfId="364" xr:uid="{00000000-0005-0000-0000-0000A4020000}"/>
    <cellStyle name="Calculation 2 2 2" xfId="1892" xr:uid="{00000000-0005-0000-0000-0000A5020000}"/>
    <cellStyle name="Calculation 2 3" xfId="365" xr:uid="{00000000-0005-0000-0000-0000A6020000}"/>
    <cellStyle name="Calculation 2 3 2" xfId="1893" xr:uid="{00000000-0005-0000-0000-0000A7020000}"/>
    <cellStyle name="Calculation 3 2" xfId="366" xr:uid="{00000000-0005-0000-0000-0000A8020000}"/>
    <cellStyle name="Calculation 3 2 2" xfId="1894" xr:uid="{00000000-0005-0000-0000-0000A9020000}"/>
    <cellStyle name="Calculation 3 3" xfId="367" xr:uid="{00000000-0005-0000-0000-0000AA020000}"/>
    <cellStyle name="Calculation 3 3 2" xfId="1895" xr:uid="{00000000-0005-0000-0000-0000AB020000}"/>
    <cellStyle name="Calculation 4 2" xfId="368" xr:uid="{00000000-0005-0000-0000-0000AC020000}"/>
    <cellStyle name="Calculation 4 2 2" xfId="1896" xr:uid="{00000000-0005-0000-0000-0000AD020000}"/>
    <cellStyle name="Calculation 4 3" xfId="369" xr:uid="{00000000-0005-0000-0000-0000AE020000}"/>
    <cellStyle name="Calculation 4 3 2" xfId="1897" xr:uid="{00000000-0005-0000-0000-0000AF020000}"/>
    <cellStyle name="Calculation 5 2" xfId="370" xr:uid="{00000000-0005-0000-0000-0000B0020000}"/>
    <cellStyle name="Calculation 5 2 2" xfId="1898" xr:uid="{00000000-0005-0000-0000-0000B1020000}"/>
    <cellStyle name="Calculation 5 3" xfId="371" xr:uid="{00000000-0005-0000-0000-0000B2020000}"/>
    <cellStyle name="Calculation 5 3 2" xfId="1899" xr:uid="{00000000-0005-0000-0000-0000B3020000}"/>
    <cellStyle name="Calculation_aa osnova za ponudbe" xfId="1900" xr:uid="{00000000-0005-0000-0000-0000B4020000}"/>
    <cellStyle name="Cancel" xfId="372" xr:uid="{00000000-0005-0000-0000-0000B5020000}"/>
    <cellStyle name="Cancel 2" xfId="1901" xr:uid="{00000000-0005-0000-0000-0000B6020000}"/>
    <cellStyle name="Check Cell" xfId="1902" xr:uid="{00000000-0005-0000-0000-0000B7020000}"/>
    <cellStyle name="Check Cell 2 2" xfId="373" xr:uid="{00000000-0005-0000-0000-0000B8020000}"/>
    <cellStyle name="Check Cell 2 2 2" xfId="1903" xr:uid="{00000000-0005-0000-0000-0000B9020000}"/>
    <cellStyle name="Check Cell 2 3" xfId="374" xr:uid="{00000000-0005-0000-0000-0000BA020000}"/>
    <cellStyle name="Check Cell 2 3 2" xfId="1904" xr:uid="{00000000-0005-0000-0000-0000BB020000}"/>
    <cellStyle name="Check Cell 3 2" xfId="375" xr:uid="{00000000-0005-0000-0000-0000BC020000}"/>
    <cellStyle name="Check Cell 3 2 2" xfId="1905" xr:uid="{00000000-0005-0000-0000-0000BD020000}"/>
    <cellStyle name="Check Cell 3 3" xfId="376" xr:uid="{00000000-0005-0000-0000-0000BE020000}"/>
    <cellStyle name="Check Cell 3 3 2" xfId="1906" xr:uid="{00000000-0005-0000-0000-0000BF020000}"/>
    <cellStyle name="Check Cell 4 2" xfId="377" xr:uid="{00000000-0005-0000-0000-0000C0020000}"/>
    <cellStyle name="Check Cell 4 2 2" xfId="1907" xr:uid="{00000000-0005-0000-0000-0000C1020000}"/>
    <cellStyle name="Check Cell 4 3" xfId="378" xr:uid="{00000000-0005-0000-0000-0000C2020000}"/>
    <cellStyle name="Check Cell 4 3 2" xfId="1908" xr:uid="{00000000-0005-0000-0000-0000C3020000}"/>
    <cellStyle name="Check Cell 5 2" xfId="379" xr:uid="{00000000-0005-0000-0000-0000C4020000}"/>
    <cellStyle name="Check Cell 5 2 2" xfId="1909" xr:uid="{00000000-0005-0000-0000-0000C5020000}"/>
    <cellStyle name="Check Cell 5 3" xfId="380" xr:uid="{00000000-0005-0000-0000-0000C6020000}"/>
    <cellStyle name="Check Cell 5 3 2" xfId="1910" xr:uid="{00000000-0005-0000-0000-0000C7020000}"/>
    <cellStyle name="Check Cell_aa osnova za ponudbe" xfId="1911" xr:uid="{00000000-0005-0000-0000-0000C8020000}"/>
    <cellStyle name="Comma [0] 2" xfId="381" xr:uid="{00000000-0005-0000-0000-0000C9020000}"/>
    <cellStyle name="Comma 2" xfId="19" xr:uid="{00000000-0005-0000-0000-0000CA020000}"/>
    <cellStyle name="Comma 2 2" xfId="1509" xr:uid="{00000000-0005-0000-0000-0000CB020000}"/>
    <cellStyle name="Comma 2 3" xfId="1912" xr:uid="{00000000-0005-0000-0000-0000CC020000}"/>
    <cellStyle name="Comma 3" xfId="382" xr:uid="{00000000-0005-0000-0000-0000CD020000}"/>
    <cellStyle name="Comma 3 2" xfId="1504" xr:uid="{00000000-0005-0000-0000-0000CE020000}"/>
    <cellStyle name="Comma 3 3" xfId="1496" xr:uid="{00000000-0005-0000-0000-0000CF020000}"/>
    <cellStyle name="Comma 4" xfId="1492" xr:uid="{00000000-0005-0000-0000-0000D0020000}"/>
    <cellStyle name="Comma 4 2" xfId="1558" xr:uid="{00000000-0005-0000-0000-0000D1020000}"/>
    <cellStyle name="Comma 5" xfId="1495" xr:uid="{00000000-0005-0000-0000-0000D2020000}"/>
    <cellStyle name="Comma0" xfId="20" xr:uid="{00000000-0005-0000-0000-0000D3020000}"/>
    <cellStyle name="Comma0 2" xfId="1044" xr:uid="{00000000-0005-0000-0000-0000D4020000}"/>
    <cellStyle name="Comma0 3" xfId="1913" xr:uid="{00000000-0005-0000-0000-0000D5020000}"/>
    <cellStyle name="Currency 2" xfId="1561" xr:uid="{00000000-0005-0000-0000-0000D6020000}"/>
    <cellStyle name="Currency0" xfId="21" xr:uid="{00000000-0005-0000-0000-0000D7020000}"/>
    <cellStyle name="Currency0 2" xfId="1045" xr:uid="{00000000-0005-0000-0000-0000D8020000}"/>
    <cellStyle name="Currency0 3" xfId="1914" xr:uid="{00000000-0005-0000-0000-0000D9020000}"/>
    <cellStyle name="Date" xfId="22" xr:uid="{00000000-0005-0000-0000-0000DA020000}"/>
    <cellStyle name="Date 2" xfId="1046" xr:uid="{00000000-0005-0000-0000-0000DB020000}"/>
    <cellStyle name="Date 3" xfId="1915" xr:uid="{00000000-0005-0000-0000-0000DC020000}"/>
    <cellStyle name="Dobro" xfId="23" xr:uid="{00000000-0005-0000-0000-0000DD020000}"/>
    <cellStyle name="Dobro 2" xfId="383" xr:uid="{00000000-0005-0000-0000-0000DE020000}"/>
    <cellStyle name="Dobro 2 2" xfId="1916" xr:uid="{00000000-0005-0000-0000-0000DF020000}"/>
    <cellStyle name="Dobro 3" xfId="2515" xr:uid="{00000000-0005-0000-0000-0000E0020000}"/>
    <cellStyle name="Eingabe 2" xfId="2585" xr:uid="{00000000-0005-0000-0000-0000E1020000}"/>
    <cellStyle name="Eingabe 3" xfId="2586" xr:uid="{00000000-0005-0000-0000-0000E2020000}"/>
    <cellStyle name="Element-delo" xfId="384" xr:uid="{00000000-0005-0000-0000-0000E3020000}"/>
    <cellStyle name="Element-delo 2" xfId="385" xr:uid="{00000000-0005-0000-0000-0000E4020000}"/>
    <cellStyle name="Element-delo 2 2" xfId="1918" xr:uid="{00000000-0005-0000-0000-0000E5020000}"/>
    <cellStyle name="Element-delo 3" xfId="386" xr:uid="{00000000-0005-0000-0000-0000E6020000}"/>
    <cellStyle name="Element-delo 3 2" xfId="387" xr:uid="{00000000-0005-0000-0000-0000E7020000}"/>
    <cellStyle name="Element-delo 3 3" xfId="1919" xr:uid="{00000000-0005-0000-0000-0000E8020000}"/>
    <cellStyle name="Element-delo 4" xfId="388" xr:uid="{00000000-0005-0000-0000-0000E9020000}"/>
    <cellStyle name="Element-delo 4 2" xfId="1920" xr:uid="{00000000-0005-0000-0000-0000EA020000}"/>
    <cellStyle name="Element-delo 5" xfId="389" xr:uid="{00000000-0005-0000-0000-0000EB020000}"/>
    <cellStyle name="Element-delo 6" xfId="390" xr:uid="{00000000-0005-0000-0000-0000EC020000}"/>
    <cellStyle name="Element-delo 7" xfId="1917" xr:uid="{00000000-0005-0000-0000-0000ED020000}"/>
    <cellStyle name="Element-delo_2746-126-Apl-OŠ-SB-pvn-plin-vvn-video-ure-ozv" xfId="391" xr:uid="{00000000-0005-0000-0000-0000EE020000}"/>
    <cellStyle name="Emphasis 1" xfId="392" xr:uid="{00000000-0005-0000-0000-0000EF020000}"/>
    <cellStyle name="Emphasis 1 2" xfId="1921" xr:uid="{00000000-0005-0000-0000-0000F0020000}"/>
    <cellStyle name="Emphasis 2" xfId="393" xr:uid="{00000000-0005-0000-0000-0000F1020000}"/>
    <cellStyle name="Emphasis 2 2" xfId="1922" xr:uid="{00000000-0005-0000-0000-0000F2020000}"/>
    <cellStyle name="Emphasis 3" xfId="394" xr:uid="{00000000-0005-0000-0000-0000F3020000}"/>
    <cellStyle name="Emphasis 3 2" xfId="1923" xr:uid="{00000000-0005-0000-0000-0000F4020000}"/>
    <cellStyle name="Ergebnis 2" xfId="2587" xr:uid="{00000000-0005-0000-0000-0000F5020000}"/>
    <cellStyle name="Ergebnis 3" xfId="2588" xr:uid="{00000000-0005-0000-0000-0000F6020000}"/>
    <cellStyle name="Euro" xfId="395" xr:uid="{00000000-0005-0000-0000-0000F7020000}"/>
    <cellStyle name="Euro 10" xfId="396" xr:uid="{00000000-0005-0000-0000-0000F8020000}"/>
    <cellStyle name="Euro 10 2" xfId="1925" xr:uid="{00000000-0005-0000-0000-0000F9020000}"/>
    <cellStyle name="Euro 11" xfId="397" xr:uid="{00000000-0005-0000-0000-0000FA020000}"/>
    <cellStyle name="Euro 11 2" xfId="1926" xr:uid="{00000000-0005-0000-0000-0000FB020000}"/>
    <cellStyle name="Euro 12" xfId="1924" xr:uid="{00000000-0005-0000-0000-0000FC020000}"/>
    <cellStyle name="Euro 2" xfId="398" xr:uid="{00000000-0005-0000-0000-0000FD020000}"/>
    <cellStyle name="Euro 2 2" xfId="399" xr:uid="{00000000-0005-0000-0000-0000FE020000}"/>
    <cellStyle name="Euro 2 2 2" xfId="1928" xr:uid="{00000000-0005-0000-0000-0000FF020000}"/>
    <cellStyle name="Euro 2 3" xfId="400" xr:uid="{00000000-0005-0000-0000-000000030000}"/>
    <cellStyle name="Euro 2 3 2" xfId="1929" xr:uid="{00000000-0005-0000-0000-000001030000}"/>
    <cellStyle name="Euro 2 4" xfId="401" xr:uid="{00000000-0005-0000-0000-000002030000}"/>
    <cellStyle name="Euro 2 4 2" xfId="1930" xr:uid="{00000000-0005-0000-0000-000003030000}"/>
    <cellStyle name="Euro 2 5" xfId="1927" xr:uid="{00000000-0005-0000-0000-000004030000}"/>
    <cellStyle name="Euro 3" xfId="402" xr:uid="{00000000-0005-0000-0000-000005030000}"/>
    <cellStyle name="Euro 3 2" xfId="403" xr:uid="{00000000-0005-0000-0000-000006030000}"/>
    <cellStyle name="Euro 3 2 2" xfId="1932" xr:uid="{00000000-0005-0000-0000-000007030000}"/>
    <cellStyle name="Euro 3 3" xfId="404" xr:uid="{00000000-0005-0000-0000-000008030000}"/>
    <cellStyle name="Euro 3 3 2" xfId="1933" xr:uid="{00000000-0005-0000-0000-000009030000}"/>
    <cellStyle name="Euro 3 4" xfId="1931" xr:uid="{00000000-0005-0000-0000-00000A030000}"/>
    <cellStyle name="Euro 4" xfId="405" xr:uid="{00000000-0005-0000-0000-00000B030000}"/>
    <cellStyle name="Euro 4 2" xfId="406" xr:uid="{00000000-0005-0000-0000-00000C030000}"/>
    <cellStyle name="Euro 4 2 2" xfId="1935" xr:uid="{00000000-0005-0000-0000-00000D030000}"/>
    <cellStyle name="Euro 4 3" xfId="407" xr:uid="{00000000-0005-0000-0000-00000E030000}"/>
    <cellStyle name="Euro 4 3 2" xfId="1936" xr:uid="{00000000-0005-0000-0000-00000F030000}"/>
    <cellStyle name="Euro 4 4" xfId="1934" xr:uid="{00000000-0005-0000-0000-000010030000}"/>
    <cellStyle name="Euro 5" xfId="408" xr:uid="{00000000-0005-0000-0000-000011030000}"/>
    <cellStyle name="Euro 5 2" xfId="409" xr:uid="{00000000-0005-0000-0000-000012030000}"/>
    <cellStyle name="Euro 5 2 2" xfId="1938" xr:uid="{00000000-0005-0000-0000-000013030000}"/>
    <cellStyle name="Euro 5 3" xfId="410" xr:uid="{00000000-0005-0000-0000-000014030000}"/>
    <cellStyle name="Euro 5 3 2" xfId="1939" xr:uid="{00000000-0005-0000-0000-000015030000}"/>
    <cellStyle name="Euro 5 4" xfId="1937" xr:uid="{00000000-0005-0000-0000-000016030000}"/>
    <cellStyle name="Euro 6" xfId="411" xr:uid="{00000000-0005-0000-0000-000017030000}"/>
    <cellStyle name="Euro 6 2" xfId="412" xr:uid="{00000000-0005-0000-0000-000018030000}"/>
    <cellStyle name="Euro 6 2 2" xfId="1941" xr:uid="{00000000-0005-0000-0000-000019030000}"/>
    <cellStyle name="Euro 6 3" xfId="413" xr:uid="{00000000-0005-0000-0000-00001A030000}"/>
    <cellStyle name="Euro 6 3 2" xfId="1942" xr:uid="{00000000-0005-0000-0000-00001B030000}"/>
    <cellStyle name="Euro 6 4" xfId="1940" xr:uid="{00000000-0005-0000-0000-00001C030000}"/>
    <cellStyle name="Euro 7" xfId="414" xr:uid="{00000000-0005-0000-0000-00001D030000}"/>
    <cellStyle name="Euro 7 2" xfId="1943" xr:uid="{00000000-0005-0000-0000-00001E030000}"/>
    <cellStyle name="Euro 8" xfId="415" xr:uid="{00000000-0005-0000-0000-00001F030000}"/>
    <cellStyle name="Euro 8 2" xfId="1944" xr:uid="{00000000-0005-0000-0000-000020030000}"/>
    <cellStyle name="Euro 9" xfId="416" xr:uid="{00000000-0005-0000-0000-000021030000}"/>
    <cellStyle name="Euro 9 2" xfId="1945" xr:uid="{00000000-0005-0000-0000-000022030000}"/>
    <cellStyle name="Excel Built-in Excel Built-in Excel Built-in Excel Built-in Excel Built-in Excel Built-in Excel Built-in Excel Built-in Excel Built-in Normal" xfId="1484" xr:uid="{00000000-0005-0000-0000-000023030000}"/>
    <cellStyle name="Excel Built-in Excel Built-in Excel Built-in Excel Built-in Excel Built-in Excel Built-in Excel Built-in Excel Built-in TableStyleLight1" xfId="1485" xr:uid="{00000000-0005-0000-0000-000024030000}"/>
    <cellStyle name="Excel Built-in Excel Built-in Normal" xfId="1486" xr:uid="{00000000-0005-0000-0000-000025030000}"/>
    <cellStyle name="Excel Built-in Navadno_pop.PGD-GO-Petanjci 2" xfId="1487" xr:uid="{00000000-0005-0000-0000-000026030000}"/>
    <cellStyle name="Excel Built-in Normal" xfId="24" xr:uid="{00000000-0005-0000-0000-000027030000}"/>
    <cellStyle name="Excel Built-in Normal 2" xfId="1946" xr:uid="{00000000-0005-0000-0000-000028030000}"/>
    <cellStyle name="Explanatory Text" xfId="1947" xr:uid="{00000000-0005-0000-0000-000029030000}"/>
    <cellStyle name="Explanatory Text 2 2" xfId="417" xr:uid="{00000000-0005-0000-0000-00002A030000}"/>
    <cellStyle name="Explanatory Text 2 2 2" xfId="1948" xr:uid="{00000000-0005-0000-0000-00002B030000}"/>
    <cellStyle name="Explanatory Text 2 3" xfId="418" xr:uid="{00000000-0005-0000-0000-00002C030000}"/>
    <cellStyle name="Explanatory Text 2 3 2" xfId="1949" xr:uid="{00000000-0005-0000-0000-00002D030000}"/>
    <cellStyle name="Explanatory Text 3 2" xfId="419" xr:uid="{00000000-0005-0000-0000-00002E030000}"/>
    <cellStyle name="Explanatory Text 3 2 2" xfId="1950" xr:uid="{00000000-0005-0000-0000-00002F030000}"/>
    <cellStyle name="Explanatory Text 3 3" xfId="420" xr:uid="{00000000-0005-0000-0000-000030030000}"/>
    <cellStyle name="Explanatory Text 3 3 2" xfId="1951" xr:uid="{00000000-0005-0000-0000-000031030000}"/>
    <cellStyle name="Explanatory Text 4 2" xfId="421" xr:uid="{00000000-0005-0000-0000-000032030000}"/>
    <cellStyle name="Explanatory Text 4 2 2" xfId="1952" xr:uid="{00000000-0005-0000-0000-000033030000}"/>
    <cellStyle name="Explanatory Text 4 3" xfId="422" xr:uid="{00000000-0005-0000-0000-000034030000}"/>
    <cellStyle name="Explanatory Text 4 3 2" xfId="1953" xr:uid="{00000000-0005-0000-0000-000035030000}"/>
    <cellStyle name="Explanatory Text 5 2" xfId="423" xr:uid="{00000000-0005-0000-0000-000036030000}"/>
    <cellStyle name="Explanatory Text 5 2 2" xfId="1954" xr:uid="{00000000-0005-0000-0000-000037030000}"/>
    <cellStyle name="Explanatory Text 5 3" xfId="424" xr:uid="{00000000-0005-0000-0000-000038030000}"/>
    <cellStyle name="Explanatory Text 5 3 2" xfId="1955" xr:uid="{00000000-0005-0000-0000-000039030000}"/>
    <cellStyle name="Explanatory Text_aa osnova za ponudbe" xfId="1956" xr:uid="{00000000-0005-0000-0000-00003A030000}"/>
    <cellStyle name="Fixed" xfId="25" xr:uid="{00000000-0005-0000-0000-00003B030000}"/>
    <cellStyle name="Fixed 2" xfId="1047" xr:uid="{00000000-0005-0000-0000-00003C030000}"/>
    <cellStyle name="Fixed 3" xfId="1957" xr:uid="{00000000-0005-0000-0000-00003D030000}"/>
    <cellStyle name="Followed Hyperlink_SISTEMI objekt minerva" xfId="2481" xr:uid="{00000000-0005-0000-0000-00003E030000}"/>
    <cellStyle name="Good" xfId="1958" xr:uid="{00000000-0005-0000-0000-00003F030000}"/>
    <cellStyle name="Good 2 2" xfId="425" xr:uid="{00000000-0005-0000-0000-000040030000}"/>
    <cellStyle name="Good 2 2 2" xfId="1959" xr:uid="{00000000-0005-0000-0000-000041030000}"/>
    <cellStyle name="Good 2 3" xfId="426" xr:uid="{00000000-0005-0000-0000-000042030000}"/>
    <cellStyle name="Good 2 3 2" xfId="1960" xr:uid="{00000000-0005-0000-0000-000043030000}"/>
    <cellStyle name="Good 3 2" xfId="427" xr:uid="{00000000-0005-0000-0000-000044030000}"/>
    <cellStyle name="Good 3 2 2" xfId="1961" xr:uid="{00000000-0005-0000-0000-000045030000}"/>
    <cellStyle name="Good 3 3" xfId="428" xr:uid="{00000000-0005-0000-0000-000046030000}"/>
    <cellStyle name="Good 3 3 2" xfId="1962" xr:uid="{00000000-0005-0000-0000-000047030000}"/>
    <cellStyle name="Good 4 2" xfId="429" xr:uid="{00000000-0005-0000-0000-000048030000}"/>
    <cellStyle name="Good 4 2 2" xfId="1963" xr:uid="{00000000-0005-0000-0000-000049030000}"/>
    <cellStyle name="Good 4 3" xfId="430" xr:uid="{00000000-0005-0000-0000-00004A030000}"/>
    <cellStyle name="Good 4 3 2" xfId="1964" xr:uid="{00000000-0005-0000-0000-00004B030000}"/>
    <cellStyle name="Good 5 2" xfId="431" xr:uid="{00000000-0005-0000-0000-00004C030000}"/>
    <cellStyle name="Good 5 2 2" xfId="1965" xr:uid="{00000000-0005-0000-0000-00004D030000}"/>
    <cellStyle name="Good 5 3" xfId="432" xr:uid="{00000000-0005-0000-0000-00004E030000}"/>
    <cellStyle name="Good 5 3 2" xfId="1966" xr:uid="{00000000-0005-0000-0000-00004F030000}"/>
    <cellStyle name="Good_aa osnova za ponudbe" xfId="1967" xr:uid="{00000000-0005-0000-0000-000050030000}"/>
    <cellStyle name="Gut 2" xfId="2589" xr:uid="{00000000-0005-0000-0000-000051030000}"/>
    <cellStyle name="Gut 3" xfId="2590" xr:uid="{00000000-0005-0000-0000-000052030000}"/>
    <cellStyle name="Heading" xfId="433" xr:uid="{00000000-0005-0000-0000-000053030000}"/>
    <cellStyle name="Heading 1" xfId="26" xr:uid="{00000000-0005-0000-0000-000054030000}"/>
    <cellStyle name="Heading 1 10 2" xfId="434" xr:uid="{00000000-0005-0000-0000-000055030000}"/>
    <cellStyle name="Heading 1 10 2 2" xfId="1970" xr:uid="{00000000-0005-0000-0000-000056030000}"/>
    <cellStyle name="Heading 1 10 3" xfId="435" xr:uid="{00000000-0005-0000-0000-000057030000}"/>
    <cellStyle name="Heading 1 10 3 2" xfId="1971" xr:uid="{00000000-0005-0000-0000-000058030000}"/>
    <cellStyle name="Heading 1 2" xfId="1969" xr:uid="{00000000-0005-0000-0000-000059030000}"/>
    <cellStyle name="Heading 1 2 2" xfId="436" xr:uid="{00000000-0005-0000-0000-00005A030000}"/>
    <cellStyle name="Heading 1 2 2 2" xfId="1972" xr:uid="{00000000-0005-0000-0000-00005B030000}"/>
    <cellStyle name="Heading 1 2 3" xfId="437" xr:uid="{00000000-0005-0000-0000-00005C030000}"/>
    <cellStyle name="Heading 1 2 3 2" xfId="1973" xr:uid="{00000000-0005-0000-0000-00005D030000}"/>
    <cellStyle name="Heading 1 3 2" xfId="438" xr:uid="{00000000-0005-0000-0000-00005E030000}"/>
    <cellStyle name="Heading 1 3 2 2" xfId="1974" xr:uid="{00000000-0005-0000-0000-00005F030000}"/>
    <cellStyle name="Heading 1 3 3" xfId="439" xr:uid="{00000000-0005-0000-0000-000060030000}"/>
    <cellStyle name="Heading 1 3 3 2" xfId="1975" xr:uid="{00000000-0005-0000-0000-000061030000}"/>
    <cellStyle name="Heading 1 4 2" xfId="440" xr:uid="{00000000-0005-0000-0000-000062030000}"/>
    <cellStyle name="Heading 1 4 2 2" xfId="1976" xr:uid="{00000000-0005-0000-0000-000063030000}"/>
    <cellStyle name="Heading 1 4 3" xfId="441" xr:uid="{00000000-0005-0000-0000-000064030000}"/>
    <cellStyle name="Heading 1 4 3 2" xfId="1977" xr:uid="{00000000-0005-0000-0000-000065030000}"/>
    <cellStyle name="Heading 1 5 2" xfId="442" xr:uid="{00000000-0005-0000-0000-000066030000}"/>
    <cellStyle name="Heading 1 5 2 2" xfId="1978" xr:uid="{00000000-0005-0000-0000-000067030000}"/>
    <cellStyle name="Heading 1 5 3" xfId="443" xr:uid="{00000000-0005-0000-0000-000068030000}"/>
    <cellStyle name="Heading 1 5 3 2" xfId="1979" xr:uid="{00000000-0005-0000-0000-000069030000}"/>
    <cellStyle name="Heading 1 6 2" xfId="444" xr:uid="{00000000-0005-0000-0000-00006A030000}"/>
    <cellStyle name="Heading 1 6 2 2" xfId="1980" xr:uid="{00000000-0005-0000-0000-00006B030000}"/>
    <cellStyle name="Heading 1 6 3" xfId="445" xr:uid="{00000000-0005-0000-0000-00006C030000}"/>
    <cellStyle name="Heading 1 6 3 2" xfId="1981" xr:uid="{00000000-0005-0000-0000-00006D030000}"/>
    <cellStyle name="Heading 1 7 2" xfId="446" xr:uid="{00000000-0005-0000-0000-00006E030000}"/>
    <cellStyle name="Heading 1 7 2 2" xfId="1982" xr:uid="{00000000-0005-0000-0000-00006F030000}"/>
    <cellStyle name="Heading 1 7 3" xfId="447" xr:uid="{00000000-0005-0000-0000-000070030000}"/>
    <cellStyle name="Heading 1 7 3 2" xfId="1983" xr:uid="{00000000-0005-0000-0000-000071030000}"/>
    <cellStyle name="Heading 1 8 2" xfId="448" xr:uid="{00000000-0005-0000-0000-000072030000}"/>
    <cellStyle name="Heading 1 8 2 2" xfId="1984" xr:uid="{00000000-0005-0000-0000-000073030000}"/>
    <cellStyle name="Heading 1 8 3" xfId="449" xr:uid="{00000000-0005-0000-0000-000074030000}"/>
    <cellStyle name="Heading 1 8 3 2" xfId="1985" xr:uid="{00000000-0005-0000-0000-000075030000}"/>
    <cellStyle name="Heading 1 9 2" xfId="450" xr:uid="{00000000-0005-0000-0000-000076030000}"/>
    <cellStyle name="Heading 1 9 2 2" xfId="1986" xr:uid="{00000000-0005-0000-0000-000077030000}"/>
    <cellStyle name="Heading 1 9 3" xfId="451" xr:uid="{00000000-0005-0000-0000-000078030000}"/>
    <cellStyle name="Heading 1 9 3 2" xfId="1987" xr:uid="{00000000-0005-0000-0000-000079030000}"/>
    <cellStyle name="Heading 1_120102_SH Prinčič ( vodovod in kanalizacija )-PZI" xfId="2516" xr:uid="{00000000-0005-0000-0000-00007A030000}"/>
    <cellStyle name="Heading 2" xfId="27" xr:uid="{00000000-0005-0000-0000-00007B030000}"/>
    <cellStyle name="Heading 2 10 2" xfId="452" xr:uid="{00000000-0005-0000-0000-00007C030000}"/>
    <cellStyle name="Heading 2 10 2 2" xfId="1989" xr:uid="{00000000-0005-0000-0000-00007D030000}"/>
    <cellStyle name="Heading 2 10 3" xfId="453" xr:uid="{00000000-0005-0000-0000-00007E030000}"/>
    <cellStyle name="Heading 2 10 3 2" xfId="1990" xr:uid="{00000000-0005-0000-0000-00007F030000}"/>
    <cellStyle name="Heading 2 2" xfId="454" xr:uid="{00000000-0005-0000-0000-000080030000}"/>
    <cellStyle name="Heading 2 2 2" xfId="455" xr:uid="{00000000-0005-0000-0000-000081030000}"/>
    <cellStyle name="Heading 2 2 2 2" xfId="1991" xr:uid="{00000000-0005-0000-0000-000082030000}"/>
    <cellStyle name="Heading 2 2 3" xfId="456" xr:uid="{00000000-0005-0000-0000-000083030000}"/>
    <cellStyle name="Heading 2 2 3 2" xfId="1992" xr:uid="{00000000-0005-0000-0000-000084030000}"/>
    <cellStyle name="Heading 2 2_SKAPIN knjižnica rakek 022" xfId="457" xr:uid="{00000000-0005-0000-0000-000085030000}"/>
    <cellStyle name="Heading 2 3" xfId="1988" xr:uid="{00000000-0005-0000-0000-000086030000}"/>
    <cellStyle name="Heading 2 3 2" xfId="458" xr:uid="{00000000-0005-0000-0000-000087030000}"/>
    <cellStyle name="Heading 2 3 2 2" xfId="1993" xr:uid="{00000000-0005-0000-0000-000088030000}"/>
    <cellStyle name="Heading 2 3 3" xfId="459" xr:uid="{00000000-0005-0000-0000-000089030000}"/>
    <cellStyle name="Heading 2 3 3 2" xfId="1994" xr:uid="{00000000-0005-0000-0000-00008A030000}"/>
    <cellStyle name="Heading 2 4 2" xfId="460" xr:uid="{00000000-0005-0000-0000-00008B030000}"/>
    <cellStyle name="Heading 2 4 2 2" xfId="1995" xr:uid="{00000000-0005-0000-0000-00008C030000}"/>
    <cellStyle name="Heading 2 4 3" xfId="461" xr:uid="{00000000-0005-0000-0000-00008D030000}"/>
    <cellStyle name="Heading 2 4 3 2" xfId="1996" xr:uid="{00000000-0005-0000-0000-00008E030000}"/>
    <cellStyle name="Heading 2 5 2" xfId="462" xr:uid="{00000000-0005-0000-0000-00008F030000}"/>
    <cellStyle name="Heading 2 5 2 2" xfId="1997" xr:uid="{00000000-0005-0000-0000-000090030000}"/>
    <cellStyle name="Heading 2 5 3" xfId="463" xr:uid="{00000000-0005-0000-0000-000091030000}"/>
    <cellStyle name="Heading 2 5 3 2" xfId="1998" xr:uid="{00000000-0005-0000-0000-000092030000}"/>
    <cellStyle name="Heading 2 6 2" xfId="464" xr:uid="{00000000-0005-0000-0000-000093030000}"/>
    <cellStyle name="Heading 2 6 2 2" xfId="1999" xr:uid="{00000000-0005-0000-0000-000094030000}"/>
    <cellStyle name="Heading 2 6 3" xfId="465" xr:uid="{00000000-0005-0000-0000-000095030000}"/>
    <cellStyle name="Heading 2 6 3 2" xfId="2000" xr:uid="{00000000-0005-0000-0000-000096030000}"/>
    <cellStyle name="Heading 2 7 2" xfId="466" xr:uid="{00000000-0005-0000-0000-000097030000}"/>
    <cellStyle name="Heading 2 7 2 2" xfId="2001" xr:uid="{00000000-0005-0000-0000-000098030000}"/>
    <cellStyle name="Heading 2 7 3" xfId="467" xr:uid="{00000000-0005-0000-0000-000099030000}"/>
    <cellStyle name="Heading 2 7 3 2" xfId="2002" xr:uid="{00000000-0005-0000-0000-00009A030000}"/>
    <cellStyle name="Heading 2 8 2" xfId="468" xr:uid="{00000000-0005-0000-0000-00009B030000}"/>
    <cellStyle name="Heading 2 8 2 2" xfId="2003" xr:uid="{00000000-0005-0000-0000-00009C030000}"/>
    <cellStyle name="Heading 2 8 3" xfId="469" xr:uid="{00000000-0005-0000-0000-00009D030000}"/>
    <cellStyle name="Heading 2 8 3 2" xfId="2004" xr:uid="{00000000-0005-0000-0000-00009E030000}"/>
    <cellStyle name="Heading 2 9 2" xfId="470" xr:uid="{00000000-0005-0000-0000-00009F030000}"/>
    <cellStyle name="Heading 2 9 2 2" xfId="2005" xr:uid="{00000000-0005-0000-0000-0000A0030000}"/>
    <cellStyle name="Heading 2 9 3" xfId="471" xr:uid="{00000000-0005-0000-0000-0000A1030000}"/>
    <cellStyle name="Heading 2 9 3 2" xfId="2006" xr:uid="{00000000-0005-0000-0000-0000A2030000}"/>
    <cellStyle name="Heading 2_120102_SH Prinčič ( vodovod in kanalizacija )-PZI" xfId="2517" xr:uid="{00000000-0005-0000-0000-0000A3030000}"/>
    <cellStyle name="Heading 3" xfId="2007" xr:uid="{00000000-0005-0000-0000-0000A4030000}"/>
    <cellStyle name="Heading 3 2 2" xfId="472" xr:uid="{00000000-0005-0000-0000-0000A5030000}"/>
    <cellStyle name="Heading 3 2 2 2" xfId="2008" xr:uid="{00000000-0005-0000-0000-0000A6030000}"/>
    <cellStyle name="Heading 3 2 3" xfId="473" xr:uid="{00000000-0005-0000-0000-0000A7030000}"/>
    <cellStyle name="Heading 3 2 3 2" xfId="2009" xr:uid="{00000000-0005-0000-0000-0000A8030000}"/>
    <cellStyle name="Heading 3 3 2" xfId="474" xr:uid="{00000000-0005-0000-0000-0000A9030000}"/>
    <cellStyle name="Heading 3 3 2 2" xfId="2010" xr:uid="{00000000-0005-0000-0000-0000AA030000}"/>
    <cellStyle name="Heading 3 3 3" xfId="475" xr:uid="{00000000-0005-0000-0000-0000AB030000}"/>
    <cellStyle name="Heading 3 3 3 2" xfId="2011" xr:uid="{00000000-0005-0000-0000-0000AC030000}"/>
    <cellStyle name="Heading 3 4 2" xfId="476" xr:uid="{00000000-0005-0000-0000-0000AD030000}"/>
    <cellStyle name="Heading 3 4 2 2" xfId="2012" xr:uid="{00000000-0005-0000-0000-0000AE030000}"/>
    <cellStyle name="Heading 3 4 3" xfId="477" xr:uid="{00000000-0005-0000-0000-0000AF030000}"/>
    <cellStyle name="Heading 3 4 3 2" xfId="2013" xr:uid="{00000000-0005-0000-0000-0000B0030000}"/>
    <cellStyle name="Heading 3 5 2" xfId="478" xr:uid="{00000000-0005-0000-0000-0000B1030000}"/>
    <cellStyle name="Heading 3 5 2 2" xfId="2014" xr:uid="{00000000-0005-0000-0000-0000B2030000}"/>
    <cellStyle name="Heading 3 5 3" xfId="479" xr:uid="{00000000-0005-0000-0000-0000B3030000}"/>
    <cellStyle name="Heading 3 5 3 2" xfId="2015" xr:uid="{00000000-0005-0000-0000-0000B4030000}"/>
    <cellStyle name="Heading 3_aa osnova za ponudbe" xfId="2016" xr:uid="{00000000-0005-0000-0000-0000B5030000}"/>
    <cellStyle name="Heading 4" xfId="2017" xr:uid="{00000000-0005-0000-0000-0000B6030000}"/>
    <cellStyle name="Heading 4 2 2" xfId="480" xr:uid="{00000000-0005-0000-0000-0000B7030000}"/>
    <cellStyle name="Heading 4 2 2 2" xfId="2018" xr:uid="{00000000-0005-0000-0000-0000B8030000}"/>
    <cellStyle name="Heading 4 2 3" xfId="481" xr:uid="{00000000-0005-0000-0000-0000B9030000}"/>
    <cellStyle name="Heading 4 2 3 2" xfId="2019" xr:uid="{00000000-0005-0000-0000-0000BA030000}"/>
    <cellStyle name="Heading 4 3 2" xfId="482" xr:uid="{00000000-0005-0000-0000-0000BB030000}"/>
    <cellStyle name="Heading 4 3 2 2" xfId="2020" xr:uid="{00000000-0005-0000-0000-0000BC030000}"/>
    <cellStyle name="Heading 4 3 3" xfId="483" xr:uid="{00000000-0005-0000-0000-0000BD030000}"/>
    <cellStyle name="Heading 4 3 3 2" xfId="2021" xr:uid="{00000000-0005-0000-0000-0000BE030000}"/>
    <cellStyle name="Heading 4 4 2" xfId="484" xr:uid="{00000000-0005-0000-0000-0000BF030000}"/>
    <cellStyle name="Heading 4 4 2 2" xfId="2022" xr:uid="{00000000-0005-0000-0000-0000C0030000}"/>
    <cellStyle name="Heading 4 4 3" xfId="485" xr:uid="{00000000-0005-0000-0000-0000C1030000}"/>
    <cellStyle name="Heading 4 4 3 2" xfId="2023" xr:uid="{00000000-0005-0000-0000-0000C2030000}"/>
    <cellStyle name="Heading 4 5 2" xfId="486" xr:uid="{00000000-0005-0000-0000-0000C3030000}"/>
    <cellStyle name="Heading 4 5 2 2" xfId="2024" xr:uid="{00000000-0005-0000-0000-0000C4030000}"/>
    <cellStyle name="Heading 4 5 3" xfId="487" xr:uid="{00000000-0005-0000-0000-0000C5030000}"/>
    <cellStyle name="Heading 4 5 3 2" xfId="2025" xr:uid="{00000000-0005-0000-0000-0000C6030000}"/>
    <cellStyle name="Heading 4_aa osnova za ponudbe" xfId="2026" xr:uid="{00000000-0005-0000-0000-0000C7030000}"/>
    <cellStyle name="Heading 5" xfId="1968" xr:uid="{00000000-0005-0000-0000-0000C8030000}"/>
    <cellStyle name="Heading1" xfId="488" xr:uid="{00000000-0005-0000-0000-0000C9030000}"/>
    <cellStyle name="Heading1 2" xfId="2027" xr:uid="{00000000-0005-0000-0000-0000CA030000}"/>
    <cellStyle name="Hiperpovezava" xfId="51" builtinId="8" hidden="1"/>
    <cellStyle name="Hiperpovezava" xfId="53" builtinId="8" hidden="1"/>
    <cellStyle name="Hiperpovezava" xfId="55" builtinId="8" hidden="1"/>
    <cellStyle name="Hiperpovezava" xfId="57" builtinId="8" hidden="1"/>
    <cellStyle name="Hiperpovezava" xfId="61" builtinId="8" hidden="1"/>
    <cellStyle name="Hiperpovezava" xfId="63" builtinId="8" hidden="1"/>
    <cellStyle name="Hiperpovezava" xfId="65" builtinId="8" hidden="1"/>
    <cellStyle name="Hiperpovezava" xfId="67" builtinId="8" hidden="1"/>
    <cellStyle name="Hiperpovezava" xfId="69" builtinId="8" hidden="1"/>
    <cellStyle name="Hiperpovezava" xfId="71" builtinId="8" hidden="1"/>
    <cellStyle name="Hiperpovezava" xfId="73" builtinId="8" hidden="1"/>
    <cellStyle name="Hiperpovezava" xfId="75" builtinId="8" hidden="1"/>
    <cellStyle name="Hiperpovezava" xfId="77" builtinId="8" hidden="1"/>
    <cellStyle name="Hiperpovezava" xfId="79" builtinId="8" hidden="1"/>
    <cellStyle name="Hiperpovezava" xfId="81" builtinId="8" hidden="1"/>
    <cellStyle name="Hiperpovezava" xfId="83" builtinId="8" hidden="1"/>
    <cellStyle name="Hiperpovezava" xfId="85" builtinId="8" hidden="1"/>
    <cellStyle name="Hiperpovezava" xfId="995" builtinId="8" hidden="1"/>
    <cellStyle name="Hiperpovezava" xfId="997" builtinId="8" hidden="1"/>
    <cellStyle name="Hiperpovezava" xfId="999" builtinId="8" hidden="1"/>
    <cellStyle name="Hiperpovezava" xfId="1001" builtinId="8" hidden="1"/>
    <cellStyle name="Hiperpovezava" xfId="1003" builtinId="8" hidden="1"/>
    <cellStyle name="Hiperpovezava" xfId="1005" builtinId="8" hidden="1"/>
    <cellStyle name="Hiperpovezava" xfId="1007" builtinId="8" hidden="1"/>
    <cellStyle name="Hiperpovezava" xfId="1009" builtinId="8" hidden="1"/>
    <cellStyle name="Hiperpovezava" xfId="1011" builtinId="8" hidden="1"/>
    <cellStyle name="Hiperpovezava" xfId="1013" builtinId="8" hidden="1"/>
    <cellStyle name="Hiperpovezava" xfId="1015" builtinId="8" hidden="1"/>
    <cellStyle name="Hiperpovezava" xfId="1017" builtinId="8" hidden="1"/>
    <cellStyle name="Hiperpovezava" xfId="1019" builtinId="8" hidden="1"/>
    <cellStyle name="Hiperpovezava" xfId="1021" builtinId="8" hidden="1"/>
    <cellStyle name="Hiperpovezava" xfId="1023" builtinId="8" hidden="1"/>
    <cellStyle name="Hiperpovezava" xfId="1025" builtinId="8" hidden="1"/>
    <cellStyle name="Hiperpovezava" xfId="1027" builtinId="8" hidden="1"/>
    <cellStyle name="Hiperpovezava" xfId="1029" builtinId="8" hidden="1"/>
    <cellStyle name="Hiperpovezava" xfId="1031" builtinId="8" hidden="1"/>
    <cellStyle name="Hiperpovezava" xfId="1033" builtinId="8" hidden="1"/>
    <cellStyle name="Hiperpovezava" xfId="1035" builtinId="8" hidden="1"/>
    <cellStyle name="Hiperpovezava" xfId="1037" builtinId="8" hidden="1"/>
    <cellStyle name="Hiperpovezava" xfId="1039" builtinId="8" hidden="1"/>
    <cellStyle name="Hiperpovezava" xfId="1041" builtinId="8" hidden="1"/>
    <cellStyle name="Hiperpovezava" xfId="1082" builtinId="8" hidden="1"/>
    <cellStyle name="Hiperpovezava" xfId="1084" builtinId="8" hidden="1"/>
    <cellStyle name="Hiperpovezava" xfId="1087" builtinId="8" hidden="1"/>
    <cellStyle name="Hiperpovezava" xfId="1089" builtinId="8" hidden="1"/>
    <cellStyle name="Hiperpovezava" xfId="1091" builtinId="8" hidden="1"/>
    <cellStyle name="Hiperpovezava" xfId="1093" builtinId="8" hidden="1"/>
    <cellStyle name="Hiperpovezava" xfId="1095" builtinId="8" hidden="1"/>
    <cellStyle name="Hiperpovezava" xfId="1097" builtinId="8" hidden="1"/>
    <cellStyle name="Hiperpovezava" xfId="1099" builtinId="8" hidden="1"/>
    <cellStyle name="Hiperpovezava" xfId="1101" builtinId="8" hidden="1"/>
    <cellStyle name="Hiperpovezava" xfId="1103" builtinId="8" hidden="1"/>
    <cellStyle name="Hiperpovezava" xfId="1105" builtinId="8" hidden="1"/>
    <cellStyle name="Hiperpovezava" xfId="1107" builtinId="8" hidden="1"/>
    <cellStyle name="Hiperpovezava" xfId="1109" builtinId="8" hidden="1"/>
    <cellStyle name="Hiperpovezava" xfId="1111" builtinId="8" hidden="1"/>
    <cellStyle name="Hiperpovezava" xfId="1113" builtinId="8" hidden="1"/>
    <cellStyle name="Hiperpovezava" xfId="1115" builtinId="8" hidden="1"/>
    <cellStyle name="Hiperpovezava" xfId="1117" builtinId="8" hidden="1"/>
    <cellStyle name="Hiperpovezava" xfId="1119" builtinId="8" hidden="1"/>
    <cellStyle name="Hiperpovezava" xfId="1121" builtinId="8" hidden="1"/>
    <cellStyle name="Hiperpovezava" xfId="1123" builtinId="8" hidden="1"/>
    <cellStyle name="Hiperpovezava" xfId="1125" builtinId="8" hidden="1"/>
    <cellStyle name="Hiperpovezava" xfId="1127" builtinId="8" hidden="1"/>
    <cellStyle name="Hiperpovezava" xfId="1129" builtinId="8" hidden="1"/>
    <cellStyle name="Hiperpovezava" xfId="1131" builtinId="8" hidden="1"/>
    <cellStyle name="Hiperpovezava" xfId="1133" builtinId="8" hidden="1"/>
    <cellStyle name="Hiperpovezava" xfId="1135" builtinId="8" hidden="1"/>
    <cellStyle name="Hiperpovezava" xfId="1137" builtinId="8" hidden="1"/>
    <cellStyle name="Hiperpovezava" xfId="1139" builtinId="8" hidden="1"/>
    <cellStyle name="Hiperpovezava" xfId="1141" builtinId="8" hidden="1"/>
    <cellStyle name="Hiperpovezava" xfId="1143" builtinId="8" hidden="1"/>
    <cellStyle name="Hiperpovezava" xfId="1145" builtinId="8" hidden="1"/>
    <cellStyle name="Hiperpovezava" xfId="1147" builtinId="8" hidden="1"/>
    <cellStyle name="Hiperpovezava" xfId="1149" builtinId="8" hidden="1"/>
    <cellStyle name="Hiperpovezava" xfId="1151" builtinId="8" hidden="1"/>
    <cellStyle name="Hiperpovezava" xfId="1153" builtinId="8" hidden="1"/>
    <cellStyle name="Hiperpovezava" xfId="1155" builtinId="8" hidden="1"/>
    <cellStyle name="Hiperpovezava" xfId="1157" builtinId="8" hidden="1"/>
    <cellStyle name="Hiperpovezava" xfId="1159" builtinId="8" hidden="1"/>
    <cellStyle name="Hiperpovezava" xfId="1161" builtinId="8" hidden="1"/>
    <cellStyle name="Hiperpovezava" xfId="1163" builtinId="8" hidden="1"/>
    <cellStyle name="Hiperpovezava" xfId="1165" builtinId="8" hidden="1"/>
    <cellStyle name="Hiperpovezava" xfId="1167" builtinId="8" hidden="1"/>
    <cellStyle name="Hiperpovezava" xfId="1169" builtinId="8" hidden="1"/>
    <cellStyle name="Hiperpovezava" xfId="1171" builtinId="8" hidden="1"/>
    <cellStyle name="Hiperpovezava" xfId="1173" builtinId="8" hidden="1"/>
    <cellStyle name="Hiperpovezava" xfId="1175" builtinId="8" hidden="1"/>
    <cellStyle name="Hiperpovezava" xfId="1177" builtinId="8" hidden="1"/>
    <cellStyle name="Hiperpovezava" xfId="1179" builtinId="8" hidden="1"/>
    <cellStyle name="Hiperpovezava" xfId="1181" builtinId="8" hidden="1"/>
    <cellStyle name="Hiperpovezava" xfId="1183" builtinId="8" hidden="1"/>
    <cellStyle name="Hiperpovezava" xfId="1185" builtinId="8" hidden="1"/>
    <cellStyle name="Hiperpovezava" xfId="1187" builtinId="8" hidden="1"/>
    <cellStyle name="Hiperpovezava" xfId="1189" builtinId="8" hidden="1"/>
    <cellStyle name="Hiperpovezava" xfId="1191" builtinId="8" hidden="1"/>
    <cellStyle name="Hiperpovezava" xfId="1193" builtinId="8" hidden="1"/>
    <cellStyle name="Hiperpovezava" xfId="1195" builtinId="8" hidden="1"/>
    <cellStyle name="Hiperpovezava" xfId="1197" builtinId="8" hidden="1"/>
    <cellStyle name="Hiperpovezava" xfId="1199" builtinId="8" hidden="1"/>
    <cellStyle name="Hiperpovezava" xfId="1201" builtinId="8" hidden="1"/>
    <cellStyle name="Hiperpovezava" xfId="1203" builtinId="8" hidden="1"/>
    <cellStyle name="Hiperpovezava" xfId="1205" builtinId="8" hidden="1"/>
    <cellStyle name="Hiperpovezava" xfId="1207" builtinId="8" hidden="1"/>
    <cellStyle name="Hiperpovezava" xfId="1209" builtinId="8" hidden="1"/>
    <cellStyle name="Hiperpovezava" xfId="1211" builtinId="8" hidden="1"/>
    <cellStyle name="Hiperpovezava" xfId="1213" builtinId="8" hidden="1"/>
    <cellStyle name="Hiperpovezava" xfId="1215" builtinId="8" hidden="1"/>
    <cellStyle name="Hiperpovezava" xfId="1217" builtinId="8" hidden="1"/>
    <cellStyle name="Hiperpovezava" xfId="1219" builtinId="8" hidden="1"/>
    <cellStyle name="Hiperpovezava" xfId="1221" builtinId="8" hidden="1"/>
    <cellStyle name="Hiperpovezava" xfId="1223" builtinId="8" hidden="1"/>
    <cellStyle name="Hiperpovezava" xfId="1225" builtinId="8" hidden="1"/>
    <cellStyle name="Hiperpovezava" xfId="1227" builtinId="8" hidden="1"/>
    <cellStyle name="Hiperpovezava" xfId="1229" builtinId="8" hidden="1"/>
    <cellStyle name="Hiperpovezava" xfId="1231" builtinId="8" hidden="1"/>
    <cellStyle name="Hiperpovezava" xfId="1233" builtinId="8" hidden="1"/>
    <cellStyle name="Hiperpovezava" xfId="1235" builtinId="8" hidden="1"/>
    <cellStyle name="Hiperpovezava" xfId="1237" builtinId="8" hidden="1"/>
    <cellStyle name="Hiperpovezava" xfId="1239" builtinId="8" hidden="1"/>
    <cellStyle name="Hiperpovezava" xfId="1241" builtinId="8" hidden="1"/>
    <cellStyle name="Hiperpovezava" xfId="1243" builtinId="8" hidden="1"/>
    <cellStyle name="Hiperpovezava" xfId="1245" builtinId="8" hidden="1"/>
    <cellStyle name="Hiperpovezava" xfId="1247" builtinId="8" hidden="1"/>
    <cellStyle name="Hiperpovezava" xfId="1249" builtinId="8" hidden="1"/>
    <cellStyle name="Hiperpovezava" xfId="1251" builtinId="8" hidden="1"/>
    <cellStyle name="Hiperpovezava" xfId="1253" builtinId="8" hidden="1"/>
    <cellStyle name="Hiperpovezava" xfId="1255" builtinId="8" hidden="1"/>
    <cellStyle name="Hiperpovezava" xfId="1257" builtinId="8" hidden="1"/>
    <cellStyle name="Hiperpovezava" xfId="1259" builtinId="8" hidden="1"/>
    <cellStyle name="Hiperpovezava" xfId="1261" builtinId="8" hidden="1"/>
    <cellStyle name="Hiperpovezava" xfId="1263" builtinId="8" hidden="1"/>
    <cellStyle name="Hiperpovezava" xfId="1265" builtinId="8" hidden="1"/>
    <cellStyle name="Hiperpovezava" xfId="1267" builtinId="8" hidden="1"/>
    <cellStyle name="Hiperpovezava" xfId="1269" builtinId="8" hidden="1"/>
    <cellStyle name="Hiperpovezava" xfId="1271" builtinId="8" hidden="1"/>
    <cellStyle name="Hiperpovezava" xfId="1273" builtinId="8" hidden="1"/>
    <cellStyle name="Hiperpovezava" xfId="1275" builtinId="8" hidden="1"/>
    <cellStyle name="Hiperpovezava" xfId="1277" builtinId="8" hidden="1"/>
    <cellStyle name="Hiperpovezava" xfId="1279" builtinId="8" hidden="1"/>
    <cellStyle name="Hiperpovezava" xfId="1281" builtinId="8" hidden="1"/>
    <cellStyle name="Hiperpovezava" xfId="1283" builtinId="8" hidden="1"/>
    <cellStyle name="Hiperpovezava" xfId="1285" builtinId="8" hidden="1"/>
    <cellStyle name="Hiperpovezava" xfId="1287" builtinId="8" hidden="1"/>
    <cellStyle name="Hiperpovezava" xfId="1289" builtinId="8" hidden="1"/>
    <cellStyle name="Hiperpovezava" xfId="1291" builtinId="8" hidden="1"/>
    <cellStyle name="Hiperpovezava" xfId="1293" builtinId="8" hidden="1"/>
    <cellStyle name="Hiperpovezava" xfId="1295" builtinId="8" hidden="1"/>
    <cellStyle name="Hiperpovezava" xfId="1297" builtinId="8" hidden="1"/>
    <cellStyle name="Hiperpovezava" xfId="1299" builtinId="8" hidden="1"/>
    <cellStyle name="Hiperpovezava" xfId="1301" builtinId="8" hidden="1"/>
    <cellStyle name="Hiperpovezava" xfId="1303" builtinId="8" hidden="1"/>
    <cellStyle name="Hiperpovezava" xfId="1305" builtinId="8" hidden="1"/>
    <cellStyle name="Hiperpovezava" xfId="1307" builtinId="8" hidden="1"/>
    <cellStyle name="Hiperpovezava" xfId="1309" builtinId="8" hidden="1"/>
    <cellStyle name="Hiperpovezava" xfId="1311" builtinId="8" hidden="1"/>
    <cellStyle name="Hiperpovezava" xfId="1313" builtinId="8" hidden="1"/>
    <cellStyle name="Hiperpovezava" xfId="1315" builtinId="8" hidden="1"/>
    <cellStyle name="Hiperpovezava" xfId="1317" builtinId="8" hidden="1"/>
    <cellStyle name="Hiperpovezava" xfId="1319" builtinId="8" hidden="1"/>
    <cellStyle name="Hiperpovezava" xfId="1321" builtinId="8" hidden="1"/>
    <cellStyle name="Hiperpovezava" xfId="1323" builtinId="8" hidden="1"/>
    <cellStyle name="Hiperpovezava" xfId="1325" builtinId="8" hidden="1"/>
    <cellStyle name="Hiperpovezava" xfId="1327" builtinId="8" hidden="1"/>
    <cellStyle name="Hiperpovezava" xfId="1329" builtinId="8" hidden="1"/>
    <cellStyle name="Hiperpovezava" xfId="1331" builtinId="8" hidden="1"/>
    <cellStyle name="Hiperpovezava" xfId="1333" builtinId="8" hidden="1"/>
    <cellStyle name="Hiperpovezava" xfId="1335" builtinId="8" hidden="1"/>
    <cellStyle name="Hiperpovezava" xfId="1337" builtinId="8" hidden="1"/>
    <cellStyle name="Hiperpovezava" xfId="1339" builtinId="8" hidden="1"/>
    <cellStyle name="Hiperpovezava" xfId="1341" builtinId="8" hidden="1"/>
    <cellStyle name="Hiperpovezava" xfId="1343" builtinId="8" hidden="1"/>
    <cellStyle name="Hiperpovezava" xfId="1345" builtinId="8" hidden="1"/>
    <cellStyle name="Hiperpovezava" xfId="1347" builtinId="8" hidden="1"/>
    <cellStyle name="Hiperpovezava" xfId="1349" builtinId="8" hidden="1"/>
    <cellStyle name="Hiperpovezava" xfId="1351" builtinId="8" hidden="1"/>
    <cellStyle name="Hiperpovezava" xfId="1353" builtinId="8" hidden="1"/>
    <cellStyle name="Hiperpovezava" xfId="1355" builtinId="8" hidden="1"/>
    <cellStyle name="Hiperpovezava" xfId="1357" builtinId="8" hidden="1"/>
    <cellStyle name="Hiperpovezava" xfId="1359" builtinId="8" hidden="1"/>
    <cellStyle name="Hiperpovezava" xfId="1361" builtinId="8" hidden="1"/>
    <cellStyle name="Hiperpovezava" xfId="1363" builtinId="8" hidden="1"/>
    <cellStyle name="Hiperpovezava" xfId="1365" builtinId="8" hidden="1"/>
    <cellStyle name="Hiperpovezava" xfId="1367" builtinId="8" hidden="1"/>
    <cellStyle name="Hiperpovezava" xfId="1369" builtinId="8" hidden="1"/>
    <cellStyle name="Hiperpovezava" xfId="1371" builtinId="8" hidden="1"/>
    <cellStyle name="Hiperpovezava" xfId="1373" builtinId="8" hidden="1"/>
    <cellStyle name="Hiperpovezava" xfId="1375" builtinId="8" hidden="1"/>
    <cellStyle name="Hiperpovezava" xfId="1377" builtinId="8" hidden="1"/>
    <cellStyle name="Hiperpovezava" xfId="1379" builtinId="8" hidden="1"/>
    <cellStyle name="Hiperpovezava" xfId="1381" builtinId="8" hidden="1"/>
    <cellStyle name="Hiperpovezava" xfId="1383" builtinId="8" hidden="1"/>
    <cellStyle name="Hiperpovezava" xfId="1385" builtinId="8" hidden="1"/>
    <cellStyle name="Hiperpovezava" xfId="1387" builtinId="8" hidden="1"/>
    <cellStyle name="Hiperpovezava" xfId="1389" builtinId="8" hidden="1"/>
    <cellStyle name="Hiperpovezava" xfId="1391" builtinId="8" hidden="1"/>
    <cellStyle name="Hiperpovezava" xfId="1393" builtinId="8" hidden="1"/>
    <cellStyle name="Hiperpovezava" xfId="1395" builtinId="8" hidden="1"/>
    <cellStyle name="Hiperpovezava" xfId="1397" builtinId="8" hidden="1"/>
    <cellStyle name="Hiperpovezava" xfId="1399" builtinId="8" hidden="1"/>
    <cellStyle name="Hiperpovezava" xfId="1401" builtinId="8" hidden="1"/>
    <cellStyle name="Hiperpovezava" xfId="1403" builtinId="8" hidden="1"/>
    <cellStyle name="Hiperpovezava" xfId="1405" builtinId="8" hidden="1"/>
    <cellStyle name="Hiperpovezava" xfId="1407" builtinId="8" hidden="1"/>
    <cellStyle name="Hiperpovezava" xfId="1409" builtinId="8" hidden="1"/>
    <cellStyle name="Hiperpovezava" xfId="1411" builtinId="8" hidden="1"/>
    <cellStyle name="Hiperpovezava" xfId="1413" builtinId="8" hidden="1"/>
    <cellStyle name="Hiperpovezava" xfId="1415" builtinId="8" hidden="1"/>
    <cellStyle name="Hiperpovezava" xfId="1417" builtinId="8" hidden="1"/>
    <cellStyle name="Hiperpovezava" xfId="1419" builtinId="8" hidden="1"/>
    <cellStyle name="Hiperpovezava" xfId="1421" builtinId="8" hidden="1"/>
    <cellStyle name="Hiperpovezava" xfId="1423" builtinId="8" hidden="1"/>
    <cellStyle name="Hiperpovezava" xfId="1425" builtinId="8" hidden="1"/>
    <cellStyle name="Hiperpovezava" xfId="1427" builtinId="8" hidden="1"/>
    <cellStyle name="Hiperpovezava" xfId="1429" builtinId="8" hidden="1"/>
    <cellStyle name="Hiperpovezava" xfId="1431" builtinId="8" hidden="1"/>
    <cellStyle name="Hiperpovezava" xfId="1433" builtinId="8" hidden="1"/>
    <cellStyle name="Hiperpovezava" xfId="1435" builtinId="8" hidden="1"/>
    <cellStyle name="Hiperpovezava" xfId="1437" builtinId="8" hidden="1"/>
    <cellStyle name="Hiperpovezava" xfId="1439" builtinId="8" hidden="1"/>
    <cellStyle name="Hiperpovezava" xfId="1441" builtinId="8" hidden="1"/>
    <cellStyle name="Hiperpovezava" xfId="1443" builtinId="8" hidden="1"/>
    <cellStyle name="Hiperpovezava" xfId="1445" builtinId="8" hidden="1"/>
    <cellStyle name="Hiperpovezava" xfId="1447" builtinId="8" hidden="1"/>
    <cellStyle name="Hiperpovezava" xfId="1449" builtinId="8" hidden="1"/>
    <cellStyle name="Hiperpovezava" xfId="1451" builtinId="8" hidden="1"/>
    <cellStyle name="Hiperpovezava" xfId="1453" builtinId="8" hidden="1"/>
    <cellStyle name="Hiperpovezava" xfId="1455" builtinId="8" hidden="1"/>
    <cellStyle name="Hiperpovezava" xfId="1457" builtinId="8" hidden="1"/>
    <cellStyle name="Hiperpovezava" xfId="1459" builtinId="8" hidden="1"/>
    <cellStyle name="Hiperpovezava" xfId="1461" builtinId="8" hidden="1"/>
    <cellStyle name="Hiperpovezava" xfId="1463" builtinId="8" hidden="1"/>
    <cellStyle name="Hiperpovezava" xfId="1465" builtinId="8" hidden="1"/>
    <cellStyle name="Hiperpovezava" xfId="1467" builtinId="8" hidden="1"/>
    <cellStyle name="Hiperpovezava" xfId="1469" builtinId="8" hidden="1"/>
    <cellStyle name="Hiperpovezava" xfId="1471" builtinId="8" hidden="1"/>
    <cellStyle name="Hiperpovezava" xfId="1473" builtinId="8" hidden="1"/>
    <cellStyle name="Hiperpovezava" xfId="1475" builtinId="8" hidden="1"/>
    <cellStyle name="Hiperpovezava" xfId="1477" builtinId="8" hidden="1"/>
    <cellStyle name="Hiperpovezava" xfId="1479" builtinId="8" hidden="1"/>
    <cellStyle name="Hiperpovezava" xfId="1481" builtinId="8" hidden="1"/>
    <cellStyle name="Hiperpovezava 2" xfId="489" xr:uid="{00000000-0005-0000-0000-0000BC040000}"/>
    <cellStyle name="Hiperpovezava 2 2" xfId="490" xr:uid="{00000000-0005-0000-0000-0000BD040000}"/>
    <cellStyle name="Hiperpovezava 2 2 2" xfId="2029" xr:uid="{00000000-0005-0000-0000-0000BE040000}"/>
    <cellStyle name="Hiperpovezava 2 3" xfId="491" xr:uid="{00000000-0005-0000-0000-0000BF040000}"/>
    <cellStyle name="Hiperpovezava 2 3 2" xfId="2030" xr:uid="{00000000-0005-0000-0000-0000C0040000}"/>
    <cellStyle name="Hiperpovezava 2 4" xfId="2028" xr:uid="{00000000-0005-0000-0000-0000C1040000}"/>
    <cellStyle name="Hiperpovezava 3" xfId="492" xr:uid="{00000000-0005-0000-0000-0000C2040000}"/>
    <cellStyle name="Hiperpovezava 3 2" xfId="2031" xr:uid="{00000000-0005-0000-0000-0000C3040000}"/>
    <cellStyle name="Hyperlink 2" xfId="493" xr:uid="{00000000-0005-0000-0000-0000C4040000}"/>
    <cellStyle name="Hyperlink 2 2" xfId="494" xr:uid="{00000000-0005-0000-0000-0000C5040000}"/>
    <cellStyle name="Hyperlink 2 2 2" xfId="495" xr:uid="{00000000-0005-0000-0000-0000C6040000}"/>
    <cellStyle name="Hyperlink 2 2 2 2" xfId="2032" xr:uid="{00000000-0005-0000-0000-0000C7040000}"/>
    <cellStyle name="Hyperlink 2 3" xfId="496" xr:uid="{00000000-0005-0000-0000-0000C8040000}"/>
    <cellStyle name="Hyperlink 2 3 2" xfId="2033" xr:uid="{00000000-0005-0000-0000-0000C9040000}"/>
    <cellStyle name="Hyperlink 2 4" xfId="497" xr:uid="{00000000-0005-0000-0000-0000CA040000}"/>
    <cellStyle name="Hyperlink 2 4 2" xfId="2034" xr:uid="{00000000-0005-0000-0000-0000CB040000}"/>
    <cellStyle name="Hyperlink 2_aa osnova za ponudbe" xfId="498" xr:uid="{00000000-0005-0000-0000-0000CC040000}"/>
    <cellStyle name="Hyperlink 3" xfId="499" xr:uid="{00000000-0005-0000-0000-0000CD040000}"/>
    <cellStyle name="Hyperlink 3 2" xfId="500" xr:uid="{00000000-0005-0000-0000-0000CE040000}"/>
    <cellStyle name="Hyperlink 3 2 2" xfId="2036" xr:uid="{00000000-0005-0000-0000-0000CF040000}"/>
    <cellStyle name="Hyperlink 3 3" xfId="2035" xr:uid="{00000000-0005-0000-0000-0000D0040000}"/>
    <cellStyle name="Hyperlink 3_aa osnova za ponudbe" xfId="501" xr:uid="{00000000-0005-0000-0000-0000D1040000}"/>
    <cellStyle name="Hyperlink 4" xfId="502" xr:uid="{00000000-0005-0000-0000-0000D2040000}"/>
    <cellStyle name="Hyperlink 4 2" xfId="503" xr:uid="{00000000-0005-0000-0000-0000D3040000}"/>
    <cellStyle name="Hyperlink 4 2 2" xfId="2038" xr:uid="{00000000-0005-0000-0000-0000D4040000}"/>
    <cellStyle name="Hyperlink 4 3" xfId="2037" xr:uid="{00000000-0005-0000-0000-0000D5040000}"/>
    <cellStyle name="Hyperlink 5" xfId="504" xr:uid="{00000000-0005-0000-0000-0000D6040000}"/>
    <cellStyle name="Hyperlink 5 2" xfId="2039" xr:uid="{00000000-0005-0000-0000-0000D7040000}"/>
    <cellStyle name="Hyperlink 6" xfId="505" xr:uid="{00000000-0005-0000-0000-0000D8040000}"/>
    <cellStyle name="Hyperlink 6 2" xfId="2040" xr:uid="{00000000-0005-0000-0000-0000D9040000}"/>
    <cellStyle name="Hyperlink_010713_Popis_BC" xfId="2518" xr:uid="{00000000-0005-0000-0000-0000DA040000}"/>
    <cellStyle name="Input" xfId="2041" xr:uid="{00000000-0005-0000-0000-0000DB040000}"/>
    <cellStyle name="Input 2 2" xfId="506" xr:uid="{00000000-0005-0000-0000-0000DC040000}"/>
    <cellStyle name="Input 2 2 2" xfId="2042" xr:uid="{00000000-0005-0000-0000-0000DD040000}"/>
    <cellStyle name="Input 2 3" xfId="507" xr:uid="{00000000-0005-0000-0000-0000DE040000}"/>
    <cellStyle name="Input 2 3 2" xfId="2043" xr:uid="{00000000-0005-0000-0000-0000DF040000}"/>
    <cellStyle name="Input 3 2" xfId="508" xr:uid="{00000000-0005-0000-0000-0000E0040000}"/>
    <cellStyle name="Input 3 2 2" xfId="2044" xr:uid="{00000000-0005-0000-0000-0000E1040000}"/>
    <cellStyle name="Input 3 3" xfId="509" xr:uid="{00000000-0005-0000-0000-0000E2040000}"/>
    <cellStyle name="Input 3 3 2" xfId="2045" xr:uid="{00000000-0005-0000-0000-0000E3040000}"/>
    <cellStyle name="Input 4 2" xfId="510" xr:uid="{00000000-0005-0000-0000-0000E4040000}"/>
    <cellStyle name="Input 4 2 2" xfId="2046" xr:uid="{00000000-0005-0000-0000-0000E5040000}"/>
    <cellStyle name="Input 4 3" xfId="511" xr:uid="{00000000-0005-0000-0000-0000E6040000}"/>
    <cellStyle name="Input 4 3 2" xfId="2047" xr:uid="{00000000-0005-0000-0000-0000E7040000}"/>
    <cellStyle name="Input 5 2" xfId="512" xr:uid="{00000000-0005-0000-0000-0000E8040000}"/>
    <cellStyle name="Input 5 2 2" xfId="2048" xr:uid="{00000000-0005-0000-0000-0000E9040000}"/>
    <cellStyle name="Input 5 3" xfId="513" xr:uid="{00000000-0005-0000-0000-0000EA040000}"/>
    <cellStyle name="Input 5 3 2" xfId="2049" xr:uid="{00000000-0005-0000-0000-0000EB040000}"/>
    <cellStyle name="Input_aa osnova za ponudbe" xfId="2050" xr:uid="{00000000-0005-0000-0000-0000EC040000}"/>
    <cellStyle name="Izhod" xfId="28" xr:uid="{00000000-0005-0000-0000-0000ED040000}"/>
    <cellStyle name="Izhod 2" xfId="514" xr:uid="{00000000-0005-0000-0000-0000EE040000}"/>
    <cellStyle name="Izhod 2 2" xfId="2051" xr:uid="{00000000-0005-0000-0000-0000EF040000}"/>
    <cellStyle name="Izhod 3" xfId="2519" xr:uid="{00000000-0005-0000-0000-0000F0040000}"/>
    <cellStyle name="Keš" xfId="515" xr:uid="{00000000-0005-0000-0000-0000F1040000}"/>
    <cellStyle name="Komma0" xfId="29" xr:uid="{00000000-0005-0000-0000-0000F2040000}"/>
    <cellStyle name="Kos" xfId="516" xr:uid="{00000000-0005-0000-0000-0000F3040000}"/>
    <cellStyle name="Kos 2" xfId="2052" xr:uid="{00000000-0005-0000-0000-0000F4040000}"/>
    <cellStyle name="Linked Cell" xfId="2053" xr:uid="{00000000-0005-0000-0000-0000F5040000}"/>
    <cellStyle name="Linked Cell 2 2" xfId="517" xr:uid="{00000000-0005-0000-0000-0000F6040000}"/>
    <cellStyle name="Linked Cell 2 2 2" xfId="2054" xr:uid="{00000000-0005-0000-0000-0000F7040000}"/>
    <cellStyle name="Linked Cell 2 3" xfId="518" xr:uid="{00000000-0005-0000-0000-0000F8040000}"/>
    <cellStyle name="Linked Cell 2 3 2" xfId="2055" xr:uid="{00000000-0005-0000-0000-0000F9040000}"/>
    <cellStyle name="Linked Cell 3 2" xfId="519" xr:uid="{00000000-0005-0000-0000-0000FA040000}"/>
    <cellStyle name="Linked Cell 3 2 2" xfId="2056" xr:uid="{00000000-0005-0000-0000-0000FB040000}"/>
    <cellStyle name="Linked Cell 3 3" xfId="520" xr:uid="{00000000-0005-0000-0000-0000FC040000}"/>
    <cellStyle name="Linked Cell 3 3 2" xfId="2057" xr:uid="{00000000-0005-0000-0000-0000FD040000}"/>
    <cellStyle name="Linked Cell 4 2" xfId="521" xr:uid="{00000000-0005-0000-0000-0000FE040000}"/>
    <cellStyle name="Linked Cell 4 2 2" xfId="2058" xr:uid="{00000000-0005-0000-0000-0000FF040000}"/>
    <cellStyle name="Linked Cell 4 3" xfId="522" xr:uid="{00000000-0005-0000-0000-000000050000}"/>
    <cellStyle name="Linked Cell 4 3 2" xfId="2059" xr:uid="{00000000-0005-0000-0000-000001050000}"/>
    <cellStyle name="Linked Cell 5 2" xfId="523" xr:uid="{00000000-0005-0000-0000-000002050000}"/>
    <cellStyle name="Linked Cell 5 2 2" xfId="2060" xr:uid="{00000000-0005-0000-0000-000003050000}"/>
    <cellStyle name="Linked Cell 5 3" xfId="524" xr:uid="{00000000-0005-0000-0000-000004050000}"/>
    <cellStyle name="Linked Cell 5 3 2" xfId="2061" xr:uid="{00000000-0005-0000-0000-000005050000}"/>
    <cellStyle name="Linked Cell_aa osnova za ponudbe" xfId="2062" xr:uid="{00000000-0005-0000-0000-000006050000}"/>
    <cellStyle name="Metri" xfId="525" xr:uid="{00000000-0005-0000-0000-000007050000}"/>
    <cellStyle name="Metri 2" xfId="2063" xr:uid="{00000000-0005-0000-0000-000008050000}"/>
    <cellStyle name="Naslov" xfId="30" xr:uid="{00000000-0005-0000-0000-000009050000}"/>
    <cellStyle name="Naslov 1 1" xfId="31" xr:uid="{00000000-0005-0000-0000-00000A050000}"/>
    <cellStyle name="Naslov 1 1 2" xfId="526" xr:uid="{00000000-0005-0000-0000-00000B050000}"/>
    <cellStyle name="Naslov 1 1 3" xfId="2065" xr:uid="{00000000-0005-0000-0000-00000C050000}"/>
    <cellStyle name="Naslov 1 1_130102_EI_popis_vrtec_PZI" xfId="527" xr:uid="{00000000-0005-0000-0000-00000D050000}"/>
    <cellStyle name="Naslov 1 2" xfId="528" xr:uid="{00000000-0005-0000-0000-00000E050000}"/>
    <cellStyle name="Naslov 1 2 2" xfId="2066" xr:uid="{00000000-0005-0000-0000-00000F050000}"/>
    <cellStyle name="Naslov 1 3" xfId="529" xr:uid="{00000000-0005-0000-0000-000010050000}"/>
    <cellStyle name="Naslov 1 3 2" xfId="2067" xr:uid="{00000000-0005-0000-0000-000011050000}"/>
    <cellStyle name="Naslov 1 4" xfId="2064" xr:uid="{00000000-0005-0000-0000-000012050000}"/>
    <cellStyle name="Naslov 2 2" xfId="530" xr:uid="{00000000-0005-0000-0000-000013050000}"/>
    <cellStyle name="Naslov 2 2 2" xfId="2069" xr:uid="{00000000-0005-0000-0000-000014050000}"/>
    <cellStyle name="Naslov 2 3" xfId="531" xr:uid="{00000000-0005-0000-0000-000015050000}"/>
    <cellStyle name="Naslov 2 3 2" xfId="2070" xr:uid="{00000000-0005-0000-0000-000016050000}"/>
    <cellStyle name="Naslov 2 4" xfId="532" xr:uid="{00000000-0005-0000-0000-000017050000}"/>
    <cellStyle name="Naslov 2 5" xfId="2068" xr:uid="{00000000-0005-0000-0000-000018050000}"/>
    <cellStyle name="Naslov 3 2" xfId="1048" xr:uid="{00000000-0005-0000-0000-000019050000}"/>
    <cellStyle name="Naslov 3 3" xfId="2071" xr:uid="{00000000-0005-0000-0000-00001A050000}"/>
    <cellStyle name="Naslov 4 2" xfId="1049" xr:uid="{00000000-0005-0000-0000-00001B050000}"/>
    <cellStyle name="Naslov 4 3" xfId="2072" xr:uid="{00000000-0005-0000-0000-00001C050000}"/>
    <cellStyle name="Naslov 5" xfId="533" xr:uid="{00000000-0005-0000-0000-00001D050000}"/>
    <cellStyle name="Naslov 5 2" xfId="2073" xr:uid="{00000000-0005-0000-0000-00001E050000}"/>
    <cellStyle name="Navadno" xfId="0" builtinId="0"/>
    <cellStyle name="Navadno 10" xfId="32" xr:uid="{00000000-0005-0000-0000-000020050000}"/>
    <cellStyle name="Navadno 11" xfId="33" xr:uid="{00000000-0005-0000-0000-000021050000}"/>
    <cellStyle name="Navadno 11 2" xfId="1050" xr:uid="{00000000-0005-0000-0000-000022050000}"/>
    <cellStyle name="Navadno 11 2 2" xfId="2533" xr:uid="{00000000-0005-0000-0000-000023050000}"/>
    <cellStyle name="Navadno 11 3" xfId="2630" xr:uid="{00000000-0005-0000-0000-000024050000}"/>
    <cellStyle name="Navadno 12" xfId="1575" xr:uid="{00000000-0005-0000-0000-000025050000}"/>
    <cellStyle name="Navadno 13" xfId="534" xr:uid="{00000000-0005-0000-0000-000026050000}"/>
    <cellStyle name="Navadno 13 2" xfId="535" xr:uid="{00000000-0005-0000-0000-000027050000}"/>
    <cellStyle name="Navadno 13 2 2" xfId="2075" xr:uid="{00000000-0005-0000-0000-000028050000}"/>
    <cellStyle name="Navadno 13 3" xfId="536" xr:uid="{00000000-0005-0000-0000-000029050000}"/>
    <cellStyle name="Navadno 13 3 2" xfId="2076" xr:uid="{00000000-0005-0000-0000-00002A050000}"/>
    <cellStyle name="Navadno 13 4" xfId="1535" xr:uid="{00000000-0005-0000-0000-00002B050000}"/>
    <cellStyle name="Navadno 13 5" xfId="2074" xr:uid="{00000000-0005-0000-0000-00002C050000}"/>
    <cellStyle name="Navadno 14" xfId="2493" xr:uid="{00000000-0005-0000-0000-00002D050000}"/>
    <cellStyle name="Navadno 16" xfId="537" xr:uid="{00000000-0005-0000-0000-00002E050000}"/>
    <cellStyle name="Navadno 16 2" xfId="538" xr:uid="{00000000-0005-0000-0000-00002F050000}"/>
    <cellStyle name="Navadno 16 2 2" xfId="2078" xr:uid="{00000000-0005-0000-0000-000030050000}"/>
    <cellStyle name="Navadno 16 3" xfId="539" xr:uid="{00000000-0005-0000-0000-000031050000}"/>
    <cellStyle name="Navadno 16 3 2" xfId="2079" xr:uid="{00000000-0005-0000-0000-000032050000}"/>
    <cellStyle name="Navadno 16 4" xfId="2077" xr:uid="{00000000-0005-0000-0000-000033050000}"/>
    <cellStyle name="Navadno 17" xfId="540" xr:uid="{00000000-0005-0000-0000-000034050000}"/>
    <cellStyle name="Navadno 17 2" xfId="541" xr:uid="{00000000-0005-0000-0000-000035050000}"/>
    <cellStyle name="Navadno 17 2 2" xfId="2081" xr:uid="{00000000-0005-0000-0000-000036050000}"/>
    <cellStyle name="Navadno 17 3" xfId="542" xr:uid="{00000000-0005-0000-0000-000037050000}"/>
    <cellStyle name="Navadno 17 3 2" xfId="2082" xr:uid="{00000000-0005-0000-0000-000038050000}"/>
    <cellStyle name="Navadno 17 4" xfId="2080" xr:uid="{00000000-0005-0000-0000-000039050000}"/>
    <cellStyle name="Navadno 18" xfId="543" xr:uid="{00000000-0005-0000-0000-00003A050000}"/>
    <cellStyle name="Navadno 18 2" xfId="2083" xr:uid="{00000000-0005-0000-0000-00003B050000}"/>
    <cellStyle name="Navadno 2" xfId="34" xr:uid="{00000000-0005-0000-0000-00003C050000}"/>
    <cellStyle name="Navadno 2 14" xfId="1565" xr:uid="{00000000-0005-0000-0000-00003D050000}"/>
    <cellStyle name="Navadno 2 2" xfId="35" xr:uid="{00000000-0005-0000-0000-00003E050000}"/>
    <cellStyle name="Navadno 2 2 2" xfId="544" xr:uid="{00000000-0005-0000-0000-00003F050000}"/>
    <cellStyle name="Navadno 2 2 2 2" xfId="1505" xr:uid="{00000000-0005-0000-0000-000040050000}"/>
    <cellStyle name="Navadno 2 2 2 3" xfId="2086" xr:uid="{00000000-0005-0000-0000-000041050000}"/>
    <cellStyle name="Navadno 2 2 3" xfId="1489" xr:uid="{00000000-0005-0000-0000-000042050000}"/>
    <cellStyle name="Navadno 2 2 4" xfId="1498" xr:uid="{00000000-0005-0000-0000-000043050000}"/>
    <cellStyle name="Navadno 2 2 5" xfId="2085" xr:uid="{00000000-0005-0000-0000-000044050000}"/>
    <cellStyle name="Navadno 2 2_130102_EI_popis_vrtec_PZI" xfId="545" xr:uid="{00000000-0005-0000-0000-000045050000}"/>
    <cellStyle name="Navadno 2 3" xfId="546" xr:uid="{00000000-0005-0000-0000-000046050000}"/>
    <cellStyle name="Navadno 2 3 2" xfId="1499" xr:uid="{00000000-0005-0000-0000-000047050000}"/>
    <cellStyle name="Navadno 2 4" xfId="547" xr:uid="{00000000-0005-0000-0000-000048050000}"/>
    <cellStyle name="Navadno 2 4 2" xfId="1556" xr:uid="{00000000-0005-0000-0000-000049050000}"/>
    <cellStyle name="Navadno 2 4 3" xfId="2087" xr:uid="{00000000-0005-0000-0000-00004A050000}"/>
    <cellStyle name="Navadno 2 5" xfId="1488" xr:uid="{00000000-0005-0000-0000-00004B050000}"/>
    <cellStyle name="Navadno 2 6" xfId="1494" xr:uid="{00000000-0005-0000-0000-00004C050000}"/>
    <cellStyle name="Navadno 2 7" xfId="1497" xr:uid="{00000000-0005-0000-0000-00004D050000}"/>
    <cellStyle name="Navadno 2 8" xfId="2084" xr:uid="{00000000-0005-0000-0000-00004E050000}"/>
    <cellStyle name="Navadno 2 9" xfId="2494" xr:uid="{00000000-0005-0000-0000-00004F050000}"/>
    <cellStyle name="Navadno 2_101208_VHODNI_HALL_OGREVANJE, HLAJENJE_PZI" xfId="1051" xr:uid="{00000000-0005-0000-0000-000050050000}"/>
    <cellStyle name="Navadno 3" xfId="36" xr:uid="{00000000-0005-0000-0000-000051050000}"/>
    <cellStyle name="Navadno 3 11" xfId="548" xr:uid="{00000000-0005-0000-0000-000052050000}"/>
    <cellStyle name="Navadno 3 11 10" xfId="549" xr:uid="{00000000-0005-0000-0000-000053050000}"/>
    <cellStyle name="Navadno 3 11 10 2" xfId="550" xr:uid="{00000000-0005-0000-0000-000054050000}"/>
    <cellStyle name="Navadno 3 11 10 2 2" xfId="551" xr:uid="{00000000-0005-0000-0000-000055050000}"/>
    <cellStyle name="Navadno 3 11 10 2 2 2" xfId="552" xr:uid="{00000000-0005-0000-0000-000056050000}"/>
    <cellStyle name="Navadno 3 11 10 2 2 2 2" xfId="2093" xr:uid="{00000000-0005-0000-0000-000057050000}"/>
    <cellStyle name="Navadno 3 11 10 2 2 3" xfId="553" xr:uid="{00000000-0005-0000-0000-000058050000}"/>
    <cellStyle name="Navadno 3 11 10 2 2 3 2" xfId="2094" xr:uid="{00000000-0005-0000-0000-000059050000}"/>
    <cellStyle name="Navadno 3 11 10 2 2 4" xfId="2092" xr:uid="{00000000-0005-0000-0000-00005A050000}"/>
    <cellStyle name="Navadno 3 11 10 2 2_130102_EI_popis_vrtec_PZI" xfId="554" xr:uid="{00000000-0005-0000-0000-00005B050000}"/>
    <cellStyle name="Navadno 3 11 10 2 3" xfId="555" xr:uid="{00000000-0005-0000-0000-00005C050000}"/>
    <cellStyle name="Navadno 3 11 10 2 3 2" xfId="2095" xr:uid="{00000000-0005-0000-0000-00005D050000}"/>
    <cellStyle name="Navadno 3 11 10 2 4" xfId="556" xr:uid="{00000000-0005-0000-0000-00005E050000}"/>
    <cellStyle name="Navadno 3 11 10 2 4 2" xfId="2096" xr:uid="{00000000-0005-0000-0000-00005F050000}"/>
    <cellStyle name="Navadno 3 11 10 2 5" xfId="2091" xr:uid="{00000000-0005-0000-0000-000060050000}"/>
    <cellStyle name="Navadno 3 11 10 2_130102_EI_popis_vrtec_PZI" xfId="557" xr:uid="{00000000-0005-0000-0000-000061050000}"/>
    <cellStyle name="Navadno 3 11 10 3" xfId="558" xr:uid="{00000000-0005-0000-0000-000062050000}"/>
    <cellStyle name="Navadno 3 11 10 3 2" xfId="559" xr:uid="{00000000-0005-0000-0000-000063050000}"/>
    <cellStyle name="Navadno 3 11 10 3 2 2" xfId="2098" xr:uid="{00000000-0005-0000-0000-000064050000}"/>
    <cellStyle name="Navadno 3 11 10 3 3" xfId="560" xr:uid="{00000000-0005-0000-0000-000065050000}"/>
    <cellStyle name="Navadno 3 11 10 3 3 2" xfId="2099" xr:uid="{00000000-0005-0000-0000-000066050000}"/>
    <cellStyle name="Navadno 3 11 10 3 4" xfId="2097" xr:uid="{00000000-0005-0000-0000-000067050000}"/>
    <cellStyle name="Navadno 3 11 10 3_130102_EI_popis_vrtec_PZI" xfId="561" xr:uid="{00000000-0005-0000-0000-000068050000}"/>
    <cellStyle name="Navadno 3 11 10 4" xfId="562" xr:uid="{00000000-0005-0000-0000-000069050000}"/>
    <cellStyle name="Navadno 3 11 10 4 2" xfId="563" xr:uid="{00000000-0005-0000-0000-00006A050000}"/>
    <cellStyle name="Navadno 3 11 10 4 2 2" xfId="2101" xr:uid="{00000000-0005-0000-0000-00006B050000}"/>
    <cellStyle name="Navadno 3 11 10 4 3" xfId="564" xr:uid="{00000000-0005-0000-0000-00006C050000}"/>
    <cellStyle name="Navadno 3 11 10 4 3 2" xfId="2102" xr:uid="{00000000-0005-0000-0000-00006D050000}"/>
    <cellStyle name="Navadno 3 11 10 4 4" xfId="2100" xr:uid="{00000000-0005-0000-0000-00006E050000}"/>
    <cellStyle name="Navadno 3 11 10 4_130102_EI_popis_vrtec_PZI" xfId="565" xr:uid="{00000000-0005-0000-0000-00006F050000}"/>
    <cellStyle name="Navadno 3 11 10 5" xfId="566" xr:uid="{00000000-0005-0000-0000-000070050000}"/>
    <cellStyle name="Navadno 3 11 10 5 2" xfId="2103" xr:uid="{00000000-0005-0000-0000-000071050000}"/>
    <cellStyle name="Navadno 3 11 10 6" xfId="567" xr:uid="{00000000-0005-0000-0000-000072050000}"/>
    <cellStyle name="Navadno 3 11 10 6 2" xfId="2104" xr:uid="{00000000-0005-0000-0000-000073050000}"/>
    <cellStyle name="Navadno 3 11 10 7" xfId="2090" xr:uid="{00000000-0005-0000-0000-000074050000}"/>
    <cellStyle name="Navadno 3 11 10_130102_EI_popis_vrtec_PZI" xfId="568" xr:uid="{00000000-0005-0000-0000-000075050000}"/>
    <cellStyle name="Navadno 3 11 11" xfId="569" xr:uid="{00000000-0005-0000-0000-000076050000}"/>
    <cellStyle name="Navadno 3 11 11 2" xfId="570" xr:uid="{00000000-0005-0000-0000-000077050000}"/>
    <cellStyle name="Navadno 3 11 11 2 2" xfId="571" xr:uid="{00000000-0005-0000-0000-000078050000}"/>
    <cellStyle name="Navadno 3 11 11 2 2 2" xfId="572" xr:uid="{00000000-0005-0000-0000-000079050000}"/>
    <cellStyle name="Navadno 3 11 11 2 2 2 2" xfId="2108" xr:uid="{00000000-0005-0000-0000-00007A050000}"/>
    <cellStyle name="Navadno 3 11 11 2 2 3" xfId="573" xr:uid="{00000000-0005-0000-0000-00007B050000}"/>
    <cellStyle name="Navadno 3 11 11 2 2 3 2" xfId="2109" xr:uid="{00000000-0005-0000-0000-00007C050000}"/>
    <cellStyle name="Navadno 3 11 11 2 2 4" xfId="2107" xr:uid="{00000000-0005-0000-0000-00007D050000}"/>
    <cellStyle name="Navadno 3 11 11 2 2_130102_EI_popis_vrtec_PZI" xfId="574" xr:uid="{00000000-0005-0000-0000-00007E050000}"/>
    <cellStyle name="Navadno 3 11 11 2 3" xfId="575" xr:uid="{00000000-0005-0000-0000-00007F050000}"/>
    <cellStyle name="Navadno 3 11 11 2 3 2" xfId="2110" xr:uid="{00000000-0005-0000-0000-000080050000}"/>
    <cellStyle name="Navadno 3 11 11 2 4" xfId="576" xr:uid="{00000000-0005-0000-0000-000081050000}"/>
    <cellStyle name="Navadno 3 11 11 2 4 2" xfId="2111" xr:uid="{00000000-0005-0000-0000-000082050000}"/>
    <cellStyle name="Navadno 3 11 11 2 5" xfId="2106" xr:uid="{00000000-0005-0000-0000-000083050000}"/>
    <cellStyle name="Navadno 3 11 11 2_130102_EI_popis_vrtec_PZI" xfId="577" xr:uid="{00000000-0005-0000-0000-000084050000}"/>
    <cellStyle name="Navadno 3 11 11 3" xfId="578" xr:uid="{00000000-0005-0000-0000-000085050000}"/>
    <cellStyle name="Navadno 3 11 11 3 2" xfId="579" xr:uid="{00000000-0005-0000-0000-000086050000}"/>
    <cellStyle name="Navadno 3 11 11 3 2 2" xfId="2113" xr:uid="{00000000-0005-0000-0000-000087050000}"/>
    <cellStyle name="Navadno 3 11 11 3 3" xfId="580" xr:uid="{00000000-0005-0000-0000-000088050000}"/>
    <cellStyle name="Navadno 3 11 11 3 3 2" xfId="2114" xr:uid="{00000000-0005-0000-0000-000089050000}"/>
    <cellStyle name="Navadno 3 11 11 3 4" xfId="2112" xr:uid="{00000000-0005-0000-0000-00008A050000}"/>
    <cellStyle name="Navadno 3 11 11 3_130102_EI_popis_vrtec_PZI" xfId="581" xr:uid="{00000000-0005-0000-0000-00008B050000}"/>
    <cellStyle name="Navadno 3 11 11 4" xfId="582" xr:uid="{00000000-0005-0000-0000-00008C050000}"/>
    <cellStyle name="Navadno 3 11 11 4 2" xfId="583" xr:uid="{00000000-0005-0000-0000-00008D050000}"/>
    <cellStyle name="Navadno 3 11 11 4 2 2" xfId="2116" xr:uid="{00000000-0005-0000-0000-00008E050000}"/>
    <cellStyle name="Navadno 3 11 11 4 3" xfId="584" xr:uid="{00000000-0005-0000-0000-00008F050000}"/>
    <cellStyle name="Navadno 3 11 11 4 3 2" xfId="2117" xr:uid="{00000000-0005-0000-0000-000090050000}"/>
    <cellStyle name="Navadno 3 11 11 4 4" xfId="2115" xr:uid="{00000000-0005-0000-0000-000091050000}"/>
    <cellStyle name="Navadno 3 11 11 4_130102_EI_popis_vrtec_PZI" xfId="585" xr:uid="{00000000-0005-0000-0000-000092050000}"/>
    <cellStyle name="Navadno 3 11 11 5" xfId="586" xr:uid="{00000000-0005-0000-0000-000093050000}"/>
    <cellStyle name="Navadno 3 11 11 5 2" xfId="2118" xr:uid="{00000000-0005-0000-0000-000094050000}"/>
    <cellStyle name="Navadno 3 11 11 6" xfId="587" xr:uid="{00000000-0005-0000-0000-000095050000}"/>
    <cellStyle name="Navadno 3 11 11 6 2" xfId="2119" xr:uid="{00000000-0005-0000-0000-000096050000}"/>
    <cellStyle name="Navadno 3 11 11 7" xfId="2105" xr:uid="{00000000-0005-0000-0000-000097050000}"/>
    <cellStyle name="Navadno 3 11 11_130102_EI_popis_vrtec_PZI" xfId="588" xr:uid="{00000000-0005-0000-0000-000098050000}"/>
    <cellStyle name="Navadno 3 11 12" xfId="589" xr:uid="{00000000-0005-0000-0000-000099050000}"/>
    <cellStyle name="Navadno 3 11 12 2" xfId="590" xr:uid="{00000000-0005-0000-0000-00009A050000}"/>
    <cellStyle name="Navadno 3 11 12 2 2" xfId="591" xr:uid="{00000000-0005-0000-0000-00009B050000}"/>
    <cellStyle name="Navadno 3 11 12 2 2 2" xfId="2122" xr:uid="{00000000-0005-0000-0000-00009C050000}"/>
    <cellStyle name="Navadno 3 11 12 2 3" xfId="592" xr:uid="{00000000-0005-0000-0000-00009D050000}"/>
    <cellStyle name="Navadno 3 11 12 2 3 2" xfId="2123" xr:uid="{00000000-0005-0000-0000-00009E050000}"/>
    <cellStyle name="Navadno 3 11 12 2 4" xfId="2121" xr:uid="{00000000-0005-0000-0000-00009F050000}"/>
    <cellStyle name="Navadno 3 11 12 2_130102_EI_popis_vrtec_PZI" xfId="593" xr:uid="{00000000-0005-0000-0000-0000A0050000}"/>
    <cellStyle name="Navadno 3 11 12 3" xfId="594" xr:uid="{00000000-0005-0000-0000-0000A1050000}"/>
    <cellStyle name="Navadno 3 11 12 3 2" xfId="2124" xr:uid="{00000000-0005-0000-0000-0000A2050000}"/>
    <cellStyle name="Navadno 3 11 12 4" xfId="595" xr:uid="{00000000-0005-0000-0000-0000A3050000}"/>
    <cellStyle name="Navadno 3 11 12 4 2" xfId="2125" xr:uid="{00000000-0005-0000-0000-0000A4050000}"/>
    <cellStyle name="Navadno 3 11 12 5" xfId="2120" xr:uid="{00000000-0005-0000-0000-0000A5050000}"/>
    <cellStyle name="Navadno 3 11 12_130102_EI_popis_vrtec_PZI" xfId="596" xr:uid="{00000000-0005-0000-0000-0000A6050000}"/>
    <cellStyle name="Navadno 3 11 13" xfId="597" xr:uid="{00000000-0005-0000-0000-0000A7050000}"/>
    <cellStyle name="Navadno 3 11 13 2" xfId="598" xr:uid="{00000000-0005-0000-0000-0000A8050000}"/>
    <cellStyle name="Navadno 3 11 13 2 2" xfId="2127" xr:uid="{00000000-0005-0000-0000-0000A9050000}"/>
    <cellStyle name="Navadno 3 11 13 3" xfId="599" xr:uid="{00000000-0005-0000-0000-0000AA050000}"/>
    <cellStyle name="Navadno 3 11 13 3 2" xfId="2128" xr:uid="{00000000-0005-0000-0000-0000AB050000}"/>
    <cellStyle name="Navadno 3 11 13 4" xfId="2126" xr:uid="{00000000-0005-0000-0000-0000AC050000}"/>
    <cellStyle name="Navadno 3 11 13_130102_EI_popis_vrtec_PZI" xfId="600" xr:uid="{00000000-0005-0000-0000-0000AD050000}"/>
    <cellStyle name="Navadno 3 11 14" xfId="601" xr:uid="{00000000-0005-0000-0000-0000AE050000}"/>
    <cellStyle name="Navadno 3 11 14 2" xfId="602" xr:uid="{00000000-0005-0000-0000-0000AF050000}"/>
    <cellStyle name="Navadno 3 11 14 2 2" xfId="2130" xr:uid="{00000000-0005-0000-0000-0000B0050000}"/>
    <cellStyle name="Navadno 3 11 14 3" xfId="603" xr:uid="{00000000-0005-0000-0000-0000B1050000}"/>
    <cellStyle name="Navadno 3 11 14 3 2" xfId="2131" xr:uid="{00000000-0005-0000-0000-0000B2050000}"/>
    <cellStyle name="Navadno 3 11 14 4" xfId="2129" xr:uid="{00000000-0005-0000-0000-0000B3050000}"/>
    <cellStyle name="Navadno 3 11 14_130102_EI_popis_vrtec_PZI" xfId="604" xr:uid="{00000000-0005-0000-0000-0000B4050000}"/>
    <cellStyle name="Navadno 3 11 15" xfId="605" xr:uid="{00000000-0005-0000-0000-0000B5050000}"/>
    <cellStyle name="Navadno 3 11 15 2" xfId="2132" xr:uid="{00000000-0005-0000-0000-0000B6050000}"/>
    <cellStyle name="Navadno 3 11 16" xfId="606" xr:uid="{00000000-0005-0000-0000-0000B7050000}"/>
    <cellStyle name="Navadno 3 11 16 2" xfId="2133" xr:uid="{00000000-0005-0000-0000-0000B8050000}"/>
    <cellStyle name="Navadno 3 11 17" xfId="2089" xr:uid="{00000000-0005-0000-0000-0000B9050000}"/>
    <cellStyle name="Navadno 3 11 18" xfId="1490" xr:uid="{00000000-0005-0000-0000-0000BA050000}"/>
    <cellStyle name="Navadno 3 11 2" xfId="607" xr:uid="{00000000-0005-0000-0000-0000BB050000}"/>
    <cellStyle name="Navadno 3 11 2 2" xfId="608" xr:uid="{00000000-0005-0000-0000-0000BC050000}"/>
    <cellStyle name="Navadno 3 11 2 2 2" xfId="609" xr:uid="{00000000-0005-0000-0000-0000BD050000}"/>
    <cellStyle name="Navadno 3 11 2 2 2 2" xfId="610" xr:uid="{00000000-0005-0000-0000-0000BE050000}"/>
    <cellStyle name="Navadno 3 11 2 2 2 2 2" xfId="2137" xr:uid="{00000000-0005-0000-0000-0000BF050000}"/>
    <cellStyle name="Navadno 3 11 2 2 2 3" xfId="611" xr:uid="{00000000-0005-0000-0000-0000C0050000}"/>
    <cellStyle name="Navadno 3 11 2 2 2 3 2" xfId="2138" xr:uid="{00000000-0005-0000-0000-0000C1050000}"/>
    <cellStyle name="Navadno 3 11 2 2 2 4" xfId="2136" xr:uid="{00000000-0005-0000-0000-0000C2050000}"/>
    <cellStyle name="Navadno 3 11 2 2 2_130102_EI_popis_vrtec_PZI" xfId="612" xr:uid="{00000000-0005-0000-0000-0000C3050000}"/>
    <cellStyle name="Navadno 3 11 2 2 3" xfId="613" xr:uid="{00000000-0005-0000-0000-0000C4050000}"/>
    <cellStyle name="Navadno 3 11 2 2 3 2" xfId="2139" xr:uid="{00000000-0005-0000-0000-0000C5050000}"/>
    <cellStyle name="Navadno 3 11 2 2 4" xfId="614" xr:uid="{00000000-0005-0000-0000-0000C6050000}"/>
    <cellStyle name="Navadno 3 11 2 2 4 2" xfId="2140" xr:uid="{00000000-0005-0000-0000-0000C7050000}"/>
    <cellStyle name="Navadno 3 11 2 2 5" xfId="2135" xr:uid="{00000000-0005-0000-0000-0000C8050000}"/>
    <cellStyle name="Navadno 3 11 2 2_130102_EI_popis_vrtec_PZI" xfId="615" xr:uid="{00000000-0005-0000-0000-0000C9050000}"/>
    <cellStyle name="Navadno 3 11 2 3" xfId="616" xr:uid="{00000000-0005-0000-0000-0000CA050000}"/>
    <cellStyle name="Navadno 3 11 2 3 2" xfId="617" xr:uid="{00000000-0005-0000-0000-0000CB050000}"/>
    <cellStyle name="Navadno 3 11 2 3 2 2" xfId="2142" xr:uid="{00000000-0005-0000-0000-0000CC050000}"/>
    <cellStyle name="Navadno 3 11 2 3 3" xfId="618" xr:uid="{00000000-0005-0000-0000-0000CD050000}"/>
    <cellStyle name="Navadno 3 11 2 3 3 2" xfId="2143" xr:uid="{00000000-0005-0000-0000-0000CE050000}"/>
    <cellStyle name="Navadno 3 11 2 3 4" xfId="2141" xr:uid="{00000000-0005-0000-0000-0000CF050000}"/>
    <cellStyle name="Navadno 3 11 2 3_130102_EI_popis_vrtec_PZI" xfId="619" xr:uid="{00000000-0005-0000-0000-0000D0050000}"/>
    <cellStyle name="Navadno 3 11 2 4" xfId="620" xr:uid="{00000000-0005-0000-0000-0000D1050000}"/>
    <cellStyle name="Navadno 3 11 2 4 2" xfId="621" xr:uid="{00000000-0005-0000-0000-0000D2050000}"/>
    <cellStyle name="Navadno 3 11 2 4 2 2" xfId="2145" xr:uid="{00000000-0005-0000-0000-0000D3050000}"/>
    <cellStyle name="Navadno 3 11 2 4 3" xfId="622" xr:uid="{00000000-0005-0000-0000-0000D4050000}"/>
    <cellStyle name="Navadno 3 11 2 4 3 2" xfId="2146" xr:uid="{00000000-0005-0000-0000-0000D5050000}"/>
    <cellStyle name="Navadno 3 11 2 4 4" xfId="2144" xr:uid="{00000000-0005-0000-0000-0000D6050000}"/>
    <cellStyle name="Navadno 3 11 2 4_130102_EI_popis_vrtec_PZI" xfId="623" xr:uid="{00000000-0005-0000-0000-0000D7050000}"/>
    <cellStyle name="Navadno 3 11 2 5" xfId="624" xr:uid="{00000000-0005-0000-0000-0000D8050000}"/>
    <cellStyle name="Navadno 3 11 2 5 2" xfId="2147" xr:uid="{00000000-0005-0000-0000-0000D9050000}"/>
    <cellStyle name="Navadno 3 11 2 6" xfId="625" xr:uid="{00000000-0005-0000-0000-0000DA050000}"/>
    <cellStyle name="Navadno 3 11 2 6 2" xfId="2148" xr:uid="{00000000-0005-0000-0000-0000DB050000}"/>
    <cellStyle name="Navadno 3 11 2 7" xfId="2134" xr:uid="{00000000-0005-0000-0000-0000DC050000}"/>
    <cellStyle name="Navadno 3 11 2_130102_EI_popis_vrtec_PZI" xfId="626" xr:uid="{00000000-0005-0000-0000-0000DD050000}"/>
    <cellStyle name="Navadno 3 11 3" xfId="627" xr:uid="{00000000-0005-0000-0000-0000DE050000}"/>
    <cellStyle name="Navadno 3 11 3 2" xfId="628" xr:uid="{00000000-0005-0000-0000-0000DF050000}"/>
    <cellStyle name="Navadno 3 11 3 2 2" xfId="629" xr:uid="{00000000-0005-0000-0000-0000E0050000}"/>
    <cellStyle name="Navadno 3 11 3 2 2 2" xfId="630" xr:uid="{00000000-0005-0000-0000-0000E1050000}"/>
    <cellStyle name="Navadno 3 11 3 2 2 2 2" xfId="2152" xr:uid="{00000000-0005-0000-0000-0000E2050000}"/>
    <cellStyle name="Navadno 3 11 3 2 2 3" xfId="631" xr:uid="{00000000-0005-0000-0000-0000E3050000}"/>
    <cellStyle name="Navadno 3 11 3 2 2 3 2" xfId="2153" xr:uid="{00000000-0005-0000-0000-0000E4050000}"/>
    <cellStyle name="Navadno 3 11 3 2 2 4" xfId="2151" xr:uid="{00000000-0005-0000-0000-0000E5050000}"/>
    <cellStyle name="Navadno 3 11 3 2 2_130102_EI_popis_vrtec_PZI" xfId="632" xr:uid="{00000000-0005-0000-0000-0000E6050000}"/>
    <cellStyle name="Navadno 3 11 3 2 3" xfId="633" xr:uid="{00000000-0005-0000-0000-0000E7050000}"/>
    <cellStyle name="Navadno 3 11 3 2 3 2" xfId="2154" xr:uid="{00000000-0005-0000-0000-0000E8050000}"/>
    <cellStyle name="Navadno 3 11 3 2 4" xfId="634" xr:uid="{00000000-0005-0000-0000-0000E9050000}"/>
    <cellStyle name="Navadno 3 11 3 2 4 2" xfId="2155" xr:uid="{00000000-0005-0000-0000-0000EA050000}"/>
    <cellStyle name="Navadno 3 11 3 2 5" xfId="2150" xr:uid="{00000000-0005-0000-0000-0000EB050000}"/>
    <cellStyle name="Navadno 3 11 3 2_130102_EI_popis_vrtec_PZI" xfId="635" xr:uid="{00000000-0005-0000-0000-0000EC050000}"/>
    <cellStyle name="Navadno 3 11 3 3" xfId="636" xr:uid="{00000000-0005-0000-0000-0000ED050000}"/>
    <cellStyle name="Navadno 3 11 3 3 2" xfId="637" xr:uid="{00000000-0005-0000-0000-0000EE050000}"/>
    <cellStyle name="Navadno 3 11 3 3 2 2" xfId="2157" xr:uid="{00000000-0005-0000-0000-0000EF050000}"/>
    <cellStyle name="Navadno 3 11 3 3 3" xfId="638" xr:uid="{00000000-0005-0000-0000-0000F0050000}"/>
    <cellStyle name="Navadno 3 11 3 3 3 2" xfId="2158" xr:uid="{00000000-0005-0000-0000-0000F1050000}"/>
    <cellStyle name="Navadno 3 11 3 3 4" xfId="2156" xr:uid="{00000000-0005-0000-0000-0000F2050000}"/>
    <cellStyle name="Navadno 3 11 3 3_130102_EI_popis_vrtec_PZI" xfId="639" xr:uid="{00000000-0005-0000-0000-0000F3050000}"/>
    <cellStyle name="Navadno 3 11 3 4" xfId="640" xr:uid="{00000000-0005-0000-0000-0000F4050000}"/>
    <cellStyle name="Navadno 3 11 3 4 2" xfId="641" xr:uid="{00000000-0005-0000-0000-0000F5050000}"/>
    <cellStyle name="Navadno 3 11 3 4 2 2" xfId="2160" xr:uid="{00000000-0005-0000-0000-0000F6050000}"/>
    <cellStyle name="Navadno 3 11 3 4 3" xfId="642" xr:uid="{00000000-0005-0000-0000-0000F7050000}"/>
    <cellStyle name="Navadno 3 11 3 4 3 2" xfId="2161" xr:uid="{00000000-0005-0000-0000-0000F8050000}"/>
    <cellStyle name="Navadno 3 11 3 4 4" xfId="2159" xr:uid="{00000000-0005-0000-0000-0000F9050000}"/>
    <cellStyle name="Navadno 3 11 3 4_130102_EI_popis_vrtec_PZI" xfId="643" xr:uid="{00000000-0005-0000-0000-0000FA050000}"/>
    <cellStyle name="Navadno 3 11 3 5" xfId="644" xr:uid="{00000000-0005-0000-0000-0000FB050000}"/>
    <cellStyle name="Navadno 3 11 3 5 2" xfId="2162" xr:uid="{00000000-0005-0000-0000-0000FC050000}"/>
    <cellStyle name="Navadno 3 11 3 6" xfId="645" xr:uid="{00000000-0005-0000-0000-0000FD050000}"/>
    <cellStyle name="Navadno 3 11 3 6 2" xfId="2163" xr:uid="{00000000-0005-0000-0000-0000FE050000}"/>
    <cellStyle name="Navadno 3 11 3 7" xfId="2149" xr:uid="{00000000-0005-0000-0000-0000FF050000}"/>
    <cellStyle name="Navadno 3 11 3_130102_EI_popis_vrtec_PZI" xfId="646" xr:uid="{00000000-0005-0000-0000-000000060000}"/>
    <cellStyle name="Navadno 3 11 4" xfId="647" xr:uid="{00000000-0005-0000-0000-000001060000}"/>
    <cellStyle name="Navadno 3 11 4 2" xfId="648" xr:uid="{00000000-0005-0000-0000-000002060000}"/>
    <cellStyle name="Navadno 3 11 4 2 2" xfId="649" xr:uid="{00000000-0005-0000-0000-000003060000}"/>
    <cellStyle name="Navadno 3 11 4 2 2 2" xfId="650" xr:uid="{00000000-0005-0000-0000-000004060000}"/>
    <cellStyle name="Navadno 3 11 4 2 2 2 2" xfId="2167" xr:uid="{00000000-0005-0000-0000-000005060000}"/>
    <cellStyle name="Navadno 3 11 4 2 2 3" xfId="651" xr:uid="{00000000-0005-0000-0000-000006060000}"/>
    <cellStyle name="Navadno 3 11 4 2 2 3 2" xfId="2168" xr:uid="{00000000-0005-0000-0000-000007060000}"/>
    <cellStyle name="Navadno 3 11 4 2 2 4" xfId="2166" xr:uid="{00000000-0005-0000-0000-000008060000}"/>
    <cellStyle name="Navadno 3 11 4 2 2_130102_EI_popis_vrtec_PZI" xfId="652" xr:uid="{00000000-0005-0000-0000-000009060000}"/>
    <cellStyle name="Navadno 3 11 4 2 3" xfId="653" xr:uid="{00000000-0005-0000-0000-00000A060000}"/>
    <cellStyle name="Navadno 3 11 4 2 3 2" xfId="2169" xr:uid="{00000000-0005-0000-0000-00000B060000}"/>
    <cellStyle name="Navadno 3 11 4 2 4" xfId="654" xr:uid="{00000000-0005-0000-0000-00000C060000}"/>
    <cellStyle name="Navadno 3 11 4 2 4 2" xfId="2170" xr:uid="{00000000-0005-0000-0000-00000D060000}"/>
    <cellStyle name="Navadno 3 11 4 2 5" xfId="2165" xr:uid="{00000000-0005-0000-0000-00000E060000}"/>
    <cellStyle name="Navadno 3 11 4 2_130102_EI_popis_vrtec_PZI" xfId="655" xr:uid="{00000000-0005-0000-0000-00000F060000}"/>
    <cellStyle name="Navadno 3 11 4 3" xfId="656" xr:uid="{00000000-0005-0000-0000-000010060000}"/>
    <cellStyle name="Navadno 3 11 4 3 2" xfId="657" xr:uid="{00000000-0005-0000-0000-000011060000}"/>
    <cellStyle name="Navadno 3 11 4 3 2 2" xfId="2172" xr:uid="{00000000-0005-0000-0000-000012060000}"/>
    <cellStyle name="Navadno 3 11 4 3 3" xfId="658" xr:uid="{00000000-0005-0000-0000-000013060000}"/>
    <cellStyle name="Navadno 3 11 4 3 3 2" xfId="2173" xr:uid="{00000000-0005-0000-0000-000014060000}"/>
    <cellStyle name="Navadno 3 11 4 3 4" xfId="2171" xr:uid="{00000000-0005-0000-0000-000015060000}"/>
    <cellStyle name="Navadno 3 11 4 3_130102_EI_popis_vrtec_PZI" xfId="659" xr:uid="{00000000-0005-0000-0000-000016060000}"/>
    <cellStyle name="Navadno 3 11 4 4" xfId="660" xr:uid="{00000000-0005-0000-0000-000017060000}"/>
    <cellStyle name="Navadno 3 11 4 4 2" xfId="661" xr:uid="{00000000-0005-0000-0000-000018060000}"/>
    <cellStyle name="Navadno 3 11 4 4 2 2" xfId="2175" xr:uid="{00000000-0005-0000-0000-000019060000}"/>
    <cellStyle name="Navadno 3 11 4 4 3" xfId="662" xr:uid="{00000000-0005-0000-0000-00001A060000}"/>
    <cellStyle name="Navadno 3 11 4 4 3 2" xfId="2176" xr:uid="{00000000-0005-0000-0000-00001B060000}"/>
    <cellStyle name="Navadno 3 11 4 4 4" xfId="2174" xr:uid="{00000000-0005-0000-0000-00001C060000}"/>
    <cellStyle name="Navadno 3 11 4 4_130102_EI_popis_vrtec_PZI" xfId="663" xr:uid="{00000000-0005-0000-0000-00001D060000}"/>
    <cellStyle name="Navadno 3 11 4 5" xfId="664" xr:uid="{00000000-0005-0000-0000-00001E060000}"/>
    <cellStyle name="Navadno 3 11 4 5 2" xfId="2177" xr:uid="{00000000-0005-0000-0000-00001F060000}"/>
    <cellStyle name="Navadno 3 11 4 6" xfId="665" xr:uid="{00000000-0005-0000-0000-000020060000}"/>
    <cellStyle name="Navadno 3 11 4 6 2" xfId="2178" xr:uid="{00000000-0005-0000-0000-000021060000}"/>
    <cellStyle name="Navadno 3 11 4 7" xfId="2164" xr:uid="{00000000-0005-0000-0000-000022060000}"/>
    <cellStyle name="Navadno 3 11 4_130102_EI_popis_vrtec_PZI" xfId="666" xr:uid="{00000000-0005-0000-0000-000023060000}"/>
    <cellStyle name="Navadno 3 11 5" xfId="667" xr:uid="{00000000-0005-0000-0000-000024060000}"/>
    <cellStyle name="Navadno 3 11 5 2" xfId="668" xr:uid="{00000000-0005-0000-0000-000025060000}"/>
    <cellStyle name="Navadno 3 11 5 2 2" xfId="669" xr:uid="{00000000-0005-0000-0000-000026060000}"/>
    <cellStyle name="Navadno 3 11 5 2 2 2" xfId="670" xr:uid="{00000000-0005-0000-0000-000027060000}"/>
    <cellStyle name="Navadno 3 11 5 2 2 2 2" xfId="2182" xr:uid="{00000000-0005-0000-0000-000028060000}"/>
    <cellStyle name="Navadno 3 11 5 2 2 3" xfId="671" xr:uid="{00000000-0005-0000-0000-000029060000}"/>
    <cellStyle name="Navadno 3 11 5 2 2 3 2" xfId="2183" xr:uid="{00000000-0005-0000-0000-00002A060000}"/>
    <cellStyle name="Navadno 3 11 5 2 2 4" xfId="2181" xr:uid="{00000000-0005-0000-0000-00002B060000}"/>
    <cellStyle name="Navadno 3 11 5 2 2_130102_EI_popis_vrtec_PZI" xfId="672" xr:uid="{00000000-0005-0000-0000-00002C060000}"/>
    <cellStyle name="Navadno 3 11 5 2 3" xfId="673" xr:uid="{00000000-0005-0000-0000-00002D060000}"/>
    <cellStyle name="Navadno 3 11 5 2 3 2" xfId="2184" xr:uid="{00000000-0005-0000-0000-00002E060000}"/>
    <cellStyle name="Navadno 3 11 5 2 4" xfId="674" xr:uid="{00000000-0005-0000-0000-00002F060000}"/>
    <cellStyle name="Navadno 3 11 5 2 4 2" xfId="2185" xr:uid="{00000000-0005-0000-0000-000030060000}"/>
    <cellStyle name="Navadno 3 11 5 2 5" xfId="2180" xr:uid="{00000000-0005-0000-0000-000031060000}"/>
    <cellStyle name="Navadno 3 11 5 2_130102_EI_popis_vrtec_PZI" xfId="675" xr:uid="{00000000-0005-0000-0000-000032060000}"/>
    <cellStyle name="Navadno 3 11 5 3" xfId="676" xr:uid="{00000000-0005-0000-0000-000033060000}"/>
    <cellStyle name="Navadno 3 11 5 3 2" xfId="677" xr:uid="{00000000-0005-0000-0000-000034060000}"/>
    <cellStyle name="Navadno 3 11 5 3 2 2" xfId="2187" xr:uid="{00000000-0005-0000-0000-000035060000}"/>
    <cellStyle name="Navadno 3 11 5 3 3" xfId="678" xr:uid="{00000000-0005-0000-0000-000036060000}"/>
    <cellStyle name="Navadno 3 11 5 3 3 2" xfId="2188" xr:uid="{00000000-0005-0000-0000-000037060000}"/>
    <cellStyle name="Navadno 3 11 5 3 4" xfId="2186" xr:uid="{00000000-0005-0000-0000-000038060000}"/>
    <cellStyle name="Navadno 3 11 5 3_130102_EI_popis_vrtec_PZI" xfId="679" xr:uid="{00000000-0005-0000-0000-000039060000}"/>
    <cellStyle name="Navadno 3 11 5 4" xfId="680" xr:uid="{00000000-0005-0000-0000-00003A060000}"/>
    <cellStyle name="Navadno 3 11 5 4 2" xfId="681" xr:uid="{00000000-0005-0000-0000-00003B060000}"/>
    <cellStyle name="Navadno 3 11 5 4 2 2" xfId="2190" xr:uid="{00000000-0005-0000-0000-00003C060000}"/>
    <cellStyle name="Navadno 3 11 5 4 3" xfId="682" xr:uid="{00000000-0005-0000-0000-00003D060000}"/>
    <cellStyle name="Navadno 3 11 5 4 3 2" xfId="2191" xr:uid="{00000000-0005-0000-0000-00003E060000}"/>
    <cellStyle name="Navadno 3 11 5 4 4" xfId="2189" xr:uid="{00000000-0005-0000-0000-00003F060000}"/>
    <cellStyle name="Navadno 3 11 5 4_130102_EI_popis_vrtec_PZI" xfId="683" xr:uid="{00000000-0005-0000-0000-000040060000}"/>
    <cellStyle name="Navadno 3 11 5 5" xfId="684" xr:uid="{00000000-0005-0000-0000-000041060000}"/>
    <cellStyle name="Navadno 3 11 5 5 2" xfId="2192" xr:uid="{00000000-0005-0000-0000-000042060000}"/>
    <cellStyle name="Navadno 3 11 5 6" xfId="685" xr:uid="{00000000-0005-0000-0000-000043060000}"/>
    <cellStyle name="Navadno 3 11 5 6 2" xfId="2193" xr:uid="{00000000-0005-0000-0000-000044060000}"/>
    <cellStyle name="Navadno 3 11 5 7" xfId="2179" xr:uid="{00000000-0005-0000-0000-000045060000}"/>
    <cellStyle name="Navadno 3 11 5_130102_EI_popis_vrtec_PZI" xfId="686" xr:uid="{00000000-0005-0000-0000-000046060000}"/>
    <cellStyle name="Navadno 3 11 6" xfId="687" xr:uid="{00000000-0005-0000-0000-000047060000}"/>
    <cellStyle name="Navadno 3 11 6 2" xfId="688" xr:uid="{00000000-0005-0000-0000-000048060000}"/>
    <cellStyle name="Navadno 3 11 6 2 2" xfId="689" xr:uid="{00000000-0005-0000-0000-000049060000}"/>
    <cellStyle name="Navadno 3 11 6 2 2 2" xfId="690" xr:uid="{00000000-0005-0000-0000-00004A060000}"/>
    <cellStyle name="Navadno 3 11 6 2 2 2 2" xfId="2197" xr:uid="{00000000-0005-0000-0000-00004B060000}"/>
    <cellStyle name="Navadno 3 11 6 2 2 3" xfId="691" xr:uid="{00000000-0005-0000-0000-00004C060000}"/>
    <cellStyle name="Navadno 3 11 6 2 2 3 2" xfId="2198" xr:uid="{00000000-0005-0000-0000-00004D060000}"/>
    <cellStyle name="Navadno 3 11 6 2 2 4" xfId="2196" xr:uid="{00000000-0005-0000-0000-00004E060000}"/>
    <cellStyle name="Navadno 3 11 6 2 2_130102_EI_popis_vrtec_PZI" xfId="692" xr:uid="{00000000-0005-0000-0000-00004F060000}"/>
    <cellStyle name="Navadno 3 11 6 2 3" xfId="693" xr:uid="{00000000-0005-0000-0000-000050060000}"/>
    <cellStyle name="Navadno 3 11 6 2 3 2" xfId="2199" xr:uid="{00000000-0005-0000-0000-000051060000}"/>
    <cellStyle name="Navadno 3 11 6 2 4" xfId="694" xr:uid="{00000000-0005-0000-0000-000052060000}"/>
    <cellStyle name="Navadno 3 11 6 2 4 2" xfId="2200" xr:uid="{00000000-0005-0000-0000-000053060000}"/>
    <cellStyle name="Navadno 3 11 6 2 5" xfId="2195" xr:uid="{00000000-0005-0000-0000-000054060000}"/>
    <cellStyle name="Navadno 3 11 6 2_130102_EI_popis_vrtec_PZI" xfId="695" xr:uid="{00000000-0005-0000-0000-000055060000}"/>
    <cellStyle name="Navadno 3 11 6 3" xfId="696" xr:uid="{00000000-0005-0000-0000-000056060000}"/>
    <cellStyle name="Navadno 3 11 6 3 2" xfId="697" xr:uid="{00000000-0005-0000-0000-000057060000}"/>
    <cellStyle name="Navadno 3 11 6 3 2 2" xfId="2202" xr:uid="{00000000-0005-0000-0000-000058060000}"/>
    <cellStyle name="Navadno 3 11 6 3 3" xfId="698" xr:uid="{00000000-0005-0000-0000-000059060000}"/>
    <cellStyle name="Navadno 3 11 6 3 3 2" xfId="2203" xr:uid="{00000000-0005-0000-0000-00005A060000}"/>
    <cellStyle name="Navadno 3 11 6 3 4" xfId="2201" xr:uid="{00000000-0005-0000-0000-00005B060000}"/>
    <cellStyle name="Navadno 3 11 6 3_130102_EI_popis_vrtec_PZI" xfId="699" xr:uid="{00000000-0005-0000-0000-00005C060000}"/>
    <cellStyle name="Navadno 3 11 6 4" xfId="700" xr:uid="{00000000-0005-0000-0000-00005D060000}"/>
    <cellStyle name="Navadno 3 11 6 4 2" xfId="701" xr:uid="{00000000-0005-0000-0000-00005E060000}"/>
    <cellStyle name="Navadno 3 11 6 4 2 2" xfId="2205" xr:uid="{00000000-0005-0000-0000-00005F060000}"/>
    <cellStyle name="Navadno 3 11 6 4 3" xfId="702" xr:uid="{00000000-0005-0000-0000-000060060000}"/>
    <cellStyle name="Navadno 3 11 6 4 3 2" xfId="2206" xr:uid="{00000000-0005-0000-0000-000061060000}"/>
    <cellStyle name="Navadno 3 11 6 4 4" xfId="2204" xr:uid="{00000000-0005-0000-0000-000062060000}"/>
    <cellStyle name="Navadno 3 11 6 4_130102_EI_popis_vrtec_PZI" xfId="703" xr:uid="{00000000-0005-0000-0000-000063060000}"/>
    <cellStyle name="Navadno 3 11 6 5" xfId="704" xr:uid="{00000000-0005-0000-0000-000064060000}"/>
    <cellStyle name="Navadno 3 11 6 5 2" xfId="2207" xr:uid="{00000000-0005-0000-0000-000065060000}"/>
    <cellStyle name="Navadno 3 11 6 6" xfId="705" xr:uid="{00000000-0005-0000-0000-000066060000}"/>
    <cellStyle name="Navadno 3 11 6 6 2" xfId="2208" xr:uid="{00000000-0005-0000-0000-000067060000}"/>
    <cellStyle name="Navadno 3 11 6 7" xfId="2194" xr:uid="{00000000-0005-0000-0000-000068060000}"/>
    <cellStyle name="Navadno 3 11 6_130102_EI_popis_vrtec_PZI" xfId="706" xr:uid="{00000000-0005-0000-0000-000069060000}"/>
    <cellStyle name="Navadno 3 11 7" xfId="707" xr:uid="{00000000-0005-0000-0000-00006A060000}"/>
    <cellStyle name="Navadno 3 11 7 2" xfId="708" xr:uid="{00000000-0005-0000-0000-00006B060000}"/>
    <cellStyle name="Navadno 3 11 7 2 2" xfId="709" xr:uid="{00000000-0005-0000-0000-00006C060000}"/>
    <cellStyle name="Navadno 3 11 7 2 2 2" xfId="710" xr:uid="{00000000-0005-0000-0000-00006D060000}"/>
    <cellStyle name="Navadno 3 11 7 2 2 2 2" xfId="2212" xr:uid="{00000000-0005-0000-0000-00006E060000}"/>
    <cellStyle name="Navadno 3 11 7 2 2 3" xfId="711" xr:uid="{00000000-0005-0000-0000-00006F060000}"/>
    <cellStyle name="Navadno 3 11 7 2 2 3 2" xfId="2213" xr:uid="{00000000-0005-0000-0000-000070060000}"/>
    <cellStyle name="Navadno 3 11 7 2 2 4" xfId="2211" xr:uid="{00000000-0005-0000-0000-000071060000}"/>
    <cellStyle name="Navadno 3 11 7 2 2_130102_EI_popis_vrtec_PZI" xfId="712" xr:uid="{00000000-0005-0000-0000-000072060000}"/>
    <cellStyle name="Navadno 3 11 7 2 3" xfId="713" xr:uid="{00000000-0005-0000-0000-000073060000}"/>
    <cellStyle name="Navadno 3 11 7 2 3 2" xfId="2214" xr:uid="{00000000-0005-0000-0000-000074060000}"/>
    <cellStyle name="Navadno 3 11 7 2 4" xfId="714" xr:uid="{00000000-0005-0000-0000-000075060000}"/>
    <cellStyle name="Navadno 3 11 7 2 4 2" xfId="2215" xr:uid="{00000000-0005-0000-0000-000076060000}"/>
    <cellStyle name="Navadno 3 11 7 2 5" xfId="2210" xr:uid="{00000000-0005-0000-0000-000077060000}"/>
    <cellStyle name="Navadno 3 11 7 2_130102_EI_popis_vrtec_PZI" xfId="715" xr:uid="{00000000-0005-0000-0000-000078060000}"/>
    <cellStyle name="Navadno 3 11 7 3" xfId="716" xr:uid="{00000000-0005-0000-0000-000079060000}"/>
    <cellStyle name="Navadno 3 11 7 3 2" xfId="717" xr:uid="{00000000-0005-0000-0000-00007A060000}"/>
    <cellStyle name="Navadno 3 11 7 3 2 2" xfId="2217" xr:uid="{00000000-0005-0000-0000-00007B060000}"/>
    <cellStyle name="Navadno 3 11 7 3 3" xfId="718" xr:uid="{00000000-0005-0000-0000-00007C060000}"/>
    <cellStyle name="Navadno 3 11 7 3 3 2" xfId="2218" xr:uid="{00000000-0005-0000-0000-00007D060000}"/>
    <cellStyle name="Navadno 3 11 7 3 4" xfId="2216" xr:uid="{00000000-0005-0000-0000-00007E060000}"/>
    <cellStyle name="Navadno 3 11 7 3_130102_EI_popis_vrtec_PZI" xfId="719" xr:uid="{00000000-0005-0000-0000-00007F060000}"/>
    <cellStyle name="Navadno 3 11 7 4" xfId="720" xr:uid="{00000000-0005-0000-0000-000080060000}"/>
    <cellStyle name="Navadno 3 11 7 4 2" xfId="721" xr:uid="{00000000-0005-0000-0000-000081060000}"/>
    <cellStyle name="Navadno 3 11 7 4 2 2" xfId="2220" xr:uid="{00000000-0005-0000-0000-000082060000}"/>
    <cellStyle name="Navadno 3 11 7 4 3" xfId="722" xr:uid="{00000000-0005-0000-0000-000083060000}"/>
    <cellStyle name="Navadno 3 11 7 4 3 2" xfId="2221" xr:uid="{00000000-0005-0000-0000-000084060000}"/>
    <cellStyle name="Navadno 3 11 7 4 4" xfId="2219" xr:uid="{00000000-0005-0000-0000-000085060000}"/>
    <cellStyle name="Navadno 3 11 7 4_130102_EI_popis_vrtec_PZI" xfId="723" xr:uid="{00000000-0005-0000-0000-000086060000}"/>
    <cellStyle name="Navadno 3 11 7 5" xfId="724" xr:uid="{00000000-0005-0000-0000-000087060000}"/>
    <cellStyle name="Navadno 3 11 7 5 2" xfId="2222" xr:uid="{00000000-0005-0000-0000-000088060000}"/>
    <cellStyle name="Navadno 3 11 7 6" xfId="725" xr:uid="{00000000-0005-0000-0000-000089060000}"/>
    <cellStyle name="Navadno 3 11 7 6 2" xfId="2223" xr:uid="{00000000-0005-0000-0000-00008A060000}"/>
    <cellStyle name="Navadno 3 11 7 7" xfId="2209" xr:uid="{00000000-0005-0000-0000-00008B060000}"/>
    <cellStyle name="Navadno 3 11 7_130102_EI_popis_vrtec_PZI" xfId="726" xr:uid="{00000000-0005-0000-0000-00008C060000}"/>
    <cellStyle name="Navadno 3 11 8" xfId="727" xr:uid="{00000000-0005-0000-0000-00008D060000}"/>
    <cellStyle name="Navadno 3 11 8 2" xfId="728" xr:uid="{00000000-0005-0000-0000-00008E060000}"/>
    <cellStyle name="Navadno 3 11 8 2 2" xfId="729" xr:uid="{00000000-0005-0000-0000-00008F060000}"/>
    <cellStyle name="Navadno 3 11 8 2 2 2" xfId="730" xr:uid="{00000000-0005-0000-0000-000090060000}"/>
    <cellStyle name="Navadno 3 11 8 2 2 2 2" xfId="2227" xr:uid="{00000000-0005-0000-0000-000091060000}"/>
    <cellStyle name="Navadno 3 11 8 2 2 3" xfId="731" xr:uid="{00000000-0005-0000-0000-000092060000}"/>
    <cellStyle name="Navadno 3 11 8 2 2 3 2" xfId="2228" xr:uid="{00000000-0005-0000-0000-000093060000}"/>
    <cellStyle name="Navadno 3 11 8 2 2 4" xfId="2226" xr:uid="{00000000-0005-0000-0000-000094060000}"/>
    <cellStyle name="Navadno 3 11 8 2 2_130102_EI_popis_vrtec_PZI" xfId="732" xr:uid="{00000000-0005-0000-0000-000095060000}"/>
    <cellStyle name="Navadno 3 11 8 2 3" xfId="733" xr:uid="{00000000-0005-0000-0000-000096060000}"/>
    <cellStyle name="Navadno 3 11 8 2 3 2" xfId="2229" xr:uid="{00000000-0005-0000-0000-000097060000}"/>
    <cellStyle name="Navadno 3 11 8 2 4" xfId="734" xr:uid="{00000000-0005-0000-0000-000098060000}"/>
    <cellStyle name="Navadno 3 11 8 2 4 2" xfId="2230" xr:uid="{00000000-0005-0000-0000-000099060000}"/>
    <cellStyle name="Navadno 3 11 8 2 5" xfId="2225" xr:uid="{00000000-0005-0000-0000-00009A060000}"/>
    <cellStyle name="Navadno 3 11 8 2_130102_EI_popis_vrtec_PZI" xfId="735" xr:uid="{00000000-0005-0000-0000-00009B060000}"/>
    <cellStyle name="Navadno 3 11 8 3" xfId="736" xr:uid="{00000000-0005-0000-0000-00009C060000}"/>
    <cellStyle name="Navadno 3 11 8 3 2" xfId="737" xr:uid="{00000000-0005-0000-0000-00009D060000}"/>
    <cellStyle name="Navadno 3 11 8 3 2 2" xfId="2232" xr:uid="{00000000-0005-0000-0000-00009E060000}"/>
    <cellStyle name="Navadno 3 11 8 3 3" xfId="738" xr:uid="{00000000-0005-0000-0000-00009F060000}"/>
    <cellStyle name="Navadno 3 11 8 3 3 2" xfId="2233" xr:uid="{00000000-0005-0000-0000-0000A0060000}"/>
    <cellStyle name="Navadno 3 11 8 3 4" xfId="2231" xr:uid="{00000000-0005-0000-0000-0000A1060000}"/>
    <cellStyle name="Navadno 3 11 8 3_130102_EI_popis_vrtec_PZI" xfId="739" xr:uid="{00000000-0005-0000-0000-0000A2060000}"/>
    <cellStyle name="Navadno 3 11 8 4" xfId="740" xr:uid="{00000000-0005-0000-0000-0000A3060000}"/>
    <cellStyle name="Navadno 3 11 8 4 2" xfId="741" xr:uid="{00000000-0005-0000-0000-0000A4060000}"/>
    <cellStyle name="Navadno 3 11 8 4 2 2" xfId="2235" xr:uid="{00000000-0005-0000-0000-0000A5060000}"/>
    <cellStyle name="Navadno 3 11 8 4 3" xfId="742" xr:uid="{00000000-0005-0000-0000-0000A6060000}"/>
    <cellStyle name="Navadno 3 11 8 4 3 2" xfId="2236" xr:uid="{00000000-0005-0000-0000-0000A7060000}"/>
    <cellStyle name="Navadno 3 11 8 4 4" xfId="2234" xr:uid="{00000000-0005-0000-0000-0000A8060000}"/>
    <cellStyle name="Navadno 3 11 8 4_130102_EI_popis_vrtec_PZI" xfId="743" xr:uid="{00000000-0005-0000-0000-0000A9060000}"/>
    <cellStyle name="Navadno 3 11 8 5" xfId="744" xr:uid="{00000000-0005-0000-0000-0000AA060000}"/>
    <cellStyle name="Navadno 3 11 8 5 2" xfId="2237" xr:uid="{00000000-0005-0000-0000-0000AB060000}"/>
    <cellStyle name="Navadno 3 11 8 6" xfId="745" xr:uid="{00000000-0005-0000-0000-0000AC060000}"/>
    <cellStyle name="Navadno 3 11 8 6 2" xfId="2238" xr:uid="{00000000-0005-0000-0000-0000AD060000}"/>
    <cellStyle name="Navadno 3 11 8 7" xfId="2224" xr:uid="{00000000-0005-0000-0000-0000AE060000}"/>
    <cellStyle name="Navadno 3 11 8_130102_EI_popis_vrtec_PZI" xfId="746" xr:uid="{00000000-0005-0000-0000-0000AF060000}"/>
    <cellStyle name="Navadno 3 11 9" xfId="747" xr:uid="{00000000-0005-0000-0000-0000B0060000}"/>
    <cellStyle name="Navadno 3 11 9 2" xfId="748" xr:uid="{00000000-0005-0000-0000-0000B1060000}"/>
    <cellStyle name="Navadno 3 11 9 2 2" xfId="749" xr:uid="{00000000-0005-0000-0000-0000B2060000}"/>
    <cellStyle name="Navadno 3 11 9 2 2 2" xfId="750" xr:uid="{00000000-0005-0000-0000-0000B3060000}"/>
    <cellStyle name="Navadno 3 11 9 2 2 2 2" xfId="2242" xr:uid="{00000000-0005-0000-0000-0000B4060000}"/>
    <cellStyle name="Navadno 3 11 9 2 2 3" xfId="751" xr:uid="{00000000-0005-0000-0000-0000B5060000}"/>
    <cellStyle name="Navadno 3 11 9 2 2 3 2" xfId="2243" xr:uid="{00000000-0005-0000-0000-0000B6060000}"/>
    <cellStyle name="Navadno 3 11 9 2 2 4" xfId="2241" xr:uid="{00000000-0005-0000-0000-0000B7060000}"/>
    <cellStyle name="Navadno 3 11 9 2 2_130102_EI_popis_vrtec_PZI" xfId="752" xr:uid="{00000000-0005-0000-0000-0000B8060000}"/>
    <cellStyle name="Navadno 3 11 9 2 3" xfId="753" xr:uid="{00000000-0005-0000-0000-0000B9060000}"/>
    <cellStyle name="Navadno 3 11 9 2 3 2" xfId="2244" xr:uid="{00000000-0005-0000-0000-0000BA060000}"/>
    <cellStyle name="Navadno 3 11 9 2 4" xfId="754" xr:uid="{00000000-0005-0000-0000-0000BB060000}"/>
    <cellStyle name="Navadno 3 11 9 2 4 2" xfId="2245" xr:uid="{00000000-0005-0000-0000-0000BC060000}"/>
    <cellStyle name="Navadno 3 11 9 2 5" xfId="2240" xr:uid="{00000000-0005-0000-0000-0000BD060000}"/>
    <cellStyle name="Navadno 3 11 9 2_130102_EI_popis_vrtec_PZI" xfId="755" xr:uid="{00000000-0005-0000-0000-0000BE060000}"/>
    <cellStyle name="Navadno 3 11 9 3" xfId="756" xr:uid="{00000000-0005-0000-0000-0000BF060000}"/>
    <cellStyle name="Navadno 3 11 9 3 2" xfId="757" xr:uid="{00000000-0005-0000-0000-0000C0060000}"/>
    <cellStyle name="Navadno 3 11 9 3 2 2" xfId="2247" xr:uid="{00000000-0005-0000-0000-0000C1060000}"/>
    <cellStyle name="Navadno 3 11 9 3 3" xfId="758" xr:uid="{00000000-0005-0000-0000-0000C2060000}"/>
    <cellStyle name="Navadno 3 11 9 3 3 2" xfId="2248" xr:uid="{00000000-0005-0000-0000-0000C3060000}"/>
    <cellStyle name="Navadno 3 11 9 3 4" xfId="2246" xr:uid="{00000000-0005-0000-0000-0000C4060000}"/>
    <cellStyle name="Navadno 3 11 9 3_130102_EI_popis_vrtec_PZI" xfId="759" xr:uid="{00000000-0005-0000-0000-0000C5060000}"/>
    <cellStyle name="Navadno 3 11 9 4" xfId="760" xr:uid="{00000000-0005-0000-0000-0000C6060000}"/>
    <cellStyle name="Navadno 3 11 9 4 2" xfId="761" xr:uid="{00000000-0005-0000-0000-0000C7060000}"/>
    <cellStyle name="Navadno 3 11 9 4 2 2" xfId="2250" xr:uid="{00000000-0005-0000-0000-0000C8060000}"/>
    <cellStyle name="Navadno 3 11 9 4 3" xfId="762" xr:uid="{00000000-0005-0000-0000-0000C9060000}"/>
    <cellStyle name="Navadno 3 11 9 4 3 2" xfId="2251" xr:uid="{00000000-0005-0000-0000-0000CA060000}"/>
    <cellStyle name="Navadno 3 11 9 4 4" xfId="2249" xr:uid="{00000000-0005-0000-0000-0000CB060000}"/>
    <cellStyle name="Navadno 3 11 9 4_130102_EI_popis_vrtec_PZI" xfId="763" xr:uid="{00000000-0005-0000-0000-0000CC060000}"/>
    <cellStyle name="Navadno 3 11 9 5" xfId="764" xr:uid="{00000000-0005-0000-0000-0000CD060000}"/>
    <cellStyle name="Navadno 3 11 9 5 2" xfId="2252" xr:uid="{00000000-0005-0000-0000-0000CE060000}"/>
    <cellStyle name="Navadno 3 11 9 6" xfId="765" xr:uid="{00000000-0005-0000-0000-0000CF060000}"/>
    <cellStyle name="Navadno 3 11 9 6 2" xfId="2253" xr:uid="{00000000-0005-0000-0000-0000D0060000}"/>
    <cellStyle name="Navadno 3 11 9 7" xfId="2239" xr:uid="{00000000-0005-0000-0000-0000D1060000}"/>
    <cellStyle name="Navadno 3 11 9_130102_EI_popis_vrtec_PZI" xfId="766" xr:uid="{00000000-0005-0000-0000-0000D2060000}"/>
    <cellStyle name="Navadno 3 11_130102_EI_popis_vrtec_PZI" xfId="767" xr:uid="{00000000-0005-0000-0000-0000D3060000}"/>
    <cellStyle name="Navadno 3 2" xfId="768" xr:uid="{00000000-0005-0000-0000-0000D4060000}"/>
    <cellStyle name="Navadno 3 2 2" xfId="1507" xr:uid="{00000000-0005-0000-0000-0000D5060000}"/>
    <cellStyle name="Navadno 3 3" xfId="769" xr:uid="{00000000-0005-0000-0000-0000D6060000}"/>
    <cellStyle name="Navadno 3 3 2" xfId="1052" xr:uid="{00000000-0005-0000-0000-0000D7060000}"/>
    <cellStyle name="Navadno 3 3 3" xfId="1560" xr:uid="{00000000-0005-0000-0000-0000D8060000}"/>
    <cellStyle name="Navadno 3 3 4" xfId="2254" xr:uid="{00000000-0005-0000-0000-0000D9060000}"/>
    <cellStyle name="Navadno 3 4" xfId="1500" xr:uid="{00000000-0005-0000-0000-0000DA060000}"/>
    <cellStyle name="Navadno 3 5" xfId="1573" xr:uid="{00000000-0005-0000-0000-0000DB060000}"/>
    <cellStyle name="Navadno 3 6" xfId="2088" xr:uid="{00000000-0005-0000-0000-0000DC060000}"/>
    <cellStyle name="Navadno 3 8" xfId="1566" xr:uid="{00000000-0005-0000-0000-0000DD060000}"/>
    <cellStyle name="Navadno 3_130102_EI_popis_vrtec_PZI" xfId="770" xr:uid="{00000000-0005-0000-0000-0000DE060000}"/>
    <cellStyle name="Navadno 30" xfId="1534" xr:uid="{00000000-0005-0000-0000-0000DF060000}"/>
    <cellStyle name="Navadno 30 5" xfId="1548" xr:uid="{00000000-0005-0000-0000-0000E0060000}"/>
    <cellStyle name="Navadno 33" xfId="1562" xr:uid="{00000000-0005-0000-0000-0000E1060000}"/>
    <cellStyle name="Navadno 35 4" xfId="1553" xr:uid="{00000000-0005-0000-0000-0000E2060000}"/>
    <cellStyle name="Navadno 36" xfId="1538" xr:uid="{00000000-0005-0000-0000-0000E3060000}"/>
    <cellStyle name="Navadno 36 4" xfId="1549" xr:uid="{00000000-0005-0000-0000-0000E4060000}"/>
    <cellStyle name="Navadno 38 4" xfId="1550" xr:uid="{00000000-0005-0000-0000-0000E5060000}"/>
    <cellStyle name="Navadno 39 4" xfId="1551" xr:uid="{00000000-0005-0000-0000-0000E6060000}"/>
    <cellStyle name="Navadno 4" xfId="771" xr:uid="{00000000-0005-0000-0000-0000E7060000}"/>
    <cellStyle name="Navadno 4 10" xfId="2255" xr:uid="{00000000-0005-0000-0000-0000E8060000}"/>
    <cellStyle name="Navadno 4 2" xfId="772" xr:uid="{00000000-0005-0000-0000-0000E9060000}"/>
    <cellStyle name="Navadno 4 2 2" xfId="1508" xr:uid="{00000000-0005-0000-0000-0000EA060000}"/>
    <cellStyle name="Navadno 4 3" xfId="773" xr:uid="{00000000-0005-0000-0000-0000EB060000}"/>
    <cellStyle name="Navadno 4 3 2" xfId="774" xr:uid="{00000000-0005-0000-0000-0000EC060000}"/>
    <cellStyle name="Navadno 4 3 2 2" xfId="775" xr:uid="{00000000-0005-0000-0000-0000ED060000}"/>
    <cellStyle name="Navadno 4 3 2 2 2" xfId="2258" xr:uid="{00000000-0005-0000-0000-0000EE060000}"/>
    <cellStyle name="Navadno 4 3 2 3" xfId="776" xr:uid="{00000000-0005-0000-0000-0000EF060000}"/>
    <cellStyle name="Navadno 4 3 2 3 2" xfId="2259" xr:uid="{00000000-0005-0000-0000-0000F0060000}"/>
    <cellStyle name="Navadno 4 3 2 4" xfId="2257" xr:uid="{00000000-0005-0000-0000-0000F1060000}"/>
    <cellStyle name="Navadno 4 3 2_130102_EI_popis_vrtec_PZI" xfId="777" xr:uid="{00000000-0005-0000-0000-0000F2060000}"/>
    <cellStyle name="Navadno 4 3 3" xfId="778" xr:uid="{00000000-0005-0000-0000-0000F3060000}"/>
    <cellStyle name="Navadno 4 3 3 2" xfId="2260" xr:uid="{00000000-0005-0000-0000-0000F4060000}"/>
    <cellStyle name="Navadno 4 3 4" xfId="779" xr:uid="{00000000-0005-0000-0000-0000F5060000}"/>
    <cellStyle name="Navadno 4 3 4 2" xfId="2261" xr:uid="{00000000-0005-0000-0000-0000F6060000}"/>
    <cellStyle name="Navadno 4 3 5" xfId="2256" xr:uid="{00000000-0005-0000-0000-0000F7060000}"/>
    <cellStyle name="Navadno 4 3_130102_EI_popis_vrtec_PZI" xfId="780" xr:uid="{00000000-0005-0000-0000-0000F8060000}"/>
    <cellStyle name="Navadno 4 4" xfId="781" xr:uid="{00000000-0005-0000-0000-0000F9060000}"/>
    <cellStyle name="Navadno 4 4 2" xfId="782" xr:uid="{00000000-0005-0000-0000-0000FA060000}"/>
    <cellStyle name="Navadno 4 4 2 2" xfId="2263" xr:uid="{00000000-0005-0000-0000-0000FB060000}"/>
    <cellStyle name="Navadno 4 4 3" xfId="783" xr:uid="{00000000-0005-0000-0000-0000FC060000}"/>
    <cellStyle name="Navadno 4 4 3 2" xfId="2264" xr:uid="{00000000-0005-0000-0000-0000FD060000}"/>
    <cellStyle name="Navadno 4 4 4" xfId="2262" xr:uid="{00000000-0005-0000-0000-0000FE060000}"/>
    <cellStyle name="Navadno 4 4_130102_EI_popis_vrtec_PZI" xfId="784" xr:uid="{00000000-0005-0000-0000-0000FF060000}"/>
    <cellStyle name="Navadno 4 5" xfId="785" xr:uid="{00000000-0005-0000-0000-000000070000}"/>
    <cellStyle name="Navadno 4 5 2" xfId="2265" xr:uid="{00000000-0005-0000-0000-000001070000}"/>
    <cellStyle name="Navadno 4 6" xfId="786" xr:uid="{00000000-0005-0000-0000-000002070000}"/>
    <cellStyle name="Navadno 4 6 2" xfId="2266" xr:uid="{00000000-0005-0000-0000-000003070000}"/>
    <cellStyle name="Navadno 4 7" xfId="787" xr:uid="{00000000-0005-0000-0000-000004070000}"/>
    <cellStyle name="Navadno 4 7 2" xfId="2267" xr:uid="{00000000-0005-0000-0000-000005070000}"/>
    <cellStyle name="Navadno 4 8" xfId="788" xr:uid="{00000000-0005-0000-0000-000006070000}"/>
    <cellStyle name="Navadno 4 8 2" xfId="2268" xr:uid="{00000000-0005-0000-0000-000007070000}"/>
    <cellStyle name="Navadno 4 9" xfId="1501" xr:uid="{00000000-0005-0000-0000-000008070000}"/>
    <cellStyle name="Navadno 40" xfId="1563" xr:uid="{00000000-0005-0000-0000-000009070000}"/>
    <cellStyle name="Navadno 40 4" xfId="1552" xr:uid="{00000000-0005-0000-0000-00000A070000}"/>
    <cellStyle name="Navadno 41" xfId="1546" xr:uid="{00000000-0005-0000-0000-00000B070000}"/>
    <cellStyle name="Navadno 42" xfId="1524" xr:uid="{00000000-0005-0000-0000-00000C070000}"/>
    <cellStyle name="Navadno 43" xfId="1531" xr:uid="{00000000-0005-0000-0000-00000D070000}"/>
    <cellStyle name="Navadno 44" xfId="1532" xr:uid="{00000000-0005-0000-0000-00000E070000}"/>
    <cellStyle name="Navadno 45" xfId="1533" xr:uid="{00000000-0005-0000-0000-00000F070000}"/>
    <cellStyle name="Navadno 46" xfId="1536" xr:uid="{00000000-0005-0000-0000-000010070000}"/>
    <cellStyle name="Navadno 47" xfId="1537" xr:uid="{00000000-0005-0000-0000-000011070000}"/>
    <cellStyle name="Navadno 48" xfId="1521" xr:uid="{00000000-0005-0000-0000-000012070000}"/>
    <cellStyle name="Navadno 49" xfId="1523" xr:uid="{00000000-0005-0000-0000-000013070000}"/>
    <cellStyle name="Navadno 5" xfId="789" xr:uid="{00000000-0005-0000-0000-000014070000}"/>
    <cellStyle name="Navadno 5 2" xfId="790" xr:uid="{00000000-0005-0000-0000-000015070000}"/>
    <cellStyle name="Navadno 5 2 2" xfId="791" xr:uid="{00000000-0005-0000-0000-000016070000}"/>
    <cellStyle name="Navadno 5 2 2 2" xfId="2271" xr:uid="{00000000-0005-0000-0000-000017070000}"/>
    <cellStyle name="Navadno 5 2 3" xfId="792" xr:uid="{00000000-0005-0000-0000-000018070000}"/>
    <cellStyle name="Navadno 5 2 3 2" xfId="2272" xr:uid="{00000000-0005-0000-0000-000019070000}"/>
    <cellStyle name="Navadno 5 2 4" xfId="1043" xr:uid="{00000000-0005-0000-0000-00001A070000}"/>
    <cellStyle name="Navadno 5 2 5" xfId="1555" xr:uid="{00000000-0005-0000-0000-00001B070000}"/>
    <cellStyle name="Navadno 5 2 6" xfId="2270" xr:uid="{00000000-0005-0000-0000-00001C070000}"/>
    <cellStyle name="Navadno 5 2 7" xfId="2495" xr:uid="{00000000-0005-0000-0000-00001D070000}"/>
    <cellStyle name="Navadno 5 2_130102_EI_popis_vrtec_PZI" xfId="793" xr:uid="{00000000-0005-0000-0000-00001E070000}"/>
    <cellStyle name="Navadno 5 3" xfId="794" xr:uid="{00000000-0005-0000-0000-00001F070000}"/>
    <cellStyle name="Navadno 5 3 2" xfId="2273" xr:uid="{00000000-0005-0000-0000-000020070000}"/>
    <cellStyle name="Navadno 5 4" xfId="795" xr:uid="{00000000-0005-0000-0000-000021070000}"/>
    <cellStyle name="Navadno 5 4 2" xfId="2274" xr:uid="{00000000-0005-0000-0000-000022070000}"/>
    <cellStyle name="Navadno 5 5" xfId="796" xr:uid="{00000000-0005-0000-0000-000023070000}"/>
    <cellStyle name="Navadno 5 5 2" xfId="2275" xr:uid="{00000000-0005-0000-0000-000024070000}"/>
    <cellStyle name="Navadno 5 6" xfId="1514" xr:uid="{00000000-0005-0000-0000-000025070000}"/>
    <cellStyle name="Navadno 5 7" xfId="1574" xr:uid="{00000000-0005-0000-0000-000026070000}"/>
    <cellStyle name="Navadno 5 8" xfId="2269" xr:uid="{00000000-0005-0000-0000-000027070000}"/>
    <cellStyle name="Navadno 51" xfId="1526" xr:uid="{00000000-0005-0000-0000-000028070000}"/>
    <cellStyle name="Navadno 52" xfId="1527" xr:uid="{00000000-0005-0000-0000-000029070000}"/>
    <cellStyle name="Navadno 54" xfId="1528" xr:uid="{00000000-0005-0000-0000-00002A070000}"/>
    <cellStyle name="Navadno 55" xfId="1529" xr:uid="{00000000-0005-0000-0000-00002B070000}"/>
    <cellStyle name="Navadno 56" xfId="1525" xr:uid="{00000000-0005-0000-0000-00002C070000}"/>
    <cellStyle name="Navadno 57" xfId="1547" xr:uid="{00000000-0005-0000-0000-00002D070000}"/>
    <cellStyle name="Navadno 58" xfId="1530" xr:uid="{00000000-0005-0000-0000-00002E070000}"/>
    <cellStyle name="Navadno 59" xfId="1539" xr:uid="{00000000-0005-0000-0000-00002F070000}"/>
    <cellStyle name="Navadno 6" xfId="797" xr:uid="{00000000-0005-0000-0000-000030070000}"/>
    <cellStyle name="Navadno 6 2" xfId="798" xr:uid="{00000000-0005-0000-0000-000031070000}"/>
    <cellStyle name="Navadno 6 2 2" xfId="1518" xr:uid="{00000000-0005-0000-0000-000032070000}"/>
    <cellStyle name="Navadno 6 2 3" xfId="2277" xr:uid="{00000000-0005-0000-0000-000033070000}"/>
    <cellStyle name="Navadno 6 3" xfId="799" xr:uid="{00000000-0005-0000-0000-000034070000}"/>
    <cellStyle name="Navadno 6 3 2" xfId="2278" xr:uid="{00000000-0005-0000-0000-000035070000}"/>
    <cellStyle name="Navadno 6 4" xfId="1517" xr:uid="{00000000-0005-0000-0000-000036070000}"/>
    <cellStyle name="Navadno 6 5" xfId="2276" xr:uid="{00000000-0005-0000-0000-000037070000}"/>
    <cellStyle name="Navadno 60" xfId="1540" xr:uid="{00000000-0005-0000-0000-000038070000}"/>
    <cellStyle name="Navadno 61" xfId="1541" xr:uid="{00000000-0005-0000-0000-000039070000}"/>
    <cellStyle name="Navadno 65" xfId="1542" xr:uid="{00000000-0005-0000-0000-00003A070000}"/>
    <cellStyle name="Navadno 66" xfId="1543" xr:uid="{00000000-0005-0000-0000-00003B070000}"/>
    <cellStyle name="Navadno 67" xfId="1544" xr:uid="{00000000-0005-0000-0000-00003C070000}"/>
    <cellStyle name="Navadno 69" xfId="1545" xr:uid="{00000000-0005-0000-0000-00003D070000}"/>
    <cellStyle name="Navadno 7" xfId="800" xr:uid="{00000000-0005-0000-0000-00003E070000}"/>
    <cellStyle name="Navadno 7 2" xfId="1053" xr:uid="{00000000-0005-0000-0000-00003F070000}"/>
    <cellStyle name="Navadno 7 3" xfId="1522" xr:uid="{00000000-0005-0000-0000-000040070000}"/>
    <cellStyle name="Navadno 7 4" xfId="2279" xr:uid="{00000000-0005-0000-0000-000041070000}"/>
    <cellStyle name="Navadno 72" xfId="801" xr:uid="{00000000-0005-0000-0000-000042070000}"/>
    <cellStyle name="Navadno 72 2" xfId="802" xr:uid="{00000000-0005-0000-0000-000043070000}"/>
    <cellStyle name="Navadno 72 2 2" xfId="2281" xr:uid="{00000000-0005-0000-0000-000044070000}"/>
    <cellStyle name="Navadno 72 3" xfId="803" xr:uid="{00000000-0005-0000-0000-000045070000}"/>
    <cellStyle name="Navadno 72 3 2" xfId="2282" xr:uid="{00000000-0005-0000-0000-000046070000}"/>
    <cellStyle name="Navadno 72 4" xfId="2280" xr:uid="{00000000-0005-0000-0000-000047070000}"/>
    <cellStyle name="Navadno 78" xfId="1564" xr:uid="{00000000-0005-0000-0000-000048070000}"/>
    <cellStyle name="Navadno 8" xfId="804" xr:uid="{00000000-0005-0000-0000-000049070000}"/>
    <cellStyle name="Navadno 8 2" xfId="1054" xr:uid="{00000000-0005-0000-0000-00004A070000}"/>
    <cellStyle name="Navadno 8 3" xfId="1570" xr:uid="{00000000-0005-0000-0000-00004B070000}"/>
    <cellStyle name="Navadno 8 4" xfId="2283" xr:uid="{00000000-0005-0000-0000-00004C070000}"/>
    <cellStyle name="Navadno 80" xfId="805" xr:uid="{00000000-0005-0000-0000-00004D070000}"/>
    <cellStyle name="Navadno 80 2" xfId="806" xr:uid="{00000000-0005-0000-0000-00004E070000}"/>
    <cellStyle name="Navadno 80 2 2" xfId="2285" xr:uid="{00000000-0005-0000-0000-00004F070000}"/>
    <cellStyle name="Navadno 80 3" xfId="807" xr:uid="{00000000-0005-0000-0000-000050070000}"/>
    <cellStyle name="Navadno 80 3 2" xfId="2286" xr:uid="{00000000-0005-0000-0000-000051070000}"/>
    <cellStyle name="Navadno 80 4" xfId="2284" xr:uid="{00000000-0005-0000-0000-000052070000}"/>
    <cellStyle name="Navadno 81" xfId="808" xr:uid="{00000000-0005-0000-0000-000053070000}"/>
    <cellStyle name="Navadno 81 2" xfId="809" xr:uid="{00000000-0005-0000-0000-000054070000}"/>
    <cellStyle name="Navadno 81 2 2" xfId="2288" xr:uid="{00000000-0005-0000-0000-000055070000}"/>
    <cellStyle name="Navadno 81 3" xfId="810" xr:uid="{00000000-0005-0000-0000-000056070000}"/>
    <cellStyle name="Navadno 81 3 2" xfId="2289" xr:uid="{00000000-0005-0000-0000-000057070000}"/>
    <cellStyle name="Navadno 81 4" xfId="2287" xr:uid="{00000000-0005-0000-0000-000058070000}"/>
    <cellStyle name="Navadno 9" xfId="1055" xr:uid="{00000000-0005-0000-0000-000059070000}"/>
    <cellStyle name="Navadno 9 2" xfId="1056" xr:uid="{00000000-0005-0000-0000-00005A070000}"/>
    <cellStyle name="Navadno_100527_popis_4.2_brez skritih" xfId="2482" xr:uid="{00000000-0005-0000-0000-00005B070000}"/>
    <cellStyle name="Navadno_FORMULA" xfId="2483" xr:uid="{00000000-0005-0000-0000-00005C070000}"/>
    <cellStyle name="Navadno_Ogrevanje, hlajenje, plin-PZI2" xfId="2591" xr:uid="{00000000-0005-0000-0000-00005D070000}"/>
    <cellStyle name="Navadno_Popisi - PP Gornja radgona-STROJNE NOVO" xfId="2631" xr:uid="{00000000-0005-0000-0000-00005E070000}"/>
    <cellStyle name="Navadno_popis-splošno-zun.ured" xfId="2592" xr:uid="{00000000-0005-0000-0000-00005F070000}"/>
    <cellStyle name="Navadno_PRAZ" xfId="87" xr:uid="{00000000-0005-0000-0000-000060070000}"/>
    <cellStyle name="Navadno_PRAZ 2" xfId="2479" xr:uid="{00000000-0005-0000-0000-000061070000}"/>
    <cellStyle name="Navadno_PRAZ 5" xfId="2484" xr:uid="{00000000-0005-0000-0000-000062070000}"/>
    <cellStyle name="Navadno_PRAZ 7" xfId="2485" xr:uid="{00000000-0005-0000-0000-000063070000}"/>
    <cellStyle name="Navadno_RAZDELILCI2" xfId="2486" xr:uid="{00000000-0005-0000-0000-000064070000}"/>
    <cellStyle name="Navadno_STRELOVOD" xfId="2487" xr:uid="{00000000-0005-0000-0000-000065070000}"/>
    <cellStyle name="Navadno_STRELOVOD 2" xfId="2480" xr:uid="{00000000-0005-0000-0000-000066070000}"/>
    <cellStyle name="Navadno_STRELOVOD 2 2" xfId="2488" xr:uid="{00000000-0005-0000-0000-000067070000}"/>
    <cellStyle name="Navadno_Strojne instalacije -Objekt C" xfId="2520" xr:uid="{00000000-0005-0000-0000-000068070000}"/>
    <cellStyle name="Navadno_SVETILA " xfId="2489" xr:uid="{00000000-0005-0000-0000-000069070000}"/>
    <cellStyle name="Navadno_SVETILA  2" xfId="2490" xr:uid="{00000000-0005-0000-0000-00006A070000}"/>
    <cellStyle name="Navadno_Varnost ICIT 2" xfId="2491" xr:uid="{00000000-0005-0000-0000-00006B070000}"/>
    <cellStyle name="Neutral" xfId="2290" xr:uid="{00000000-0005-0000-0000-00006C070000}"/>
    <cellStyle name="Neutral 2" xfId="2593" xr:uid="{00000000-0005-0000-0000-00006D070000}"/>
    <cellStyle name="Neutral 2 2" xfId="811" xr:uid="{00000000-0005-0000-0000-00006E070000}"/>
    <cellStyle name="Neutral 2 2 2" xfId="2291" xr:uid="{00000000-0005-0000-0000-00006F070000}"/>
    <cellStyle name="Neutral 2 3" xfId="812" xr:uid="{00000000-0005-0000-0000-000070070000}"/>
    <cellStyle name="Neutral 2 3 2" xfId="2292" xr:uid="{00000000-0005-0000-0000-000071070000}"/>
    <cellStyle name="Neutral 3" xfId="2594" xr:uid="{00000000-0005-0000-0000-000072070000}"/>
    <cellStyle name="Neutral 3 2" xfId="813" xr:uid="{00000000-0005-0000-0000-000073070000}"/>
    <cellStyle name="Neutral 3 2 2" xfId="2293" xr:uid="{00000000-0005-0000-0000-000074070000}"/>
    <cellStyle name="Neutral 3 3" xfId="814" xr:uid="{00000000-0005-0000-0000-000075070000}"/>
    <cellStyle name="Neutral 3 3 2" xfId="2294" xr:uid="{00000000-0005-0000-0000-000076070000}"/>
    <cellStyle name="Neutral 4 2" xfId="815" xr:uid="{00000000-0005-0000-0000-000077070000}"/>
    <cellStyle name="Neutral 4 2 2" xfId="2295" xr:uid="{00000000-0005-0000-0000-000078070000}"/>
    <cellStyle name="Neutral 4 3" xfId="816" xr:uid="{00000000-0005-0000-0000-000079070000}"/>
    <cellStyle name="Neutral 4 3 2" xfId="2296" xr:uid="{00000000-0005-0000-0000-00007A070000}"/>
    <cellStyle name="Neutral 5 2" xfId="817" xr:uid="{00000000-0005-0000-0000-00007B070000}"/>
    <cellStyle name="Neutral 5 2 2" xfId="2297" xr:uid="{00000000-0005-0000-0000-00007C070000}"/>
    <cellStyle name="Neutral 5 3" xfId="818" xr:uid="{00000000-0005-0000-0000-00007D070000}"/>
    <cellStyle name="Neutral 5 3 2" xfId="2298" xr:uid="{00000000-0005-0000-0000-00007E070000}"/>
    <cellStyle name="Neutral_aa osnova za ponudbe" xfId="2299" xr:uid="{00000000-0005-0000-0000-00007F070000}"/>
    <cellStyle name="Nevtralno 2" xfId="819" xr:uid="{00000000-0005-0000-0000-000080070000}"/>
    <cellStyle name="Nevtralno 2 2" xfId="2301" xr:uid="{00000000-0005-0000-0000-000081070000}"/>
    <cellStyle name="Nevtralno 3" xfId="2300" xr:uid="{00000000-0005-0000-0000-000082070000}"/>
    <cellStyle name="NORMA" xfId="37" xr:uid="{00000000-0005-0000-0000-000083070000}"/>
    <cellStyle name="Normal 10" xfId="820" xr:uid="{00000000-0005-0000-0000-000084070000}"/>
    <cellStyle name="Normal 10 10" xfId="821" xr:uid="{00000000-0005-0000-0000-000085070000}"/>
    <cellStyle name="Normal 10 10 2" xfId="2302" xr:uid="{00000000-0005-0000-0000-000086070000}"/>
    <cellStyle name="Normal 10 11" xfId="822" xr:uid="{00000000-0005-0000-0000-000087070000}"/>
    <cellStyle name="Normal 10 11 2" xfId="2303" xr:uid="{00000000-0005-0000-0000-000088070000}"/>
    <cellStyle name="Normal 10 12" xfId="1491" xr:uid="{00000000-0005-0000-0000-000089070000}"/>
    <cellStyle name="Normal 10 2" xfId="823" xr:uid="{00000000-0005-0000-0000-00008A070000}"/>
    <cellStyle name="Normal 10 2 2" xfId="2304" xr:uid="{00000000-0005-0000-0000-00008B070000}"/>
    <cellStyle name="Normal 10 3" xfId="824" xr:uid="{00000000-0005-0000-0000-00008C070000}"/>
    <cellStyle name="Normal 10 3 2" xfId="2305" xr:uid="{00000000-0005-0000-0000-00008D070000}"/>
    <cellStyle name="Normal 10 4" xfId="825" xr:uid="{00000000-0005-0000-0000-00008E070000}"/>
    <cellStyle name="Normal 10 4 2" xfId="2306" xr:uid="{00000000-0005-0000-0000-00008F070000}"/>
    <cellStyle name="Normal 10 5" xfId="826" xr:uid="{00000000-0005-0000-0000-000090070000}"/>
    <cellStyle name="Normal 10 5 2" xfId="2307" xr:uid="{00000000-0005-0000-0000-000091070000}"/>
    <cellStyle name="Normal 10 6" xfId="827" xr:uid="{00000000-0005-0000-0000-000092070000}"/>
    <cellStyle name="Normal 10 6 2" xfId="2308" xr:uid="{00000000-0005-0000-0000-000093070000}"/>
    <cellStyle name="Normal 10 7" xfId="828" xr:uid="{00000000-0005-0000-0000-000094070000}"/>
    <cellStyle name="Normal 10 7 2" xfId="2309" xr:uid="{00000000-0005-0000-0000-000095070000}"/>
    <cellStyle name="Normal 10 8" xfId="829" xr:uid="{00000000-0005-0000-0000-000096070000}"/>
    <cellStyle name="Normal 10 8 2" xfId="2310" xr:uid="{00000000-0005-0000-0000-000097070000}"/>
    <cellStyle name="Normal 10 9" xfId="830" xr:uid="{00000000-0005-0000-0000-000098070000}"/>
    <cellStyle name="Normal 10 9 2" xfId="2311" xr:uid="{00000000-0005-0000-0000-000099070000}"/>
    <cellStyle name="Normal 10_KONTROLA PRISTOPA" xfId="831" xr:uid="{00000000-0005-0000-0000-00009A070000}"/>
    <cellStyle name="Normal 11" xfId="832" xr:uid="{00000000-0005-0000-0000-00009B070000}"/>
    <cellStyle name="Normal 11 2" xfId="833" xr:uid="{00000000-0005-0000-0000-00009C070000}"/>
    <cellStyle name="Normal 11 2 2" xfId="2313" xr:uid="{00000000-0005-0000-0000-00009D070000}"/>
    <cellStyle name="Normal 11 3" xfId="834" xr:uid="{00000000-0005-0000-0000-00009E070000}"/>
    <cellStyle name="Normal 11 3 2" xfId="2314" xr:uid="{00000000-0005-0000-0000-00009F070000}"/>
    <cellStyle name="Normal 11 4" xfId="2312" xr:uid="{00000000-0005-0000-0000-0000A0070000}"/>
    <cellStyle name="Normal 12" xfId="835" xr:uid="{00000000-0005-0000-0000-0000A1070000}"/>
    <cellStyle name="Normal 12 2" xfId="836" xr:uid="{00000000-0005-0000-0000-0000A2070000}"/>
    <cellStyle name="Normal 12 2 2" xfId="837" xr:uid="{00000000-0005-0000-0000-0000A3070000}"/>
    <cellStyle name="Normal 12 2 2 2" xfId="2317" xr:uid="{00000000-0005-0000-0000-0000A4070000}"/>
    <cellStyle name="Normal 12 2 3" xfId="2316" xr:uid="{00000000-0005-0000-0000-0000A5070000}"/>
    <cellStyle name="Normal 12 3" xfId="838" xr:uid="{00000000-0005-0000-0000-0000A6070000}"/>
    <cellStyle name="Normal 12 3 2" xfId="2318" xr:uid="{00000000-0005-0000-0000-0000A7070000}"/>
    <cellStyle name="Normal 12 4" xfId="2315" xr:uid="{00000000-0005-0000-0000-0000A8070000}"/>
    <cellStyle name="Normal 12_KONTROLA PRISTOPA" xfId="839" xr:uid="{00000000-0005-0000-0000-0000A9070000}"/>
    <cellStyle name="Normal 13" xfId="1086" xr:uid="{00000000-0005-0000-0000-0000AA070000}"/>
    <cellStyle name="Normal 14" xfId="840" xr:uid="{00000000-0005-0000-0000-0000AB070000}"/>
    <cellStyle name="Normal 14 10" xfId="841" xr:uid="{00000000-0005-0000-0000-0000AC070000}"/>
    <cellStyle name="Normal 14 10 2" xfId="2320" xr:uid="{00000000-0005-0000-0000-0000AD070000}"/>
    <cellStyle name="Normal 14 11" xfId="842" xr:uid="{00000000-0005-0000-0000-0000AE070000}"/>
    <cellStyle name="Normal 14 11 2" xfId="2321" xr:uid="{00000000-0005-0000-0000-0000AF070000}"/>
    <cellStyle name="Normal 14 12" xfId="843" xr:uid="{00000000-0005-0000-0000-0000B0070000}"/>
    <cellStyle name="Normal 14 12 2" xfId="2322" xr:uid="{00000000-0005-0000-0000-0000B1070000}"/>
    <cellStyle name="Normal 14 13" xfId="2319" xr:uid="{00000000-0005-0000-0000-0000B2070000}"/>
    <cellStyle name="Normal 14 2" xfId="844" xr:uid="{00000000-0005-0000-0000-0000B3070000}"/>
    <cellStyle name="Normal 14 2 2" xfId="845" xr:uid="{00000000-0005-0000-0000-0000B4070000}"/>
    <cellStyle name="Normal 14 2 2 2" xfId="2324" xr:uid="{00000000-0005-0000-0000-0000B5070000}"/>
    <cellStyle name="Normal 14 2 3" xfId="2323" xr:uid="{00000000-0005-0000-0000-0000B6070000}"/>
    <cellStyle name="Normal 14 3" xfId="846" xr:uid="{00000000-0005-0000-0000-0000B7070000}"/>
    <cellStyle name="Normal 14 3 2" xfId="847" xr:uid="{00000000-0005-0000-0000-0000B8070000}"/>
    <cellStyle name="Normal 14 3 2 2" xfId="2326" xr:uid="{00000000-0005-0000-0000-0000B9070000}"/>
    <cellStyle name="Normal 14 3 3" xfId="2325" xr:uid="{00000000-0005-0000-0000-0000BA070000}"/>
    <cellStyle name="Normal 14 4" xfId="848" xr:uid="{00000000-0005-0000-0000-0000BB070000}"/>
    <cellStyle name="Normal 14 4 2" xfId="2327" xr:uid="{00000000-0005-0000-0000-0000BC070000}"/>
    <cellStyle name="Normal 14 5" xfId="849" xr:uid="{00000000-0005-0000-0000-0000BD070000}"/>
    <cellStyle name="Normal 14 5 2" xfId="2328" xr:uid="{00000000-0005-0000-0000-0000BE070000}"/>
    <cellStyle name="Normal 14 6" xfId="850" xr:uid="{00000000-0005-0000-0000-0000BF070000}"/>
    <cellStyle name="Normal 14 6 2" xfId="2329" xr:uid="{00000000-0005-0000-0000-0000C0070000}"/>
    <cellStyle name="Normal 14 7" xfId="851" xr:uid="{00000000-0005-0000-0000-0000C1070000}"/>
    <cellStyle name="Normal 14 7 2" xfId="2330" xr:uid="{00000000-0005-0000-0000-0000C2070000}"/>
    <cellStyle name="Normal 14 8" xfId="852" xr:uid="{00000000-0005-0000-0000-0000C3070000}"/>
    <cellStyle name="Normal 14 8 2" xfId="2331" xr:uid="{00000000-0005-0000-0000-0000C4070000}"/>
    <cellStyle name="Normal 14 9" xfId="853" xr:uid="{00000000-0005-0000-0000-0000C5070000}"/>
    <cellStyle name="Normal 14 9 2" xfId="2332" xr:uid="{00000000-0005-0000-0000-0000C6070000}"/>
    <cellStyle name="Normal 14_KONTROLA PRISTOPA" xfId="854" xr:uid="{00000000-0005-0000-0000-0000C7070000}"/>
    <cellStyle name="Normal 15" xfId="1483" xr:uid="{00000000-0005-0000-0000-0000C8070000}"/>
    <cellStyle name="Normal 2" xfId="38" xr:uid="{00000000-0005-0000-0000-0000C9070000}"/>
    <cellStyle name="Normal 2 10" xfId="855" xr:uid="{00000000-0005-0000-0000-0000CA070000}"/>
    <cellStyle name="Normal 2 10 2" xfId="2333" xr:uid="{00000000-0005-0000-0000-0000CB070000}"/>
    <cellStyle name="Normal 2 11" xfId="2642" xr:uid="{00000000-0005-0000-0000-0000CC070000}"/>
    <cellStyle name="Normal 2 2" xfId="39" xr:uid="{00000000-0005-0000-0000-0000CD070000}"/>
    <cellStyle name="Normal 2 2 2" xfId="1559" xr:uid="{00000000-0005-0000-0000-0000CE070000}"/>
    <cellStyle name="normal 2 2 3" xfId="2334" xr:uid="{00000000-0005-0000-0000-0000CF070000}"/>
    <cellStyle name="normal 2 3" xfId="856" xr:uid="{00000000-0005-0000-0000-0000D0070000}"/>
    <cellStyle name="normal 2 3 2" xfId="2335" xr:uid="{00000000-0005-0000-0000-0000D1070000}"/>
    <cellStyle name="Normal 2 4" xfId="857" xr:uid="{00000000-0005-0000-0000-0000D2070000}"/>
    <cellStyle name="Normal 2 5" xfId="858" xr:uid="{00000000-0005-0000-0000-0000D3070000}"/>
    <cellStyle name="Normal 2 5 2" xfId="2336" xr:uid="{00000000-0005-0000-0000-0000D4070000}"/>
    <cellStyle name="Normal 2 6" xfId="859" xr:uid="{00000000-0005-0000-0000-0000D5070000}"/>
    <cellStyle name="Normal 2 6 2" xfId="2337" xr:uid="{00000000-0005-0000-0000-0000D6070000}"/>
    <cellStyle name="Normal 2 7" xfId="860" xr:uid="{00000000-0005-0000-0000-0000D7070000}"/>
    <cellStyle name="Normal 2 7 2" xfId="2338" xr:uid="{00000000-0005-0000-0000-0000D8070000}"/>
    <cellStyle name="Normal 2 8" xfId="861" xr:uid="{00000000-0005-0000-0000-0000D9070000}"/>
    <cellStyle name="Normal 2 8 2" xfId="2339" xr:uid="{00000000-0005-0000-0000-0000DA070000}"/>
    <cellStyle name="Normal 2 9" xfId="862" xr:uid="{00000000-0005-0000-0000-0000DB070000}"/>
    <cellStyle name="Normal 2 9 2" xfId="2340" xr:uid="{00000000-0005-0000-0000-0000DC070000}"/>
    <cellStyle name="Normal 2_aa osnova za ponudbe" xfId="863" xr:uid="{00000000-0005-0000-0000-0000DD070000}"/>
    <cellStyle name="Normal 3" xfId="59" xr:uid="{00000000-0005-0000-0000-0000DE070000}"/>
    <cellStyle name="Normal 3 2" xfId="864" xr:uid="{00000000-0005-0000-0000-0000DF070000}"/>
    <cellStyle name="Normal 3 2 2" xfId="2341" xr:uid="{00000000-0005-0000-0000-0000E0070000}"/>
    <cellStyle name="Normal 3 3" xfId="865" xr:uid="{00000000-0005-0000-0000-0000E1070000}"/>
    <cellStyle name="Normal 3 3 2" xfId="2342" xr:uid="{00000000-0005-0000-0000-0000E2070000}"/>
    <cellStyle name="Normal 3 4" xfId="866" xr:uid="{00000000-0005-0000-0000-0000E3070000}"/>
    <cellStyle name="Normal 3 4 2" xfId="2343" xr:uid="{00000000-0005-0000-0000-0000E4070000}"/>
    <cellStyle name="Normal 3 5" xfId="1510" xr:uid="{00000000-0005-0000-0000-0000E5070000}"/>
    <cellStyle name="Normal 3_aa osnova za ponudbe" xfId="867" xr:uid="{00000000-0005-0000-0000-0000E6070000}"/>
    <cellStyle name="Normal 35" xfId="868" xr:uid="{00000000-0005-0000-0000-0000E7070000}"/>
    <cellStyle name="Normal 35 2" xfId="2344" xr:uid="{00000000-0005-0000-0000-0000E8070000}"/>
    <cellStyle name="Normal 4" xfId="60" xr:uid="{00000000-0005-0000-0000-0000E9070000}"/>
    <cellStyle name="Normal 4 2" xfId="869" xr:uid="{00000000-0005-0000-0000-0000EA070000}"/>
    <cellStyle name="Normal 4 2 2" xfId="1557" xr:uid="{00000000-0005-0000-0000-0000EB070000}"/>
    <cellStyle name="Normal 4 2 3" xfId="2345" xr:uid="{00000000-0005-0000-0000-0000EC070000}"/>
    <cellStyle name="Normal 4 3" xfId="870" xr:uid="{00000000-0005-0000-0000-0000ED070000}"/>
    <cellStyle name="Normal 4 3 2" xfId="2346" xr:uid="{00000000-0005-0000-0000-0000EE070000}"/>
    <cellStyle name="Normal 4 4" xfId="1511" xr:uid="{00000000-0005-0000-0000-0000EF070000}"/>
    <cellStyle name="Normal 4_aa osnova za ponudbe" xfId="871" xr:uid="{00000000-0005-0000-0000-0000F0070000}"/>
    <cellStyle name="Normal 5" xfId="88" xr:uid="{00000000-0005-0000-0000-0000F1070000}"/>
    <cellStyle name="Normal 5 2" xfId="1512" xr:uid="{00000000-0005-0000-0000-0000F2070000}"/>
    <cellStyle name="Normal 5 3" xfId="2347" xr:uid="{00000000-0005-0000-0000-0000F3070000}"/>
    <cellStyle name="Normal 54" xfId="872" xr:uid="{00000000-0005-0000-0000-0000F4070000}"/>
    <cellStyle name="Normal 54 2" xfId="2348" xr:uid="{00000000-0005-0000-0000-0000F5070000}"/>
    <cellStyle name="Normal 6" xfId="873" xr:uid="{00000000-0005-0000-0000-0000F6070000}"/>
    <cellStyle name="Normal 6 2" xfId="1513" xr:uid="{00000000-0005-0000-0000-0000F7070000}"/>
    <cellStyle name="Normal 6 3" xfId="2349" xr:uid="{00000000-0005-0000-0000-0000F8070000}"/>
    <cellStyle name="Normal 7" xfId="874" xr:uid="{00000000-0005-0000-0000-0000F9070000}"/>
    <cellStyle name="Normal 7 2" xfId="875" xr:uid="{00000000-0005-0000-0000-0000FA070000}"/>
    <cellStyle name="Normal 7 2 2" xfId="1568" xr:uid="{00000000-0005-0000-0000-0000FB070000}"/>
    <cellStyle name="Normal 7 3" xfId="1515" xr:uid="{00000000-0005-0000-0000-0000FC070000}"/>
    <cellStyle name="Normal 8" xfId="876" xr:uid="{00000000-0005-0000-0000-0000FD070000}"/>
    <cellStyle name="Normal 8 2" xfId="1516" xr:uid="{00000000-0005-0000-0000-0000FE070000}"/>
    <cellStyle name="Normal 8 3" xfId="2350" xr:uid="{00000000-0005-0000-0000-0000FF070000}"/>
    <cellStyle name="Normal 9" xfId="877" xr:uid="{00000000-0005-0000-0000-000000080000}"/>
    <cellStyle name="Normal 9 2" xfId="1567" xr:uid="{00000000-0005-0000-0000-000001080000}"/>
    <cellStyle name="Normal 9 3" xfId="1569" xr:uid="{00000000-0005-0000-0000-000002080000}"/>
    <cellStyle name="Normal 9 4" xfId="1571" xr:uid="{00000000-0005-0000-0000-000003080000}"/>
    <cellStyle name="Normal 9 5" xfId="1572" xr:uid="{00000000-0005-0000-0000-000004080000}"/>
    <cellStyle name="Normal 9 6" xfId="1554" xr:uid="{00000000-0005-0000-0000-000005080000}"/>
    <cellStyle name="Normal 9 7" xfId="2351" xr:uid="{00000000-0005-0000-0000-000006080000}"/>
    <cellStyle name="Normal_00801_NGO_popis" xfId="2521" xr:uid="{00000000-0005-0000-0000-000007080000}"/>
    <cellStyle name="Normal_020902_P_SH_ČERNIGOJ" xfId="2522" xr:uid="{00000000-0005-0000-0000-000008080000}"/>
    <cellStyle name="Normal_020902_P_SH_ČERNIGOJ 2" xfId="2523" xr:uid="{00000000-0005-0000-0000-000009080000}"/>
    <cellStyle name="Normal_020902_P_SH_ČERNIGOJ_090602_VRTEC CICIBAN_OGREVANJE, HLAJENJE_PZI" xfId="2595" xr:uid="{00000000-0005-0000-0000-00000A080000}"/>
    <cellStyle name="Normal_020907_P_ZD_NOVA GORICA" xfId="2596" xr:uid="{00000000-0005-0000-0000-00000B080000}"/>
    <cellStyle name="Normal_03-001 ADRIA-STR.INST" xfId="2633" xr:uid="{00000000-0005-0000-0000-00000C080000}"/>
    <cellStyle name="Normal_2400" xfId="2634" xr:uid="{00000000-0005-0000-0000-00000D080000}"/>
    <cellStyle name="Normal_BORDON" xfId="2524" xr:uid="{00000000-0005-0000-0000-00000E080000}"/>
    <cellStyle name="Normál_Eco2002" xfId="2597" xr:uid="{00000000-0005-0000-0000-00000F080000}"/>
    <cellStyle name="Normal_Filter 2200_1" xfId="2635" xr:uid="{00000000-0005-0000-0000-000010080000}"/>
    <cellStyle name="Normal_Filter, ročn.l." xfId="2636" xr:uid="{00000000-0005-0000-0000-000011080000}"/>
    <cellStyle name="Normal_M50_PZR" xfId="2598" xr:uid="{00000000-0005-0000-0000-000012080000}"/>
    <cellStyle name="Normal_PGD" xfId="2599" xr:uid="{00000000-0005-0000-0000-000013080000}"/>
    <cellStyle name="Normal_Popis" xfId="2637" xr:uid="{00000000-0005-0000-0000-000014080000}"/>
    <cellStyle name="Normal_Popis_deskle" xfId="2525" xr:uid="{00000000-0005-0000-0000-000015080000}"/>
    <cellStyle name="Normal_Popis_Perla" xfId="2638" xr:uid="{00000000-0005-0000-0000-000016080000}"/>
    <cellStyle name="Normal_Popis_ZD-adaptacija" xfId="2526" xr:uid="{00000000-0005-0000-0000-000017080000}"/>
    <cellStyle name="Normal_Popis_ZD-nadzidava" xfId="2600" xr:uid="{00000000-0005-0000-0000-000018080000}"/>
    <cellStyle name="Normal_Sheet1" xfId="2492" xr:uid="{00000000-0005-0000-0000-000019080000}"/>
    <cellStyle name="Normal_Sheet1 2" xfId="2641" xr:uid="{00000000-0005-0000-0000-00001A080000}"/>
    <cellStyle name="Normal_Sheet1_1" xfId="2527" xr:uid="{00000000-0005-0000-0000-00001B080000}"/>
    <cellStyle name="Normal_Sheet1_1 2" xfId="2528" xr:uid="{00000000-0005-0000-0000-00001C080000}"/>
    <cellStyle name="Normal_Sheet1_1 3" xfId="2629" xr:uid="{00000000-0005-0000-0000-00001D080000}"/>
    <cellStyle name="Normal_Sheet1_Sheet2" xfId="2639" xr:uid="{00000000-0005-0000-0000-00001E080000}"/>
    <cellStyle name="Normal_Sheet2" xfId="2640" xr:uid="{00000000-0005-0000-0000-00001F080000}"/>
    <cellStyle name="Normal_ZD_Šempeter-prizidek-popis" xfId="1057" xr:uid="{00000000-0005-0000-0000-000020080000}"/>
    <cellStyle name="Normal_ZD_Šempeter-prizidek-popis 2" xfId="2535" xr:uid="{00000000-0005-0000-0000-000021080000}"/>
    <cellStyle name="Normal-10" xfId="40" xr:uid="{00000000-0005-0000-0000-000022080000}"/>
    <cellStyle name="Normale_CCTV Price List Jan-Jun 2005" xfId="878" xr:uid="{00000000-0005-0000-0000-000023080000}"/>
    <cellStyle name="normální_List1" xfId="879" xr:uid="{00000000-0005-0000-0000-000024080000}"/>
    <cellStyle name="Note" xfId="2352" xr:uid="{00000000-0005-0000-0000-000025080000}"/>
    <cellStyle name="Note 2 2" xfId="880" xr:uid="{00000000-0005-0000-0000-000026080000}"/>
    <cellStyle name="Note 2 3" xfId="881" xr:uid="{00000000-0005-0000-0000-000027080000}"/>
    <cellStyle name="Note 3 2" xfId="882" xr:uid="{00000000-0005-0000-0000-000028080000}"/>
    <cellStyle name="Note 3 3" xfId="883" xr:uid="{00000000-0005-0000-0000-000029080000}"/>
    <cellStyle name="Note 4 2" xfId="884" xr:uid="{00000000-0005-0000-0000-00002A080000}"/>
    <cellStyle name="Note 4 3" xfId="885" xr:uid="{00000000-0005-0000-0000-00002B080000}"/>
    <cellStyle name="Note 5 2" xfId="886" xr:uid="{00000000-0005-0000-0000-00002C080000}"/>
    <cellStyle name="Note 5 3" xfId="887" xr:uid="{00000000-0005-0000-0000-00002D080000}"/>
    <cellStyle name="Notiz 2" xfId="2601" xr:uid="{00000000-0005-0000-0000-00002E080000}"/>
    <cellStyle name="Notiz 3" xfId="2602" xr:uid="{00000000-0005-0000-0000-00002F080000}"/>
    <cellStyle name="Obiskana hiperpovezava" xfId="52" builtinId="9" hidden="1"/>
    <cellStyle name="Obiskana hiperpovezava" xfId="54" builtinId="9" hidden="1"/>
    <cellStyle name="Obiskana hiperpovezava" xfId="56" builtinId="9" hidden="1"/>
    <cellStyle name="Obiskana hiperpovezava" xfId="58" builtinId="9" hidden="1"/>
    <cellStyle name="Obiskana hiperpovezava" xfId="62" builtinId="9" hidden="1"/>
    <cellStyle name="Obiskana hiperpovezava" xfId="64" builtinId="9" hidden="1"/>
    <cellStyle name="Obiskana hiperpovezava" xfId="66" builtinId="9" hidden="1"/>
    <cellStyle name="Obiskana hiperpovezava" xfId="68" builtinId="9" hidden="1"/>
    <cellStyle name="Obiskana hiperpovezava" xfId="70" builtinId="9" hidden="1"/>
    <cellStyle name="Obiskana hiperpovezava" xfId="72" builtinId="9" hidden="1"/>
    <cellStyle name="Obiskana hiperpovezava" xfId="74" builtinId="9" hidden="1"/>
    <cellStyle name="Obiskana hiperpovezava" xfId="76" builtinId="9" hidden="1"/>
    <cellStyle name="Obiskana hiperpovezava" xfId="78" builtinId="9" hidden="1"/>
    <cellStyle name="Obiskana hiperpovezava" xfId="80" builtinId="9" hidden="1"/>
    <cellStyle name="Obiskana hiperpovezava" xfId="82" builtinId="9" hidden="1"/>
    <cellStyle name="Obiskana hiperpovezava" xfId="84" builtinId="9" hidden="1"/>
    <cellStyle name="Obiskana hiperpovezava" xfId="86" builtinId="9" hidden="1"/>
    <cellStyle name="Obiskana hiperpovezava" xfId="996" builtinId="9" hidden="1"/>
    <cellStyle name="Obiskana hiperpovezava" xfId="998" builtinId="9" hidden="1"/>
    <cellStyle name="Obiskana hiperpovezava" xfId="1000" builtinId="9" hidden="1"/>
    <cellStyle name="Obiskana hiperpovezava" xfId="1002" builtinId="9" hidden="1"/>
    <cellStyle name="Obiskana hiperpovezava" xfId="1004" builtinId="9" hidden="1"/>
    <cellStyle name="Obiskana hiperpovezava" xfId="1006" builtinId="9" hidden="1"/>
    <cellStyle name="Obiskana hiperpovezava" xfId="1008" builtinId="9" hidden="1"/>
    <cellStyle name="Obiskana hiperpovezava" xfId="1010" builtinId="9" hidden="1"/>
    <cellStyle name="Obiskana hiperpovezava" xfId="1012" builtinId="9" hidden="1"/>
    <cellStyle name="Obiskana hiperpovezava" xfId="1014" builtinId="9" hidden="1"/>
    <cellStyle name="Obiskana hiperpovezava" xfId="1016" builtinId="9" hidden="1"/>
    <cellStyle name="Obiskana hiperpovezava" xfId="1018" builtinId="9" hidden="1"/>
    <cellStyle name="Obiskana hiperpovezava" xfId="1020" builtinId="9" hidden="1"/>
    <cellStyle name="Obiskana hiperpovezava" xfId="1022" builtinId="9" hidden="1"/>
    <cellStyle name="Obiskana hiperpovezava" xfId="1024" builtinId="9" hidden="1"/>
    <cellStyle name="Obiskana hiperpovezava" xfId="1026" builtinId="9" hidden="1"/>
    <cellStyle name="Obiskana hiperpovezava" xfId="1028" builtinId="9" hidden="1"/>
    <cellStyle name="Obiskana hiperpovezava" xfId="1030" builtinId="9" hidden="1"/>
    <cellStyle name="Obiskana hiperpovezava" xfId="1032" builtinId="9" hidden="1"/>
    <cellStyle name="Obiskana hiperpovezava" xfId="1034" builtinId="9" hidden="1"/>
    <cellStyle name="Obiskana hiperpovezava" xfId="1036" builtinId="9" hidden="1"/>
    <cellStyle name="Obiskana hiperpovezava" xfId="1038" builtinId="9" hidden="1"/>
    <cellStyle name="Obiskana hiperpovezava" xfId="1040" builtinId="9" hidden="1"/>
    <cellStyle name="Obiskana hiperpovezava" xfId="1042" builtinId="9" hidden="1"/>
    <cellStyle name="Obiskana hiperpovezava" xfId="1083" builtinId="9" hidden="1"/>
    <cellStyle name="Obiskana hiperpovezava" xfId="1085" builtinId="9" hidden="1"/>
    <cellStyle name="Obiskana hiperpovezava" xfId="1088" builtinId="9" hidden="1"/>
    <cellStyle name="Obiskana hiperpovezava" xfId="1090" builtinId="9" hidden="1"/>
    <cellStyle name="Obiskana hiperpovezava" xfId="1092" builtinId="9" hidden="1"/>
    <cellStyle name="Obiskana hiperpovezava" xfId="1094" builtinId="9" hidden="1"/>
    <cellStyle name="Obiskana hiperpovezava" xfId="1096" builtinId="9" hidden="1"/>
    <cellStyle name="Obiskana hiperpovezava" xfId="1098" builtinId="9" hidden="1"/>
    <cellStyle name="Obiskana hiperpovezava" xfId="1100" builtinId="9" hidden="1"/>
    <cellStyle name="Obiskana hiperpovezava" xfId="1102" builtinId="9" hidden="1"/>
    <cellStyle name="Obiskana hiperpovezava" xfId="1104" builtinId="9" hidden="1"/>
    <cellStyle name="Obiskana hiperpovezava" xfId="1106" builtinId="9" hidden="1"/>
    <cellStyle name="Obiskana hiperpovezava" xfId="1108" builtinId="9" hidden="1"/>
    <cellStyle name="Obiskana hiperpovezava" xfId="1110" builtinId="9" hidden="1"/>
    <cellStyle name="Obiskana hiperpovezava" xfId="1112" builtinId="9" hidden="1"/>
    <cellStyle name="Obiskana hiperpovezava" xfId="1114" builtinId="9" hidden="1"/>
    <cellStyle name="Obiskana hiperpovezava" xfId="1116" builtinId="9" hidden="1"/>
    <cellStyle name="Obiskana hiperpovezava" xfId="1118" builtinId="9" hidden="1"/>
    <cellStyle name="Obiskana hiperpovezava" xfId="1120" builtinId="9" hidden="1"/>
    <cellStyle name="Obiskana hiperpovezava" xfId="1122" builtinId="9" hidden="1"/>
    <cellStyle name="Obiskana hiperpovezava" xfId="1124" builtinId="9" hidden="1"/>
    <cellStyle name="Obiskana hiperpovezava" xfId="1126" builtinId="9" hidden="1"/>
    <cellStyle name="Obiskana hiperpovezava" xfId="1128" builtinId="9" hidden="1"/>
    <cellStyle name="Obiskana hiperpovezava" xfId="1130" builtinId="9" hidden="1"/>
    <cellStyle name="Obiskana hiperpovezava" xfId="1132" builtinId="9" hidden="1"/>
    <cellStyle name="Obiskana hiperpovezava" xfId="1134" builtinId="9" hidden="1"/>
    <cellStyle name="Obiskana hiperpovezava" xfId="1136" builtinId="9" hidden="1"/>
    <cellStyle name="Obiskana hiperpovezava" xfId="1138" builtinId="9" hidden="1"/>
    <cellStyle name="Obiskana hiperpovezava" xfId="1140" builtinId="9" hidden="1"/>
    <cellStyle name="Obiskana hiperpovezava" xfId="1142" builtinId="9" hidden="1"/>
    <cellStyle name="Obiskana hiperpovezava" xfId="1144" builtinId="9" hidden="1"/>
    <cellStyle name="Obiskana hiperpovezava" xfId="1146" builtinId="9" hidden="1"/>
    <cellStyle name="Obiskana hiperpovezava" xfId="1148" builtinId="9" hidden="1"/>
    <cellStyle name="Obiskana hiperpovezava" xfId="1150" builtinId="9" hidden="1"/>
    <cellStyle name="Obiskana hiperpovezava" xfId="1152" builtinId="9" hidden="1"/>
    <cellStyle name="Obiskana hiperpovezava" xfId="1154" builtinId="9" hidden="1"/>
    <cellStyle name="Obiskana hiperpovezava" xfId="1156" builtinId="9" hidden="1"/>
    <cellStyle name="Obiskana hiperpovezava" xfId="1158" builtinId="9" hidden="1"/>
    <cellStyle name="Obiskana hiperpovezava" xfId="1160" builtinId="9" hidden="1"/>
    <cellStyle name="Obiskana hiperpovezava" xfId="1162" builtinId="9" hidden="1"/>
    <cellStyle name="Obiskana hiperpovezava" xfId="1164" builtinId="9" hidden="1"/>
    <cellStyle name="Obiskana hiperpovezava" xfId="1166" builtinId="9" hidden="1"/>
    <cellStyle name="Obiskana hiperpovezava" xfId="1168" builtinId="9" hidden="1"/>
    <cellStyle name="Obiskana hiperpovezava" xfId="1170" builtinId="9" hidden="1"/>
    <cellStyle name="Obiskana hiperpovezava" xfId="1172" builtinId="9" hidden="1"/>
    <cellStyle name="Obiskana hiperpovezava" xfId="1174" builtinId="9" hidden="1"/>
    <cellStyle name="Obiskana hiperpovezava" xfId="1176" builtinId="9" hidden="1"/>
    <cellStyle name="Obiskana hiperpovezava" xfId="1178" builtinId="9" hidden="1"/>
    <cellStyle name="Obiskana hiperpovezava" xfId="1180" builtinId="9" hidden="1"/>
    <cellStyle name="Obiskana hiperpovezava" xfId="1182" builtinId="9" hidden="1"/>
    <cellStyle name="Obiskana hiperpovezava" xfId="1184" builtinId="9" hidden="1"/>
    <cellStyle name="Obiskana hiperpovezava" xfId="1186" builtinId="9" hidden="1"/>
    <cellStyle name="Obiskana hiperpovezava" xfId="1188" builtinId="9" hidden="1"/>
    <cellStyle name="Obiskana hiperpovezava" xfId="1190" builtinId="9" hidden="1"/>
    <cellStyle name="Obiskana hiperpovezava" xfId="1192" builtinId="9" hidden="1"/>
    <cellStyle name="Obiskana hiperpovezava" xfId="1194" builtinId="9" hidden="1"/>
    <cellStyle name="Obiskana hiperpovezava" xfId="1196" builtinId="9" hidden="1"/>
    <cellStyle name="Obiskana hiperpovezava" xfId="1198" builtinId="9" hidden="1"/>
    <cellStyle name="Obiskana hiperpovezava" xfId="1200" builtinId="9" hidden="1"/>
    <cellStyle name="Obiskana hiperpovezava" xfId="1202" builtinId="9" hidden="1"/>
    <cellStyle name="Obiskana hiperpovezava" xfId="1204" builtinId="9" hidden="1"/>
    <cellStyle name="Obiskana hiperpovezava" xfId="1206" builtinId="9" hidden="1"/>
    <cellStyle name="Obiskana hiperpovezava" xfId="1208" builtinId="9" hidden="1"/>
    <cellStyle name="Obiskana hiperpovezava" xfId="1210" builtinId="9" hidden="1"/>
    <cellStyle name="Obiskana hiperpovezava" xfId="1212" builtinId="9" hidden="1"/>
    <cellStyle name="Obiskana hiperpovezava" xfId="1214" builtinId="9" hidden="1"/>
    <cellStyle name="Obiskana hiperpovezava" xfId="1216" builtinId="9" hidden="1"/>
    <cellStyle name="Obiskana hiperpovezava" xfId="1218" builtinId="9" hidden="1"/>
    <cellStyle name="Obiskana hiperpovezava" xfId="1220" builtinId="9" hidden="1"/>
    <cellStyle name="Obiskana hiperpovezava" xfId="1222" builtinId="9" hidden="1"/>
    <cellStyle name="Obiskana hiperpovezava" xfId="1224" builtinId="9" hidden="1"/>
    <cellStyle name="Obiskana hiperpovezava" xfId="1226" builtinId="9" hidden="1"/>
    <cellStyle name="Obiskana hiperpovezava" xfId="1228" builtinId="9" hidden="1"/>
    <cellStyle name="Obiskana hiperpovezava" xfId="1230" builtinId="9" hidden="1"/>
    <cellStyle name="Obiskana hiperpovezava" xfId="1232" builtinId="9" hidden="1"/>
    <cellStyle name="Obiskana hiperpovezava" xfId="1234" builtinId="9" hidden="1"/>
    <cellStyle name="Obiskana hiperpovezava" xfId="1236" builtinId="9" hidden="1"/>
    <cellStyle name="Obiskana hiperpovezava" xfId="1238" builtinId="9" hidden="1"/>
    <cellStyle name="Obiskana hiperpovezava" xfId="1240" builtinId="9" hidden="1"/>
    <cellStyle name="Obiskana hiperpovezava" xfId="1242" builtinId="9" hidden="1"/>
    <cellStyle name="Obiskana hiperpovezava" xfId="1244" builtinId="9" hidden="1"/>
    <cellStyle name="Obiskana hiperpovezava" xfId="1246" builtinId="9" hidden="1"/>
    <cellStyle name="Obiskana hiperpovezava" xfId="1248" builtinId="9" hidden="1"/>
    <cellStyle name="Obiskana hiperpovezava" xfId="1250" builtinId="9" hidden="1"/>
    <cellStyle name="Obiskana hiperpovezava" xfId="1252" builtinId="9" hidden="1"/>
    <cellStyle name="Obiskana hiperpovezava" xfId="1254" builtinId="9" hidden="1"/>
    <cellStyle name="Obiskana hiperpovezava" xfId="1256" builtinId="9" hidden="1"/>
    <cellStyle name="Obiskana hiperpovezava" xfId="1258" builtinId="9" hidden="1"/>
    <cellStyle name="Obiskana hiperpovezava" xfId="1260" builtinId="9" hidden="1"/>
    <cellStyle name="Obiskana hiperpovezava" xfId="1262" builtinId="9" hidden="1"/>
    <cellStyle name="Obiskana hiperpovezava" xfId="1264" builtinId="9" hidden="1"/>
    <cellStyle name="Obiskana hiperpovezava" xfId="1266" builtinId="9" hidden="1"/>
    <cellStyle name="Obiskana hiperpovezava" xfId="1268" builtinId="9" hidden="1"/>
    <cellStyle name="Obiskana hiperpovezava" xfId="1270" builtinId="9" hidden="1"/>
    <cellStyle name="Obiskana hiperpovezava" xfId="1272" builtinId="9" hidden="1"/>
    <cellStyle name="Obiskana hiperpovezava" xfId="1274" builtinId="9" hidden="1"/>
    <cellStyle name="Obiskana hiperpovezava" xfId="1276" builtinId="9" hidden="1"/>
    <cellStyle name="Obiskana hiperpovezava" xfId="1278" builtinId="9" hidden="1"/>
    <cellStyle name="Obiskana hiperpovezava" xfId="1280" builtinId="9" hidden="1"/>
    <cellStyle name="Obiskana hiperpovezava" xfId="1282" builtinId="9" hidden="1"/>
    <cellStyle name="Obiskana hiperpovezava" xfId="1284" builtinId="9" hidden="1"/>
    <cellStyle name="Obiskana hiperpovezava" xfId="1286" builtinId="9" hidden="1"/>
    <cellStyle name="Obiskana hiperpovezava" xfId="1288" builtinId="9" hidden="1"/>
    <cellStyle name="Obiskana hiperpovezava" xfId="1290" builtinId="9" hidden="1"/>
    <cellStyle name="Obiskana hiperpovezava" xfId="1292" builtinId="9" hidden="1"/>
    <cellStyle name="Obiskana hiperpovezava" xfId="1294" builtinId="9" hidden="1"/>
    <cellStyle name="Obiskana hiperpovezava" xfId="1296" builtinId="9" hidden="1"/>
    <cellStyle name="Obiskana hiperpovezava" xfId="1298" builtinId="9" hidden="1"/>
    <cellStyle name="Obiskana hiperpovezava" xfId="1300" builtinId="9" hidden="1"/>
    <cellStyle name="Obiskana hiperpovezava" xfId="1302" builtinId="9" hidden="1"/>
    <cellStyle name="Obiskana hiperpovezava" xfId="1304" builtinId="9" hidden="1"/>
    <cellStyle name="Obiskana hiperpovezava" xfId="1306" builtinId="9" hidden="1"/>
    <cellStyle name="Obiskana hiperpovezava" xfId="1308" builtinId="9" hidden="1"/>
    <cellStyle name="Obiskana hiperpovezava" xfId="1310" builtinId="9" hidden="1"/>
    <cellStyle name="Obiskana hiperpovezava" xfId="1312" builtinId="9" hidden="1"/>
    <cellStyle name="Obiskana hiperpovezava" xfId="1314" builtinId="9" hidden="1"/>
    <cellStyle name="Obiskana hiperpovezava" xfId="1316" builtinId="9" hidden="1"/>
    <cellStyle name="Obiskana hiperpovezava" xfId="1318" builtinId="9" hidden="1"/>
    <cellStyle name="Obiskana hiperpovezava" xfId="1320" builtinId="9" hidden="1"/>
    <cellStyle name="Obiskana hiperpovezava" xfId="1322" builtinId="9" hidden="1"/>
    <cellStyle name="Obiskana hiperpovezava" xfId="1324" builtinId="9" hidden="1"/>
    <cellStyle name="Obiskana hiperpovezava" xfId="1326" builtinId="9" hidden="1"/>
    <cellStyle name="Obiskana hiperpovezava" xfId="1328" builtinId="9" hidden="1"/>
    <cellStyle name="Obiskana hiperpovezava" xfId="1330" builtinId="9" hidden="1"/>
    <cellStyle name="Obiskana hiperpovezava" xfId="1332" builtinId="9" hidden="1"/>
    <cellStyle name="Obiskana hiperpovezava" xfId="1334" builtinId="9" hidden="1"/>
    <cellStyle name="Obiskana hiperpovezava" xfId="1336" builtinId="9" hidden="1"/>
    <cellStyle name="Obiskana hiperpovezava" xfId="1338" builtinId="9" hidden="1"/>
    <cellStyle name="Obiskana hiperpovezava" xfId="1340" builtinId="9" hidden="1"/>
    <cellStyle name="Obiskana hiperpovezava" xfId="1342" builtinId="9" hidden="1"/>
    <cellStyle name="Obiskana hiperpovezava" xfId="1344" builtinId="9" hidden="1"/>
    <cellStyle name="Obiskana hiperpovezava" xfId="1346" builtinId="9" hidden="1"/>
    <cellStyle name="Obiskana hiperpovezava" xfId="1348" builtinId="9" hidden="1"/>
    <cellStyle name="Obiskana hiperpovezava" xfId="1350" builtinId="9" hidden="1"/>
    <cellStyle name="Obiskana hiperpovezava" xfId="1352" builtinId="9" hidden="1"/>
    <cellStyle name="Obiskana hiperpovezava" xfId="1354" builtinId="9" hidden="1"/>
    <cellStyle name="Obiskana hiperpovezava" xfId="1356" builtinId="9" hidden="1"/>
    <cellStyle name="Obiskana hiperpovezava" xfId="1358" builtinId="9" hidden="1"/>
    <cellStyle name="Obiskana hiperpovezava" xfId="1360" builtinId="9" hidden="1"/>
    <cellStyle name="Obiskana hiperpovezava" xfId="1362" builtinId="9" hidden="1"/>
    <cellStyle name="Obiskana hiperpovezava" xfId="1364" builtinId="9" hidden="1"/>
    <cellStyle name="Obiskana hiperpovezava" xfId="1366" builtinId="9" hidden="1"/>
    <cellStyle name="Obiskana hiperpovezava" xfId="1368" builtinId="9" hidden="1"/>
    <cellStyle name="Obiskana hiperpovezava" xfId="1370" builtinId="9" hidden="1"/>
    <cellStyle name="Obiskana hiperpovezava" xfId="1372" builtinId="9" hidden="1"/>
    <cellStyle name="Obiskana hiperpovezava" xfId="1374" builtinId="9" hidden="1"/>
    <cellStyle name="Obiskana hiperpovezava" xfId="1376" builtinId="9" hidden="1"/>
    <cellStyle name="Obiskana hiperpovezava" xfId="1378" builtinId="9" hidden="1"/>
    <cellStyle name="Obiskana hiperpovezava" xfId="1380" builtinId="9" hidden="1"/>
    <cellStyle name="Obiskana hiperpovezava" xfId="1382" builtinId="9" hidden="1"/>
    <cellStyle name="Obiskana hiperpovezava" xfId="1384" builtinId="9" hidden="1"/>
    <cellStyle name="Obiskana hiperpovezava" xfId="1386" builtinId="9" hidden="1"/>
    <cellStyle name="Obiskana hiperpovezava" xfId="1388" builtinId="9" hidden="1"/>
    <cellStyle name="Obiskana hiperpovezava" xfId="1390" builtinId="9" hidden="1"/>
    <cellStyle name="Obiskana hiperpovezava" xfId="1392" builtinId="9" hidden="1"/>
    <cellStyle name="Obiskana hiperpovezava" xfId="1394" builtinId="9" hidden="1"/>
    <cellStyle name="Obiskana hiperpovezava" xfId="1396" builtinId="9" hidden="1"/>
    <cellStyle name="Obiskana hiperpovezava" xfId="1398" builtinId="9" hidden="1"/>
    <cellStyle name="Obiskana hiperpovezava" xfId="1400" builtinId="9" hidden="1"/>
    <cellStyle name="Obiskana hiperpovezava" xfId="1402" builtinId="9" hidden="1"/>
    <cellStyle name="Obiskana hiperpovezava" xfId="1404" builtinId="9" hidden="1"/>
    <cellStyle name="Obiskana hiperpovezava" xfId="1406" builtinId="9" hidden="1"/>
    <cellStyle name="Obiskana hiperpovezava" xfId="1408" builtinId="9" hidden="1"/>
    <cellStyle name="Obiskana hiperpovezava" xfId="1410" builtinId="9" hidden="1"/>
    <cellStyle name="Obiskana hiperpovezava" xfId="1412" builtinId="9" hidden="1"/>
    <cellStyle name="Obiskana hiperpovezava" xfId="1414" builtinId="9" hidden="1"/>
    <cellStyle name="Obiskana hiperpovezava" xfId="1416" builtinId="9" hidden="1"/>
    <cellStyle name="Obiskana hiperpovezava" xfId="1418" builtinId="9" hidden="1"/>
    <cellStyle name="Obiskana hiperpovezava" xfId="1420" builtinId="9" hidden="1"/>
    <cellStyle name="Obiskana hiperpovezava" xfId="1422" builtinId="9" hidden="1"/>
    <cellStyle name="Obiskana hiperpovezava" xfId="1424" builtinId="9" hidden="1"/>
    <cellStyle name="Obiskana hiperpovezava" xfId="1426" builtinId="9" hidden="1"/>
    <cellStyle name="Obiskana hiperpovezava" xfId="1428" builtinId="9" hidden="1"/>
    <cellStyle name="Obiskana hiperpovezava" xfId="1430" builtinId="9" hidden="1"/>
    <cellStyle name="Obiskana hiperpovezava" xfId="1432" builtinId="9" hidden="1"/>
    <cellStyle name="Obiskana hiperpovezava" xfId="1434" builtinId="9" hidden="1"/>
    <cellStyle name="Obiskana hiperpovezava" xfId="1436" builtinId="9" hidden="1"/>
    <cellStyle name="Obiskana hiperpovezava" xfId="1438" builtinId="9" hidden="1"/>
    <cellStyle name="Obiskana hiperpovezava" xfId="1440" builtinId="9" hidden="1"/>
    <cellStyle name="Obiskana hiperpovezava" xfId="1442" builtinId="9" hidden="1"/>
    <cellStyle name="Obiskana hiperpovezava" xfId="1444" builtinId="9" hidden="1"/>
    <cellStyle name="Obiskana hiperpovezava" xfId="1446" builtinId="9" hidden="1"/>
    <cellStyle name="Obiskana hiperpovezava" xfId="1448" builtinId="9" hidden="1"/>
    <cellStyle name="Obiskana hiperpovezava" xfId="1450" builtinId="9" hidden="1"/>
    <cellStyle name="Obiskana hiperpovezava" xfId="1452" builtinId="9" hidden="1"/>
    <cellStyle name="Obiskana hiperpovezava" xfId="1454" builtinId="9" hidden="1"/>
    <cellStyle name="Obiskana hiperpovezava" xfId="1456" builtinId="9" hidden="1"/>
    <cellStyle name="Obiskana hiperpovezava" xfId="1458" builtinId="9" hidden="1"/>
    <cellStyle name="Obiskana hiperpovezava" xfId="1460" builtinId="9" hidden="1"/>
    <cellStyle name="Obiskana hiperpovezava" xfId="1462" builtinId="9" hidden="1"/>
    <cellStyle name="Obiskana hiperpovezava" xfId="1464" builtinId="9" hidden="1"/>
    <cellStyle name="Obiskana hiperpovezava" xfId="1466" builtinId="9" hidden="1"/>
    <cellStyle name="Obiskana hiperpovezava" xfId="1468" builtinId="9" hidden="1"/>
    <cellStyle name="Obiskana hiperpovezava" xfId="1470" builtinId="9" hidden="1"/>
    <cellStyle name="Obiskana hiperpovezava" xfId="1472" builtinId="9" hidden="1"/>
    <cellStyle name="Obiskana hiperpovezava" xfId="1474" builtinId="9" hidden="1"/>
    <cellStyle name="Obiskana hiperpovezava" xfId="1476" builtinId="9" hidden="1"/>
    <cellStyle name="Obiskana hiperpovezava" xfId="1478" builtinId="9" hidden="1"/>
    <cellStyle name="Obiskana hiperpovezava" xfId="1480" builtinId="9" hidden="1"/>
    <cellStyle name="Obiskana hiperpovezava" xfId="1482" builtinId="9" hidden="1"/>
    <cellStyle name="Odstotek 2" xfId="1058" xr:uid="{00000000-0005-0000-0000-000021090000}"/>
    <cellStyle name="Odstotek 2 2" xfId="1059" xr:uid="{00000000-0005-0000-0000-000022090000}"/>
    <cellStyle name="Odstotek 2 3" xfId="1519" xr:uid="{00000000-0005-0000-0000-000023090000}"/>
    <cellStyle name="Odstotek 3" xfId="1060" xr:uid="{00000000-0005-0000-0000-000024090000}"/>
    <cellStyle name="Odstotek 3 2" xfId="1061" xr:uid="{00000000-0005-0000-0000-000025090000}"/>
    <cellStyle name="Odstotek 5" xfId="888" xr:uid="{00000000-0005-0000-0000-000026090000}"/>
    <cellStyle name="Odstotek 5 2" xfId="2353" xr:uid="{00000000-0005-0000-0000-000027090000}"/>
    <cellStyle name="opis 1" xfId="41" xr:uid="{00000000-0005-0000-0000-000028090000}"/>
    <cellStyle name="Opomba 10" xfId="2354" xr:uid="{00000000-0005-0000-0000-000029090000}"/>
    <cellStyle name="Opomba 2" xfId="889" xr:uid="{00000000-0005-0000-0000-00002A090000}"/>
    <cellStyle name="Opomba 2 2" xfId="890" xr:uid="{00000000-0005-0000-0000-00002B090000}"/>
    <cellStyle name="Opomba 2 2 2" xfId="2356" xr:uid="{00000000-0005-0000-0000-00002C090000}"/>
    <cellStyle name="Opomba 2 3" xfId="891" xr:uid="{00000000-0005-0000-0000-00002D090000}"/>
    <cellStyle name="Opomba 2 3 2" xfId="2357" xr:uid="{00000000-0005-0000-0000-00002E090000}"/>
    <cellStyle name="Opomba 2 4" xfId="892" xr:uid="{00000000-0005-0000-0000-00002F090000}"/>
    <cellStyle name="Opomba 2 4 2" xfId="2358" xr:uid="{00000000-0005-0000-0000-000030090000}"/>
    <cellStyle name="Opomba 2 5" xfId="893" xr:uid="{00000000-0005-0000-0000-000031090000}"/>
    <cellStyle name="Opomba 2 5 2" xfId="2359" xr:uid="{00000000-0005-0000-0000-000032090000}"/>
    <cellStyle name="Opomba 2 6" xfId="2355" xr:uid="{00000000-0005-0000-0000-000033090000}"/>
    <cellStyle name="Opomba 3" xfId="894" xr:uid="{00000000-0005-0000-0000-000034090000}"/>
    <cellStyle name="Opomba 3 2" xfId="895" xr:uid="{00000000-0005-0000-0000-000035090000}"/>
    <cellStyle name="Opomba 3 2 2" xfId="2361" xr:uid="{00000000-0005-0000-0000-000036090000}"/>
    <cellStyle name="Opomba 3 3" xfId="896" xr:uid="{00000000-0005-0000-0000-000037090000}"/>
    <cellStyle name="Opomba 3 3 2" xfId="2362" xr:uid="{00000000-0005-0000-0000-000038090000}"/>
    <cellStyle name="Opomba 3 4" xfId="897" xr:uid="{00000000-0005-0000-0000-000039090000}"/>
    <cellStyle name="Opomba 3 4 2" xfId="2363" xr:uid="{00000000-0005-0000-0000-00003A090000}"/>
    <cellStyle name="Opomba 3 5" xfId="2360" xr:uid="{00000000-0005-0000-0000-00003B090000}"/>
    <cellStyle name="Opomba 4" xfId="898" xr:uid="{00000000-0005-0000-0000-00003C090000}"/>
    <cellStyle name="Opomba 4 2" xfId="899" xr:uid="{00000000-0005-0000-0000-00003D090000}"/>
    <cellStyle name="Opomba 4 2 2" xfId="2365" xr:uid="{00000000-0005-0000-0000-00003E090000}"/>
    <cellStyle name="Opomba 4 3" xfId="900" xr:uid="{00000000-0005-0000-0000-00003F090000}"/>
    <cellStyle name="Opomba 4 3 2" xfId="2366" xr:uid="{00000000-0005-0000-0000-000040090000}"/>
    <cellStyle name="Opomba 4 4" xfId="2364" xr:uid="{00000000-0005-0000-0000-000041090000}"/>
    <cellStyle name="Opomba 5" xfId="901" xr:uid="{00000000-0005-0000-0000-000042090000}"/>
    <cellStyle name="Opomba 5 2" xfId="902" xr:uid="{00000000-0005-0000-0000-000043090000}"/>
    <cellStyle name="Opomba 5 2 2" xfId="2368" xr:uid="{00000000-0005-0000-0000-000044090000}"/>
    <cellStyle name="Opomba 5 3" xfId="903" xr:uid="{00000000-0005-0000-0000-000045090000}"/>
    <cellStyle name="Opomba 5 3 2" xfId="2369" xr:uid="{00000000-0005-0000-0000-000046090000}"/>
    <cellStyle name="Opomba 5 4" xfId="2367" xr:uid="{00000000-0005-0000-0000-000047090000}"/>
    <cellStyle name="Opomba 6" xfId="904" xr:uid="{00000000-0005-0000-0000-000048090000}"/>
    <cellStyle name="Opomba 6 2" xfId="905" xr:uid="{00000000-0005-0000-0000-000049090000}"/>
    <cellStyle name="Opomba 6 2 2" xfId="2371" xr:uid="{00000000-0005-0000-0000-00004A090000}"/>
    <cellStyle name="Opomba 6 3" xfId="906" xr:uid="{00000000-0005-0000-0000-00004B090000}"/>
    <cellStyle name="Opomba 6 3 2" xfId="2372" xr:uid="{00000000-0005-0000-0000-00004C090000}"/>
    <cellStyle name="Opomba 6 4" xfId="2370" xr:uid="{00000000-0005-0000-0000-00004D090000}"/>
    <cellStyle name="Opomba 7" xfId="907" xr:uid="{00000000-0005-0000-0000-00004E090000}"/>
    <cellStyle name="Opomba 7 2" xfId="2373" xr:uid="{00000000-0005-0000-0000-00004F090000}"/>
    <cellStyle name="Opomba 8" xfId="908" xr:uid="{00000000-0005-0000-0000-000050090000}"/>
    <cellStyle name="Opomba 8 2" xfId="2374" xr:uid="{00000000-0005-0000-0000-000051090000}"/>
    <cellStyle name="Opomba 9" xfId="909" xr:uid="{00000000-0005-0000-0000-000052090000}"/>
    <cellStyle name="Opomba 9 2" xfId="2375" xr:uid="{00000000-0005-0000-0000-000053090000}"/>
    <cellStyle name="Opozorilo" xfId="42" xr:uid="{00000000-0005-0000-0000-000054090000}"/>
    <cellStyle name="Opozorilo 2" xfId="1062" xr:uid="{00000000-0005-0000-0000-000055090000}"/>
    <cellStyle name="Output" xfId="2376" xr:uid="{00000000-0005-0000-0000-000056090000}"/>
    <cellStyle name="Output 2 2" xfId="910" xr:uid="{00000000-0005-0000-0000-000057090000}"/>
    <cellStyle name="Output 2 2 2" xfId="2377" xr:uid="{00000000-0005-0000-0000-000058090000}"/>
    <cellStyle name="Output 2 3" xfId="911" xr:uid="{00000000-0005-0000-0000-000059090000}"/>
    <cellStyle name="Output 2 3 2" xfId="2378" xr:uid="{00000000-0005-0000-0000-00005A090000}"/>
    <cellStyle name="Output 3 2" xfId="912" xr:uid="{00000000-0005-0000-0000-00005B090000}"/>
    <cellStyle name="Output 3 2 2" xfId="2379" xr:uid="{00000000-0005-0000-0000-00005C090000}"/>
    <cellStyle name="Output 3 3" xfId="913" xr:uid="{00000000-0005-0000-0000-00005D090000}"/>
    <cellStyle name="Output 3 3 2" xfId="2380" xr:uid="{00000000-0005-0000-0000-00005E090000}"/>
    <cellStyle name="Output 4 2" xfId="914" xr:uid="{00000000-0005-0000-0000-00005F090000}"/>
    <cellStyle name="Output 4 2 2" xfId="2381" xr:uid="{00000000-0005-0000-0000-000060090000}"/>
    <cellStyle name="Output 4 3" xfId="915" xr:uid="{00000000-0005-0000-0000-000061090000}"/>
    <cellStyle name="Output 4 3 2" xfId="2382" xr:uid="{00000000-0005-0000-0000-000062090000}"/>
    <cellStyle name="Output 5 2" xfId="916" xr:uid="{00000000-0005-0000-0000-000063090000}"/>
    <cellStyle name="Output 5 2 2" xfId="2383" xr:uid="{00000000-0005-0000-0000-000064090000}"/>
    <cellStyle name="Output 5 3" xfId="917" xr:uid="{00000000-0005-0000-0000-000065090000}"/>
    <cellStyle name="Output 5 3 2" xfId="2384" xr:uid="{00000000-0005-0000-0000-000066090000}"/>
    <cellStyle name="Output_aa osnova za ponudbe" xfId="2385" xr:uid="{00000000-0005-0000-0000-000067090000}"/>
    <cellStyle name="Percent 2" xfId="43" xr:uid="{00000000-0005-0000-0000-000068090000}"/>
    <cellStyle name="Percent 2 2" xfId="2386" xr:uid="{00000000-0005-0000-0000-000069090000}"/>
    <cellStyle name="Percent 3" xfId="918" xr:uid="{00000000-0005-0000-0000-00006A090000}"/>
    <cellStyle name="Percent 3 2" xfId="2387" xr:uid="{00000000-0005-0000-0000-00006B090000}"/>
    <cellStyle name="Percent 4" xfId="2603" xr:uid="{00000000-0005-0000-0000-00006C090000}"/>
    <cellStyle name="Percent 5" xfId="2604" xr:uid="{00000000-0005-0000-0000-00006D090000}"/>
    <cellStyle name="Pojasnjevalno besedilo 2" xfId="1063" xr:uid="{00000000-0005-0000-0000-00006E090000}"/>
    <cellStyle name="Pojasnjevalno besedilo 3" xfId="2388" xr:uid="{00000000-0005-0000-0000-00006F090000}"/>
    <cellStyle name="Pomoc" xfId="919" xr:uid="{00000000-0005-0000-0000-000070090000}"/>
    <cellStyle name="Pomoc 2" xfId="2389" xr:uid="{00000000-0005-0000-0000-000071090000}"/>
    <cellStyle name="Poudarek1 2" xfId="920" xr:uid="{00000000-0005-0000-0000-000072090000}"/>
    <cellStyle name="Poudarek1 2 2" xfId="2391" xr:uid="{00000000-0005-0000-0000-000073090000}"/>
    <cellStyle name="Poudarek1 3" xfId="2390" xr:uid="{00000000-0005-0000-0000-000074090000}"/>
    <cellStyle name="Poudarek2 2" xfId="921" xr:uid="{00000000-0005-0000-0000-000075090000}"/>
    <cellStyle name="Poudarek2 2 2" xfId="2393" xr:uid="{00000000-0005-0000-0000-000076090000}"/>
    <cellStyle name="Poudarek2 3" xfId="2392" xr:uid="{00000000-0005-0000-0000-000077090000}"/>
    <cellStyle name="Poudarek3 2" xfId="922" xr:uid="{00000000-0005-0000-0000-000078090000}"/>
    <cellStyle name="Poudarek3 2 2" xfId="2395" xr:uid="{00000000-0005-0000-0000-000079090000}"/>
    <cellStyle name="Poudarek3 3" xfId="2394" xr:uid="{00000000-0005-0000-0000-00007A090000}"/>
    <cellStyle name="Poudarek4 2" xfId="923" xr:uid="{00000000-0005-0000-0000-00007B090000}"/>
    <cellStyle name="Poudarek4 2 2" xfId="2397" xr:uid="{00000000-0005-0000-0000-00007C090000}"/>
    <cellStyle name="Poudarek4 3" xfId="2396" xr:uid="{00000000-0005-0000-0000-00007D090000}"/>
    <cellStyle name="Poudarek5 2" xfId="924" xr:uid="{00000000-0005-0000-0000-00007E090000}"/>
    <cellStyle name="Poudarek5 2 2" xfId="2399" xr:uid="{00000000-0005-0000-0000-00007F090000}"/>
    <cellStyle name="Poudarek5 3" xfId="2398" xr:uid="{00000000-0005-0000-0000-000080090000}"/>
    <cellStyle name="Poudarek6 2" xfId="925" xr:uid="{00000000-0005-0000-0000-000081090000}"/>
    <cellStyle name="Poudarek6 2 2" xfId="2401" xr:uid="{00000000-0005-0000-0000-000082090000}"/>
    <cellStyle name="Poudarek6 3" xfId="2400" xr:uid="{00000000-0005-0000-0000-000083090000}"/>
    <cellStyle name="Povezana celica 2" xfId="1064" xr:uid="{00000000-0005-0000-0000-000084090000}"/>
    <cellStyle name="Povezana celica 3" xfId="2402" xr:uid="{00000000-0005-0000-0000-000085090000}"/>
    <cellStyle name="Preveri celico 2" xfId="926" xr:uid="{00000000-0005-0000-0000-000086090000}"/>
    <cellStyle name="Preveri celico 2 2" xfId="2404" xr:uid="{00000000-0005-0000-0000-000087090000}"/>
    <cellStyle name="Preveri celico 3" xfId="2403" xr:uid="{00000000-0005-0000-0000-000088090000}"/>
    <cellStyle name="Projekt" xfId="44" xr:uid="{00000000-0005-0000-0000-000089090000}"/>
    <cellStyle name="PRVA VRSTA Element delo" xfId="927" xr:uid="{00000000-0005-0000-0000-00008A090000}"/>
    <cellStyle name="PRVA VRSTA Element delo 2" xfId="928" xr:uid="{00000000-0005-0000-0000-00008B090000}"/>
    <cellStyle name="PRVA VRSTA Element delo 2 2" xfId="929" xr:uid="{00000000-0005-0000-0000-00008C090000}"/>
    <cellStyle name="PRVA VRSTA Element delo 2 2 2" xfId="2407" xr:uid="{00000000-0005-0000-0000-00008D090000}"/>
    <cellStyle name="PRVA VRSTA Element delo 2 3" xfId="2406" xr:uid="{00000000-0005-0000-0000-00008E090000}"/>
    <cellStyle name="PRVA VRSTA Element delo 3" xfId="930" xr:uid="{00000000-0005-0000-0000-00008F090000}"/>
    <cellStyle name="PRVA VRSTA Element delo 3 2" xfId="931" xr:uid="{00000000-0005-0000-0000-000090090000}"/>
    <cellStyle name="PRVA VRSTA Element delo 3 2 2" xfId="2409" xr:uid="{00000000-0005-0000-0000-000091090000}"/>
    <cellStyle name="PRVA VRSTA Element delo 3 3" xfId="2408" xr:uid="{00000000-0005-0000-0000-000092090000}"/>
    <cellStyle name="PRVA VRSTA Element delo 3_aa osnova za ponudbe" xfId="932" xr:uid="{00000000-0005-0000-0000-000093090000}"/>
    <cellStyle name="PRVA VRSTA Element delo 4" xfId="933" xr:uid="{00000000-0005-0000-0000-000094090000}"/>
    <cellStyle name="PRVA VRSTA Element delo 4 2" xfId="2410" xr:uid="{00000000-0005-0000-0000-000095090000}"/>
    <cellStyle name="PRVA VRSTA Element delo 5" xfId="2405" xr:uid="{00000000-0005-0000-0000-000096090000}"/>
    <cellStyle name="PRVA VRSTA Element delo_2746-126-Apl-OŠ-SB-pvn-plin-vvn-video-ure-ozv" xfId="934" xr:uid="{00000000-0005-0000-0000-000097090000}"/>
    <cellStyle name="Računanje 2" xfId="935" xr:uid="{00000000-0005-0000-0000-000098090000}"/>
    <cellStyle name="Računanje 2 2" xfId="2412" xr:uid="{00000000-0005-0000-0000-000099090000}"/>
    <cellStyle name="Računanje 3" xfId="2411" xr:uid="{00000000-0005-0000-0000-00009A090000}"/>
    <cellStyle name="Rekapitulacija" xfId="936" xr:uid="{00000000-0005-0000-0000-00009B090000}"/>
    <cellStyle name="Rekapitulacija 2" xfId="2413" xr:uid="{00000000-0005-0000-0000-00009C090000}"/>
    <cellStyle name="Result" xfId="937" xr:uid="{00000000-0005-0000-0000-00009D090000}"/>
    <cellStyle name="Result 2" xfId="2414" xr:uid="{00000000-0005-0000-0000-00009E090000}"/>
    <cellStyle name="Result2" xfId="938" xr:uid="{00000000-0005-0000-0000-00009F090000}"/>
    <cellStyle name="Result2 2" xfId="2415" xr:uid="{00000000-0005-0000-0000-0000A0090000}"/>
    <cellStyle name="S14" xfId="1065" xr:uid="{00000000-0005-0000-0000-0000A1090000}"/>
    <cellStyle name="S27" xfId="1066" xr:uid="{00000000-0005-0000-0000-0000A2090000}"/>
    <cellStyle name="S28" xfId="2605" xr:uid="{00000000-0005-0000-0000-0000A3090000}"/>
    <cellStyle name="Schlecht 2" xfId="2606" xr:uid="{00000000-0005-0000-0000-0000A4090000}"/>
    <cellStyle name="Schlecht 3" xfId="2607" xr:uid="{00000000-0005-0000-0000-0000A5090000}"/>
    <cellStyle name="Sheet Title" xfId="939" xr:uid="{00000000-0005-0000-0000-0000A6090000}"/>
    <cellStyle name="Sheet Title 2" xfId="2416" xr:uid="{00000000-0005-0000-0000-0000A7090000}"/>
    <cellStyle name="Skupaj cena" xfId="940" xr:uid="{00000000-0005-0000-0000-0000A8090000}"/>
    <cellStyle name="Skupaj cena 2" xfId="941" xr:uid="{00000000-0005-0000-0000-0000A9090000}"/>
    <cellStyle name="Skupaj cena 2 2" xfId="942" xr:uid="{00000000-0005-0000-0000-0000AA090000}"/>
    <cellStyle name="Skupaj cena 2 2 2" xfId="943" xr:uid="{00000000-0005-0000-0000-0000AB090000}"/>
    <cellStyle name="Skupaj cena 2 2 2 2" xfId="2419" xr:uid="{00000000-0005-0000-0000-0000AC090000}"/>
    <cellStyle name="Skupaj cena 2 3" xfId="2418" xr:uid="{00000000-0005-0000-0000-0000AD090000}"/>
    <cellStyle name="Skupaj cena 3" xfId="944" xr:uid="{00000000-0005-0000-0000-0000AE090000}"/>
    <cellStyle name="Skupaj cena 3 2" xfId="2420" xr:uid="{00000000-0005-0000-0000-0000AF090000}"/>
    <cellStyle name="Skupaj cena 4" xfId="945" xr:uid="{00000000-0005-0000-0000-0000B0090000}"/>
    <cellStyle name="Skupaj cena 4 2" xfId="946" xr:uid="{00000000-0005-0000-0000-0000B1090000}"/>
    <cellStyle name="Skupaj cena 5" xfId="947" xr:uid="{00000000-0005-0000-0000-0000B2090000}"/>
    <cellStyle name="Skupaj cena 5 2" xfId="2421" xr:uid="{00000000-0005-0000-0000-0000B3090000}"/>
    <cellStyle name="Skupaj cena 6" xfId="2417" xr:uid="{00000000-0005-0000-0000-0000B4090000}"/>
    <cellStyle name="Skupaj cena_2746-126-Apl-OŠ-SB-pvn-plin-vvn-video-ure-ozv" xfId="948" xr:uid="{00000000-0005-0000-0000-0000B5090000}"/>
    <cellStyle name="Slabo 2" xfId="949" xr:uid="{00000000-0005-0000-0000-0000B6090000}"/>
    <cellStyle name="Slabo 2 2" xfId="2423" xr:uid="{00000000-0005-0000-0000-0000B7090000}"/>
    <cellStyle name="Slabo 3" xfId="2422" xr:uid="{00000000-0005-0000-0000-0000B8090000}"/>
    <cellStyle name="Slog 1" xfId="45" xr:uid="{00000000-0005-0000-0000-0000B9090000}"/>
    <cellStyle name="Slog 1 2" xfId="950" xr:uid="{00000000-0005-0000-0000-0000BA090000}"/>
    <cellStyle name="Slog 1 2 2" xfId="951" xr:uid="{00000000-0005-0000-0000-0000BB090000}"/>
    <cellStyle name="Slog 1 2 2 2" xfId="2426" xr:uid="{00000000-0005-0000-0000-0000BC090000}"/>
    <cellStyle name="Slog 1 2 3" xfId="2425" xr:uid="{00000000-0005-0000-0000-0000BD090000}"/>
    <cellStyle name="Slog 1 3" xfId="2424" xr:uid="{00000000-0005-0000-0000-0000BE090000}"/>
    <cellStyle name="Standard 2" xfId="2608" xr:uid="{00000000-0005-0000-0000-0000BF090000}"/>
    <cellStyle name="Standard 2 2" xfId="2609" xr:uid="{00000000-0005-0000-0000-0000C0090000}"/>
    <cellStyle name="Standard 2 3" xfId="2610" xr:uid="{00000000-0005-0000-0000-0000C1090000}"/>
    <cellStyle name="Standard 2 4" xfId="2611" xr:uid="{00000000-0005-0000-0000-0000C2090000}"/>
    <cellStyle name="Standard 3" xfId="2612" xr:uid="{00000000-0005-0000-0000-0000C3090000}"/>
    <cellStyle name="Standard 5" xfId="2613" xr:uid="{00000000-0005-0000-0000-0000C4090000}"/>
    <cellStyle name="Standard_Accessories" xfId="2614" xr:uid="{00000000-0005-0000-0000-0000C5090000}"/>
    <cellStyle name="Style 1" xfId="46" xr:uid="{00000000-0005-0000-0000-0000C6090000}"/>
    <cellStyle name="Style 1 2" xfId="952" xr:uid="{00000000-0005-0000-0000-0000C7090000}"/>
    <cellStyle name="Style 1 2 2" xfId="2428" xr:uid="{00000000-0005-0000-0000-0000C8090000}"/>
    <cellStyle name="Style 1 3" xfId="2427" xr:uid="{00000000-0005-0000-0000-0000C9090000}"/>
    <cellStyle name="tekst-levo" xfId="953" xr:uid="{00000000-0005-0000-0000-0000CA090000}"/>
    <cellStyle name="Title" xfId="2429" xr:uid="{00000000-0005-0000-0000-0000CB090000}"/>
    <cellStyle name="Title 2 2" xfId="954" xr:uid="{00000000-0005-0000-0000-0000CC090000}"/>
    <cellStyle name="Title 2 2 2" xfId="2430" xr:uid="{00000000-0005-0000-0000-0000CD090000}"/>
    <cellStyle name="Title 2 3" xfId="955" xr:uid="{00000000-0005-0000-0000-0000CE090000}"/>
    <cellStyle name="Title 2 3 2" xfId="2431" xr:uid="{00000000-0005-0000-0000-0000CF090000}"/>
    <cellStyle name="Title 3 2" xfId="956" xr:uid="{00000000-0005-0000-0000-0000D0090000}"/>
    <cellStyle name="Title 3 2 2" xfId="2432" xr:uid="{00000000-0005-0000-0000-0000D1090000}"/>
    <cellStyle name="Title 3 3" xfId="957" xr:uid="{00000000-0005-0000-0000-0000D2090000}"/>
    <cellStyle name="Title 3 3 2" xfId="2433" xr:uid="{00000000-0005-0000-0000-0000D3090000}"/>
    <cellStyle name="Title 4 2" xfId="958" xr:uid="{00000000-0005-0000-0000-0000D4090000}"/>
    <cellStyle name="Title 4 2 2" xfId="2434" xr:uid="{00000000-0005-0000-0000-0000D5090000}"/>
    <cellStyle name="Title 4 3" xfId="959" xr:uid="{00000000-0005-0000-0000-0000D6090000}"/>
    <cellStyle name="Title 4 3 2" xfId="2435" xr:uid="{00000000-0005-0000-0000-0000D7090000}"/>
    <cellStyle name="Title 5 2" xfId="960" xr:uid="{00000000-0005-0000-0000-0000D8090000}"/>
    <cellStyle name="Title 5 2 2" xfId="2436" xr:uid="{00000000-0005-0000-0000-0000D9090000}"/>
    <cellStyle name="Title 5 3" xfId="961" xr:uid="{00000000-0005-0000-0000-0000DA090000}"/>
    <cellStyle name="Title 5 3 2" xfId="2437" xr:uid="{00000000-0005-0000-0000-0000DB090000}"/>
    <cellStyle name="Title_aa osnova za ponudbe" xfId="2438" xr:uid="{00000000-0005-0000-0000-0000DC090000}"/>
    <cellStyle name="Total" xfId="47" xr:uid="{00000000-0005-0000-0000-0000DD090000}"/>
    <cellStyle name="Total 10 2" xfId="962" xr:uid="{00000000-0005-0000-0000-0000DE090000}"/>
    <cellStyle name="Total 10 2 2" xfId="2440" xr:uid="{00000000-0005-0000-0000-0000DF090000}"/>
    <cellStyle name="Total 10 3" xfId="963" xr:uid="{00000000-0005-0000-0000-0000E0090000}"/>
    <cellStyle name="Total 10 3 2" xfId="2441" xr:uid="{00000000-0005-0000-0000-0000E1090000}"/>
    <cellStyle name="Total 2" xfId="1067" xr:uid="{00000000-0005-0000-0000-0000E2090000}"/>
    <cellStyle name="Total 2 2" xfId="964" xr:uid="{00000000-0005-0000-0000-0000E3090000}"/>
    <cellStyle name="Total 2 2 2" xfId="2442" xr:uid="{00000000-0005-0000-0000-0000E4090000}"/>
    <cellStyle name="Total 2 3" xfId="965" xr:uid="{00000000-0005-0000-0000-0000E5090000}"/>
    <cellStyle name="Total 2 3 2" xfId="2443" xr:uid="{00000000-0005-0000-0000-0000E6090000}"/>
    <cellStyle name="Total 3" xfId="2439" xr:uid="{00000000-0005-0000-0000-0000E7090000}"/>
    <cellStyle name="Total 3 2" xfId="966" xr:uid="{00000000-0005-0000-0000-0000E8090000}"/>
    <cellStyle name="Total 3 2 2" xfId="2444" xr:uid="{00000000-0005-0000-0000-0000E9090000}"/>
    <cellStyle name="Total 3 3" xfId="967" xr:uid="{00000000-0005-0000-0000-0000EA090000}"/>
    <cellStyle name="Total 3 3 2" xfId="2445" xr:uid="{00000000-0005-0000-0000-0000EB090000}"/>
    <cellStyle name="Total 4 2" xfId="968" xr:uid="{00000000-0005-0000-0000-0000EC090000}"/>
    <cellStyle name="Total 4 2 2" xfId="2446" xr:uid="{00000000-0005-0000-0000-0000ED090000}"/>
    <cellStyle name="Total 4 3" xfId="969" xr:uid="{00000000-0005-0000-0000-0000EE090000}"/>
    <cellStyle name="Total 4 3 2" xfId="2447" xr:uid="{00000000-0005-0000-0000-0000EF090000}"/>
    <cellStyle name="Total 5 2" xfId="970" xr:uid="{00000000-0005-0000-0000-0000F0090000}"/>
    <cellStyle name="Total 5 2 2" xfId="2448" xr:uid="{00000000-0005-0000-0000-0000F1090000}"/>
    <cellStyle name="Total 5 3" xfId="971" xr:uid="{00000000-0005-0000-0000-0000F2090000}"/>
    <cellStyle name="Total 5 3 2" xfId="2449" xr:uid="{00000000-0005-0000-0000-0000F3090000}"/>
    <cellStyle name="Total 6 2" xfId="972" xr:uid="{00000000-0005-0000-0000-0000F4090000}"/>
    <cellStyle name="Total 6 2 2" xfId="2450" xr:uid="{00000000-0005-0000-0000-0000F5090000}"/>
    <cellStyle name="Total 6 3" xfId="973" xr:uid="{00000000-0005-0000-0000-0000F6090000}"/>
    <cellStyle name="Total 6 3 2" xfId="2451" xr:uid="{00000000-0005-0000-0000-0000F7090000}"/>
    <cellStyle name="Total 7 2" xfId="974" xr:uid="{00000000-0005-0000-0000-0000F8090000}"/>
    <cellStyle name="Total 7 2 2" xfId="2452" xr:uid="{00000000-0005-0000-0000-0000F9090000}"/>
    <cellStyle name="Total 7 3" xfId="975" xr:uid="{00000000-0005-0000-0000-0000FA090000}"/>
    <cellStyle name="Total 7 3 2" xfId="2453" xr:uid="{00000000-0005-0000-0000-0000FB090000}"/>
    <cellStyle name="Total 8 2" xfId="976" xr:uid="{00000000-0005-0000-0000-0000FC090000}"/>
    <cellStyle name="Total 8 2 2" xfId="2454" xr:uid="{00000000-0005-0000-0000-0000FD090000}"/>
    <cellStyle name="Total 8 3" xfId="977" xr:uid="{00000000-0005-0000-0000-0000FE090000}"/>
    <cellStyle name="Total 8 3 2" xfId="2455" xr:uid="{00000000-0005-0000-0000-0000FF090000}"/>
    <cellStyle name="Total 9 2" xfId="978" xr:uid="{00000000-0005-0000-0000-0000000A0000}"/>
    <cellStyle name="Total 9 2 2" xfId="2456" xr:uid="{00000000-0005-0000-0000-0000010A0000}"/>
    <cellStyle name="Total 9 3" xfId="979" xr:uid="{00000000-0005-0000-0000-0000020A0000}"/>
    <cellStyle name="Total 9 3 2" xfId="2457" xr:uid="{00000000-0005-0000-0000-0000030A0000}"/>
    <cellStyle name="Total_aa osnova za ponudbe" xfId="980" xr:uid="{00000000-0005-0000-0000-0000040A0000}"/>
    <cellStyle name="Überschrift 1 2" xfId="2615" xr:uid="{00000000-0005-0000-0000-0000050A0000}"/>
    <cellStyle name="Überschrift 1 3" xfId="2616" xr:uid="{00000000-0005-0000-0000-0000060A0000}"/>
    <cellStyle name="Überschrift 2 2" xfId="2617" xr:uid="{00000000-0005-0000-0000-0000070A0000}"/>
    <cellStyle name="Überschrift 2 3" xfId="2618" xr:uid="{00000000-0005-0000-0000-0000080A0000}"/>
    <cellStyle name="Überschrift 3 2" xfId="2619" xr:uid="{00000000-0005-0000-0000-0000090A0000}"/>
    <cellStyle name="Überschrift 3 3" xfId="2620" xr:uid="{00000000-0005-0000-0000-00000A0A0000}"/>
    <cellStyle name="Überschrift 4 2" xfId="2621" xr:uid="{00000000-0005-0000-0000-00000B0A0000}"/>
    <cellStyle name="Überschrift 4 3" xfId="2622" xr:uid="{00000000-0005-0000-0000-00000C0A0000}"/>
    <cellStyle name="Überschrift 5" xfId="2623" xr:uid="{00000000-0005-0000-0000-00000D0A0000}"/>
    <cellStyle name="Überschrift 6" xfId="2624" xr:uid="{00000000-0005-0000-0000-00000E0A0000}"/>
    <cellStyle name="Valuta 2" xfId="1520" xr:uid="{00000000-0005-0000-0000-00000F0A0000}"/>
    <cellStyle name="Vejica 10" xfId="1068" xr:uid="{00000000-0005-0000-0000-0000100A0000}"/>
    <cellStyle name="Vejica 11" xfId="1069" xr:uid="{00000000-0005-0000-0000-0000110A0000}"/>
    <cellStyle name="Vejica 11 2" xfId="2534" xr:uid="{00000000-0005-0000-0000-0000120A0000}"/>
    <cellStyle name="Vejica 2" xfId="48" xr:uid="{00000000-0005-0000-0000-0000130A0000}"/>
    <cellStyle name="Vejica 2 2" xfId="49" xr:uid="{00000000-0005-0000-0000-0000140A0000}"/>
    <cellStyle name="Vejica 2 2 2" xfId="981" xr:uid="{00000000-0005-0000-0000-0000150A0000}"/>
    <cellStyle name="Vejica 2 2 2 2" xfId="2460" xr:uid="{00000000-0005-0000-0000-0000160A0000}"/>
    <cellStyle name="Vejica 2 2 3" xfId="1503" xr:uid="{00000000-0005-0000-0000-0000170A0000}"/>
    <cellStyle name="Vejica 2 2 4" xfId="2459" xr:uid="{00000000-0005-0000-0000-0000180A0000}"/>
    <cellStyle name="Vejica 2 3" xfId="982" xr:uid="{00000000-0005-0000-0000-0000190A0000}"/>
    <cellStyle name="Vejica 2 3 2" xfId="2461" xr:uid="{00000000-0005-0000-0000-00001A0A0000}"/>
    <cellStyle name="Vejica 2 4" xfId="983" xr:uid="{00000000-0005-0000-0000-00001B0A0000}"/>
    <cellStyle name="Vejica 2 4 2" xfId="1070" xr:uid="{00000000-0005-0000-0000-00001C0A0000}"/>
    <cellStyle name="Vejica 2 4 3" xfId="2462" xr:uid="{00000000-0005-0000-0000-00001D0A0000}"/>
    <cellStyle name="Vejica 2 5" xfId="984" xr:uid="{00000000-0005-0000-0000-00001E0A0000}"/>
    <cellStyle name="Vejica 2 5 2" xfId="2463" xr:uid="{00000000-0005-0000-0000-00001F0A0000}"/>
    <cellStyle name="Vejica 2 6" xfId="1493" xr:uid="{00000000-0005-0000-0000-0000200A0000}"/>
    <cellStyle name="Vejica 2 7" xfId="1502" xr:uid="{00000000-0005-0000-0000-0000210A0000}"/>
    <cellStyle name="Vejica 2 8" xfId="2458" xr:uid="{00000000-0005-0000-0000-0000220A0000}"/>
    <cellStyle name="Vejica 2 9" xfId="2632" xr:uid="{00000000-0005-0000-0000-0000230A0000}"/>
    <cellStyle name="Vejica 2_111206_NZS-US_PZR-OGREVANJE IN HLAJENJE" xfId="1071" xr:uid="{00000000-0005-0000-0000-0000240A0000}"/>
    <cellStyle name="Vejica 3" xfId="50" xr:uid="{00000000-0005-0000-0000-0000250A0000}"/>
    <cellStyle name="Vejica 3 2" xfId="985" xr:uid="{00000000-0005-0000-0000-0000260A0000}"/>
    <cellStyle name="Vejica 3 2 2" xfId="2465" xr:uid="{00000000-0005-0000-0000-0000270A0000}"/>
    <cellStyle name="Vejica 3 3" xfId="1506" xr:uid="{00000000-0005-0000-0000-0000280A0000}"/>
    <cellStyle name="Vejica 3 4" xfId="2464" xr:uid="{00000000-0005-0000-0000-0000290A0000}"/>
    <cellStyle name="Vejica 3_2.PSO GONZAGA -(vodovod in kanalizacija)-situacija KONČNA" xfId="2529" xr:uid="{00000000-0005-0000-0000-00002A0A0000}"/>
    <cellStyle name="Vejica 4" xfId="1072" xr:uid="{00000000-0005-0000-0000-00002B0A0000}"/>
    <cellStyle name="Vejica 4 2" xfId="2530" xr:uid="{00000000-0005-0000-0000-00002C0A0000}"/>
    <cellStyle name="Vejica 5" xfId="1073" xr:uid="{00000000-0005-0000-0000-00002D0A0000}"/>
    <cellStyle name="Vejica 5 2" xfId="1074" xr:uid="{00000000-0005-0000-0000-00002E0A0000}"/>
    <cellStyle name="Vejica 5 3" xfId="2531" xr:uid="{00000000-0005-0000-0000-00002F0A0000}"/>
    <cellStyle name="Vejica 6" xfId="1075" xr:uid="{00000000-0005-0000-0000-0000300A0000}"/>
    <cellStyle name="Vejica 6 2" xfId="1076" xr:uid="{00000000-0005-0000-0000-0000310A0000}"/>
    <cellStyle name="Vejica 6 3" xfId="1077" xr:uid="{00000000-0005-0000-0000-0000320A0000}"/>
    <cellStyle name="Vejica 7" xfId="1078" xr:uid="{00000000-0005-0000-0000-0000330A0000}"/>
    <cellStyle name="Vejica 8" xfId="1079" xr:uid="{00000000-0005-0000-0000-0000340A0000}"/>
    <cellStyle name="Vejica 9" xfId="1080" xr:uid="{00000000-0005-0000-0000-0000350A0000}"/>
    <cellStyle name="Vejica_070801-G3_VODA_SKUPNA RABA 2" xfId="2532" xr:uid="{00000000-0005-0000-0000-0000360A0000}"/>
    <cellStyle name="Vejica_popis-splošno-zun.ured" xfId="2496" xr:uid="{00000000-0005-0000-0000-0000370A0000}"/>
    <cellStyle name="Verknüpfte Zelle 2" xfId="2625" xr:uid="{00000000-0005-0000-0000-0000380A0000}"/>
    <cellStyle name="Verknüpfte Zelle 3" xfId="2626" xr:uid="{00000000-0005-0000-0000-0000390A0000}"/>
    <cellStyle name="Vnos 2" xfId="986" xr:uid="{00000000-0005-0000-0000-00003A0A0000}"/>
    <cellStyle name="Vnos 2 2" xfId="2467" xr:uid="{00000000-0005-0000-0000-00003B0A0000}"/>
    <cellStyle name="Vnos 3" xfId="2466" xr:uid="{00000000-0005-0000-0000-00003C0A0000}"/>
    <cellStyle name="Vsota 2" xfId="1081" xr:uid="{00000000-0005-0000-0000-00003D0A0000}"/>
    <cellStyle name="Vsota 3" xfId="2468" xr:uid="{00000000-0005-0000-0000-00003E0A0000}"/>
    <cellStyle name="Warning Text" xfId="2469" xr:uid="{00000000-0005-0000-0000-00003F0A0000}"/>
    <cellStyle name="Warning Text 2 2" xfId="987" xr:uid="{00000000-0005-0000-0000-0000400A0000}"/>
    <cellStyle name="Warning Text 2 2 2" xfId="2470" xr:uid="{00000000-0005-0000-0000-0000410A0000}"/>
    <cellStyle name="Warning Text 2 3" xfId="988" xr:uid="{00000000-0005-0000-0000-0000420A0000}"/>
    <cellStyle name="Warning Text 2 3 2" xfId="2471" xr:uid="{00000000-0005-0000-0000-0000430A0000}"/>
    <cellStyle name="Warning Text 3 2" xfId="989" xr:uid="{00000000-0005-0000-0000-0000440A0000}"/>
    <cellStyle name="Warning Text 3 2 2" xfId="2472" xr:uid="{00000000-0005-0000-0000-0000450A0000}"/>
    <cellStyle name="Warning Text 3 3" xfId="990" xr:uid="{00000000-0005-0000-0000-0000460A0000}"/>
    <cellStyle name="Warning Text 3 3 2" xfId="2473" xr:uid="{00000000-0005-0000-0000-0000470A0000}"/>
    <cellStyle name="Warning Text 4 2" xfId="991" xr:uid="{00000000-0005-0000-0000-0000480A0000}"/>
    <cellStyle name="Warning Text 4 2 2" xfId="2474" xr:uid="{00000000-0005-0000-0000-0000490A0000}"/>
    <cellStyle name="Warning Text 4 3" xfId="992" xr:uid="{00000000-0005-0000-0000-00004A0A0000}"/>
    <cellStyle name="Warning Text 4 3 2" xfId="2475" xr:uid="{00000000-0005-0000-0000-00004B0A0000}"/>
    <cellStyle name="Warning Text 5 2" xfId="993" xr:uid="{00000000-0005-0000-0000-00004C0A0000}"/>
    <cellStyle name="Warning Text 5 2 2" xfId="2476" xr:uid="{00000000-0005-0000-0000-00004D0A0000}"/>
    <cellStyle name="Warning Text 5 3" xfId="994" xr:uid="{00000000-0005-0000-0000-00004E0A0000}"/>
    <cellStyle name="Warning Text 5 3 2" xfId="2477" xr:uid="{00000000-0005-0000-0000-00004F0A0000}"/>
    <cellStyle name="Warning Text_aa osnova za ponudbe" xfId="2478" xr:uid="{00000000-0005-0000-0000-0000500A0000}"/>
    <cellStyle name="Zelle überprüfen 2" xfId="2627" xr:uid="{00000000-0005-0000-0000-0000510A0000}"/>
    <cellStyle name="Zelle überprüfen 3" xfId="2628" xr:uid="{00000000-0005-0000-0000-0000520A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99"/>
      <color rgb="FFFFFF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1.xml"/><Relationship Id="rId47" Type="http://schemas.openxmlformats.org/officeDocument/2006/relationships/externalLink" Target="externalLinks/externalLink6.xml"/><Relationship Id="rId50" Type="http://schemas.openxmlformats.org/officeDocument/2006/relationships/externalLink" Target="externalLinks/externalLink9.xml"/><Relationship Id="rId55" Type="http://schemas.openxmlformats.org/officeDocument/2006/relationships/externalLink" Target="externalLinks/externalLink1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1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4.xml"/><Relationship Id="rId53" Type="http://schemas.openxmlformats.org/officeDocument/2006/relationships/externalLink" Target="externalLinks/externalLink12.xml"/><Relationship Id="rId58"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8.xml"/><Relationship Id="rId57" Type="http://schemas.openxmlformats.org/officeDocument/2006/relationships/externalLink" Target="externalLinks/externalLink16.xml"/><Relationship Id="rId61"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3.xml"/><Relationship Id="rId52" Type="http://schemas.openxmlformats.org/officeDocument/2006/relationships/externalLink" Target="externalLinks/externalLink11.xml"/><Relationship Id="rId6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2.xml"/><Relationship Id="rId48" Type="http://schemas.openxmlformats.org/officeDocument/2006/relationships/externalLink" Target="externalLinks/externalLink7.xml"/><Relationship Id="rId56" Type="http://schemas.openxmlformats.org/officeDocument/2006/relationships/externalLink" Target="externalLinks/externalLink15.xml"/><Relationship Id="rId8" Type="http://schemas.openxmlformats.org/officeDocument/2006/relationships/worksheet" Target="worksheets/sheet8.xml"/><Relationship Id="rId51" Type="http://schemas.openxmlformats.org/officeDocument/2006/relationships/externalLink" Target="externalLinks/externalLink10.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5.xml"/><Relationship Id="rId59"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904875</xdr:colOff>
      <xdr:row>0</xdr:row>
      <xdr:rowOff>0</xdr:rowOff>
    </xdr:from>
    <xdr:to>
      <xdr:col>1</xdr:col>
      <xdr:colOff>2295525</xdr:colOff>
      <xdr:row>0</xdr:row>
      <xdr:rowOff>0</xdr:rowOff>
    </xdr:to>
    <xdr:sp macro="" textlink="">
      <xdr:nvSpPr>
        <xdr:cNvPr id="2" name="Besedilo 1">
          <a:extLst>
            <a:ext uri="{FF2B5EF4-FFF2-40B4-BE49-F238E27FC236}">
              <a16:creationId xmlns:a16="http://schemas.microsoft.com/office/drawing/2014/main" id="{00000000-0008-0000-0600-000002000000}"/>
            </a:ext>
          </a:extLst>
        </xdr:cNvPr>
        <xdr:cNvSpPr txBox="1">
          <a:spLocks noChangeArrowheads="1"/>
        </xdr:cNvSpPr>
      </xdr:nvSpPr>
      <xdr:spPr bwMode="auto">
        <a:xfrm>
          <a:off x="1219200" y="0"/>
          <a:ext cx="0" cy="0"/>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sl-SI" sz="1000" b="0" i="0" u="none" strike="noStrike" baseline="0">
              <a:solidFill>
                <a:srgbClr val="000000"/>
              </a:solidFill>
              <a:latin typeface="Arial"/>
              <a:cs typeface="Arial"/>
            </a:rPr>
            <a:t>JR OB RUSKIH BLOKIH</a:t>
          </a:r>
        </a:p>
        <a:p>
          <a:pPr algn="l" rtl="0">
            <a:defRPr sz="1000"/>
          </a:pPr>
          <a:endParaRPr lang="sl-SI"/>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904875</xdr:colOff>
      <xdr:row>0</xdr:row>
      <xdr:rowOff>0</xdr:rowOff>
    </xdr:from>
    <xdr:to>
      <xdr:col>1</xdr:col>
      <xdr:colOff>2295525</xdr:colOff>
      <xdr:row>0</xdr:row>
      <xdr:rowOff>0</xdr:rowOff>
    </xdr:to>
    <xdr:sp macro="" textlink="">
      <xdr:nvSpPr>
        <xdr:cNvPr id="2" name="Besedilo 1">
          <a:extLst>
            <a:ext uri="{FF2B5EF4-FFF2-40B4-BE49-F238E27FC236}">
              <a16:creationId xmlns:a16="http://schemas.microsoft.com/office/drawing/2014/main" id="{00000000-0008-0000-0800-000002000000}"/>
            </a:ext>
          </a:extLst>
        </xdr:cNvPr>
        <xdr:cNvSpPr txBox="1">
          <a:spLocks noChangeArrowheads="1"/>
        </xdr:cNvSpPr>
      </xdr:nvSpPr>
      <xdr:spPr bwMode="auto">
        <a:xfrm>
          <a:off x="1219200" y="0"/>
          <a:ext cx="0" cy="0"/>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sl-SI" sz="1000" b="0" i="0" u="none" strike="noStrike" baseline="0">
              <a:solidFill>
                <a:srgbClr val="000000"/>
              </a:solidFill>
              <a:latin typeface="Arial"/>
              <a:cs typeface="Arial"/>
            </a:rPr>
            <a:t>JR OB RUSKIH BLOKIH</a:t>
          </a:r>
        </a:p>
        <a:p>
          <a:pPr algn="l" rtl="0">
            <a:defRPr sz="1000"/>
          </a:pPr>
          <a:endParaRPr lang="sl-SI"/>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904875</xdr:colOff>
      <xdr:row>0</xdr:row>
      <xdr:rowOff>0</xdr:rowOff>
    </xdr:from>
    <xdr:to>
      <xdr:col>1</xdr:col>
      <xdr:colOff>2295525</xdr:colOff>
      <xdr:row>0</xdr:row>
      <xdr:rowOff>0</xdr:rowOff>
    </xdr:to>
    <xdr:sp macro="" textlink="">
      <xdr:nvSpPr>
        <xdr:cNvPr id="2" name="Besedilo 1">
          <a:extLst>
            <a:ext uri="{FF2B5EF4-FFF2-40B4-BE49-F238E27FC236}">
              <a16:creationId xmlns:a16="http://schemas.microsoft.com/office/drawing/2014/main" id="{00000000-0008-0000-1000-000002000000}"/>
            </a:ext>
          </a:extLst>
        </xdr:cNvPr>
        <xdr:cNvSpPr txBox="1">
          <a:spLocks noChangeArrowheads="1"/>
        </xdr:cNvSpPr>
      </xdr:nvSpPr>
      <xdr:spPr bwMode="auto">
        <a:xfrm>
          <a:off x="1219200" y="0"/>
          <a:ext cx="0" cy="0"/>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sl-SI" sz="1000" b="0" i="0" u="none" strike="noStrike" baseline="0">
              <a:solidFill>
                <a:srgbClr val="000000"/>
              </a:solidFill>
              <a:latin typeface="Arial"/>
              <a:cs typeface="Arial"/>
            </a:rPr>
            <a:t>JR OB RUSKIH BLOKIH</a:t>
          </a:r>
        </a:p>
        <a:p>
          <a:pPr algn="l" rtl="0">
            <a:defRPr sz="1000"/>
          </a:pPr>
          <a:endParaRPr lang="sl-SI" sz="1000" b="0" i="0" u="none" strike="noStrike" baseline="0">
            <a:solidFill>
              <a:srgbClr val="000000"/>
            </a:solidFill>
            <a:latin typeface="Arial"/>
            <a:cs typeface="Arial"/>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904875</xdr:colOff>
      <xdr:row>0</xdr:row>
      <xdr:rowOff>0</xdr:rowOff>
    </xdr:from>
    <xdr:to>
      <xdr:col>1</xdr:col>
      <xdr:colOff>2295525</xdr:colOff>
      <xdr:row>0</xdr:row>
      <xdr:rowOff>0</xdr:rowOff>
    </xdr:to>
    <xdr:sp macro="" textlink="">
      <xdr:nvSpPr>
        <xdr:cNvPr id="2" name="Besedilo 1">
          <a:extLst>
            <a:ext uri="{FF2B5EF4-FFF2-40B4-BE49-F238E27FC236}">
              <a16:creationId xmlns:a16="http://schemas.microsoft.com/office/drawing/2014/main" id="{00000000-0008-0000-1100-000002000000}"/>
            </a:ext>
          </a:extLst>
        </xdr:cNvPr>
        <xdr:cNvSpPr txBox="1">
          <a:spLocks noChangeArrowheads="1"/>
        </xdr:cNvSpPr>
      </xdr:nvSpPr>
      <xdr:spPr bwMode="auto">
        <a:xfrm>
          <a:off x="1219200" y="0"/>
          <a:ext cx="0" cy="0"/>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sl-SI" sz="1000" b="0" i="0" u="none" strike="noStrike" baseline="0">
              <a:solidFill>
                <a:srgbClr val="000000"/>
              </a:solidFill>
              <a:latin typeface="Arial"/>
              <a:cs typeface="Arial"/>
            </a:rPr>
            <a:t>JR OB RUSKIH BLOKIH</a:t>
          </a:r>
        </a:p>
        <a:p>
          <a:pPr algn="l" rtl="0">
            <a:defRPr sz="1000"/>
          </a:pPr>
          <a:endParaRPr lang="sl-SI"/>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Server/delovni/_2014/111207_NZS-ve&#269;namenski%20objekt-PZI/PZI-2014/STROJNE/Excell/06%2001%2001%20-%20Igralnica%20VENKO-toplotne%20izgube/060101_toplotne_izgube_I%20nadstropje_IGRALNICA_VENKO.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SBI_DTS1_2016/CD%20DTS%201%201%20FAZA/DTS%201%20PROJEKTANTSKI%20POPIS%20GOI%20DEL/ABC.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Server\delovni\_2014\111207_NZS-ve&#269;namenski%20objekt-PZI\PZI-2014\STROJNE\Excell\priloga%20x_IZR-klima_VO-PZI.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Server/delovni/_2014/111207_NZS-ve&#269;namenski%20objekt-PZI/PZI-2014/STROJNE/Excell/priloga%20x_IZR-klima_VO-PZI.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Server\delovni\_2014\111207_NZS-ve&#269;namenski%20objekt-PZI\PZI-2014\STROJNE\Excell\06%2001%2001%20-%20Igralnica%20VENKO-toplotne%20izgube\060101_toplotne_izgube_I%20nadstropje_IGRALNICA_VENKO.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Dimitrij_h\BlokPrva&#269;na\ACAD\PGD-PZI\Poslovni%20prostori\Hotel%20Cerkno\POKI.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Dimitrij_h/BlokPrva&#269;na/ACAD/PGD-PZI/Poslovni%20prostori/Hotel%20Cerkno/POKI.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SBI_DTS1_2016/CD%20DTS%201%201%20FAZA/DTS%201%20PROJEKTANTSKI%20POPIS%20GOI%20DEL/POKI.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erver\DELOVNI\_2012\111201_Zunanja%20IGRALNICA%20AURORA%20Kobarid\pzi\Elektro\Popis\111201_EI_Popis_Aurora_s%20cenami-PZI.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Server/DELOVNI/_2012/111201_Zunanja%20IGRALNICA%20AURORA%20Kobarid/pzi/Elektro/Popis/111201_EI_Popis_Aurora_s%20cenami-PZI.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dario/Documents/POPISI%20EXCEL/MONG%20BAZEN%202017/ODDANO%20PZI%202018/POPISI%20EXCEL/MONG%20BAZEN%202017/BG_EL%20DELA_13092017_s%20cenami.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SBI_DTS1_2016/CD%20DTS%201%201%20FAZA/DTS%201%20PROJEKTANTSKI%20POPIS%20GOI%20DEL/STROJNE%20INSTALACIJE%20-%20FINALIZACIJA.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enis\denis_c\MM-Biro\Dejan_K\Dejan\050201_Icit\PZI\Modeli%20za%20popis\Objekt-C\Strojne%20instalacije%20-Objekt%20C.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Users/dario/Documents/POPISI%20EXCEL/MONG%20BAZEN%202017/ODDANO%20PZI%202018/POPISI%20EXCEL/Strojne%20instalacije%20-Objekt%20C.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Denis/denis_c/MM-Biro/Dejan_K/Dejan/050201_Icit/PZI/Modeli%20za%20popis/Objekt-C/Strojne%20instalacije%20-Objekt%20C.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Impnet/kalkulac/Marko%2099/ABC.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
      <sheetName val="Q.T."/>
      <sheetName val="Q-TABELA"/>
      <sheetName val="RAD-pl"/>
      <sheetName val="VSEB-VODE"/>
      <sheetName val="PREZRAČEVANJE KOTLARNE"/>
      <sheetName val="VENTILI"/>
      <sheetName val="ČRPALKE"/>
      <sheetName val="PADEC TLAKA V CEVEH"/>
      <sheetName val="Q.T.-B"/>
      <sheetName val="Rad-B"/>
      <sheetName val="Makro"/>
      <sheetName val="Module1"/>
    </sheet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 sheetId="9"/>
      <sheetData sheetId="10"/>
      <sheetData sheetId="11" refreshError="1"/>
      <sheetData sheetId="12"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sheetName val="Rekap."/>
      <sheetName val="1"/>
      <sheetName val="2"/>
      <sheetName val="_"/>
    </sheetNames>
    <sheetDataSet>
      <sheetData sheetId="0" refreshError="1">
        <row r="1">
          <cell r="B1">
            <v>0</v>
          </cell>
        </row>
      </sheetData>
      <sheetData sheetId="1"/>
      <sheetData sheetId="2"/>
      <sheetData sheetId="3" refreshError="1"/>
      <sheetData sheetId="4"/>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1,AR-2"/>
      <sheetName val="AR-4"/>
      <sheetName val="OD-1"/>
      <sheetName val="OD-4"/>
      <sheetName val="OD-6"/>
      <sheetName val="OD-7"/>
      <sheetName val="OD-8 "/>
      <sheetName val="OD-9"/>
      <sheetName val="LD"/>
      <sheetName val="KD-1"/>
      <sheetName val="AZR 4"/>
      <sheetName val="KOL.ZRAKA"/>
      <sheetName val="SISTEMI"/>
      <sheetName val="TABELA-VO"/>
      <sheetName val="GRELNIK"/>
      <sheetName val="HLADILNIK"/>
      <sheetName val="VLAŽENJE"/>
      <sheetName val="Entalpija"/>
      <sheetName val="Zračno hlajenje"/>
      <sheetName val="DUŠILEC ZVOKA"/>
      <sheetName val="VENTIL"/>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refreshError="1"/>
      <sheetData sheetId="19" refreshError="1"/>
      <sheetData sheetId="20"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1,AR-2"/>
      <sheetName val="AR-4"/>
      <sheetName val="OD-1"/>
      <sheetName val="OD-4"/>
      <sheetName val="OD-6"/>
      <sheetName val="OD-7"/>
      <sheetName val="OD-8 "/>
      <sheetName val="OD-9"/>
      <sheetName val="LD"/>
      <sheetName val="KD-1"/>
      <sheetName val="AZR 4"/>
      <sheetName val="KOL.ZRAKA"/>
      <sheetName val="SISTEMI"/>
      <sheetName val="TABELA-VO"/>
      <sheetName val="GRELNIK"/>
      <sheetName val="HLADILNIK"/>
      <sheetName val="VLAŽENJE"/>
      <sheetName val="Entalpija"/>
      <sheetName val="Zračno hlajenje"/>
      <sheetName val="DUŠILEC ZVOKA"/>
      <sheetName val="VENTIL"/>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refreshError="1"/>
      <sheetData sheetId="19" refreshError="1"/>
      <sheetData sheetId="2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
      <sheetName val="Q.T."/>
      <sheetName val="Q-TABELA"/>
      <sheetName val="RAD-pl"/>
      <sheetName val="VSEB-VODE"/>
      <sheetName val="PREZRAČEVANJE KOTLARNE"/>
      <sheetName val="VENTILI"/>
      <sheetName val="ČRPALKE"/>
      <sheetName val="PADEC TLAKA V CEVEH"/>
      <sheetName val="Q.T.-B"/>
      <sheetName val="Rad-B"/>
      <sheetName val="Makro"/>
      <sheetName val="Module1"/>
    </sheet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 sheetId="9"/>
      <sheetData sheetId="10"/>
      <sheetData sheetId="11" refreshError="1"/>
      <sheetData sheetId="12"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kapitulacija"/>
      <sheetName val="Svetilna_telesa"/>
      <sheetName val="Vodovni_material"/>
      <sheetName val="Stikalni_bloki"/>
      <sheetName val="Telefon"/>
      <sheetName val="Ozvocenje"/>
      <sheetName val="Pozar"/>
      <sheetName val="RTV"/>
      <sheetName val="Strelovod"/>
    </sheetNames>
    <sheetDataSet>
      <sheetData sheetId="0" refreshError="1">
        <row r="40">
          <cell r="D40">
            <v>1.0548999999999999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kapitulacija"/>
      <sheetName val="Svetilna_telesa"/>
      <sheetName val="Vodovni_material"/>
      <sheetName val="Stikalni_bloki"/>
      <sheetName val="Telefon"/>
      <sheetName val="Ozvocenje"/>
      <sheetName val="Pozar"/>
      <sheetName val="RTV"/>
      <sheetName val="Strelovod"/>
    </sheetNames>
    <sheetDataSet>
      <sheetData sheetId="0">
        <row r="40">
          <cell r="D40">
            <v>1.0548999999999999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kapitulacija"/>
      <sheetName val="Svetilna_telesa"/>
      <sheetName val="Vodovni_material"/>
      <sheetName val="Stikalni_bloki"/>
      <sheetName val="Telefon"/>
      <sheetName val="Ozvocenje"/>
      <sheetName val="Pozar"/>
      <sheetName val="RTV"/>
      <sheetName val="Strelovod"/>
    </sheetNames>
    <sheetDataSet>
      <sheetData sheetId="0">
        <row r="40">
          <cell r="D40">
            <v>1.0548999999999999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KAPIT"/>
      <sheetName val="1_INSTALACIJSKI MATERIAL"/>
      <sheetName val="2_STIKALNI BLOKI"/>
      <sheetName val="3_SVETILA"/>
      <sheetName val="4_ ONLINE in TV OŽIČENJE"/>
      <sheetName val="5_AOJP"/>
      <sheetName val="6_OZVOČENJE"/>
      <sheetName val="7_STRELOVOD"/>
      <sheetName val="8_OGREVANJE ODTOKOV"/>
      <sheetName val="9_DOKUMENTACIJA"/>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KAPIT"/>
      <sheetName val="1_INSTALACIJSKI MATERIAL"/>
      <sheetName val="2_STIKALNI BLOKI"/>
      <sheetName val="3_SVETILA"/>
      <sheetName val="4_ ONLINE in TV OŽIČENJE"/>
      <sheetName val="5_AOJP"/>
      <sheetName val="6_OZVOČENJE"/>
      <sheetName val="7_STRELOVOD"/>
      <sheetName val="8_OGREVANJE ODTOKOV"/>
      <sheetName val="9_DOKUMENTACIJA"/>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KAPIT"/>
      <sheetName val="1_NN DOVOD "/>
      <sheetName val="2_TK DOVOD"/>
      <sheetName val="3_INSTALACIJSKI MATERIAL"/>
      <sheetName val="4_STIKALNI BLOKI"/>
      <sheetName val="5_RAZSVETLJAVA"/>
      <sheetName val="6_ SIGNALNO_KOMUNIKACIJSKE IN"/>
      <sheetName val="7_ WIFI OPREMA"/>
      <sheetName val="8_OZVOČENJE"/>
      <sheetName val="9_AOJP"/>
      <sheetName val="10_KONTROLA PRISTOPA in RDC"/>
      <sheetName val="11_VIDEONADZORNI SISTEM"/>
      <sheetName val="12_DOMOFON"/>
      <sheetName val="13_STRELOVOD"/>
      <sheetName val="14_CNS"/>
      <sheetName val="15_MONITORING"/>
      <sheetName val="16_VARNOSTNI SISTEMI"/>
    </sheetNames>
    <sheetDataSet>
      <sheetData sheetId="0"/>
      <sheetData sheetId="1">
        <row r="36">
          <cell r="F36">
            <v>6492.4000000000005</v>
          </cell>
        </row>
      </sheetData>
      <sheetData sheetId="2">
        <row r="40">
          <cell r="F40">
            <v>1531.0000000000002</v>
          </cell>
        </row>
      </sheetData>
      <sheetData sheetId="3">
        <row r="134">
          <cell r="F134">
            <v>32836.875</v>
          </cell>
        </row>
      </sheetData>
      <sheetData sheetId="4">
        <row r="185">
          <cell r="F185">
            <v>15500</v>
          </cell>
        </row>
      </sheetData>
      <sheetData sheetId="5">
        <row r="46">
          <cell r="F46">
            <v>40676.376000000004</v>
          </cell>
        </row>
      </sheetData>
      <sheetData sheetId="6">
        <row r="48">
          <cell r="F48">
            <v>3996.2699999999991</v>
          </cell>
        </row>
      </sheetData>
      <sheetData sheetId="7">
        <row r="35">
          <cell r="F35">
            <v>3685.2000000000003</v>
          </cell>
        </row>
      </sheetData>
      <sheetData sheetId="8">
        <row r="47">
          <cell r="F47">
            <v>5622.6999999999989</v>
          </cell>
        </row>
      </sheetData>
      <sheetData sheetId="9">
        <row r="76">
          <cell r="F76">
            <v>19268.455000000002</v>
          </cell>
        </row>
      </sheetData>
      <sheetData sheetId="10">
        <row r="93">
          <cell r="F93">
            <v>9761.4</v>
          </cell>
        </row>
      </sheetData>
      <sheetData sheetId="11">
        <row r="44">
          <cell r="F44">
            <v>11181.680000000002</v>
          </cell>
        </row>
      </sheetData>
      <sheetData sheetId="12">
        <row r="33">
          <cell r="F33">
            <v>1369.9799999999996</v>
          </cell>
        </row>
      </sheetData>
      <sheetData sheetId="13">
        <row r="50">
          <cell r="F50">
            <v>5770.6249999999991</v>
          </cell>
        </row>
      </sheetData>
      <sheetData sheetId="14">
        <row r="20">
          <cell r="F20">
            <v>8140</v>
          </cell>
        </row>
      </sheetData>
      <sheetData sheetId="15">
        <row r="44">
          <cell r="F44">
            <v>8959.7400000000034</v>
          </cell>
        </row>
      </sheetData>
      <sheetData sheetId="16">
        <row r="39">
          <cell r="F39">
            <v>4731.8000000000011</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kap."/>
    </sheetNames>
    <sheetDataSet>
      <sheetData sheetId="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kap."/>
      <sheetName val="8"/>
      <sheetName val="%"/>
      <sheetName val="_"/>
    </sheetNames>
    <sheetDataSet>
      <sheetData sheetId="0" refreshError="1"/>
      <sheetData sheetId="1" refreshError="1"/>
      <sheetData sheetId="2" refreshError="1"/>
      <sheetData sheetId="3"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sheetNames>
    <sheetDataSet>
      <sheetData sheetId="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kap."/>
      <sheetName val="8"/>
      <sheetName val="%"/>
      <sheetName val="_"/>
    </sheetNames>
    <sheetDataSet>
      <sheetData sheetId="0" refreshError="1"/>
      <sheetData sheetId="1" refreshError="1"/>
      <sheetData sheetId="2" refreshError="1">
        <row r="1">
          <cell r="B1">
            <v>7.0000000000000007E-2</v>
          </cell>
        </row>
      </sheetData>
      <sheetData sheetId="3"/>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kap."/>
      <sheetName val="1"/>
      <sheetName val="2"/>
      <sheetName val="%"/>
      <sheetName val="_"/>
    </sheetNames>
    <sheetDataSet>
      <sheetData sheetId="0">
        <row r="1">
          <cell r="B1">
            <v>0</v>
          </cell>
        </row>
      </sheetData>
      <sheetData sheetId="1"/>
      <sheetData sheetId="2"/>
      <sheetData sheetId="3" refreshError="1">
        <row r="1">
          <cell r="B1">
            <v>0</v>
          </cell>
        </row>
      </sheetData>
      <sheetData sheetId="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4.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2.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G76"/>
  <sheetViews>
    <sheetView tabSelected="1" view="pageBreakPreview" topLeftCell="A49" zoomScaleNormal="100" zoomScaleSheetLayoutView="100" zoomScalePageLayoutView="150" workbookViewId="0">
      <selection activeCell="H60" sqref="H60"/>
    </sheetView>
  </sheetViews>
  <sheetFormatPr defaultColWidth="8.69921875" defaultRowHeight="14.4"/>
  <cols>
    <col min="1" max="1" width="6" customWidth="1"/>
    <col min="2" max="2" width="32.8984375" customWidth="1"/>
    <col min="3" max="3" width="9.3984375" customWidth="1"/>
    <col min="4" max="4" width="12" customWidth="1"/>
    <col min="5" max="5" width="14.19921875" style="2" customWidth="1"/>
    <col min="6" max="6" width="16.59765625" style="2" customWidth="1"/>
    <col min="7" max="7" width="13.69921875" customWidth="1"/>
  </cols>
  <sheetData>
    <row r="2" spans="1:7" ht="15.6">
      <c r="B2" s="24" t="s">
        <v>261</v>
      </c>
      <c r="C2" s="25"/>
      <c r="D2" s="25"/>
      <c r="E2" s="25"/>
      <c r="F2" s="26"/>
      <c r="G2" s="25"/>
    </row>
    <row r="3" spans="1:7">
      <c r="B3" s="27" t="s">
        <v>262</v>
      </c>
      <c r="C3" s="25"/>
      <c r="D3" s="25"/>
      <c r="F3" s="26"/>
      <c r="G3" s="25"/>
    </row>
    <row r="5" spans="1:7" ht="15.6">
      <c r="B5" s="24" t="s">
        <v>263</v>
      </c>
      <c r="C5" s="25"/>
      <c r="D5" s="25"/>
    </row>
    <row r="6" spans="1:7" ht="15.6">
      <c r="B6" s="19" t="s">
        <v>264</v>
      </c>
      <c r="C6" s="25"/>
      <c r="D6" s="25"/>
    </row>
    <row r="7" spans="1:7">
      <c r="B7" s="20"/>
      <c r="C7" s="25"/>
      <c r="D7" s="25"/>
    </row>
    <row r="8" spans="1:7" ht="18">
      <c r="B8" s="29" t="s">
        <v>265</v>
      </c>
    </row>
    <row r="9" spans="1:7">
      <c r="B9" s="28"/>
    </row>
    <row r="10" spans="1:7">
      <c r="B10" s="28"/>
    </row>
    <row r="11" spans="1:7">
      <c r="B11" s="28"/>
    </row>
    <row r="12" spans="1:7" ht="15.6">
      <c r="A12" s="9"/>
      <c r="B12" s="6" t="s">
        <v>1</v>
      </c>
      <c r="C12" s="9"/>
      <c r="D12" s="9"/>
      <c r="E12" s="7"/>
    </row>
    <row r="13" spans="1:7" ht="15.6">
      <c r="A13" s="15"/>
      <c r="B13" s="6" t="s">
        <v>2</v>
      </c>
      <c r="C13" s="9"/>
      <c r="D13" s="9"/>
      <c r="E13" s="7"/>
    </row>
    <row r="14" spans="1:7" ht="15.6">
      <c r="A14" s="15"/>
      <c r="B14" s="10"/>
      <c r="C14" s="9"/>
      <c r="D14" s="9"/>
      <c r="E14" s="7"/>
    </row>
    <row r="15" spans="1:7" ht="15.6">
      <c r="A15" s="15"/>
      <c r="B15" s="9"/>
      <c r="C15" s="9"/>
      <c r="D15" s="9"/>
      <c r="E15" s="3"/>
    </row>
    <row r="16" spans="1:7" ht="15.6">
      <c r="A16" s="10" t="s">
        <v>49</v>
      </c>
      <c r="B16" s="21" t="s">
        <v>3</v>
      </c>
      <c r="C16" s="22"/>
      <c r="D16" s="2410"/>
      <c r="E16" s="23">
        <f>'REK_GO dela'!E32</f>
        <v>0</v>
      </c>
    </row>
    <row r="17" spans="1:6" ht="15.6">
      <c r="A17" s="10"/>
      <c r="B17" s="11"/>
      <c r="C17" s="16"/>
      <c r="D17" s="16"/>
      <c r="E17" s="11"/>
    </row>
    <row r="18" spans="1:6" ht="15.6">
      <c r="A18" s="10" t="s">
        <v>66</v>
      </c>
      <c r="B18" s="21" t="s">
        <v>67</v>
      </c>
      <c r="C18" s="22"/>
      <c r="D18" s="2410"/>
      <c r="E18" s="23">
        <f>REK_EL!E27</f>
        <v>0</v>
      </c>
    </row>
    <row r="19" spans="1:6" ht="15.6">
      <c r="A19" s="10"/>
      <c r="B19" s="11"/>
      <c r="C19" s="16"/>
      <c r="D19" s="16"/>
      <c r="E19" s="11"/>
    </row>
    <row r="20" spans="1:6" ht="15.6">
      <c r="A20" s="10" t="s">
        <v>68</v>
      </c>
      <c r="B20" s="21" t="s">
        <v>69</v>
      </c>
      <c r="C20" s="22"/>
      <c r="D20" s="2410"/>
      <c r="E20" s="23">
        <f>REK_STROJNE!E34</f>
        <v>0</v>
      </c>
    </row>
    <row r="21" spans="1:6" ht="15.6">
      <c r="A21" s="10"/>
      <c r="B21" s="11"/>
      <c r="C21" s="16"/>
      <c r="D21" s="16"/>
      <c r="E21" s="11"/>
    </row>
    <row r="22" spans="1:6" ht="15.6">
      <c r="A22" s="10" t="s">
        <v>259</v>
      </c>
      <c r="B22" s="21" t="s">
        <v>260</v>
      </c>
      <c r="C22" s="22"/>
      <c r="D22" s="2410"/>
      <c r="E22" s="23">
        <f>'REK_BAZENSKA TEHNIKA'!E19</f>
        <v>0</v>
      </c>
    </row>
    <row r="23" spans="1:6" ht="15.6">
      <c r="A23" s="10"/>
      <c r="B23" s="36"/>
      <c r="C23" s="37"/>
      <c r="D23" s="37"/>
      <c r="E23" s="36"/>
    </row>
    <row r="24" spans="1:6" ht="15.6">
      <c r="A24" s="10" t="s">
        <v>323</v>
      </c>
      <c r="B24" s="21" t="s">
        <v>324</v>
      </c>
      <c r="C24" s="22"/>
      <c r="D24" s="2410"/>
      <c r="E24" s="23">
        <f>MONG_BAZEN_KAN_DUO!E43</f>
        <v>0</v>
      </c>
    </row>
    <row r="25" spans="1:6" ht="15.6">
      <c r="A25" s="10"/>
      <c r="B25" s="36"/>
      <c r="C25" s="37"/>
      <c r="D25" s="37"/>
      <c r="E25" s="36"/>
    </row>
    <row r="26" spans="1:6" ht="15.6">
      <c r="A26" s="10" t="s">
        <v>1924</v>
      </c>
      <c r="B26" s="21" t="s">
        <v>3012</v>
      </c>
      <c r="C26" s="22"/>
      <c r="D26" s="2410"/>
      <c r="E26" s="23">
        <f>E43</f>
        <v>0</v>
      </c>
    </row>
    <row r="27" spans="1:6" ht="15.6">
      <c r="A27" s="10"/>
      <c r="B27" s="36"/>
      <c r="C27" s="37"/>
      <c r="D27" s="37"/>
      <c r="E27" s="36"/>
      <c r="F27" s="38"/>
    </row>
    <row r="28" spans="1:6" ht="15.6">
      <c r="A28" s="10" t="s">
        <v>1922</v>
      </c>
      <c r="B28" s="21" t="s">
        <v>3014</v>
      </c>
      <c r="C28" s="22"/>
      <c r="D28" s="2410"/>
      <c r="E28" s="23">
        <f>E50</f>
        <v>0</v>
      </c>
      <c r="F28" s="38"/>
    </row>
    <row r="29" spans="1:6" ht="15.6">
      <c r="A29" s="10"/>
      <c r="B29" s="36"/>
      <c r="C29" s="37"/>
      <c r="D29" s="37"/>
      <c r="E29" s="36"/>
      <c r="F29" s="38"/>
    </row>
    <row r="30" spans="1:6" ht="15.6">
      <c r="A30" s="10" t="s">
        <v>3013</v>
      </c>
      <c r="B30" s="21" t="s">
        <v>335</v>
      </c>
      <c r="C30" s="22"/>
      <c r="D30" s="2410"/>
      <c r="E30" s="23">
        <f>E54</f>
        <v>0</v>
      </c>
      <c r="F30" s="38"/>
    </row>
    <row r="31" spans="1:6" ht="15.6">
      <c r="A31" s="10"/>
      <c r="B31" s="36"/>
      <c r="C31" s="37"/>
      <c r="D31" s="37"/>
      <c r="E31" s="36"/>
      <c r="F31" s="38"/>
    </row>
    <row r="32" spans="1:6" ht="15.6">
      <c r="A32" s="2409" t="s">
        <v>3015</v>
      </c>
      <c r="B32" s="2407" t="s">
        <v>338</v>
      </c>
      <c r="C32" s="2408"/>
      <c r="D32" s="2411"/>
      <c r="E32" s="23">
        <f>E61</f>
        <v>0</v>
      </c>
      <c r="F32" s="38"/>
    </row>
    <row r="33" spans="1:7" ht="15.6">
      <c r="A33" s="10"/>
      <c r="B33" s="36"/>
      <c r="C33" s="37"/>
      <c r="D33" s="37"/>
      <c r="E33" s="36"/>
      <c r="F33" s="38"/>
    </row>
    <row r="34" spans="1:7" ht="15.6">
      <c r="A34" s="2409" t="s">
        <v>3017</v>
      </c>
      <c r="B34" s="2407" t="s">
        <v>3016</v>
      </c>
      <c r="C34" s="2408"/>
      <c r="D34" s="2411"/>
      <c r="E34" s="23">
        <f>E65</f>
        <v>0</v>
      </c>
      <c r="F34" s="38"/>
    </row>
    <row r="35" spans="1:7" ht="15.6">
      <c r="A35" s="10"/>
      <c r="B35" s="36"/>
      <c r="C35" s="37"/>
      <c r="D35" s="37"/>
      <c r="E35" s="36"/>
      <c r="F35" s="38"/>
    </row>
    <row r="36" spans="1:7" ht="15.6">
      <c r="A36" s="9"/>
      <c r="B36" s="4" t="s">
        <v>4</v>
      </c>
      <c r="C36" s="8"/>
      <c r="D36" s="2412"/>
      <c r="E36" s="4">
        <f>SUM(E16:E35)</f>
        <v>0</v>
      </c>
    </row>
    <row r="37" spans="1:7" ht="15.6">
      <c r="A37" s="9"/>
      <c r="B37" s="5" t="s">
        <v>50</v>
      </c>
      <c r="C37" s="9"/>
      <c r="D37" s="9"/>
      <c r="E37" s="5">
        <f>+E36*0.22</f>
        <v>0</v>
      </c>
      <c r="G37" s="5"/>
    </row>
    <row r="38" spans="1:7" ht="16.2" thickBot="1">
      <c r="A38" s="9"/>
      <c r="B38" s="3"/>
      <c r="C38" s="9"/>
      <c r="D38" s="9"/>
      <c r="E38" s="7"/>
      <c r="G38" s="7"/>
    </row>
    <row r="39" spans="1:7" ht="16.2" thickBot="1">
      <c r="A39" s="9"/>
      <c r="B39" s="12" t="s">
        <v>5</v>
      </c>
      <c r="C39" s="14"/>
      <c r="D39" s="14"/>
      <c r="E39" s="13">
        <f>+E37+E36</f>
        <v>0</v>
      </c>
      <c r="G39" s="11"/>
    </row>
    <row r="40" spans="1:7" ht="15.6">
      <c r="A40" s="9"/>
      <c r="B40" s="11"/>
      <c r="C40" s="16"/>
      <c r="D40" s="16"/>
      <c r="E40" s="11"/>
      <c r="G40" s="11"/>
    </row>
    <row r="41" spans="1:7" ht="15.6">
      <c r="A41" s="206"/>
      <c r="B41" s="2414" t="s">
        <v>339</v>
      </c>
      <c r="C41" s="2415"/>
      <c r="D41" s="2415"/>
      <c r="E41" s="2416"/>
      <c r="G41" s="11"/>
    </row>
    <row r="42" spans="1:7" ht="63" customHeight="1">
      <c r="A42" s="208"/>
      <c r="B42" s="2417" t="s">
        <v>3023</v>
      </c>
      <c r="C42" s="2417"/>
      <c r="D42" s="2417"/>
      <c r="E42" s="2417"/>
      <c r="G42" s="11"/>
    </row>
    <row r="43" spans="1:7" ht="15.6">
      <c r="A43" s="207"/>
      <c r="B43" s="77" t="s">
        <v>219</v>
      </c>
      <c r="C43" s="77">
        <v>1</v>
      </c>
      <c r="D43" s="2393"/>
      <c r="E43" s="77">
        <f>C43*D43</f>
        <v>0</v>
      </c>
      <c r="G43" s="11"/>
    </row>
    <row r="44" spans="1:7" ht="15.6">
      <c r="A44" s="207"/>
      <c r="B44" s="78"/>
      <c r="C44" s="80"/>
      <c r="D44" s="80"/>
      <c r="E44" s="209"/>
      <c r="G44" s="11"/>
    </row>
    <row r="45" spans="1:7" ht="15.6">
      <c r="A45" s="207"/>
      <c r="B45" s="2414" t="s">
        <v>3018</v>
      </c>
      <c r="C45" s="2415"/>
      <c r="D45" s="2415"/>
      <c r="E45" s="2416"/>
      <c r="G45" s="11"/>
    </row>
    <row r="46" spans="1:7" ht="63.75" customHeight="1">
      <c r="A46" s="207"/>
      <c r="B46" s="2418" t="s">
        <v>3022</v>
      </c>
      <c r="C46" s="2418"/>
      <c r="D46" s="2418"/>
      <c r="E46" s="2418"/>
      <c r="G46" s="11"/>
    </row>
    <row r="47" spans="1:7" ht="48.75" customHeight="1">
      <c r="A47" s="207" t="s">
        <v>310</v>
      </c>
      <c r="B47" s="2418" t="s">
        <v>342</v>
      </c>
      <c r="C47" s="2418"/>
      <c r="D47" s="2418"/>
      <c r="E47" s="2418"/>
      <c r="G47" s="11"/>
    </row>
    <row r="48" spans="1:7" ht="33" customHeight="1">
      <c r="A48" s="207" t="s">
        <v>310</v>
      </c>
      <c r="B48" s="2418" t="s">
        <v>336</v>
      </c>
      <c r="C48" s="2418"/>
      <c r="D48" s="2418"/>
      <c r="E48" s="2418"/>
      <c r="G48" s="11"/>
    </row>
    <row r="49" spans="1:7" ht="33" customHeight="1">
      <c r="A49" s="207" t="s">
        <v>310</v>
      </c>
      <c r="B49" s="2417" t="s">
        <v>337</v>
      </c>
      <c r="C49" s="2417"/>
      <c r="D49" s="2417"/>
      <c r="E49" s="2417"/>
      <c r="G49" s="11"/>
    </row>
    <row r="50" spans="1:7" ht="15.6">
      <c r="A50" s="68"/>
      <c r="B50" s="77" t="s">
        <v>219</v>
      </c>
      <c r="C50" s="77">
        <v>1</v>
      </c>
      <c r="D50" s="2393"/>
      <c r="E50" s="77">
        <f>C50*D50</f>
        <v>0</v>
      </c>
      <c r="G50" s="11"/>
    </row>
    <row r="51" spans="1:7" ht="15.6">
      <c r="A51" s="68"/>
      <c r="B51" s="78"/>
      <c r="C51" s="78"/>
      <c r="D51" s="2413"/>
      <c r="E51" s="78"/>
      <c r="G51" s="11"/>
    </row>
    <row r="52" spans="1:7" ht="15.6">
      <c r="A52" s="204"/>
      <c r="B52" s="2414" t="s">
        <v>335</v>
      </c>
      <c r="C52" s="2415"/>
      <c r="D52" s="2415"/>
      <c r="E52" s="2416"/>
      <c r="G52" s="11"/>
    </row>
    <row r="53" spans="1:7" ht="96" customHeight="1">
      <c r="A53" s="68"/>
      <c r="B53" s="2417" t="s">
        <v>3021</v>
      </c>
      <c r="C53" s="2417"/>
      <c r="D53" s="2417"/>
      <c r="E53" s="2417"/>
      <c r="G53" s="11"/>
    </row>
    <row r="54" spans="1:7" ht="15.6">
      <c r="A54" s="68"/>
      <c r="B54" s="77" t="s">
        <v>1117</v>
      </c>
      <c r="C54" s="77">
        <v>370</v>
      </c>
      <c r="D54" s="2393"/>
      <c r="E54" s="77">
        <f>C54*D54</f>
        <v>0</v>
      </c>
      <c r="G54" s="11"/>
    </row>
    <row r="55" spans="1:7" ht="15.6">
      <c r="A55" s="68"/>
      <c r="B55" s="78"/>
      <c r="C55" s="205"/>
      <c r="D55" s="205"/>
      <c r="E55" s="78"/>
      <c r="G55" s="11"/>
    </row>
    <row r="56" spans="1:7" ht="15.6">
      <c r="A56" s="206"/>
      <c r="B56" s="2414" t="s">
        <v>338</v>
      </c>
      <c r="C56" s="2415"/>
      <c r="D56" s="2415"/>
      <c r="E56" s="2416"/>
      <c r="G56" s="11"/>
    </row>
    <row r="57" spans="1:7" ht="15.6">
      <c r="A57" s="71"/>
      <c r="B57" s="2418" t="s">
        <v>571</v>
      </c>
      <c r="C57" s="2418"/>
      <c r="D57" s="2418"/>
      <c r="E57" s="2418"/>
      <c r="G57" s="11"/>
    </row>
    <row r="58" spans="1:7" ht="63.75" customHeight="1">
      <c r="A58" s="71"/>
      <c r="B58" s="2418" t="s">
        <v>3027</v>
      </c>
      <c r="C58" s="2418"/>
      <c r="D58" s="2418"/>
      <c r="E58" s="2418"/>
      <c r="G58" s="11"/>
    </row>
    <row r="59" spans="1:7" ht="95.25" customHeight="1">
      <c r="A59" s="71"/>
      <c r="B59" s="2418" t="s">
        <v>3024</v>
      </c>
      <c r="C59" s="2418"/>
      <c r="D59" s="2418"/>
      <c r="E59" s="2418"/>
      <c r="G59" s="11"/>
    </row>
    <row r="60" spans="1:7" ht="96" customHeight="1">
      <c r="A60" s="71"/>
      <c r="B60" s="2418" t="s">
        <v>3025</v>
      </c>
      <c r="C60" s="2418"/>
      <c r="D60" s="2418"/>
      <c r="E60" s="2418"/>
      <c r="G60" s="11"/>
    </row>
    <row r="61" spans="1:7" ht="15.6">
      <c r="A61" s="68"/>
      <c r="B61" s="77" t="s">
        <v>219</v>
      </c>
      <c r="C61" s="77">
        <v>1</v>
      </c>
      <c r="D61" s="2393"/>
      <c r="E61" s="77">
        <f>C61*D61</f>
        <v>0</v>
      </c>
      <c r="G61" s="11"/>
    </row>
    <row r="62" spans="1:7" ht="15.6">
      <c r="A62" s="68"/>
      <c r="B62" s="2406"/>
      <c r="C62" s="210"/>
      <c r="D62" s="210"/>
      <c r="E62" s="78"/>
      <c r="G62" s="11"/>
    </row>
    <row r="63" spans="1:7" ht="15.6">
      <c r="A63" s="9"/>
      <c r="B63" s="2414" t="s">
        <v>3016</v>
      </c>
      <c r="C63" s="2415"/>
      <c r="D63" s="2415"/>
      <c r="E63" s="2416"/>
      <c r="G63" s="11"/>
    </row>
    <row r="64" spans="1:7" ht="81" customHeight="1">
      <c r="A64" s="9"/>
      <c r="B64" s="2418" t="s">
        <v>3026</v>
      </c>
      <c r="C64" s="2418"/>
      <c r="D64" s="2418"/>
      <c r="E64" s="2418"/>
      <c r="G64" s="11"/>
    </row>
    <row r="65" spans="2:5" ht="15.6">
      <c r="B65" s="77" t="s">
        <v>219</v>
      </c>
      <c r="C65" s="77">
        <v>1</v>
      </c>
      <c r="D65" s="2393"/>
      <c r="E65" s="77">
        <f>C65*D65</f>
        <v>0</v>
      </c>
    </row>
    <row r="66" spans="2:5" ht="15.6">
      <c r="B66" s="1"/>
    </row>
    <row r="67" spans="2:5" ht="15.6">
      <c r="B67" s="1"/>
    </row>
    <row r="68" spans="2:5" ht="15.6">
      <c r="B68" s="1"/>
    </row>
    <row r="69" spans="2:5" ht="15.6">
      <c r="B69" s="1"/>
    </row>
    <row r="70" spans="2:5" ht="15.6">
      <c r="B70" s="1"/>
    </row>
    <row r="73" spans="2:5">
      <c r="B73" s="2"/>
    </row>
    <row r="74" spans="2:5">
      <c r="B74" s="2"/>
    </row>
    <row r="75" spans="2:5">
      <c r="B75" s="2"/>
    </row>
    <row r="76" spans="2:5">
      <c r="B76" s="2"/>
    </row>
  </sheetData>
  <mergeCells count="11">
    <mergeCell ref="B64:E64"/>
    <mergeCell ref="B58:E58"/>
    <mergeCell ref="B59:E59"/>
    <mergeCell ref="B60:E60"/>
    <mergeCell ref="B57:E57"/>
    <mergeCell ref="B53:E53"/>
    <mergeCell ref="B42:E42"/>
    <mergeCell ref="B46:E46"/>
    <mergeCell ref="B47:E47"/>
    <mergeCell ref="B48:E48"/>
    <mergeCell ref="B49:E49"/>
  </mergeCells>
  <phoneticPr fontId="6" type="noConversion"/>
  <pageMargins left="1.34" right="0.55000000000000004" top="0.98" bottom="0.59" header="0.51" footer="0.51"/>
  <pageSetup paperSize="9" scale="83" orientation="portrait" r:id="rId1"/>
  <headerFooter alignWithMargins="0">
    <oddHeader xml:space="preserve">&amp;C&amp;"Calibri,Regular"&amp;9&amp;K000000
</oddHeader>
    <oddFooter>&amp;R&amp;"Calibri,Regular"&amp;9&amp;K000000SBI DTS 1 - FAZA 1</oddFooter>
  </headerFooter>
  <rowBreaks count="1" manualBreakCount="1">
    <brk id="40" max="4" man="1"/>
  </rowBreaks>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FF99"/>
  </sheetPr>
  <dimension ref="A1:M200"/>
  <sheetViews>
    <sheetView view="pageBreakPreview" topLeftCell="A30" zoomScaleNormal="100" zoomScaleSheetLayoutView="100" workbookViewId="0">
      <selection activeCell="D47" sqref="D47"/>
    </sheetView>
  </sheetViews>
  <sheetFormatPr defaultColWidth="9" defaultRowHeight="13.2"/>
  <cols>
    <col min="1" max="1" width="3.5" style="1017" customWidth="1"/>
    <col min="2" max="2" width="54" style="1018" customWidth="1"/>
    <col min="3" max="3" width="5.8984375" style="1018" customWidth="1"/>
    <col min="4" max="4" width="7.69921875" style="1103" customWidth="1"/>
    <col min="5" max="5" width="10.09765625" style="1103" customWidth="1"/>
    <col min="6" max="6" width="8.19921875" style="1103" customWidth="1"/>
    <col min="7" max="7" width="11.59765625" style="1021" customWidth="1"/>
    <col min="8" max="8" width="9.69921875" style="1021" customWidth="1"/>
    <col min="9" max="9" width="5" style="926" customWidth="1"/>
    <col min="10" max="10" width="10.3984375" style="1022" customWidth="1"/>
    <col min="11" max="11" width="11" style="926" customWidth="1"/>
    <col min="12" max="12" width="0" style="926" hidden="1" customWidth="1"/>
    <col min="13" max="13" width="0" style="1022" hidden="1" customWidth="1"/>
    <col min="14" max="16384" width="9" style="926"/>
  </cols>
  <sheetData>
    <row r="1" spans="1:13" ht="18.75" customHeight="1">
      <c r="A1" s="2487" t="s">
        <v>228</v>
      </c>
      <c r="B1" s="2487"/>
      <c r="C1" s="2487"/>
      <c r="D1" s="2487"/>
      <c r="E1" s="1097"/>
      <c r="F1" s="1097"/>
      <c r="G1" s="923"/>
      <c r="H1" s="923"/>
      <c r="I1" s="924"/>
      <c r="J1" s="925"/>
      <c r="K1" s="924"/>
      <c r="L1" s="924"/>
      <c r="M1" s="925"/>
    </row>
    <row r="2" spans="1:13" ht="12.75" customHeight="1">
      <c r="A2" s="2488" t="s">
        <v>1140</v>
      </c>
      <c r="B2" s="2488"/>
      <c r="C2" s="2488"/>
      <c r="D2" s="1098"/>
      <c r="E2" s="1099"/>
      <c r="F2" s="1099"/>
      <c r="G2" s="1099"/>
      <c r="H2" s="923"/>
      <c r="I2" s="924"/>
      <c r="J2" s="924"/>
      <c r="K2" s="925"/>
      <c r="M2" s="926"/>
    </row>
    <row r="3" spans="1:13" ht="195" customHeight="1">
      <c r="A3" s="1100" t="s">
        <v>1137</v>
      </c>
      <c r="B3" s="2477" t="s">
        <v>1139</v>
      </c>
      <c r="C3" s="2478"/>
      <c r="D3" s="2478"/>
      <c r="E3" s="2478"/>
      <c r="F3" s="2478"/>
      <c r="G3" s="1101"/>
      <c r="H3" s="923"/>
      <c r="I3" s="924"/>
      <c r="J3" s="924"/>
      <c r="K3" s="925"/>
      <c r="M3" s="926"/>
    </row>
    <row r="4" spans="1:13" s="936" customFormat="1">
      <c r="A4" s="2474" t="s">
        <v>1138</v>
      </c>
      <c r="B4" s="2475"/>
      <c r="C4" s="2475"/>
      <c r="D4" s="931"/>
      <c r="E4" s="931"/>
      <c r="F4" s="931"/>
      <c r="G4" s="932"/>
      <c r="H4" s="933"/>
      <c r="I4" s="934"/>
      <c r="J4" s="934"/>
      <c r="K4" s="935"/>
    </row>
    <row r="5" spans="1:13" ht="52.5" customHeight="1">
      <c r="A5" s="929" t="s">
        <v>1137</v>
      </c>
      <c r="B5" s="2477" t="s">
        <v>1136</v>
      </c>
      <c r="C5" s="2479"/>
      <c r="D5" s="2479"/>
      <c r="E5" s="2479"/>
      <c r="F5" s="2479"/>
      <c r="G5" s="937"/>
      <c r="H5" s="923"/>
      <c r="I5" s="924"/>
      <c r="J5" s="924"/>
      <c r="K5" s="925"/>
      <c r="M5" s="926"/>
    </row>
    <row r="6" spans="1:13" ht="12.75" customHeight="1">
      <c r="A6" s="2488" t="s">
        <v>1135</v>
      </c>
      <c r="B6" s="2488"/>
      <c r="C6" s="1102"/>
      <c r="D6" s="1102"/>
      <c r="E6" s="1102"/>
      <c r="F6" s="1102"/>
      <c r="G6" s="1101"/>
      <c r="H6" s="923"/>
      <c r="I6" s="924"/>
      <c r="J6" s="924"/>
      <c r="K6" s="925"/>
      <c r="M6" s="926"/>
    </row>
    <row r="7" spans="1:13" ht="13.8" thickBot="1"/>
    <row r="8" spans="1:13" s="1111" customFormat="1">
      <c r="A8" s="1104" t="s">
        <v>1134</v>
      </c>
      <c r="B8" s="1104" t="s">
        <v>1133</v>
      </c>
      <c r="C8" s="1105" t="s">
        <v>1132</v>
      </c>
      <c r="D8" s="1105" t="s">
        <v>1131</v>
      </c>
      <c r="E8" s="1106" t="s">
        <v>1130</v>
      </c>
      <c r="F8" s="1106" t="s">
        <v>1129</v>
      </c>
      <c r="G8" s="1107"/>
      <c r="H8" s="1108"/>
      <c r="I8" s="1109"/>
      <c r="J8" s="1110"/>
    </row>
    <row r="9" spans="1:13">
      <c r="D9" s="1112"/>
    </row>
    <row r="10" spans="1:13" s="962" customFormat="1" ht="52.8">
      <c r="A10" s="1113">
        <v>1</v>
      </c>
      <c r="B10" s="958" t="s">
        <v>1472</v>
      </c>
      <c r="C10" s="1005" t="s">
        <v>1119</v>
      </c>
      <c r="D10" s="1001">
        <v>125</v>
      </c>
      <c r="E10" s="1139"/>
      <c r="F10" s="961">
        <f>D10*E10</f>
        <v>0</v>
      </c>
      <c r="G10" s="1006"/>
      <c r="J10" s="963"/>
      <c r="K10" s="963"/>
      <c r="M10" s="963"/>
    </row>
    <row r="11" spans="1:13" s="983" customFormat="1">
      <c r="A11" s="1115"/>
      <c r="B11" s="1116"/>
      <c r="C11" s="959"/>
      <c r="D11" s="960"/>
      <c r="E11" s="919"/>
      <c r="F11" s="982"/>
      <c r="I11" s="984"/>
      <c r="K11" s="984"/>
    </row>
    <row r="12" spans="1:13" s="962" customFormat="1" ht="26.4">
      <c r="A12" s="1113">
        <f>A10+1</f>
        <v>2</v>
      </c>
      <c r="B12" s="958" t="s">
        <v>1471</v>
      </c>
      <c r="C12" s="1005" t="s">
        <v>1119</v>
      </c>
      <c r="D12" s="1001">
        <v>95</v>
      </c>
      <c r="E12" s="1139"/>
      <c r="F12" s="961">
        <f>D12*E12</f>
        <v>0</v>
      </c>
      <c r="G12" s="1006"/>
      <c r="J12" s="963"/>
      <c r="K12" s="963"/>
      <c r="M12" s="963"/>
    </row>
    <row r="13" spans="1:13" s="983" customFormat="1">
      <c r="A13" s="1115"/>
      <c r="B13" s="1116"/>
      <c r="C13" s="959"/>
      <c r="D13" s="960"/>
      <c r="E13" s="919"/>
      <c r="F13" s="982"/>
      <c r="I13" s="984"/>
      <c r="K13" s="984"/>
    </row>
    <row r="14" spans="1:13" s="962" customFormat="1" ht="26.4">
      <c r="A14" s="1113">
        <f>A12+1</f>
        <v>3</v>
      </c>
      <c r="B14" s="958" t="s">
        <v>1470</v>
      </c>
      <c r="C14" s="1005" t="s">
        <v>1119</v>
      </c>
      <c r="D14" s="1001">
        <v>1955</v>
      </c>
      <c r="E14" s="1139"/>
      <c r="F14" s="961">
        <f>D14*E14</f>
        <v>0</v>
      </c>
      <c r="G14" s="1006"/>
      <c r="J14" s="963"/>
      <c r="K14" s="963"/>
      <c r="M14" s="963"/>
    </row>
    <row r="15" spans="1:13" s="983" customFormat="1">
      <c r="A15" s="1115"/>
      <c r="B15" s="1116"/>
      <c r="C15" s="959"/>
      <c r="D15" s="960"/>
      <c r="E15" s="919"/>
      <c r="F15" s="982"/>
      <c r="I15" s="984"/>
      <c r="K15" s="984"/>
    </row>
    <row r="16" spans="1:13" s="962" customFormat="1" ht="39.75" customHeight="1">
      <c r="A16" s="1113">
        <f>A14+1</f>
        <v>4</v>
      </c>
      <c r="B16" s="977" t="s">
        <v>1469</v>
      </c>
      <c r="C16" s="979"/>
      <c r="D16" s="980"/>
      <c r="E16" s="919"/>
      <c r="F16" s="961"/>
      <c r="I16" s="963"/>
      <c r="K16" s="963"/>
    </row>
    <row r="17" spans="1:13" s="962" customFormat="1" ht="14.4">
      <c r="A17" s="1117"/>
      <c r="B17" s="981" t="s">
        <v>1236</v>
      </c>
      <c r="C17" s="979" t="s">
        <v>1119</v>
      </c>
      <c r="D17" s="980">
        <v>50</v>
      </c>
      <c r="E17" s="919"/>
      <c r="F17" s="961">
        <f>D17*E17</f>
        <v>0</v>
      </c>
      <c r="I17" s="963"/>
      <c r="K17" s="963"/>
    </row>
    <row r="18" spans="1:13" s="962" customFormat="1" ht="14.4">
      <c r="A18" s="1117"/>
      <c r="B18" s="981" t="s">
        <v>1235</v>
      </c>
      <c r="C18" s="979" t="s">
        <v>1119</v>
      </c>
      <c r="D18" s="980">
        <v>50</v>
      </c>
      <c r="E18" s="919"/>
      <c r="F18" s="961">
        <f>D18*E18</f>
        <v>0</v>
      </c>
      <c r="I18" s="963"/>
      <c r="K18" s="963"/>
    </row>
    <row r="19" spans="1:13" s="983" customFormat="1" ht="14.4">
      <c r="A19" s="1117"/>
      <c r="B19" s="981" t="s">
        <v>1468</v>
      </c>
      <c r="C19" s="979" t="s">
        <v>1119</v>
      </c>
      <c r="D19" s="980">
        <v>125</v>
      </c>
      <c r="E19" s="1024"/>
      <c r="F19" s="961">
        <f>D19*E19</f>
        <v>0</v>
      </c>
      <c r="I19" s="984"/>
      <c r="K19" s="984"/>
    </row>
    <row r="20" spans="1:13" s="962" customFormat="1">
      <c r="A20" s="1117"/>
      <c r="B20" s="978"/>
      <c r="C20" s="959"/>
      <c r="D20" s="960"/>
      <c r="E20" s="919"/>
      <c r="F20" s="961"/>
      <c r="I20" s="963"/>
      <c r="K20" s="963"/>
    </row>
    <row r="21" spans="1:13" s="962" customFormat="1" ht="39.6">
      <c r="A21" s="1113">
        <f>A16+1</f>
        <v>5</v>
      </c>
      <c r="B21" s="988" t="s">
        <v>1467</v>
      </c>
      <c r="C21" s="959" t="s">
        <v>10</v>
      </c>
      <c r="D21" s="1118">
        <v>12</v>
      </c>
      <c r="E21" s="1139"/>
      <c r="F21" s="961">
        <f>D21*E21</f>
        <v>0</v>
      </c>
      <c r="G21" s="1006"/>
      <c r="J21" s="963"/>
      <c r="K21" s="963"/>
      <c r="M21" s="963"/>
    </row>
    <row r="22" spans="1:13" s="962" customFormat="1">
      <c r="A22" s="1117"/>
      <c r="B22" s="978"/>
      <c r="C22" s="959"/>
      <c r="D22" s="960"/>
      <c r="E22" s="919"/>
      <c r="F22" s="961"/>
      <c r="I22" s="963"/>
      <c r="K22" s="963"/>
    </row>
    <row r="23" spans="1:13" s="962" customFormat="1" ht="39.6">
      <c r="A23" s="1113">
        <f>A21+1</f>
        <v>6</v>
      </c>
      <c r="B23" s="988" t="s">
        <v>1466</v>
      </c>
      <c r="C23" s="959" t="s">
        <v>10</v>
      </c>
      <c r="D23" s="1118">
        <v>4</v>
      </c>
      <c r="E23" s="1139"/>
      <c r="F23" s="961">
        <f>D23*E23</f>
        <v>0</v>
      </c>
      <c r="G23" s="1006"/>
      <c r="J23" s="963"/>
      <c r="K23" s="963"/>
      <c r="M23" s="963"/>
    </row>
    <row r="24" spans="1:13" s="962" customFormat="1">
      <c r="A24" s="1117"/>
      <c r="B24" s="978"/>
      <c r="C24" s="959"/>
      <c r="D24" s="960"/>
      <c r="E24" s="919"/>
      <c r="F24" s="961"/>
      <c r="I24" s="963"/>
      <c r="K24" s="963"/>
    </row>
    <row r="25" spans="1:13" s="962" customFormat="1" ht="39.6">
      <c r="A25" s="1113">
        <f>A23+1</f>
        <v>7</v>
      </c>
      <c r="B25" s="988" t="s">
        <v>1465</v>
      </c>
      <c r="C25" s="959" t="s">
        <v>10</v>
      </c>
      <c r="D25" s="1118">
        <v>9</v>
      </c>
      <c r="E25" s="1139"/>
      <c r="F25" s="961">
        <f>D25*E25</f>
        <v>0</v>
      </c>
      <c r="G25" s="1006"/>
      <c r="J25" s="963"/>
      <c r="K25" s="963"/>
      <c r="M25" s="963"/>
    </row>
    <row r="26" spans="1:13" s="962" customFormat="1">
      <c r="A26" s="1117"/>
      <c r="B26" s="978"/>
      <c r="C26" s="959"/>
      <c r="D26" s="960"/>
      <c r="E26" s="919"/>
      <c r="F26" s="961"/>
      <c r="I26" s="963"/>
      <c r="K26" s="963"/>
    </row>
    <row r="27" spans="1:13" s="962" customFormat="1" ht="39.6">
      <c r="A27" s="1113">
        <f>A25+1</f>
        <v>8</v>
      </c>
      <c r="B27" s="988" t="s">
        <v>1464</v>
      </c>
      <c r="C27" s="959" t="s">
        <v>10</v>
      </c>
      <c r="D27" s="1118">
        <v>4</v>
      </c>
      <c r="E27" s="1139"/>
      <c r="F27" s="961">
        <f>D27*E27</f>
        <v>0</v>
      </c>
      <c r="G27" s="1006"/>
      <c r="J27" s="963"/>
      <c r="K27" s="963"/>
      <c r="M27" s="963"/>
    </row>
    <row r="28" spans="1:13" s="962" customFormat="1">
      <c r="A28" s="1113"/>
      <c r="B28" s="988"/>
      <c r="C28" s="959"/>
      <c r="D28" s="1118"/>
      <c r="E28" s="1139"/>
      <c r="F28" s="961"/>
      <c r="G28" s="1006"/>
      <c r="J28" s="963"/>
      <c r="K28" s="963"/>
      <c r="M28" s="963"/>
    </row>
    <row r="29" spans="1:13" s="962" customFormat="1" ht="39.6">
      <c r="A29" s="1119">
        <f>A27+1</f>
        <v>9</v>
      </c>
      <c r="B29" s="958" t="s">
        <v>1463</v>
      </c>
      <c r="E29" s="1140"/>
      <c r="F29" s="1120"/>
      <c r="G29" s="1006"/>
      <c r="J29" s="963"/>
      <c r="K29" s="963"/>
      <c r="M29" s="963"/>
    </row>
    <row r="30" spans="1:13" s="962" customFormat="1" ht="14.4">
      <c r="A30" s="957"/>
      <c r="B30" s="977" t="s">
        <v>1462</v>
      </c>
      <c r="C30" s="1005" t="s">
        <v>1113</v>
      </c>
      <c r="D30" s="1001">
        <v>2</v>
      </c>
      <c r="E30" s="1139"/>
      <c r="F30" s="1120">
        <f>D30*E30</f>
        <v>0</v>
      </c>
      <c r="G30" s="1006"/>
      <c r="J30" s="963"/>
      <c r="K30" s="963"/>
      <c r="M30" s="963"/>
    </row>
    <row r="31" spans="1:13" s="962" customFormat="1">
      <c r="A31" s="1117"/>
      <c r="B31" s="978"/>
      <c r="C31" s="959"/>
      <c r="D31" s="960"/>
      <c r="E31" s="919"/>
      <c r="F31" s="961"/>
      <c r="I31" s="963"/>
      <c r="K31" s="963"/>
    </row>
    <row r="32" spans="1:13" s="962" customFormat="1">
      <c r="A32" s="1113">
        <f>A29+1</f>
        <v>10</v>
      </c>
      <c r="B32" s="1121" t="s">
        <v>1461</v>
      </c>
      <c r="C32" s="959"/>
      <c r="D32" s="960"/>
      <c r="E32" s="1141"/>
      <c r="F32" s="961"/>
      <c r="G32" s="1006"/>
      <c r="J32" s="963"/>
      <c r="K32" s="963"/>
      <c r="M32" s="963"/>
    </row>
    <row r="33" spans="1:13" s="962" customFormat="1" ht="82.8">
      <c r="B33" s="977" t="s">
        <v>1460</v>
      </c>
      <c r="C33" s="959" t="s">
        <v>10</v>
      </c>
      <c r="D33" s="1118">
        <v>1</v>
      </c>
      <c r="E33" s="1139"/>
      <c r="F33" s="961">
        <f t="shared" ref="F33:F39" si="0">D33*E33</f>
        <v>0</v>
      </c>
      <c r="G33" s="961"/>
      <c r="H33" s="963"/>
      <c r="L33" s="963"/>
    </row>
    <row r="34" spans="1:13" s="962" customFormat="1" ht="14.4">
      <c r="A34" s="957"/>
      <c r="B34" s="977" t="s">
        <v>1459</v>
      </c>
      <c r="C34" s="959" t="s">
        <v>10</v>
      </c>
      <c r="D34" s="1118">
        <v>2</v>
      </c>
      <c r="E34" s="1139"/>
      <c r="F34" s="961">
        <f t="shared" si="0"/>
        <v>0</v>
      </c>
      <c r="G34" s="961"/>
      <c r="H34" s="963"/>
      <c r="L34" s="963"/>
    </row>
    <row r="35" spans="1:13" s="962" customFormat="1" ht="14.4">
      <c r="A35" s="957"/>
      <c r="B35" s="977" t="s">
        <v>1458</v>
      </c>
      <c r="C35" s="959" t="s">
        <v>10</v>
      </c>
      <c r="D35" s="1118">
        <v>1</v>
      </c>
      <c r="E35" s="1139"/>
      <c r="F35" s="961">
        <f t="shared" si="0"/>
        <v>0</v>
      </c>
      <c r="G35" s="961"/>
      <c r="H35" s="963"/>
      <c r="L35" s="963"/>
    </row>
    <row r="36" spans="1:13" s="962" customFormat="1" ht="14.4">
      <c r="A36" s="957"/>
      <c r="B36" s="977" t="s">
        <v>1457</v>
      </c>
      <c r="C36" s="959" t="s">
        <v>10</v>
      </c>
      <c r="D36" s="1118">
        <v>2</v>
      </c>
      <c r="E36" s="1139"/>
      <c r="F36" s="961">
        <f t="shared" si="0"/>
        <v>0</v>
      </c>
      <c r="G36" s="961"/>
      <c r="H36" s="963"/>
      <c r="L36" s="963"/>
    </row>
    <row r="37" spans="1:13" s="962" customFormat="1" ht="14.4">
      <c r="A37" s="957"/>
      <c r="B37" s="977" t="s">
        <v>1456</v>
      </c>
      <c r="C37" s="959" t="s">
        <v>10</v>
      </c>
      <c r="D37" s="1118">
        <v>1</v>
      </c>
      <c r="E37" s="1139"/>
      <c r="F37" s="961">
        <f t="shared" si="0"/>
        <v>0</v>
      </c>
      <c r="G37" s="961"/>
      <c r="H37" s="963"/>
      <c r="L37" s="963"/>
    </row>
    <row r="38" spans="1:13" s="962" customFormat="1" ht="28.8">
      <c r="A38" s="957"/>
      <c r="B38" s="977" t="s">
        <v>1455</v>
      </c>
      <c r="C38" s="959" t="s">
        <v>10</v>
      </c>
      <c r="D38" s="1118">
        <v>1</v>
      </c>
      <c r="E38" s="1139"/>
      <c r="F38" s="961">
        <f t="shared" si="0"/>
        <v>0</v>
      </c>
      <c r="G38" s="961"/>
      <c r="H38" s="963"/>
      <c r="L38" s="963"/>
    </row>
    <row r="39" spans="1:13" s="962" customFormat="1" ht="28.8">
      <c r="A39" s="957"/>
      <c r="B39" s="977" t="s">
        <v>1454</v>
      </c>
      <c r="C39" s="959" t="s">
        <v>10</v>
      </c>
      <c r="D39" s="1118">
        <v>50</v>
      </c>
      <c r="E39" s="1139"/>
      <c r="F39" s="961">
        <f t="shared" si="0"/>
        <v>0</v>
      </c>
      <c r="G39" s="961"/>
      <c r="H39" s="963"/>
      <c r="L39" s="963"/>
    </row>
    <row r="40" spans="1:13" s="962" customFormat="1" ht="14.4">
      <c r="A40" s="957"/>
      <c r="B40" s="977"/>
      <c r="C40" s="959"/>
      <c r="D40" s="1118"/>
      <c r="E40" s="1142"/>
      <c r="F40" s="1114"/>
      <c r="G40" s="961"/>
      <c r="H40" s="963"/>
      <c r="L40" s="963"/>
    </row>
    <row r="41" spans="1:13" s="962" customFormat="1">
      <c r="A41" s="1113">
        <f>A32+1</f>
        <v>11</v>
      </c>
      <c r="B41" s="339" t="s">
        <v>1453</v>
      </c>
      <c r="C41" s="959" t="s">
        <v>1153</v>
      </c>
      <c r="D41" s="960">
        <v>1</v>
      </c>
      <c r="E41" s="919"/>
      <c r="F41" s="961">
        <f>D41*E41</f>
        <v>0</v>
      </c>
      <c r="K41" s="964"/>
    </row>
    <row r="42" spans="1:13" s="962" customFormat="1">
      <c r="A42" s="1113"/>
      <c r="B42" s="339"/>
      <c r="C42" s="959"/>
      <c r="D42" s="960"/>
      <c r="E42" s="919"/>
      <c r="F42" s="961"/>
      <c r="K42" s="964"/>
    </row>
    <row r="43" spans="1:13" s="962" customFormat="1">
      <c r="A43" s="1122">
        <f>A41+1</f>
        <v>12</v>
      </c>
      <c r="B43" s="988" t="s">
        <v>1452</v>
      </c>
      <c r="C43" s="959" t="s">
        <v>1153</v>
      </c>
      <c r="D43" s="1118">
        <v>1</v>
      </c>
      <c r="E43" s="919"/>
      <c r="F43" s="961">
        <f>D43*E43</f>
        <v>0</v>
      </c>
      <c r="G43" s="975"/>
      <c r="I43" s="1006"/>
      <c r="J43" s="963"/>
      <c r="K43" s="963"/>
      <c r="M43" s="963"/>
    </row>
    <row r="44" spans="1:13" s="1129" customFormat="1" ht="14.4">
      <c r="A44" s="959"/>
      <c r="B44" s="977"/>
      <c r="C44" s="1123"/>
      <c r="D44" s="1124"/>
      <c r="E44" s="1093"/>
      <c r="F44" s="1125"/>
      <c r="G44" s="1126"/>
      <c r="H44" s="1127"/>
      <c r="I44" s="1128"/>
      <c r="J44" s="1128"/>
    </row>
    <row r="45" spans="1:13" s="962" customFormat="1" ht="66">
      <c r="A45" s="957">
        <f>A43+1</f>
        <v>13</v>
      </c>
      <c r="B45" s="958" t="s">
        <v>1114</v>
      </c>
      <c r="C45" s="1005" t="s">
        <v>1113</v>
      </c>
      <c r="D45" s="1001">
        <v>1</v>
      </c>
      <c r="E45" s="919"/>
      <c r="F45" s="961">
        <f>D45*E45</f>
        <v>0</v>
      </c>
      <c r="G45" s="975"/>
      <c r="I45" s="1006"/>
      <c r="J45" s="963"/>
      <c r="K45" s="963"/>
      <c r="M45" s="963"/>
    </row>
    <row r="46" spans="1:13" s="962" customFormat="1">
      <c r="A46" s="1113"/>
      <c r="B46" s="988"/>
      <c r="C46" s="959"/>
      <c r="D46" s="960"/>
      <c r="E46" s="961"/>
      <c r="F46" s="961"/>
      <c r="K46" s="964"/>
    </row>
    <row r="47" spans="1:13" s="962" customFormat="1" ht="13.8" thickBot="1">
      <c r="A47" s="1007"/>
      <c r="B47" s="1130" t="s">
        <v>1451</v>
      </c>
      <c r="C47" s="1009"/>
      <c r="D47" s="1131"/>
      <c r="E47" s="1011"/>
      <c r="F47" s="1132">
        <f>SUM(F10:F46)</f>
        <v>0</v>
      </c>
      <c r="G47" s="1006"/>
      <c r="J47" s="963"/>
      <c r="K47" s="963"/>
      <c r="M47" s="963"/>
    </row>
    <row r="48" spans="1:13" s="1133" customFormat="1">
      <c r="A48" s="1017"/>
      <c r="B48" s="1018"/>
      <c r="C48" s="1017"/>
      <c r="H48" s="1021"/>
      <c r="I48" s="1134"/>
    </row>
    <row r="49" spans="1:13" ht="15" customHeight="1">
      <c r="C49" s="1019"/>
      <c r="D49" s="1020"/>
      <c r="E49" s="1020"/>
      <c r="F49" s="1020"/>
      <c r="J49" s="926"/>
      <c r="K49" s="1022"/>
      <c r="M49" s="926"/>
    </row>
    <row r="50" spans="1:13" s="962" customFormat="1">
      <c r="A50" s="957"/>
      <c r="B50" s="958"/>
      <c r="C50" s="958"/>
      <c r="D50" s="1006"/>
      <c r="E50" s="1114"/>
      <c r="F50" s="961"/>
      <c r="G50" s="963"/>
      <c r="K50" s="963"/>
    </row>
    <row r="51" spans="1:13" s="962" customFormat="1">
      <c r="A51" s="957"/>
      <c r="B51" s="958"/>
      <c r="C51" s="958"/>
      <c r="D51" s="1006"/>
      <c r="E51" s="1114"/>
      <c r="F51" s="961"/>
      <c r="G51" s="1006"/>
      <c r="J51" s="963"/>
      <c r="K51" s="963"/>
      <c r="M51" s="963"/>
    </row>
    <row r="52" spans="1:13" s="962" customFormat="1">
      <c r="A52" s="957"/>
      <c r="B52" s="958"/>
      <c r="C52" s="958"/>
      <c r="D52" s="1006"/>
      <c r="E52" s="1114"/>
      <c r="F52" s="961"/>
      <c r="G52" s="1006"/>
      <c r="J52" s="963"/>
      <c r="K52" s="963"/>
      <c r="M52" s="963"/>
    </row>
    <row r="53" spans="1:13" s="962" customFormat="1">
      <c r="A53" s="957"/>
      <c r="B53" s="958"/>
      <c r="C53" s="958"/>
      <c r="D53" s="1006"/>
      <c r="E53" s="1114"/>
      <c r="F53" s="961"/>
      <c r="G53" s="1006"/>
      <c r="J53" s="963"/>
      <c r="K53" s="963"/>
      <c r="M53" s="963"/>
    </row>
    <row r="54" spans="1:13" s="962" customFormat="1">
      <c r="A54" s="957"/>
      <c r="B54" s="958"/>
      <c r="C54" s="958"/>
      <c r="D54" s="1006"/>
      <c r="E54" s="959"/>
      <c r="F54" s="961"/>
      <c r="G54" s="1006"/>
      <c r="J54" s="963"/>
      <c r="K54" s="963"/>
      <c r="M54" s="963"/>
    </row>
    <row r="55" spans="1:13" s="962" customFormat="1">
      <c r="A55" s="957"/>
      <c r="B55" s="958"/>
      <c r="C55" s="958"/>
      <c r="D55" s="1006"/>
      <c r="E55" s="1135"/>
      <c r="F55" s="1136"/>
      <c r="G55" s="1137"/>
      <c r="J55" s="1138"/>
      <c r="K55" s="1137"/>
      <c r="L55" s="1137"/>
      <c r="M55" s="1138"/>
    </row>
    <row r="56" spans="1:13" s="962" customFormat="1">
      <c r="A56" s="957"/>
      <c r="B56" s="958"/>
      <c r="C56" s="958"/>
      <c r="D56" s="1006"/>
      <c r="E56" s="959"/>
      <c r="F56" s="961"/>
      <c r="G56" s="1006"/>
      <c r="J56" s="963"/>
      <c r="K56" s="963"/>
      <c r="M56" s="963"/>
    </row>
    <row r="57" spans="1:13" s="962" customFormat="1">
      <c r="A57" s="957"/>
      <c r="B57" s="958"/>
      <c r="C57" s="958"/>
      <c r="D57" s="1006"/>
      <c r="E57" s="1135"/>
      <c r="F57" s="1136"/>
      <c r="G57" s="1137"/>
      <c r="J57" s="1138"/>
      <c r="K57" s="1137"/>
      <c r="L57" s="1137"/>
      <c r="M57" s="1138"/>
    </row>
    <row r="58" spans="1:13" s="962" customFormat="1">
      <c r="A58" s="957"/>
      <c r="B58" s="958"/>
      <c r="C58" s="958"/>
      <c r="D58" s="1006"/>
      <c r="E58" s="1135"/>
      <c r="F58" s="1136"/>
      <c r="G58" s="1137"/>
      <c r="J58" s="1138"/>
      <c r="K58" s="1137"/>
      <c r="L58" s="1137"/>
      <c r="M58" s="1138"/>
    </row>
    <row r="59" spans="1:13" s="962" customFormat="1">
      <c r="A59" s="957"/>
      <c r="B59" s="958"/>
      <c r="C59" s="958"/>
      <c r="D59" s="1006"/>
      <c r="E59" s="1135"/>
      <c r="F59" s="1136"/>
      <c r="G59" s="1137"/>
      <c r="J59" s="1138"/>
      <c r="K59" s="1137"/>
      <c r="L59" s="1137"/>
      <c r="M59" s="1138"/>
    </row>
    <row r="60" spans="1:13" s="962" customFormat="1">
      <c r="A60" s="957"/>
      <c r="B60" s="958"/>
      <c r="C60" s="958"/>
      <c r="D60" s="1006"/>
      <c r="E60" s="1135"/>
      <c r="F60" s="1136"/>
      <c r="G60" s="1137"/>
      <c r="J60" s="1138"/>
      <c r="K60" s="1137"/>
      <c r="L60" s="1137"/>
      <c r="M60" s="1138"/>
    </row>
    <row r="61" spans="1:13" s="962" customFormat="1">
      <c r="A61" s="957"/>
      <c r="B61" s="958"/>
      <c r="C61" s="958"/>
      <c r="D61" s="1006"/>
      <c r="E61" s="1135"/>
      <c r="F61" s="1136"/>
      <c r="G61" s="1137"/>
      <c r="J61" s="1138"/>
      <c r="K61" s="1137"/>
      <c r="L61" s="1137"/>
      <c r="M61" s="1138"/>
    </row>
    <row r="62" spans="1:13" s="962" customFormat="1">
      <c r="A62" s="957"/>
      <c r="B62" s="958"/>
      <c r="C62" s="958"/>
      <c r="D62" s="1006"/>
      <c r="E62" s="1135"/>
      <c r="F62" s="1136"/>
      <c r="G62" s="1137"/>
      <c r="J62" s="1138"/>
      <c r="K62" s="1137"/>
      <c r="L62" s="1137"/>
      <c r="M62" s="1138"/>
    </row>
    <row r="63" spans="1:13" s="962" customFormat="1">
      <c r="A63" s="957"/>
      <c r="B63" s="958"/>
      <c r="C63" s="958"/>
      <c r="D63" s="1006"/>
      <c r="E63" s="959"/>
      <c r="F63" s="961"/>
      <c r="G63" s="1006"/>
      <c r="J63" s="963"/>
      <c r="K63" s="963"/>
      <c r="M63" s="963"/>
    </row>
    <row r="64" spans="1:13" s="962" customFormat="1">
      <c r="A64" s="957"/>
      <c r="B64" s="958"/>
      <c r="C64" s="958"/>
      <c r="D64" s="1006"/>
      <c r="E64" s="959"/>
      <c r="F64" s="961"/>
      <c r="G64" s="1006"/>
      <c r="J64" s="963"/>
      <c r="K64" s="963"/>
      <c r="M64" s="963"/>
    </row>
    <row r="65" spans="1:13" s="962" customFormat="1">
      <c r="A65" s="957"/>
      <c r="B65" s="958"/>
      <c r="C65" s="958"/>
      <c r="D65" s="1006"/>
      <c r="E65" s="1114"/>
      <c r="F65" s="961"/>
      <c r="G65" s="1006"/>
      <c r="J65" s="963"/>
      <c r="K65" s="963"/>
      <c r="M65" s="963">
        <v>10</v>
      </c>
    </row>
    <row r="66" spans="1:13" s="962" customFormat="1">
      <c r="A66" s="957"/>
      <c r="B66" s="958"/>
      <c r="C66" s="958"/>
      <c r="D66" s="1006"/>
      <c r="E66" s="1114"/>
      <c r="F66" s="961"/>
      <c r="G66" s="1006"/>
      <c r="J66" s="963"/>
      <c r="K66" s="963"/>
      <c r="M66" s="963"/>
    </row>
    <row r="67" spans="1:13" s="962" customFormat="1">
      <c r="A67" s="957"/>
      <c r="B67" s="958"/>
      <c r="C67" s="958"/>
      <c r="D67" s="1006"/>
      <c r="E67" s="1114"/>
      <c r="F67" s="961"/>
      <c r="G67" s="1006"/>
      <c r="J67" s="963"/>
      <c r="K67" s="963"/>
      <c r="M67" s="963"/>
    </row>
    <row r="68" spans="1:13" s="962" customFormat="1">
      <c r="A68" s="957"/>
      <c r="B68" s="958"/>
      <c r="C68" s="958"/>
      <c r="D68" s="1006"/>
      <c r="E68" s="1114"/>
      <c r="F68" s="961"/>
      <c r="G68" s="1006"/>
      <c r="J68" s="963"/>
      <c r="K68" s="963"/>
      <c r="M68" s="963"/>
    </row>
    <row r="69" spans="1:13" s="962" customFormat="1">
      <c r="A69" s="957"/>
      <c r="B69" s="958"/>
      <c r="C69" s="958"/>
      <c r="D69" s="1006"/>
      <c r="E69" s="1114"/>
      <c r="F69" s="961"/>
      <c r="G69" s="1006"/>
      <c r="J69" s="963"/>
      <c r="K69" s="963"/>
      <c r="M69" s="963"/>
    </row>
    <row r="70" spans="1:13" s="962" customFormat="1">
      <c r="A70" s="957"/>
      <c r="B70" s="958"/>
      <c r="C70" s="958"/>
      <c r="D70" s="1006"/>
      <c r="E70" s="1114"/>
      <c r="F70" s="961"/>
      <c r="J70" s="964"/>
      <c r="M70" s="964"/>
    </row>
    <row r="71" spans="1:13" s="962" customFormat="1">
      <c r="A71" s="957"/>
      <c r="B71" s="958"/>
      <c r="C71" s="958"/>
      <c r="D71" s="1006"/>
      <c r="E71" s="1114"/>
      <c r="F71" s="961"/>
      <c r="J71" s="964"/>
      <c r="M71" s="964"/>
    </row>
    <row r="72" spans="1:13" s="962" customFormat="1">
      <c r="A72" s="1017"/>
      <c r="B72" s="1018"/>
      <c r="C72" s="1018"/>
      <c r="D72" s="1103"/>
      <c r="E72" s="1114"/>
      <c r="F72" s="961"/>
      <c r="J72" s="964"/>
      <c r="M72" s="964"/>
    </row>
    <row r="73" spans="1:13" s="962" customFormat="1">
      <c r="A73" s="1017"/>
      <c r="B73" s="1018"/>
      <c r="C73" s="1018"/>
      <c r="D73" s="1103"/>
      <c r="E73" s="1114"/>
      <c r="F73" s="961"/>
      <c r="J73" s="964"/>
      <c r="M73" s="964"/>
    </row>
    <row r="74" spans="1:13" s="962" customFormat="1">
      <c r="A74" s="1017"/>
      <c r="B74" s="1018"/>
      <c r="C74" s="1018"/>
      <c r="D74" s="1103"/>
      <c r="E74" s="961"/>
      <c r="F74" s="961"/>
      <c r="J74" s="964"/>
      <c r="M74" s="964"/>
    </row>
    <row r="75" spans="1:13" s="962" customFormat="1">
      <c r="A75" s="1017"/>
      <c r="B75" s="1018"/>
      <c r="C75" s="1018"/>
      <c r="D75" s="1103"/>
      <c r="E75" s="961"/>
      <c r="F75" s="961"/>
      <c r="J75" s="964"/>
      <c r="M75" s="964"/>
    </row>
    <row r="76" spans="1:13" s="962" customFormat="1" ht="15" customHeight="1">
      <c r="A76" s="1017"/>
      <c r="B76" s="1018"/>
      <c r="C76" s="1018"/>
      <c r="D76" s="1103"/>
      <c r="E76" s="1006"/>
      <c r="F76" s="1006"/>
      <c r="G76" s="975"/>
      <c r="H76" s="975"/>
      <c r="J76" s="964"/>
      <c r="M76" s="964"/>
    </row>
    <row r="77" spans="1:13" s="962" customFormat="1" ht="15" customHeight="1">
      <c r="A77" s="1017"/>
      <c r="B77" s="1018"/>
      <c r="C77" s="1018"/>
      <c r="D77" s="1103"/>
      <c r="E77" s="1006"/>
      <c r="F77" s="1006"/>
      <c r="G77" s="975"/>
      <c r="H77" s="975"/>
      <c r="J77" s="964"/>
      <c r="M77" s="964"/>
    </row>
    <row r="78" spans="1:13" s="962" customFormat="1" ht="15" customHeight="1">
      <c r="A78" s="1017"/>
      <c r="B78" s="1018"/>
      <c r="C78" s="1018"/>
      <c r="D78" s="1103"/>
      <c r="E78" s="1006"/>
      <c r="F78" s="1006"/>
      <c r="G78" s="975"/>
      <c r="H78" s="975"/>
      <c r="J78" s="964"/>
      <c r="M78" s="964"/>
    </row>
    <row r="79" spans="1:13" s="962" customFormat="1" ht="15" customHeight="1">
      <c r="A79" s="1017"/>
      <c r="B79" s="1018"/>
      <c r="C79" s="1018"/>
      <c r="D79" s="1103"/>
      <c r="E79" s="1006"/>
      <c r="F79" s="1006"/>
      <c r="G79" s="975"/>
      <c r="H79" s="975"/>
      <c r="J79" s="964"/>
      <c r="M79" s="964"/>
    </row>
    <row r="80" spans="1:13" s="962" customFormat="1" ht="15" customHeight="1">
      <c r="A80" s="1017"/>
      <c r="B80" s="1018"/>
      <c r="C80" s="1018"/>
      <c r="D80" s="1103"/>
      <c r="E80" s="1006"/>
      <c r="F80" s="1006"/>
      <c r="G80" s="975"/>
      <c r="H80" s="975"/>
      <c r="J80" s="964"/>
      <c r="M80" s="964"/>
    </row>
    <row r="81" spans="1:13" s="962" customFormat="1" ht="15" customHeight="1">
      <c r="A81" s="1017"/>
      <c r="B81" s="1018"/>
      <c r="C81" s="1018"/>
      <c r="D81" s="1103"/>
      <c r="E81" s="1006"/>
      <c r="F81" s="1006"/>
      <c r="G81" s="975"/>
      <c r="H81" s="975"/>
      <c r="J81" s="964"/>
      <c r="M81" s="964"/>
    </row>
    <row r="82" spans="1:13" s="962" customFormat="1" ht="15" customHeight="1">
      <c r="A82" s="1017"/>
      <c r="B82" s="1018"/>
      <c r="C82" s="1018"/>
      <c r="D82" s="1103"/>
      <c r="E82" s="1006"/>
      <c r="F82" s="1006"/>
      <c r="G82" s="975"/>
      <c r="H82" s="975"/>
      <c r="J82" s="964"/>
      <c r="M82" s="964"/>
    </row>
    <row r="83" spans="1:13" s="962" customFormat="1" ht="15" customHeight="1">
      <c r="A83" s="1017"/>
      <c r="B83" s="1018"/>
      <c r="C83" s="1018"/>
      <c r="D83" s="1103"/>
      <c r="E83" s="1006"/>
      <c r="F83" s="1006"/>
      <c r="G83" s="975"/>
      <c r="H83" s="975"/>
      <c r="J83" s="964"/>
      <c r="M83" s="964"/>
    </row>
    <row r="84" spans="1:13" s="962" customFormat="1" ht="15" customHeight="1">
      <c r="A84" s="1017"/>
      <c r="B84" s="1018"/>
      <c r="C84" s="1018"/>
      <c r="D84" s="1103"/>
      <c r="E84" s="1006"/>
      <c r="F84" s="1006"/>
      <c r="G84" s="975"/>
      <c r="H84" s="975"/>
      <c r="J84" s="964"/>
      <c r="M84" s="964"/>
    </row>
    <row r="85" spans="1:13" s="962" customFormat="1" ht="15" customHeight="1">
      <c r="A85" s="1017"/>
      <c r="B85" s="1018"/>
      <c r="C85" s="1018"/>
      <c r="D85" s="1103"/>
      <c r="E85" s="1006"/>
      <c r="F85" s="1006"/>
      <c r="G85" s="975"/>
      <c r="H85" s="975"/>
      <c r="J85" s="964"/>
      <c r="M85" s="964"/>
    </row>
    <row r="86" spans="1:13" s="962" customFormat="1" ht="15" customHeight="1">
      <c r="A86" s="1017"/>
      <c r="B86" s="1018"/>
      <c r="C86" s="1018"/>
      <c r="D86" s="1103"/>
      <c r="E86" s="1006"/>
      <c r="F86" s="1006"/>
      <c r="G86" s="975"/>
      <c r="H86" s="975"/>
      <c r="J86" s="964"/>
      <c r="M86" s="964"/>
    </row>
    <row r="87" spans="1:13" s="962" customFormat="1" ht="15" customHeight="1">
      <c r="A87" s="1017"/>
      <c r="B87" s="1018"/>
      <c r="C87" s="1018"/>
      <c r="D87" s="1103"/>
      <c r="E87" s="1006"/>
      <c r="F87" s="1006"/>
      <c r="G87" s="975"/>
      <c r="H87" s="975"/>
      <c r="J87" s="964"/>
      <c r="M87" s="964"/>
    </row>
    <row r="88" spans="1:13" s="962" customFormat="1" ht="15" customHeight="1">
      <c r="A88" s="1017"/>
      <c r="B88" s="1018"/>
      <c r="C88" s="1018"/>
      <c r="D88" s="1103"/>
      <c r="E88" s="1006"/>
      <c r="F88" s="1006"/>
      <c r="G88" s="975"/>
      <c r="H88" s="975"/>
      <c r="J88" s="964"/>
      <c r="M88" s="964"/>
    </row>
    <row r="89" spans="1:13" s="962" customFormat="1" ht="15" customHeight="1">
      <c r="A89" s="1017"/>
      <c r="B89" s="1018"/>
      <c r="C89" s="1018"/>
      <c r="D89" s="1103"/>
      <c r="E89" s="1006"/>
      <c r="F89" s="1006"/>
      <c r="G89" s="975"/>
      <c r="H89" s="975"/>
      <c r="J89" s="964"/>
      <c r="M89" s="964"/>
    </row>
    <row r="90" spans="1:13" s="962" customFormat="1" ht="15" customHeight="1">
      <c r="A90" s="1017"/>
      <c r="B90" s="1018"/>
      <c r="C90" s="1018"/>
      <c r="D90" s="1103"/>
      <c r="E90" s="1006"/>
      <c r="F90" s="1006"/>
      <c r="G90" s="975"/>
      <c r="H90" s="975"/>
      <c r="J90" s="964"/>
      <c r="M90" s="964"/>
    </row>
    <row r="91" spans="1:13" s="962" customFormat="1" ht="15" customHeight="1">
      <c r="A91" s="1017"/>
      <c r="B91" s="1018"/>
      <c r="C91" s="1018"/>
      <c r="D91" s="1103"/>
      <c r="E91" s="1006"/>
      <c r="F91" s="1006"/>
      <c r="G91" s="975"/>
      <c r="H91" s="975"/>
      <c r="J91" s="964"/>
      <c r="M91" s="964"/>
    </row>
    <row r="92" spans="1:13" s="962" customFormat="1" ht="15" customHeight="1">
      <c r="A92" s="1017"/>
      <c r="B92" s="1018"/>
      <c r="C92" s="1018"/>
      <c r="D92" s="1103"/>
      <c r="E92" s="1006"/>
      <c r="F92" s="1006"/>
      <c r="G92" s="975"/>
      <c r="H92" s="975"/>
      <c r="J92" s="964"/>
      <c r="M92" s="964"/>
    </row>
    <row r="93" spans="1:13" s="962" customFormat="1" ht="15" customHeight="1">
      <c r="A93" s="1017"/>
      <c r="B93" s="1018"/>
      <c r="C93" s="1018"/>
      <c r="D93" s="1103"/>
      <c r="E93" s="1006"/>
      <c r="F93" s="1006"/>
      <c r="G93" s="975"/>
      <c r="H93" s="975"/>
      <c r="J93" s="964"/>
      <c r="M93" s="964"/>
    </row>
    <row r="94" spans="1:13" s="962" customFormat="1" ht="15" customHeight="1">
      <c r="A94" s="1017"/>
      <c r="B94" s="1018"/>
      <c r="C94" s="1018"/>
      <c r="D94" s="1103"/>
      <c r="E94" s="1006"/>
      <c r="F94" s="1006"/>
      <c r="G94" s="975"/>
      <c r="H94" s="975"/>
      <c r="J94" s="964"/>
      <c r="M94" s="964"/>
    </row>
    <row r="95" spans="1:13" s="962" customFormat="1" ht="15" customHeight="1">
      <c r="A95" s="1017"/>
      <c r="B95" s="1018"/>
      <c r="C95" s="1018"/>
      <c r="D95" s="1103"/>
      <c r="E95" s="1006"/>
      <c r="F95" s="1006"/>
      <c r="G95" s="975"/>
      <c r="H95" s="975"/>
      <c r="J95" s="964"/>
      <c r="M95" s="964"/>
    </row>
    <row r="96" spans="1:13" s="962" customFormat="1" ht="15" customHeight="1">
      <c r="A96" s="1017"/>
      <c r="B96" s="1018"/>
      <c r="C96" s="1018"/>
      <c r="D96" s="1103"/>
      <c r="E96" s="1006"/>
      <c r="F96" s="1006"/>
      <c r="G96" s="975"/>
      <c r="H96" s="975"/>
      <c r="J96" s="964"/>
      <c r="M96" s="964"/>
    </row>
    <row r="97" spans="1:13" s="962" customFormat="1" ht="15" customHeight="1">
      <c r="A97" s="1017"/>
      <c r="B97" s="1018"/>
      <c r="C97" s="1018"/>
      <c r="D97" s="1103"/>
      <c r="E97" s="1006"/>
      <c r="F97" s="1006"/>
      <c r="G97" s="975"/>
      <c r="H97" s="975"/>
      <c r="J97" s="964"/>
      <c r="M97" s="964"/>
    </row>
    <row r="98" spans="1:13" s="962" customFormat="1" ht="15" customHeight="1">
      <c r="A98" s="1017"/>
      <c r="B98" s="1018"/>
      <c r="C98" s="1018"/>
      <c r="D98" s="1103"/>
      <c r="E98" s="1006"/>
      <c r="F98" s="1006"/>
      <c r="G98" s="975"/>
      <c r="H98" s="975"/>
      <c r="J98" s="964"/>
      <c r="M98" s="964"/>
    </row>
    <row r="99" spans="1:13" s="962" customFormat="1" ht="15" customHeight="1">
      <c r="A99" s="1017"/>
      <c r="B99" s="1018"/>
      <c r="C99" s="1018"/>
      <c r="D99" s="1103"/>
      <c r="E99" s="1006"/>
      <c r="F99" s="1006"/>
      <c r="G99" s="975"/>
      <c r="H99" s="975"/>
      <c r="J99" s="964"/>
      <c r="M99" s="964"/>
    </row>
    <row r="100" spans="1:13" s="962" customFormat="1" ht="15" customHeight="1">
      <c r="A100" s="1017"/>
      <c r="B100" s="1018"/>
      <c r="C100" s="1018"/>
      <c r="D100" s="1103"/>
      <c r="E100" s="1006"/>
      <c r="F100" s="1006"/>
      <c r="G100" s="975"/>
      <c r="H100" s="975"/>
      <c r="J100" s="964"/>
      <c r="M100" s="964"/>
    </row>
    <row r="101" spans="1:13" s="962" customFormat="1" ht="15" customHeight="1">
      <c r="A101" s="1017"/>
      <c r="B101" s="1018"/>
      <c r="C101" s="1018"/>
      <c r="D101" s="1103"/>
      <c r="E101" s="1006"/>
      <c r="F101" s="1006"/>
      <c r="G101" s="975"/>
      <c r="H101" s="975"/>
      <c r="J101" s="964"/>
      <c r="M101" s="964"/>
    </row>
    <row r="102" spans="1:13" s="962" customFormat="1" ht="15" customHeight="1">
      <c r="A102" s="1017"/>
      <c r="B102" s="1018"/>
      <c r="C102" s="1018"/>
      <c r="D102" s="1103"/>
      <c r="E102" s="1006"/>
      <c r="F102" s="1006"/>
      <c r="G102" s="975"/>
      <c r="H102" s="975"/>
      <c r="J102" s="964"/>
      <c r="M102" s="964"/>
    </row>
    <row r="103" spans="1:13" s="962" customFormat="1" ht="15" customHeight="1">
      <c r="A103" s="1017"/>
      <c r="B103" s="1018"/>
      <c r="C103" s="1018"/>
      <c r="D103" s="1103"/>
      <c r="E103" s="1006"/>
      <c r="F103" s="1006"/>
      <c r="G103" s="975"/>
      <c r="H103" s="975"/>
      <c r="J103" s="964"/>
      <c r="M103" s="964"/>
    </row>
    <row r="104" spans="1:13" s="962" customFormat="1" ht="15" customHeight="1">
      <c r="A104" s="1017"/>
      <c r="B104" s="1018"/>
      <c r="C104" s="1018"/>
      <c r="D104" s="1103"/>
      <c r="E104" s="1006"/>
      <c r="F104" s="1006"/>
      <c r="G104" s="975"/>
      <c r="H104" s="975"/>
      <c r="J104" s="964"/>
      <c r="M104" s="964"/>
    </row>
    <row r="105" spans="1:13" s="962" customFormat="1" ht="15" customHeight="1">
      <c r="A105" s="1017"/>
      <c r="B105" s="1018"/>
      <c r="C105" s="1018"/>
      <c r="D105" s="1103"/>
      <c r="E105" s="1006"/>
      <c r="F105" s="1006"/>
      <c r="G105" s="975"/>
      <c r="H105" s="975"/>
      <c r="J105" s="964"/>
      <c r="M105" s="964"/>
    </row>
    <row r="106" spans="1:13" ht="15" customHeight="1"/>
    <row r="107" spans="1:13" ht="15" customHeight="1"/>
    <row r="108" spans="1:13" ht="15" customHeight="1"/>
    <row r="109" spans="1:13" ht="15" customHeight="1"/>
    <row r="110" spans="1:13" ht="15" customHeight="1"/>
    <row r="111" spans="1:13" ht="15" customHeight="1"/>
    <row r="112" spans="1:13"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sheetData>
  <sheetProtection password="D860" sheet="1" objects="1" scenarios="1"/>
  <mergeCells count="6">
    <mergeCell ref="A1:D1"/>
    <mergeCell ref="A2:C2"/>
    <mergeCell ref="B3:F3"/>
    <mergeCell ref="A6:B6"/>
    <mergeCell ref="A4:C4"/>
    <mergeCell ref="B5:F5"/>
  </mergeCells>
  <printOptions gridLines="1"/>
  <pageMargins left="0.78749999999999998" right="0.39374999999999999" top="1.2090277777777778" bottom="0.98402777777777772" header="0.39374999999999999" footer="0.51180555555555551"/>
  <pageSetup paperSize="9" scale="58" firstPageNumber="0" orientation="portrait" r:id="rId1"/>
  <headerFooter alignWithMargins="0">
    <oddHeader>&amp;L&amp;G&amp;C&amp;8MM-BIRO d.o.o. Ulica tolminskih puntarjev 4, 5000 Nova Gorica,  
tel: 05 333-49-40, fax: 05 333-49-39,  
e.mail: mm.biro@siol.net, http://www.mm-biro.si</oddHeader>
    <oddFooter>&amp;L&amp;"Arial CE,Navadno"&amp;8Mapa: 4&amp;C&amp;"Arial CE,Navadno"&amp;8POPIS ELEKTROINSTALACIJSKEGA MATERIALA IN DEL&amp;R&amp;"Arial CE,Navadno"&amp;8Stran: &amp;P/&amp;N</oddFooter>
  </headerFooter>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syncHorizontal="1" syncVertical="1" syncRef="A37">
    <tabColor rgb="FFFFFF99"/>
  </sheetPr>
  <dimension ref="A1:IV219"/>
  <sheetViews>
    <sheetView view="pageBreakPreview" topLeftCell="A37" zoomScaleNormal="100" zoomScaleSheetLayoutView="100" workbookViewId="0">
      <selection activeCell="D47" sqref="D47"/>
    </sheetView>
  </sheetViews>
  <sheetFormatPr defaultColWidth="9" defaultRowHeight="13.2"/>
  <cols>
    <col min="1" max="1" width="3.5" style="270" bestFit="1" customWidth="1"/>
    <col min="2" max="2" width="54" style="270" customWidth="1"/>
    <col min="3" max="3" width="5.8984375" style="270" customWidth="1"/>
    <col min="4" max="4" width="7.69921875" style="461" customWidth="1"/>
    <col min="5" max="5" width="10.09765625" style="461" customWidth="1"/>
    <col min="6" max="6" width="8.19921875" style="461" bestFit="1" customWidth="1"/>
    <col min="7" max="7" width="11.59765625" style="267" bestFit="1" customWidth="1"/>
    <col min="8" max="8" width="9.69921875" style="267" bestFit="1" customWidth="1"/>
    <col min="9" max="9" width="5" style="265" customWidth="1"/>
    <col min="10" max="10" width="10.3984375" style="266" customWidth="1"/>
    <col min="11" max="11" width="11" style="265" customWidth="1"/>
    <col min="12" max="12" width="0" style="265" hidden="1" customWidth="1"/>
    <col min="13" max="13" width="10.3984375" style="266" hidden="1" customWidth="1"/>
    <col min="14" max="16384" width="9" style="265"/>
  </cols>
  <sheetData>
    <row r="1" spans="1:256" ht="15" customHeight="1">
      <c r="A1" s="2489" t="s">
        <v>285</v>
      </c>
      <c r="B1" s="2489"/>
      <c r="C1" s="2489"/>
      <c r="D1" s="2489"/>
      <c r="E1" s="468"/>
      <c r="F1" s="468"/>
      <c r="G1" s="316"/>
      <c r="H1" s="316"/>
      <c r="I1" s="315"/>
      <c r="J1" s="314"/>
      <c r="K1" s="315"/>
      <c r="L1" s="315"/>
      <c r="M1" s="314"/>
    </row>
    <row r="2" spans="1:256" ht="12.75" customHeight="1">
      <c r="A2" s="2468" t="s">
        <v>1140</v>
      </c>
      <c r="B2" s="2468"/>
      <c r="C2" s="2468"/>
      <c r="D2" s="384"/>
      <c r="E2" s="383"/>
      <c r="F2" s="383"/>
      <c r="G2" s="383"/>
      <c r="H2" s="316"/>
      <c r="I2" s="315"/>
      <c r="J2" s="315"/>
      <c r="K2" s="314"/>
      <c r="M2" s="265"/>
    </row>
    <row r="3" spans="1:256" ht="194.25" customHeight="1">
      <c r="A3" s="324" t="s">
        <v>1137</v>
      </c>
      <c r="B3" s="2466" t="s">
        <v>1139</v>
      </c>
      <c r="C3" s="2467"/>
      <c r="D3" s="2467"/>
      <c r="E3" s="2467"/>
      <c r="F3" s="2467"/>
      <c r="G3" s="323"/>
      <c r="H3" s="316"/>
      <c r="I3" s="315"/>
      <c r="J3" s="315"/>
      <c r="K3" s="314"/>
      <c r="M3" s="265"/>
    </row>
    <row r="4" spans="1:256" s="325" customFormat="1">
      <c r="A4" s="2468" t="s">
        <v>1138</v>
      </c>
      <c r="B4" s="2469"/>
      <c r="C4" s="2469"/>
      <c r="D4" s="330"/>
      <c r="E4" s="330"/>
      <c r="F4" s="330"/>
      <c r="G4" s="329"/>
      <c r="H4" s="328"/>
      <c r="I4" s="327"/>
      <c r="J4" s="327"/>
      <c r="K4" s="326"/>
    </row>
    <row r="5" spans="1:256" ht="52.5" customHeight="1">
      <c r="A5" s="324" t="s">
        <v>1137</v>
      </c>
      <c r="B5" s="2466" t="s">
        <v>1136</v>
      </c>
      <c r="C5" s="2470"/>
      <c r="D5" s="2470"/>
      <c r="E5" s="2470"/>
      <c r="F5" s="2470"/>
      <c r="G5" s="323"/>
      <c r="H5" s="316"/>
      <c r="I5" s="315"/>
      <c r="J5" s="315"/>
      <c r="K5" s="314"/>
      <c r="M5" s="265"/>
    </row>
    <row r="6" spans="1:256" ht="12.75" customHeight="1">
      <c r="A6" s="2468" t="s">
        <v>1135</v>
      </c>
      <c r="B6" s="2468"/>
      <c r="C6" s="380"/>
      <c r="D6" s="380"/>
      <c r="E6" s="380"/>
      <c r="F6" s="380"/>
      <c r="G6" s="323"/>
      <c r="H6" s="316"/>
      <c r="I6" s="315"/>
      <c r="J6" s="315"/>
      <c r="K6" s="314"/>
      <c r="M6" s="265"/>
    </row>
    <row r="7" spans="1:256" ht="13.8" thickBot="1">
      <c r="A7" s="382"/>
      <c r="B7" s="381"/>
      <c r="C7" s="380"/>
      <c r="D7" s="380"/>
      <c r="E7" s="380"/>
      <c r="F7" s="380"/>
      <c r="G7" s="323"/>
      <c r="H7" s="316"/>
      <c r="I7" s="315"/>
      <c r="J7" s="315"/>
      <c r="K7" s="314"/>
      <c r="M7" s="265"/>
    </row>
    <row r="8" spans="1:256" s="375" customFormat="1">
      <c r="A8" s="363" t="s">
        <v>1134</v>
      </c>
      <c r="B8" s="363" t="s">
        <v>1133</v>
      </c>
      <c r="C8" s="362" t="s">
        <v>1132</v>
      </c>
      <c r="D8" s="362" t="s">
        <v>1131</v>
      </c>
      <c r="E8" s="379" t="s">
        <v>1130</v>
      </c>
      <c r="F8" s="379" t="s">
        <v>1129</v>
      </c>
      <c r="G8" s="378"/>
      <c r="H8" s="377"/>
      <c r="I8" s="359"/>
      <c r="J8" s="376"/>
    </row>
    <row r="9" spans="1:256" s="272" customFormat="1">
      <c r="A9" s="277"/>
      <c r="B9" s="478"/>
      <c r="C9" s="478"/>
      <c r="D9" s="477"/>
      <c r="E9" s="476"/>
      <c r="F9" s="475"/>
      <c r="G9" s="464"/>
      <c r="J9" s="463"/>
      <c r="K9" s="464"/>
      <c r="L9" s="464"/>
      <c r="M9" s="463"/>
    </row>
    <row r="10" spans="1:256" s="370" customFormat="1" ht="39.6">
      <c r="A10" s="297">
        <v>1</v>
      </c>
      <c r="B10" s="278" t="s">
        <v>1496</v>
      </c>
      <c r="C10" s="297"/>
      <c r="D10" s="278"/>
      <c r="E10" s="462"/>
      <c r="F10" s="462"/>
      <c r="G10" s="299"/>
      <c r="H10" s="272"/>
      <c r="I10" s="272"/>
      <c r="J10" s="298"/>
      <c r="K10" s="298"/>
      <c r="L10" s="272"/>
      <c r="M10" s="298"/>
      <c r="N10" s="272"/>
      <c r="O10" s="272"/>
      <c r="P10" s="272"/>
      <c r="Q10" s="272"/>
      <c r="R10" s="272"/>
      <c r="S10" s="272"/>
      <c r="T10" s="272"/>
      <c r="U10" s="272"/>
      <c r="V10" s="272"/>
      <c r="W10" s="272"/>
      <c r="X10" s="272"/>
      <c r="Y10" s="272"/>
      <c r="Z10" s="272"/>
      <c r="AA10" s="272"/>
      <c r="AB10" s="272"/>
      <c r="AC10" s="272"/>
      <c r="AD10" s="272"/>
      <c r="AE10" s="272"/>
      <c r="AF10" s="272"/>
      <c r="AG10" s="272"/>
      <c r="AH10" s="272"/>
      <c r="AI10" s="272"/>
      <c r="AJ10" s="272"/>
      <c r="AK10" s="272"/>
      <c r="AL10" s="272"/>
      <c r="AM10" s="272"/>
      <c r="AN10" s="272"/>
      <c r="AO10" s="272"/>
      <c r="AP10" s="272"/>
      <c r="AQ10" s="272"/>
      <c r="AR10" s="272"/>
      <c r="AS10" s="272"/>
      <c r="AT10" s="272"/>
      <c r="AU10" s="272"/>
      <c r="AV10" s="272"/>
      <c r="AW10" s="272"/>
      <c r="AX10" s="272"/>
      <c r="AY10" s="272"/>
      <c r="AZ10" s="272"/>
      <c r="BA10" s="272"/>
      <c r="BB10" s="272"/>
      <c r="BC10" s="272"/>
      <c r="BD10" s="272"/>
      <c r="BE10" s="272"/>
      <c r="BF10" s="272"/>
      <c r="BG10" s="272"/>
      <c r="BH10" s="272"/>
      <c r="BI10" s="272"/>
      <c r="BJ10" s="272"/>
      <c r="BK10" s="272"/>
      <c r="BL10" s="272"/>
      <c r="BM10" s="272"/>
      <c r="BN10" s="272"/>
      <c r="BO10" s="272"/>
      <c r="BP10" s="272"/>
      <c r="BQ10" s="272"/>
      <c r="BR10" s="272"/>
      <c r="BS10" s="272"/>
      <c r="BT10" s="272"/>
      <c r="BU10" s="272"/>
      <c r="BV10" s="272"/>
      <c r="BW10" s="272"/>
      <c r="BX10" s="272"/>
      <c r="BY10" s="272"/>
      <c r="BZ10" s="272"/>
      <c r="CA10" s="272"/>
      <c r="CB10" s="272"/>
      <c r="CC10" s="272"/>
      <c r="CD10" s="272"/>
      <c r="CE10" s="272"/>
      <c r="CF10" s="272"/>
      <c r="CG10" s="272"/>
      <c r="CH10" s="272"/>
      <c r="CI10" s="272"/>
      <c r="CJ10" s="272"/>
      <c r="CK10" s="272"/>
      <c r="CL10" s="272"/>
      <c r="CM10" s="272"/>
      <c r="CN10" s="272"/>
      <c r="CO10" s="272"/>
      <c r="CP10" s="272"/>
      <c r="CQ10" s="272"/>
      <c r="CR10" s="272"/>
      <c r="CS10" s="272"/>
      <c r="CT10" s="272"/>
      <c r="CU10" s="272"/>
      <c r="CV10" s="272"/>
      <c r="CW10" s="272"/>
      <c r="CX10" s="272"/>
      <c r="CY10" s="272"/>
      <c r="CZ10" s="272"/>
      <c r="DA10" s="272"/>
      <c r="DB10" s="272"/>
      <c r="DC10" s="272"/>
      <c r="DD10" s="272"/>
      <c r="DE10" s="272"/>
      <c r="DF10" s="272"/>
      <c r="DG10" s="272"/>
      <c r="DH10" s="272"/>
      <c r="DI10" s="272"/>
      <c r="DJ10" s="272"/>
      <c r="DK10" s="272"/>
      <c r="DL10" s="272"/>
      <c r="DM10" s="272"/>
      <c r="DN10" s="272"/>
      <c r="DO10" s="272"/>
      <c r="DP10" s="272"/>
      <c r="DQ10" s="272"/>
      <c r="DR10" s="272"/>
      <c r="DS10" s="272"/>
      <c r="DT10" s="272"/>
      <c r="DU10" s="272"/>
      <c r="DV10" s="272"/>
      <c r="DW10" s="272"/>
      <c r="DX10" s="272"/>
      <c r="DY10" s="272"/>
      <c r="DZ10" s="272"/>
      <c r="EA10" s="272"/>
      <c r="EB10" s="272"/>
      <c r="EC10" s="272"/>
      <c r="ED10" s="272"/>
      <c r="EE10" s="272"/>
      <c r="EF10" s="272"/>
      <c r="EG10" s="272"/>
      <c r="EH10" s="272"/>
      <c r="EI10" s="272"/>
      <c r="EJ10" s="272"/>
      <c r="EK10" s="272"/>
      <c r="EL10" s="272"/>
      <c r="EM10" s="272"/>
      <c r="EN10" s="272"/>
      <c r="EO10" s="272"/>
      <c r="EP10" s="272"/>
      <c r="EQ10" s="272"/>
      <c r="ER10" s="272"/>
      <c r="ES10" s="272"/>
      <c r="ET10" s="272"/>
      <c r="EU10" s="272"/>
      <c r="EV10" s="272"/>
      <c r="EW10" s="272"/>
      <c r="EX10" s="272"/>
      <c r="EY10" s="272"/>
      <c r="EZ10" s="272"/>
      <c r="FA10" s="272"/>
      <c r="FB10" s="272"/>
      <c r="FC10" s="272"/>
      <c r="FD10" s="272"/>
      <c r="FE10" s="272"/>
      <c r="FF10" s="272"/>
      <c r="FG10" s="272"/>
      <c r="FH10" s="272"/>
      <c r="FI10" s="272"/>
      <c r="FJ10" s="272"/>
      <c r="FK10" s="272"/>
      <c r="FL10" s="272"/>
      <c r="FM10" s="272"/>
      <c r="FN10" s="272"/>
      <c r="FO10" s="272"/>
      <c r="FP10" s="272"/>
      <c r="FQ10" s="272"/>
      <c r="FR10" s="272"/>
      <c r="FS10" s="272"/>
      <c r="FT10" s="272"/>
      <c r="FU10" s="272"/>
      <c r="FV10" s="272"/>
      <c r="FW10" s="272"/>
      <c r="FX10" s="272"/>
      <c r="FY10" s="272"/>
      <c r="FZ10" s="272"/>
      <c r="GA10" s="272"/>
      <c r="GB10" s="272"/>
      <c r="GC10" s="272"/>
      <c r="GD10" s="272"/>
      <c r="GE10" s="272"/>
      <c r="GF10" s="272"/>
      <c r="GG10" s="272"/>
      <c r="GH10" s="272"/>
      <c r="GI10" s="272"/>
      <c r="GJ10" s="272"/>
      <c r="GK10" s="272"/>
      <c r="GL10" s="272"/>
      <c r="GM10" s="272"/>
      <c r="GN10" s="272"/>
      <c r="GO10" s="272"/>
      <c r="GP10" s="272"/>
      <c r="GQ10" s="272"/>
      <c r="GR10" s="272"/>
      <c r="GS10" s="272"/>
      <c r="GT10" s="272"/>
      <c r="GU10" s="272"/>
      <c r="GV10" s="272"/>
      <c r="GW10" s="272"/>
      <c r="GX10" s="272"/>
      <c r="GY10" s="272"/>
      <c r="GZ10" s="272"/>
      <c r="HA10" s="272"/>
      <c r="HB10" s="272"/>
      <c r="HC10" s="272"/>
      <c r="HD10" s="272"/>
      <c r="HE10" s="272"/>
      <c r="HF10" s="272"/>
      <c r="HG10" s="272"/>
      <c r="HH10" s="272"/>
      <c r="HI10" s="272"/>
      <c r="HJ10" s="272"/>
      <c r="HK10" s="272"/>
      <c r="HL10" s="272"/>
      <c r="HM10" s="272"/>
      <c r="HN10" s="272"/>
      <c r="HO10" s="272"/>
      <c r="HP10" s="272"/>
      <c r="HQ10" s="272"/>
      <c r="HR10" s="272"/>
      <c r="HS10" s="272"/>
      <c r="HT10" s="272"/>
      <c r="HU10" s="272"/>
      <c r="HV10" s="272"/>
      <c r="HW10" s="272"/>
      <c r="HX10" s="272"/>
      <c r="HY10" s="272"/>
      <c r="HZ10" s="272"/>
      <c r="IA10" s="272"/>
      <c r="IB10" s="272"/>
      <c r="IC10" s="272"/>
      <c r="ID10" s="272"/>
      <c r="IE10" s="272"/>
      <c r="IF10" s="272"/>
      <c r="IG10" s="272"/>
      <c r="IH10" s="272"/>
      <c r="II10" s="272"/>
      <c r="IJ10" s="272"/>
      <c r="IK10" s="272"/>
      <c r="IL10" s="272"/>
      <c r="IM10" s="272"/>
      <c r="IN10" s="272"/>
      <c r="IO10" s="272"/>
      <c r="IP10" s="272"/>
      <c r="IQ10" s="272"/>
      <c r="IR10" s="272"/>
      <c r="IS10" s="272"/>
      <c r="IT10" s="272"/>
      <c r="IU10" s="272"/>
      <c r="IV10" s="272"/>
    </row>
    <row r="11" spans="1:256" s="370" customFormat="1" ht="43.2">
      <c r="A11" s="297"/>
      <c r="B11" s="427" t="s">
        <v>1495</v>
      </c>
      <c r="C11" s="297" t="s">
        <v>378</v>
      </c>
      <c r="D11" s="278">
        <v>1</v>
      </c>
      <c r="E11" s="462"/>
      <c r="F11" s="462"/>
      <c r="H11" s="272"/>
      <c r="I11" s="272"/>
      <c r="J11" s="298"/>
      <c r="K11" s="298"/>
      <c r="L11" s="272"/>
      <c r="M11" s="298"/>
      <c r="N11" s="272"/>
      <c r="O11" s="272"/>
      <c r="P11" s="272"/>
      <c r="Q11" s="272"/>
      <c r="R11" s="272"/>
      <c r="S11" s="272"/>
      <c r="T11" s="272"/>
      <c r="U11" s="272"/>
      <c r="V11" s="272"/>
      <c r="W11" s="272"/>
      <c r="X11" s="272"/>
      <c r="Y11" s="272"/>
      <c r="Z11" s="272"/>
      <c r="AA11" s="272"/>
      <c r="AB11" s="272"/>
      <c r="AC11" s="272"/>
      <c r="AD11" s="272"/>
      <c r="AE11" s="272"/>
      <c r="AF11" s="272"/>
      <c r="AG11" s="272"/>
      <c r="AH11" s="272"/>
      <c r="AI11" s="272"/>
      <c r="AJ11" s="272"/>
      <c r="AK11" s="272"/>
      <c r="AL11" s="272"/>
      <c r="AM11" s="272"/>
      <c r="AN11" s="272"/>
      <c r="AO11" s="272"/>
      <c r="AP11" s="272"/>
      <c r="AQ11" s="272"/>
      <c r="AR11" s="272"/>
      <c r="AS11" s="272"/>
      <c r="AT11" s="272"/>
      <c r="AU11" s="272"/>
      <c r="AV11" s="272"/>
      <c r="AW11" s="272"/>
      <c r="AX11" s="272"/>
      <c r="AY11" s="272"/>
      <c r="AZ11" s="272"/>
      <c r="BA11" s="272"/>
      <c r="BB11" s="272"/>
      <c r="BC11" s="272"/>
      <c r="BD11" s="272"/>
      <c r="BE11" s="272"/>
      <c r="BF11" s="272"/>
      <c r="BG11" s="272"/>
      <c r="BH11" s="272"/>
      <c r="BI11" s="272"/>
      <c r="BJ11" s="272"/>
      <c r="BK11" s="272"/>
      <c r="BL11" s="272"/>
      <c r="BM11" s="272"/>
      <c r="BN11" s="272"/>
      <c r="BO11" s="272"/>
      <c r="BP11" s="272"/>
      <c r="BQ11" s="272"/>
      <c r="BR11" s="272"/>
      <c r="BS11" s="272"/>
      <c r="BT11" s="272"/>
      <c r="BU11" s="272"/>
      <c r="BV11" s="272"/>
      <c r="BW11" s="272"/>
      <c r="BX11" s="272"/>
      <c r="BY11" s="272"/>
      <c r="BZ11" s="272"/>
      <c r="CA11" s="272"/>
      <c r="CB11" s="272"/>
      <c r="CC11" s="272"/>
      <c r="CD11" s="272"/>
      <c r="CE11" s="272"/>
      <c r="CF11" s="272"/>
      <c r="CG11" s="272"/>
      <c r="CH11" s="272"/>
      <c r="CI11" s="272"/>
      <c r="CJ11" s="272"/>
      <c r="CK11" s="272"/>
      <c r="CL11" s="272"/>
      <c r="CM11" s="272"/>
      <c r="CN11" s="272"/>
      <c r="CO11" s="272"/>
      <c r="CP11" s="272"/>
      <c r="CQ11" s="272"/>
      <c r="CR11" s="272"/>
      <c r="CS11" s="272"/>
      <c r="CT11" s="272"/>
      <c r="CU11" s="272"/>
      <c r="CV11" s="272"/>
      <c r="CW11" s="272"/>
      <c r="CX11" s="272"/>
      <c r="CY11" s="272"/>
      <c r="CZ11" s="272"/>
      <c r="DA11" s="272"/>
      <c r="DB11" s="272"/>
      <c r="DC11" s="272"/>
      <c r="DD11" s="272"/>
      <c r="DE11" s="272"/>
      <c r="DF11" s="272"/>
      <c r="DG11" s="272"/>
      <c r="DH11" s="272"/>
      <c r="DI11" s="272"/>
      <c r="DJ11" s="272"/>
      <c r="DK11" s="272"/>
      <c r="DL11" s="272"/>
      <c r="DM11" s="272"/>
      <c r="DN11" s="272"/>
      <c r="DO11" s="272"/>
      <c r="DP11" s="272"/>
      <c r="DQ11" s="272"/>
      <c r="DR11" s="272"/>
      <c r="DS11" s="272"/>
      <c r="DT11" s="272"/>
      <c r="DU11" s="272"/>
      <c r="DV11" s="272"/>
      <c r="DW11" s="272"/>
      <c r="DX11" s="272"/>
      <c r="DY11" s="272"/>
      <c r="DZ11" s="272"/>
      <c r="EA11" s="272"/>
      <c r="EB11" s="272"/>
      <c r="EC11" s="272"/>
      <c r="ED11" s="272"/>
      <c r="EE11" s="272"/>
      <c r="EF11" s="272"/>
      <c r="EG11" s="272"/>
      <c r="EH11" s="272"/>
      <c r="EI11" s="272"/>
      <c r="EJ11" s="272"/>
      <c r="EK11" s="272"/>
      <c r="EL11" s="272"/>
      <c r="EM11" s="272"/>
      <c r="EN11" s="272"/>
      <c r="EO11" s="272"/>
      <c r="EP11" s="272"/>
      <c r="EQ11" s="272"/>
      <c r="ER11" s="272"/>
      <c r="ES11" s="272"/>
      <c r="ET11" s="272"/>
      <c r="EU11" s="272"/>
      <c r="EV11" s="272"/>
      <c r="EW11" s="272"/>
      <c r="EX11" s="272"/>
      <c r="EY11" s="272"/>
      <c r="EZ11" s="272"/>
      <c r="FA11" s="272"/>
      <c r="FB11" s="272"/>
      <c r="FC11" s="272"/>
      <c r="FD11" s="272"/>
      <c r="FE11" s="272"/>
      <c r="FF11" s="272"/>
      <c r="FG11" s="272"/>
      <c r="FH11" s="272"/>
      <c r="FI11" s="272"/>
      <c r="FJ11" s="272"/>
      <c r="FK11" s="272"/>
      <c r="FL11" s="272"/>
      <c r="FM11" s="272"/>
      <c r="FN11" s="272"/>
      <c r="FO11" s="272"/>
      <c r="FP11" s="272"/>
      <c r="FQ11" s="272"/>
      <c r="FR11" s="272"/>
      <c r="FS11" s="272"/>
      <c r="FT11" s="272"/>
      <c r="FU11" s="272"/>
      <c r="FV11" s="272"/>
      <c r="FW11" s="272"/>
      <c r="FX11" s="272"/>
      <c r="FY11" s="272"/>
      <c r="FZ11" s="272"/>
      <c r="GA11" s="272"/>
      <c r="GB11" s="272"/>
      <c r="GC11" s="272"/>
      <c r="GD11" s="272"/>
      <c r="GE11" s="272"/>
      <c r="GF11" s="272"/>
      <c r="GG11" s="272"/>
      <c r="GH11" s="272"/>
      <c r="GI11" s="272"/>
      <c r="GJ11" s="272"/>
      <c r="GK11" s="272"/>
      <c r="GL11" s="272"/>
      <c r="GM11" s="272"/>
      <c r="GN11" s="272"/>
      <c r="GO11" s="272"/>
      <c r="GP11" s="272"/>
      <c r="GQ11" s="272"/>
      <c r="GR11" s="272"/>
      <c r="GS11" s="272"/>
      <c r="GT11" s="272"/>
      <c r="GU11" s="272"/>
      <c r="GV11" s="272"/>
      <c r="GW11" s="272"/>
      <c r="GX11" s="272"/>
      <c r="GY11" s="272"/>
      <c r="GZ11" s="272"/>
      <c r="HA11" s="272"/>
      <c r="HB11" s="272"/>
      <c r="HC11" s="272"/>
      <c r="HD11" s="272"/>
      <c r="HE11" s="272"/>
      <c r="HF11" s="272"/>
      <c r="HG11" s="272"/>
      <c r="HH11" s="272"/>
      <c r="HI11" s="272"/>
      <c r="HJ11" s="272"/>
      <c r="HK11" s="272"/>
      <c r="HL11" s="272"/>
      <c r="HM11" s="272"/>
      <c r="HN11" s="272"/>
      <c r="HO11" s="272"/>
      <c r="HP11" s="272"/>
      <c r="HQ11" s="272"/>
      <c r="HR11" s="272"/>
      <c r="HS11" s="272"/>
      <c r="HT11" s="272"/>
      <c r="HU11" s="272"/>
      <c r="HV11" s="272"/>
      <c r="HW11" s="272"/>
      <c r="HX11" s="272"/>
      <c r="HY11" s="272"/>
      <c r="HZ11" s="272"/>
      <c r="IA11" s="272"/>
      <c r="IB11" s="272"/>
      <c r="IC11" s="272"/>
      <c r="ID11" s="272"/>
      <c r="IE11" s="272"/>
      <c r="IF11" s="272"/>
      <c r="IG11" s="272"/>
      <c r="IH11" s="272"/>
      <c r="II11" s="272"/>
      <c r="IJ11" s="272"/>
      <c r="IK11" s="272"/>
      <c r="IL11" s="272"/>
      <c r="IM11" s="272"/>
      <c r="IN11" s="272"/>
      <c r="IO11" s="272"/>
      <c r="IP11" s="272"/>
      <c r="IQ11" s="272"/>
      <c r="IR11" s="272"/>
      <c r="IS11" s="272"/>
      <c r="IT11" s="272"/>
      <c r="IU11" s="272"/>
      <c r="IV11" s="272"/>
    </row>
    <row r="12" spans="1:256" s="370" customFormat="1">
      <c r="A12" s="297"/>
      <c r="B12" s="278" t="s">
        <v>1494</v>
      </c>
      <c r="C12" s="297" t="s">
        <v>378</v>
      </c>
      <c r="D12" s="278">
        <v>1</v>
      </c>
      <c r="E12" s="462"/>
      <c r="F12" s="462"/>
      <c r="H12" s="272"/>
      <c r="I12" s="272"/>
      <c r="J12" s="298"/>
      <c r="K12" s="298"/>
      <c r="L12" s="272"/>
      <c r="M12" s="298"/>
      <c r="N12" s="272"/>
      <c r="O12" s="272"/>
      <c r="P12" s="272"/>
      <c r="Q12" s="272"/>
      <c r="R12" s="272"/>
      <c r="S12" s="272"/>
      <c r="T12" s="272"/>
      <c r="U12" s="272"/>
      <c r="V12" s="272"/>
      <c r="W12" s="272"/>
      <c r="X12" s="272"/>
      <c r="Y12" s="272"/>
      <c r="Z12" s="272"/>
      <c r="AA12" s="272"/>
      <c r="AB12" s="272"/>
      <c r="AC12" s="272"/>
      <c r="AD12" s="272"/>
      <c r="AE12" s="272"/>
      <c r="AF12" s="272"/>
      <c r="AG12" s="272"/>
      <c r="AH12" s="272"/>
      <c r="AI12" s="272"/>
      <c r="AJ12" s="272"/>
      <c r="AK12" s="272"/>
      <c r="AL12" s="272"/>
      <c r="AM12" s="272"/>
      <c r="AN12" s="272"/>
      <c r="AO12" s="272"/>
      <c r="AP12" s="272"/>
      <c r="AQ12" s="272"/>
      <c r="AR12" s="272"/>
      <c r="AS12" s="272"/>
      <c r="AT12" s="272"/>
      <c r="AU12" s="272"/>
      <c r="AV12" s="272"/>
      <c r="AW12" s="272"/>
      <c r="AX12" s="272"/>
      <c r="AY12" s="272"/>
      <c r="AZ12" s="272"/>
      <c r="BA12" s="272"/>
      <c r="BB12" s="272"/>
      <c r="BC12" s="272"/>
      <c r="BD12" s="272"/>
      <c r="BE12" s="272"/>
      <c r="BF12" s="272"/>
      <c r="BG12" s="272"/>
      <c r="BH12" s="272"/>
      <c r="BI12" s="272"/>
      <c r="BJ12" s="272"/>
      <c r="BK12" s="272"/>
      <c r="BL12" s="272"/>
      <c r="BM12" s="272"/>
      <c r="BN12" s="272"/>
      <c r="BO12" s="272"/>
      <c r="BP12" s="272"/>
      <c r="BQ12" s="272"/>
      <c r="BR12" s="272"/>
      <c r="BS12" s="272"/>
      <c r="BT12" s="272"/>
      <c r="BU12" s="272"/>
      <c r="BV12" s="272"/>
      <c r="BW12" s="272"/>
      <c r="BX12" s="272"/>
      <c r="BY12" s="272"/>
      <c r="BZ12" s="272"/>
      <c r="CA12" s="272"/>
      <c r="CB12" s="272"/>
      <c r="CC12" s="272"/>
      <c r="CD12" s="272"/>
      <c r="CE12" s="272"/>
      <c r="CF12" s="272"/>
      <c r="CG12" s="272"/>
      <c r="CH12" s="272"/>
      <c r="CI12" s="272"/>
      <c r="CJ12" s="272"/>
      <c r="CK12" s="272"/>
      <c r="CL12" s="272"/>
      <c r="CM12" s="272"/>
      <c r="CN12" s="272"/>
      <c r="CO12" s="272"/>
      <c r="CP12" s="272"/>
      <c r="CQ12" s="272"/>
      <c r="CR12" s="272"/>
      <c r="CS12" s="272"/>
      <c r="CT12" s="272"/>
      <c r="CU12" s="272"/>
      <c r="CV12" s="272"/>
      <c r="CW12" s="272"/>
      <c r="CX12" s="272"/>
      <c r="CY12" s="272"/>
      <c r="CZ12" s="272"/>
      <c r="DA12" s="272"/>
      <c r="DB12" s="272"/>
      <c r="DC12" s="272"/>
      <c r="DD12" s="272"/>
      <c r="DE12" s="272"/>
      <c r="DF12" s="272"/>
      <c r="DG12" s="272"/>
      <c r="DH12" s="272"/>
      <c r="DI12" s="272"/>
      <c r="DJ12" s="272"/>
      <c r="DK12" s="272"/>
      <c r="DL12" s="272"/>
      <c r="DM12" s="272"/>
      <c r="DN12" s="272"/>
      <c r="DO12" s="272"/>
      <c r="DP12" s="272"/>
      <c r="DQ12" s="272"/>
      <c r="DR12" s="272"/>
      <c r="DS12" s="272"/>
      <c r="DT12" s="272"/>
      <c r="DU12" s="272"/>
      <c r="DV12" s="272"/>
      <c r="DW12" s="272"/>
      <c r="DX12" s="272"/>
      <c r="DY12" s="272"/>
      <c r="DZ12" s="272"/>
      <c r="EA12" s="272"/>
      <c r="EB12" s="272"/>
      <c r="EC12" s="272"/>
      <c r="ED12" s="272"/>
      <c r="EE12" s="272"/>
      <c r="EF12" s="272"/>
      <c r="EG12" s="272"/>
      <c r="EH12" s="272"/>
      <c r="EI12" s="272"/>
      <c r="EJ12" s="272"/>
      <c r="EK12" s="272"/>
      <c r="EL12" s="272"/>
      <c r="EM12" s="272"/>
      <c r="EN12" s="272"/>
      <c r="EO12" s="272"/>
      <c r="EP12" s="272"/>
      <c r="EQ12" s="272"/>
      <c r="ER12" s="272"/>
      <c r="ES12" s="272"/>
      <c r="ET12" s="272"/>
      <c r="EU12" s="272"/>
      <c r="EV12" s="272"/>
      <c r="EW12" s="272"/>
      <c r="EX12" s="272"/>
      <c r="EY12" s="272"/>
      <c r="EZ12" s="272"/>
      <c r="FA12" s="272"/>
      <c r="FB12" s="272"/>
      <c r="FC12" s="272"/>
      <c r="FD12" s="272"/>
      <c r="FE12" s="272"/>
      <c r="FF12" s="272"/>
      <c r="FG12" s="272"/>
      <c r="FH12" s="272"/>
      <c r="FI12" s="272"/>
      <c r="FJ12" s="272"/>
      <c r="FK12" s="272"/>
      <c r="FL12" s="272"/>
      <c r="FM12" s="272"/>
      <c r="FN12" s="272"/>
      <c r="FO12" s="272"/>
      <c r="FP12" s="272"/>
      <c r="FQ12" s="272"/>
      <c r="FR12" s="272"/>
      <c r="FS12" s="272"/>
      <c r="FT12" s="272"/>
      <c r="FU12" s="272"/>
      <c r="FV12" s="272"/>
      <c r="FW12" s="272"/>
      <c r="FX12" s="272"/>
      <c r="FY12" s="272"/>
      <c r="FZ12" s="272"/>
      <c r="GA12" s="272"/>
      <c r="GB12" s="272"/>
      <c r="GC12" s="272"/>
      <c r="GD12" s="272"/>
      <c r="GE12" s="272"/>
      <c r="GF12" s="272"/>
      <c r="GG12" s="272"/>
      <c r="GH12" s="272"/>
      <c r="GI12" s="272"/>
      <c r="GJ12" s="272"/>
      <c r="GK12" s="272"/>
      <c r="GL12" s="272"/>
      <c r="GM12" s="272"/>
      <c r="GN12" s="272"/>
      <c r="GO12" s="272"/>
      <c r="GP12" s="272"/>
      <c r="GQ12" s="272"/>
      <c r="GR12" s="272"/>
      <c r="GS12" s="272"/>
      <c r="GT12" s="272"/>
      <c r="GU12" s="272"/>
      <c r="GV12" s="272"/>
      <c r="GW12" s="272"/>
      <c r="GX12" s="272"/>
      <c r="GY12" s="272"/>
      <c r="GZ12" s="272"/>
      <c r="HA12" s="272"/>
      <c r="HB12" s="272"/>
      <c r="HC12" s="272"/>
      <c r="HD12" s="272"/>
      <c r="HE12" s="272"/>
      <c r="HF12" s="272"/>
      <c r="HG12" s="272"/>
      <c r="HH12" s="272"/>
      <c r="HI12" s="272"/>
      <c r="HJ12" s="272"/>
      <c r="HK12" s="272"/>
      <c r="HL12" s="272"/>
      <c r="HM12" s="272"/>
      <c r="HN12" s="272"/>
      <c r="HO12" s="272"/>
      <c r="HP12" s="272"/>
      <c r="HQ12" s="272"/>
      <c r="HR12" s="272"/>
      <c r="HS12" s="272"/>
      <c r="HT12" s="272"/>
      <c r="HU12" s="272"/>
      <c r="HV12" s="272"/>
      <c r="HW12" s="272"/>
      <c r="HX12" s="272"/>
      <c r="HY12" s="272"/>
      <c r="HZ12" s="272"/>
      <c r="IA12" s="272"/>
      <c r="IB12" s="272"/>
      <c r="IC12" s="272"/>
      <c r="ID12" s="272"/>
      <c r="IE12" s="272"/>
      <c r="IF12" s="272"/>
      <c r="IG12" s="272"/>
      <c r="IH12" s="272"/>
      <c r="II12" s="272"/>
      <c r="IJ12" s="272"/>
      <c r="IK12" s="272"/>
      <c r="IL12" s="272"/>
      <c r="IM12" s="272"/>
      <c r="IN12" s="272"/>
      <c r="IO12" s="272"/>
      <c r="IP12" s="272"/>
      <c r="IQ12" s="272"/>
      <c r="IR12" s="272"/>
      <c r="IS12" s="272"/>
      <c r="IT12" s="272"/>
      <c r="IU12" s="272"/>
      <c r="IV12" s="272"/>
    </row>
    <row r="13" spans="1:256" s="370" customFormat="1">
      <c r="A13" s="279"/>
      <c r="B13" s="278" t="s">
        <v>1493</v>
      </c>
      <c r="C13" s="297" t="s">
        <v>378</v>
      </c>
      <c r="D13" s="278">
        <v>1</v>
      </c>
      <c r="E13" s="462"/>
      <c r="F13" s="462"/>
      <c r="H13" s="272"/>
      <c r="I13" s="272"/>
      <c r="J13" s="298"/>
      <c r="K13" s="298"/>
      <c r="L13" s="272"/>
      <c r="M13" s="298"/>
      <c r="N13" s="272"/>
      <c r="O13" s="272"/>
      <c r="P13" s="272"/>
      <c r="Q13" s="272"/>
      <c r="R13" s="272"/>
      <c r="S13" s="272"/>
      <c r="T13" s="272"/>
      <c r="U13" s="272"/>
      <c r="V13" s="272"/>
      <c r="W13" s="272"/>
      <c r="X13" s="272"/>
      <c r="Y13" s="272"/>
      <c r="Z13" s="272"/>
      <c r="AA13" s="272"/>
      <c r="AB13" s="272"/>
      <c r="AC13" s="272"/>
      <c r="AD13" s="272"/>
      <c r="AE13" s="272"/>
      <c r="AF13" s="272"/>
      <c r="AG13" s="272"/>
      <c r="AH13" s="272"/>
      <c r="AI13" s="272"/>
      <c r="AJ13" s="272"/>
      <c r="AK13" s="272"/>
      <c r="AL13" s="272"/>
      <c r="AM13" s="272"/>
      <c r="AN13" s="272"/>
      <c r="AO13" s="272"/>
      <c r="AP13" s="272"/>
      <c r="AQ13" s="272"/>
      <c r="AR13" s="272"/>
      <c r="AS13" s="272"/>
      <c r="AT13" s="272"/>
      <c r="AU13" s="272"/>
      <c r="AV13" s="272"/>
      <c r="AW13" s="272"/>
      <c r="AX13" s="272"/>
      <c r="AY13" s="272"/>
      <c r="AZ13" s="272"/>
      <c r="BA13" s="272"/>
      <c r="BB13" s="272"/>
      <c r="BC13" s="272"/>
      <c r="BD13" s="272"/>
      <c r="BE13" s="272"/>
      <c r="BF13" s="272"/>
      <c r="BG13" s="272"/>
      <c r="BH13" s="272"/>
      <c r="BI13" s="272"/>
      <c r="BJ13" s="272"/>
      <c r="BK13" s="272"/>
      <c r="BL13" s="272"/>
      <c r="BM13" s="272"/>
      <c r="BN13" s="272"/>
      <c r="BO13" s="272"/>
      <c r="BP13" s="272"/>
      <c r="BQ13" s="272"/>
      <c r="BR13" s="272"/>
      <c r="BS13" s="272"/>
      <c r="BT13" s="272"/>
      <c r="BU13" s="272"/>
      <c r="BV13" s="272"/>
      <c r="BW13" s="272"/>
      <c r="BX13" s="272"/>
      <c r="BY13" s="272"/>
      <c r="BZ13" s="272"/>
      <c r="CA13" s="272"/>
      <c r="CB13" s="272"/>
      <c r="CC13" s="272"/>
      <c r="CD13" s="272"/>
      <c r="CE13" s="272"/>
      <c r="CF13" s="272"/>
      <c r="CG13" s="272"/>
      <c r="CH13" s="272"/>
      <c r="CI13" s="272"/>
      <c r="CJ13" s="272"/>
      <c r="CK13" s="272"/>
      <c r="CL13" s="272"/>
      <c r="CM13" s="272"/>
      <c r="CN13" s="272"/>
      <c r="CO13" s="272"/>
      <c r="CP13" s="272"/>
      <c r="CQ13" s="272"/>
      <c r="CR13" s="272"/>
      <c r="CS13" s="272"/>
      <c r="CT13" s="272"/>
      <c r="CU13" s="272"/>
      <c r="CV13" s="272"/>
      <c r="CW13" s="272"/>
      <c r="CX13" s="272"/>
      <c r="CY13" s="272"/>
      <c r="CZ13" s="272"/>
      <c r="DA13" s="272"/>
      <c r="DB13" s="272"/>
      <c r="DC13" s="272"/>
      <c r="DD13" s="272"/>
      <c r="DE13" s="272"/>
      <c r="DF13" s="272"/>
      <c r="DG13" s="272"/>
      <c r="DH13" s="272"/>
      <c r="DI13" s="272"/>
      <c r="DJ13" s="272"/>
      <c r="DK13" s="272"/>
      <c r="DL13" s="272"/>
      <c r="DM13" s="272"/>
      <c r="DN13" s="272"/>
      <c r="DO13" s="272"/>
      <c r="DP13" s="272"/>
      <c r="DQ13" s="272"/>
      <c r="DR13" s="272"/>
      <c r="DS13" s="272"/>
      <c r="DT13" s="272"/>
      <c r="DU13" s="272"/>
      <c r="DV13" s="272"/>
      <c r="DW13" s="272"/>
      <c r="DX13" s="272"/>
      <c r="DY13" s="272"/>
      <c r="DZ13" s="272"/>
      <c r="EA13" s="272"/>
      <c r="EB13" s="272"/>
      <c r="EC13" s="272"/>
      <c r="ED13" s="272"/>
      <c r="EE13" s="272"/>
      <c r="EF13" s="272"/>
      <c r="EG13" s="272"/>
      <c r="EH13" s="272"/>
      <c r="EI13" s="272"/>
      <c r="EJ13" s="272"/>
      <c r="EK13" s="272"/>
      <c r="EL13" s="272"/>
      <c r="EM13" s="272"/>
      <c r="EN13" s="272"/>
      <c r="EO13" s="272"/>
      <c r="EP13" s="272"/>
      <c r="EQ13" s="272"/>
      <c r="ER13" s="272"/>
      <c r="ES13" s="272"/>
      <c r="ET13" s="272"/>
      <c r="EU13" s="272"/>
      <c r="EV13" s="272"/>
      <c r="EW13" s="272"/>
      <c r="EX13" s="272"/>
      <c r="EY13" s="272"/>
      <c r="EZ13" s="272"/>
      <c r="FA13" s="272"/>
      <c r="FB13" s="272"/>
      <c r="FC13" s="272"/>
      <c r="FD13" s="272"/>
      <c r="FE13" s="272"/>
      <c r="FF13" s="272"/>
      <c r="FG13" s="272"/>
      <c r="FH13" s="272"/>
      <c r="FI13" s="272"/>
      <c r="FJ13" s="272"/>
      <c r="FK13" s="272"/>
      <c r="FL13" s="272"/>
      <c r="FM13" s="272"/>
      <c r="FN13" s="272"/>
      <c r="FO13" s="272"/>
      <c r="FP13" s="272"/>
      <c r="FQ13" s="272"/>
      <c r="FR13" s="272"/>
      <c r="FS13" s="272"/>
      <c r="FT13" s="272"/>
      <c r="FU13" s="272"/>
      <c r="FV13" s="272"/>
      <c r="FW13" s="272"/>
      <c r="FX13" s="272"/>
      <c r="FY13" s="272"/>
      <c r="FZ13" s="272"/>
      <c r="GA13" s="272"/>
      <c r="GB13" s="272"/>
      <c r="GC13" s="272"/>
      <c r="GD13" s="272"/>
      <c r="GE13" s="272"/>
      <c r="GF13" s="272"/>
      <c r="GG13" s="272"/>
      <c r="GH13" s="272"/>
      <c r="GI13" s="272"/>
      <c r="GJ13" s="272"/>
      <c r="GK13" s="272"/>
      <c r="GL13" s="272"/>
      <c r="GM13" s="272"/>
      <c r="GN13" s="272"/>
      <c r="GO13" s="272"/>
      <c r="GP13" s="272"/>
      <c r="GQ13" s="272"/>
      <c r="GR13" s="272"/>
      <c r="GS13" s="272"/>
      <c r="GT13" s="272"/>
      <c r="GU13" s="272"/>
      <c r="GV13" s="272"/>
      <c r="GW13" s="272"/>
      <c r="GX13" s="272"/>
      <c r="GY13" s="272"/>
      <c r="GZ13" s="272"/>
      <c r="HA13" s="272"/>
      <c r="HB13" s="272"/>
      <c r="HC13" s="272"/>
      <c r="HD13" s="272"/>
      <c r="HE13" s="272"/>
      <c r="HF13" s="272"/>
      <c r="HG13" s="272"/>
      <c r="HH13" s="272"/>
      <c r="HI13" s="272"/>
      <c r="HJ13" s="272"/>
      <c r="HK13" s="272"/>
      <c r="HL13" s="272"/>
      <c r="HM13" s="272"/>
      <c r="HN13" s="272"/>
      <c r="HO13" s="272"/>
      <c r="HP13" s="272"/>
      <c r="HQ13" s="272"/>
      <c r="HR13" s="272"/>
      <c r="HS13" s="272"/>
      <c r="HT13" s="272"/>
      <c r="HU13" s="272"/>
      <c r="HV13" s="272"/>
      <c r="HW13" s="272"/>
      <c r="HX13" s="272"/>
      <c r="HY13" s="272"/>
      <c r="HZ13" s="272"/>
      <c r="IA13" s="272"/>
      <c r="IB13" s="272"/>
      <c r="IC13" s="272"/>
      <c r="ID13" s="272"/>
      <c r="IE13" s="272"/>
      <c r="IF13" s="272"/>
      <c r="IG13" s="272"/>
      <c r="IH13" s="272"/>
      <c r="II13" s="272"/>
      <c r="IJ13" s="272"/>
      <c r="IK13" s="272"/>
      <c r="IL13" s="272"/>
      <c r="IM13" s="272"/>
      <c r="IN13" s="272"/>
      <c r="IO13" s="272"/>
      <c r="IP13" s="272"/>
      <c r="IQ13" s="272"/>
      <c r="IR13" s="272"/>
      <c r="IS13" s="272"/>
      <c r="IT13" s="272"/>
      <c r="IU13" s="272"/>
      <c r="IV13" s="272"/>
    </row>
    <row r="14" spans="1:256" s="370" customFormat="1" ht="26.4">
      <c r="A14" s="279"/>
      <c r="B14" s="278" t="s">
        <v>1492</v>
      </c>
      <c r="C14" s="297" t="s">
        <v>378</v>
      </c>
      <c r="D14" s="278">
        <v>1</v>
      </c>
      <c r="E14" s="462"/>
      <c r="F14" s="462"/>
      <c r="H14" s="272"/>
      <c r="I14" s="272"/>
      <c r="J14" s="298"/>
      <c r="K14" s="298"/>
      <c r="L14" s="272"/>
      <c r="M14" s="298"/>
      <c r="N14" s="272"/>
      <c r="O14" s="272"/>
      <c r="P14" s="272"/>
      <c r="Q14" s="272"/>
      <c r="R14" s="272"/>
      <c r="S14" s="272"/>
      <c r="T14" s="272"/>
      <c r="U14" s="272"/>
      <c r="V14" s="272"/>
      <c r="W14" s="272"/>
      <c r="X14" s="272"/>
      <c r="Y14" s="272"/>
      <c r="Z14" s="272"/>
      <c r="AA14" s="272"/>
      <c r="AB14" s="272"/>
      <c r="AC14" s="272"/>
      <c r="AD14" s="272"/>
      <c r="AE14" s="272"/>
      <c r="AF14" s="272"/>
      <c r="AG14" s="272"/>
      <c r="AH14" s="272"/>
      <c r="AI14" s="272"/>
      <c r="AJ14" s="272"/>
      <c r="AK14" s="272"/>
      <c r="AL14" s="272"/>
      <c r="AM14" s="272"/>
      <c r="AN14" s="272"/>
      <c r="AO14" s="272"/>
      <c r="AP14" s="272"/>
      <c r="AQ14" s="272"/>
      <c r="AR14" s="272"/>
      <c r="AS14" s="272"/>
      <c r="AT14" s="272"/>
      <c r="AU14" s="272"/>
      <c r="AV14" s="272"/>
      <c r="AW14" s="272"/>
      <c r="AX14" s="272"/>
      <c r="AY14" s="272"/>
      <c r="AZ14" s="272"/>
      <c r="BA14" s="272"/>
      <c r="BB14" s="272"/>
      <c r="BC14" s="272"/>
      <c r="BD14" s="272"/>
      <c r="BE14" s="272"/>
      <c r="BF14" s="272"/>
      <c r="BG14" s="272"/>
      <c r="BH14" s="272"/>
      <c r="BI14" s="272"/>
      <c r="BJ14" s="272"/>
      <c r="BK14" s="272"/>
      <c r="BL14" s="272"/>
      <c r="BM14" s="272"/>
      <c r="BN14" s="272"/>
      <c r="BO14" s="272"/>
      <c r="BP14" s="272"/>
      <c r="BQ14" s="272"/>
      <c r="BR14" s="272"/>
      <c r="BS14" s="272"/>
      <c r="BT14" s="272"/>
      <c r="BU14" s="272"/>
      <c r="BV14" s="272"/>
      <c r="BW14" s="272"/>
      <c r="BX14" s="272"/>
      <c r="BY14" s="272"/>
      <c r="BZ14" s="272"/>
      <c r="CA14" s="272"/>
      <c r="CB14" s="272"/>
      <c r="CC14" s="272"/>
      <c r="CD14" s="272"/>
      <c r="CE14" s="272"/>
      <c r="CF14" s="272"/>
      <c r="CG14" s="272"/>
      <c r="CH14" s="272"/>
      <c r="CI14" s="272"/>
      <c r="CJ14" s="272"/>
      <c r="CK14" s="272"/>
      <c r="CL14" s="272"/>
      <c r="CM14" s="272"/>
      <c r="CN14" s="272"/>
      <c r="CO14" s="272"/>
      <c r="CP14" s="272"/>
      <c r="CQ14" s="272"/>
      <c r="CR14" s="272"/>
      <c r="CS14" s="272"/>
      <c r="CT14" s="272"/>
      <c r="CU14" s="272"/>
      <c r="CV14" s="272"/>
      <c r="CW14" s="272"/>
      <c r="CX14" s="272"/>
      <c r="CY14" s="272"/>
      <c r="CZ14" s="272"/>
      <c r="DA14" s="272"/>
      <c r="DB14" s="272"/>
      <c r="DC14" s="272"/>
      <c r="DD14" s="272"/>
      <c r="DE14" s="272"/>
      <c r="DF14" s="272"/>
      <c r="DG14" s="272"/>
      <c r="DH14" s="272"/>
      <c r="DI14" s="272"/>
      <c r="DJ14" s="272"/>
      <c r="DK14" s="272"/>
      <c r="DL14" s="272"/>
      <c r="DM14" s="272"/>
      <c r="DN14" s="272"/>
      <c r="DO14" s="272"/>
      <c r="DP14" s="272"/>
      <c r="DQ14" s="272"/>
      <c r="DR14" s="272"/>
      <c r="DS14" s="272"/>
      <c r="DT14" s="272"/>
      <c r="DU14" s="272"/>
      <c r="DV14" s="272"/>
      <c r="DW14" s="272"/>
      <c r="DX14" s="272"/>
      <c r="DY14" s="272"/>
      <c r="DZ14" s="272"/>
      <c r="EA14" s="272"/>
      <c r="EB14" s="272"/>
      <c r="EC14" s="272"/>
      <c r="ED14" s="272"/>
      <c r="EE14" s="272"/>
      <c r="EF14" s="272"/>
      <c r="EG14" s="272"/>
      <c r="EH14" s="272"/>
      <c r="EI14" s="272"/>
      <c r="EJ14" s="272"/>
      <c r="EK14" s="272"/>
      <c r="EL14" s="272"/>
      <c r="EM14" s="272"/>
      <c r="EN14" s="272"/>
      <c r="EO14" s="272"/>
      <c r="EP14" s="272"/>
      <c r="EQ14" s="272"/>
      <c r="ER14" s="272"/>
      <c r="ES14" s="272"/>
      <c r="ET14" s="272"/>
      <c r="EU14" s="272"/>
      <c r="EV14" s="272"/>
      <c r="EW14" s="272"/>
      <c r="EX14" s="272"/>
      <c r="EY14" s="272"/>
      <c r="EZ14" s="272"/>
      <c r="FA14" s="272"/>
      <c r="FB14" s="272"/>
      <c r="FC14" s="272"/>
      <c r="FD14" s="272"/>
      <c r="FE14" s="272"/>
      <c r="FF14" s="272"/>
      <c r="FG14" s="272"/>
      <c r="FH14" s="272"/>
      <c r="FI14" s="272"/>
      <c r="FJ14" s="272"/>
      <c r="FK14" s="272"/>
      <c r="FL14" s="272"/>
      <c r="FM14" s="272"/>
      <c r="FN14" s="272"/>
      <c r="FO14" s="272"/>
      <c r="FP14" s="272"/>
      <c r="FQ14" s="272"/>
      <c r="FR14" s="272"/>
      <c r="FS14" s="272"/>
      <c r="FT14" s="272"/>
      <c r="FU14" s="272"/>
      <c r="FV14" s="272"/>
      <c r="FW14" s="272"/>
      <c r="FX14" s="272"/>
      <c r="FY14" s="272"/>
      <c r="FZ14" s="272"/>
      <c r="GA14" s="272"/>
      <c r="GB14" s="272"/>
      <c r="GC14" s="272"/>
      <c r="GD14" s="272"/>
      <c r="GE14" s="272"/>
      <c r="GF14" s="272"/>
      <c r="GG14" s="272"/>
      <c r="GH14" s="272"/>
      <c r="GI14" s="272"/>
      <c r="GJ14" s="272"/>
      <c r="GK14" s="272"/>
      <c r="GL14" s="272"/>
      <c r="GM14" s="272"/>
      <c r="GN14" s="272"/>
      <c r="GO14" s="272"/>
      <c r="GP14" s="272"/>
      <c r="GQ14" s="272"/>
      <c r="GR14" s="272"/>
      <c r="GS14" s="272"/>
      <c r="GT14" s="272"/>
      <c r="GU14" s="272"/>
      <c r="GV14" s="272"/>
      <c r="GW14" s="272"/>
      <c r="GX14" s="272"/>
      <c r="GY14" s="272"/>
      <c r="GZ14" s="272"/>
      <c r="HA14" s="272"/>
      <c r="HB14" s="272"/>
      <c r="HC14" s="272"/>
      <c r="HD14" s="272"/>
      <c r="HE14" s="272"/>
      <c r="HF14" s="272"/>
      <c r="HG14" s="272"/>
      <c r="HH14" s="272"/>
      <c r="HI14" s="272"/>
      <c r="HJ14" s="272"/>
      <c r="HK14" s="272"/>
      <c r="HL14" s="272"/>
      <c r="HM14" s="272"/>
      <c r="HN14" s="272"/>
      <c r="HO14" s="272"/>
      <c r="HP14" s="272"/>
      <c r="HQ14" s="272"/>
      <c r="HR14" s="272"/>
      <c r="HS14" s="272"/>
      <c r="HT14" s="272"/>
      <c r="HU14" s="272"/>
      <c r="HV14" s="272"/>
      <c r="HW14" s="272"/>
      <c r="HX14" s="272"/>
      <c r="HY14" s="272"/>
      <c r="HZ14" s="272"/>
      <c r="IA14" s="272"/>
      <c r="IB14" s="272"/>
      <c r="IC14" s="272"/>
      <c r="ID14" s="272"/>
      <c r="IE14" s="272"/>
      <c r="IF14" s="272"/>
      <c r="IG14" s="272"/>
      <c r="IH14" s="272"/>
      <c r="II14" s="272"/>
      <c r="IJ14" s="272"/>
      <c r="IK14" s="272"/>
      <c r="IL14" s="272"/>
      <c r="IM14" s="272"/>
      <c r="IN14" s="272"/>
      <c r="IO14" s="272"/>
      <c r="IP14" s="272"/>
      <c r="IQ14" s="272"/>
      <c r="IR14" s="272"/>
      <c r="IS14" s="272"/>
      <c r="IT14" s="272"/>
      <c r="IU14" s="272"/>
      <c r="IV14" s="272"/>
    </row>
    <row r="15" spans="1:256" s="370" customFormat="1">
      <c r="A15" s="279"/>
      <c r="B15" s="278" t="s">
        <v>1491</v>
      </c>
      <c r="C15" s="297" t="s">
        <v>378</v>
      </c>
      <c r="D15" s="278">
        <v>1</v>
      </c>
      <c r="E15" s="462"/>
      <c r="F15" s="462"/>
      <c r="H15" s="272"/>
      <c r="I15" s="272"/>
      <c r="J15" s="298"/>
      <c r="K15" s="298"/>
      <c r="L15" s="272"/>
      <c r="M15" s="298"/>
      <c r="N15" s="272"/>
      <c r="O15" s="272"/>
      <c r="P15" s="272"/>
      <c r="Q15" s="272"/>
      <c r="R15" s="272"/>
      <c r="S15" s="272"/>
      <c r="T15" s="272"/>
      <c r="U15" s="272"/>
      <c r="V15" s="272"/>
      <c r="W15" s="272"/>
      <c r="X15" s="272"/>
      <c r="Y15" s="272"/>
      <c r="Z15" s="272"/>
      <c r="AA15" s="272"/>
      <c r="AB15" s="272"/>
      <c r="AC15" s="272"/>
      <c r="AD15" s="272"/>
      <c r="AE15" s="272"/>
      <c r="AF15" s="272"/>
      <c r="AG15" s="272"/>
      <c r="AH15" s="272"/>
      <c r="AI15" s="272"/>
      <c r="AJ15" s="272"/>
      <c r="AK15" s="272"/>
      <c r="AL15" s="272"/>
      <c r="AM15" s="272"/>
      <c r="AN15" s="272"/>
      <c r="AO15" s="272"/>
      <c r="AP15" s="272"/>
      <c r="AQ15" s="272"/>
      <c r="AR15" s="272"/>
      <c r="AS15" s="272"/>
      <c r="AT15" s="272"/>
      <c r="AU15" s="272"/>
      <c r="AV15" s="272"/>
      <c r="AW15" s="272"/>
      <c r="AX15" s="272"/>
      <c r="AY15" s="272"/>
      <c r="AZ15" s="272"/>
      <c r="BA15" s="272"/>
      <c r="BB15" s="272"/>
      <c r="BC15" s="272"/>
      <c r="BD15" s="272"/>
      <c r="BE15" s="272"/>
      <c r="BF15" s="272"/>
      <c r="BG15" s="272"/>
      <c r="BH15" s="272"/>
      <c r="BI15" s="272"/>
      <c r="BJ15" s="272"/>
      <c r="BK15" s="272"/>
      <c r="BL15" s="272"/>
      <c r="BM15" s="272"/>
      <c r="BN15" s="272"/>
      <c r="BO15" s="272"/>
      <c r="BP15" s="272"/>
      <c r="BQ15" s="272"/>
      <c r="BR15" s="272"/>
      <c r="BS15" s="272"/>
      <c r="BT15" s="272"/>
      <c r="BU15" s="272"/>
      <c r="BV15" s="272"/>
      <c r="BW15" s="272"/>
      <c r="BX15" s="272"/>
      <c r="BY15" s="272"/>
      <c r="BZ15" s="272"/>
      <c r="CA15" s="272"/>
      <c r="CB15" s="272"/>
      <c r="CC15" s="272"/>
      <c r="CD15" s="272"/>
      <c r="CE15" s="272"/>
      <c r="CF15" s="272"/>
      <c r="CG15" s="272"/>
      <c r="CH15" s="272"/>
      <c r="CI15" s="272"/>
      <c r="CJ15" s="272"/>
      <c r="CK15" s="272"/>
      <c r="CL15" s="272"/>
      <c r="CM15" s="272"/>
      <c r="CN15" s="272"/>
      <c r="CO15" s="272"/>
      <c r="CP15" s="272"/>
      <c r="CQ15" s="272"/>
      <c r="CR15" s="272"/>
      <c r="CS15" s="272"/>
      <c r="CT15" s="272"/>
      <c r="CU15" s="272"/>
      <c r="CV15" s="272"/>
      <c r="CW15" s="272"/>
      <c r="CX15" s="272"/>
      <c r="CY15" s="272"/>
      <c r="CZ15" s="272"/>
      <c r="DA15" s="272"/>
      <c r="DB15" s="272"/>
      <c r="DC15" s="272"/>
      <c r="DD15" s="272"/>
      <c r="DE15" s="272"/>
      <c r="DF15" s="272"/>
      <c r="DG15" s="272"/>
      <c r="DH15" s="272"/>
      <c r="DI15" s="272"/>
      <c r="DJ15" s="272"/>
      <c r="DK15" s="272"/>
      <c r="DL15" s="272"/>
      <c r="DM15" s="272"/>
      <c r="DN15" s="272"/>
      <c r="DO15" s="272"/>
      <c r="DP15" s="272"/>
      <c r="DQ15" s="272"/>
      <c r="DR15" s="272"/>
      <c r="DS15" s="272"/>
      <c r="DT15" s="272"/>
      <c r="DU15" s="272"/>
      <c r="DV15" s="272"/>
      <c r="DW15" s="272"/>
      <c r="DX15" s="272"/>
      <c r="DY15" s="272"/>
      <c r="DZ15" s="272"/>
      <c r="EA15" s="272"/>
      <c r="EB15" s="272"/>
      <c r="EC15" s="272"/>
      <c r="ED15" s="272"/>
      <c r="EE15" s="272"/>
      <c r="EF15" s="272"/>
      <c r="EG15" s="272"/>
      <c r="EH15" s="272"/>
      <c r="EI15" s="272"/>
      <c r="EJ15" s="272"/>
      <c r="EK15" s="272"/>
      <c r="EL15" s="272"/>
      <c r="EM15" s="272"/>
      <c r="EN15" s="272"/>
      <c r="EO15" s="272"/>
      <c r="EP15" s="272"/>
      <c r="EQ15" s="272"/>
      <c r="ER15" s="272"/>
      <c r="ES15" s="272"/>
      <c r="ET15" s="272"/>
      <c r="EU15" s="272"/>
      <c r="EV15" s="272"/>
      <c r="EW15" s="272"/>
      <c r="EX15" s="272"/>
      <c r="EY15" s="272"/>
      <c r="EZ15" s="272"/>
      <c r="FA15" s="272"/>
      <c r="FB15" s="272"/>
      <c r="FC15" s="272"/>
      <c r="FD15" s="272"/>
      <c r="FE15" s="272"/>
      <c r="FF15" s="272"/>
      <c r="FG15" s="272"/>
      <c r="FH15" s="272"/>
      <c r="FI15" s="272"/>
      <c r="FJ15" s="272"/>
      <c r="FK15" s="272"/>
      <c r="FL15" s="272"/>
      <c r="FM15" s="272"/>
      <c r="FN15" s="272"/>
      <c r="FO15" s="272"/>
      <c r="FP15" s="272"/>
      <c r="FQ15" s="272"/>
      <c r="FR15" s="272"/>
      <c r="FS15" s="272"/>
      <c r="FT15" s="272"/>
      <c r="FU15" s="272"/>
      <c r="FV15" s="272"/>
      <c r="FW15" s="272"/>
      <c r="FX15" s="272"/>
      <c r="FY15" s="272"/>
      <c r="FZ15" s="272"/>
      <c r="GA15" s="272"/>
      <c r="GB15" s="272"/>
      <c r="GC15" s="272"/>
      <c r="GD15" s="272"/>
      <c r="GE15" s="272"/>
      <c r="GF15" s="272"/>
      <c r="GG15" s="272"/>
      <c r="GH15" s="272"/>
      <c r="GI15" s="272"/>
      <c r="GJ15" s="272"/>
      <c r="GK15" s="272"/>
      <c r="GL15" s="272"/>
      <c r="GM15" s="272"/>
      <c r="GN15" s="272"/>
      <c r="GO15" s="272"/>
      <c r="GP15" s="272"/>
      <c r="GQ15" s="272"/>
      <c r="GR15" s="272"/>
      <c r="GS15" s="272"/>
      <c r="GT15" s="272"/>
      <c r="GU15" s="272"/>
      <c r="GV15" s="272"/>
      <c r="GW15" s="272"/>
      <c r="GX15" s="272"/>
      <c r="GY15" s="272"/>
      <c r="GZ15" s="272"/>
      <c r="HA15" s="272"/>
      <c r="HB15" s="272"/>
      <c r="HC15" s="272"/>
      <c r="HD15" s="272"/>
      <c r="HE15" s="272"/>
      <c r="HF15" s="272"/>
      <c r="HG15" s="272"/>
      <c r="HH15" s="272"/>
      <c r="HI15" s="272"/>
      <c r="HJ15" s="272"/>
      <c r="HK15" s="272"/>
      <c r="HL15" s="272"/>
      <c r="HM15" s="272"/>
      <c r="HN15" s="272"/>
      <c r="HO15" s="272"/>
      <c r="HP15" s="272"/>
      <c r="HQ15" s="272"/>
      <c r="HR15" s="272"/>
      <c r="HS15" s="272"/>
      <c r="HT15" s="272"/>
      <c r="HU15" s="272"/>
      <c r="HV15" s="272"/>
      <c r="HW15" s="272"/>
      <c r="HX15" s="272"/>
      <c r="HY15" s="272"/>
      <c r="HZ15" s="272"/>
      <c r="IA15" s="272"/>
      <c r="IB15" s="272"/>
      <c r="IC15" s="272"/>
      <c r="ID15" s="272"/>
      <c r="IE15" s="272"/>
      <c r="IF15" s="272"/>
      <c r="IG15" s="272"/>
      <c r="IH15" s="272"/>
      <c r="II15" s="272"/>
      <c r="IJ15" s="272"/>
      <c r="IK15" s="272"/>
      <c r="IL15" s="272"/>
      <c r="IM15" s="272"/>
      <c r="IN15" s="272"/>
      <c r="IO15" s="272"/>
      <c r="IP15" s="272"/>
      <c r="IQ15" s="272"/>
      <c r="IR15" s="272"/>
      <c r="IS15" s="272"/>
      <c r="IT15" s="272"/>
      <c r="IU15" s="272"/>
      <c r="IV15" s="272"/>
    </row>
    <row r="16" spans="1:256" s="370" customFormat="1">
      <c r="A16" s="279"/>
      <c r="B16" s="278" t="s">
        <v>1490</v>
      </c>
      <c r="C16" s="297" t="s">
        <v>1113</v>
      </c>
      <c r="D16" s="278">
        <v>1</v>
      </c>
      <c r="E16" s="1139"/>
      <c r="F16" s="462">
        <f>D16*E16</f>
        <v>0</v>
      </c>
      <c r="H16" s="272"/>
      <c r="I16" s="272"/>
      <c r="J16" s="298"/>
      <c r="K16" s="298"/>
      <c r="L16" s="272"/>
      <c r="M16" s="298"/>
      <c r="N16" s="272"/>
      <c r="O16" s="272"/>
      <c r="P16" s="272"/>
      <c r="Q16" s="272"/>
      <c r="R16" s="272"/>
      <c r="S16" s="272"/>
      <c r="T16" s="272"/>
      <c r="U16" s="272"/>
      <c r="V16" s="272"/>
      <c r="W16" s="272"/>
      <c r="X16" s="272"/>
      <c r="Y16" s="272"/>
      <c r="Z16" s="272"/>
      <c r="AA16" s="272"/>
      <c r="AB16" s="272"/>
      <c r="AC16" s="272"/>
      <c r="AD16" s="272"/>
      <c r="AE16" s="272"/>
      <c r="AF16" s="272"/>
      <c r="AG16" s="272"/>
      <c r="AH16" s="272"/>
      <c r="AI16" s="272"/>
      <c r="AJ16" s="272"/>
      <c r="AK16" s="272"/>
      <c r="AL16" s="272"/>
      <c r="AM16" s="272"/>
      <c r="AN16" s="272"/>
      <c r="AO16" s="272"/>
      <c r="AP16" s="272"/>
      <c r="AQ16" s="272"/>
      <c r="AR16" s="272"/>
      <c r="AS16" s="272"/>
      <c r="AT16" s="272"/>
      <c r="AU16" s="272"/>
      <c r="AV16" s="272"/>
      <c r="AW16" s="272"/>
      <c r="AX16" s="272"/>
      <c r="AY16" s="272"/>
      <c r="AZ16" s="272"/>
      <c r="BA16" s="272"/>
      <c r="BB16" s="272"/>
      <c r="BC16" s="272"/>
      <c r="BD16" s="272"/>
      <c r="BE16" s="272"/>
      <c r="BF16" s="272"/>
      <c r="BG16" s="272"/>
      <c r="BH16" s="272"/>
      <c r="BI16" s="272"/>
      <c r="BJ16" s="272"/>
      <c r="BK16" s="272"/>
      <c r="BL16" s="272"/>
      <c r="BM16" s="272"/>
      <c r="BN16" s="272"/>
      <c r="BO16" s="272"/>
      <c r="BP16" s="272"/>
      <c r="BQ16" s="272"/>
      <c r="BR16" s="272"/>
      <c r="BS16" s="272"/>
      <c r="BT16" s="272"/>
      <c r="BU16" s="272"/>
      <c r="BV16" s="272"/>
      <c r="BW16" s="272"/>
      <c r="BX16" s="272"/>
      <c r="BY16" s="272"/>
      <c r="BZ16" s="272"/>
      <c r="CA16" s="272"/>
      <c r="CB16" s="272"/>
      <c r="CC16" s="272"/>
      <c r="CD16" s="272"/>
      <c r="CE16" s="272"/>
      <c r="CF16" s="272"/>
      <c r="CG16" s="272"/>
      <c r="CH16" s="272"/>
      <c r="CI16" s="272"/>
      <c r="CJ16" s="272"/>
      <c r="CK16" s="272"/>
      <c r="CL16" s="272"/>
      <c r="CM16" s="272"/>
      <c r="CN16" s="272"/>
      <c r="CO16" s="272"/>
      <c r="CP16" s="272"/>
      <c r="CQ16" s="272"/>
      <c r="CR16" s="272"/>
      <c r="CS16" s="272"/>
      <c r="CT16" s="272"/>
      <c r="CU16" s="272"/>
      <c r="CV16" s="272"/>
      <c r="CW16" s="272"/>
      <c r="CX16" s="272"/>
      <c r="CY16" s="272"/>
      <c r="CZ16" s="272"/>
      <c r="DA16" s="272"/>
      <c r="DB16" s="272"/>
      <c r="DC16" s="272"/>
      <c r="DD16" s="272"/>
      <c r="DE16" s="272"/>
      <c r="DF16" s="272"/>
      <c r="DG16" s="272"/>
      <c r="DH16" s="272"/>
      <c r="DI16" s="272"/>
      <c r="DJ16" s="272"/>
      <c r="DK16" s="272"/>
      <c r="DL16" s="272"/>
      <c r="DM16" s="272"/>
      <c r="DN16" s="272"/>
      <c r="DO16" s="272"/>
      <c r="DP16" s="272"/>
      <c r="DQ16" s="272"/>
      <c r="DR16" s="272"/>
      <c r="DS16" s="272"/>
      <c r="DT16" s="272"/>
      <c r="DU16" s="272"/>
      <c r="DV16" s="272"/>
      <c r="DW16" s="272"/>
      <c r="DX16" s="272"/>
      <c r="DY16" s="272"/>
      <c r="DZ16" s="272"/>
      <c r="EA16" s="272"/>
      <c r="EB16" s="272"/>
      <c r="EC16" s="272"/>
      <c r="ED16" s="272"/>
      <c r="EE16" s="272"/>
      <c r="EF16" s="272"/>
      <c r="EG16" s="272"/>
      <c r="EH16" s="272"/>
      <c r="EI16" s="272"/>
      <c r="EJ16" s="272"/>
      <c r="EK16" s="272"/>
      <c r="EL16" s="272"/>
      <c r="EM16" s="272"/>
      <c r="EN16" s="272"/>
      <c r="EO16" s="272"/>
      <c r="EP16" s="272"/>
      <c r="EQ16" s="272"/>
      <c r="ER16" s="272"/>
      <c r="ES16" s="272"/>
      <c r="ET16" s="272"/>
      <c r="EU16" s="272"/>
      <c r="EV16" s="272"/>
      <c r="EW16" s="272"/>
      <c r="EX16" s="272"/>
      <c r="EY16" s="272"/>
      <c r="EZ16" s="272"/>
      <c r="FA16" s="272"/>
      <c r="FB16" s="272"/>
      <c r="FC16" s="272"/>
      <c r="FD16" s="272"/>
      <c r="FE16" s="272"/>
      <c r="FF16" s="272"/>
      <c r="FG16" s="272"/>
      <c r="FH16" s="272"/>
      <c r="FI16" s="272"/>
      <c r="FJ16" s="272"/>
      <c r="FK16" s="272"/>
      <c r="FL16" s="272"/>
      <c r="FM16" s="272"/>
      <c r="FN16" s="272"/>
      <c r="FO16" s="272"/>
      <c r="FP16" s="272"/>
      <c r="FQ16" s="272"/>
      <c r="FR16" s="272"/>
      <c r="FS16" s="272"/>
      <c r="FT16" s="272"/>
      <c r="FU16" s="272"/>
      <c r="FV16" s="272"/>
      <c r="FW16" s="272"/>
      <c r="FX16" s="272"/>
      <c r="FY16" s="272"/>
      <c r="FZ16" s="272"/>
      <c r="GA16" s="272"/>
      <c r="GB16" s="272"/>
      <c r="GC16" s="272"/>
      <c r="GD16" s="272"/>
      <c r="GE16" s="272"/>
      <c r="GF16" s="272"/>
      <c r="GG16" s="272"/>
      <c r="GH16" s="272"/>
      <c r="GI16" s="272"/>
      <c r="GJ16" s="272"/>
      <c r="GK16" s="272"/>
      <c r="GL16" s="272"/>
      <c r="GM16" s="272"/>
      <c r="GN16" s="272"/>
      <c r="GO16" s="272"/>
      <c r="GP16" s="272"/>
      <c r="GQ16" s="272"/>
      <c r="GR16" s="272"/>
      <c r="GS16" s="272"/>
      <c r="GT16" s="272"/>
      <c r="GU16" s="272"/>
      <c r="GV16" s="272"/>
      <c r="GW16" s="272"/>
      <c r="GX16" s="272"/>
      <c r="GY16" s="272"/>
      <c r="GZ16" s="272"/>
      <c r="HA16" s="272"/>
      <c r="HB16" s="272"/>
      <c r="HC16" s="272"/>
      <c r="HD16" s="272"/>
      <c r="HE16" s="272"/>
      <c r="HF16" s="272"/>
      <c r="HG16" s="272"/>
      <c r="HH16" s="272"/>
      <c r="HI16" s="272"/>
      <c r="HJ16" s="272"/>
      <c r="HK16" s="272"/>
      <c r="HL16" s="272"/>
      <c r="HM16" s="272"/>
      <c r="HN16" s="272"/>
      <c r="HO16" s="272"/>
      <c r="HP16" s="272"/>
      <c r="HQ16" s="272"/>
      <c r="HR16" s="272"/>
      <c r="HS16" s="272"/>
      <c r="HT16" s="272"/>
      <c r="HU16" s="272"/>
      <c r="HV16" s="272"/>
      <c r="HW16" s="272"/>
      <c r="HX16" s="272"/>
      <c r="HY16" s="272"/>
      <c r="HZ16" s="272"/>
      <c r="IA16" s="272"/>
      <c r="IB16" s="272"/>
      <c r="IC16" s="272"/>
      <c r="ID16" s="272"/>
      <c r="IE16" s="272"/>
      <c r="IF16" s="272"/>
      <c r="IG16" s="272"/>
      <c r="IH16" s="272"/>
      <c r="II16" s="272"/>
      <c r="IJ16" s="272"/>
      <c r="IK16" s="272"/>
      <c r="IL16" s="272"/>
      <c r="IM16" s="272"/>
      <c r="IN16" s="272"/>
      <c r="IO16" s="272"/>
      <c r="IP16" s="272"/>
      <c r="IQ16" s="272"/>
      <c r="IR16" s="272"/>
      <c r="IS16" s="272"/>
      <c r="IT16" s="272"/>
      <c r="IU16" s="272"/>
      <c r="IV16" s="272"/>
    </row>
    <row r="17" spans="1:256" s="370" customFormat="1">
      <c r="A17" s="279"/>
      <c r="B17" s="278"/>
      <c r="C17" s="297"/>
      <c r="D17" s="278"/>
      <c r="E17" s="1139"/>
      <c r="F17" s="462"/>
      <c r="H17" s="272"/>
      <c r="I17" s="272"/>
      <c r="J17" s="298"/>
      <c r="K17" s="298"/>
      <c r="L17" s="272"/>
      <c r="M17" s="298"/>
      <c r="N17" s="272"/>
      <c r="O17" s="272"/>
      <c r="P17" s="272"/>
      <c r="Q17" s="272"/>
      <c r="R17" s="272"/>
      <c r="S17" s="272"/>
      <c r="T17" s="272"/>
      <c r="U17" s="272"/>
      <c r="V17" s="272"/>
      <c r="W17" s="272"/>
      <c r="X17" s="272"/>
      <c r="Y17" s="272"/>
      <c r="Z17" s="272"/>
      <c r="AA17" s="272"/>
      <c r="AB17" s="272"/>
      <c r="AC17" s="272"/>
      <c r="AD17" s="272"/>
      <c r="AE17" s="272"/>
      <c r="AF17" s="272"/>
      <c r="AG17" s="272"/>
      <c r="AH17" s="272"/>
      <c r="AI17" s="272"/>
      <c r="AJ17" s="272"/>
      <c r="AK17" s="272"/>
      <c r="AL17" s="272"/>
      <c r="AM17" s="272"/>
      <c r="AN17" s="272"/>
      <c r="AO17" s="272"/>
      <c r="AP17" s="272"/>
      <c r="AQ17" s="272"/>
      <c r="AR17" s="272"/>
      <c r="AS17" s="272"/>
      <c r="AT17" s="272"/>
      <c r="AU17" s="272"/>
      <c r="AV17" s="272"/>
      <c r="AW17" s="272"/>
      <c r="AX17" s="272"/>
      <c r="AY17" s="272"/>
      <c r="AZ17" s="272"/>
      <c r="BA17" s="272"/>
      <c r="BB17" s="272"/>
      <c r="BC17" s="272"/>
      <c r="BD17" s="272"/>
      <c r="BE17" s="272"/>
      <c r="BF17" s="272"/>
      <c r="BG17" s="272"/>
      <c r="BH17" s="272"/>
      <c r="BI17" s="272"/>
      <c r="BJ17" s="272"/>
      <c r="BK17" s="272"/>
      <c r="BL17" s="272"/>
      <c r="BM17" s="272"/>
      <c r="BN17" s="272"/>
      <c r="BO17" s="272"/>
      <c r="BP17" s="272"/>
      <c r="BQ17" s="272"/>
      <c r="BR17" s="272"/>
      <c r="BS17" s="272"/>
      <c r="BT17" s="272"/>
      <c r="BU17" s="272"/>
      <c r="BV17" s="272"/>
      <c r="BW17" s="272"/>
      <c r="BX17" s="272"/>
      <c r="BY17" s="272"/>
      <c r="BZ17" s="272"/>
      <c r="CA17" s="272"/>
      <c r="CB17" s="272"/>
      <c r="CC17" s="272"/>
      <c r="CD17" s="272"/>
      <c r="CE17" s="272"/>
      <c r="CF17" s="272"/>
      <c r="CG17" s="272"/>
      <c r="CH17" s="272"/>
      <c r="CI17" s="272"/>
      <c r="CJ17" s="272"/>
      <c r="CK17" s="272"/>
      <c r="CL17" s="272"/>
      <c r="CM17" s="272"/>
      <c r="CN17" s="272"/>
      <c r="CO17" s="272"/>
      <c r="CP17" s="272"/>
      <c r="CQ17" s="272"/>
      <c r="CR17" s="272"/>
      <c r="CS17" s="272"/>
      <c r="CT17" s="272"/>
      <c r="CU17" s="272"/>
      <c r="CV17" s="272"/>
      <c r="CW17" s="272"/>
      <c r="CX17" s="272"/>
      <c r="CY17" s="272"/>
      <c r="CZ17" s="272"/>
      <c r="DA17" s="272"/>
      <c r="DB17" s="272"/>
      <c r="DC17" s="272"/>
      <c r="DD17" s="272"/>
      <c r="DE17" s="272"/>
      <c r="DF17" s="272"/>
      <c r="DG17" s="272"/>
      <c r="DH17" s="272"/>
      <c r="DI17" s="272"/>
      <c r="DJ17" s="272"/>
      <c r="DK17" s="272"/>
      <c r="DL17" s="272"/>
      <c r="DM17" s="272"/>
      <c r="DN17" s="272"/>
      <c r="DO17" s="272"/>
      <c r="DP17" s="272"/>
      <c r="DQ17" s="272"/>
      <c r="DR17" s="272"/>
      <c r="DS17" s="272"/>
      <c r="DT17" s="272"/>
      <c r="DU17" s="272"/>
      <c r="DV17" s="272"/>
      <c r="DW17" s="272"/>
      <c r="DX17" s="272"/>
      <c r="DY17" s="272"/>
      <c r="DZ17" s="272"/>
      <c r="EA17" s="272"/>
      <c r="EB17" s="272"/>
      <c r="EC17" s="272"/>
      <c r="ED17" s="272"/>
      <c r="EE17" s="272"/>
      <c r="EF17" s="272"/>
      <c r="EG17" s="272"/>
      <c r="EH17" s="272"/>
      <c r="EI17" s="272"/>
      <c r="EJ17" s="272"/>
      <c r="EK17" s="272"/>
      <c r="EL17" s="272"/>
      <c r="EM17" s="272"/>
      <c r="EN17" s="272"/>
      <c r="EO17" s="272"/>
      <c r="EP17" s="272"/>
      <c r="EQ17" s="272"/>
      <c r="ER17" s="272"/>
      <c r="ES17" s="272"/>
      <c r="ET17" s="272"/>
      <c r="EU17" s="272"/>
      <c r="EV17" s="272"/>
      <c r="EW17" s="272"/>
      <c r="EX17" s="272"/>
      <c r="EY17" s="272"/>
      <c r="EZ17" s="272"/>
      <c r="FA17" s="272"/>
      <c r="FB17" s="272"/>
      <c r="FC17" s="272"/>
      <c r="FD17" s="272"/>
      <c r="FE17" s="272"/>
      <c r="FF17" s="272"/>
      <c r="FG17" s="272"/>
      <c r="FH17" s="272"/>
      <c r="FI17" s="272"/>
      <c r="FJ17" s="272"/>
      <c r="FK17" s="272"/>
      <c r="FL17" s="272"/>
      <c r="FM17" s="272"/>
      <c r="FN17" s="272"/>
      <c r="FO17" s="272"/>
      <c r="FP17" s="272"/>
      <c r="FQ17" s="272"/>
      <c r="FR17" s="272"/>
      <c r="FS17" s="272"/>
      <c r="FT17" s="272"/>
      <c r="FU17" s="272"/>
      <c r="FV17" s="272"/>
      <c r="FW17" s="272"/>
      <c r="FX17" s="272"/>
      <c r="FY17" s="272"/>
      <c r="FZ17" s="272"/>
      <c r="GA17" s="272"/>
      <c r="GB17" s="272"/>
      <c r="GC17" s="272"/>
      <c r="GD17" s="272"/>
      <c r="GE17" s="272"/>
      <c r="GF17" s="272"/>
      <c r="GG17" s="272"/>
      <c r="GH17" s="272"/>
      <c r="GI17" s="272"/>
      <c r="GJ17" s="272"/>
      <c r="GK17" s="272"/>
      <c r="GL17" s="272"/>
      <c r="GM17" s="272"/>
      <c r="GN17" s="272"/>
      <c r="GO17" s="272"/>
      <c r="GP17" s="272"/>
      <c r="GQ17" s="272"/>
      <c r="GR17" s="272"/>
      <c r="GS17" s="272"/>
      <c r="GT17" s="272"/>
      <c r="GU17" s="272"/>
      <c r="GV17" s="272"/>
      <c r="GW17" s="272"/>
      <c r="GX17" s="272"/>
      <c r="GY17" s="272"/>
      <c r="GZ17" s="272"/>
      <c r="HA17" s="272"/>
      <c r="HB17" s="272"/>
      <c r="HC17" s="272"/>
      <c r="HD17" s="272"/>
      <c r="HE17" s="272"/>
      <c r="HF17" s="272"/>
      <c r="HG17" s="272"/>
      <c r="HH17" s="272"/>
      <c r="HI17" s="272"/>
      <c r="HJ17" s="272"/>
      <c r="HK17" s="272"/>
      <c r="HL17" s="272"/>
      <c r="HM17" s="272"/>
      <c r="HN17" s="272"/>
      <c r="HO17" s="272"/>
      <c r="HP17" s="272"/>
      <c r="HQ17" s="272"/>
      <c r="HR17" s="272"/>
      <c r="HS17" s="272"/>
      <c r="HT17" s="272"/>
      <c r="HU17" s="272"/>
      <c r="HV17" s="272"/>
      <c r="HW17" s="272"/>
      <c r="HX17" s="272"/>
      <c r="HY17" s="272"/>
      <c r="HZ17" s="272"/>
      <c r="IA17" s="272"/>
      <c r="IB17" s="272"/>
      <c r="IC17" s="272"/>
      <c r="ID17" s="272"/>
      <c r="IE17" s="272"/>
      <c r="IF17" s="272"/>
      <c r="IG17" s="272"/>
      <c r="IH17" s="272"/>
      <c r="II17" s="272"/>
      <c r="IJ17" s="272"/>
      <c r="IK17" s="272"/>
      <c r="IL17" s="272"/>
      <c r="IM17" s="272"/>
      <c r="IN17" s="272"/>
      <c r="IO17" s="272"/>
      <c r="IP17" s="272"/>
      <c r="IQ17" s="272"/>
      <c r="IR17" s="272"/>
      <c r="IS17" s="272"/>
      <c r="IT17" s="272"/>
      <c r="IU17" s="272"/>
      <c r="IV17" s="272"/>
    </row>
    <row r="18" spans="1:256" s="473" customFormat="1" ht="26.4">
      <c r="A18" s="279">
        <f>A10+1</f>
        <v>2</v>
      </c>
      <c r="B18" s="278" t="s">
        <v>1489</v>
      </c>
      <c r="C18" s="474" t="s">
        <v>10</v>
      </c>
      <c r="D18" s="278">
        <v>2</v>
      </c>
      <c r="E18" s="919"/>
      <c r="F18" s="462">
        <f>D18*E18</f>
        <v>0</v>
      </c>
    </row>
    <row r="19" spans="1:256" s="370" customFormat="1">
      <c r="A19" s="297"/>
      <c r="B19" s="283"/>
      <c r="C19" s="297"/>
      <c r="D19" s="440"/>
      <c r="E19" s="919"/>
      <c r="F19" s="280"/>
      <c r="G19" s="272"/>
      <c r="H19" s="272"/>
      <c r="I19" s="272"/>
      <c r="J19" s="273"/>
      <c r="K19" s="272"/>
      <c r="L19" s="272"/>
      <c r="M19" s="273"/>
      <c r="N19" s="272"/>
      <c r="O19" s="272"/>
      <c r="P19" s="272"/>
      <c r="Q19" s="272"/>
      <c r="R19" s="272"/>
      <c r="S19" s="272"/>
      <c r="T19" s="272"/>
      <c r="U19" s="272"/>
      <c r="V19" s="272"/>
      <c r="W19" s="272"/>
      <c r="X19" s="272"/>
      <c r="Y19" s="272"/>
      <c r="Z19" s="272"/>
      <c r="AA19" s="272"/>
      <c r="AB19" s="272"/>
      <c r="AC19" s="272"/>
      <c r="AD19" s="272"/>
      <c r="AE19" s="272"/>
      <c r="AF19" s="272"/>
      <c r="AG19" s="272"/>
      <c r="AH19" s="272"/>
      <c r="AI19" s="272"/>
      <c r="AJ19" s="272"/>
      <c r="AK19" s="272"/>
      <c r="AL19" s="272"/>
      <c r="AM19" s="272"/>
      <c r="AN19" s="272"/>
      <c r="AO19" s="272"/>
      <c r="AP19" s="272"/>
      <c r="AQ19" s="272"/>
      <c r="AR19" s="272"/>
      <c r="AS19" s="272"/>
      <c r="AT19" s="272"/>
      <c r="AU19" s="272"/>
      <c r="AV19" s="272"/>
      <c r="AW19" s="272"/>
      <c r="AX19" s="272"/>
      <c r="AY19" s="272"/>
      <c r="AZ19" s="272"/>
      <c r="BA19" s="272"/>
      <c r="BB19" s="272"/>
      <c r="BC19" s="272"/>
      <c r="BD19" s="272"/>
      <c r="BE19" s="272"/>
      <c r="BF19" s="272"/>
      <c r="BG19" s="272"/>
      <c r="BH19" s="272"/>
      <c r="BI19" s="272"/>
      <c r="BJ19" s="272"/>
      <c r="BK19" s="272"/>
      <c r="BL19" s="272"/>
      <c r="BM19" s="272"/>
      <c r="BN19" s="272"/>
      <c r="BO19" s="272"/>
      <c r="BP19" s="272"/>
      <c r="BQ19" s="272"/>
      <c r="BR19" s="272"/>
      <c r="BS19" s="272"/>
      <c r="BT19" s="272"/>
      <c r="BU19" s="272"/>
      <c r="BV19" s="272"/>
      <c r="BW19" s="272"/>
      <c r="BX19" s="272"/>
      <c r="BY19" s="272"/>
      <c r="BZ19" s="272"/>
      <c r="CA19" s="272"/>
      <c r="CB19" s="272"/>
      <c r="CC19" s="272"/>
      <c r="CD19" s="272"/>
      <c r="CE19" s="272"/>
      <c r="CF19" s="272"/>
      <c r="CG19" s="272"/>
      <c r="CH19" s="272"/>
      <c r="CI19" s="272"/>
      <c r="CJ19" s="272"/>
      <c r="CK19" s="272"/>
      <c r="CL19" s="272"/>
      <c r="CM19" s="272"/>
      <c r="CN19" s="272"/>
      <c r="CO19" s="272"/>
      <c r="CP19" s="272"/>
      <c r="CQ19" s="272"/>
      <c r="CR19" s="272"/>
      <c r="CS19" s="272"/>
      <c r="CT19" s="272"/>
      <c r="CU19" s="272"/>
      <c r="CV19" s="272"/>
      <c r="CW19" s="272"/>
      <c r="CX19" s="272"/>
      <c r="CY19" s="272"/>
      <c r="CZ19" s="272"/>
      <c r="DA19" s="272"/>
      <c r="DB19" s="272"/>
      <c r="DC19" s="272"/>
      <c r="DD19" s="272"/>
      <c r="DE19" s="272"/>
      <c r="DF19" s="272"/>
      <c r="DG19" s="272"/>
      <c r="DH19" s="272"/>
      <c r="DI19" s="272"/>
      <c r="DJ19" s="272"/>
      <c r="DK19" s="272"/>
      <c r="DL19" s="272"/>
      <c r="DM19" s="272"/>
      <c r="DN19" s="272"/>
      <c r="DO19" s="272"/>
      <c r="DP19" s="272"/>
      <c r="DQ19" s="272"/>
      <c r="DR19" s="272"/>
      <c r="DS19" s="272"/>
      <c r="DT19" s="272"/>
      <c r="DU19" s="272"/>
      <c r="DV19" s="272"/>
      <c r="DW19" s="272"/>
      <c r="DX19" s="272"/>
      <c r="DY19" s="272"/>
      <c r="DZ19" s="272"/>
      <c r="EA19" s="272"/>
      <c r="EB19" s="272"/>
      <c r="EC19" s="272"/>
      <c r="ED19" s="272"/>
      <c r="EE19" s="272"/>
      <c r="EF19" s="272"/>
      <c r="EG19" s="272"/>
      <c r="EH19" s="272"/>
      <c r="EI19" s="272"/>
      <c r="EJ19" s="272"/>
      <c r="EK19" s="272"/>
      <c r="EL19" s="272"/>
      <c r="EM19" s="272"/>
      <c r="EN19" s="272"/>
      <c r="EO19" s="272"/>
      <c r="EP19" s="272"/>
      <c r="EQ19" s="272"/>
      <c r="ER19" s="272"/>
      <c r="ES19" s="272"/>
      <c r="ET19" s="272"/>
      <c r="EU19" s="272"/>
      <c r="EV19" s="272"/>
      <c r="EW19" s="272"/>
      <c r="EX19" s="272"/>
      <c r="EY19" s="272"/>
      <c r="EZ19" s="272"/>
      <c r="FA19" s="272"/>
      <c r="FB19" s="272"/>
      <c r="FC19" s="272"/>
      <c r="FD19" s="272"/>
      <c r="FE19" s="272"/>
      <c r="FF19" s="272"/>
      <c r="FG19" s="272"/>
      <c r="FH19" s="272"/>
      <c r="FI19" s="272"/>
      <c r="FJ19" s="272"/>
      <c r="FK19" s="272"/>
      <c r="FL19" s="272"/>
      <c r="FM19" s="272"/>
      <c r="FN19" s="272"/>
      <c r="FO19" s="272"/>
      <c r="FP19" s="272"/>
      <c r="FQ19" s="272"/>
      <c r="FR19" s="272"/>
      <c r="FS19" s="272"/>
      <c r="FT19" s="272"/>
      <c r="FU19" s="272"/>
      <c r="FV19" s="272"/>
      <c r="FW19" s="272"/>
      <c r="FX19" s="272"/>
      <c r="FY19" s="272"/>
      <c r="FZ19" s="272"/>
      <c r="GA19" s="272"/>
      <c r="GB19" s="272"/>
      <c r="GC19" s="272"/>
      <c r="GD19" s="272"/>
      <c r="GE19" s="272"/>
      <c r="GF19" s="272"/>
      <c r="GG19" s="272"/>
      <c r="GH19" s="272"/>
      <c r="GI19" s="272"/>
      <c r="GJ19" s="272"/>
      <c r="GK19" s="272"/>
      <c r="GL19" s="272"/>
      <c r="GM19" s="272"/>
      <c r="GN19" s="272"/>
      <c r="GO19" s="272"/>
      <c r="GP19" s="272"/>
      <c r="GQ19" s="272"/>
      <c r="GR19" s="272"/>
      <c r="GS19" s="272"/>
      <c r="GT19" s="272"/>
      <c r="GU19" s="272"/>
      <c r="GV19" s="272"/>
      <c r="GW19" s="272"/>
      <c r="GX19" s="272"/>
      <c r="GY19" s="272"/>
      <c r="GZ19" s="272"/>
      <c r="HA19" s="272"/>
      <c r="HB19" s="272"/>
      <c r="HC19" s="272"/>
      <c r="HD19" s="272"/>
      <c r="HE19" s="272"/>
      <c r="HF19" s="272"/>
      <c r="HG19" s="272"/>
      <c r="HH19" s="272"/>
      <c r="HI19" s="272"/>
      <c r="HJ19" s="272"/>
      <c r="HK19" s="272"/>
      <c r="HL19" s="272"/>
      <c r="HM19" s="272"/>
      <c r="HN19" s="272"/>
      <c r="HO19" s="272"/>
      <c r="HP19" s="272"/>
      <c r="HQ19" s="272"/>
      <c r="HR19" s="272"/>
      <c r="HS19" s="272"/>
      <c r="HT19" s="272"/>
      <c r="HU19" s="272"/>
      <c r="HV19" s="272"/>
      <c r="HW19" s="272"/>
      <c r="HX19" s="272"/>
      <c r="HY19" s="272"/>
      <c r="HZ19" s="272"/>
      <c r="IA19" s="272"/>
      <c r="IB19" s="272"/>
      <c r="IC19" s="272"/>
      <c r="ID19" s="272"/>
      <c r="IE19" s="272"/>
      <c r="IF19" s="272"/>
      <c r="IG19" s="272"/>
      <c r="IH19" s="272"/>
      <c r="II19" s="272"/>
      <c r="IJ19" s="272"/>
      <c r="IK19" s="272"/>
      <c r="IL19" s="272"/>
      <c r="IM19" s="272"/>
      <c r="IN19" s="272"/>
      <c r="IO19" s="272"/>
      <c r="IP19" s="272"/>
      <c r="IQ19" s="272"/>
      <c r="IR19" s="272"/>
      <c r="IS19" s="272"/>
      <c r="IT19" s="272"/>
      <c r="IU19" s="272"/>
      <c r="IV19" s="272"/>
    </row>
    <row r="20" spans="1:256" s="370" customFormat="1" ht="39.6">
      <c r="A20" s="279">
        <f>A18+1</f>
        <v>3</v>
      </c>
      <c r="B20" s="283" t="s">
        <v>1488</v>
      </c>
      <c r="C20" s="297" t="s">
        <v>10</v>
      </c>
      <c r="D20" s="440">
        <v>26</v>
      </c>
      <c r="E20" s="919"/>
      <c r="F20" s="462">
        <f>D20*E20</f>
        <v>0</v>
      </c>
      <c r="G20" s="272"/>
      <c r="H20" s="272"/>
      <c r="I20" s="272"/>
      <c r="J20" s="273"/>
      <c r="K20" s="272"/>
      <c r="L20" s="272"/>
      <c r="M20" s="273"/>
      <c r="N20" s="272"/>
      <c r="O20" s="272"/>
      <c r="P20" s="272"/>
      <c r="Q20" s="272"/>
      <c r="R20" s="272"/>
      <c r="S20" s="272"/>
      <c r="T20" s="272"/>
      <c r="U20" s="272"/>
      <c r="V20" s="272"/>
      <c r="W20" s="272"/>
      <c r="X20" s="272"/>
      <c r="Y20" s="272"/>
      <c r="Z20" s="272"/>
      <c r="AA20" s="272"/>
      <c r="AB20" s="272"/>
      <c r="AC20" s="272"/>
      <c r="AD20" s="272"/>
      <c r="AE20" s="272"/>
      <c r="AF20" s="272"/>
      <c r="AG20" s="272"/>
      <c r="AH20" s="272"/>
      <c r="AI20" s="272"/>
      <c r="AJ20" s="272"/>
      <c r="AK20" s="272"/>
      <c r="AL20" s="272"/>
      <c r="AM20" s="272"/>
      <c r="AN20" s="272"/>
      <c r="AO20" s="272"/>
      <c r="AP20" s="272"/>
      <c r="AQ20" s="272"/>
      <c r="AR20" s="272"/>
      <c r="AS20" s="272"/>
      <c r="AT20" s="272"/>
      <c r="AU20" s="272"/>
      <c r="AV20" s="272"/>
      <c r="AW20" s="272"/>
      <c r="AX20" s="272"/>
      <c r="AY20" s="272"/>
      <c r="AZ20" s="272"/>
      <c r="BA20" s="272"/>
      <c r="BB20" s="272"/>
      <c r="BC20" s="272"/>
      <c r="BD20" s="272"/>
      <c r="BE20" s="272"/>
      <c r="BF20" s="272"/>
      <c r="BG20" s="272"/>
      <c r="BH20" s="272"/>
      <c r="BI20" s="272"/>
      <c r="BJ20" s="272"/>
      <c r="BK20" s="272"/>
      <c r="BL20" s="272"/>
      <c r="BM20" s="272"/>
      <c r="BN20" s="272"/>
      <c r="BO20" s="272"/>
      <c r="BP20" s="272"/>
      <c r="BQ20" s="272"/>
      <c r="BR20" s="272"/>
      <c r="BS20" s="272"/>
      <c r="BT20" s="272"/>
      <c r="BU20" s="272"/>
      <c r="BV20" s="272"/>
      <c r="BW20" s="272"/>
      <c r="BX20" s="272"/>
      <c r="BY20" s="272"/>
      <c r="BZ20" s="272"/>
      <c r="CA20" s="272"/>
      <c r="CB20" s="272"/>
      <c r="CC20" s="272"/>
      <c r="CD20" s="272"/>
      <c r="CE20" s="272"/>
      <c r="CF20" s="272"/>
      <c r="CG20" s="272"/>
      <c r="CH20" s="272"/>
      <c r="CI20" s="272"/>
      <c r="CJ20" s="272"/>
      <c r="CK20" s="272"/>
      <c r="CL20" s="272"/>
      <c r="CM20" s="272"/>
      <c r="CN20" s="272"/>
      <c r="CO20" s="272"/>
      <c r="CP20" s="272"/>
      <c r="CQ20" s="272"/>
      <c r="CR20" s="272"/>
      <c r="CS20" s="272"/>
      <c r="CT20" s="272"/>
      <c r="CU20" s="272"/>
      <c r="CV20" s="272"/>
      <c r="CW20" s="272"/>
      <c r="CX20" s="272"/>
      <c r="CY20" s="272"/>
      <c r="CZ20" s="272"/>
      <c r="DA20" s="272"/>
      <c r="DB20" s="272"/>
      <c r="DC20" s="272"/>
      <c r="DD20" s="272"/>
      <c r="DE20" s="272"/>
      <c r="DF20" s="272"/>
      <c r="DG20" s="272"/>
      <c r="DH20" s="272"/>
      <c r="DI20" s="272"/>
      <c r="DJ20" s="272"/>
      <c r="DK20" s="272"/>
      <c r="DL20" s="272"/>
      <c r="DM20" s="272"/>
      <c r="DN20" s="272"/>
      <c r="DO20" s="272"/>
      <c r="DP20" s="272"/>
      <c r="DQ20" s="272"/>
      <c r="DR20" s="272"/>
      <c r="DS20" s="272"/>
      <c r="DT20" s="272"/>
      <c r="DU20" s="272"/>
      <c r="DV20" s="272"/>
      <c r="DW20" s="272"/>
      <c r="DX20" s="272"/>
      <c r="DY20" s="272"/>
      <c r="DZ20" s="272"/>
      <c r="EA20" s="272"/>
      <c r="EB20" s="272"/>
      <c r="EC20" s="272"/>
      <c r="ED20" s="272"/>
      <c r="EE20" s="272"/>
      <c r="EF20" s="272"/>
      <c r="EG20" s="272"/>
      <c r="EH20" s="272"/>
      <c r="EI20" s="272"/>
      <c r="EJ20" s="272"/>
      <c r="EK20" s="272"/>
      <c r="EL20" s="272"/>
      <c r="EM20" s="272"/>
      <c r="EN20" s="272"/>
      <c r="EO20" s="272"/>
      <c r="EP20" s="272"/>
      <c r="EQ20" s="272"/>
      <c r="ER20" s="272"/>
      <c r="ES20" s="272"/>
      <c r="ET20" s="272"/>
      <c r="EU20" s="272"/>
      <c r="EV20" s="272"/>
      <c r="EW20" s="272"/>
      <c r="EX20" s="272"/>
      <c r="EY20" s="272"/>
      <c r="EZ20" s="272"/>
      <c r="FA20" s="272"/>
      <c r="FB20" s="272"/>
      <c r="FC20" s="272"/>
      <c r="FD20" s="272"/>
      <c r="FE20" s="272"/>
      <c r="FF20" s="272"/>
      <c r="FG20" s="272"/>
      <c r="FH20" s="272"/>
      <c r="FI20" s="272"/>
      <c r="FJ20" s="272"/>
      <c r="FK20" s="272"/>
      <c r="FL20" s="272"/>
      <c r="FM20" s="272"/>
      <c r="FN20" s="272"/>
      <c r="FO20" s="272"/>
      <c r="FP20" s="272"/>
      <c r="FQ20" s="272"/>
      <c r="FR20" s="272"/>
      <c r="FS20" s="272"/>
      <c r="FT20" s="272"/>
      <c r="FU20" s="272"/>
      <c r="FV20" s="272"/>
      <c r="FW20" s="272"/>
      <c r="FX20" s="272"/>
      <c r="FY20" s="272"/>
      <c r="FZ20" s="272"/>
      <c r="GA20" s="272"/>
      <c r="GB20" s="272"/>
      <c r="GC20" s="272"/>
      <c r="GD20" s="272"/>
      <c r="GE20" s="272"/>
      <c r="GF20" s="272"/>
      <c r="GG20" s="272"/>
      <c r="GH20" s="272"/>
      <c r="GI20" s="272"/>
      <c r="GJ20" s="272"/>
      <c r="GK20" s="272"/>
      <c r="GL20" s="272"/>
      <c r="GM20" s="272"/>
      <c r="GN20" s="272"/>
      <c r="GO20" s="272"/>
      <c r="GP20" s="272"/>
      <c r="GQ20" s="272"/>
      <c r="GR20" s="272"/>
      <c r="GS20" s="272"/>
      <c r="GT20" s="272"/>
      <c r="GU20" s="272"/>
      <c r="GV20" s="272"/>
      <c r="GW20" s="272"/>
      <c r="GX20" s="272"/>
      <c r="GY20" s="272"/>
      <c r="GZ20" s="272"/>
      <c r="HA20" s="272"/>
      <c r="HB20" s="272"/>
      <c r="HC20" s="272"/>
      <c r="HD20" s="272"/>
      <c r="HE20" s="272"/>
      <c r="HF20" s="272"/>
      <c r="HG20" s="272"/>
      <c r="HH20" s="272"/>
      <c r="HI20" s="272"/>
      <c r="HJ20" s="272"/>
      <c r="HK20" s="272"/>
      <c r="HL20" s="272"/>
      <c r="HM20" s="272"/>
      <c r="HN20" s="272"/>
      <c r="HO20" s="272"/>
      <c r="HP20" s="272"/>
      <c r="HQ20" s="272"/>
      <c r="HR20" s="272"/>
      <c r="HS20" s="272"/>
      <c r="HT20" s="272"/>
      <c r="HU20" s="272"/>
      <c r="HV20" s="272"/>
      <c r="HW20" s="272"/>
      <c r="HX20" s="272"/>
      <c r="HY20" s="272"/>
      <c r="HZ20" s="272"/>
      <c r="IA20" s="272"/>
      <c r="IB20" s="272"/>
      <c r="IC20" s="272"/>
      <c r="ID20" s="272"/>
      <c r="IE20" s="272"/>
      <c r="IF20" s="272"/>
      <c r="IG20" s="272"/>
      <c r="IH20" s="272"/>
      <c r="II20" s="272"/>
      <c r="IJ20" s="272"/>
      <c r="IK20" s="272"/>
      <c r="IL20" s="272"/>
      <c r="IM20" s="272"/>
      <c r="IN20" s="272"/>
      <c r="IO20" s="272"/>
      <c r="IP20" s="272"/>
      <c r="IQ20" s="272"/>
      <c r="IR20" s="272"/>
      <c r="IS20" s="272"/>
      <c r="IT20" s="272"/>
      <c r="IU20" s="272"/>
      <c r="IV20" s="272"/>
    </row>
    <row r="21" spans="1:256" s="370" customFormat="1">
      <c r="A21" s="297"/>
      <c r="B21" s="283"/>
      <c r="C21" s="297"/>
      <c r="D21" s="440"/>
      <c r="E21" s="919"/>
      <c r="F21" s="280"/>
      <c r="G21" s="272"/>
      <c r="H21" s="272"/>
      <c r="I21" s="272"/>
      <c r="J21" s="273"/>
      <c r="K21" s="272"/>
      <c r="L21" s="272"/>
      <c r="M21" s="273"/>
      <c r="N21" s="272"/>
      <c r="O21" s="272"/>
      <c r="P21" s="272"/>
      <c r="Q21" s="272"/>
      <c r="R21" s="272"/>
      <c r="S21" s="272"/>
      <c r="T21" s="272"/>
      <c r="U21" s="272"/>
      <c r="V21" s="272"/>
      <c r="W21" s="272"/>
      <c r="X21" s="272"/>
      <c r="Y21" s="272"/>
      <c r="Z21" s="272"/>
      <c r="AA21" s="272"/>
      <c r="AB21" s="272"/>
      <c r="AC21" s="272"/>
      <c r="AD21" s="272"/>
      <c r="AE21" s="272"/>
      <c r="AF21" s="272"/>
      <c r="AG21" s="272"/>
      <c r="AH21" s="272"/>
      <c r="AI21" s="272"/>
      <c r="AJ21" s="272"/>
      <c r="AK21" s="272"/>
      <c r="AL21" s="272"/>
      <c r="AM21" s="272"/>
      <c r="AN21" s="272"/>
      <c r="AO21" s="272"/>
      <c r="AP21" s="272"/>
      <c r="AQ21" s="272"/>
      <c r="AR21" s="272"/>
      <c r="AS21" s="272"/>
      <c r="AT21" s="272"/>
      <c r="AU21" s="272"/>
      <c r="AV21" s="272"/>
      <c r="AW21" s="272"/>
      <c r="AX21" s="272"/>
      <c r="AY21" s="272"/>
      <c r="AZ21" s="272"/>
      <c r="BA21" s="272"/>
      <c r="BB21" s="272"/>
      <c r="BC21" s="272"/>
      <c r="BD21" s="272"/>
      <c r="BE21" s="272"/>
      <c r="BF21" s="272"/>
      <c r="BG21" s="272"/>
      <c r="BH21" s="272"/>
      <c r="BI21" s="272"/>
      <c r="BJ21" s="272"/>
      <c r="BK21" s="272"/>
      <c r="BL21" s="272"/>
      <c r="BM21" s="272"/>
      <c r="BN21" s="272"/>
      <c r="BO21" s="272"/>
      <c r="BP21" s="272"/>
      <c r="BQ21" s="272"/>
      <c r="BR21" s="272"/>
      <c r="BS21" s="272"/>
      <c r="BT21" s="272"/>
      <c r="BU21" s="272"/>
      <c r="BV21" s="272"/>
      <c r="BW21" s="272"/>
      <c r="BX21" s="272"/>
      <c r="BY21" s="272"/>
      <c r="BZ21" s="272"/>
      <c r="CA21" s="272"/>
      <c r="CB21" s="272"/>
      <c r="CC21" s="272"/>
      <c r="CD21" s="272"/>
      <c r="CE21" s="272"/>
      <c r="CF21" s="272"/>
      <c r="CG21" s="272"/>
      <c r="CH21" s="272"/>
      <c r="CI21" s="272"/>
      <c r="CJ21" s="272"/>
      <c r="CK21" s="272"/>
      <c r="CL21" s="272"/>
      <c r="CM21" s="272"/>
      <c r="CN21" s="272"/>
      <c r="CO21" s="272"/>
      <c r="CP21" s="272"/>
      <c r="CQ21" s="272"/>
      <c r="CR21" s="272"/>
      <c r="CS21" s="272"/>
      <c r="CT21" s="272"/>
      <c r="CU21" s="272"/>
      <c r="CV21" s="272"/>
      <c r="CW21" s="272"/>
      <c r="CX21" s="272"/>
      <c r="CY21" s="272"/>
      <c r="CZ21" s="272"/>
      <c r="DA21" s="272"/>
      <c r="DB21" s="272"/>
      <c r="DC21" s="272"/>
      <c r="DD21" s="272"/>
      <c r="DE21" s="272"/>
      <c r="DF21" s="272"/>
      <c r="DG21" s="272"/>
      <c r="DH21" s="272"/>
      <c r="DI21" s="272"/>
      <c r="DJ21" s="272"/>
      <c r="DK21" s="272"/>
      <c r="DL21" s="272"/>
      <c r="DM21" s="272"/>
      <c r="DN21" s="272"/>
      <c r="DO21" s="272"/>
      <c r="DP21" s="272"/>
      <c r="DQ21" s="272"/>
      <c r="DR21" s="272"/>
      <c r="DS21" s="272"/>
      <c r="DT21" s="272"/>
      <c r="DU21" s="272"/>
      <c r="DV21" s="272"/>
      <c r="DW21" s="272"/>
      <c r="DX21" s="272"/>
      <c r="DY21" s="272"/>
      <c r="DZ21" s="272"/>
      <c r="EA21" s="272"/>
      <c r="EB21" s="272"/>
      <c r="EC21" s="272"/>
      <c r="ED21" s="272"/>
      <c r="EE21" s="272"/>
      <c r="EF21" s="272"/>
      <c r="EG21" s="272"/>
      <c r="EH21" s="272"/>
      <c r="EI21" s="272"/>
      <c r="EJ21" s="272"/>
      <c r="EK21" s="272"/>
      <c r="EL21" s="272"/>
      <c r="EM21" s="272"/>
      <c r="EN21" s="272"/>
      <c r="EO21" s="272"/>
      <c r="EP21" s="272"/>
      <c r="EQ21" s="272"/>
      <c r="ER21" s="272"/>
      <c r="ES21" s="272"/>
      <c r="ET21" s="272"/>
      <c r="EU21" s="272"/>
      <c r="EV21" s="272"/>
      <c r="EW21" s="272"/>
      <c r="EX21" s="272"/>
      <c r="EY21" s="272"/>
      <c r="EZ21" s="272"/>
      <c r="FA21" s="272"/>
      <c r="FB21" s="272"/>
      <c r="FC21" s="272"/>
      <c r="FD21" s="272"/>
      <c r="FE21" s="272"/>
      <c r="FF21" s="272"/>
      <c r="FG21" s="272"/>
      <c r="FH21" s="272"/>
      <c r="FI21" s="272"/>
      <c r="FJ21" s="272"/>
      <c r="FK21" s="272"/>
      <c r="FL21" s="272"/>
      <c r="FM21" s="272"/>
      <c r="FN21" s="272"/>
      <c r="FO21" s="272"/>
      <c r="FP21" s="272"/>
      <c r="FQ21" s="272"/>
      <c r="FR21" s="272"/>
      <c r="FS21" s="272"/>
      <c r="FT21" s="272"/>
      <c r="FU21" s="272"/>
      <c r="FV21" s="272"/>
      <c r="FW21" s="272"/>
      <c r="FX21" s="272"/>
      <c r="FY21" s="272"/>
      <c r="FZ21" s="272"/>
      <c r="GA21" s="272"/>
      <c r="GB21" s="272"/>
      <c r="GC21" s="272"/>
      <c r="GD21" s="272"/>
      <c r="GE21" s="272"/>
      <c r="GF21" s="272"/>
      <c r="GG21" s="272"/>
      <c r="GH21" s="272"/>
      <c r="GI21" s="272"/>
      <c r="GJ21" s="272"/>
      <c r="GK21" s="272"/>
      <c r="GL21" s="272"/>
      <c r="GM21" s="272"/>
      <c r="GN21" s="272"/>
      <c r="GO21" s="272"/>
      <c r="GP21" s="272"/>
      <c r="GQ21" s="272"/>
      <c r="GR21" s="272"/>
      <c r="GS21" s="272"/>
      <c r="GT21" s="272"/>
      <c r="GU21" s="272"/>
      <c r="GV21" s="272"/>
      <c r="GW21" s="272"/>
      <c r="GX21" s="272"/>
      <c r="GY21" s="272"/>
      <c r="GZ21" s="272"/>
      <c r="HA21" s="272"/>
      <c r="HB21" s="272"/>
      <c r="HC21" s="272"/>
      <c r="HD21" s="272"/>
      <c r="HE21" s="272"/>
      <c r="HF21" s="272"/>
      <c r="HG21" s="272"/>
      <c r="HH21" s="272"/>
      <c r="HI21" s="272"/>
      <c r="HJ21" s="272"/>
      <c r="HK21" s="272"/>
      <c r="HL21" s="272"/>
      <c r="HM21" s="272"/>
      <c r="HN21" s="272"/>
      <c r="HO21" s="272"/>
      <c r="HP21" s="272"/>
      <c r="HQ21" s="272"/>
      <c r="HR21" s="272"/>
      <c r="HS21" s="272"/>
      <c r="HT21" s="272"/>
      <c r="HU21" s="272"/>
      <c r="HV21" s="272"/>
      <c r="HW21" s="272"/>
      <c r="HX21" s="272"/>
      <c r="HY21" s="272"/>
      <c r="HZ21" s="272"/>
      <c r="IA21" s="272"/>
      <c r="IB21" s="272"/>
      <c r="IC21" s="272"/>
      <c r="ID21" s="272"/>
      <c r="IE21" s="272"/>
      <c r="IF21" s="272"/>
      <c r="IG21" s="272"/>
      <c r="IH21" s="272"/>
      <c r="II21" s="272"/>
      <c r="IJ21" s="272"/>
      <c r="IK21" s="272"/>
      <c r="IL21" s="272"/>
      <c r="IM21" s="272"/>
      <c r="IN21" s="272"/>
      <c r="IO21" s="272"/>
      <c r="IP21" s="272"/>
      <c r="IQ21" s="272"/>
      <c r="IR21" s="272"/>
      <c r="IS21" s="272"/>
      <c r="IT21" s="272"/>
      <c r="IU21" s="272"/>
      <c r="IV21" s="272"/>
    </row>
    <row r="22" spans="1:256" s="370" customFormat="1" ht="52.8">
      <c r="A22" s="279">
        <f>A20+1</f>
        <v>4</v>
      </c>
      <c r="B22" s="283" t="s">
        <v>1487</v>
      </c>
      <c r="C22" s="297" t="s">
        <v>10</v>
      </c>
      <c r="D22" s="440">
        <v>21</v>
      </c>
      <c r="E22" s="919"/>
      <c r="F22" s="462">
        <f>D22*E22</f>
        <v>0</v>
      </c>
      <c r="G22" s="272"/>
      <c r="H22" s="272"/>
      <c r="I22" s="272"/>
      <c r="J22" s="273"/>
      <c r="K22" s="272"/>
      <c r="L22" s="272"/>
      <c r="M22" s="273"/>
      <c r="N22" s="272"/>
      <c r="O22" s="272"/>
      <c r="P22" s="272"/>
      <c r="Q22" s="272"/>
      <c r="R22" s="272"/>
      <c r="S22" s="272"/>
      <c r="T22" s="272"/>
      <c r="U22" s="272"/>
      <c r="V22" s="272"/>
      <c r="W22" s="272"/>
      <c r="X22" s="272"/>
      <c r="Y22" s="272"/>
      <c r="Z22" s="272"/>
      <c r="AA22" s="272"/>
      <c r="AB22" s="272"/>
      <c r="AC22" s="272"/>
      <c r="AD22" s="272"/>
      <c r="AE22" s="272"/>
      <c r="AF22" s="272"/>
      <c r="AG22" s="272"/>
      <c r="AH22" s="272"/>
      <c r="AI22" s="272"/>
      <c r="AJ22" s="272"/>
      <c r="AK22" s="272"/>
      <c r="AL22" s="272"/>
      <c r="AM22" s="272"/>
      <c r="AN22" s="272"/>
      <c r="AO22" s="272"/>
      <c r="AP22" s="272"/>
      <c r="AQ22" s="272"/>
      <c r="AR22" s="272"/>
      <c r="AS22" s="272"/>
      <c r="AT22" s="272"/>
      <c r="AU22" s="272"/>
      <c r="AV22" s="272"/>
      <c r="AW22" s="272"/>
      <c r="AX22" s="272"/>
      <c r="AY22" s="272"/>
      <c r="AZ22" s="272"/>
      <c r="BA22" s="272"/>
      <c r="BB22" s="272"/>
      <c r="BC22" s="272"/>
      <c r="BD22" s="272"/>
      <c r="BE22" s="272"/>
      <c r="BF22" s="272"/>
      <c r="BG22" s="272"/>
      <c r="BH22" s="272"/>
      <c r="BI22" s="272"/>
      <c r="BJ22" s="272"/>
      <c r="BK22" s="272"/>
      <c r="BL22" s="272"/>
      <c r="BM22" s="272"/>
      <c r="BN22" s="272"/>
      <c r="BO22" s="272"/>
      <c r="BP22" s="272"/>
      <c r="BQ22" s="272"/>
      <c r="BR22" s="272"/>
      <c r="BS22" s="272"/>
      <c r="BT22" s="272"/>
      <c r="BU22" s="272"/>
      <c r="BV22" s="272"/>
      <c r="BW22" s="272"/>
      <c r="BX22" s="272"/>
      <c r="BY22" s="272"/>
      <c r="BZ22" s="272"/>
      <c r="CA22" s="272"/>
      <c r="CB22" s="272"/>
      <c r="CC22" s="272"/>
      <c r="CD22" s="272"/>
      <c r="CE22" s="272"/>
      <c r="CF22" s="272"/>
      <c r="CG22" s="272"/>
      <c r="CH22" s="272"/>
      <c r="CI22" s="272"/>
      <c r="CJ22" s="272"/>
      <c r="CK22" s="272"/>
      <c r="CL22" s="272"/>
      <c r="CM22" s="272"/>
      <c r="CN22" s="272"/>
      <c r="CO22" s="272"/>
      <c r="CP22" s="272"/>
      <c r="CQ22" s="272"/>
      <c r="CR22" s="272"/>
      <c r="CS22" s="272"/>
      <c r="CT22" s="272"/>
      <c r="CU22" s="272"/>
      <c r="CV22" s="272"/>
      <c r="CW22" s="272"/>
      <c r="CX22" s="272"/>
      <c r="CY22" s="272"/>
      <c r="CZ22" s="272"/>
      <c r="DA22" s="272"/>
      <c r="DB22" s="272"/>
      <c r="DC22" s="272"/>
      <c r="DD22" s="272"/>
      <c r="DE22" s="272"/>
      <c r="DF22" s="272"/>
      <c r="DG22" s="272"/>
      <c r="DH22" s="272"/>
      <c r="DI22" s="272"/>
      <c r="DJ22" s="272"/>
      <c r="DK22" s="272"/>
      <c r="DL22" s="272"/>
      <c r="DM22" s="272"/>
      <c r="DN22" s="272"/>
      <c r="DO22" s="272"/>
      <c r="DP22" s="272"/>
      <c r="DQ22" s="272"/>
      <c r="DR22" s="272"/>
      <c r="DS22" s="272"/>
      <c r="DT22" s="272"/>
      <c r="DU22" s="272"/>
      <c r="DV22" s="272"/>
      <c r="DW22" s="272"/>
      <c r="DX22" s="272"/>
      <c r="DY22" s="272"/>
      <c r="DZ22" s="272"/>
      <c r="EA22" s="272"/>
      <c r="EB22" s="272"/>
      <c r="EC22" s="272"/>
      <c r="ED22" s="272"/>
      <c r="EE22" s="272"/>
      <c r="EF22" s="272"/>
      <c r="EG22" s="272"/>
      <c r="EH22" s="272"/>
      <c r="EI22" s="272"/>
      <c r="EJ22" s="272"/>
      <c r="EK22" s="272"/>
      <c r="EL22" s="272"/>
      <c r="EM22" s="272"/>
      <c r="EN22" s="272"/>
      <c r="EO22" s="272"/>
      <c r="EP22" s="272"/>
      <c r="EQ22" s="272"/>
      <c r="ER22" s="272"/>
      <c r="ES22" s="272"/>
      <c r="ET22" s="272"/>
      <c r="EU22" s="272"/>
      <c r="EV22" s="272"/>
      <c r="EW22" s="272"/>
      <c r="EX22" s="272"/>
      <c r="EY22" s="272"/>
      <c r="EZ22" s="272"/>
      <c r="FA22" s="272"/>
      <c r="FB22" s="272"/>
      <c r="FC22" s="272"/>
      <c r="FD22" s="272"/>
      <c r="FE22" s="272"/>
      <c r="FF22" s="272"/>
      <c r="FG22" s="272"/>
      <c r="FH22" s="272"/>
      <c r="FI22" s="272"/>
      <c r="FJ22" s="272"/>
      <c r="FK22" s="272"/>
      <c r="FL22" s="272"/>
      <c r="FM22" s="272"/>
      <c r="FN22" s="272"/>
      <c r="FO22" s="272"/>
      <c r="FP22" s="272"/>
      <c r="FQ22" s="272"/>
      <c r="FR22" s="272"/>
      <c r="FS22" s="272"/>
      <c r="FT22" s="272"/>
      <c r="FU22" s="272"/>
      <c r="FV22" s="272"/>
      <c r="FW22" s="272"/>
      <c r="FX22" s="272"/>
      <c r="FY22" s="272"/>
      <c r="FZ22" s="272"/>
      <c r="GA22" s="272"/>
      <c r="GB22" s="272"/>
      <c r="GC22" s="272"/>
      <c r="GD22" s="272"/>
      <c r="GE22" s="272"/>
      <c r="GF22" s="272"/>
      <c r="GG22" s="272"/>
      <c r="GH22" s="272"/>
      <c r="GI22" s="272"/>
      <c r="GJ22" s="272"/>
      <c r="GK22" s="272"/>
      <c r="GL22" s="272"/>
      <c r="GM22" s="272"/>
      <c r="GN22" s="272"/>
      <c r="GO22" s="272"/>
      <c r="GP22" s="272"/>
      <c r="GQ22" s="272"/>
      <c r="GR22" s="272"/>
      <c r="GS22" s="272"/>
      <c r="GT22" s="272"/>
      <c r="GU22" s="272"/>
      <c r="GV22" s="272"/>
      <c r="GW22" s="272"/>
      <c r="GX22" s="272"/>
      <c r="GY22" s="272"/>
      <c r="GZ22" s="272"/>
      <c r="HA22" s="272"/>
      <c r="HB22" s="272"/>
      <c r="HC22" s="272"/>
      <c r="HD22" s="272"/>
      <c r="HE22" s="272"/>
      <c r="HF22" s="272"/>
      <c r="HG22" s="272"/>
      <c r="HH22" s="272"/>
      <c r="HI22" s="272"/>
      <c r="HJ22" s="272"/>
      <c r="HK22" s="272"/>
      <c r="HL22" s="272"/>
      <c r="HM22" s="272"/>
      <c r="HN22" s="272"/>
      <c r="HO22" s="272"/>
      <c r="HP22" s="272"/>
      <c r="HQ22" s="272"/>
      <c r="HR22" s="272"/>
      <c r="HS22" s="272"/>
      <c r="HT22" s="272"/>
      <c r="HU22" s="272"/>
      <c r="HV22" s="272"/>
      <c r="HW22" s="272"/>
      <c r="HX22" s="272"/>
      <c r="HY22" s="272"/>
      <c r="HZ22" s="272"/>
      <c r="IA22" s="272"/>
      <c r="IB22" s="272"/>
      <c r="IC22" s="272"/>
      <c r="ID22" s="272"/>
      <c r="IE22" s="272"/>
      <c r="IF22" s="272"/>
      <c r="IG22" s="272"/>
      <c r="IH22" s="272"/>
      <c r="II22" s="272"/>
      <c r="IJ22" s="272"/>
      <c r="IK22" s="272"/>
      <c r="IL22" s="272"/>
      <c r="IM22" s="272"/>
      <c r="IN22" s="272"/>
      <c r="IO22" s="272"/>
      <c r="IP22" s="272"/>
      <c r="IQ22" s="272"/>
      <c r="IR22" s="272"/>
      <c r="IS22" s="272"/>
      <c r="IT22" s="272"/>
      <c r="IU22" s="272"/>
      <c r="IV22" s="272"/>
    </row>
    <row r="23" spans="1:256" s="370" customFormat="1">
      <c r="A23" s="297"/>
      <c r="B23" s="283"/>
      <c r="C23" s="297"/>
      <c r="D23" s="440"/>
      <c r="E23" s="919"/>
      <c r="F23" s="280"/>
      <c r="G23" s="272"/>
      <c r="H23" s="272"/>
      <c r="I23" s="272"/>
      <c r="J23" s="273"/>
      <c r="K23" s="272"/>
      <c r="L23" s="272"/>
      <c r="M23" s="273"/>
      <c r="N23" s="272"/>
      <c r="O23" s="272"/>
      <c r="P23" s="272"/>
      <c r="Q23" s="272"/>
      <c r="R23" s="272"/>
      <c r="S23" s="272"/>
      <c r="T23" s="272"/>
      <c r="U23" s="272"/>
      <c r="V23" s="272"/>
      <c r="W23" s="272"/>
      <c r="X23" s="272"/>
      <c r="Y23" s="272"/>
      <c r="Z23" s="272"/>
      <c r="AA23" s="272"/>
      <c r="AB23" s="272"/>
      <c r="AC23" s="272"/>
      <c r="AD23" s="272"/>
      <c r="AE23" s="272"/>
      <c r="AF23" s="272"/>
      <c r="AG23" s="272"/>
      <c r="AH23" s="272"/>
      <c r="AI23" s="272"/>
      <c r="AJ23" s="272"/>
      <c r="AK23" s="272"/>
      <c r="AL23" s="272"/>
      <c r="AM23" s="272"/>
      <c r="AN23" s="272"/>
      <c r="AO23" s="272"/>
      <c r="AP23" s="272"/>
      <c r="AQ23" s="272"/>
      <c r="AR23" s="272"/>
      <c r="AS23" s="272"/>
      <c r="AT23" s="272"/>
      <c r="AU23" s="272"/>
      <c r="AV23" s="272"/>
      <c r="AW23" s="272"/>
      <c r="AX23" s="272"/>
      <c r="AY23" s="272"/>
      <c r="AZ23" s="272"/>
      <c r="BA23" s="272"/>
      <c r="BB23" s="272"/>
      <c r="BC23" s="272"/>
      <c r="BD23" s="272"/>
      <c r="BE23" s="272"/>
      <c r="BF23" s="272"/>
      <c r="BG23" s="272"/>
      <c r="BH23" s="272"/>
      <c r="BI23" s="272"/>
      <c r="BJ23" s="272"/>
      <c r="BK23" s="272"/>
      <c r="BL23" s="272"/>
      <c r="BM23" s="272"/>
      <c r="BN23" s="272"/>
      <c r="BO23" s="272"/>
      <c r="BP23" s="272"/>
      <c r="BQ23" s="272"/>
      <c r="BR23" s="272"/>
      <c r="BS23" s="272"/>
      <c r="BT23" s="272"/>
      <c r="BU23" s="272"/>
      <c r="BV23" s="272"/>
      <c r="BW23" s="272"/>
      <c r="BX23" s="272"/>
      <c r="BY23" s="272"/>
      <c r="BZ23" s="272"/>
      <c r="CA23" s="272"/>
      <c r="CB23" s="272"/>
      <c r="CC23" s="272"/>
      <c r="CD23" s="272"/>
      <c r="CE23" s="272"/>
      <c r="CF23" s="272"/>
      <c r="CG23" s="272"/>
      <c r="CH23" s="272"/>
      <c r="CI23" s="272"/>
      <c r="CJ23" s="272"/>
      <c r="CK23" s="272"/>
      <c r="CL23" s="272"/>
      <c r="CM23" s="272"/>
      <c r="CN23" s="272"/>
      <c r="CO23" s="272"/>
      <c r="CP23" s="272"/>
      <c r="CQ23" s="272"/>
      <c r="CR23" s="272"/>
      <c r="CS23" s="272"/>
      <c r="CT23" s="272"/>
      <c r="CU23" s="272"/>
      <c r="CV23" s="272"/>
      <c r="CW23" s="272"/>
      <c r="CX23" s="272"/>
      <c r="CY23" s="272"/>
      <c r="CZ23" s="272"/>
      <c r="DA23" s="272"/>
      <c r="DB23" s="272"/>
      <c r="DC23" s="272"/>
      <c r="DD23" s="272"/>
      <c r="DE23" s="272"/>
      <c r="DF23" s="272"/>
      <c r="DG23" s="272"/>
      <c r="DH23" s="272"/>
      <c r="DI23" s="272"/>
      <c r="DJ23" s="272"/>
      <c r="DK23" s="272"/>
      <c r="DL23" s="272"/>
      <c r="DM23" s="272"/>
      <c r="DN23" s="272"/>
      <c r="DO23" s="272"/>
      <c r="DP23" s="272"/>
      <c r="DQ23" s="272"/>
      <c r="DR23" s="272"/>
      <c r="DS23" s="272"/>
      <c r="DT23" s="272"/>
      <c r="DU23" s="272"/>
      <c r="DV23" s="272"/>
      <c r="DW23" s="272"/>
      <c r="DX23" s="272"/>
      <c r="DY23" s="272"/>
      <c r="DZ23" s="272"/>
      <c r="EA23" s="272"/>
      <c r="EB23" s="272"/>
      <c r="EC23" s="272"/>
      <c r="ED23" s="272"/>
      <c r="EE23" s="272"/>
      <c r="EF23" s="272"/>
      <c r="EG23" s="272"/>
      <c r="EH23" s="272"/>
      <c r="EI23" s="272"/>
      <c r="EJ23" s="272"/>
      <c r="EK23" s="272"/>
      <c r="EL23" s="272"/>
      <c r="EM23" s="272"/>
      <c r="EN23" s="272"/>
      <c r="EO23" s="272"/>
      <c r="EP23" s="272"/>
      <c r="EQ23" s="272"/>
      <c r="ER23" s="272"/>
      <c r="ES23" s="272"/>
      <c r="ET23" s="272"/>
      <c r="EU23" s="272"/>
      <c r="EV23" s="272"/>
      <c r="EW23" s="272"/>
      <c r="EX23" s="272"/>
      <c r="EY23" s="272"/>
      <c r="EZ23" s="272"/>
      <c r="FA23" s="272"/>
      <c r="FB23" s="272"/>
      <c r="FC23" s="272"/>
      <c r="FD23" s="272"/>
      <c r="FE23" s="272"/>
      <c r="FF23" s="272"/>
      <c r="FG23" s="272"/>
      <c r="FH23" s="272"/>
      <c r="FI23" s="272"/>
      <c r="FJ23" s="272"/>
      <c r="FK23" s="272"/>
      <c r="FL23" s="272"/>
      <c r="FM23" s="272"/>
      <c r="FN23" s="272"/>
      <c r="FO23" s="272"/>
      <c r="FP23" s="272"/>
      <c r="FQ23" s="272"/>
      <c r="FR23" s="272"/>
      <c r="FS23" s="272"/>
      <c r="FT23" s="272"/>
      <c r="FU23" s="272"/>
      <c r="FV23" s="272"/>
      <c r="FW23" s="272"/>
      <c r="FX23" s="272"/>
      <c r="FY23" s="272"/>
      <c r="FZ23" s="272"/>
      <c r="GA23" s="272"/>
      <c r="GB23" s="272"/>
      <c r="GC23" s="272"/>
      <c r="GD23" s="272"/>
      <c r="GE23" s="272"/>
      <c r="GF23" s="272"/>
      <c r="GG23" s="272"/>
      <c r="GH23" s="272"/>
      <c r="GI23" s="272"/>
      <c r="GJ23" s="272"/>
      <c r="GK23" s="272"/>
      <c r="GL23" s="272"/>
      <c r="GM23" s="272"/>
      <c r="GN23" s="272"/>
      <c r="GO23" s="272"/>
      <c r="GP23" s="272"/>
      <c r="GQ23" s="272"/>
      <c r="GR23" s="272"/>
      <c r="GS23" s="272"/>
      <c r="GT23" s="272"/>
      <c r="GU23" s="272"/>
      <c r="GV23" s="272"/>
      <c r="GW23" s="272"/>
      <c r="GX23" s="272"/>
      <c r="GY23" s="272"/>
      <c r="GZ23" s="272"/>
      <c r="HA23" s="272"/>
      <c r="HB23" s="272"/>
      <c r="HC23" s="272"/>
      <c r="HD23" s="272"/>
      <c r="HE23" s="272"/>
      <c r="HF23" s="272"/>
      <c r="HG23" s="272"/>
      <c r="HH23" s="272"/>
      <c r="HI23" s="272"/>
      <c r="HJ23" s="272"/>
      <c r="HK23" s="272"/>
      <c r="HL23" s="272"/>
      <c r="HM23" s="272"/>
      <c r="HN23" s="272"/>
      <c r="HO23" s="272"/>
      <c r="HP23" s="272"/>
      <c r="HQ23" s="272"/>
      <c r="HR23" s="272"/>
      <c r="HS23" s="272"/>
      <c r="HT23" s="272"/>
      <c r="HU23" s="272"/>
      <c r="HV23" s="272"/>
      <c r="HW23" s="272"/>
      <c r="HX23" s="272"/>
      <c r="HY23" s="272"/>
      <c r="HZ23" s="272"/>
      <c r="IA23" s="272"/>
      <c r="IB23" s="272"/>
      <c r="IC23" s="272"/>
      <c r="ID23" s="272"/>
      <c r="IE23" s="272"/>
      <c r="IF23" s="272"/>
      <c r="IG23" s="272"/>
      <c r="IH23" s="272"/>
      <c r="II23" s="272"/>
      <c r="IJ23" s="272"/>
      <c r="IK23" s="272"/>
      <c r="IL23" s="272"/>
      <c r="IM23" s="272"/>
      <c r="IN23" s="272"/>
      <c r="IO23" s="272"/>
      <c r="IP23" s="272"/>
      <c r="IQ23" s="272"/>
      <c r="IR23" s="272"/>
      <c r="IS23" s="272"/>
      <c r="IT23" s="272"/>
      <c r="IU23" s="272"/>
      <c r="IV23" s="272"/>
    </row>
    <row r="24" spans="1:256" s="370" customFormat="1" ht="39.6">
      <c r="A24" s="279">
        <f>A22+1</f>
        <v>5</v>
      </c>
      <c r="B24" s="283" t="s">
        <v>1486</v>
      </c>
      <c r="C24" s="297" t="s">
        <v>10</v>
      </c>
      <c r="D24" s="440">
        <v>6</v>
      </c>
      <c r="E24" s="919"/>
      <c r="F24" s="462">
        <f>D24*E24</f>
        <v>0</v>
      </c>
      <c r="G24" s="272"/>
      <c r="H24" s="272"/>
      <c r="I24" s="272"/>
      <c r="J24" s="273"/>
      <c r="K24" s="272"/>
      <c r="L24" s="272"/>
      <c r="M24" s="273"/>
      <c r="N24" s="272"/>
      <c r="O24" s="272"/>
      <c r="P24" s="272"/>
      <c r="Q24" s="272"/>
      <c r="R24" s="272"/>
      <c r="S24" s="272"/>
      <c r="T24" s="272"/>
      <c r="U24" s="272"/>
      <c r="V24" s="272"/>
      <c r="W24" s="272"/>
      <c r="X24" s="272"/>
      <c r="Y24" s="272"/>
      <c r="Z24" s="272"/>
      <c r="AA24" s="272"/>
      <c r="AB24" s="272"/>
      <c r="AC24" s="272"/>
      <c r="AD24" s="272"/>
      <c r="AE24" s="272"/>
      <c r="AF24" s="272"/>
      <c r="AG24" s="272"/>
      <c r="AH24" s="272"/>
      <c r="AI24" s="272"/>
      <c r="AJ24" s="272"/>
      <c r="AK24" s="272"/>
      <c r="AL24" s="272"/>
      <c r="AM24" s="272"/>
      <c r="AN24" s="272"/>
      <c r="AO24" s="272"/>
      <c r="AP24" s="272"/>
      <c r="AQ24" s="272"/>
      <c r="AR24" s="272"/>
      <c r="AS24" s="272"/>
      <c r="AT24" s="272"/>
      <c r="AU24" s="272"/>
      <c r="AV24" s="272"/>
      <c r="AW24" s="272"/>
      <c r="AX24" s="272"/>
      <c r="AY24" s="272"/>
      <c r="AZ24" s="272"/>
      <c r="BA24" s="272"/>
      <c r="BB24" s="272"/>
      <c r="BC24" s="272"/>
      <c r="BD24" s="272"/>
      <c r="BE24" s="272"/>
      <c r="BF24" s="272"/>
      <c r="BG24" s="272"/>
      <c r="BH24" s="272"/>
      <c r="BI24" s="272"/>
      <c r="BJ24" s="272"/>
      <c r="BK24" s="272"/>
      <c r="BL24" s="272"/>
      <c r="BM24" s="272"/>
      <c r="BN24" s="272"/>
      <c r="BO24" s="272"/>
      <c r="BP24" s="272"/>
      <c r="BQ24" s="272"/>
      <c r="BR24" s="272"/>
      <c r="BS24" s="272"/>
      <c r="BT24" s="272"/>
      <c r="BU24" s="272"/>
      <c r="BV24" s="272"/>
      <c r="BW24" s="272"/>
      <c r="BX24" s="272"/>
      <c r="BY24" s="272"/>
      <c r="BZ24" s="272"/>
      <c r="CA24" s="272"/>
      <c r="CB24" s="272"/>
      <c r="CC24" s="272"/>
      <c r="CD24" s="272"/>
      <c r="CE24" s="272"/>
      <c r="CF24" s="272"/>
      <c r="CG24" s="272"/>
      <c r="CH24" s="272"/>
      <c r="CI24" s="272"/>
      <c r="CJ24" s="272"/>
      <c r="CK24" s="272"/>
      <c r="CL24" s="272"/>
      <c r="CM24" s="272"/>
      <c r="CN24" s="272"/>
      <c r="CO24" s="272"/>
      <c r="CP24" s="272"/>
      <c r="CQ24" s="272"/>
      <c r="CR24" s="272"/>
      <c r="CS24" s="272"/>
      <c r="CT24" s="272"/>
      <c r="CU24" s="272"/>
      <c r="CV24" s="272"/>
      <c r="CW24" s="272"/>
      <c r="CX24" s="272"/>
      <c r="CY24" s="272"/>
      <c r="CZ24" s="272"/>
      <c r="DA24" s="272"/>
      <c r="DB24" s="272"/>
      <c r="DC24" s="272"/>
      <c r="DD24" s="272"/>
      <c r="DE24" s="272"/>
      <c r="DF24" s="272"/>
      <c r="DG24" s="272"/>
      <c r="DH24" s="272"/>
      <c r="DI24" s="272"/>
      <c r="DJ24" s="272"/>
      <c r="DK24" s="272"/>
      <c r="DL24" s="272"/>
      <c r="DM24" s="272"/>
      <c r="DN24" s="272"/>
      <c r="DO24" s="272"/>
      <c r="DP24" s="272"/>
      <c r="DQ24" s="272"/>
      <c r="DR24" s="272"/>
      <c r="DS24" s="272"/>
      <c r="DT24" s="272"/>
      <c r="DU24" s="272"/>
      <c r="DV24" s="272"/>
      <c r="DW24" s="272"/>
      <c r="DX24" s="272"/>
      <c r="DY24" s="272"/>
      <c r="DZ24" s="272"/>
      <c r="EA24" s="272"/>
      <c r="EB24" s="272"/>
      <c r="EC24" s="272"/>
      <c r="ED24" s="272"/>
      <c r="EE24" s="272"/>
      <c r="EF24" s="272"/>
      <c r="EG24" s="272"/>
      <c r="EH24" s="272"/>
      <c r="EI24" s="272"/>
      <c r="EJ24" s="272"/>
      <c r="EK24" s="272"/>
      <c r="EL24" s="272"/>
      <c r="EM24" s="272"/>
      <c r="EN24" s="272"/>
      <c r="EO24" s="272"/>
      <c r="EP24" s="272"/>
      <c r="EQ24" s="272"/>
      <c r="ER24" s="272"/>
      <c r="ES24" s="272"/>
      <c r="ET24" s="272"/>
      <c r="EU24" s="272"/>
      <c r="EV24" s="272"/>
      <c r="EW24" s="272"/>
      <c r="EX24" s="272"/>
      <c r="EY24" s="272"/>
      <c r="EZ24" s="272"/>
      <c r="FA24" s="272"/>
      <c r="FB24" s="272"/>
      <c r="FC24" s="272"/>
      <c r="FD24" s="272"/>
      <c r="FE24" s="272"/>
      <c r="FF24" s="272"/>
      <c r="FG24" s="272"/>
      <c r="FH24" s="272"/>
      <c r="FI24" s="272"/>
      <c r="FJ24" s="272"/>
      <c r="FK24" s="272"/>
      <c r="FL24" s="272"/>
      <c r="FM24" s="272"/>
      <c r="FN24" s="272"/>
      <c r="FO24" s="272"/>
      <c r="FP24" s="272"/>
      <c r="FQ24" s="272"/>
      <c r="FR24" s="272"/>
      <c r="FS24" s="272"/>
      <c r="FT24" s="272"/>
      <c r="FU24" s="272"/>
      <c r="FV24" s="272"/>
      <c r="FW24" s="272"/>
      <c r="FX24" s="272"/>
      <c r="FY24" s="272"/>
      <c r="FZ24" s="272"/>
      <c r="GA24" s="272"/>
      <c r="GB24" s="272"/>
      <c r="GC24" s="272"/>
      <c r="GD24" s="272"/>
      <c r="GE24" s="272"/>
      <c r="GF24" s="272"/>
      <c r="GG24" s="272"/>
      <c r="GH24" s="272"/>
      <c r="GI24" s="272"/>
      <c r="GJ24" s="272"/>
      <c r="GK24" s="272"/>
      <c r="GL24" s="272"/>
      <c r="GM24" s="272"/>
      <c r="GN24" s="272"/>
      <c r="GO24" s="272"/>
      <c r="GP24" s="272"/>
      <c r="GQ24" s="272"/>
      <c r="GR24" s="272"/>
      <c r="GS24" s="272"/>
      <c r="GT24" s="272"/>
      <c r="GU24" s="272"/>
      <c r="GV24" s="272"/>
      <c r="GW24" s="272"/>
      <c r="GX24" s="272"/>
      <c r="GY24" s="272"/>
      <c r="GZ24" s="272"/>
      <c r="HA24" s="272"/>
      <c r="HB24" s="272"/>
      <c r="HC24" s="272"/>
      <c r="HD24" s="272"/>
      <c r="HE24" s="272"/>
      <c r="HF24" s="272"/>
      <c r="HG24" s="272"/>
      <c r="HH24" s="272"/>
      <c r="HI24" s="272"/>
      <c r="HJ24" s="272"/>
      <c r="HK24" s="272"/>
      <c r="HL24" s="272"/>
      <c r="HM24" s="272"/>
      <c r="HN24" s="272"/>
      <c r="HO24" s="272"/>
      <c r="HP24" s="272"/>
      <c r="HQ24" s="272"/>
      <c r="HR24" s="272"/>
      <c r="HS24" s="272"/>
      <c r="HT24" s="272"/>
      <c r="HU24" s="272"/>
      <c r="HV24" s="272"/>
      <c r="HW24" s="272"/>
      <c r="HX24" s="272"/>
      <c r="HY24" s="272"/>
      <c r="HZ24" s="272"/>
      <c r="IA24" s="272"/>
      <c r="IB24" s="272"/>
      <c r="IC24" s="272"/>
      <c r="ID24" s="272"/>
      <c r="IE24" s="272"/>
      <c r="IF24" s="272"/>
      <c r="IG24" s="272"/>
      <c r="IH24" s="272"/>
      <c r="II24" s="272"/>
      <c r="IJ24" s="272"/>
      <c r="IK24" s="272"/>
      <c r="IL24" s="272"/>
      <c r="IM24" s="272"/>
      <c r="IN24" s="272"/>
      <c r="IO24" s="272"/>
      <c r="IP24" s="272"/>
      <c r="IQ24" s="272"/>
      <c r="IR24" s="272"/>
      <c r="IS24" s="272"/>
      <c r="IT24" s="272"/>
      <c r="IU24" s="272"/>
      <c r="IV24" s="272"/>
    </row>
    <row r="25" spans="1:256" s="370" customFormat="1">
      <c r="A25" s="297"/>
      <c r="B25" s="283"/>
      <c r="C25" s="297"/>
      <c r="D25" s="440"/>
      <c r="E25" s="919"/>
      <c r="F25" s="280"/>
      <c r="G25" s="272"/>
      <c r="H25" s="272"/>
      <c r="I25" s="272"/>
      <c r="J25" s="273"/>
      <c r="K25" s="272"/>
      <c r="L25" s="272"/>
      <c r="M25" s="273"/>
      <c r="N25" s="272"/>
      <c r="O25" s="272"/>
      <c r="P25" s="272"/>
      <c r="Q25" s="272"/>
      <c r="R25" s="272"/>
      <c r="S25" s="272"/>
      <c r="T25" s="272"/>
      <c r="U25" s="272"/>
      <c r="V25" s="272"/>
      <c r="W25" s="272"/>
      <c r="X25" s="272"/>
      <c r="Y25" s="272"/>
      <c r="Z25" s="272"/>
      <c r="AA25" s="272"/>
      <c r="AB25" s="272"/>
      <c r="AC25" s="272"/>
      <c r="AD25" s="272"/>
      <c r="AE25" s="272"/>
      <c r="AF25" s="272"/>
      <c r="AG25" s="272"/>
      <c r="AH25" s="272"/>
      <c r="AI25" s="272"/>
      <c r="AJ25" s="272"/>
      <c r="AK25" s="272"/>
      <c r="AL25" s="272"/>
      <c r="AM25" s="272"/>
      <c r="AN25" s="272"/>
      <c r="AO25" s="272"/>
      <c r="AP25" s="272"/>
      <c r="AQ25" s="272"/>
      <c r="AR25" s="272"/>
      <c r="AS25" s="272"/>
      <c r="AT25" s="272"/>
      <c r="AU25" s="272"/>
      <c r="AV25" s="272"/>
      <c r="AW25" s="272"/>
      <c r="AX25" s="272"/>
      <c r="AY25" s="272"/>
      <c r="AZ25" s="272"/>
      <c r="BA25" s="272"/>
      <c r="BB25" s="272"/>
      <c r="BC25" s="272"/>
      <c r="BD25" s="272"/>
      <c r="BE25" s="272"/>
      <c r="BF25" s="272"/>
      <c r="BG25" s="272"/>
      <c r="BH25" s="272"/>
      <c r="BI25" s="272"/>
      <c r="BJ25" s="272"/>
      <c r="BK25" s="272"/>
      <c r="BL25" s="272"/>
      <c r="BM25" s="272"/>
      <c r="BN25" s="272"/>
      <c r="BO25" s="272"/>
      <c r="BP25" s="272"/>
      <c r="BQ25" s="272"/>
      <c r="BR25" s="272"/>
      <c r="BS25" s="272"/>
      <c r="BT25" s="272"/>
      <c r="BU25" s="272"/>
      <c r="BV25" s="272"/>
      <c r="BW25" s="272"/>
      <c r="BX25" s="272"/>
      <c r="BY25" s="272"/>
      <c r="BZ25" s="272"/>
      <c r="CA25" s="272"/>
      <c r="CB25" s="272"/>
      <c r="CC25" s="272"/>
      <c r="CD25" s="272"/>
      <c r="CE25" s="272"/>
      <c r="CF25" s="272"/>
      <c r="CG25" s="272"/>
      <c r="CH25" s="272"/>
      <c r="CI25" s="272"/>
      <c r="CJ25" s="272"/>
      <c r="CK25" s="272"/>
      <c r="CL25" s="272"/>
      <c r="CM25" s="272"/>
      <c r="CN25" s="272"/>
      <c r="CO25" s="272"/>
      <c r="CP25" s="272"/>
      <c r="CQ25" s="272"/>
      <c r="CR25" s="272"/>
      <c r="CS25" s="272"/>
      <c r="CT25" s="272"/>
      <c r="CU25" s="272"/>
      <c r="CV25" s="272"/>
      <c r="CW25" s="272"/>
      <c r="CX25" s="272"/>
      <c r="CY25" s="272"/>
      <c r="CZ25" s="272"/>
      <c r="DA25" s="272"/>
      <c r="DB25" s="272"/>
      <c r="DC25" s="272"/>
      <c r="DD25" s="272"/>
      <c r="DE25" s="272"/>
      <c r="DF25" s="272"/>
      <c r="DG25" s="272"/>
      <c r="DH25" s="272"/>
      <c r="DI25" s="272"/>
      <c r="DJ25" s="272"/>
      <c r="DK25" s="272"/>
      <c r="DL25" s="272"/>
      <c r="DM25" s="272"/>
      <c r="DN25" s="272"/>
      <c r="DO25" s="272"/>
      <c r="DP25" s="272"/>
      <c r="DQ25" s="272"/>
      <c r="DR25" s="272"/>
      <c r="DS25" s="272"/>
      <c r="DT25" s="272"/>
      <c r="DU25" s="272"/>
      <c r="DV25" s="272"/>
      <c r="DW25" s="272"/>
      <c r="DX25" s="272"/>
      <c r="DY25" s="272"/>
      <c r="DZ25" s="272"/>
      <c r="EA25" s="272"/>
      <c r="EB25" s="272"/>
      <c r="EC25" s="272"/>
      <c r="ED25" s="272"/>
      <c r="EE25" s="272"/>
      <c r="EF25" s="272"/>
      <c r="EG25" s="272"/>
      <c r="EH25" s="272"/>
      <c r="EI25" s="272"/>
      <c r="EJ25" s="272"/>
      <c r="EK25" s="272"/>
      <c r="EL25" s="272"/>
      <c r="EM25" s="272"/>
      <c r="EN25" s="272"/>
      <c r="EO25" s="272"/>
      <c r="EP25" s="272"/>
      <c r="EQ25" s="272"/>
      <c r="ER25" s="272"/>
      <c r="ES25" s="272"/>
      <c r="ET25" s="272"/>
      <c r="EU25" s="272"/>
      <c r="EV25" s="272"/>
      <c r="EW25" s="272"/>
      <c r="EX25" s="272"/>
      <c r="EY25" s="272"/>
      <c r="EZ25" s="272"/>
      <c r="FA25" s="272"/>
      <c r="FB25" s="272"/>
      <c r="FC25" s="272"/>
      <c r="FD25" s="272"/>
      <c r="FE25" s="272"/>
      <c r="FF25" s="272"/>
      <c r="FG25" s="272"/>
      <c r="FH25" s="272"/>
      <c r="FI25" s="272"/>
      <c r="FJ25" s="272"/>
      <c r="FK25" s="272"/>
      <c r="FL25" s="272"/>
      <c r="FM25" s="272"/>
      <c r="FN25" s="272"/>
      <c r="FO25" s="272"/>
      <c r="FP25" s="272"/>
      <c r="FQ25" s="272"/>
      <c r="FR25" s="272"/>
      <c r="FS25" s="272"/>
      <c r="FT25" s="272"/>
      <c r="FU25" s="272"/>
      <c r="FV25" s="272"/>
      <c r="FW25" s="272"/>
      <c r="FX25" s="272"/>
      <c r="FY25" s="272"/>
      <c r="FZ25" s="272"/>
      <c r="GA25" s="272"/>
      <c r="GB25" s="272"/>
      <c r="GC25" s="272"/>
      <c r="GD25" s="272"/>
      <c r="GE25" s="272"/>
      <c r="GF25" s="272"/>
      <c r="GG25" s="272"/>
      <c r="GH25" s="272"/>
      <c r="GI25" s="272"/>
      <c r="GJ25" s="272"/>
      <c r="GK25" s="272"/>
      <c r="GL25" s="272"/>
      <c r="GM25" s="272"/>
      <c r="GN25" s="272"/>
      <c r="GO25" s="272"/>
      <c r="GP25" s="272"/>
      <c r="GQ25" s="272"/>
      <c r="GR25" s="272"/>
      <c r="GS25" s="272"/>
      <c r="GT25" s="272"/>
      <c r="GU25" s="272"/>
      <c r="GV25" s="272"/>
      <c r="GW25" s="272"/>
      <c r="GX25" s="272"/>
      <c r="GY25" s="272"/>
      <c r="GZ25" s="272"/>
      <c r="HA25" s="272"/>
      <c r="HB25" s="272"/>
      <c r="HC25" s="272"/>
      <c r="HD25" s="272"/>
      <c r="HE25" s="272"/>
      <c r="HF25" s="272"/>
      <c r="HG25" s="272"/>
      <c r="HH25" s="272"/>
      <c r="HI25" s="272"/>
      <c r="HJ25" s="272"/>
      <c r="HK25" s="272"/>
      <c r="HL25" s="272"/>
      <c r="HM25" s="272"/>
      <c r="HN25" s="272"/>
      <c r="HO25" s="272"/>
      <c r="HP25" s="272"/>
      <c r="HQ25" s="272"/>
      <c r="HR25" s="272"/>
      <c r="HS25" s="272"/>
      <c r="HT25" s="272"/>
      <c r="HU25" s="272"/>
      <c r="HV25" s="272"/>
      <c r="HW25" s="272"/>
      <c r="HX25" s="272"/>
      <c r="HY25" s="272"/>
      <c r="HZ25" s="272"/>
      <c r="IA25" s="272"/>
      <c r="IB25" s="272"/>
      <c r="IC25" s="272"/>
      <c r="ID25" s="272"/>
      <c r="IE25" s="272"/>
      <c r="IF25" s="272"/>
      <c r="IG25" s="272"/>
      <c r="IH25" s="272"/>
      <c r="II25" s="272"/>
      <c r="IJ25" s="272"/>
      <c r="IK25" s="272"/>
      <c r="IL25" s="272"/>
      <c r="IM25" s="272"/>
      <c r="IN25" s="272"/>
      <c r="IO25" s="272"/>
      <c r="IP25" s="272"/>
      <c r="IQ25" s="272"/>
      <c r="IR25" s="272"/>
      <c r="IS25" s="272"/>
      <c r="IT25" s="272"/>
      <c r="IU25" s="272"/>
      <c r="IV25" s="272"/>
    </row>
    <row r="26" spans="1:256" s="370" customFormat="1" ht="39.6">
      <c r="A26" s="279">
        <f>A24+1</f>
        <v>6</v>
      </c>
      <c r="B26" s="283" t="s">
        <v>1485</v>
      </c>
      <c r="C26" s="297" t="s">
        <v>10</v>
      </c>
      <c r="D26" s="440">
        <v>2</v>
      </c>
      <c r="E26" s="919"/>
      <c r="F26" s="462">
        <f>D26*E26</f>
        <v>0</v>
      </c>
      <c r="G26" s="272"/>
      <c r="H26" s="272"/>
      <c r="I26" s="272"/>
      <c r="J26" s="273"/>
      <c r="K26" s="272"/>
      <c r="L26" s="272"/>
      <c r="M26" s="273"/>
      <c r="N26" s="272"/>
      <c r="O26" s="272"/>
      <c r="P26" s="272"/>
      <c r="Q26" s="272"/>
      <c r="R26" s="272"/>
      <c r="S26" s="272"/>
      <c r="T26" s="272"/>
      <c r="U26" s="272"/>
      <c r="V26" s="272"/>
      <c r="W26" s="272"/>
      <c r="X26" s="272"/>
      <c r="Y26" s="272"/>
      <c r="Z26" s="272"/>
      <c r="AA26" s="272"/>
      <c r="AB26" s="272"/>
      <c r="AC26" s="272"/>
      <c r="AD26" s="272"/>
      <c r="AE26" s="272"/>
      <c r="AF26" s="272"/>
      <c r="AG26" s="272"/>
      <c r="AH26" s="272"/>
      <c r="AI26" s="272"/>
      <c r="AJ26" s="272"/>
      <c r="AK26" s="272"/>
      <c r="AL26" s="272"/>
      <c r="AM26" s="272"/>
      <c r="AN26" s="272"/>
      <c r="AO26" s="272"/>
      <c r="AP26" s="272"/>
      <c r="AQ26" s="272"/>
      <c r="AR26" s="272"/>
      <c r="AS26" s="272"/>
      <c r="AT26" s="272"/>
      <c r="AU26" s="272"/>
      <c r="AV26" s="272"/>
      <c r="AW26" s="272"/>
      <c r="AX26" s="272"/>
      <c r="AY26" s="272"/>
      <c r="AZ26" s="272"/>
      <c r="BA26" s="272"/>
      <c r="BB26" s="272"/>
      <c r="BC26" s="272"/>
      <c r="BD26" s="272"/>
      <c r="BE26" s="272"/>
      <c r="BF26" s="272"/>
      <c r="BG26" s="272"/>
      <c r="BH26" s="272"/>
      <c r="BI26" s="272"/>
      <c r="BJ26" s="272"/>
      <c r="BK26" s="272"/>
      <c r="BL26" s="272"/>
      <c r="BM26" s="272"/>
      <c r="BN26" s="272"/>
      <c r="BO26" s="272"/>
      <c r="BP26" s="272"/>
      <c r="BQ26" s="272"/>
      <c r="BR26" s="272"/>
      <c r="BS26" s="272"/>
      <c r="BT26" s="272"/>
      <c r="BU26" s="272"/>
      <c r="BV26" s="272"/>
      <c r="BW26" s="272"/>
      <c r="BX26" s="272"/>
      <c r="BY26" s="272"/>
      <c r="BZ26" s="272"/>
      <c r="CA26" s="272"/>
      <c r="CB26" s="272"/>
      <c r="CC26" s="272"/>
      <c r="CD26" s="272"/>
      <c r="CE26" s="272"/>
      <c r="CF26" s="272"/>
      <c r="CG26" s="272"/>
      <c r="CH26" s="272"/>
      <c r="CI26" s="272"/>
      <c r="CJ26" s="272"/>
      <c r="CK26" s="272"/>
      <c r="CL26" s="272"/>
      <c r="CM26" s="272"/>
      <c r="CN26" s="272"/>
      <c r="CO26" s="272"/>
      <c r="CP26" s="272"/>
      <c r="CQ26" s="272"/>
      <c r="CR26" s="272"/>
      <c r="CS26" s="272"/>
      <c r="CT26" s="272"/>
      <c r="CU26" s="272"/>
      <c r="CV26" s="272"/>
      <c r="CW26" s="272"/>
      <c r="CX26" s="272"/>
      <c r="CY26" s="272"/>
      <c r="CZ26" s="272"/>
      <c r="DA26" s="272"/>
      <c r="DB26" s="272"/>
      <c r="DC26" s="272"/>
      <c r="DD26" s="272"/>
      <c r="DE26" s="272"/>
      <c r="DF26" s="272"/>
      <c r="DG26" s="272"/>
      <c r="DH26" s="272"/>
      <c r="DI26" s="272"/>
      <c r="DJ26" s="272"/>
      <c r="DK26" s="272"/>
      <c r="DL26" s="272"/>
      <c r="DM26" s="272"/>
      <c r="DN26" s="272"/>
      <c r="DO26" s="272"/>
      <c r="DP26" s="272"/>
      <c r="DQ26" s="272"/>
      <c r="DR26" s="272"/>
      <c r="DS26" s="272"/>
      <c r="DT26" s="272"/>
      <c r="DU26" s="272"/>
      <c r="DV26" s="272"/>
      <c r="DW26" s="272"/>
      <c r="DX26" s="272"/>
      <c r="DY26" s="272"/>
      <c r="DZ26" s="272"/>
      <c r="EA26" s="272"/>
      <c r="EB26" s="272"/>
      <c r="EC26" s="272"/>
      <c r="ED26" s="272"/>
      <c r="EE26" s="272"/>
      <c r="EF26" s="272"/>
      <c r="EG26" s="272"/>
      <c r="EH26" s="272"/>
      <c r="EI26" s="272"/>
      <c r="EJ26" s="272"/>
      <c r="EK26" s="272"/>
      <c r="EL26" s="272"/>
      <c r="EM26" s="272"/>
      <c r="EN26" s="272"/>
      <c r="EO26" s="272"/>
      <c r="EP26" s="272"/>
      <c r="EQ26" s="272"/>
      <c r="ER26" s="272"/>
      <c r="ES26" s="272"/>
      <c r="ET26" s="272"/>
      <c r="EU26" s="272"/>
      <c r="EV26" s="272"/>
      <c r="EW26" s="272"/>
      <c r="EX26" s="272"/>
      <c r="EY26" s="272"/>
      <c r="EZ26" s="272"/>
      <c r="FA26" s="272"/>
      <c r="FB26" s="272"/>
      <c r="FC26" s="272"/>
      <c r="FD26" s="272"/>
      <c r="FE26" s="272"/>
      <c r="FF26" s="272"/>
      <c r="FG26" s="272"/>
      <c r="FH26" s="272"/>
      <c r="FI26" s="272"/>
      <c r="FJ26" s="272"/>
      <c r="FK26" s="272"/>
      <c r="FL26" s="272"/>
      <c r="FM26" s="272"/>
      <c r="FN26" s="272"/>
      <c r="FO26" s="272"/>
      <c r="FP26" s="272"/>
      <c r="FQ26" s="272"/>
      <c r="FR26" s="272"/>
      <c r="FS26" s="272"/>
      <c r="FT26" s="272"/>
      <c r="FU26" s="272"/>
      <c r="FV26" s="272"/>
      <c r="FW26" s="272"/>
      <c r="FX26" s="272"/>
      <c r="FY26" s="272"/>
      <c r="FZ26" s="272"/>
      <c r="GA26" s="272"/>
      <c r="GB26" s="272"/>
      <c r="GC26" s="272"/>
      <c r="GD26" s="272"/>
      <c r="GE26" s="272"/>
      <c r="GF26" s="272"/>
      <c r="GG26" s="272"/>
      <c r="GH26" s="272"/>
      <c r="GI26" s="272"/>
      <c r="GJ26" s="272"/>
      <c r="GK26" s="272"/>
      <c r="GL26" s="272"/>
      <c r="GM26" s="272"/>
      <c r="GN26" s="272"/>
      <c r="GO26" s="272"/>
      <c r="GP26" s="272"/>
      <c r="GQ26" s="272"/>
      <c r="GR26" s="272"/>
      <c r="GS26" s="272"/>
      <c r="GT26" s="272"/>
      <c r="GU26" s="272"/>
      <c r="GV26" s="272"/>
      <c r="GW26" s="272"/>
      <c r="GX26" s="272"/>
      <c r="GY26" s="272"/>
      <c r="GZ26" s="272"/>
      <c r="HA26" s="272"/>
      <c r="HB26" s="272"/>
      <c r="HC26" s="272"/>
      <c r="HD26" s="272"/>
      <c r="HE26" s="272"/>
      <c r="HF26" s="272"/>
      <c r="HG26" s="272"/>
      <c r="HH26" s="272"/>
      <c r="HI26" s="272"/>
      <c r="HJ26" s="272"/>
      <c r="HK26" s="272"/>
      <c r="HL26" s="272"/>
      <c r="HM26" s="272"/>
      <c r="HN26" s="272"/>
      <c r="HO26" s="272"/>
      <c r="HP26" s="272"/>
      <c r="HQ26" s="272"/>
      <c r="HR26" s="272"/>
      <c r="HS26" s="272"/>
      <c r="HT26" s="272"/>
      <c r="HU26" s="272"/>
      <c r="HV26" s="272"/>
      <c r="HW26" s="272"/>
      <c r="HX26" s="272"/>
      <c r="HY26" s="272"/>
      <c r="HZ26" s="272"/>
      <c r="IA26" s="272"/>
      <c r="IB26" s="272"/>
      <c r="IC26" s="272"/>
      <c r="ID26" s="272"/>
      <c r="IE26" s="272"/>
      <c r="IF26" s="272"/>
      <c r="IG26" s="272"/>
      <c r="IH26" s="272"/>
      <c r="II26" s="272"/>
      <c r="IJ26" s="272"/>
      <c r="IK26" s="272"/>
      <c r="IL26" s="272"/>
      <c r="IM26" s="272"/>
      <c r="IN26" s="272"/>
      <c r="IO26" s="272"/>
      <c r="IP26" s="272"/>
      <c r="IQ26" s="272"/>
      <c r="IR26" s="272"/>
      <c r="IS26" s="272"/>
      <c r="IT26" s="272"/>
      <c r="IU26" s="272"/>
      <c r="IV26" s="272"/>
    </row>
    <row r="27" spans="1:256" s="370" customFormat="1">
      <c r="A27" s="297"/>
      <c r="B27" s="283"/>
      <c r="C27" s="297"/>
      <c r="D27" s="440"/>
      <c r="E27" s="919"/>
      <c r="F27" s="280"/>
      <c r="G27" s="272"/>
      <c r="H27" s="272"/>
      <c r="I27" s="272"/>
      <c r="J27" s="273"/>
      <c r="K27" s="272"/>
      <c r="L27" s="272"/>
      <c r="M27" s="273"/>
      <c r="N27" s="272"/>
      <c r="O27" s="272"/>
      <c r="P27" s="272"/>
      <c r="Q27" s="272"/>
      <c r="R27" s="272"/>
      <c r="S27" s="272"/>
      <c r="T27" s="272"/>
      <c r="U27" s="272"/>
      <c r="V27" s="272"/>
      <c r="W27" s="272"/>
      <c r="X27" s="272"/>
      <c r="Y27" s="272"/>
      <c r="Z27" s="272"/>
      <c r="AA27" s="272"/>
      <c r="AB27" s="272"/>
      <c r="AC27" s="272"/>
      <c r="AD27" s="272"/>
      <c r="AE27" s="272"/>
      <c r="AF27" s="272"/>
      <c r="AG27" s="272"/>
      <c r="AH27" s="272"/>
      <c r="AI27" s="272"/>
      <c r="AJ27" s="272"/>
      <c r="AK27" s="272"/>
      <c r="AL27" s="272"/>
      <c r="AM27" s="272"/>
      <c r="AN27" s="272"/>
      <c r="AO27" s="272"/>
      <c r="AP27" s="272"/>
      <c r="AQ27" s="272"/>
      <c r="AR27" s="272"/>
      <c r="AS27" s="272"/>
      <c r="AT27" s="272"/>
      <c r="AU27" s="272"/>
      <c r="AV27" s="272"/>
      <c r="AW27" s="272"/>
      <c r="AX27" s="272"/>
      <c r="AY27" s="272"/>
      <c r="AZ27" s="272"/>
      <c r="BA27" s="272"/>
      <c r="BB27" s="272"/>
      <c r="BC27" s="272"/>
      <c r="BD27" s="272"/>
      <c r="BE27" s="272"/>
      <c r="BF27" s="272"/>
      <c r="BG27" s="272"/>
      <c r="BH27" s="272"/>
      <c r="BI27" s="272"/>
      <c r="BJ27" s="272"/>
      <c r="BK27" s="272"/>
      <c r="BL27" s="272"/>
      <c r="BM27" s="272"/>
      <c r="BN27" s="272"/>
      <c r="BO27" s="272"/>
      <c r="BP27" s="272"/>
      <c r="BQ27" s="272"/>
      <c r="BR27" s="272"/>
      <c r="BS27" s="272"/>
      <c r="BT27" s="272"/>
      <c r="BU27" s="272"/>
      <c r="BV27" s="272"/>
      <c r="BW27" s="272"/>
      <c r="BX27" s="272"/>
      <c r="BY27" s="272"/>
      <c r="BZ27" s="272"/>
      <c r="CA27" s="272"/>
      <c r="CB27" s="272"/>
      <c r="CC27" s="272"/>
      <c r="CD27" s="272"/>
      <c r="CE27" s="272"/>
      <c r="CF27" s="272"/>
      <c r="CG27" s="272"/>
      <c r="CH27" s="272"/>
      <c r="CI27" s="272"/>
      <c r="CJ27" s="272"/>
      <c r="CK27" s="272"/>
      <c r="CL27" s="272"/>
      <c r="CM27" s="272"/>
      <c r="CN27" s="272"/>
      <c r="CO27" s="272"/>
      <c r="CP27" s="272"/>
      <c r="CQ27" s="272"/>
      <c r="CR27" s="272"/>
      <c r="CS27" s="272"/>
      <c r="CT27" s="272"/>
      <c r="CU27" s="272"/>
      <c r="CV27" s="272"/>
      <c r="CW27" s="272"/>
      <c r="CX27" s="272"/>
      <c r="CY27" s="272"/>
      <c r="CZ27" s="272"/>
      <c r="DA27" s="272"/>
      <c r="DB27" s="272"/>
      <c r="DC27" s="272"/>
      <c r="DD27" s="272"/>
      <c r="DE27" s="272"/>
      <c r="DF27" s="272"/>
      <c r="DG27" s="272"/>
      <c r="DH27" s="272"/>
      <c r="DI27" s="272"/>
      <c r="DJ27" s="272"/>
      <c r="DK27" s="272"/>
      <c r="DL27" s="272"/>
      <c r="DM27" s="272"/>
      <c r="DN27" s="272"/>
      <c r="DO27" s="272"/>
      <c r="DP27" s="272"/>
      <c r="DQ27" s="272"/>
      <c r="DR27" s="272"/>
      <c r="DS27" s="272"/>
      <c r="DT27" s="272"/>
      <c r="DU27" s="272"/>
      <c r="DV27" s="272"/>
      <c r="DW27" s="272"/>
      <c r="DX27" s="272"/>
      <c r="DY27" s="272"/>
      <c r="DZ27" s="272"/>
      <c r="EA27" s="272"/>
      <c r="EB27" s="272"/>
      <c r="EC27" s="272"/>
      <c r="ED27" s="272"/>
      <c r="EE27" s="272"/>
      <c r="EF27" s="272"/>
      <c r="EG27" s="272"/>
      <c r="EH27" s="272"/>
      <c r="EI27" s="272"/>
      <c r="EJ27" s="272"/>
      <c r="EK27" s="272"/>
      <c r="EL27" s="272"/>
      <c r="EM27" s="272"/>
      <c r="EN27" s="272"/>
      <c r="EO27" s="272"/>
      <c r="EP27" s="272"/>
      <c r="EQ27" s="272"/>
      <c r="ER27" s="272"/>
      <c r="ES27" s="272"/>
      <c r="ET27" s="272"/>
      <c r="EU27" s="272"/>
      <c r="EV27" s="272"/>
      <c r="EW27" s="272"/>
      <c r="EX27" s="272"/>
      <c r="EY27" s="272"/>
      <c r="EZ27" s="272"/>
      <c r="FA27" s="272"/>
      <c r="FB27" s="272"/>
      <c r="FC27" s="272"/>
      <c r="FD27" s="272"/>
      <c r="FE27" s="272"/>
      <c r="FF27" s="272"/>
      <c r="FG27" s="272"/>
      <c r="FH27" s="272"/>
      <c r="FI27" s="272"/>
      <c r="FJ27" s="272"/>
      <c r="FK27" s="272"/>
      <c r="FL27" s="272"/>
      <c r="FM27" s="272"/>
      <c r="FN27" s="272"/>
      <c r="FO27" s="272"/>
      <c r="FP27" s="272"/>
      <c r="FQ27" s="272"/>
      <c r="FR27" s="272"/>
      <c r="FS27" s="272"/>
      <c r="FT27" s="272"/>
      <c r="FU27" s="272"/>
      <c r="FV27" s="272"/>
      <c r="FW27" s="272"/>
      <c r="FX27" s="272"/>
      <c r="FY27" s="272"/>
      <c r="FZ27" s="272"/>
      <c r="GA27" s="272"/>
      <c r="GB27" s="272"/>
      <c r="GC27" s="272"/>
      <c r="GD27" s="272"/>
      <c r="GE27" s="272"/>
      <c r="GF27" s="272"/>
      <c r="GG27" s="272"/>
      <c r="GH27" s="272"/>
      <c r="GI27" s="272"/>
      <c r="GJ27" s="272"/>
      <c r="GK27" s="272"/>
      <c r="GL27" s="272"/>
      <c r="GM27" s="272"/>
      <c r="GN27" s="272"/>
      <c r="GO27" s="272"/>
      <c r="GP27" s="272"/>
      <c r="GQ27" s="272"/>
      <c r="GR27" s="272"/>
      <c r="GS27" s="272"/>
      <c r="GT27" s="272"/>
      <c r="GU27" s="272"/>
      <c r="GV27" s="272"/>
      <c r="GW27" s="272"/>
      <c r="GX27" s="272"/>
      <c r="GY27" s="272"/>
      <c r="GZ27" s="272"/>
      <c r="HA27" s="272"/>
      <c r="HB27" s="272"/>
      <c r="HC27" s="272"/>
      <c r="HD27" s="272"/>
      <c r="HE27" s="272"/>
      <c r="HF27" s="272"/>
      <c r="HG27" s="272"/>
      <c r="HH27" s="272"/>
      <c r="HI27" s="272"/>
      <c r="HJ27" s="272"/>
      <c r="HK27" s="272"/>
      <c r="HL27" s="272"/>
      <c r="HM27" s="272"/>
      <c r="HN27" s="272"/>
      <c r="HO27" s="272"/>
      <c r="HP27" s="272"/>
      <c r="HQ27" s="272"/>
      <c r="HR27" s="272"/>
      <c r="HS27" s="272"/>
      <c r="HT27" s="272"/>
      <c r="HU27" s="272"/>
      <c r="HV27" s="272"/>
      <c r="HW27" s="272"/>
      <c r="HX27" s="272"/>
      <c r="HY27" s="272"/>
      <c r="HZ27" s="272"/>
      <c r="IA27" s="272"/>
      <c r="IB27" s="272"/>
      <c r="IC27" s="272"/>
      <c r="ID27" s="272"/>
      <c r="IE27" s="272"/>
      <c r="IF27" s="272"/>
      <c r="IG27" s="272"/>
      <c r="IH27" s="272"/>
      <c r="II27" s="272"/>
      <c r="IJ27" s="272"/>
      <c r="IK27" s="272"/>
      <c r="IL27" s="272"/>
      <c r="IM27" s="272"/>
      <c r="IN27" s="272"/>
      <c r="IO27" s="272"/>
      <c r="IP27" s="272"/>
      <c r="IQ27" s="272"/>
      <c r="IR27" s="272"/>
      <c r="IS27" s="272"/>
      <c r="IT27" s="272"/>
      <c r="IU27" s="272"/>
      <c r="IV27" s="272"/>
    </row>
    <row r="28" spans="1:256" s="370" customFormat="1" ht="52.8">
      <c r="A28" s="279">
        <f>A26+1</f>
        <v>7</v>
      </c>
      <c r="B28" s="283" t="s">
        <v>1484</v>
      </c>
      <c r="C28" s="297" t="s">
        <v>10</v>
      </c>
      <c r="D28" s="440">
        <v>1</v>
      </c>
      <c r="E28" s="919"/>
      <c r="F28" s="462">
        <f>D28*E28</f>
        <v>0</v>
      </c>
      <c r="G28" s="272"/>
      <c r="H28" s="272"/>
      <c r="I28" s="272"/>
      <c r="J28" s="273"/>
      <c r="K28" s="272"/>
      <c r="L28" s="272"/>
      <c r="M28" s="273"/>
      <c r="N28" s="272"/>
      <c r="O28" s="272"/>
      <c r="P28" s="272"/>
      <c r="Q28" s="272"/>
      <c r="R28" s="272"/>
      <c r="S28" s="272"/>
      <c r="T28" s="272"/>
      <c r="U28" s="272"/>
      <c r="V28" s="272"/>
      <c r="W28" s="272"/>
      <c r="X28" s="272"/>
      <c r="Y28" s="272"/>
      <c r="Z28" s="272"/>
      <c r="AA28" s="272"/>
      <c r="AB28" s="272"/>
      <c r="AC28" s="272"/>
      <c r="AD28" s="272"/>
      <c r="AE28" s="272"/>
      <c r="AF28" s="272"/>
      <c r="AG28" s="272"/>
      <c r="AH28" s="272"/>
      <c r="AI28" s="272"/>
      <c r="AJ28" s="272"/>
      <c r="AK28" s="272"/>
      <c r="AL28" s="272"/>
      <c r="AM28" s="272"/>
      <c r="AN28" s="272"/>
      <c r="AO28" s="272"/>
      <c r="AP28" s="272"/>
      <c r="AQ28" s="272"/>
      <c r="AR28" s="272"/>
      <c r="AS28" s="272"/>
      <c r="AT28" s="272"/>
      <c r="AU28" s="272"/>
      <c r="AV28" s="272"/>
      <c r="AW28" s="272"/>
      <c r="AX28" s="272"/>
      <c r="AY28" s="272"/>
      <c r="AZ28" s="272"/>
      <c r="BA28" s="272"/>
      <c r="BB28" s="272"/>
      <c r="BC28" s="272"/>
      <c r="BD28" s="272"/>
      <c r="BE28" s="272"/>
      <c r="BF28" s="272"/>
      <c r="BG28" s="272"/>
      <c r="BH28" s="272"/>
      <c r="BI28" s="272"/>
      <c r="BJ28" s="272"/>
      <c r="BK28" s="272"/>
      <c r="BL28" s="272"/>
      <c r="BM28" s="272"/>
      <c r="BN28" s="272"/>
      <c r="BO28" s="272"/>
      <c r="BP28" s="272"/>
      <c r="BQ28" s="272"/>
      <c r="BR28" s="272"/>
      <c r="BS28" s="272"/>
      <c r="BT28" s="272"/>
      <c r="BU28" s="272"/>
      <c r="BV28" s="272"/>
      <c r="BW28" s="272"/>
      <c r="BX28" s="272"/>
      <c r="BY28" s="272"/>
      <c r="BZ28" s="272"/>
      <c r="CA28" s="272"/>
      <c r="CB28" s="272"/>
      <c r="CC28" s="272"/>
      <c r="CD28" s="272"/>
      <c r="CE28" s="272"/>
      <c r="CF28" s="272"/>
      <c r="CG28" s="272"/>
      <c r="CH28" s="272"/>
      <c r="CI28" s="272"/>
      <c r="CJ28" s="272"/>
      <c r="CK28" s="272"/>
      <c r="CL28" s="272"/>
      <c r="CM28" s="272"/>
      <c r="CN28" s="272"/>
      <c r="CO28" s="272"/>
      <c r="CP28" s="272"/>
      <c r="CQ28" s="272"/>
      <c r="CR28" s="272"/>
      <c r="CS28" s="272"/>
      <c r="CT28" s="272"/>
      <c r="CU28" s="272"/>
      <c r="CV28" s="272"/>
      <c r="CW28" s="272"/>
      <c r="CX28" s="272"/>
      <c r="CY28" s="272"/>
      <c r="CZ28" s="272"/>
      <c r="DA28" s="272"/>
      <c r="DB28" s="272"/>
      <c r="DC28" s="272"/>
      <c r="DD28" s="272"/>
      <c r="DE28" s="272"/>
      <c r="DF28" s="272"/>
      <c r="DG28" s="272"/>
      <c r="DH28" s="272"/>
      <c r="DI28" s="272"/>
      <c r="DJ28" s="272"/>
      <c r="DK28" s="272"/>
      <c r="DL28" s="272"/>
      <c r="DM28" s="272"/>
      <c r="DN28" s="272"/>
      <c r="DO28" s="272"/>
      <c r="DP28" s="272"/>
      <c r="DQ28" s="272"/>
      <c r="DR28" s="272"/>
      <c r="DS28" s="272"/>
      <c r="DT28" s="272"/>
      <c r="DU28" s="272"/>
      <c r="DV28" s="272"/>
      <c r="DW28" s="272"/>
      <c r="DX28" s="272"/>
      <c r="DY28" s="272"/>
      <c r="DZ28" s="272"/>
      <c r="EA28" s="272"/>
      <c r="EB28" s="272"/>
      <c r="EC28" s="272"/>
      <c r="ED28" s="272"/>
      <c r="EE28" s="272"/>
      <c r="EF28" s="272"/>
      <c r="EG28" s="272"/>
      <c r="EH28" s="272"/>
      <c r="EI28" s="272"/>
      <c r="EJ28" s="272"/>
      <c r="EK28" s="272"/>
      <c r="EL28" s="272"/>
      <c r="EM28" s="272"/>
      <c r="EN28" s="272"/>
      <c r="EO28" s="272"/>
      <c r="EP28" s="272"/>
      <c r="EQ28" s="272"/>
      <c r="ER28" s="272"/>
      <c r="ES28" s="272"/>
      <c r="ET28" s="272"/>
      <c r="EU28" s="272"/>
      <c r="EV28" s="272"/>
      <c r="EW28" s="272"/>
      <c r="EX28" s="272"/>
      <c r="EY28" s="272"/>
      <c r="EZ28" s="272"/>
      <c r="FA28" s="272"/>
      <c r="FB28" s="272"/>
      <c r="FC28" s="272"/>
      <c r="FD28" s="272"/>
      <c r="FE28" s="272"/>
      <c r="FF28" s="272"/>
      <c r="FG28" s="272"/>
      <c r="FH28" s="272"/>
      <c r="FI28" s="272"/>
      <c r="FJ28" s="272"/>
      <c r="FK28" s="272"/>
      <c r="FL28" s="272"/>
      <c r="FM28" s="272"/>
      <c r="FN28" s="272"/>
      <c r="FO28" s="272"/>
      <c r="FP28" s="272"/>
      <c r="FQ28" s="272"/>
      <c r="FR28" s="272"/>
      <c r="FS28" s="272"/>
      <c r="FT28" s="272"/>
      <c r="FU28" s="272"/>
      <c r="FV28" s="272"/>
      <c r="FW28" s="272"/>
      <c r="FX28" s="272"/>
      <c r="FY28" s="272"/>
      <c r="FZ28" s="272"/>
      <c r="GA28" s="272"/>
      <c r="GB28" s="272"/>
      <c r="GC28" s="272"/>
      <c r="GD28" s="272"/>
      <c r="GE28" s="272"/>
      <c r="GF28" s="272"/>
      <c r="GG28" s="272"/>
      <c r="GH28" s="272"/>
      <c r="GI28" s="272"/>
      <c r="GJ28" s="272"/>
      <c r="GK28" s="272"/>
      <c r="GL28" s="272"/>
      <c r="GM28" s="272"/>
      <c r="GN28" s="272"/>
      <c r="GO28" s="272"/>
      <c r="GP28" s="272"/>
      <c r="GQ28" s="272"/>
      <c r="GR28" s="272"/>
      <c r="GS28" s="272"/>
      <c r="GT28" s="272"/>
      <c r="GU28" s="272"/>
      <c r="GV28" s="272"/>
      <c r="GW28" s="272"/>
      <c r="GX28" s="272"/>
      <c r="GY28" s="272"/>
      <c r="GZ28" s="272"/>
      <c r="HA28" s="272"/>
      <c r="HB28" s="272"/>
      <c r="HC28" s="272"/>
      <c r="HD28" s="272"/>
      <c r="HE28" s="272"/>
      <c r="HF28" s="272"/>
      <c r="HG28" s="272"/>
      <c r="HH28" s="272"/>
      <c r="HI28" s="272"/>
      <c r="HJ28" s="272"/>
      <c r="HK28" s="272"/>
      <c r="HL28" s="272"/>
      <c r="HM28" s="272"/>
      <c r="HN28" s="272"/>
      <c r="HO28" s="272"/>
      <c r="HP28" s="272"/>
      <c r="HQ28" s="272"/>
      <c r="HR28" s="272"/>
      <c r="HS28" s="272"/>
      <c r="HT28" s="272"/>
      <c r="HU28" s="272"/>
      <c r="HV28" s="272"/>
      <c r="HW28" s="272"/>
      <c r="HX28" s="272"/>
      <c r="HY28" s="272"/>
      <c r="HZ28" s="272"/>
      <c r="IA28" s="272"/>
      <c r="IB28" s="272"/>
      <c r="IC28" s="272"/>
      <c r="ID28" s="272"/>
      <c r="IE28" s="272"/>
      <c r="IF28" s="272"/>
      <c r="IG28" s="272"/>
      <c r="IH28" s="272"/>
      <c r="II28" s="272"/>
      <c r="IJ28" s="272"/>
      <c r="IK28" s="272"/>
      <c r="IL28" s="272"/>
      <c r="IM28" s="272"/>
      <c r="IN28" s="272"/>
      <c r="IO28" s="272"/>
      <c r="IP28" s="272"/>
      <c r="IQ28" s="272"/>
      <c r="IR28" s="272"/>
      <c r="IS28" s="272"/>
      <c r="IT28" s="272"/>
      <c r="IU28" s="272"/>
      <c r="IV28" s="272"/>
    </row>
    <row r="29" spans="1:256" s="370" customFormat="1">
      <c r="A29" s="297"/>
      <c r="B29" s="283"/>
      <c r="C29" s="297"/>
      <c r="D29" s="440"/>
      <c r="E29" s="919"/>
      <c r="F29" s="280"/>
      <c r="G29" s="272"/>
      <c r="H29" s="272"/>
      <c r="I29" s="272"/>
      <c r="J29" s="273"/>
      <c r="K29" s="272"/>
      <c r="L29" s="272"/>
      <c r="M29" s="273"/>
      <c r="N29" s="272"/>
      <c r="O29" s="272"/>
      <c r="P29" s="272"/>
      <c r="Q29" s="272"/>
      <c r="R29" s="272"/>
      <c r="S29" s="272"/>
      <c r="T29" s="272"/>
      <c r="U29" s="272"/>
      <c r="V29" s="272"/>
      <c r="W29" s="272"/>
      <c r="X29" s="272"/>
      <c r="Y29" s="272"/>
      <c r="Z29" s="272"/>
      <c r="AA29" s="272"/>
      <c r="AB29" s="272"/>
      <c r="AC29" s="272"/>
      <c r="AD29" s="272"/>
      <c r="AE29" s="272"/>
      <c r="AF29" s="272"/>
      <c r="AG29" s="272"/>
      <c r="AH29" s="272"/>
      <c r="AI29" s="272"/>
      <c r="AJ29" s="272"/>
      <c r="AK29" s="272"/>
      <c r="AL29" s="272"/>
      <c r="AM29" s="272"/>
      <c r="AN29" s="272"/>
      <c r="AO29" s="272"/>
      <c r="AP29" s="272"/>
      <c r="AQ29" s="272"/>
      <c r="AR29" s="272"/>
      <c r="AS29" s="272"/>
      <c r="AT29" s="272"/>
      <c r="AU29" s="272"/>
      <c r="AV29" s="272"/>
      <c r="AW29" s="272"/>
      <c r="AX29" s="272"/>
      <c r="AY29" s="272"/>
      <c r="AZ29" s="272"/>
      <c r="BA29" s="272"/>
      <c r="BB29" s="272"/>
      <c r="BC29" s="272"/>
      <c r="BD29" s="272"/>
      <c r="BE29" s="272"/>
      <c r="BF29" s="272"/>
      <c r="BG29" s="272"/>
      <c r="BH29" s="272"/>
      <c r="BI29" s="272"/>
      <c r="BJ29" s="272"/>
      <c r="BK29" s="272"/>
      <c r="BL29" s="272"/>
      <c r="BM29" s="272"/>
      <c r="BN29" s="272"/>
      <c r="BO29" s="272"/>
      <c r="BP29" s="272"/>
      <c r="BQ29" s="272"/>
      <c r="BR29" s="272"/>
      <c r="BS29" s="272"/>
      <c r="BT29" s="272"/>
      <c r="BU29" s="272"/>
      <c r="BV29" s="272"/>
      <c r="BW29" s="272"/>
      <c r="BX29" s="272"/>
      <c r="BY29" s="272"/>
      <c r="BZ29" s="272"/>
      <c r="CA29" s="272"/>
      <c r="CB29" s="272"/>
      <c r="CC29" s="272"/>
      <c r="CD29" s="272"/>
      <c r="CE29" s="272"/>
      <c r="CF29" s="272"/>
      <c r="CG29" s="272"/>
      <c r="CH29" s="272"/>
      <c r="CI29" s="272"/>
      <c r="CJ29" s="272"/>
      <c r="CK29" s="272"/>
      <c r="CL29" s="272"/>
      <c r="CM29" s="272"/>
      <c r="CN29" s="272"/>
      <c r="CO29" s="272"/>
      <c r="CP29" s="272"/>
      <c r="CQ29" s="272"/>
      <c r="CR29" s="272"/>
      <c r="CS29" s="272"/>
      <c r="CT29" s="272"/>
      <c r="CU29" s="272"/>
      <c r="CV29" s="272"/>
      <c r="CW29" s="272"/>
      <c r="CX29" s="272"/>
      <c r="CY29" s="272"/>
      <c r="CZ29" s="272"/>
      <c r="DA29" s="272"/>
      <c r="DB29" s="272"/>
      <c r="DC29" s="272"/>
      <c r="DD29" s="272"/>
      <c r="DE29" s="272"/>
      <c r="DF29" s="272"/>
      <c r="DG29" s="272"/>
      <c r="DH29" s="272"/>
      <c r="DI29" s="272"/>
      <c r="DJ29" s="272"/>
      <c r="DK29" s="272"/>
      <c r="DL29" s="272"/>
      <c r="DM29" s="272"/>
      <c r="DN29" s="272"/>
      <c r="DO29" s="272"/>
      <c r="DP29" s="272"/>
      <c r="DQ29" s="272"/>
      <c r="DR29" s="272"/>
      <c r="DS29" s="272"/>
      <c r="DT29" s="272"/>
      <c r="DU29" s="272"/>
      <c r="DV29" s="272"/>
      <c r="DW29" s="272"/>
      <c r="DX29" s="272"/>
      <c r="DY29" s="272"/>
      <c r="DZ29" s="272"/>
      <c r="EA29" s="272"/>
      <c r="EB29" s="272"/>
      <c r="EC29" s="272"/>
      <c r="ED29" s="272"/>
      <c r="EE29" s="272"/>
      <c r="EF29" s="272"/>
      <c r="EG29" s="272"/>
      <c r="EH29" s="272"/>
      <c r="EI29" s="272"/>
      <c r="EJ29" s="272"/>
      <c r="EK29" s="272"/>
      <c r="EL29" s="272"/>
      <c r="EM29" s="272"/>
      <c r="EN29" s="272"/>
      <c r="EO29" s="272"/>
      <c r="EP29" s="272"/>
      <c r="EQ29" s="272"/>
      <c r="ER29" s="272"/>
      <c r="ES29" s="272"/>
      <c r="ET29" s="272"/>
      <c r="EU29" s="272"/>
      <c r="EV29" s="272"/>
      <c r="EW29" s="272"/>
      <c r="EX29" s="272"/>
      <c r="EY29" s="272"/>
      <c r="EZ29" s="272"/>
      <c r="FA29" s="272"/>
      <c r="FB29" s="272"/>
      <c r="FC29" s="272"/>
      <c r="FD29" s="272"/>
      <c r="FE29" s="272"/>
      <c r="FF29" s="272"/>
      <c r="FG29" s="272"/>
      <c r="FH29" s="272"/>
      <c r="FI29" s="272"/>
      <c r="FJ29" s="272"/>
      <c r="FK29" s="272"/>
      <c r="FL29" s="272"/>
      <c r="FM29" s="272"/>
      <c r="FN29" s="272"/>
      <c r="FO29" s="272"/>
      <c r="FP29" s="272"/>
      <c r="FQ29" s="272"/>
      <c r="FR29" s="272"/>
      <c r="FS29" s="272"/>
      <c r="FT29" s="272"/>
      <c r="FU29" s="272"/>
      <c r="FV29" s="272"/>
      <c r="FW29" s="272"/>
      <c r="FX29" s="272"/>
      <c r="FY29" s="272"/>
      <c r="FZ29" s="272"/>
      <c r="GA29" s="272"/>
      <c r="GB29" s="272"/>
      <c r="GC29" s="272"/>
      <c r="GD29" s="272"/>
      <c r="GE29" s="272"/>
      <c r="GF29" s="272"/>
      <c r="GG29" s="272"/>
      <c r="GH29" s="272"/>
      <c r="GI29" s="272"/>
      <c r="GJ29" s="272"/>
      <c r="GK29" s="272"/>
      <c r="GL29" s="272"/>
      <c r="GM29" s="272"/>
      <c r="GN29" s="272"/>
      <c r="GO29" s="272"/>
      <c r="GP29" s="272"/>
      <c r="GQ29" s="272"/>
      <c r="GR29" s="272"/>
      <c r="GS29" s="272"/>
      <c r="GT29" s="272"/>
      <c r="GU29" s="272"/>
      <c r="GV29" s="272"/>
      <c r="GW29" s="272"/>
      <c r="GX29" s="272"/>
      <c r="GY29" s="272"/>
      <c r="GZ29" s="272"/>
      <c r="HA29" s="272"/>
      <c r="HB29" s="272"/>
      <c r="HC29" s="272"/>
      <c r="HD29" s="272"/>
      <c r="HE29" s="272"/>
      <c r="HF29" s="272"/>
      <c r="HG29" s="272"/>
      <c r="HH29" s="272"/>
      <c r="HI29" s="272"/>
      <c r="HJ29" s="272"/>
      <c r="HK29" s="272"/>
      <c r="HL29" s="272"/>
      <c r="HM29" s="272"/>
      <c r="HN29" s="272"/>
      <c r="HO29" s="272"/>
      <c r="HP29" s="272"/>
      <c r="HQ29" s="272"/>
      <c r="HR29" s="272"/>
      <c r="HS29" s="272"/>
      <c r="HT29" s="272"/>
      <c r="HU29" s="272"/>
      <c r="HV29" s="272"/>
      <c r="HW29" s="272"/>
      <c r="HX29" s="272"/>
      <c r="HY29" s="272"/>
      <c r="HZ29" s="272"/>
      <c r="IA29" s="272"/>
      <c r="IB29" s="272"/>
      <c r="IC29" s="272"/>
      <c r="ID29" s="272"/>
      <c r="IE29" s="272"/>
      <c r="IF29" s="272"/>
      <c r="IG29" s="272"/>
      <c r="IH29" s="272"/>
      <c r="II29" s="272"/>
      <c r="IJ29" s="272"/>
      <c r="IK29" s="272"/>
      <c r="IL29" s="272"/>
      <c r="IM29" s="272"/>
      <c r="IN29" s="272"/>
      <c r="IO29" s="272"/>
      <c r="IP29" s="272"/>
      <c r="IQ29" s="272"/>
      <c r="IR29" s="272"/>
      <c r="IS29" s="272"/>
      <c r="IT29" s="272"/>
      <c r="IU29" s="272"/>
      <c r="IV29" s="272"/>
    </row>
    <row r="30" spans="1:256" s="370" customFormat="1" ht="52.8">
      <c r="A30" s="279">
        <f>A28+1</f>
        <v>8</v>
      </c>
      <c r="B30" s="283" t="s">
        <v>1483</v>
      </c>
      <c r="C30" s="297" t="s">
        <v>10</v>
      </c>
      <c r="D30" s="440">
        <v>1</v>
      </c>
      <c r="E30" s="919"/>
      <c r="F30" s="462">
        <f>D30*E30</f>
        <v>0</v>
      </c>
      <c r="G30" s="272"/>
      <c r="H30" s="272"/>
      <c r="I30" s="272"/>
      <c r="J30" s="273"/>
      <c r="K30" s="272"/>
      <c r="L30" s="272"/>
      <c r="M30" s="273"/>
      <c r="N30" s="272"/>
      <c r="O30" s="272"/>
      <c r="P30" s="272"/>
      <c r="Q30" s="272"/>
      <c r="R30" s="272"/>
      <c r="S30" s="272"/>
      <c r="T30" s="272"/>
      <c r="U30" s="272"/>
      <c r="V30" s="272"/>
      <c r="W30" s="272"/>
      <c r="X30" s="272"/>
      <c r="Y30" s="272"/>
      <c r="Z30" s="272"/>
      <c r="AA30" s="272"/>
      <c r="AB30" s="272"/>
      <c r="AC30" s="272"/>
      <c r="AD30" s="272"/>
      <c r="AE30" s="272"/>
      <c r="AF30" s="272"/>
      <c r="AG30" s="272"/>
      <c r="AH30" s="272"/>
      <c r="AI30" s="272"/>
      <c r="AJ30" s="272"/>
      <c r="AK30" s="272"/>
      <c r="AL30" s="272"/>
      <c r="AM30" s="272"/>
      <c r="AN30" s="272"/>
      <c r="AO30" s="272"/>
      <c r="AP30" s="272"/>
      <c r="AQ30" s="272"/>
      <c r="AR30" s="272"/>
      <c r="AS30" s="272"/>
      <c r="AT30" s="272"/>
      <c r="AU30" s="272"/>
      <c r="AV30" s="272"/>
      <c r="AW30" s="272"/>
      <c r="AX30" s="272"/>
      <c r="AY30" s="272"/>
      <c r="AZ30" s="272"/>
      <c r="BA30" s="272"/>
      <c r="BB30" s="272"/>
      <c r="BC30" s="272"/>
      <c r="BD30" s="272"/>
      <c r="BE30" s="272"/>
      <c r="BF30" s="272"/>
      <c r="BG30" s="272"/>
      <c r="BH30" s="272"/>
      <c r="BI30" s="272"/>
      <c r="BJ30" s="272"/>
      <c r="BK30" s="272"/>
      <c r="BL30" s="272"/>
      <c r="BM30" s="272"/>
      <c r="BN30" s="272"/>
      <c r="BO30" s="272"/>
      <c r="BP30" s="272"/>
      <c r="BQ30" s="272"/>
      <c r="BR30" s="272"/>
      <c r="BS30" s="272"/>
      <c r="BT30" s="272"/>
      <c r="BU30" s="272"/>
      <c r="BV30" s="272"/>
      <c r="BW30" s="272"/>
      <c r="BX30" s="272"/>
      <c r="BY30" s="272"/>
      <c r="BZ30" s="272"/>
      <c r="CA30" s="272"/>
      <c r="CB30" s="272"/>
      <c r="CC30" s="272"/>
      <c r="CD30" s="272"/>
      <c r="CE30" s="272"/>
      <c r="CF30" s="272"/>
      <c r="CG30" s="272"/>
      <c r="CH30" s="272"/>
      <c r="CI30" s="272"/>
      <c r="CJ30" s="272"/>
      <c r="CK30" s="272"/>
      <c r="CL30" s="272"/>
      <c r="CM30" s="272"/>
      <c r="CN30" s="272"/>
      <c r="CO30" s="272"/>
      <c r="CP30" s="272"/>
      <c r="CQ30" s="272"/>
      <c r="CR30" s="272"/>
      <c r="CS30" s="272"/>
      <c r="CT30" s="272"/>
      <c r="CU30" s="272"/>
      <c r="CV30" s="272"/>
      <c r="CW30" s="272"/>
      <c r="CX30" s="272"/>
      <c r="CY30" s="272"/>
      <c r="CZ30" s="272"/>
      <c r="DA30" s="272"/>
      <c r="DB30" s="272"/>
      <c r="DC30" s="272"/>
      <c r="DD30" s="272"/>
      <c r="DE30" s="272"/>
      <c r="DF30" s="272"/>
      <c r="DG30" s="272"/>
      <c r="DH30" s="272"/>
      <c r="DI30" s="272"/>
      <c r="DJ30" s="272"/>
      <c r="DK30" s="272"/>
      <c r="DL30" s="272"/>
      <c r="DM30" s="272"/>
      <c r="DN30" s="272"/>
      <c r="DO30" s="272"/>
      <c r="DP30" s="272"/>
      <c r="DQ30" s="272"/>
      <c r="DR30" s="272"/>
      <c r="DS30" s="272"/>
      <c r="DT30" s="272"/>
      <c r="DU30" s="272"/>
      <c r="DV30" s="272"/>
      <c r="DW30" s="272"/>
      <c r="DX30" s="272"/>
      <c r="DY30" s="272"/>
      <c r="DZ30" s="272"/>
      <c r="EA30" s="272"/>
      <c r="EB30" s="272"/>
      <c r="EC30" s="272"/>
      <c r="ED30" s="272"/>
      <c r="EE30" s="272"/>
      <c r="EF30" s="272"/>
      <c r="EG30" s="272"/>
      <c r="EH30" s="272"/>
      <c r="EI30" s="272"/>
      <c r="EJ30" s="272"/>
      <c r="EK30" s="272"/>
      <c r="EL30" s="272"/>
      <c r="EM30" s="272"/>
      <c r="EN30" s="272"/>
      <c r="EO30" s="272"/>
      <c r="EP30" s="272"/>
      <c r="EQ30" s="272"/>
      <c r="ER30" s="272"/>
      <c r="ES30" s="272"/>
      <c r="ET30" s="272"/>
      <c r="EU30" s="272"/>
      <c r="EV30" s="272"/>
      <c r="EW30" s="272"/>
      <c r="EX30" s="272"/>
      <c r="EY30" s="272"/>
      <c r="EZ30" s="272"/>
      <c r="FA30" s="272"/>
      <c r="FB30" s="272"/>
      <c r="FC30" s="272"/>
      <c r="FD30" s="272"/>
      <c r="FE30" s="272"/>
      <c r="FF30" s="272"/>
      <c r="FG30" s="272"/>
      <c r="FH30" s="272"/>
      <c r="FI30" s="272"/>
      <c r="FJ30" s="272"/>
      <c r="FK30" s="272"/>
      <c r="FL30" s="272"/>
      <c r="FM30" s="272"/>
      <c r="FN30" s="272"/>
      <c r="FO30" s="272"/>
      <c r="FP30" s="272"/>
      <c r="FQ30" s="272"/>
      <c r="FR30" s="272"/>
      <c r="FS30" s="272"/>
      <c r="FT30" s="272"/>
      <c r="FU30" s="272"/>
      <c r="FV30" s="272"/>
      <c r="FW30" s="272"/>
      <c r="FX30" s="272"/>
      <c r="FY30" s="272"/>
      <c r="FZ30" s="272"/>
      <c r="GA30" s="272"/>
      <c r="GB30" s="272"/>
      <c r="GC30" s="272"/>
      <c r="GD30" s="272"/>
      <c r="GE30" s="272"/>
      <c r="GF30" s="272"/>
      <c r="GG30" s="272"/>
      <c r="GH30" s="272"/>
      <c r="GI30" s="272"/>
      <c r="GJ30" s="272"/>
      <c r="GK30" s="272"/>
      <c r="GL30" s="272"/>
      <c r="GM30" s="272"/>
      <c r="GN30" s="272"/>
      <c r="GO30" s="272"/>
      <c r="GP30" s="272"/>
      <c r="GQ30" s="272"/>
      <c r="GR30" s="272"/>
      <c r="GS30" s="272"/>
      <c r="GT30" s="272"/>
      <c r="GU30" s="272"/>
      <c r="GV30" s="272"/>
      <c r="GW30" s="272"/>
      <c r="GX30" s="272"/>
      <c r="GY30" s="272"/>
      <c r="GZ30" s="272"/>
      <c r="HA30" s="272"/>
      <c r="HB30" s="272"/>
      <c r="HC30" s="272"/>
      <c r="HD30" s="272"/>
      <c r="HE30" s="272"/>
      <c r="HF30" s="272"/>
      <c r="HG30" s="272"/>
      <c r="HH30" s="272"/>
      <c r="HI30" s="272"/>
      <c r="HJ30" s="272"/>
      <c r="HK30" s="272"/>
      <c r="HL30" s="272"/>
      <c r="HM30" s="272"/>
      <c r="HN30" s="272"/>
      <c r="HO30" s="272"/>
      <c r="HP30" s="272"/>
      <c r="HQ30" s="272"/>
      <c r="HR30" s="272"/>
      <c r="HS30" s="272"/>
      <c r="HT30" s="272"/>
      <c r="HU30" s="272"/>
      <c r="HV30" s="272"/>
      <c r="HW30" s="272"/>
      <c r="HX30" s="272"/>
      <c r="HY30" s="272"/>
      <c r="HZ30" s="272"/>
      <c r="IA30" s="272"/>
      <c r="IB30" s="272"/>
      <c r="IC30" s="272"/>
      <c r="ID30" s="272"/>
      <c r="IE30" s="272"/>
      <c r="IF30" s="272"/>
      <c r="IG30" s="272"/>
      <c r="IH30" s="272"/>
      <c r="II30" s="272"/>
      <c r="IJ30" s="272"/>
      <c r="IK30" s="272"/>
      <c r="IL30" s="272"/>
      <c r="IM30" s="272"/>
      <c r="IN30" s="272"/>
      <c r="IO30" s="272"/>
      <c r="IP30" s="272"/>
      <c r="IQ30" s="272"/>
      <c r="IR30" s="272"/>
      <c r="IS30" s="272"/>
      <c r="IT30" s="272"/>
      <c r="IU30" s="272"/>
      <c r="IV30" s="272"/>
    </row>
    <row r="31" spans="1:256" s="370" customFormat="1">
      <c r="A31" s="297"/>
      <c r="B31" s="283"/>
      <c r="C31" s="297"/>
      <c r="D31" s="440"/>
      <c r="E31" s="919"/>
      <c r="F31" s="462"/>
      <c r="G31" s="272"/>
      <c r="H31" s="272"/>
      <c r="I31" s="272"/>
      <c r="J31" s="273"/>
      <c r="K31" s="272"/>
      <c r="L31" s="272"/>
      <c r="M31" s="273"/>
      <c r="N31" s="272"/>
      <c r="O31" s="272"/>
      <c r="P31" s="272"/>
      <c r="Q31" s="272"/>
      <c r="R31" s="272"/>
      <c r="S31" s="272"/>
      <c r="T31" s="272"/>
      <c r="U31" s="272"/>
      <c r="V31" s="272"/>
      <c r="W31" s="272"/>
      <c r="X31" s="272"/>
      <c r="Y31" s="272"/>
      <c r="Z31" s="272"/>
      <c r="AA31" s="272"/>
      <c r="AB31" s="272"/>
      <c r="AC31" s="272"/>
      <c r="AD31" s="272"/>
      <c r="AE31" s="272"/>
      <c r="AF31" s="272"/>
      <c r="AG31" s="272"/>
      <c r="AH31" s="272"/>
      <c r="AI31" s="272"/>
      <c r="AJ31" s="272"/>
      <c r="AK31" s="272"/>
      <c r="AL31" s="272"/>
      <c r="AM31" s="272"/>
      <c r="AN31" s="272"/>
      <c r="AO31" s="272"/>
      <c r="AP31" s="272"/>
      <c r="AQ31" s="272"/>
      <c r="AR31" s="272"/>
      <c r="AS31" s="272"/>
      <c r="AT31" s="272"/>
      <c r="AU31" s="272"/>
      <c r="AV31" s="272"/>
      <c r="AW31" s="272"/>
      <c r="AX31" s="272"/>
      <c r="AY31" s="272"/>
      <c r="AZ31" s="272"/>
      <c r="BA31" s="272"/>
      <c r="BB31" s="272"/>
      <c r="BC31" s="272"/>
      <c r="BD31" s="272"/>
      <c r="BE31" s="272"/>
      <c r="BF31" s="272"/>
      <c r="BG31" s="272"/>
      <c r="BH31" s="272"/>
      <c r="BI31" s="272"/>
      <c r="BJ31" s="272"/>
      <c r="BK31" s="272"/>
      <c r="BL31" s="272"/>
      <c r="BM31" s="272"/>
      <c r="BN31" s="272"/>
      <c r="BO31" s="272"/>
      <c r="BP31" s="272"/>
      <c r="BQ31" s="272"/>
      <c r="BR31" s="272"/>
      <c r="BS31" s="272"/>
      <c r="BT31" s="272"/>
      <c r="BU31" s="272"/>
      <c r="BV31" s="272"/>
      <c r="BW31" s="272"/>
      <c r="BX31" s="272"/>
      <c r="BY31" s="272"/>
      <c r="BZ31" s="272"/>
      <c r="CA31" s="272"/>
      <c r="CB31" s="272"/>
      <c r="CC31" s="272"/>
      <c r="CD31" s="272"/>
      <c r="CE31" s="272"/>
      <c r="CF31" s="272"/>
      <c r="CG31" s="272"/>
      <c r="CH31" s="272"/>
      <c r="CI31" s="272"/>
      <c r="CJ31" s="272"/>
      <c r="CK31" s="272"/>
      <c r="CL31" s="272"/>
      <c r="CM31" s="272"/>
      <c r="CN31" s="272"/>
      <c r="CO31" s="272"/>
      <c r="CP31" s="272"/>
      <c r="CQ31" s="272"/>
      <c r="CR31" s="272"/>
      <c r="CS31" s="272"/>
      <c r="CT31" s="272"/>
      <c r="CU31" s="272"/>
      <c r="CV31" s="272"/>
      <c r="CW31" s="272"/>
      <c r="CX31" s="272"/>
      <c r="CY31" s="272"/>
      <c r="CZ31" s="272"/>
      <c r="DA31" s="272"/>
      <c r="DB31" s="272"/>
      <c r="DC31" s="272"/>
      <c r="DD31" s="272"/>
      <c r="DE31" s="272"/>
      <c r="DF31" s="272"/>
      <c r="DG31" s="272"/>
      <c r="DH31" s="272"/>
      <c r="DI31" s="272"/>
      <c r="DJ31" s="272"/>
      <c r="DK31" s="272"/>
      <c r="DL31" s="272"/>
      <c r="DM31" s="272"/>
      <c r="DN31" s="272"/>
      <c r="DO31" s="272"/>
      <c r="DP31" s="272"/>
      <c r="DQ31" s="272"/>
      <c r="DR31" s="272"/>
      <c r="DS31" s="272"/>
      <c r="DT31" s="272"/>
      <c r="DU31" s="272"/>
      <c r="DV31" s="272"/>
      <c r="DW31" s="272"/>
      <c r="DX31" s="272"/>
      <c r="DY31" s="272"/>
      <c r="DZ31" s="272"/>
      <c r="EA31" s="272"/>
      <c r="EB31" s="272"/>
      <c r="EC31" s="272"/>
      <c r="ED31" s="272"/>
      <c r="EE31" s="272"/>
      <c r="EF31" s="272"/>
      <c r="EG31" s="272"/>
      <c r="EH31" s="272"/>
      <c r="EI31" s="272"/>
      <c r="EJ31" s="272"/>
      <c r="EK31" s="272"/>
      <c r="EL31" s="272"/>
      <c r="EM31" s="272"/>
      <c r="EN31" s="272"/>
      <c r="EO31" s="272"/>
      <c r="EP31" s="272"/>
      <c r="EQ31" s="272"/>
      <c r="ER31" s="272"/>
      <c r="ES31" s="272"/>
      <c r="ET31" s="272"/>
      <c r="EU31" s="272"/>
      <c r="EV31" s="272"/>
      <c r="EW31" s="272"/>
      <c r="EX31" s="272"/>
      <c r="EY31" s="272"/>
      <c r="EZ31" s="272"/>
      <c r="FA31" s="272"/>
      <c r="FB31" s="272"/>
      <c r="FC31" s="272"/>
      <c r="FD31" s="272"/>
      <c r="FE31" s="272"/>
      <c r="FF31" s="272"/>
      <c r="FG31" s="272"/>
      <c r="FH31" s="272"/>
      <c r="FI31" s="272"/>
      <c r="FJ31" s="272"/>
      <c r="FK31" s="272"/>
      <c r="FL31" s="272"/>
      <c r="FM31" s="272"/>
      <c r="FN31" s="272"/>
      <c r="FO31" s="272"/>
      <c r="FP31" s="272"/>
      <c r="FQ31" s="272"/>
      <c r="FR31" s="272"/>
      <c r="FS31" s="272"/>
      <c r="FT31" s="272"/>
      <c r="FU31" s="272"/>
      <c r="FV31" s="272"/>
      <c r="FW31" s="272"/>
      <c r="FX31" s="272"/>
      <c r="FY31" s="272"/>
      <c r="FZ31" s="272"/>
      <c r="GA31" s="272"/>
      <c r="GB31" s="272"/>
      <c r="GC31" s="272"/>
      <c r="GD31" s="272"/>
      <c r="GE31" s="272"/>
      <c r="GF31" s="272"/>
      <c r="GG31" s="272"/>
      <c r="GH31" s="272"/>
      <c r="GI31" s="272"/>
      <c r="GJ31" s="272"/>
      <c r="GK31" s="272"/>
      <c r="GL31" s="272"/>
      <c r="GM31" s="272"/>
      <c r="GN31" s="272"/>
      <c r="GO31" s="272"/>
      <c r="GP31" s="272"/>
      <c r="GQ31" s="272"/>
      <c r="GR31" s="272"/>
      <c r="GS31" s="272"/>
      <c r="GT31" s="272"/>
      <c r="GU31" s="272"/>
      <c r="GV31" s="272"/>
      <c r="GW31" s="272"/>
      <c r="GX31" s="272"/>
      <c r="GY31" s="272"/>
      <c r="GZ31" s="272"/>
      <c r="HA31" s="272"/>
      <c r="HB31" s="272"/>
      <c r="HC31" s="272"/>
      <c r="HD31" s="272"/>
      <c r="HE31" s="272"/>
      <c r="HF31" s="272"/>
      <c r="HG31" s="272"/>
      <c r="HH31" s="272"/>
      <c r="HI31" s="272"/>
      <c r="HJ31" s="272"/>
      <c r="HK31" s="272"/>
      <c r="HL31" s="272"/>
      <c r="HM31" s="272"/>
      <c r="HN31" s="272"/>
      <c r="HO31" s="272"/>
      <c r="HP31" s="272"/>
      <c r="HQ31" s="272"/>
      <c r="HR31" s="272"/>
      <c r="HS31" s="272"/>
      <c r="HT31" s="272"/>
      <c r="HU31" s="272"/>
      <c r="HV31" s="272"/>
      <c r="HW31" s="272"/>
      <c r="HX31" s="272"/>
      <c r="HY31" s="272"/>
      <c r="HZ31" s="272"/>
      <c r="IA31" s="272"/>
      <c r="IB31" s="272"/>
      <c r="IC31" s="272"/>
      <c r="ID31" s="272"/>
      <c r="IE31" s="272"/>
      <c r="IF31" s="272"/>
      <c r="IG31" s="272"/>
      <c r="IH31" s="272"/>
      <c r="II31" s="272"/>
      <c r="IJ31" s="272"/>
      <c r="IK31" s="272"/>
      <c r="IL31" s="272"/>
      <c r="IM31" s="272"/>
      <c r="IN31" s="272"/>
      <c r="IO31" s="272"/>
      <c r="IP31" s="272"/>
      <c r="IQ31" s="272"/>
      <c r="IR31" s="272"/>
      <c r="IS31" s="272"/>
      <c r="IT31" s="272"/>
      <c r="IU31" s="272"/>
      <c r="IV31" s="272"/>
    </row>
    <row r="32" spans="1:256" s="370" customFormat="1" ht="26.4">
      <c r="A32" s="279">
        <f>A30+1</f>
        <v>9</v>
      </c>
      <c r="B32" s="283" t="s">
        <v>1482</v>
      </c>
      <c r="C32" s="297"/>
      <c r="D32" s="440"/>
      <c r="E32" s="919"/>
      <c r="F32" s="280"/>
      <c r="G32" s="273"/>
      <c r="H32" s="272"/>
      <c r="I32" s="272"/>
      <c r="J32" s="273"/>
      <c r="K32" s="272"/>
      <c r="L32" s="272"/>
      <c r="M32" s="273"/>
      <c r="N32" s="272"/>
      <c r="O32" s="272"/>
      <c r="P32" s="272"/>
      <c r="Q32" s="272"/>
      <c r="R32" s="272"/>
      <c r="S32" s="272"/>
      <c r="T32" s="272"/>
      <c r="U32" s="272"/>
      <c r="V32" s="272"/>
      <c r="W32" s="272"/>
      <c r="X32" s="272"/>
      <c r="Y32" s="272"/>
      <c r="Z32" s="272"/>
      <c r="AA32" s="272"/>
      <c r="AB32" s="272"/>
      <c r="AC32" s="272"/>
      <c r="AD32" s="272"/>
      <c r="AE32" s="272"/>
      <c r="AF32" s="272"/>
      <c r="AG32" s="272"/>
      <c r="AH32" s="272"/>
      <c r="AI32" s="272"/>
      <c r="AJ32" s="272"/>
      <c r="AK32" s="272"/>
      <c r="AL32" s="272"/>
      <c r="AM32" s="272"/>
      <c r="AN32" s="272"/>
      <c r="AO32" s="272"/>
      <c r="AP32" s="272"/>
      <c r="AQ32" s="272"/>
      <c r="AR32" s="272"/>
      <c r="AS32" s="272"/>
      <c r="AT32" s="272"/>
      <c r="AU32" s="272"/>
      <c r="AV32" s="272"/>
      <c r="AW32" s="272"/>
      <c r="AX32" s="272"/>
      <c r="AY32" s="272"/>
      <c r="AZ32" s="272"/>
      <c r="BA32" s="272"/>
      <c r="BB32" s="272"/>
      <c r="BC32" s="272"/>
      <c r="BD32" s="272"/>
      <c r="BE32" s="272"/>
      <c r="BF32" s="272"/>
      <c r="BG32" s="272"/>
      <c r="BH32" s="272"/>
      <c r="BI32" s="272"/>
      <c r="BJ32" s="272"/>
      <c r="BK32" s="272"/>
      <c r="BL32" s="272"/>
      <c r="BM32" s="272"/>
      <c r="BN32" s="272"/>
      <c r="BO32" s="272"/>
      <c r="BP32" s="272"/>
      <c r="BQ32" s="272"/>
      <c r="BR32" s="272"/>
      <c r="BS32" s="272"/>
      <c r="BT32" s="272"/>
      <c r="BU32" s="272"/>
      <c r="BV32" s="272"/>
      <c r="BW32" s="272"/>
      <c r="BX32" s="272"/>
      <c r="BY32" s="272"/>
      <c r="BZ32" s="272"/>
      <c r="CA32" s="272"/>
      <c r="CB32" s="272"/>
      <c r="CC32" s="272"/>
      <c r="CD32" s="272"/>
      <c r="CE32" s="272"/>
      <c r="CF32" s="272"/>
      <c r="CG32" s="272"/>
      <c r="CH32" s="272"/>
      <c r="CI32" s="272"/>
      <c r="CJ32" s="272"/>
      <c r="CK32" s="272"/>
      <c r="CL32" s="272"/>
      <c r="CM32" s="272"/>
      <c r="CN32" s="272"/>
      <c r="CO32" s="272"/>
      <c r="CP32" s="272"/>
      <c r="CQ32" s="272"/>
      <c r="CR32" s="272"/>
      <c r="CS32" s="272"/>
      <c r="CT32" s="272"/>
      <c r="CU32" s="272"/>
      <c r="CV32" s="272"/>
      <c r="CW32" s="272"/>
      <c r="CX32" s="272"/>
      <c r="CY32" s="272"/>
      <c r="CZ32" s="272"/>
      <c r="DA32" s="272"/>
      <c r="DB32" s="272"/>
      <c r="DC32" s="272"/>
      <c r="DD32" s="272"/>
      <c r="DE32" s="272"/>
      <c r="DF32" s="272"/>
      <c r="DG32" s="272"/>
      <c r="DH32" s="272"/>
      <c r="DI32" s="272"/>
      <c r="DJ32" s="272"/>
      <c r="DK32" s="272"/>
      <c r="DL32" s="272"/>
      <c r="DM32" s="272"/>
      <c r="DN32" s="272"/>
      <c r="DO32" s="272"/>
      <c r="DP32" s="272"/>
      <c r="DQ32" s="272"/>
      <c r="DR32" s="272"/>
      <c r="DS32" s="272"/>
      <c r="DT32" s="272"/>
      <c r="DU32" s="272"/>
      <c r="DV32" s="272"/>
      <c r="DW32" s="272"/>
      <c r="DX32" s="272"/>
      <c r="DY32" s="272"/>
      <c r="DZ32" s="272"/>
      <c r="EA32" s="272"/>
      <c r="EB32" s="272"/>
      <c r="EC32" s="272"/>
      <c r="ED32" s="272"/>
      <c r="EE32" s="272"/>
      <c r="EF32" s="272"/>
      <c r="EG32" s="272"/>
      <c r="EH32" s="272"/>
      <c r="EI32" s="272"/>
      <c r="EJ32" s="272"/>
      <c r="EK32" s="272"/>
      <c r="EL32" s="272"/>
      <c r="EM32" s="272"/>
      <c r="EN32" s="272"/>
      <c r="EO32" s="272"/>
      <c r="EP32" s="272"/>
      <c r="EQ32" s="272"/>
      <c r="ER32" s="272"/>
      <c r="ES32" s="272"/>
      <c r="ET32" s="272"/>
      <c r="EU32" s="272"/>
      <c r="EV32" s="272"/>
      <c r="EW32" s="272"/>
      <c r="EX32" s="272"/>
      <c r="EY32" s="272"/>
      <c r="EZ32" s="272"/>
      <c r="FA32" s="272"/>
      <c r="FB32" s="272"/>
      <c r="FC32" s="272"/>
      <c r="FD32" s="272"/>
      <c r="FE32" s="272"/>
      <c r="FF32" s="272"/>
      <c r="FG32" s="272"/>
      <c r="FH32" s="272"/>
      <c r="FI32" s="272"/>
      <c r="FJ32" s="272"/>
      <c r="FK32" s="272"/>
      <c r="FL32" s="272"/>
      <c r="FM32" s="272"/>
      <c r="FN32" s="272"/>
      <c r="FO32" s="272"/>
      <c r="FP32" s="272"/>
      <c r="FQ32" s="272"/>
      <c r="FR32" s="272"/>
      <c r="FS32" s="272"/>
      <c r="FT32" s="272"/>
      <c r="FU32" s="272"/>
      <c r="FV32" s="272"/>
      <c r="FW32" s="272"/>
      <c r="FX32" s="272"/>
      <c r="FY32" s="272"/>
      <c r="FZ32" s="272"/>
      <c r="GA32" s="272"/>
      <c r="GB32" s="272"/>
      <c r="GC32" s="272"/>
      <c r="GD32" s="272"/>
      <c r="GE32" s="272"/>
      <c r="GF32" s="272"/>
      <c r="GG32" s="272"/>
      <c r="GH32" s="272"/>
      <c r="GI32" s="272"/>
      <c r="GJ32" s="272"/>
      <c r="GK32" s="272"/>
      <c r="GL32" s="272"/>
      <c r="GM32" s="272"/>
      <c r="GN32" s="272"/>
      <c r="GO32" s="272"/>
      <c r="GP32" s="272"/>
      <c r="GQ32" s="272"/>
      <c r="GR32" s="272"/>
      <c r="GS32" s="272"/>
      <c r="GT32" s="272"/>
      <c r="GU32" s="272"/>
      <c r="GV32" s="272"/>
      <c r="GW32" s="272"/>
      <c r="GX32" s="272"/>
      <c r="GY32" s="272"/>
      <c r="GZ32" s="272"/>
      <c r="HA32" s="272"/>
      <c r="HB32" s="272"/>
      <c r="HC32" s="272"/>
      <c r="HD32" s="272"/>
      <c r="HE32" s="272"/>
      <c r="HF32" s="272"/>
      <c r="HG32" s="272"/>
      <c r="HH32" s="272"/>
      <c r="HI32" s="272"/>
      <c r="HJ32" s="272"/>
      <c r="HK32" s="272"/>
      <c r="HL32" s="272"/>
      <c r="HM32" s="272"/>
      <c r="HN32" s="272"/>
      <c r="HO32" s="272"/>
      <c r="HP32" s="272"/>
      <c r="HQ32" s="272"/>
      <c r="HR32" s="272"/>
      <c r="HS32" s="272"/>
      <c r="HT32" s="272"/>
      <c r="HU32" s="272"/>
      <c r="HV32" s="272"/>
      <c r="HW32" s="272"/>
      <c r="HX32" s="272"/>
      <c r="HY32" s="272"/>
      <c r="HZ32" s="272"/>
      <c r="IA32" s="272"/>
      <c r="IB32" s="272"/>
      <c r="IC32" s="272"/>
      <c r="ID32" s="272"/>
      <c r="IE32" s="272"/>
      <c r="IF32" s="272"/>
      <c r="IG32" s="272"/>
      <c r="IH32" s="272"/>
      <c r="II32" s="272"/>
      <c r="IJ32" s="272"/>
      <c r="IK32" s="272"/>
      <c r="IL32" s="272"/>
      <c r="IM32" s="272"/>
      <c r="IN32" s="272"/>
      <c r="IO32" s="272"/>
      <c r="IP32" s="272"/>
      <c r="IQ32" s="272"/>
      <c r="IR32" s="272"/>
      <c r="IS32" s="272"/>
      <c r="IT32" s="272"/>
      <c r="IU32" s="272"/>
      <c r="IV32" s="272"/>
    </row>
    <row r="33" spans="1:256" s="370" customFormat="1">
      <c r="A33" s="297"/>
      <c r="B33" s="283" t="s">
        <v>1481</v>
      </c>
      <c r="C33" s="297" t="s">
        <v>1119</v>
      </c>
      <c r="D33" s="440">
        <v>150</v>
      </c>
      <c r="E33" s="919"/>
      <c r="F33" s="462">
        <f>D33*E33</f>
        <v>0</v>
      </c>
      <c r="G33" s="272"/>
      <c r="H33" s="272"/>
      <c r="I33" s="272"/>
      <c r="J33" s="273"/>
      <c r="K33" s="272"/>
      <c r="L33" s="272"/>
      <c r="M33" s="273"/>
      <c r="N33" s="272"/>
      <c r="O33" s="272"/>
      <c r="P33" s="272"/>
      <c r="Q33" s="272"/>
      <c r="R33" s="272"/>
      <c r="S33" s="272"/>
      <c r="T33" s="272"/>
      <c r="U33" s="272"/>
      <c r="V33" s="272"/>
      <c r="W33" s="272"/>
      <c r="X33" s="272"/>
      <c r="Y33" s="272"/>
      <c r="Z33" s="272"/>
      <c r="AA33" s="272"/>
      <c r="AB33" s="272"/>
      <c r="AC33" s="272"/>
      <c r="AD33" s="272"/>
      <c r="AE33" s="272"/>
      <c r="AF33" s="272"/>
      <c r="AG33" s="272"/>
      <c r="AH33" s="272"/>
      <c r="AI33" s="272"/>
      <c r="AJ33" s="272"/>
      <c r="AK33" s="272"/>
      <c r="AL33" s="272"/>
      <c r="AM33" s="272"/>
      <c r="AN33" s="272"/>
      <c r="AO33" s="272"/>
      <c r="AP33" s="272"/>
      <c r="AQ33" s="272"/>
      <c r="AR33" s="272"/>
      <c r="AS33" s="272"/>
      <c r="AT33" s="272"/>
      <c r="AU33" s="272"/>
      <c r="AV33" s="272"/>
      <c r="AW33" s="272"/>
      <c r="AX33" s="272"/>
      <c r="AY33" s="272"/>
      <c r="AZ33" s="272"/>
      <c r="BA33" s="272"/>
      <c r="BB33" s="272"/>
      <c r="BC33" s="272"/>
      <c r="BD33" s="272"/>
      <c r="BE33" s="272"/>
      <c r="BF33" s="272"/>
      <c r="BG33" s="272"/>
      <c r="BH33" s="272"/>
      <c r="BI33" s="272"/>
      <c r="BJ33" s="272"/>
      <c r="BK33" s="272"/>
      <c r="BL33" s="272"/>
      <c r="BM33" s="272"/>
      <c r="BN33" s="272"/>
      <c r="BO33" s="272"/>
      <c r="BP33" s="272"/>
      <c r="BQ33" s="272"/>
      <c r="BR33" s="272"/>
      <c r="BS33" s="272"/>
      <c r="BT33" s="272"/>
      <c r="BU33" s="272"/>
      <c r="BV33" s="272"/>
      <c r="BW33" s="272"/>
      <c r="BX33" s="272"/>
      <c r="BY33" s="272"/>
      <c r="BZ33" s="272"/>
      <c r="CA33" s="272"/>
      <c r="CB33" s="272"/>
      <c r="CC33" s="272"/>
      <c r="CD33" s="272"/>
      <c r="CE33" s="272"/>
      <c r="CF33" s="272"/>
      <c r="CG33" s="272"/>
      <c r="CH33" s="272"/>
      <c r="CI33" s="272"/>
      <c r="CJ33" s="272"/>
      <c r="CK33" s="272"/>
      <c r="CL33" s="272"/>
      <c r="CM33" s="272"/>
      <c r="CN33" s="272"/>
      <c r="CO33" s="272"/>
      <c r="CP33" s="272"/>
      <c r="CQ33" s="272"/>
      <c r="CR33" s="272"/>
      <c r="CS33" s="272"/>
      <c r="CT33" s="272"/>
      <c r="CU33" s="272"/>
      <c r="CV33" s="272"/>
      <c r="CW33" s="272"/>
      <c r="CX33" s="272"/>
      <c r="CY33" s="272"/>
      <c r="CZ33" s="272"/>
      <c r="DA33" s="272"/>
      <c r="DB33" s="272"/>
      <c r="DC33" s="272"/>
      <c r="DD33" s="272"/>
      <c r="DE33" s="272"/>
      <c r="DF33" s="272"/>
      <c r="DG33" s="272"/>
      <c r="DH33" s="272"/>
      <c r="DI33" s="272"/>
      <c r="DJ33" s="272"/>
      <c r="DK33" s="272"/>
      <c r="DL33" s="272"/>
      <c r="DM33" s="272"/>
      <c r="DN33" s="272"/>
      <c r="DO33" s="272"/>
      <c r="DP33" s="272"/>
      <c r="DQ33" s="272"/>
      <c r="DR33" s="272"/>
      <c r="DS33" s="272"/>
      <c r="DT33" s="272"/>
      <c r="DU33" s="272"/>
      <c r="DV33" s="272"/>
      <c r="DW33" s="272"/>
      <c r="DX33" s="272"/>
      <c r="DY33" s="272"/>
      <c r="DZ33" s="272"/>
      <c r="EA33" s="272"/>
      <c r="EB33" s="272"/>
      <c r="EC33" s="272"/>
      <c r="ED33" s="272"/>
      <c r="EE33" s="272"/>
      <c r="EF33" s="272"/>
      <c r="EG33" s="272"/>
      <c r="EH33" s="272"/>
      <c r="EI33" s="272"/>
      <c r="EJ33" s="272"/>
      <c r="EK33" s="272"/>
      <c r="EL33" s="272"/>
      <c r="EM33" s="272"/>
      <c r="EN33" s="272"/>
      <c r="EO33" s="272"/>
      <c r="EP33" s="272"/>
      <c r="EQ33" s="272"/>
      <c r="ER33" s="272"/>
      <c r="ES33" s="272"/>
      <c r="ET33" s="272"/>
      <c r="EU33" s="272"/>
      <c r="EV33" s="272"/>
      <c r="EW33" s="272"/>
      <c r="EX33" s="272"/>
      <c r="EY33" s="272"/>
      <c r="EZ33" s="272"/>
      <c r="FA33" s="272"/>
      <c r="FB33" s="272"/>
      <c r="FC33" s="272"/>
      <c r="FD33" s="272"/>
      <c r="FE33" s="272"/>
      <c r="FF33" s="272"/>
      <c r="FG33" s="272"/>
      <c r="FH33" s="272"/>
      <c r="FI33" s="272"/>
      <c r="FJ33" s="272"/>
      <c r="FK33" s="272"/>
      <c r="FL33" s="272"/>
      <c r="FM33" s="272"/>
      <c r="FN33" s="272"/>
      <c r="FO33" s="272"/>
      <c r="FP33" s="272"/>
      <c r="FQ33" s="272"/>
      <c r="FR33" s="272"/>
      <c r="FS33" s="272"/>
      <c r="FT33" s="272"/>
      <c r="FU33" s="272"/>
      <c r="FV33" s="272"/>
      <c r="FW33" s="272"/>
      <c r="FX33" s="272"/>
      <c r="FY33" s="272"/>
      <c r="FZ33" s="272"/>
      <c r="GA33" s="272"/>
      <c r="GB33" s="272"/>
      <c r="GC33" s="272"/>
      <c r="GD33" s="272"/>
      <c r="GE33" s="272"/>
      <c r="GF33" s="272"/>
      <c r="GG33" s="272"/>
      <c r="GH33" s="272"/>
      <c r="GI33" s="272"/>
      <c r="GJ33" s="272"/>
      <c r="GK33" s="272"/>
      <c r="GL33" s="272"/>
      <c r="GM33" s="272"/>
      <c r="GN33" s="272"/>
      <c r="GO33" s="272"/>
      <c r="GP33" s="272"/>
      <c r="GQ33" s="272"/>
      <c r="GR33" s="272"/>
      <c r="GS33" s="272"/>
      <c r="GT33" s="272"/>
      <c r="GU33" s="272"/>
      <c r="GV33" s="272"/>
      <c r="GW33" s="272"/>
      <c r="GX33" s="272"/>
      <c r="GY33" s="272"/>
      <c r="GZ33" s="272"/>
      <c r="HA33" s="272"/>
      <c r="HB33" s="272"/>
      <c r="HC33" s="272"/>
      <c r="HD33" s="272"/>
      <c r="HE33" s="272"/>
      <c r="HF33" s="272"/>
      <c r="HG33" s="272"/>
      <c r="HH33" s="272"/>
      <c r="HI33" s="272"/>
      <c r="HJ33" s="272"/>
      <c r="HK33" s="272"/>
      <c r="HL33" s="272"/>
      <c r="HM33" s="272"/>
      <c r="HN33" s="272"/>
      <c r="HO33" s="272"/>
      <c r="HP33" s="272"/>
      <c r="HQ33" s="272"/>
      <c r="HR33" s="272"/>
      <c r="HS33" s="272"/>
      <c r="HT33" s="272"/>
      <c r="HU33" s="272"/>
      <c r="HV33" s="272"/>
      <c r="HW33" s="272"/>
      <c r="HX33" s="272"/>
      <c r="HY33" s="272"/>
      <c r="HZ33" s="272"/>
      <c r="IA33" s="272"/>
      <c r="IB33" s="272"/>
      <c r="IC33" s="272"/>
      <c r="ID33" s="272"/>
      <c r="IE33" s="272"/>
      <c r="IF33" s="272"/>
      <c r="IG33" s="272"/>
      <c r="IH33" s="272"/>
      <c r="II33" s="272"/>
      <c r="IJ33" s="272"/>
      <c r="IK33" s="272"/>
      <c r="IL33" s="272"/>
      <c r="IM33" s="272"/>
      <c r="IN33" s="272"/>
      <c r="IO33" s="272"/>
      <c r="IP33" s="272"/>
      <c r="IQ33" s="272"/>
      <c r="IR33" s="272"/>
      <c r="IS33" s="272"/>
      <c r="IT33" s="272"/>
      <c r="IU33" s="272"/>
      <c r="IV33" s="272"/>
    </row>
    <row r="34" spans="1:256" s="370" customFormat="1">
      <c r="A34" s="297"/>
      <c r="B34" s="283" t="s">
        <v>1480</v>
      </c>
      <c r="C34" s="297" t="s">
        <v>1119</v>
      </c>
      <c r="D34" s="440">
        <v>700</v>
      </c>
      <c r="E34" s="919"/>
      <c r="F34" s="462">
        <f>D34*E34</f>
        <v>0</v>
      </c>
      <c r="G34" s="272"/>
      <c r="H34" s="272"/>
      <c r="I34" s="272"/>
      <c r="J34" s="273"/>
      <c r="K34" s="272"/>
      <c r="L34" s="272"/>
      <c r="M34" s="273"/>
      <c r="N34" s="272"/>
      <c r="O34" s="272"/>
      <c r="P34" s="272"/>
      <c r="Q34" s="272"/>
      <c r="R34" s="272"/>
      <c r="S34" s="272"/>
      <c r="T34" s="272"/>
      <c r="U34" s="272"/>
      <c r="V34" s="272"/>
      <c r="W34" s="272"/>
      <c r="X34" s="272"/>
      <c r="Y34" s="272"/>
      <c r="Z34" s="272"/>
      <c r="AA34" s="272"/>
      <c r="AB34" s="272"/>
      <c r="AC34" s="272"/>
      <c r="AD34" s="272"/>
      <c r="AE34" s="272"/>
      <c r="AF34" s="272"/>
      <c r="AG34" s="272"/>
      <c r="AH34" s="272"/>
      <c r="AI34" s="272"/>
      <c r="AJ34" s="272"/>
      <c r="AK34" s="272"/>
      <c r="AL34" s="272"/>
      <c r="AM34" s="272"/>
      <c r="AN34" s="272"/>
      <c r="AO34" s="272"/>
      <c r="AP34" s="272"/>
      <c r="AQ34" s="272"/>
      <c r="AR34" s="272"/>
      <c r="AS34" s="272"/>
      <c r="AT34" s="272"/>
      <c r="AU34" s="272"/>
      <c r="AV34" s="272"/>
      <c r="AW34" s="272"/>
      <c r="AX34" s="272"/>
      <c r="AY34" s="272"/>
      <c r="AZ34" s="272"/>
      <c r="BA34" s="272"/>
      <c r="BB34" s="272"/>
      <c r="BC34" s="272"/>
      <c r="BD34" s="272"/>
      <c r="BE34" s="272"/>
      <c r="BF34" s="272"/>
      <c r="BG34" s="272"/>
      <c r="BH34" s="272"/>
      <c r="BI34" s="272"/>
      <c r="BJ34" s="272"/>
      <c r="BK34" s="272"/>
      <c r="BL34" s="272"/>
      <c r="BM34" s="272"/>
      <c r="BN34" s="272"/>
      <c r="BO34" s="272"/>
      <c r="BP34" s="272"/>
      <c r="BQ34" s="272"/>
      <c r="BR34" s="272"/>
      <c r="BS34" s="272"/>
      <c r="BT34" s="272"/>
      <c r="BU34" s="272"/>
      <c r="BV34" s="272"/>
      <c r="BW34" s="272"/>
      <c r="BX34" s="272"/>
      <c r="BY34" s="272"/>
      <c r="BZ34" s="272"/>
      <c r="CA34" s="272"/>
      <c r="CB34" s="272"/>
      <c r="CC34" s="272"/>
      <c r="CD34" s="272"/>
      <c r="CE34" s="272"/>
      <c r="CF34" s="272"/>
      <c r="CG34" s="272"/>
      <c r="CH34" s="272"/>
      <c r="CI34" s="272"/>
      <c r="CJ34" s="272"/>
      <c r="CK34" s="272"/>
      <c r="CL34" s="272"/>
      <c r="CM34" s="272"/>
      <c r="CN34" s="272"/>
      <c r="CO34" s="272"/>
      <c r="CP34" s="272"/>
      <c r="CQ34" s="272"/>
      <c r="CR34" s="272"/>
      <c r="CS34" s="272"/>
      <c r="CT34" s="272"/>
      <c r="CU34" s="272"/>
      <c r="CV34" s="272"/>
      <c r="CW34" s="272"/>
      <c r="CX34" s="272"/>
      <c r="CY34" s="272"/>
      <c r="CZ34" s="272"/>
      <c r="DA34" s="272"/>
      <c r="DB34" s="272"/>
      <c r="DC34" s="272"/>
      <c r="DD34" s="272"/>
      <c r="DE34" s="272"/>
      <c r="DF34" s="272"/>
      <c r="DG34" s="272"/>
      <c r="DH34" s="272"/>
      <c r="DI34" s="272"/>
      <c r="DJ34" s="272"/>
      <c r="DK34" s="272"/>
      <c r="DL34" s="272"/>
      <c r="DM34" s="272"/>
      <c r="DN34" s="272"/>
      <c r="DO34" s="272"/>
      <c r="DP34" s="272"/>
      <c r="DQ34" s="272"/>
      <c r="DR34" s="272"/>
      <c r="DS34" s="272"/>
      <c r="DT34" s="272"/>
      <c r="DU34" s="272"/>
      <c r="DV34" s="272"/>
      <c r="DW34" s="272"/>
      <c r="DX34" s="272"/>
      <c r="DY34" s="272"/>
      <c r="DZ34" s="272"/>
      <c r="EA34" s="272"/>
      <c r="EB34" s="272"/>
      <c r="EC34" s="272"/>
      <c r="ED34" s="272"/>
      <c r="EE34" s="272"/>
      <c r="EF34" s="272"/>
      <c r="EG34" s="272"/>
      <c r="EH34" s="272"/>
      <c r="EI34" s="272"/>
      <c r="EJ34" s="272"/>
      <c r="EK34" s="272"/>
      <c r="EL34" s="272"/>
      <c r="EM34" s="272"/>
      <c r="EN34" s="272"/>
      <c r="EO34" s="272"/>
      <c r="EP34" s="272"/>
      <c r="EQ34" s="272"/>
      <c r="ER34" s="272"/>
      <c r="ES34" s="272"/>
      <c r="ET34" s="272"/>
      <c r="EU34" s="272"/>
      <c r="EV34" s="272"/>
      <c r="EW34" s="272"/>
      <c r="EX34" s="272"/>
      <c r="EY34" s="272"/>
      <c r="EZ34" s="272"/>
      <c r="FA34" s="272"/>
      <c r="FB34" s="272"/>
      <c r="FC34" s="272"/>
      <c r="FD34" s="272"/>
      <c r="FE34" s="272"/>
      <c r="FF34" s="272"/>
      <c r="FG34" s="272"/>
      <c r="FH34" s="272"/>
      <c r="FI34" s="272"/>
      <c r="FJ34" s="272"/>
      <c r="FK34" s="272"/>
      <c r="FL34" s="272"/>
      <c r="FM34" s="272"/>
      <c r="FN34" s="272"/>
      <c r="FO34" s="272"/>
      <c r="FP34" s="272"/>
      <c r="FQ34" s="272"/>
      <c r="FR34" s="272"/>
      <c r="FS34" s="272"/>
      <c r="FT34" s="272"/>
      <c r="FU34" s="272"/>
      <c r="FV34" s="272"/>
      <c r="FW34" s="272"/>
      <c r="FX34" s="272"/>
      <c r="FY34" s="272"/>
      <c r="FZ34" s="272"/>
      <c r="GA34" s="272"/>
      <c r="GB34" s="272"/>
      <c r="GC34" s="272"/>
      <c r="GD34" s="272"/>
      <c r="GE34" s="272"/>
      <c r="GF34" s="272"/>
      <c r="GG34" s="272"/>
      <c r="GH34" s="272"/>
      <c r="GI34" s="272"/>
      <c r="GJ34" s="272"/>
      <c r="GK34" s="272"/>
      <c r="GL34" s="272"/>
      <c r="GM34" s="272"/>
      <c r="GN34" s="272"/>
      <c r="GO34" s="272"/>
      <c r="GP34" s="272"/>
      <c r="GQ34" s="272"/>
      <c r="GR34" s="272"/>
      <c r="GS34" s="272"/>
      <c r="GT34" s="272"/>
      <c r="GU34" s="272"/>
      <c r="GV34" s="272"/>
      <c r="GW34" s="272"/>
      <c r="GX34" s="272"/>
      <c r="GY34" s="272"/>
      <c r="GZ34" s="272"/>
      <c r="HA34" s="272"/>
      <c r="HB34" s="272"/>
      <c r="HC34" s="272"/>
      <c r="HD34" s="272"/>
      <c r="HE34" s="272"/>
      <c r="HF34" s="272"/>
      <c r="HG34" s="272"/>
      <c r="HH34" s="272"/>
      <c r="HI34" s="272"/>
      <c r="HJ34" s="272"/>
      <c r="HK34" s="272"/>
      <c r="HL34" s="272"/>
      <c r="HM34" s="272"/>
      <c r="HN34" s="272"/>
      <c r="HO34" s="272"/>
      <c r="HP34" s="272"/>
      <c r="HQ34" s="272"/>
      <c r="HR34" s="272"/>
      <c r="HS34" s="272"/>
      <c r="HT34" s="272"/>
      <c r="HU34" s="272"/>
      <c r="HV34" s="272"/>
      <c r="HW34" s="272"/>
      <c r="HX34" s="272"/>
      <c r="HY34" s="272"/>
      <c r="HZ34" s="272"/>
      <c r="IA34" s="272"/>
      <c r="IB34" s="272"/>
      <c r="IC34" s="272"/>
      <c r="ID34" s="272"/>
      <c r="IE34" s="272"/>
      <c r="IF34" s="272"/>
      <c r="IG34" s="272"/>
      <c r="IH34" s="272"/>
      <c r="II34" s="272"/>
      <c r="IJ34" s="272"/>
      <c r="IK34" s="272"/>
      <c r="IL34" s="272"/>
      <c r="IM34" s="272"/>
      <c r="IN34" s="272"/>
      <c r="IO34" s="272"/>
      <c r="IP34" s="272"/>
      <c r="IQ34" s="272"/>
      <c r="IR34" s="272"/>
      <c r="IS34" s="272"/>
      <c r="IT34" s="272"/>
      <c r="IU34" s="272"/>
      <c r="IV34" s="272"/>
    </row>
    <row r="35" spans="1:256" s="370" customFormat="1">
      <c r="A35" s="279"/>
      <c r="B35" s="283" t="s">
        <v>1479</v>
      </c>
      <c r="C35" s="297" t="s">
        <v>1119</v>
      </c>
      <c r="D35" s="440">
        <v>50</v>
      </c>
      <c r="E35" s="919"/>
      <c r="F35" s="462">
        <f>D35*E35</f>
        <v>0</v>
      </c>
      <c r="G35" s="272"/>
      <c r="H35" s="272"/>
      <c r="I35" s="272"/>
      <c r="J35" s="273"/>
      <c r="K35" s="272"/>
      <c r="L35" s="272"/>
      <c r="M35" s="273"/>
      <c r="N35" s="272"/>
      <c r="O35" s="272"/>
      <c r="P35" s="272"/>
      <c r="Q35" s="272"/>
      <c r="R35" s="272"/>
      <c r="S35" s="272"/>
      <c r="T35" s="272"/>
      <c r="U35" s="272"/>
      <c r="V35" s="272"/>
      <c r="W35" s="272"/>
      <c r="X35" s="272"/>
      <c r="Y35" s="272"/>
      <c r="Z35" s="272"/>
      <c r="AA35" s="272"/>
      <c r="AB35" s="272"/>
      <c r="AC35" s="272"/>
      <c r="AD35" s="272"/>
      <c r="AE35" s="272"/>
      <c r="AF35" s="272"/>
      <c r="AG35" s="272"/>
      <c r="AH35" s="272"/>
      <c r="AI35" s="272"/>
      <c r="AJ35" s="272"/>
      <c r="AK35" s="272"/>
      <c r="AL35" s="272"/>
      <c r="AM35" s="272"/>
      <c r="AN35" s="272"/>
      <c r="AO35" s="272"/>
      <c r="AP35" s="272"/>
      <c r="AQ35" s="272"/>
      <c r="AR35" s="272"/>
      <c r="AS35" s="272"/>
      <c r="AT35" s="272"/>
      <c r="AU35" s="272"/>
      <c r="AV35" s="272"/>
      <c r="AW35" s="272"/>
      <c r="AX35" s="272"/>
      <c r="AY35" s="272"/>
      <c r="AZ35" s="272"/>
      <c r="BA35" s="272"/>
      <c r="BB35" s="272"/>
      <c r="BC35" s="272"/>
      <c r="BD35" s="272"/>
      <c r="BE35" s="272"/>
      <c r="BF35" s="272"/>
      <c r="BG35" s="272"/>
      <c r="BH35" s="272"/>
      <c r="BI35" s="272"/>
      <c r="BJ35" s="272"/>
      <c r="BK35" s="272"/>
      <c r="BL35" s="272"/>
      <c r="BM35" s="272"/>
      <c r="BN35" s="272"/>
      <c r="BO35" s="272"/>
      <c r="BP35" s="272"/>
      <c r="BQ35" s="272"/>
      <c r="BR35" s="272"/>
      <c r="BS35" s="272"/>
      <c r="BT35" s="272"/>
      <c r="BU35" s="272"/>
      <c r="BV35" s="272"/>
      <c r="BW35" s="272"/>
      <c r="BX35" s="272"/>
      <c r="BY35" s="272"/>
      <c r="BZ35" s="272"/>
      <c r="CA35" s="272"/>
      <c r="CB35" s="272"/>
      <c r="CC35" s="272"/>
      <c r="CD35" s="272"/>
      <c r="CE35" s="272"/>
      <c r="CF35" s="272"/>
      <c r="CG35" s="272"/>
      <c r="CH35" s="272"/>
      <c r="CI35" s="272"/>
      <c r="CJ35" s="272"/>
      <c r="CK35" s="272"/>
      <c r="CL35" s="272"/>
      <c r="CM35" s="272"/>
      <c r="CN35" s="272"/>
      <c r="CO35" s="272"/>
      <c r="CP35" s="272"/>
      <c r="CQ35" s="272"/>
      <c r="CR35" s="272"/>
      <c r="CS35" s="272"/>
      <c r="CT35" s="272"/>
      <c r="CU35" s="272"/>
      <c r="CV35" s="272"/>
      <c r="CW35" s="272"/>
      <c r="CX35" s="272"/>
      <c r="CY35" s="272"/>
      <c r="CZ35" s="272"/>
      <c r="DA35" s="272"/>
      <c r="DB35" s="272"/>
      <c r="DC35" s="272"/>
      <c r="DD35" s="272"/>
      <c r="DE35" s="272"/>
      <c r="DF35" s="272"/>
      <c r="DG35" s="272"/>
      <c r="DH35" s="272"/>
      <c r="DI35" s="272"/>
      <c r="DJ35" s="272"/>
      <c r="DK35" s="272"/>
      <c r="DL35" s="272"/>
      <c r="DM35" s="272"/>
      <c r="DN35" s="272"/>
      <c r="DO35" s="272"/>
      <c r="DP35" s="272"/>
      <c r="DQ35" s="272"/>
      <c r="DR35" s="272"/>
      <c r="DS35" s="272"/>
      <c r="DT35" s="272"/>
      <c r="DU35" s="272"/>
      <c r="DV35" s="272"/>
      <c r="DW35" s="272"/>
      <c r="DX35" s="272"/>
      <c r="DY35" s="272"/>
      <c r="DZ35" s="272"/>
      <c r="EA35" s="272"/>
      <c r="EB35" s="272"/>
      <c r="EC35" s="272"/>
      <c r="ED35" s="272"/>
      <c r="EE35" s="272"/>
      <c r="EF35" s="272"/>
      <c r="EG35" s="272"/>
      <c r="EH35" s="272"/>
      <c r="EI35" s="272"/>
      <c r="EJ35" s="272"/>
      <c r="EK35" s="272"/>
      <c r="EL35" s="272"/>
      <c r="EM35" s="272"/>
      <c r="EN35" s="272"/>
      <c r="EO35" s="272"/>
      <c r="EP35" s="272"/>
      <c r="EQ35" s="272"/>
      <c r="ER35" s="272"/>
      <c r="ES35" s="272"/>
      <c r="ET35" s="272"/>
      <c r="EU35" s="272"/>
      <c r="EV35" s="272"/>
      <c r="EW35" s="272"/>
      <c r="EX35" s="272"/>
      <c r="EY35" s="272"/>
      <c r="EZ35" s="272"/>
      <c r="FA35" s="272"/>
      <c r="FB35" s="272"/>
      <c r="FC35" s="272"/>
      <c r="FD35" s="272"/>
      <c r="FE35" s="272"/>
      <c r="FF35" s="272"/>
      <c r="FG35" s="272"/>
      <c r="FH35" s="272"/>
      <c r="FI35" s="272"/>
      <c r="FJ35" s="272"/>
      <c r="FK35" s="272"/>
      <c r="FL35" s="272"/>
      <c r="FM35" s="272"/>
      <c r="FN35" s="272"/>
      <c r="FO35" s="272"/>
      <c r="FP35" s="272"/>
      <c r="FQ35" s="272"/>
      <c r="FR35" s="272"/>
      <c r="FS35" s="272"/>
      <c r="FT35" s="272"/>
      <c r="FU35" s="272"/>
      <c r="FV35" s="272"/>
      <c r="FW35" s="272"/>
      <c r="FX35" s="272"/>
      <c r="FY35" s="272"/>
      <c r="FZ35" s="272"/>
      <c r="GA35" s="272"/>
      <c r="GB35" s="272"/>
      <c r="GC35" s="272"/>
      <c r="GD35" s="272"/>
      <c r="GE35" s="272"/>
      <c r="GF35" s="272"/>
      <c r="GG35" s="272"/>
      <c r="GH35" s="272"/>
      <c r="GI35" s="272"/>
      <c r="GJ35" s="272"/>
      <c r="GK35" s="272"/>
      <c r="GL35" s="272"/>
      <c r="GM35" s="272"/>
      <c r="GN35" s="272"/>
      <c r="GO35" s="272"/>
      <c r="GP35" s="272"/>
      <c r="GQ35" s="272"/>
      <c r="GR35" s="272"/>
      <c r="GS35" s="272"/>
      <c r="GT35" s="272"/>
      <c r="GU35" s="272"/>
      <c r="GV35" s="272"/>
      <c r="GW35" s="272"/>
      <c r="GX35" s="272"/>
      <c r="GY35" s="272"/>
      <c r="GZ35" s="272"/>
      <c r="HA35" s="272"/>
      <c r="HB35" s="272"/>
      <c r="HC35" s="272"/>
      <c r="HD35" s="272"/>
      <c r="HE35" s="272"/>
      <c r="HF35" s="272"/>
      <c r="HG35" s="272"/>
      <c r="HH35" s="272"/>
      <c r="HI35" s="272"/>
      <c r="HJ35" s="272"/>
      <c r="HK35" s="272"/>
      <c r="HL35" s="272"/>
      <c r="HM35" s="272"/>
      <c r="HN35" s="272"/>
      <c r="HO35" s="272"/>
      <c r="HP35" s="272"/>
      <c r="HQ35" s="272"/>
      <c r="HR35" s="272"/>
      <c r="HS35" s="272"/>
      <c r="HT35" s="272"/>
      <c r="HU35" s="272"/>
      <c r="HV35" s="272"/>
      <c r="HW35" s="272"/>
      <c r="HX35" s="272"/>
      <c r="HY35" s="272"/>
      <c r="HZ35" s="272"/>
      <c r="IA35" s="272"/>
      <c r="IB35" s="272"/>
      <c r="IC35" s="272"/>
      <c r="ID35" s="272"/>
      <c r="IE35" s="272"/>
      <c r="IF35" s="272"/>
      <c r="IG35" s="272"/>
      <c r="IH35" s="272"/>
      <c r="II35" s="272"/>
      <c r="IJ35" s="272"/>
      <c r="IK35" s="272"/>
      <c r="IL35" s="272"/>
      <c r="IM35" s="272"/>
      <c r="IN35" s="272"/>
      <c r="IO35" s="272"/>
      <c r="IP35" s="272"/>
      <c r="IQ35" s="272"/>
      <c r="IR35" s="272"/>
      <c r="IS35" s="272"/>
      <c r="IT35" s="272"/>
      <c r="IU35" s="272"/>
      <c r="IV35" s="272"/>
    </row>
    <row r="36" spans="1:256" s="370" customFormat="1">
      <c r="A36" s="297"/>
      <c r="B36" s="283"/>
      <c r="C36" s="297"/>
      <c r="D36" s="440"/>
      <c r="E36" s="919"/>
      <c r="F36" s="280"/>
      <c r="G36" s="272"/>
      <c r="H36" s="272"/>
      <c r="I36" s="272"/>
      <c r="J36" s="273"/>
      <c r="K36" s="272"/>
      <c r="L36" s="272"/>
      <c r="M36" s="273"/>
      <c r="N36" s="272"/>
      <c r="O36" s="272"/>
      <c r="P36" s="272"/>
      <c r="Q36" s="272"/>
      <c r="R36" s="272"/>
      <c r="S36" s="272"/>
      <c r="T36" s="272"/>
      <c r="U36" s="272"/>
      <c r="V36" s="272"/>
      <c r="W36" s="272"/>
      <c r="X36" s="272"/>
      <c r="Y36" s="272"/>
      <c r="Z36" s="272"/>
      <c r="AA36" s="272"/>
      <c r="AB36" s="272"/>
      <c r="AC36" s="272"/>
      <c r="AD36" s="272"/>
      <c r="AE36" s="272"/>
      <c r="AF36" s="272"/>
      <c r="AG36" s="272"/>
      <c r="AH36" s="272"/>
      <c r="AI36" s="272"/>
      <c r="AJ36" s="272"/>
      <c r="AK36" s="272"/>
      <c r="AL36" s="272"/>
      <c r="AM36" s="272"/>
      <c r="AN36" s="272"/>
      <c r="AO36" s="272"/>
      <c r="AP36" s="272"/>
      <c r="AQ36" s="272"/>
      <c r="AR36" s="272"/>
      <c r="AS36" s="272"/>
      <c r="AT36" s="272"/>
      <c r="AU36" s="272"/>
      <c r="AV36" s="272"/>
      <c r="AW36" s="272"/>
      <c r="AX36" s="272"/>
      <c r="AY36" s="272"/>
      <c r="AZ36" s="272"/>
      <c r="BA36" s="272"/>
      <c r="BB36" s="272"/>
      <c r="BC36" s="272"/>
      <c r="BD36" s="272"/>
      <c r="BE36" s="272"/>
      <c r="BF36" s="272"/>
      <c r="BG36" s="272"/>
      <c r="BH36" s="272"/>
      <c r="BI36" s="272"/>
      <c r="BJ36" s="272"/>
      <c r="BK36" s="272"/>
      <c r="BL36" s="272"/>
      <c r="BM36" s="272"/>
      <c r="BN36" s="272"/>
      <c r="BO36" s="272"/>
      <c r="BP36" s="272"/>
      <c r="BQ36" s="272"/>
      <c r="BR36" s="272"/>
      <c r="BS36" s="272"/>
      <c r="BT36" s="272"/>
      <c r="BU36" s="272"/>
      <c r="BV36" s="272"/>
      <c r="BW36" s="272"/>
      <c r="BX36" s="272"/>
      <c r="BY36" s="272"/>
      <c r="BZ36" s="272"/>
      <c r="CA36" s="272"/>
      <c r="CB36" s="272"/>
      <c r="CC36" s="272"/>
      <c r="CD36" s="272"/>
      <c r="CE36" s="272"/>
      <c r="CF36" s="272"/>
      <c r="CG36" s="272"/>
      <c r="CH36" s="272"/>
      <c r="CI36" s="272"/>
      <c r="CJ36" s="272"/>
      <c r="CK36" s="272"/>
      <c r="CL36" s="272"/>
      <c r="CM36" s="272"/>
      <c r="CN36" s="272"/>
      <c r="CO36" s="272"/>
      <c r="CP36" s="272"/>
      <c r="CQ36" s="272"/>
      <c r="CR36" s="272"/>
      <c r="CS36" s="272"/>
      <c r="CT36" s="272"/>
      <c r="CU36" s="272"/>
      <c r="CV36" s="272"/>
      <c r="CW36" s="272"/>
      <c r="CX36" s="272"/>
      <c r="CY36" s="272"/>
      <c r="CZ36" s="272"/>
      <c r="DA36" s="272"/>
      <c r="DB36" s="272"/>
      <c r="DC36" s="272"/>
      <c r="DD36" s="272"/>
      <c r="DE36" s="272"/>
      <c r="DF36" s="272"/>
      <c r="DG36" s="272"/>
      <c r="DH36" s="272"/>
      <c r="DI36" s="272"/>
      <c r="DJ36" s="272"/>
      <c r="DK36" s="272"/>
      <c r="DL36" s="272"/>
      <c r="DM36" s="272"/>
      <c r="DN36" s="272"/>
      <c r="DO36" s="272"/>
      <c r="DP36" s="272"/>
      <c r="DQ36" s="272"/>
      <c r="DR36" s="272"/>
      <c r="DS36" s="272"/>
      <c r="DT36" s="272"/>
      <c r="DU36" s="272"/>
      <c r="DV36" s="272"/>
      <c r="DW36" s="272"/>
      <c r="DX36" s="272"/>
      <c r="DY36" s="272"/>
      <c r="DZ36" s="272"/>
      <c r="EA36" s="272"/>
      <c r="EB36" s="272"/>
      <c r="EC36" s="272"/>
      <c r="ED36" s="272"/>
      <c r="EE36" s="272"/>
      <c r="EF36" s="272"/>
      <c r="EG36" s="272"/>
      <c r="EH36" s="272"/>
      <c r="EI36" s="272"/>
      <c r="EJ36" s="272"/>
      <c r="EK36" s="272"/>
      <c r="EL36" s="272"/>
      <c r="EM36" s="272"/>
      <c r="EN36" s="272"/>
      <c r="EO36" s="272"/>
      <c r="EP36" s="272"/>
      <c r="EQ36" s="272"/>
      <c r="ER36" s="272"/>
      <c r="ES36" s="272"/>
      <c r="ET36" s="272"/>
      <c r="EU36" s="272"/>
      <c r="EV36" s="272"/>
      <c r="EW36" s="272"/>
      <c r="EX36" s="272"/>
      <c r="EY36" s="272"/>
      <c r="EZ36" s="272"/>
      <c r="FA36" s="272"/>
      <c r="FB36" s="272"/>
      <c r="FC36" s="272"/>
      <c r="FD36" s="272"/>
      <c r="FE36" s="272"/>
      <c r="FF36" s="272"/>
      <c r="FG36" s="272"/>
      <c r="FH36" s="272"/>
      <c r="FI36" s="272"/>
      <c r="FJ36" s="272"/>
      <c r="FK36" s="272"/>
      <c r="FL36" s="272"/>
      <c r="FM36" s="272"/>
      <c r="FN36" s="272"/>
      <c r="FO36" s="272"/>
      <c r="FP36" s="272"/>
      <c r="FQ36" s="272"/>
      <c r="FR36" s="272"/>
      <c r="FS36" s="272"/>
      <c r="FT36" s="272"/>
      <c r="FU36" s="272"/>
      <c r="FV36" s="272"/>
      <c r="FW36" s="272"/>
      <c r="FX36" s="272"/>
      <c r="FY36" s="272"/>
      <c r="FZ36" s="272"/>
      <c r="GA36" s="272"/>
      <c r="GB36" s="272"/>
      <c r="GC36" s="272"/>
      <c r="GD36" s="272"/>
      <c r="GE36" s="272"/>
      <c r="GF36" s="272"/>
      <c r="GG36" s="272"/>
      <c r="GH36" s="272"/>
      <c r="GI36" s="272"/>
      <c r="GJ36" s="272"/>
      <c r="GK36" s="272"/>
      <c r="GL36" s="272"/>
      <c r="GM36" s="272"/>
      <c r="GN36" s="272"/>
      <c r="GO36" s="272"/>
      <c r="GP36" s="272"/>
      <c r="GQ36" s="272"/>
      <c r="GR36" s="272"/>
      <c r="GS36" s="272"/>
      <c r="GT36" s="272"/>
      <c r="GU36" s="272"/>
      <c r="GV36" s="272"/>
      <c r="GW36" s="272"/>
      <c r="GX36" s="272"/>
      <c r="GY36" s="272"/>
      <c r="GZ36" s="272"/>
      <c r="HA36" s="272"/>
      <c r="HB36" s="272"/>
      <c r="HC36" s="272"/>
      <c r="HD36" s="272"/>
      <c r="HE36" s="272"/>
      <c r="HF36" s="272"/>
      <c r="HG36" s="272"/>
      <c r="HH36" s="272"/>
      <c r="HI36" s="272"/>
      <c r="HJ36" s="272"/>
      <c r="HK36" s="272"/>
      <c r="HL36" s="272"/>
      <c r="HM36" s="272"/>
      <c r="HN36" s="272"/>
      <c r="HO36" s="272"/>
      <c r="HP36" s="272"/>
      <c r="HQ36" s="272"/>
      <c r="HR36" s="272"/>
      <c r="HS36" s="272"/>
      <c r="HT36" s="272"/>
      <c r="HU36" s="272"/>
      <c r="HV36" s="272"/>
      <c r="HW36" s="272"/>
      <c r="HX36" s="272"/>
      <c r="HY36" s="272"/>
      <c r="HZ36" s="272"/>
      <c r="IA36" s="272"/>
      <c r="IB36" s="272"/>
      <c r="IC36" s="272"/>
      <c r="ID36" s="272"/>
      <c r="IE36" s="272"/>
      <c r="IF36" s="272"/>
      <c r="IG36" s="272"/>
      <c r="IH36" s="272"/>
      <c r="II36" s="272"/>
      <c r="IJ36" s="272"/>
      <c r="IK36" s="272"/>
      <c r="IL36" s="272"/>
      <c r="IM36" s="272"/>
      <c r="IN36" s="272"/>
      <c r="IO36" s="272"/>
      <c r="IP36" s="272"/>
      <c r="IQ36" s="272"/>
      <c r="IR36" s="272"/>
      <c r="IS36" s="272"/>
      <c r="IT36" s="272"/>
      <c r="IU36" s="272"/>
      <c r="IV36" s="272"/>
    </row>
    <row r="37" spans="1:256" s="370" customFormat="1" ht="26.4">
      <c r="A37" s="279">
        <f>A32+1</f>
        <v>10</v>
      </c>
      <c r="B37" s="283" t="s">
        <v>1478</v>
      </c>
      <c r="C37" s="297"/>
      <c r="D37" s="440"/>
      <c r="E37" s="919"/>
      <c r="F37" s="280"/>
      <c r="G37" s="272"/>
      <c r="H37" s="272"/>
      <c r="I37" s="272"/>
      <c r="J37" s="273"/>
      <c r="K37" s="272"/>
      <c r="L37" s="272"/>
      <c r="M37" s="273"/>
      <c r="N37" s="272"/>
      <c r="O37" s="272"/>
      <c r="P37" s="272"/>
      <c r="Q37" s="272"/>
      <c r="R37" s="272"/>
      <c r="S37" s="272"/>
      <c r="T37" s="272"/>
      <c r="U37" s="272"/>
      <c r="V37" s="272"/>
      <c r="W37" s="272"/>
      <c r="X37" s="272"/>
      <c r="Y37" s="272"/>
      <c r="Z37" s="272"/>
      <c r="AA37" s="272"/>
      <c r="AB37" s="272"/>
      <c r="AC37" s="272"/>
      <c r="AD37" s="272"/>
      <c r="AE37" s="272"/>
      <c r="AF37" s="272"/>
      <c r="AG37" s="272"/>
      <c r="AH37" s="272"/>
      <c r="AI37" s="272"/>
      <c r="AJ37" s="272"/>
      <c r="AK37" s="272"/>
      <c r="AL37" s="272"/>
      <c r="AM37" s="272"/>
      <c r="AN37" s="272"/>
      <c r="AO37" s="272"/>
      <c r="AP37" s="272"/>
      <c r="AQ37" s="272"/>
      <c r="AR37" s="272"/>
      <c r="AS37" s="272"/>
      <c r="AT37" s="272"/>
      <c r="AU37" s="272"/>
      <c r="AV37" s="272"/>
      <c r="AW37" s="272"/>
      <c r="AX37" s="272"/>
      <c r="AY37" s="272"/>
      <c r="AZ37" s="272"/>
      <c r="BA37" s="272"/>
      <c r="BB37" s="272"/>
      <c r="BC37" s="272"/>
      <c r="BD37" s="272"/>
      <c r="BE37" s="272"/>
      <c r="BF37" s="272"/>
      <c r="BG37" s="272"/>
      <c r="BH37" s="272"/>
      <c r="BI37" s="272"/>
      <c r="BJ37" s="272"/>
      <c r="BK37" s="272"/>
      <c r="BL37" s="272"/>
      <c r="BM37" s="272"/>
      <c r="BN37" s="272"/>
      <c r="BO37" s="272"/>
      <c r="BP37" s="272"/>
      <c r="BQ37" s="272"/>
      <c r="BR37" s="272"/>
      <c r="BS37" s="272"/>
      <c r="BT37" s="272"/>
      <c r="BU37" s="272"/>
      <c r="BV37" s="272"/>
      <c r="BW37" s="272"/>
      <c r="BX37" s="272"/>
      <c r="BY37" s="272"/>
      <c r="BZ37" s="272"/>
      <c r="CA37" s="272"/>
      <c r="CB37" s="272"/>
      <c r="CC37" s="272"/>
      <c r="CD37" s="272"/>
      <c r="CE37" s="272"/>
      <c r="CF37" s="272"/>
      <c r="CG37" s="272"/>
      <c r="CH37" s="272"/>
      <c r="CI37" s="272"/>
      <c r="CJ37" s="272"/>
      <c r="CK37" s="272"/>
      <c r="CL37" s="272"/>
      <c r="CM37" s="272"/>
      <c r="CN37" s="272"/>
      <c r="CO37" s="272"/>
      <c r="CP37" s="272"/>
      <c r="CQ37" s="272"/>
      <c r="CR37" s="272"/>
      <c r="CS37" s="272"/>
      <c r="CT37" s="272"/>
      <c r="CU37" s="272"/>
      <c r="CV37" s="272"/>
      <c r="CW37" s="272"/>
      <c r="CX37" s="272"/>
      <c r="CY37" s="272"/>
      <c r="CZ37" s="272"/>
      <c r="DA37" s="272"/>
      <c r="DB37" s="272"/>
      <c r="DC37" s="272"/>
      <c r="DD37" s="272"/>
      <c r="DE37" s="272"/>
      <c r="DF37" s="272"/>
      <c r="DG37" s="272"/>
      <c r="DH37" s="272"/>
      <c r="DI37" s="272"/>
      <c r="DJ37" s="272"/>
      <c r="DK37" s="272"/>
      <c r="DL37" s="272"/>
      <c r="DM37" s="272"/>
      <c r="DN37" s="272"/>
      <c r="DO37" s="272"/>
      <c r="DP37" s="272"/>
      <c r="DQ37" s="272"/>
      <c r="DR37" s="272"/>
      <c r="DS37" s="272"/>
      <c r="DT37" s="272"/>
      <c r="DU37" s="272"/>
      <c r="DV37" s="272"/>
      <c r="DW37" s="272"/>
      <c r="DX37" s="272"/>
      <c r="DY37" s="272"/>
      <c r="DZ37" s="272"/>
      <c r="EA37" s="272"/>
      <c r="EB37" s="272"/>
      <c r="EC37" s="272"/>
      <c r="ED37" s="272"/>
      <c r="EE37" s="272"/>
      <c r="EF37" s="272"/>
      <c r="EG37" s="272"/>
      <c r="EH37" s="272"/>
      <c r="EI37" s="272"/>
      <c r="EJ37" s="272"/>
      <c r="EK37" s="272"/>
      <c r="EL37" s="272"/>
      <c r="EM37" s="272"/>
      <c r="EN37" s="272"/>
      <c r="EO37" s="272"/>
      <c r="EP37" s="272"/>
      <c r="EQ37" s="272"/>
      <c r="ER37" s="272"/>
      <c r="ES37" s="272"/>
      <c r="ET37" s="272"/>
      <c r="EU37" s="272"/>
      <c r="EV37" s="272"/>
      <c r="EW37" s="272"/>
      <c r="EX37" s="272"/>
      <c r="EY37" s="272"/>
      <c r="EZ37" s="272"/>
      <c r="FA37" s="272"/>
      <c r="FB37" s="272"/>
      <c r="FC37" s="272"/>
      <c r="FD37" s="272"/>
      <c r="FE37" s="272"/>
      <c r="FF37" s="272"/>
      <c r="FG37" s="272"/>
      <c r="FH37" s="272"/>
      <c r="FI37" s="272"/>
      <c r="FJ37" s="272"/>
      <c r="FK37" s="272"/>
      <c r="FL37" s="272"/>
      <c r="FM37" s="272"/>
      <c r="FN37" s="272"/>
      <c r="FO37" s="272"/>
      <c r="FP37" s="272"/>
      <c r="FQ37" s="272"/>
      <c r="FR37" s="272"/>
      <c r="FS37" s="272"/>
      <c r="FT37" s="272"/>
      <c r="FU37" s="272"/>
      <c r="FV37" s="272"/>
      <c r="FW37" s="272"/>
      <c r="FX37" s="272"/>
      <c r="FY37" s="272"/>
      <c r="FZ37" s="272"/>
      <c r="GA37" s="272"/>
      <c r="GB37" s="272"/>
      <c r="GC37" s="272"/>
      <c r="GD37" s="272"/>
      <c r="GE37" s="272"/>
      <c r="GF37" s="272"/>
      <c r="GG37" s="272"/>
      <c r="GH37" s="272"/>
      <c r="GI37" s="272"/>
      <c r="GJ37" s="272"/>
      <c r="GK37" s="272"/>
      <c r="GL37" s="272"/>
      <c r="GM37" s="272"/>
      <c r="GN37" s="272"/>
      <c r="GO37" s="272"/>
      <c r="GP37" s="272"/>
      <c r="GQ37" s="272"/>
      <c r="GR37" s="272"/>
      <c r="GS37" s="272"/>
      <c r="GT37" s="272"/>
      <c r="GU37" s="272"/>
      <c r="GV37" s="272"/>
      <c r="GW37" s="272"/>
      <c r="GX37" s="272"/>
      <c r="GY37" s="272"/>
      <c r="GZ37" s="272"/>
      <c r="HA37" s="272"/>
      <c r="HB37" s="272"/>
      <c r="HC37" s="272"/>
      <c r="HD37" s="272"/>
      <c r="HE37" s="272"/>
      <c r="HF37" s="272"/>
      <c r="HG37" s="272"/>
      <c r="HH37" s="272"/>
      <c r="HI37" s="272"/>
      <c r="HJ37" s="272"/>
      <c r="HK37" s="272"/>
      <c r="HL37" s="272"/>
      <c r="HM37" s="272"/>
      <c r="HN37" s="272"/>
      <c r="HO37" s="272"/>
      <c r="HP37" s="272"/>
      <c r="HQ37" s="272"/>
      <c r="HR37" s="272"/>
      <c r="HS37" s="272"/>
      <c r="HT37" s="272"/>
      <c r="HU37" s="272"/>
      <c r="HV37" s="272"/>
      <c r="HW37" s="272"/>
      <c r="HX37" s="272"/>
      <c r="HY37" s="272"/>
      <c r="HZ37" s="272"/>
      <c r="IA37" s="272"/>
      <c r="IB37" s="272"/>
      <c r="IC37" s="272"/>
      <c r="ID37" s="272"/>
      <c r="IE37" s="272"/>
      <c r="IF37" s="272"/>
      <c r="IG37" s="272"/>
      <c r="IH37" s="272"/>
      <c r="II37" s="272"/>
      <c r="IJ37" s="272"/>
      <c r="IK37" s="272"/>
      <c r="IL37" s="272"/>
      <c r="IM37" s="272"/>
      <c r="IN37" s="272"/>
      <c r="IO37" s="272"/>
      <c r="IP37" s="272"/>
      <c r="IQ37" s="272"/>
      <c r="IR37" s="272"/>
      <c r="IS37" s="272"/>
      <c r="IT37" s="272"/>
      <c r="IU37" s="272"/>
      <c r="IV37" s="272"/>
    </row>
    <row r="38" spans="1:256" s="370" customFormat="1">
      <c r="B38" s="283" t="s">
        <v>1477</v>
      </c>
      <c r="C38" s="297" t="s">
        <v>1119</v>
      </c>
      <c r="D38" s="440">
        <v>100</v>
      </c>
      <c r="E38" s="919"/>
      <c r="F38" s="462">
        <f>D38*E38</f>
        <v>0</v>
      </c>
      <c r="G38" s="272"/>
      <c r="H38" s="272"/>
      <c r="I38" s="272"/>
      <c r="J38" s="273"/>
      <c r="K38" s="272"/>
      <c r="L38" s="272"/>
      <c r="M38" s="273"/>
      <c r="N38" s="272"/>
      <c r="O38" s="272"/>
      <c r="P38" s="272"/>
      <c r="Q38" s="272"/>
      <c r="R38" s="272"/>
      <c r="S38" s="272"/>
      <c r="T38" s="272"/>
      <c r="U38" s="272"/>
      <c r="V38" s="272"/>
      <c r="W38" s="272"/>
      <c r="X38" s="272"/>
      <c r="Y38" s="272"/>
      <c r="Z38" s="272"/>
      <c r="AA38" s="272"/>
      <c r="AB38" s="272"/>
      <c r="AC38" s="272"/>
      <c r="AD38" s="272"/>
      <c r="AE38" s="272"/>
      <c r="AF38" s="272"/>
      <c r="AG38" s="272"/>
      <c r="AH38" s="272"/>
      <c r="AI38" s="272"/>
      <c r="AJ38" s="272"/>
      <c r="AK38" s="272"/>
      <c r="AL38" s="272"/>
      <c r="AM38" s="272"/>
      <c r="AN38" s="272"/>
      <c r="AO38" s="272"/>
      <c r="AP38" s="272"/>
      <c r="AQ38" s="272"/>
      <c r="AR38" s="272"/>
      <c r="AS38" s="272"/>
      <c r="AT38" s="272"/>
      <c r="AU38" s="272"/>
      <c r="AV38" s="272"/>
      <c r="AW38" s="272"/>
      <c r="AX38" s="272"/>
      <c r="AY38" s="272"/>
      <c r="AZ38" s="272"/>
      <c r="BA38" s="272"/>
      <c r="BB38" s="272"/>
      <c r="BC38" s="272"/>
      <c r="BD38" s="272"/>
      <c r="BE38" s="272"/>
      <c r="BF38" s="272"/>
      <c r="BG38" s="272"/>
      <c r="BH38" s="272"/>
      <c r="BI38" s="272"/>
      <c r="BJ38" s="272"/>
      <c r="BK38" s="272"/>
      <c r="BL38" s="272"/>
      <c r="BM38" s="272"/>
      <c r="BN38" s="272"/>
      <c r="BO38" s="272"/>
      <c r="BP38" s="272"/>
      <c r="BQ38" s="272"/>
      <c r="BR38" s="272"/>
      <c r="BS38" s="272"/>
      <c r="BT38" s="272"/>
      <c r="BU38" s="272"/>
      <c r="BV38" s="272"/>
      <c r="BW38" s="272"/>
      <c r="BX38" s="272"/>
      <c r="BY38" s="272"/>
      <c r="BZ38" s="272"/>
      <c r="CA38" s="272"/>
      <c r="CB38" s="272"/>
      <c r="CC38" s="272"/>
      <c r="CD38" s="272"/>
      <c r="CE38" s="272"/>
      <c r="CF38" s="272"/>
      <c r="CG38" s="272"/>
      <c r="CH38" s="272"/>
      <c r="CI38" s="272"/>
      <c r="CJ38" s="272"/>
      <c r="CK38" s="272"/>
      <c r="CL38" s="272"/>
      <c r="CM38" s="272"/>
      <c r="CN38" s="272"/>
      <c r="CO38" s="272"/>
      <c r="CP38" s="272"/>
      <c r="CQ38" s="272"/>
      <c r="CR38" s="272"/>
      <c r="CS38" s="272"/>
      <c r="CT38" s="272"/>
      <c r="CU38" s="272"/>
      <c r="CV38" s="272"/>
      <c r="CW38" s="272"/>
      <c r="CX38" s="272"/>
      <c r="CY38" s="272"/>
      <c r="CZ38" s="272"/>
      <c r="DA38" s="272"/>
      <c r="DB38" s="272"/>
      <c r="DC38" s="272"/>
      <c r="DD38" s="272"/>
      <c r="DE38" s="272"/>
      <c r="DF38" s="272"/>
      <c r="DG38" s="272"/>
      <c r="DH38" s="272"/>
      <c r="DI38" s="272"/>
      <c r="DJ38" s="272"/>
      <c r="DK38" s="272"/>
      <c r="DL38" s="272"/>
      <c r="DM38" s="272"/>
      <c r="DN38" s="272"/>
      <c r="DO38" s="272"/>
      <c r="DP38" s="272"/>
      <c r="DQ38" s="272"/>
      <c r="DR38" s="272"/>
      <c r="DS38" s="272"/>
      <c r="DT38" s="272"/>
      <c r="DU38" s="272"/>
      <c r="DV38" s="272"/>
      <c r="DW38" s="272"/>
      <c r="DX38" s="272"/>
      <c r="DY38" s="272"/>
      <c r="DZ38" s="272"/>
      <c r="EA38" s="272"/>
      <c r="EB38" s="272"/>
      <c r="EC38" s="272"/>
      <c r="ED38" s="272"/>
      <c r="EE38" s="272"/>
      <c r="EF38" s="272"/>
      <c r="EG38" s="272"/>
      <c r="EH38" s="272"/>
      <c r="EI38" s="272"/>
      <c r="EJ38" s="272"/>
      <c r="EK38" s="272"/>
      <c r="EL38" s="272"/>
      <c r="EM38" s="272"/>
      <c r="EN38" s="272"/>
      <c r="EO38" s="272"/>
      <c r="EP38" s="272"/>
      <c r="EQ38" s="272"/>
      <c r="ER38" s="272"/>
      <c r="ES38" s="272"/>
      <c r="ET38" s="272"/>
      <c r="EU38" s="272"/>
      <c r="EV38" s="272"/>
      <c r="EW38" s="272"/>
      <c r="EX38" s="272"/>
      <c r="EY38" s="272"/>
      <c r="EZ38" s="272"/>
      <c r="FA38" s="272"/>
      <c r="FB38" s="272"/>
      <c r="FC38" s="272"/>
      <c r="FD38" s="272"/>
      <c r="FE38" s="272"/>
      <c r="FF38" s="272"/>
      <c r="FG38" s="272"/>
      <c r="FH38" s="272"/>
      <c r="FI38" s="272"/>
      <c r="FJ38" s="272"/>
      <c r="FK38" s="272"/>
      <c r="FL38" s="272"/>
      <c r="FM38" s="272"/>
      <c r="FN38" s="272"/>
      <c r="FO38" s="272"/>
      <c r="FP38" s="272"/>
      <c r="FQ38" s="272"/>
      <c r="FR38" s="272"/>
      <c r="FS38" s="272"/>
      <c r="FT38" s="272"/>
      <c r="FU38" s="272"/>
      <c r="FV38" s="272"/>
      <c r="FW38" s="272"/>
      <c r="FX38" s="272"/>
      <c r="FY38" s="272"/>
      <c r="FZ38" s="272"/>
      <c r="GA38" s="272"/>
      <c r="GB38" s="272"/>
      <c r="GC38" s="272"/>
      <c r="GD38" s="272"/>
      <c r="GE38" s="272"/>
      <c r="GF38" s="272"/>
      <c r="GG38" s="272"/>
      <c r="GH38" s="272"/>
      <c r="GI38" s="272"/>
      <c r="GJ38" s="272"/>
      <c r="GK38" s="272"/>
      <c r="GL38" s="272"/>
      <c r="GM38" s="272"/>
      <c r="GN38" s="272"/>
      <c r="GO38" s="272"/>
      <c r="GP38" s="272"/>
      <c r="GQ38" s="272"/>
      <c r="GR38" s="272"/>
      <c r="GS38" s="272"/>
      <c r="GT38" s="272"/>
      <c r="GU38" s="272"/>
      <c r="GV38" s="272"/>
      <c r="GW38" s="272"/>
      <c r="GX38" s="272"/>
      <c r="GY38" s="272"/>
      <c r="GZ38" s="272"/>
      <c r="HA38" s="272"/>
      <c r="HB38" s="272"/>
      <c r="HC38" s="272"/>
      <c r="HD38" s="272"/>
      <c r="HE38" s="272"/>
      <c r="HF38" s="272"/>
      <c r="HG38" s="272"/>
      <c r="HH38" s="272"/>
      <c r="HI38" s="272"/>
      <c r="HJ38" s="272"/>
      <c r="HK38" s="272"/>
      <c r="HL38" s="272"/>
      <c r="HM38" s="272"/>
      <c r="HN38" s="272"/>
      <c r="HO38" s="272"/>
      <c r="HP38" s="272"/>
      <c r="HQ38" s="272"/>
      <c r="HR38" s="272"/>
      <c r="HS38" s="272"/>
      <c r="HT38" s="272"/>
      <c r="HU38" s="272"/>
      <c r="HV38" s="272"/>
      <c r="HW38" s="272"/>
      <c r="HX38" s="272"/>
      <c r="HY38" s="272"/>
      <c r="HZ38" s="272"/>
      <c r="IA38" s="272"/>
      <c r="IB38" s="272"/>
      <c r="IC38" s="272"/>
      <c r="ID38" s="272"/>
      <c r="IE38" s="272"/>
      <c r="IF38" s="272"/>
      <c r="IG38" s="272"/>
      <c r="IH38" s="272"/>
      <c r="II38" s="272"/>
      <c r="IJ38" s="272"/>
      <c r="IK38" s="272"/>
      <c r="IL38" s="272"/>
      <c r="IM38" s="272"/>
      <c r="IN38" s="272"/>
      <c r="IO38" s="272"/>
      <c r="IP38" s="272"/>
      <c r="IQ38" s="272"/>
      <c r="IR38" s="272"/>
      <c r="IS38" s="272"/>
      <c r="IT38" s="272"/>
      <c r="IU38" s="272"/>
      <c r="IV38" s="272"/>
    </row>
    <row r="39" spans="1:256" s="370" customFormat="1">
      <c r="B39" s="283"/>
      <c r="C39" s="297"/>
      <c r="D39" s="440"/>
      <c r="E39" s="919"/>
      <c r="F39" s="462"/>
      <c r="G39" s="272"/>
      <c r="H39" s="272"/>
      <c r="I39" s="272"/>
      <c r="J39" s="273"/>
      <c r="K39" s="272"/>
      <c r="L39" s="272"/>
      <c r="M39" s="273"/>
      <c r="N39" s="272"/>
      <c r="O39" s="272"/>
      <c r="P39" s="272"/>
      <c r="Q39" s="272"/>
      <c r="R39" s="272"/>
      <c r="S39" s="272"/>
      <c r="T39" s="272"/>
      <c r="U39" s="272"/>
      <c r="V39" s="272"/>
      <c r="W39" s="272"/>
      <c r="X39" s="272"/>
      <c r="Y39" s="272"/>
      <c r="Z39" s="272"/>
      <c r="AA39" s="272"/>
      <c r="AB39" s="272"/>
      <c r="AC39" s="272"/>
      <c r="AD39" s="272"/>
      <c r="AE39" s="272"/>
      <c r="AF39" s="272"/>
      <c r="AG39" s="272"/>
      <c r="AH39" s="272"/>
      <c r="AI39" s="272"/>
      <c r="AJ39" s="272"/>
      <c r="AK39" s="272"/>
      <c r="AL39" s="272"/>
      <c r="AM39" s="272"/>
      <c r="AN39" s="272"/>
      <c r="AO39" s="272"/>
      <c r="AP39" s="272"/>
      <c r="AQ39" s="272"/>
      <c r="AR39" s="272"/>
      <c r="AS39" s="272"/>
      <c r="AT39" s="272"/>
      <c r="AU39" s="272"/>
      <c r="AV39" s="272"/>
      <c r="AW39" s="272"/>
      <c r="AX39" s="272"/>
      <c r="AY39" s="272"/>
      <c r="AZ39" s="272"/>
      <c r="BA39" s="272"/>
      <c r="BB39" s="272"/>
      <c r="BC39" s="272"/>
      <c r="BD39" s="272"/>
      <c r="BE39" s="272"/>
      <c r="BF39" s="272"/>
      <c r="BG39" s="272"/>
      <c r="BH39" s="272"/>
      <c r="BI39" s="272"/>
      <c r="BJ39" s="272"/>
      <c r="BK39" s="272"/>
      <c r="BL39" s="272"/>
      <c r="BM39" s="272"/>
      <c r="BN39" s="272"/>
      <c r="BO39" s="272"/>
      <c r="BP39" s="272"/>
      <c r="BQ39" s="272"/>
      <c r="BR39" s="272"/>
      <c r="BS39" s="272"/>
      <c r="BT39" s="272"/>
      <c r="BU39" s="272"/>
      <c r="BV39" s="272"/>
      <c r="BW39" s="272"/>
      <c r="BX39" s="272"/>
      <c r="BY39" s="272"/>
      <c r="BZ39" s="272"/>
      <c r="CA39" s="272"/>
      <c r="CB39" s="272"/>
      <c r="CC39" s="272"/>
      <c r="CD39" s="272"/>
      <c r="CE39" s="272"/>
      <c r="CF39" s="272"/>
      <c r="CG39" s="272"/>
      <c r="CH39" s="272"/>
      <c r="CI39" s="272"/>
      <c r="CJ39" s="272"/>
      <c r="CK39" s="272"/>
      <c r="CL39" s="272"/>
      <c r="CM39" s="272"/>
      <c r="CN39" s="272"/>
      <c r="CO39" s="272"/>
      <c r="CP39" s="272"/>
      <c r="CQ39" s="272"/>
      <c r="CR39" s="272"/>
      <c r="CS39" s="272"/>
      <c r="CT39" s="272"/>
      <c r="CU39" s="272"/>
      <c r="CV39" s="272"/>
      <c r="CW39" s="272"/>
      <c r="CX39" s="272"/>
      <c r="CY39" s="272"/>
      <c r="CZ39" s="272"/>
      <c r="DA39" s="272"/>
      <c r="DB39" s="272"/>
      <c r="DC39" s="272"/>
      <c r="DD39" s="272"/>
      <c r="DE39" s="272"/>
      <c r="DF39" s="272"/>
      <c r="DG39" s="272"/>
      <c r="DH39" s="272"/>
      <c r="DI39" s="272"/>
      <c r="DJ39" s="272"/>
      <c r="DK39" s="272"/>
      <c r="DL39" s="272"/>
      <c r="DM39" s="272"/>
      <c r="DN39" s="272"/>
      <c r="DO39" s="272"/>
      <c r="DP39" s="272"/>
      <c r="DQ39" s="272"/>
      <c r="DR39" s="272"/>
      <c r="DS39" s="272"/>
      <c r="DT39" s="272"/>
      <c r="DU39" s="272"/>
      <c r="DV39" s="272"/>
      <c r="DW39" s="272"/>
      <c r="DX39" s="272"/>
      <c r="DY39" s="272"/>
      <c r="DZ39" s="272"/>
      <c r="EA39" s="272"/>
      <c r="EB39" s="272"/>
      <c r="EC39" s="272"/>
      <c r="ED39" s="272"/>
      <c r="EE39" s="272"/>
      <c r="EF39" s="272"/>
      <c r="EG39" s="272"/>
      <c r="EH39" s="272"/>
      <c r="EI39" s="272"/>
      <c r="EJ39" s="272"/>
      <c r="EK39" s="272"/>
      <c r="EL39" s="272"/>
      <c r="EM39" s="272"/>
      <c r="EN39" s="272"/>
      <c r="EO39" s="272"/>
      <c r="EP39" s="272"/>
      <c r="EQ39" s="272"/>
      <c r="ER39" s="272"/>
      <c r="ES39" s="272"/>
      <c r="ET39" s="272"/>
      <c r="EU39" s="272"/>
      <c r="EV39" s="272"/>
      <c r="EW39" s="272"/>
      <c r="EX39" s="272"/>
      <c r="EY39" s="272"/>
      <c r="EZ39" s="272"/>
      <c r="FA39" s="272"/>
      <c r="FB39" s="272"/>
      <c r="FC39" s="272"/>
      <c r="FD39" s="272"/>
      <c r="FE39" s="272"/>
      <c r="FF39" s="272"/>
      <c r="FG39" s="272"/>
      <c r="FH39" s="272"/>
      <c r="FI39" s="272"/>
      <c r="FJ39" s="272"/>
      <c r="FK39" s="272"/>
      <c r="FL39" s="272"/>
      <c r="FM39" s="272"/>
      <c r="FN39" s="272"/>
      <c r="FO39" s="272"/>
      <c r="FP39" s="272"/>
      <c r="FQ39" s="272"/>
      <c r="FR39" s="272"/>
      <c r="FS39" s="272"/>
      <c r="FT39" s="272"/>
      <c r="FU39" s="272"/>
      <c r="FV39" s="272"/>
      <c r="FW39" s="272"/>
      <c r="FX39" s="272"/>
      <c r="FY39" s="272"/>
      <c r="FZ39" s="272"/>
      <c r="GA39" s="272"/>
      <c r="GB39" s="272"/>
      <c r="GC39" s="272"/>
      <c r="GD39" s="272"/>
      <c r="GE39" s="272"/>
      <c r="GF39" s="272"/>
      <c r="GG39" s="272"/>
      <c r="GH39" s="272"/>
      <c r="GI39" s="272"/>
      <c r="GJ39" s="272"/>
      <c r="GK39" s="272"/>
      <c r="GL39" s="272"/>
      <c r="GM39" s="272"/>
      <c r="GN39" s="272"/>
      <c r="GO39" s="272"/>
      <c r="GP39" s="272"/>
      <c r="GQ39" s="272"/>
      <c r="GR39" s="272"/>
      <c r="GS39" s="272"/>
      <c r="GT39" s="272"/>
      <c r="GU39" s="272"/>
      <c r="GV39" s="272"/>
      <c r="GW39" s="272"/>
      <c r="GX39" s="272"/>
      <c r="GY39" s="272"/>
      <c r="GZ39" s="272"/>
      <c r="HA39" s="272"/>
      <c r="HB39" s="272"/>
      <c r="HC39" s="272"/>
      <c r="HD39" s="272"/>
      <c r="HE39" s="272"/>
      <c r="HF39" s="272"/>
      <c r="HG39" s="272"/>
      <c r="HH39" s="272"/>
      <c r="HI39" s="272"/>
      <c r="HJ39" s="272"/>
      <c r="HK39" s="272"/>
      <c r="HL39" s="272"/>
      <c r="HM39" s="272"/>
      <c r="HN39" s="272"/>
      <c r="HO39" s="272"/>
      <c r="HP39" s="272"/>
      <c r="HQ39" s="272"/>
      <c r="HR39" s="272"/>
      <c r="HS39" s="272"/>
      <c r="HT39" s="272"/>
      <c r="HU39" s="272"/>
      <c r="HV39" s="272"/>
      <c r="HW39" s="272"/>
      <c r="HX39" s="272"/>
      <c r="HY39" s="272"/>
      <c r="HZ39" s="272"/>
      <c r="IA39" s="272"/>
      <c r="IB39" s="272"/>
      <c r="IC39" s="272"/>
      <c r="ID39" s="272"/>
      <c r="IE39" s="272"/>
      <c r="IF39" s="272"/>
      <c r="IG39" s="272"/>
      <c r="IH39" s="272"/>
      <c r="II39" s="272"/>
      <c r="IJ39" s="272"/>
      <c r="IK39" s="272"/>
      <c r="IL39" s="272"/>
      <c r="IM39" s="272"/>
      <c r="IN39" s="272"/>
      <c r="IO39" s="272"/>
      <c r="IP39" s="272"/>
      <c r="IQ39" s="272"/>
      <c r="IR39" s="272"/>
      <c r="IS39" s="272"/>
      <c r="IT39" s="272"/>
      <c r="IU39" s="272"/>
      <c r="IV39" s="272"/>
    </row>
    <row r="40" spans="1:256" s="272" customFormat="1" ht="26.4">
      <c r="A40" s="279">
        <f>A37+1</f>
        <v>11</v>
      </c>
      <c r="B40" s="283" t="s">
        <v>1476</v>
      </c>
      <c r="C40" s="301" t="s">
        <v>10</v>
      </c>
      <c r="D40" s="300">
        <v>24</v>
      </c>
      <c r="E40" s="919"/>
      <c r="F40" s="280">
        <f>D40*E40</f>
        <v>0</v>
      </c>
      <c r="I40" s="298"/>
      <c r="K40" s="298"/>
    </row>
    <row r="41" spans="1:256" s="370" customFormat="1">
      <c r="A41" s="297"/>
      <c r="B41" s="283"/>
      <c r="C41" s="297"/>
      <c r="D41" s="440"/>
      <c r="E41" s="919"/>
      <c r="F41" s="280"/>
      <c r="G41" s="272"/>
      <c r="H41" s="272"/>
      <c r="I41" s="272"/>
      <c r="J41" s="273"/>
      <c r="K41" s="272"/>
      <c r="L41" s="272"/>
      <c r="M41" s="273"/>
      <c r="N41" s="272"/>
      <c r="O41" s="272"/>
      <c r="P41" s="272"/>
      <c r="Q41" s="272"/>
      <c r="R41" s="272"/>
      <c r="S41" s="272"/>
      <c r="T41" s="272"/>
      <c r="U41" s="272"/>
      <c r="V41" s="272"/>
      <c r="W41" s="272"/>
      <c r="X41" s="272"/>
      <c r="Y41" s="272"/>
      <c r="Z41" s="272"/>
      <c r="AA41" s="272"/>
      <c r="AB41" s="272"/>
      <c r="AC41" s="272"/>
      <c r="AD41" s="272"/>
      <c r="AE41" s="272"/>
      <c r="AF41" s="272"/>
      <c r="AG41" s="272"/>
      <c r="AH41" s="272"/>
      <c r="AI41" s="272"/>
      <c r="AJ41" s="272"/>
      <c r="AK41" s="272"/>
      <c r="AL41" s="272"/>
      <c r="AM41" s="272"/>
      <c r="AN41" s="272"/>
      <c r="AO41" s="272"/>
      <c r="AP41" s="272"/>
      <c r="AQ41" s="272"/>
      <c r="AR41" s="272"/>
      <c r="AS41" s="272"/>
      <c r="AT41" s="272"/>
      <c r="AU41" s="272"/>
      <c r="AV41" s="272"/>
      <c r="AW41" s="272"/>
      <c r="AX41" s="272"/>
      <c r="AY41" s="272"/>
      <c r="AZ41" s="272"/>
      <c r="BA41" s="272"/>
      <c r="BB41" s="272"/>
      <c r="BC41" s="272"/>
      <c r="BD41" s="272"/>
      <c r="BE41" s="272"/>
      <c r="BF41" s="272"/>
      <c r="BG41" s="272"/>
      <c r="BH41" s="272"/>
      <c r="BI41" s="272"/>
      <c r="BJ41" s="272"/>
      <c r="BK41" s="272"/>
      <c r="BL41" s="272"/>
      <c r="BM41" s="272"/>
      <c r="BN41" s="272"/>
      <c r="BO41" s="272"/>
      <c r="BP41" s="272"/>
      <c r="BQ41" s="272"/>
      <c r="BR41" s="272"/>
      <c r="BS41" s="272"/>
      <c r="BT41" s="272"/>
      <c r="BU41" s="272"/>
      <c r="BV41" s="272"/>
      <c r="BW41" s="272"/>
      <c r="BX41" s="272"/>
      <c r="BY41" s="272"/>
      <c r="BZ41" s="272"/>
      <c r="CA41" s="272"/>
      <c r="CB41" s="272"/>
      <c r="CC41" s="272"/>
      <c r="CD41" s="272"/>
      <c r="CE41" s="272"/>
      <c r="CF41" s="272"/>
      <c r="CG41" s="272"/>
      <c r="CH41" s="272"/>
      <c r="CI41" s="272"/>
      <c r="CJ41" s="272"/>
      <c r="CK41" s="272"/>
      <c r="CL41" s="272"/>
      <c r="CM41" s="272"/>
      <c r="CN41" s="272"/>
      <c r="CO41" s="272"/>
      <c r="CP41" s="272"/>
      <c r="CQ41" s="272"/>
      <c r="CR41" s="272"/>
      <c r="CS41" s="272"/>
      <c r="CT41" s="272"/>
      <c r="CU41" s="272"/>
      <c r="CV41" s="272"/>
      <c r="CW41" s="272"/>
      <c r="CX41" s="272"/>
      <c r="CY41" s="272"/>
      <c r="CZ41" s="272"/>
      <c r="DA41" s="272"/>
      <c r="DB41" s="272"/>
      <c r="DC41" s="272"/>
      <c r="DD41" s="272"/>
      <c r="DE41" s="272"/>
      <c r="DF41" s="272"/>
      <c r="DG41" s="272"/>
      <c r="DH41" s="272"/>
      <c r="DI41" s="272"/>
      <c r="DJ41" s="272"/>
      <c r="DK41" s="272"/>
      <c r="DL41" s="272"/>
      <c r="DM41" s="272"/>
      <c r="DN41" s="272"/>
      <c r="DO41" s="272"/>
      <c r="DP41" s="272"/>
      <c r="DQ41" s="272"/>
      <c r="DR41" s="272"/>
      <c r="DS41" s="272"/>
      <c r="DT41" s="272"/>
      <c r="DU41" s="272"/>
      <c r="DV41" s="272"/>
      <c r="DW41" s="272"/>
      <c r="DX41" s="272"/>
      <c r="DY41" s="272"/>
      <c r="DZ41" s="272"/>
      <c r="EA41" s="272"/>
      <c r="EB41" s="272"/>
      <c r="EC41" s="272"/>
      <c r="ED41" s="272"/>
      <c r="EE41" s="272"/>
      <c r="EF41" s="272"/>
      <c r="EG41" s="272"/>
      <c r="EH41" s="272"/>
      <c r="EI41" s="272"/>
      <c r="EJ41" s="272"/>
      <c r="EK41" s="272"/>
      <c r="EL41" s="272"/>
      <c r="EM41" s="272"/>
      <c r="EN41" s="272"/>
      <c r="EO41" s="272"/>
      <c r="EP41" s="272"/>
      <c r="EQ41" s="272"/>
      <c r="ER41" s="272"/>
      <c r="ES41" s="272"/>
      <c r="ET41" s="272"/>
      <c r="EU41" s="272"/>
      <c r="EV41" s="272"/>
      <c r="EW41" s="272"/>
      <c r="EX41" s="272"/>
      <c r="EY41" s="272"/>
      <c r="EZ41" s="272"/>
      <c r="FA41" s="272"/>
      <c r="FB41" s="272"/>
      <c r="FC41" s="272"/>
      <c r="FD41" s="272"/>
      <c r="FE41" s="272"/>
      <c r="FF41" s="272"/>
      <c r="FG41" s="272"/>
      <c r="FH41" s="272"/>
      <c r="FI41" s="272"/>
      <c r="FJ41" s="272"/>
      <c r="FK41" s="272"/>
      <c r="FL41" s="272"/>
      <c r="FM41" s="272"/>
      <c r="FN41" s="272"/>
      <c r="FO41" s="272"/>
      <c r="FP41" s="272"/>
      <c r="FQ41" s="272"/>
      <c r="FR41" s="272"/>
      <c r="FS41" s="272"/>
      <c r="FT41" s="272"/>
      <c r="FU41" s="272"/>
      <c r="FV41" s="272"/>
      <c r="FW41" s="272"/>
      <c r="FX41" s="272"/>
      <c r="FY41" s="272"/>
      <c r="FZ41" s="272"/>
      <c r="GA41" s="272"/>
      <c r="GB41" s="272"/>
      <c r="GC41" s="272"/>
      <c r="GD41" s="272"/>
      <c r="GE41" s="272"/>
      <c r="GF41" s="272"/>
      <c r="GG41" s="272"/>
      <c r="GH41" s="272"/>
      <c r="GI41" s="272"/>
      <c r="GJ41" s="272"/>
      <c r="GK41" s="272"/>
      <c r="GL41" s="272"/>
      <c r="GM41" s="272"/>
      <c r="GN41" s="272"/>
      <c r="GO41" s="272"/>
      <c r="GP41" s="272"/>
      <c r="GQ41" s="272"/>
      <c r="GR41" s="272"/>
      <c r="GS41" s="272"/>
      <c r="GT41" s="272"/>
      <c r="GU41" s="272"/>
      <c r="GV41" s="272"/>
      <c r="GW41" s="272"/>
      <c r="GX41" s="272"/>
      <c r="GY41" s="272"/>
      <c r="GZ41" s="272"/>
      <c r="HA41" s="272"/>
      <c r="HB41" s="272"/>
      <c r="HC41" s="272"/>
      <c r="HD41" s="272"/>
      <c r="HE41" s="272"/>
      <c r="HF41" s="272"/>
      <c r="HG41" s="272"/>
      <c r="HH41" s="272"/>
      <c r="HI41" s="272"/>
      <c r="HJ41" s="272"/>
      <c r="HK41" s="272"/>
      <c r="HL41" s="272"/>
      <c r="HM41" s="272"/>
      <c r="HN41" s="272"/>
      <c r="HO41" s="272"/>
      <c r="HP41" s="272"/>
      <c r="HQ41" s="272"/>
      <c r="HR41" s="272"/>
      <c r="HS41" s="272"/>
      <c r="HT41" s="272"/>
      <c r="HU41" s="272"/>
      <c r="HV41" s="272"/>
      <c r="HW41" s="272"/>
      <c r="HX41" s="272"/>
      <c r="HY41" s="272"/>
      <c r="HZ41" s="272"/>
      <c r="IA41" s="272"/>
      <c r="IB41" s="272"/>
      <c r="IC41" s="272"/>
      <c r="ID41" s="272"/>
      <c r="IE41" s="272"/>
      <c r="IF41" s="272"/>
      <c r="IG41" s="272"/>
      <c r="IH41" s="272"/>
      <c r="II41" s="272"/>
      <c r="IJ41" s="272"/>
      <c r="IK41" s="272"/>
      <c r="IL41" s="272"/>
      <c r="IM41" s="272"/>
      <c r="IN41" s="272"/>
      <c r="IO41" s="272"/>
      <c r="IP41" s="272"/>
      <c r="IQ41" s="272"/>
      <c r="IR41" s="272"/>
      <c r="IS41" s="272"/>
      <c r="IT41" s="272"/>
      <c r="IU41" s="272"/>
      <c r="IV41" s="272"/>
    </row>
    <row r="42" spans="1:256" s="370" customFormat="1" ht="24.75" customHeight="1">
      <c r="A42" s="279">
        <f>A40+1</f>
        <v>12</v>
      </c>
      <c r="B42" s="283" t="s">
        <v>1475</v>
      </c>
      <c r="C42" s="297" t="s">
        <v>1119</v>
      </c>
      <c r="D42" s="440">
        <v>175</v>
      </c>
      <c r="E42" s="919"/>
      <c r="F42" s="462">
        <f>D42*E42</f>
        <v>0</v>
      </c>
      <c r="G42" s="272"/>
      <c r="H42" s="272"/>
      <c r="I42" s="272"/>
      <c r="J42" s="273"/>
      <c r="K42" s="272"/>
      <c r="L42" s="272"/>
      <c r="M42" s="273"/>
      <c r="N42" s="272"/>
      <c r="O42" s="272"/>
      <c r="P42" s="272"/>
      <c r="Q42" s="272"/>
      <c r="R42" s="272"/>
      <c r="S42" s="272"/>
      <c r="T42" s="272"/>
      <c r="U42" s="272"/>
      <c r="V42" s="272"/>
      <c r="W42" s="272"/>
      <c r="X42" s="272"/>
      <c r="Y42" s="272"/>
      <c r="Z42" s="272"/>
      <c r="AA42" s="272"/>
      <c r="AB42" s="272"/>
      <c r="AC42" s="272"/>
      <c r="AD42" s="272"/>
      <c r="AE42" s="272"/>
      <c r="AF42" s="272"/>
      <c r="AG42" s="272"/>
      <c r="AH42" s="272"/>
      <c r="AI42" s="272"/>
      <c r="AJ42" s="272"/>
      <c r="AK42" s="272"/>
      <c r="AL42" s="272"/>
      <c r="AM42" s="272"/>
      <c r="AN42" s="272"/>
      <c r="AO42" s="272"/>
      <c r="AP42" s="272"/>
      <c r="AQ42" s="272"/>
      <c r="AR42" s="272"/>
      <c r="AS42" s="272"/>
      <c r="AT42" s="272"/>
      <c r="AU42" s="272"/>
      <c r="AV42" s="272"/>
      <c r="AW42" s="272"/>
      <c r="AX42" s="272"/>
      <c r="AY42" s="272"/>
      <c r="AZ42" s="272"/>
      <c r="BA42" s="272"/>
      <c r="BB42" s="272"/>
      <c r="BC42" s="272"/>
      <c r="BD42" s="272"/>
      <c r="BE42" s="272"/>
      <c r="BF42" s="272"/>
      <c r="BG42" s="272"/>
      <c r="BH42" s="272"/>
      <c r="BI42" s="272"/>
      <c r="BJ42" s="272"/>
      <c r="BK42" s="272"/>
      <c r="BL42" s="272"/>
      <c r="BM42" s="272"/>
      <c r="BN42" s="272"/>
      <c r="BO42" s="272"/>
      <c r="BP42" s="272"/>
      <c r="BQ42" s="272"/>
      <c r="BR42" s="272"/>
      <c r="BS42" s="272"/>
      <c r="BT42" s="272"/>
      <c r="BU42" s="272"/>
      <c r="BV42" s="272"/>
      <c r="BW42" s="272"/>
      <c r="BX42" s="272"/>
      <c r="BY42" s="272"/>
      <c r="BZ42" s="272"/>
      <c r="CA42" s="272"/>
      <c r="CB42" s="272"/>
      <c r="CC42" s="272"/>
      <c r="CD42" s="272"/>
      <c r="CE42" s="272"/>
      <c r="CF42" s="272"/>
      <c r="CG42" s="272"/>
      <c r="CH42" s="272"/>
      <c r="CI42" s="272"/>
      <c r="CJ42" s="272"/>
      <c r="CK42" s="272"/>
      <c r="CL42" s="272"/>
      <c r="CM42" s="272"/>
      <c r="CN42" s="272"/>
      <c r="CO42" s="272"/>
      <c r="CP42" s="272"/>
      <c r="CQ42" s="272"/>
      <c r="CR42" s="272"/>
      <c r="CS42" s="272"/>
      <c r="CT42" s="272"/>
      <c r="CU42" s="272"/>
      <c r="CV42" s="272"/>
      <c r="CW42" s="272"/>
      <c r="CX42" s="272"/>
      <c r="CY42" s="272"/>
      <c r="CZ42" s="272"/>
      <c r="DA42" s="272"/>
      <c r="DB42" s="272"/>
      <c r="DC42" s="272"/>
      <c r="DD42" s="272"/>
      <c r="DE42" s="272"/>
      <c r="DF42" s="272"/>
      <c r="DG42" s="272"/>
      <c r="DH42" s="272"/>
      <c r="DI42" s="272"/>
      <c r="DJ42" s="272"/>
      <c r="DK42" s="272"/>
      <c r="DL42" s="272"/>
      <c r="DM42" s="272"/>
      <c r="DN42" s="272"/>
      <c r="DO42" s="272"/>
      <c r="DP42" s="272"/>
      <c r="DQ42" s="272"/>
      <c r="DR42" s="272"/>
      <c r="DS42" s="272"/>
      <c r="DT42" s="272"/>
      <c r="DU42" s="272"/>
      <c r="DV42" s="272"/>
      <c r="DW42" s="272"/>
      <c r="DX42" s="272"/>
      <c r="DY42" s="272"/>
      <c r="DZ42" s="272"/>
      <c r="EA42" s="272"/>
      <c r="EB42" s="272"/>
      <c r="EC42" s="272"/>
      <c r="ED42" s="272"/>
      <c r="EE42" s="272"/>
      <c r="EF42" s="272"/>
      <c r="EG42" s="272"/>
      <c r="EH42" s="272"/>
      <c r="EI42" s="272"/>
      <c r="EJ42" s="272"/>
      <c r="EK42" s="272"/>
      <c r="EL42" s="272"/>
      <c r="EM42" s="272"/>
      <c r="EN42" s="272"/>
      <c r="EO42" s="272"/>
      <c r="EP42" s="272"/>
      <c r="EQ42" s="272"/>
      <c r="ER42" s="272"/>
      <c r="ES42" s="272"/>
      <c r="ET42" s="272"/>
      <c r="EU42" s="272"/>
      <c r="EV42" s="272"/>
      <c r="EW42" s="272"/>
      <c r="EX42" s="272"/>
      <c r="EY42" s="272"/>
      <c r="EZ42" s="272"/>
      <c r="FA42" s="272"/>
      <c r="FB42" s="272"/>
      <c r="FC42" s="272"/>
      <c r="FD42" s="272"/>
      <c r="FE42" s="272"/>
      <c r="FF42" s="272"/>
      <c r="FG42" s="272"/>
      <c r="FH42" s="272"/>
      <c r="FI42" s="272"/>
      <c r="FJ42" s="272"/>
      <c r="FK42" s="272"/>
      <c r="FL42" s="272"/>
      <c r="FM42" s="272"/>
      <c r="FN42" s="272"/>
      <c r="FO42" s="272"/>
      <c r="FP42" s="272"/>
      <c r="FQ42" s="272"/>
      <c r="FR42" s="272"/>
      <c r="FS42" s="272"/>
      <c r="FT42" s="272"/>
      <c r="FU42" s="272"/>
      <c r="FV42" s="272"/>
      <c r="FW42" s="272"/>
      <c r="FX42" s="272"/>
      <c r="FY42" s="272"/>
      <c r="FZ42" s="272"/>
      <c r="GA42" s="272"/>
      <c r="GB42" s="272"/>
      <c r="GC42" s="272"/>
      <c r="GD42" s="272"/>
      <c r="GE42" s="272"/>
      <c r="GF42" s="272"/>
      <c r="GG42" s="272"/>
      <c r="GH42" s="272"/>
      <c r="GI42" s="272"/>
      <c r="GJ42" s="272"/>
      <c r="GK42" s="272"/>
      <c r="GL42" s="272"/>
      <c r="GM42" s="272"/>
      <c r="GN42" s="272"/>
      <c r="GO42" s="272"/>
      <c r="GP42" s="272"/>
      <c r="GQ42" s="272"/>
      <c r="GR42" s="272"/>
      <c r="GS42" s="272"/>
      <c r="GT42" s="272"/>
      <c r="GU42" s="272"/>
      <c r="GV42" s="272"/>
      <c r="GW42" s="272"/>
      <c r="GX42" s="272"/>
      <c r="GY42" s="272"/>
      <c r="GZ42" s="272"/>
      <c r="HA42" s="272"/>
      <c r="HB42" s="272"/>
      <c r="HC42" s="272"/>
      <c r="HD42" s="272"/>
      <c r="HE42" s="272"/>
      <c r="HF42" s="272"/>
      <c r="HG42" s="272"/>
      <c r="HH42" s="272"/>
      <c r="HI42" s="272"/>
      <c r="HJ42" s="272"/>
      <c r="HK42" s="272"/>
      <c r="HL42" s="272"/>
      <c r="HM42" s="272"/>
      <c r="HN42" s="272"/>
      <c r="HO42" s="272"/>
      <c r="HP42" s="272"/>
      <c r="HQ42" s="272"/>
      <c r="HR42" s="272"/>
      <c r="HS42" s="272"/>
      <c r="HT42" s="272"/>
      <c r="HU42" s="272"/>
      <c r="HV42" s="272"/>
      <c r="HW42" s="272"/>
      <c r="HX42" s="272"/>
      <c r="HY42" s="272"/>
      <c r="HZ42" s="272"/>
      <c r="IA42" s="272"/>
      <c r="IB42" s="272"/>
      <c r="IC42" s="272"/>
      <c r="ID42" s="272"/>
      <c r="IE42" s="272"/>
      <c r="IF42" s="272"/>
      <c r="IG42" s="272"/>
      <c r="IH42" s="272"/>
      <c r="II42" s="272"/>
      <c r="IJ42" s="272"/>
      <c r="IK42" s="272"/>
      <c r="IL42" s="272"/>
      <c r="IM42" s="272"/>
      <c r="IN42" s="272"/>
      <c r="IO42" s="272"/>
      <c r="IP42" s="272"/>
      <c r="IQ42" s="272"/>
      <c r="IR42" s="272"/>
      <c r="IS42" s="272"/>
      <c r="IT42" s="272"/>
      <c r="IU42" s="272"/>
      <c r="IV42" s="272"/>
    </row>
    <row r="43" spans="1:256" s="370" customFormat="1">
      <c r="A43" s="279"/>
      <c r="B43" s="283"/>
      <c r="C43" s="297"/>
      <c r="D43" s="440"/>
      <c r="E43" s="919"/>
      <c r="F43" s="462"/>
      <c r="G43" s="272"/>
      <c r="H43" s="272"/>
      <c r="I43" s="272"/>
      <c r="J43" s="273"/>
      <c r="K43" s="272"/>
      <c r="L43" s="272"/>
      <c r="M43" s="273"/>
      <c r="N43" s="272"/>
      <c r="O43" s="272"/>
      <c r="P43" s="272"/>
      <c r="Q43" s="272"/>
      <c r="R43" s="272"/>
      <c r="S43" s="272"/>
      <c r="T43" s="272"/>
      <c r="U43" s="272"/>
      <c r="V43" s="272"/>
      <c r="W43" s="272"/>
      <c r="X43" s="272"/>
      <c r="Y43" s="272"/>
      <c r="Z43" s="272"/>
      <c r="AA43" s="272"/>
      <c r="AB43" s="272"/>
      <c r="AC43" s="272"/>
      <c r="AD43" s="272"/>
      <c r="AE43" s="272"/>
      <c r="AF43" s="272"/>
      <c r="AG43" s="272"/>
      <c r="AH43" s="272"/>
      <c r="AI43" s="272"/>
      <c r="AJ43" s="272"/>
      <c r="AK43" s="272"/>
      <c r="AL43" s="272"/>
      <c r="AM43" s="272"/>
      <c r="AN43" s="272"/>
      <c r="AO43" s="272"/>
      <c r="AP43" s="272"/>
      <c r="AQ43" s="272"/>
      <c r="AR43" s="272"/>
      <c r="AS43" s="272"/>
      <c r="AT43" s="272"/>
      <c r="AU43" s="272"/>
      <c r="AV43" s="272"/>
      <c r="AW43" s="272"/>
      <c r="AX43" s="272"/>
      <c r="AY43" s="272"/>
      <c r="AZ43" s="272"/>
      <c r="BA43" s="272"/>
      <c r="BB43" s="272"/>
      <c r="BC43" s="272"/>
      <c r="BD43" s="272"/>
      <c r="BE43" s="272"/>
      <c r="BF43" s="272"/>
      <c r="BG43" s="272"/>
      <c r="BH43" s="272"/>
      <c r="BI43" s="272"/>
      <c r="BJ43" s="272"/>
      <c r="BK43" s="272"/>
      <c r="BL43" s="272"/>
      <c r="BM43" s="272"/>
      <c r="BN43" s="272"/>
      <c r="BO43" s="272"/>
      <c r="BP43" s="272"/>
      <c r="BQ43" s="272"/>
      <c r="BR43" s="272"/>
      <c r="BS43" s="272"/>
      <c r="BT43" s="272"/>
      <c r="BU43" s="272"/>
      <c r="BV43" s="272"/>
      <c r="BW43" s="272"/>
      <c r="BX43" s="272"/>
      <c r="BY43" s="272"/>
      <c r="BZ43" s="272"/>
      <c r="CA43" s="272"/>
      <c r="CB43" s="272"/>
      <c r="CC43" s="272"/>
      <c r="CD43" s="272"/>
      <c r="CE43" s="272"/>
      <c r="CF43" s="272"/>
      <c r="CG43" s="272"/>
      <c r="CH43" s="272"/>
      <c r="CI43" s="272"/>
      <c r="CJ43" s="272"/>
      <c r="CK43" s="272"/>
      <c r="CL43" s="272"/>
      <c r="CM43" s="272"/>
      <c r="CN43" s="272"/>
      <c r="CO43" s="272"/>
      <c r="CP43" s="272"/>
      <c r="CQ43" s="272"/>
      <c r="CR43" s="272"/>
      <c r="CS43" s="272"/>
      <c r="CT43" s="272"/>
      <c r="CU43" s="272"/>
      <c r="CV43" s="272"/>
      <c r="CW43" s="272"/>
      <c r="CX43" s="272"/>
      <c r="CY43" s="272"/>
      <c r="CZ43" s="272"/>
      <c r="DA43" s="272"/>
      <c r="DB43" s="272"/>
      <c r="DC43" s="272"/>
      <c r="DD43" s="272"/>
      <c r="DE43" s="272"/>
      <c r="DF43" s="272"/>
      <c r="DG43" s="272"/>
      <c r="DH43" s="272"/>
      <c r="DI43" s="272"/>
      <c r="DJ43" s="272"/>
      <c r="DK43" s="272"/>
      <c r="DL43" s="272"/>
      <c r="DM43" s="272"/>
      <c r="DN43" s="272"/>
      <c r="DO43" s="272"/>
      <c r="DP43" s="272"/>
      <c r="DQ43" s="272"/>
      <c r="DR43" s="272"/>
      <c r="DS43" s="272"/>
      <c r="DT43" s="272"/>
      <c r="DU43" s="272"/>
      <c r="DV43" s="272"/>
      <c r="DW43" s="272"/>
      <c r="DX43" s="272"/>
      <c r="DY43" s="272"/>
      <c r="DZ43" s="272"/>
      <c r="EA43" s="272"/>
      <c r="EB43" s="272"/>
      <c r="EC43" s="272"/>
      <c r="ED43" s="272"/>
      <c r="EE43" s="272"/>
      <c r="EF43" s="272"/>
      <c r="EG43" s="272"/>
      <c r="EH43" s="272"/>
      <c r="EI43" s="272"/>
      <c r="EJ43" s="272"/>
      <c r="EK43" s="272"/>
      <c r="EL43" s="272"/>
      <c r="EM43" s="272"/>
      <c r="EN43" s="272"/>
      <c r="EO43" s="272"/>
      <c r="EP43" s="272"/>
      <c r="EQ43" s="272"/>
      <c r="ER43" s="272"/>
      <c r="ES43" s="272"/>
      <c r="ET43" s="272"/>
      <c r="EU43" s="272"/>
      <c r="EV43" s="272"/>
      <c r="EW43" s="272"/>
      <c r="EX43" s="272"/>
      <c r="EY43" s="272"/>
      <c r="EZ43" s="272"/>
      <c r="FA43" s="272"/>
      <c r="FB43" s="272"/>
      <c r="FC43" s="272"/>
      <c r="FD43" s="272"/>
      <c r="FE43" s="272"/>
      <c r="FF43" s="272"/>
      <c r="FG43" s="272"/>
      <c r="FH43" s="272"/>
      <c r="FI43" s="272"/>
      <c r="FJ43" s="272"/>
      <c r="FK43" s="272"/>
      <c r="FL43" s="272"/>
      <c r="FM43" s="272"/>
      <c r="FN43" s="272"/>
      <c r="FO43" s="272"/>
      <c r="FP43" s="272"/>
      <c r="FQ43" s="272"/>
      <c r="FR43" s="272"/>
      <c r="FS43" s="272"/>
      <c r="FT43" s="272"/>
      <c r="FU43" s="272"/>
      <c r="FV43" s="272"/>
      <c r="FW43" s="272"/>
      <c r="FX43" s="272"/>
      <c r="FY43" s="272"/>
      <c r="FZ43" s="272"/>
      <c r="GA43" s="272"/>
      <c r="GB43" s="272"/>
      <c r="GC43" s="272"/>
      <c r="GD43" s="272"/>
      <c r="GE43" s="272"/>
      <c r="GF43" s="272"/>
      <c r="GG43" s="272"/>
      <c r="GH43" s="272"/>
      <c r="GI43" s="272"/>
      <c r="GJ43" s="272"/>
      <c r="GK43" s="272"/>
      <c r="GL43" s="272"/>
      <c r="GM43" s="272"/>
      <c r="GN43" s="272"/>
      <c r="GO43" s="272"/>
      <c r="GP43" s="272"/>
      <c r="GQ43" s="272"/>
      <c r="GR43" s="272"/>
      <c r="GS43" s="272"/>
      <c r="GT43" s="272"/>
      <c r="GU43" s="272"/>
      <c r="GV43" s="272"/>
      <c r="GW43" s="272"/>
      <c r="GX43" s="272"/>
      <c r="GY43" s="272"/>
      <c r="GZ43" s="272"/>
      <c r="HA43" s="272"/>
      <c r="HB43" s="272"/>
      <c r="HC43" s="272"/>
      <c r="HD43" s="272"/>
      <c r="HE43" s="272"/>
      <c r="HF43" s="272"/>
      <c r="HG43" s="272"/>
      <c r="HH43" s="272"/>
      <c r="HI43" s="272"/>
      <c r="HJ43" s="272"/>
      <c r="HK43" s="272"/>
      <c r="HL43" s="272"/>
      <c r="HM43" s="272"/>
      <c r="HN43" s="272"/>
      <c r="HO43" s="272"/>
      <c r="HP43" s="272"/>
      <c r="HQ43" s="272"/>
      <c r="HR43" s="272"/>
      <c r="HS43" s="272"/>
      <c r="HT43" s="272"/>
      <c r="HU43" s="272"/>
      <c r="HV43" s="272"/>
      <c r="HW43" s="272"/>
      <c r="HX43" s="272"/>
      <c r="HY43" s="272"/>
      <c r="HZ43" s="272"/>
      <c r="IA43" s="272"/>
      <c r="IB43" s="272"/>
      <c r="IC43" s="272"/>
      <c r="ID43" s="272"/>
      <c r="IE43" s="272"/>
      <c r="IF43" s="272"/>
      <c r="IG43" s="272"/>
      <c r="IH43" s="272"/>
      <c r="II43" s="272"/>
      <c r="IJ43" s="272"/>
      <c r="IK43" s="272"/>
      <c r="IL43" s="272"/>
      <c r="IM43" s="272"/>
      <c r="IN43" s="272"/>
      <c r="IO43" s="272"/>
      <c r="IP43" s="272"/>
      <c r="IQ43" s="272"/>
      <c r="IR43" s="272"/>
      <c r="IS43" s="272"/>
      <c r="IT43" s="272"/>
      <c r="IU43" s="272"/>
      <c r="IV43" s="272"/>
    </row>
    <row r="44" spans="1:256" s="354" customFormat="1" ht="26.4">
      <c r="A44" s="472">
        <f>A42+1</f>
        <v>13</v>
      </c>
      <c r="B44" s="283" t="s">
        <v>1474</v>
      </c>
      <c r="C44" s="301" t="s">
        <v>1113</v>
      </c>
      <c r="D44" s="440">
        <v>1</v>
      </c>
      <c r="E44" s="919"/>
      <c r="F44" s="280">
        <f>D44*E44</f>
        <v>0</v>
      </c>
      <c r="G44" s="272"/>
      <c r="H44" s="272"/>
      <c r="I44" s="272"/>
      <c r="J44" s="273"/>
      <c r="K44" s="272"/>
      <c r="L44" s="272"/>
      <c r="M44" s="273"/>
      <c r="N44" s="272"/>
      <c r="O44" s="272"/>
      <c r="P44" s="272"/>
      <c r="Q44" s="272"/>
      <c r="R44" s="272"/>
      <c r="S44" s="272"/>
      <c r="T44" s="272"/>
      <c r="U44" s="272"/>
      <c r="V44" s="272"/>
      <c r="W44" s="272"/>
      <c r="X44" s="272"/>
      <c r="Y44" s="272"/>
      <c r="Z44" s="272"/>
      <c r="AA44" s="272"/>
      <c r="AB44" s="272"/>
      <c r="AC44" s="272"/>
      <c r="AD44" s="272"/>
      <c r="AE44" s="272"/>
      <c r="AF44" s="272"/>
      <c r="AG44" s="272"/>
      <c r="AH44" s="272"/>
      <c r="AI44" s="272"/>
      <c r="AJ44" s="272"/>
      <c r="AK44" s="272"/>
      <c r="AL44" s="272"/>
      <c r="AM44" s="272"/>
      <c r="AN44" s="272"/>
      <c r="AO44" s="272"/>
      <c r="AP44" s="272"/>
      <c r="AQ44" s="272"/>
      <c r="AR44" s="272"/>
      <c r="AS44" s="272"/>
      <c r="AT44" s="272"/>
      <c r="AU44" s="272"/>
      <c r="AV44" s="272"/>
      <c r="AW44" s="272"/>
      <c r="AX44" s="272"/>
      <c r="AY44" s="272"/>
      <c r="AZ44" s="272"/>
      <c r="BA44" s="272"/>
      <c r="BB44" s="272"/>
      <c r="BC44" s="272"/>
      <c r="BD44" s="272"/>
      <c r="BE44" s="272"/>
      <c r="BF44" s="272"/>
      <c r="BG44" s="272"/>
      <c r="BH44" s="272"/>
      <c r="BI44" s="272"/>
      <c r="BJ44" s="272"/>
      <c r="BK44" s="272"/>
      <c r="BL44" s="272"/>
      <c r="BM44" s="272"/>
      <c r="BN44" s="272"/>
      <c r="BO44" s="272"/>
      <c r="BP44" s="272"/>
      <c r="BQ44" s="272"/>
      <c r="BR44" s="272"/>
      <c r="BS44" s="272"/>
      <c r="BT44" s="272"/>
      <c r="BU44" s="272"/>
      <c r="BV44" s="272"/>
      <c r="BW44" s="272"/>
      <c r="BX44" s="272"/>
      <c r="BY44" s="272"/>
      <c r="BZ44" s="272"/>
      <c r="CA44" s="272"/>
      <c r="CB44" s="272"/>
      <c r="CC44" s="272"/>
      <c r="CD44" s="272"/>
      <c r="CE44" s="272"/>
      <c r="CF44" s="272"/>
      <c r="CG44" s="272"/>
      <c r="CH44" s="272"/>
      <c r="CI44" s="272"/>
      <c r="CJ44" s="272"/>
      <c r="CK44" s="272"/>
      <c r="CL44" s="272"/>
      <c r="CM44" s="272"/>
      <c r="CN44" s="272"/>
      <c r="CO44" s="272"/>
      <c r="CP44" s="272"/>
      <c r="CQ44" s="272"/>
      <c r="CR44" s="272"/>
      <c r="CS44" s="272"/>
      <c r="CT44" s="272"/>
      <c r="CU44" s="272"/>
      <c r="CV44" s="272"/>
      <c r="CW44" s="272"/>
      <c r="CX44" s="272"/>
      <c r="CY44" s="272"/>
      <c r="CZ44" s="272"/>
      <c r="DA44" s="272"/>
      <c r="DB44" s="272"/>
      <c r="DC44" s="272"/>
      <c r="DD44" s="272"/>
      <c r="DE44" s="272"/>
      <c r="DF44" s="272"/>
      <c r="DG44" s="272"/>
      <c r="DH44" s="272"/>
      <c r="DI44" s="272"/>
      <c r="DJ44" s="272"/>
      <c r="DK44" s="272"/>
      <c r="DL44" s="272"/>
      <c r="DM44" s="272"/>
      <c r="DN44" s="272"/>
      <c r="DO44" s="272"/>
      <c r="DP44" s="272"/>
      <c r="DQ44" s="272"/>
      <c r="DR44" s="272"/>
      <c r="DS44" s="272"/>
      <c r="DT44" s="272"/>
      <c r="DU44" s="272"/>
      <c r="DV44" s="272"/>
      <c r="DW44" s="272"/>
      <c r="DX44" s="272"/>
      <c r="DY44" s="272"/>
      <c r="DZ44" s="272"/>
      <c r="EA44" s="272"/>
      <c r="EB44" s="272"/>
      <c r="EC44" s="272"/>
      <c r="ED44" s="272"/>
      <c r="EE44" s="272"/>
      <c r="EF44" s="272"/>
      <c r="EG44" s="272"/>
      <c r="EH44" s="272"/>
      <c r="EI44" s="272"/>
      <c r="EJ44" s="272"/>
      <c r="EK44" s="272"/>
      <c r="EL44" s="272"/>
      <c r="EM44" s="272"/>
      <c r="EN44" s="272"/>
      <c r="EO44" s="272"/>
      <c r="EP44" s="272"/>
      <c r="EQ44" s="272"/>
      <c r="ER44" s="272"/>
      <c r="ES44" s="272"/>
      <c r="ET44" s="272"/>
      <c r="EU44" s="272"/>
      <c r="EV44" s="272"/>
      <c r="EW44" s="272"/>
      <c r="EX44" s="272"/>
      <c r="EY44" s="272"/>
      <c r="EZ44" s="272"/>
      <c r="FA44" s="272"/>
      <c r="FB44" s="272"/>
      <c r="FC44" s="272"/>
      <c r="FD44" s="272"/>
      <c r="FE44" s="272"/>
      <c r="FF44" s="272"/>
      <c r="FG44" s="272"/>
      <c r="FH44" s="272"/>
      <c r="FI44" s="272"/>
      <c r="FJ44" s="272"/>
      <c r="FK44" s="272"/>
      <c r="FL44" s="272"/>
      <c r="FM44" s="272"/>
      <c r="FN44" s="272"/>
      <c r="FO44" s="272"/>
      <c r="FP44" s="272"/>
      <c r="FQ44" s="272"/>
      <c r="FR44" s="272"/>
      <c r="FS44" s="272"/>
      <c r="FT44" s="272"/>
      <c r="FU44" s="272"/>
      <c r="FV44" s="272"/>
      <c r="FW44" s="272"/>
      <c r="FX44" s="272"/>
      <c r="FY44" s="272"/>
      <c r="FZ44" s="272"/>
      <c r="GA44" s="272"/>
      <c r="GB44" s="272"/>
      <c r="GC44" s="272"/>
      <c r="GD44" s="272"/>
      <c r="GE44" s="272"/>
      <c r="GF44" s="272"/>
      <c r="GG44" s="272"/>
      <c r="GH44" s="272"/>
      <c r="GI44" s="272"/>
      <c r="GJ44" s="272"/>
      <c r="GK44" s="272"/>
      <c r="GL44" s="272"/>
      <c r="GM44" s="272"/>
      <c r="GN44" s="272"/>
      <c r="GO44" s="272"/>
      <c r="GP44" s="272"/>
      <c r="GQ44" s="272"/>
      <c r="GR44" s="272"/>
      <c r="GS44" s="272"/>
      <c r="GT44" s="272"/>
      <c r="GU44" s="272"/>
      <c r="GV44" s="272"/>
      <c r="GW44" s="272"/>
      <c r="GX44" s="272"/>
      <c r="GY44" s="272"/>
      <c r="GZ44" s="272"/>
      <c r="HA44" s="272"/>
      <c r="HB44" s="272"/>
      <c r="HC44" s="272"/>
      <c r="HD44" s="272"/>
      <c r="HE44" s="272"/>
      <c r="HF44" s="272"/>
      <c r="HG44" s="272"/>
      <c r="HH44" s="272"/>
      <c r="HI44" s="272"/>
      <c r="HJ44" s="272"/>
      <c r="HK44" s="272"/>
      <c r="HL44" s="272"/>
      <c r="HM44" s="272"/>
      <c r="HN44" s="272"/>
      <c r="HO44" s="272"/>
      <c r="HP44" s="272"/>
      <c r="HQ44" s="272"/>
      <c r="HR44" s="272"/>
      <c r="HS44" s="272"/>
      <c r="HT44" s="272"/>
      <c r="HU44" s="272"/>
      <c r="HV44" s="272"/>
      <c r="HW44" s="272"/>
      <c r="HX44" s="272"/>
      <c r="HY44" s="272"/>
      <c r="HZ44" s="272"/>
      <c r="IA44" s="272"/>
      <c r="IB44" s="272"/>
      <c r="IC44" s="272"/>
      <c r="ID44" s="272"/>
      <c r="IE44" s="272"/>
      <c r="IF44" s="272"/>
      <c r="IG44" s="272"/>
      <c r="IH44" s="272"/>
      <c r="II44" s="272"/>
      <c r="IJ44" s="272"/>
      <c r="IK44" s="272"/>
      <c r="IL44" s="272"/>
      <c r="IM44" s="272"/>
      <c r="IN44" s="272"/>
      <c r="IO44" s="272"/>
      <c r="IP44" s="272"/>
      <c r="IQ44" s="272"/>
      <c r="IR44" s="272"/>
      <c r="IS44" s="272"/>
      <c r="IT44" s="272"/>
      <c r="IU44" s="272"/>
      <c r="IV44" s="272"/>
    </row>
    <row r="45" spans="1:256" s="419" customFormat="1" ht="14.4">
      <c r="A45" s="301"/>
      <c r="B45" s="353"/>
      <c r="C45" s="425"/>
      <c r="D45" s="423"/>
      <c r="E45" s="1093"/>
      <c r="F45" s="422"/>
      <c r="G45" s="421"/>
      <c r="H45" s="420"/>
      <c r="I45" s="387"/>
      <c r="J45" s="387"/>
    </row>
    <row r="46" spans="1:256" s="272" customFormat="1" ht="66">
      <c r="A46" s="279">
        <f>A44+1</f>
        <v>14</v>
      </c>
      <c r="B46" s="278" t="s">
        <v>1114</v>
      </c>
      <c r="C46" s="297" t="s">
        <v>1113</v>
      </c>
      <c r="D46" s="291">
        <v>1</v>
      </c>
      <c r="E46" s="919"/>
      <c r="F46" s="280">
        <f>D46*E46</f>
        <v>0</v>
      </c>
      <c r="G46" s="274"/>
      <c r="I46" s="299"/>
      <c r="J46" s="298"/>
      <c r="K46" s="298"/>
      <c r="M46" s="298"/>
    </row>
    <row r="47" spans="1:256" s="370" customFormat="1">
      <c r="A47" s="297"/>
      <c r="B47" s="283"/>
      <c r="C47" s="297"/>
      <c r="D47" s="440"/>
      <c r="E47" s="280"/>
      <c r="F47" s="280"/>
      <c r="G47" s="272"/>
      <c r="H47" s="272"/>
      <c r="I47" s="272"/>
      <c r="J47" s="273"/>
      <c r="K47" s="272"/>
      <c r="L47" s="272"/>
      <c r="M47" s="273"/>
      <c r="N47" s="272"/>
      <c r="O47" s="272"/>
      <c r="P47" s="272"/>
      <c r="Q47" s="272"/>
      <c r="R47" s="272"/>
      <c r="S47" s="272"/>
      <c r="T47" s="272"/>
      <c r="U47" s="272"/>
      <c r="V47" s="272"/>
      <c r="W47" s="272"/>
      <c r="X47" s="272"/>
      <c r="Y47" s="272"/>
      <c r="Z47" s="272"/>
      <c r="AA47" s="272"/>
      <c r="AB47" s="272"/>
      <c r="AC47" s="272"/>
      <c r="AD47" s="272"/>
      <c r="AE47" s="272"/>
      <c r="AF47" s="272"/>
      <c r="AG47" s="272"/>
      <c r="AH47" s="272"/>
      <c r="AI47" s="272"/>
      <c r="AJ47" s="272"/>
      <c r="AK47" s="272"/>
      <c r="AL47" s="272"/>
      <c r="AM47" s="272"/>
      <c r="AN47" s="272"/>
      <c r="AO47" s="272"/>
      <c r="AP47" s="272"/>
      <c r="AQ47" s="272"/>
      <c r="AR47" s="272"/>
      <c r="AS47" s="272"/>
      <c r="AT47" s="272"/>
      <c r="AU47" s="272"/>
      <c r="AV47" s="272"/>
      <c r="AW47" s="272"/>
      <c r="AX47" s="272"/>
      <c r="AY47" s="272"/>
      <c r="AZ47" s="272"/>
      <c r="BA47" s="272"/>
      <c r="BB47" s="272"/>
      <c r="BC47" s="272"/>
      <c r="BD47" s="272"/>
      <c r="BE47" s="272"/>
      <c r="BF47" s="272"/>
      <c r="BG47" s="272"/>
      <c r="BH47" s="272"/>
      <c r="BI47" s="272"/>
      <c r="BJ47" s="272"/>
      <c r="BK47" s="272"/>
      <c r="BL47" s="272"/>
      <c r="BM47" s="272"/>
      <c r="BN47" s="272"/>
      <c r="BO47" s="272"/>
      <c r="BP47" s="272"/>
      <c r="BQ47" s="272"/>
      <c r="BR47" s="272"/>
      <c r="BS47" s="272"/>
      <c r="BT47" s="272"/>
      <c r="BU47" s="272"/>
      <c r="BV47" s="272"/>
      <c r="BW47" s="272"/>
      <c r="BX47" s="272"/>
      <c r="BY47" s="272"/>
      <c r="BZ47" s="272"/>
      <c r="CA47" s="272"/>
      <c r="CB47" s="272"/>
      <c r="CC47" s="272"/>
      <c r="CD47" s="272"/>
      <c r="CE47" s="272"/>
      <c r="CF47" s="272"/>
      <c r="CG47" s="272"/>
      <c r="CH47" s="272"/>
      <c r="CI47" s="272"/>
      <c r="CJ47" s="272"/>
      <c r="CK47" s="272"/>
      <c r="CL47" s="272"/>
      <c r="CM47" s="272"/>
      <c r="CN47" s="272"/>
      <c r="CO47" s="272"/>
      <c r="CP47" s="272"/>
      <c r="CQ47" s="272"/>
      <c r="CR47" s="272"/>
      <c r="CS47" s="272"/>
      <c r="CT47" s="272"/>
      <c r="CU47" s="272"/>
      <c r="CV47" s="272"/>
      <c r="CW47" s="272"/>
      <c r="CX47" s="272"/>
      <c r="CY47" s="272"/>
      <c r="CZ47" s="272"/>
      <c r="DA47" s="272"/>
      <c r="DB47" s="272"/>
      <c r="DC47" s="272"/>
      <c r="DD47" s="272"/>
      <c r="DE47" s="272"/>
      <c r="DF47" s="272"/>
      <c r="DG47" s="272"/>
      <c r="DH47" s="272"/>
      <c r="DI47" s="272"/>
      <c r="DJ47" s="272"/>
      <c r="DK47" s="272"/>
      <c r="DL47" s="272"/>
      <c r="DM47" s="272"/>
      <c r="DN47" s="272"/>
      <c r="DO47" s="272"/>
      <c r="DP47" s="272"/>
      <c r="DQ47" s="272"/>
      <c r="DR47" s="272"/>
      <c r="DS47" s="272"/>
      <c r="DT47" s="272"/>
      <c r="DU47" s="272"/>
      <c r="DV47" s="272"/>
      <c r="DW47" s="272"/>
      <c r="DX47" s="272"/>
      <c r="DY47" s="272"/>
      <c r="DZ47" s="272"/>
      <c r="EA47" s="272"/>
      <c r="EB47" s="272"/>
      <c r="EC47" s="272"/>
      <c r="ED47" s="272"/>
      <c r="EE47" s="272"/>
      <c r="EF47" s="272"/>
      <c r="EG47" s="272"/>
      <c r="EH47" s="272"/>
      <c r="EI47" s="272"/>
      <c r="EJ47" s="272"/>
      <c r="EK47" s="272"/>
      <c r="EL47" s="272"/>
      <c r="EM47" s="272"/>
      <c r="EN47" s="272"/>
      <c r="EO47" s="272"/>
      <c r="EP47" s="272"/>
      <c r="EQ47" s="272"/>
      <c r="ER47" s="272"/>
      <c r="ES47" s="272"/>
      <c r="ET47" s="272"/>
      <c r="EU47" s="272"/>
      <c r="EV47" s="272"/>
      <c r="EW47" s="272"/>
      <c r="EX47" s="272"/>
      <c r="EY47" s="272"/>
      <c r="EZ47" s="272"/>
      <c r="FA47" s="272"/>
      <c r="FB47" s="272"/>
      <c r="FC47" s="272"/>
      <c r="FD47" s="272"/>
      <c r="FE47" s="272"/>
      <c r="FF47" s="272"/>
      <c r="FG47" s="272"/>
      <c r="FH47" s="272"/>
      <c r="FI47" s="272"/>
      <c r="FJ47" s="272"/>
      <c r="FK47" s="272"/>
      <c r="FL47" s="272"/>
      <c r="FM47" s="272"/>
      <c r="FN47" s="272"/>
      <c r="FO47" s="272"/>
      <c r="FP47" s="272"/>
      <c r="FQ47" s="272"/>
      <c r="FR47" s="272"/>
      <c r="FS47" s="272"/>
      <c r="FT47" s="272"/>
      <c r="FU47" s="272"/>
      <c r="FV47" s="272"/>
      <c r="FW47" s="272"/>
      <c r="FX47" s="272"/>
      <c r="FY47" s="272"/>
      <c r="FZ47" s="272"/>
      <c r="GA47" s="272"/>
      <c r="GB47" s="272"/>
      <c r="GC47" s="272"/>
      <c r="GD47" s="272"/>
      <c r="GE47" s="272"/>
      <c r="GF47" s="272"/>
      <c r="GG47" s="272"/>
      <c r="GH47" s="272"/>
      <c r="GI47" s="272"/>
      <c r="GJ47" s="272"/>
      <c r="GK47" s="272"/>
      <c r="GL47" s="272"/>
      <c r="GM47" s="272"/>
      <c r="GN47" s="272"/>
      <c r="GO47" s="272"/>
      <c r="GP47" s="272"/>
      <c r="GQ47" s="272"/>
      <c r="GR47" s="272"/>
      <c r="GS47" s="272"/>
      <c r="GT47" s="272"/>
      <c r="GU47" s="272"/>
      <c r="GV47" s="272"/>
      <c r="GW47" s="272"/>
      <c r="GX47" s="272"/>
      <c r="GY47" s="272"/>
      <c r="GZ47" s="272"/>
      <c r="HA47" s="272"/>
      <c r="HB47" s="272"/>
      <c r="HC47" s="272"/>
      <c r="HD47" s="272"/>
      <c r="HE47" s="272"/>
      <c r="HF47" s="272"/>
      <c r="HG47" s="272"/>
      <c r="HH47" s="272"/>
      <c r="HI47" s="272"/>
      <c r="HJ47" s="272"/>
      <c r="HK47" s="272"/>
      <c r="HL47" s="272"/>
      <c r="HM47" s="272"/>
      <c r="HN47" s="272"/>
      <c r="HO47" s="272"/>
      <c r="HP47" s="272"/>
      <c r="HQ47" s="272"/>
      <c r="HR47" s="272"/>
      <c r="HS47" s="272"/>
      <c r="HT47" s="272"/>
      <c r="HU47" s="272"/>
      <c r="HV47" s="272"/>
      <c r="HW47" s="272"/>
      <c r="HX47" s="272"/>
      <c r="HY47" s="272"/>
      <c r="HZ47" s="272"/>
      <c r="IA47" s="272"/>
      <c r="IB47" s="272"/>
      <c r="IC47" s="272"/>
      <c r="ID47" s="272"/>
      <c r="IE47" s="272"/>
      <c r="IF47" s="272"/>
      <c r="IG47" s="272"/>
      <c r="IH47" s="272"/>
      <c r="II47" s="272"/>
      <c r="IJ47" s="272"/>
      <c r="IK47" s="272"/>
      <c r="IL47" s="272"/>
      <c r="IM47" s="272"/>
      <c r="IN47" s="272"/>
      <c r="IO47" s="272"/>
      <c r="IP47" s="272"/>
      <c r="IQ47" s="272"/>
      <c r="IR47" s="272"/>
      <c r="IS47" s="272"/>
      <c r="IT47" s="272"/>
      <c r="IU47" s="272"/>
      <c r="IV47" s="272"/>
    </row>
    <row r="48" spans="1:256" s="370" customFormat="1" ht="13.8" thickBot="1">
      <c r="A48" s="290"/>
      <c r="B48" s="337" t="s">
        <v>1473</v>
      </c>
      <c r="C48" s="288"/>
      <c r="D48" s="466"/>
      <c r="E48" s="336"/>
      <c r="F48" s="285">
        <f>SUM(F11:F46)</f>
        <v>0</v>
      </c>
      <c r="G48" s="272"/>
      <c r="H48" s="272"/>
      <c r="I48" s="272"/>
      <c r="J48" s="273"/>
      <c r="K48" s="272"/>
      <c r="L48" s="272"/>
      <c r="M48" s="273"/>
      <c r="N48" s="272"/>
      <c r="O48" s="272"/>
      <c r="P48" s="272"/>
      <c r="Q48" s="272"/>
      <c r="R48" s="272"/>
      <c r="S48" s="272"/>
      <c r="T48" s="272"/>
      <c r="U48" s="272"/>
      <c r="V48" s="272"/>
      <c r="W48" s="272"/>
      <c r="X48" s="272"/>
      <c r="Y48" s="272"/>
      <c r="Z48" s="272"/>
      <c r="AA48" s="272"/>
      <c r="AB48" s="272"/>
      <c r="AC48" s="272"/>
      <c r="AD48" s="272"/>
      <c r="AE48" s="272"/>
      <c r="AF48" s="272"/>
      <c r="AG48" s="272"/>
      <c r="AH48" s="272"/>
      <c r="AI48" s="272"/>
      <c r="AJ48" s="272"/>
      <c r="AK48" s="272"/>
      <c r="AL48" s="272"/>
      <c r="AM48" s="272"/>
      <c r="AN48" s="272"/>
      <c r="AO48" s="272"/>
      <c r="AP48" s="272"/>
      <c r="AQ48" s="272"/>
      <c r="AR48" s="272"/>
      <c r="AS48" s="272"/>
      <c r="AT48" s="272"/>
      <c r="AU48" s="272"/>
      <c r="AV48" s="272"/>
      <c r="AW48" s="272"/>
      <c r="AX48" s="272"/>
      <c r="AY48" s="272"/>
      <c r="AZ48" s="272"/>
      <c r="BA48" s="272"/>
      <c r="BB48" s="272"/>
      <c r="BC48" s="272"/>
      <c r="BD48" s="272"/>
      <c r="BE48" s="272"/>
      <c r="BF48" s="272"/>
      <c r="BG48" s="272"/>
      <c r="BH48" s="272"/>
      <c r="BI48" s="272"/>
      <c r="BJ48" s="272"/>
      <c r="BK48" s="272"/>
      <c r="BL48" s="272"/>
      <c r="BM48" s="272"/>
      <c r="BN48" s="272"/>
      <c r="BO48" s="272"/>
      <c r="BP48" s="272"/>
      <c r="BQ48" s="272"/>
      <c r="BR48" s="272"/>
      <c r="BS48" s="272"/>
      <c r="BT48" s="272"/>
      <c r="BU48" s="272"/>
      <c r="BV48" s="272"/>
      <c r="BW48" s="272"/>
      <c r="BX48" s="272"/>
      <c r="BY48" s="272"/>
      <c r="BZ48" s="272"/>
      <c r="CA48" s="272"/>
      <c r="CB48" s="272"/>
      <c r="CC48" s="272"/>
      <c r="CD48" s="272"/>
      <c r="CE48" s="272"/>
      <c r="CF48" s="272"/>
      <c r="CG48" s="272"/>
      <c r="CH48" s="272"/>
      <c r="CI48" s="272"/>
      <c r="CJ48" s="272"/>
      <c r="CK48" s="272"/>
      <c r="CL48" s="272"/>
      <c r="CM48" s="272"/>
      <c r="CN48" s="272"/>
      <c r="CO48" s="272"/>
      <c r="CP48" s="272"/>
      <c r="CQ48" s="272"/>
      <c r="CR48" s="272"/>
      <c r="CS48" s="272"/>
      <c r="CT48" s="272"/>
      <c r="CU48" s="272"/>
      <c r="CV48" s="272"/>
      <c r="CW48" s="272"/>
      <c r="CX48" s="272"/>
      <c r="CY48" s="272"/>
      <c r="CZ48" s="272"/>
      <c r="DA48" s="272"/>
      <c r="DB48" s="272"/>
      <c r="DC48" s="272"/>
      <c r="DD48" s="272"/>
      <c r="DE48" s="272"/>
      <c r="DF48" s="272"/>
      <c r="DG48" s="272"/>
      <c r="DH48" s="272"/>
      <c r="DI48" s="272"/>
      <c r="DJ48" s="272"/>
      <c r="DK48" s="272"/>
      <c r="DL48" s="272"/>
      <c r="DM48" s="272"/>
      <c r="DN48" s="272"/>
      <c r="DO48" s="272"/>
      <c r="DP48" s="272"/>
      <c r="DQ48" s="272"/>
      <c r="DR48" s="272"/>
      <c r="DS48" s="272"/>
      <c r="DT48" s="272"/>
      <c r="DU48" s="272"/>
      <c r="DV48" s="272"/>
      <c r="DW48" s="272"/>
      <c r="DX48" s="272"/>
      <c r="DY48" s="272"/>
      <c r="DZ48" s="272"/>
      <c r="EA48" s="272"/>
      <c r="EB48" s="272"/>
      <c r="EC48" s="272"/>
      <c r="ED48" s="272"/>
      <c r="EE48" s="272"/>
      <c r="EF48" s="272"/>
      <c r="EG48" s="272"/>
      <c r="EH48" s="272"/>
      <c r="EI48" s="272"/>
      <c r="EJ48" s="272"/>
      <c r="EK48" s="272"/>
      <c r="EL48" s="272"/>
      <c r="EM48" s="272"/>
      <c r="EN48" s="272"/>
      <c r="EO48" s="272"/>
      <c r="EP48" s="272"/>
      <c r="EQ48" s="272"/>
      <c r="ER48" s="272"/>
      <c r="ES48" s="272"/>
      <c r="ET48" s="272"/>
      <c r="EU48" s="272"/>
      <c r="EV48" s="272"/>
      <c r="EW48" s="272"/>
      <c r="EX48" s="272"/>
      <c r="EY48" s="272"/>
      <c r="EZ48" s="272"/>
      <c r="FA48" s="272"/>
      <c r="FB48" s="272"/>
      <c r="FC48" s="272"/>
      <c r="FD48" s="272"/>
      <c r="FE48" s="272"/>
      <c r="FF48" s="272"/>
      <c r="FG48" s="272"/>
      <c r="FH48" s="272"/>
      <c r="FI48" s="272"/>
      <c r="FJ48" s="272"/>
      <c r="FK48" s="272"/>
      <c r="FL48" s="272"/>
      <c r="FM48" s="272"/>
      <c r="FN48" s="272"/>
      <c r="FO48" s="272"/>
      <c r="FP48" s="272"/>
      <c r="FQ48" s="272"/>
      <c r="FR48" s="272"/>
      <c r="FS48" s="272"/>
      <c r="FT48" s="272"/>
      <c r="FU48" s="272"/>
      <c r="FV48" s="272"/>
      <c r="FW48" s="272"/>
      <c r="FX48" s="272"/>
      <c r="FY48" s="272"/>
      <c r="FZ48" s="272"/>
      <c r="GA48" s="272"/>
      <c r="GB48" s="272"/>
      <c r="GC48" s="272"/>
      <c r="GD48" s="272"/>
      <c r="GE48" s="272"/>
      <c r="GF48" s="272"/>
      <c r="GG48" s="272"/>
      <c r="GH48" s="272"/>
      <c r="GI48" s="272"/>
      <c r="GJ48" s="272"/>
      <c r="GK48" s="272"/>
      <c r="GL48" s="272"/>
      <c r="GM48" s="272"/>
      <c r="GN48" s="272"/>
      <c r="GO48" s="272"/>
      <c r="GP48" s="272"/>
      <c r="GQ48" s="272"/>
      <c r="GR48" s="272"/>
      <c r="GS48" s="272"/>
      <c r="GT48" s="272"/>
      <c r="GU48" s="272"/>
      <c r="GV48" s="272"/>
      <c r="GW48" s="272"/>
      <c r="GX48" s="272"/>
      <c r="GY48" s="272"/>
      <c r="GZ48" s="272"/>
      <c r="HA48" s="272"/>
      <c r="HB48" s="272"/>
      <c r="HC48" s="272"/>
      <c r="HD48" s="272"/>
      <c r="HE48" s="272"/>
      <c r="HF48" s="272"/>
      <c r="HG48" s="272"/>
      <c r="HH48" s="272"/>
      <c r="HI48" s="272"/>
      <c r="HJ48" s="272"/>
      <c r="HK48" s="272"/>
      <c r="HL48" s="272"/>
      <c r="HM48" s="272"/>
      <c r="HN48" s="272"/>
      <c r="HO48" s="272"/>
      <c r="HP48" s="272"/>
      <c r="HQ48" s="272"/>
      <c r="HR48" s="272"/>
      <c r="HS48" s="272"/>
      <c r="HT48" s="272"/>
      <c r="HU48" s="272"/>
      <c r="HV48" s="272"/>
      <c r="HW48" s="272"/>
      <c r="HX48" s="272"/>
      <c r="HY48" s="272"/>
      <c r="HZ48" s="272"/>
      <c r="IA48" s="272"/>
      <c r="IB48" s="272"/>
      <c r="IC48" s="272"/>
      <c r="ID48" s="272"/>
      <c r="IE48" s="272"/>
      <c r="IF48" s="272"/>
      <c r="IG48" s="272"/>
      <c r="IH48" s="272"/>
      <c r="II48" s="272"/>
      <c r="IJ48" s="272"/>
      <c r="IK48" s="272"/>
      <c r="IL48" s="272"/>
      <c r="IM48" s="272"/>
      <c r="IN48" s="272"/>
      <c r="IO48" s="272"/>
      <c r="IP48" s="272"/>
      <c r="IQ48" s="272"/>
      <c r="IR48" s="272"/>
      <c r="IS48" s="272"/>
      <c r="IT48" s="272"/>
      <c r="IU48" s="272"/>
      <c r="IV48" s="272"/>
    </row>
    <row r="49" spans="1:256" s="370" customFormat="1" ht="15" customHeight="1">
      <c r="A49" s="284"/>
      <c r="B49" s="283"/>
      <c r="C49" s="471"/>
      <c r="D49" s="471"/>
      <c r="E49" s="280"/>
      <c r="F49" s="280"/>
      <c r="G49" s="272"/>
      <c r="H49" s="272"/>
      <c r="I49" s="272"/>
      <c r="J49" s="273"/>
      <c r="K49" s="272"/>
      <c r="L49" s="272"/>
      <c r="M49" s="273"/>
      <c r="N49" s="272"/>
      <c r="O49" s="272"/>
      <c r="P49" s="272"/>
      <c r="Q49" s="272"/>
      <c r="R49" s="272"/>
      <c r="S49" s="272"/>
      <c r="T49" s="272"/>
      <c r="U49" s="272"/>
      <c r="V49" s="272"/>
      <c r="W49" s="272"/>
      <c r="X49" s="272"/>
      <c r="Y49" s="272"/>
      <c r="Z49" s="272"/>
      <c r="AA49" s="272"/>
      <c r="AB49" s="272"/>
      <c r="AC49" s="272"/>
      <c r="AD49" s="272"/>
      <c r="AE49" s="272"/>
      <c r="AF49" s="272"/>
      <c r="AG49" s="272"/>
      <c r="AH49" s="272"/>
      <c r="AI49" s="272"/>
      <c r="AJ49" s="272"/>
      <c r="AK49" s="272"/>
      <c r="AL49" s="272"/>
      <c r="AM49" s="272"/>
      <c r="AN49" s="272"/>
      <c r="AO49" s="272"/>
      <c r="AP49" s="272"/>
      <c r="AQ49" s="272"/>
      <c r="AR49" s="272"/>
      <c r="AS49" s="272"/>
      <c r="AT49" s="272"/>
      <c r="AU49" s="272"/>
      <c r="AV49" s="272"/>
      <c r="AW49" s="272"/>
      <c r="AX49" s="272"/>
      <c r="AY49" s="272"/>
      <c r="AZ49" s="272"/>
      <c r="BA49" s="272"/>
      <c r="BB49" s="272"/>
      <c r="BC49" s="272"/>
      <c r="BD49" s="272"/>
      <c r="BE49" s="272"/>
      <c r="BF49" s="272"/>
      <c r="BG49" s="272"/>
      <c r="BH49" s="272"/>
      <c r="BI49" s="272"/>
      <c r="BJ49" s="272"/>
      <c r="BK49" s="272"/>
      <c r="BL49" s="272"/>
      <c r="BM49" s="272"/>
      <c r="BN49" s="272"/>
      <c r="BO49" s="272"/>
      <c r="BP49" s="272"/>
      <c r="BQ49" s="272"/>
      <c r="BR49" s="272"/>
      <c r="BS49" s="272"/>
      <c r="BT49" s="272"/>
      <c r="BU49" s="272"/>
      <c r="BV49" s="272"/>
      <c r="BW49" s="272"/>
      <c r="BX49" s="272"/>
      <c r="BY49" s="272"/>
      <c r="BZ49" s="272"/>
      <c r="CA49" s="272"/>
      <c r="CB49" s="272"/>
      <c r="CC49" s="272"/>
      <c r="CD49" s="272"/>
      <c r="CE49" s="272"/>
      <c r="CF49" s="272"/>
      <c r="CG49" s="272"/>
      <c r="CH49" s="272"/>
      <c r="CI49" s="272"/>
      <c r="CJ49" s="272"/>
      <c r="CK49" s="272"/>
      <c r="CL49" s="272"/>
      <c r="CM49" s="272"/>
      <c r="CN49" s="272"/>
      <c r="CO49" s="272"/>
      <c r="CP49" s="272"/>
      <c r="CQ49" s="272"/>
      <c r="CR49" s="272"/>
      <c r="CS49" s="272"/>
      <c r="CT49" s="272"/>
      <c r="CU49" s="272"/>
      <c r="CV49" s="272"/>
      <c r="CW49" s="272"/>
      <c r="CX49" s="272"/>
      <c r="CY49" s="272"/>
      <c r="CZ49" s="272"/>
      <c r="DA49" s="272"/>
      <c r="DB49" s="272"/>
      <c r="DC49" s="272"/>
      <c r="DD49" s="272"/>
      <c r="DE49" s="272"/>
      <c r="DF49" s="272"/>
      <c r="DG49" s="272"/>
      <c r="DH49" s="272"/>
      <c r="DI49" s="272"/>
      <c r="DJ49" s="272"/>
      <c r="DK49" s="272"/>
      <c r="DL49" s="272"/>
      <c r="DM49" s="272"/>
      <c r="DN49" s="272"/>
      <c r="DO49" s="272"/>
      <c r="DP49" s="272"/>
      <c r="DQ49" s="272"/>
      <c r="DR49" s="272"/>
      <c r="DS49" s="272"/>
      <c r="DT49" s="272"/>
      <c r="DU49" s="272"/>
      <c r="DV49" s="272"/>
      <c r="DW49" s="272"/>
      <c r="DX49" s="272"/>
      <c r="DY49" s="272"/>
      <c r="DZ49" s="272"/>
      <c r="EA49" s="272"/>
      <c r="EB49" s="272"/>
      <c r="EC49" s="272"/>
      <c r="ED49" s="272"/>
      <c r="EE49" s="272"/>
      <c r="EF49" s="272"/>
      <c r="EG49" s="272"/>
      <c r="EH49" s="272"/>
      <c r="EI49" s="272"/>
      <c r="EJ49" s="272"/>
      <c r="EK49" s="272"/>
      <c r="EL49" s="272"/>
      <c r="EM49" s="272"/>
      <c r="EN49" s="272"/>
      <c r="EO49" s="272"/>
      <c r="EP49" s="272"/>
      <c r="EQ49" s="272"/>
      <c r="ER49" s="272"/>
      <c r="ES49" s="272"/>
      <c r="ET49" s="272"/>
      <c r="EU49" s="272"/>
      <c r="EV49" s="272"/>
      <c r="EW49" s="272"/>
      <c r="EX49" s="272"/>
      <c r="EY49" s="272"/>
      <c r="EZ49" s="272"/>
      <c r="FA49" s="272"/>
      <c r="FB49" s="272"/>
      <c r="FC49" s="272"/>
      <c r="FD49" s="272"/>
      <c r="FE49" s="272"/>
      <c r="FF49" s="272"/>
      <c r="FG49" s="272"/>
      <c r="FH49" s="272"/>
      <c r="FI49" s="272"/>
      <c r="FJ49" s="272"/>
      <c r="FK49" s="272"/>
      <c r="FL49" s="272"/>
      <c r="FM49" s="272"/>
      <c r="FN49" s="272"/>
      <c r="FO49" s="272"/>
      <c r="FP49" s="272"/>
      <c r="FQ49" s="272"/>
      <c r="FR49" s="272"/>
      <c r="FS49" s="272"/>
      <c r="FT49" s="272"/>
      <c r="FU49" s="272"/>
      <c r="FV49" s="272"/>
      <c r="FW49" s="272"/>
      <c r="FX49" s="272"/>
      <c r="FY49" s="272"/>
      <c r="FZ49" s="272"/>
      <c r="GA49" s="272"/>
      <c r="GB49" s="272"/>
      <c r="GC49" s="272"/>
      <c r="GD49" s="272"/>
      <c r="GE49" s="272"/>
      <c r="GF49" s="272"/>
      <c r="GG49" s="272"/>
      <c r="GH49" s="272"/>
      <c r="GI49" s="272"/>
      <c r="GJ49" s="272"/>
      <c r="GK49" s="272"/>
      <c r="GL49" s="272"/>
      <c r="GM49" s="272"/>
      <c r="GN49" s="272"/>
      <c r="GO49" s="272"/>
      <c r="GP49" s="272"/>
      <c r="GQ49" s="272"/>
      <c r="GR49" s="272"/>
      <c r="GS49" s="272"/>
      <c r="GT49" s="272"/>
      <c r="GU49" s="272"/>
      <c r="GV49" s="272"/>
      <c r="GW49" s="272"/>
      <c r="GX49" s="272"/>
      <c r="GY49" s="272"/>
      <c r="GZ49" s="272"/>
      <c r="HA49" s="272"/>
      <c r="HB49" s="272"/>
      <c r="HC49" s="272"/>
      <c r="HD49" s="272"/>
      <c r="HE49" s="272"/>
      <c r="HF49" s="272"/>
      <c r="HG49" s="272"/>
      <c r="HH49" s="272"/>
      <c r="HI49" s="272"/>
      <c r="HJ49" s="272"/>
      <c r="HK49" s="272"/>
      <c r="HL49" s="272"/>
      <c r="HM49" s="272"/>
      <c r="HN49" s="272"/>
      <c r="HO49" s="272"/>
      <c r="HP49" s="272"/>
      <c r="HQ49" s="272"/>
      <c r="HR49" s="272"/>
      <c r="HS49" s="272"/>
      <c r="HT49" s="272"/>
      <c r="HU49" s="272"/>
      <c r="HV49" s="272"/>
      <c r="HW49" s="272"/>
      <c r="HX49" s="272"/>
      <c r="HY49" s="272"/>
      <c r="HZ49" s="272"/>
      <c r="IA49" s="272"/>
      <c r="IB49" s="272"/>
      <c r="IC49" s="272"/>
      <c r="ID49" s="272"/>
      <c r="IE49" s="272"/>
      <c r="IF49" s="272"/>
      <c r="IG49" s="272"/>
      <c r="IH49" s="272"/>
      <c r="II49" s="272"/>
      <c r="IJ49" s="272"/>
      <c r="IK49" s="272"/>
      <c r="IL49" s="272"/>
      <c r="IM49" s="272"/>
      <c r="IN49" s="272"/>
      <c r="IO49" s="272"/>
      <c r="IP49" s="272"/>
      <c r="IQ49" s="272"/>
      <c r="IR49" s="272"/>
      <c r="IS49" s="272"/>
      <c r="IT49" s="272"/>
      <c r="IU49" s="272"/>
      <c r="IV49" s="272"/>
    </row>
    <row r="50" spans="1:256" s="370" customFormat="1" ht="15" customHeight="1">
      <c r="A50" s="283"/>
      <c r="B50" s="278"/>
      <c r="C50" s="299"/>
      <c r="D50" s="299"/>
      <c r="E50" s="272"/>
      <c r="F50" s="299"/>
      <c r="G50" s="274"/>
      <c r="H50" s="274"/>
      <c r="I50" s="272"/>
      <c r="J50" s="273"/>
      <c r="K50" s="272"/>
      <c r="L50" s="272"/>
      <c r="M50" s="273"/>
      <c r="N50" s="272"/>
      <c r="O50" s="272"/>
      <c r="P50" s="272"/>
      <c r="Q50" s="272"/>
      <c r="R50" s="272"/>
      <c r="S50" s="272"/>
      <c r="T50" s="272"/>
      <c r="U50" s="272"/>
      <c r="V50" s="272"/>
      <c r="W50" s="272"/>
      <c r="X50" s="272"/>
      <c r="Y50" s="272"/>
      <c r="Z50" s="272"/>
      <c r="AA50" s="272"/>
      <c r="AB50" s="272"/>
      <c r="AC50" s="272"/>
      <c r="AD50" s="272"/>
      <c r="AE50" s="272"/>
      <c r="AF50" s="272"/>
      <c r="AG50" s="272"/>
      <c r="AH50" s="272"/>
      <c r="AI50" s="272"/>
      <c r="AJ50" s="272"/>
      <c r="AK50" s="272"/>
      <c r="AL50" s="272"/>
      <c r="AM50" s="272"/>
      <c r="AN50" s="272"/>
      <c r="AO50" s="272"/>
      <c r="AP50" s="272"/>
      <c r="AQ50" s="272"/>
      <c r="AR50" s="272"/>
      <c r="AS50" s="272"/>
      <c r="AT50" s="272"/>
      <c r="AU50" s="272"/>
      <c r="AV50" s="272"/>
      <c r="AW50" s="272"/>
      <c r="AX50" s="272"/>
      <c r="AY50" s="272"/>
      <c r="AZ50" s="272"/>
      <c r="BA50" s="272"/>
      <c r="BB50" s="272"/>
      <c r="BC50" s="272"/>
      <c r="BD50" s="272"/>
      <c r="BE50" s="272"/>
      <c r="BF50" s="272"/>
      <c r="BG50" s="272"/>
      <c r="BH50" s="272"/>
      <c r="BI50" s="272"/>
      <c r="BJ50" s="272"/>
      <c r="BK50" s="272"/>
      <c r="BL50" s="272"/>
      <c r="BM50" s="272"/>
      <c r="BN50" s="272"/>
      <c r="BO50" s="272"/>
      <c r="BP50" s="272"/>
      <c r="BQ50" s="272"/>
      <c r="BR50" s="272"/>
      <c r="BS50" s="272"/>
      <c r="BT50" s="272"/>
      <c r="BU50" s="272"/>
      <c r="BV50" s="272"/>
      <c r="BW50" s="272"/>
      <c r="BX50" s="272"/>
      <c r="BY50" s="272"/>
      <c r="BZ50" s="272"/>
      <c r="CA50" s="272"/>
      <c r="CB50" s="272"/>
      <c r="CC50" s="272"/>
      <c r="CD50" s="272"/>
      <c r="CE50" s="272"/>
      <c r="CF50" s="272"/>
      <c r="CG50" s="272"/>
      <c r="CH50" s="272"/>
      <c r="CI50" s="272"/>
      <c r="CJ50" s="272"/>
      <c r="CK50" s="272"/>
      <c r="CL50" s="272"/>
      <c r="CM50" s="272"/>
      <c r="CN50" s="272"/>
      <c r="CO50" s="272"/>
      <c r="CP50" s="272"/>
      <c r="CQ50" s="272"/>
      <c r="CR50" s="272"/>
      <c r="CS50" s="272"/>
      <c r="CT50" s="272"/>
      <c r="CU50" s="272"/>
      <c r="CV50" s="272"/>
      <c r="CW50" s="272"/>
      <c r="CX50" s="272"/>
      <c r="CY50" s="272"/>
      <c r="CZ50" s="272"/>
      <c r="DA50" s="272"/>
      <c r="DB50" s="272"/>
      <c r="DC50" s="272"/>
      <c r="DD50" s="272"/>
      <c r="DE50" s="272"/>
      <c r="DF50" s="272"/>
      <c r="DG50" s="272"/>
      <c r="DH50" s="272"/>
      <c r="DI50" s="272"/>
      <c r="DJ50" s="272"/>
      <c r="DK50" s="272"/>
      <c r="DL50" s="272"/>
      <c r="DM50" s="272"/>
      <c r="DN50" s="272"/>
      <c r="DO50" s="272"/>
      <c r="DP50" s="272"/>
      <c r="DQ50" s="272"/>
      <c r="DR50" s="272"/>
      <c r="DS50" s="272"/>
      <c r="DT50" s="272"/>
      <c r="DU50" s="272"/>
      <c r="DV50" s="272"/>
      <c r="DW50" s="272"/>
      <c r="DX50" s="272"/>
      <c r="DY50" s="272"/>
      <c r="DZ50" s="272"/>
      <c r="EA50" s="272"/>
      <c r="EB50" s="272"/>
      <c r="EC50" s="272"/>
      <c r="ED50" s="272"/>
      <c r="EE50" s="272"/>
      <c r="EF50" s="272"/>
      <c r="EG50" s="272"/>
      <c r="EH50" s="272"/>
      <c r="EI50" s="272"/>
      <c r="EJ50" s="272"/>
      <c r="EK50" s="272"/>
      <c r="EL50" s="272"/>
      <c r="EM50" s="272"/>
      <c r="EN50" s="272"/>
      <c r="EO50" s="272"/>
      <c r="EP50" s="272"/>
      <c r="EQ50" s="272"/>
      <c r="ER50" s="272"/>
      <c r="ES50" s="272"/>
      <c r="ET50" s="272"/>
      <c r="EU50" s="272"/>
      <c r="EV50" s="272"/>
      <c r="EW50" s="272"/>
      <c r="EX50" s="272"/>
      <c r="EY50" s="272"/>
      <c r="EZ50" s="272"/>
      <c r="FA50" s="272"/>
      <c r="FB50" s="272"/>
      <c r="FC50" s="272"/>
      <c r="FD50" s="272"/>
      <c r="FE50" s="272"/>
      <c r="FF50" s="272"/>
      <c r="FG50" s="272"/>
      <c r="FH50" s="272"/>
      <c r="FI50" s="272"/>
      <c r="FJ50" s="272"/>
      <c r="FK50" s="272"/>
      <c r="FL50" s="272"/>
      <c r="FM50" s="272"/>
      <c r="FN50" s="272"/>
      <c r="FO50" s="272"/>
      <c r="FP50" s="272"/>
      <c r="FQ50" s="272"/>
      <c r="FR50" s="272"/>
      <c r="FS50" s="272"/>
      <c r="FT50" s="272"/>
      <c r="FU50" s="272"/>
      <c r="FV50" s="272"/>
      <c r="FW50" s="272"/>
      <c r="FX50" s="272"/>
      <c r="FY50" s="272"/>
      <c r="FZ50" s="272"/>
      <c r="GA50" s="272"/>
      <c r="GB50" s="272"/>
      <c r="GC50" s="272"/>
      <c r="GD50" s="272"/>
      <c r="GE50" s="272"/>
      <c r="GF50" s="272"/>
      <c r="GG50" s="272"/>
      <c r="GH50" s="272"/>
      <c r="GI50" s="272"/>
      <c r="GJ50" s="272"/>
      <c r="GK50" s="272"/>
      <c r="GL50" s="272"/>
      <c r="GM50" s="272"/>
      <c r="GN50" s="272"/>
      <c r="GO50" s="272"/>
      <c r="GP50" s="272"/>
      <c r="GQ50" s="272"/>
      <c r="GR50" s="272"/>
      <c r="GS50" s="272"/>
      <c r="GT50" s="272"/>
      <c r="GU50" s="272"/>
      <c r="GV50" s="272"/>
      <c r="GW50" s="272"/>
      <c r="GX50" s="272"/>
      <c r="GY50" s="272"/>
      <c r="GZ50" s="272"/>
      <c r="HA50" s="272"/>
      <c r="HB50" s="272"/>
      <c r="HC50" s="272"/>
      <c r="HD50" s="272"/>
      <c r="HE50" s="272"/>
      <c r="HF50" s="272"/>
      <c r="HG50" s="272"/>
      <c r="HH50" s="272"/>
      <c r="HI50" s="272"/>
      <c r="HJ50" s="272"/>
      <c r="HK50" s="272"/>
      <c r="HL50" s="272"/>
      <c r="HM50" s="272"/>
      <c r="HN50" s="272"/>
      <c r="HO50" s="272"/>
      <c r="HP50" s="272"/>
      <c r="HQ50" s="272"/>
      <c r="HR50" s="272"/>
      <c r="HS50" s="272"/>
      <c r="HT50" s="272"/>
      <c r="HU50" s="272"/>
      <c r="HV50" s="272"/>
      <c r="HW50" s="272"/>
      <c r="HX50" s="272"/>
      <c r="HY50" s="272"/>
      <c r="HZ50" s="272"/>
      <c r="IA50" s="272"/>
      <c r="IB50" s="272"/>
      <c r="IC50" s="272"/>
      <c r="ID50" s="272"/>
      <c r="IE50" s="272"/>
      <c r="IF50" s="272"/>
      <c r="IG50" s="272"/>
      <c r="IH50" s="272"/>
      <c r="II50" s="272"/>
      <c r="IJ50" s="272"/>
      <c r="IK50" s="272"/>
      <c r="IL50" s="272"/>
      <c r="IM50" s="272"/>
      <c r="IN50" s="272"/>
      <c r="IO50" s="272"/>
      <c r="IP50" s="272"/>
      <c r="IQ50" s="272"/>
      <c r="IR50" s="272"/>
      <c r="IS50" s="272"/>
      <c r="IT50" s="272"/>
      <c r="IU50" s="272"/>
      <c r="IV50" s="272"/>
    </row>
    <row r="51" spans="1:256" s="370" customFormat="1" ht="15" customHeight="1">
      <c r="A51" s="278"/>
      <c r="B51" s="278"/>
      <c r="C51" s="299"/>
      <c r="D51" s="299"/>
      <c r="E51" s="272"/>
      <c r="F51" s="299"/>
      <c r="G51" s="274"/>
      <c r="H51" s="274"/>
      <c r="I51" s="272"/>
      <c r="J51" s="273"/>
      <c r="K51" s="272"/>
      <c r="L51" s="272"/>
      <c r="M51" s="273"/>
      <c r="N51" s="272"/>
      <c r="O51" s="272"/>
      <c r="P51" s="272"/>
      <c r="Q51" s="272"/>
      <c r="R51" s="272"/>
      <c r="S51" s="272"/>
      <c r="T51" s="272"/>
      <c r="U51" s="272"/>
      <c r="V51" s="272"/>
      <c r="W51" s="272"/>
      <c r="X51" s="272"/>
      <c r="Y51" s="272"/>
      <c r="Z51" s="272"/>
      <c r="AA51" s="272"/>
      <c r="AB51" s="272"/>
      <c r="AC51" s="272"/>
      <c r="AD51" s="272"/>
      <c r="AE51" s="272"/>
      <c r="AF51" s="272"/>
      <c r="AG51" s="272"/>
      <c r="AH51" s="272"/>
      <c r="AI51" s="272"/>
      <c r="AJ51" s="272"/>
      <c r="AK51" s="272"/>
      <c r="AL51" s="272"/>
      <c r="AM51" s="272"/>
      <c r="AN51" s="272"/>
      <c r="AO51" s="272"/>
      <c r="AP51" s="272"/>
      <c r="AQ51" s="272"/>
      <c r="AR51" s="272"/>
      <c r="AS51" s="272"/>
      <c r="AT51" s="272"/>
      <c r="AU51" s="272"/>
      <c r="AV51" s="272"/>
      <c r="AW51" s="272"/>
      <c r="AX51" s="272"/>
      <c r="AY51" s="272"/>
      <c r="AZ51" s="272"/>
      <c r="BA51" s="272"/>
      <c r="BB51" s="272"/>
      <c r="BC51" s="272"/>
      <c r="BD51" s="272"/>
      <c r="BE51" s="272"/>
      <c r="BF51" s="272"/>
      <c r="BG51" s="272"/>
      <c r="BH51" s="272"/>
      <c r="BI51" s="272"/>
      <c r="BJ51" s="272"/>
      <c r="BK51" s="272"/>
      <c r="BL51" s="272"/>
      <c r="BM51" s="272"/>
      <c r="BN51" s="272"/>
      <c r="BO51" s="272"/>
      <c r="BP51" s="272"/>
      <c r="BQ51" s="272"/>
      <c r="BR51" s="272"/>
      <c r="BS51" s="272"/>
      <c r="BT51" s="272"/>
      <c r="BU51" s="272"/>
      <c r="BV51" s="272"/>
      <c r="BW51" s="272"/>
      <c r="BX51" s="272"/>
      <c r="BY51" s="272"/>
      <c r="BZ51" s="272"/>
      <c r="CA51" s="272"/>
      <c r="CB51" s="272"/>
      <c r="CC51" s="272"/>
      <c r="CD51" s="272"/>
      <c r="CE51" s="272"/>
      <c r="CF51" s="272"/>
      <c r="CG51" s="272"/>
      <c r="CH51" s="272"/>
      <c r="CI51" s="272"/>
      <c r="CJ51" s="272"/>
      <c r="CK51" s="272"/>
      <c r="CL51" s="272"/>
      <c r="CM51" s="272"/>
      <c r="CN51" s="272"/>
      <c r="CO51" s="272"/>
      <c r="CP51" s="272"/>
      <c r="CQ51" s="272"/>
      <c r="CR51" s="272"/>
      <c r="CS51" s="272"/>
      <c r="CT51" s="272"/>
      <c r="CU51" s="272"/>
      <c r="CV51" s="272"/>
      <c r="CW51" s="272"/>
      <c r="CX51" s="272"/>
      <c r="CY51" s="272"/>
      <c r="CZ51" s="272"/>
      <c r="DA51" s="272"/>
      <c r="DB51" s="272"/>
      <c r="DC51" s="272"/>
      <c r="DD51" s="272"/>
      <c r="DE51" s="272"/>
      <c r="DF51" s="272"/>
      <c r="DG51" s="272"/>
      <c r="DH51" s="272"/>
      <c r="DI51" s="272"/>
      <c r="DJ51" s="272"/>
      <c r="DK51" s="272"/>
      <c r="DL51" s="272"/>
      <c r="DM51" s="272"/>
      <c r="DN51" s="272"/>
      <c r="DO51" s="272"/>
      <c r="DP51" s="272"/>
      <c r="DQ51" s="272"/>
      <c r="DR51" s="272"/>
      <c r="DS51" s="272"/>
      <c r="DT51" s="272"/>
      <c r="DU51" s="272"/>
      <c r="DV51" s="272"/>
      <c r="DW51" s="272"/>
      <c r="DX51" s="272"/>
      <c r="DY51" s="272"/>
      <c r="DZ51" s="272"/>
      <c r="EA51" s="272"/>
      <c r="EB51" s="272"/>
      <c r="EC51" s="272"/>
      <c r="ED51" s="272"/>
      <c r="EE51" s="272"/>
      <c r="EF51" s="272"/>
      <c r="EG51" s="272"/>
      <c r="EH51" s="272"/>
      <c r="EI51" s="272"/>
      <c r="EJ51" s="272"/>
      <c r="EK51" s="272"/>
      <c r="EL51" s="272"/>
      <c r="EM51" s="272"/>
      <c r="EN51" s="272"/>
      <c r="EO51" s="272"/>
      <c r="EP51" s="272"/>
      <c r="EQ51" s="272"/>
      <c r="ER51" s="272"/>
      <c r="ES51" s="272"/>
      <c r="ET51" s="272"/>
      <c r="EU51" s="272"/>
      <c r="EV51" s="272"/>
      <c r="EW51" s="272"/>
      <c r="EX51" s="272"/>
      <c r="EY51" s="272"/>
      <c r="EZ51" s="272"/>
      <c r="FA51" s="272"/>
      <c r="FB51" s="272"/>
      <c r="FC51" s="272"/>
      <c r="FD51" s="272"/>
      <c r="FE51" s="272"/>
      <c r="FF51" s="272"/>
      <c r="FG51" s="272"/>
      <c r="FH51" s="272"/>
      <c r="FI51" s="272"/>
      <c r="FJ51" s="272"/>
      <c r="FK51" s="272"/>
      <c r="FL51" s="272"/>
      <c r="FM51" s="272"/>
      <c r="FN51" s="272"/>
      <c r="FO51" s="272"/>
      <c r="FP51" s="272"/>
      <c r="FQ51" s="272"/>
      <c r="FR51" s="272"/>
      <c r="FS51" s="272"/>
      <c r="FT51" s="272"/>
      <c r="FU51" s="272"/>
      <c r="FV51" s="272"/>
      <c r="FW51" s="272"/>
      <c r="FX51" s="272"/>
      <c r="FY51" s="272"/>
      <c r="FZ51" s="272"/>
      <c r="GA51" s="272"/>
      <c r="GB51" s="272"/>
      <c r="GC51" s="272"/>
      <c r="GD51" s="272"/>
      <c r="GE51" s="272"/>
      <c r="GF51" s="272"/>
      <c r="GG51" s="272"/>
      <c r="GH51" s="272"/>
      <c r="GI51" s="272"/>
      <c r="GJ51" s="272"/>
      <c r="GK51" s="272"/>
      <c r="GL51" s="272"/>
      <c r="GM51" s="272"/>
      <c r="GN51" s="272"/>
      <c r="GO51" s="272"/>
      <c r="GP51" s="272"/>
      <c r="GQ51" s="272"/>
      <c r="GR51" s="272"/>
      <c r="GS51" s="272"/>
      <c r="GT51" s="272"/>
      <c r="GU51" s="272"/>
      <c r="GV51" s="272"/>
      <c r="GW51" s="272"/>
      <c r="GX51" s="272"/>
      <c r="GY51" s="272"/>
      <c r="GZ51" s="272"/>
      <c r="HA51" s="272"/>
      <c r="HB51" s="272"/>
      <c r="HC51" s="272"/>
      <c r="HD51" s="272"/>
      <c r="HE51" s="272"/>
      <c r="HF51" s="272"/>
      <c r="HG51" s="272"/>
      <c r="HH51" s="272"/>
      <c r="HI51" s="272"/>
      <c r="HJ51" s="272"/>
      <c r="HK51" s="272"/>
      <c r="HL51" s="272"/>
      <c r="HM51" s="272"/>
      <c r="HN51" s="272"/>
      <c r="HO51" s="272"/>
      <c r="HP51" s="272"/>
      <c r="HQ51" s="272"/>
      <c r="HR51" s="272"/>
      <c r="HS51" s="272"/>
      <c r="HT51" s="272"/>
      <c r="HU51" s="272"/>
      <c r="HV51" s="272"/>
      <c r="HW51" s="272"/>
      <c r="HX51" s="272"/>
      <c r="HY51" s="272"/>
      <c r="HZ51" s="272"/>
      <c r="IA51" s="272"/>
      <c r="IB51" s="272"/>
      <c r="IC51" s="272"/>
      <c r="ID51" s="272"/>
      <c r="IE51" s="272"/>
      <c r="IF51" s="272"/>
      <c r="IG51" s="272"/>
      <c r="IH51" s="272"/>
      <c r="II51" s="272"/>
      <c r="IJ51" s="272"/>
      <c r="IK51" s="272"/>
      <c r="IL51" s="272"/>
      <c r="IM51" s="272"/>
      <c r="IN51" s="272"/>
      <c r="IO51" s="272"/>
      <c r="IP51" s="272"/>
      <c r="IQ51" s="272"/>
      <c r="IR51" s="272"/>
      <c r="IS51" s="272"/>
      <c r="IT51" s="272"/>
      <c r="IU51" s="272"/>
      <c r="IV51" s="272"/>
    </row>
    <row r="52" spans="1:256" s="370" customFormat="1" ht="15" customHeight="1">
      <c r="A52" s="278"/>
      <c r="B52" s="283"/>
      <c r="C52" s="278"/>
      <c r="D52" s="299"/>
      <c r="E52" s="299"/>
      <c r="F52" s="299"/>
      <c r="G52" s="274"/>
      <c r="H52" s="274"/>
      <c r="I52" s="272"/>
      <c r="J52" s="273"/>
      <c r="K52" s="272"/>
      <c r="L52" s="272"/>
      <c r="M52" s="273"/>
      <c r="N52" s="272"/>
      <c r="O52" s="272"/>
      <c r="P52" s="272"/>
      <c r="Q52" s="272"/>
      <c r="R52" s="272"/>
      <c r="S52" s="272"/>
      <c r="T52" s="272"/>
      <c r="U52" s="272"/>
      <c r="V52" s="272"/>
      <c r="W52" s="272"/>
      <c r="X52" s="272"/>
      <c r="Y52" s="272"/>
      <c r="Z52" s="272"/>
      <c r="AA52" s="272"/>
      <c r="AB52" s="272"/>
      <c r="AC52" s="272"/>
      <c r="AD52" s="272"/>
      <c r="AE52" s="272"/>
      <c r="AF52" s="272"/>
      <c r="AG52" s="272"/>
      <c r="AH52" s="272"/>
      <c r="AI52" s="272"/>
      <c r="AJ52" s="272"/>
      <c r="AK52" s="272"/>
      <c r="AL52" s="272"/>
      <c r="AM52" s="272"/>
      <c r="AN52" s="272"/>
      <c r="AO52" s="272"/>
      <c r="AP52" s="272"/>
      <c r="AQ52" s="272"/>
      <c r="AR52" s="272"/>
      <c r="AS52" s="272"/>
      <c r="AT52" s="272"/>
      <c r="AU52" s="272"/>
      <c r="AV52" s="272"/>
      <c r="AW52" s="272"/>
      <c r="AX52" s="272"/>
      <c r="AY52" s="272"/>
      <c r="AZ52" s="272"/>
      <c r="BA52" s="272"/>
      <c r="BB52" s="272"/>
      <c r="BC52" s="272"/>
      <c r="BD52" s="272"/>
      <c r="BE52" s="272"/>
      <c r="BF52" s="272"/>
      <c r="BG52" s="272"/>
      <c r="BH52" s="272"/>
      <c r="BI52" s="272"/>
      <c r="BJ52" s="272"/>
      <c r="BK52" s="272"/>
      <c r="BL52" s="272"/>
      <c r="BM52" s="272"/>
      <c r="BN52" s="272"/>
      <c r="BO52" s="272"/>
      <c r="BP52" s="272"/>
      <c r="BQ52" s="272"/>
      <c r="BR52" s="272"/>
      <c r="BS52" s="272"/>
      <c r="BT52" s="272"/>
      <c r="BU52" s="272"/>
      <c r="BV52" s="272"/>
      <c r="BW52" s="272"/>
      <c r="BX52" s="272"/>
      <c r="BY52" s="272"/>
      <c r="BZ52" s="272"/>
      <c r="CA52" s="272"/>
      <c r="CB52" s="272"/>
      <c r="CC52" s="272"/>
      <c r="CD52" s="272"/>
      <c r="CE52" s="272"/>
      <c r="CF52" s="272"/>
      <c r="CG52" s="272"/>
      <c r="CH52" s="272"/>
      <c r="CI52" s="272"/>
      <c r="CJ52" s="272"/>
      <c r="CK52" s="272"/>
      <c r="CL52" s="272"/>
      <c r="CM52" s="272"/>
      <c r="CN52" s="272"/>
      <c r="CO52" s="272"/>
      <c r="CP52" s="272"/>
      <c r="CQ52" s="272"/>
      <c r="CR52" s="272"/>
      <c r="CS52" s="272"/>
      <c r="CT52" s="272"/>
      <c r="CU52" s="272"/>
      <c r="CV52" s="272"/>
      <c r="CW52" s="272"/>
      <c r="CX52" s="272"/>
      <c r="CY52" s="272"/>
      <c r="CZ52" s="272"/>
      <c r="DA52" s="272"/>
      <c r="DB52" s="272"/>
      <c r="DC52" s="272"/>
      <c r="DD52" s="272"/>
      <c r="DE52" s="272"/>
      <c r="DF52" s="272"/>
      <c r="DG52" s="272"/>
      <c r="DH52" s="272"/>
      <c r="DI52" s="272"/>
      <c r="DJ52" s="272"/>
      <c r="DK52" s="272"/>
      <c r="DL52" s="272"/>
      <c r="DM52" s="272"/>
      <c r="DN52" s="272"/>
      <c r="DO52" s="272"/>
      <c r="DP52" s="272"/>
      <c r="DQ52" s="272"/>
      <c r="DR52" s="272"/>
      <c r="DS52" s="272"/>
      <c r="DT52" s="272"/>
      <c r="DU52" s="272"/>
      <c r="DV52" s="272"/>
      <c r="DW52" s="272"/>
      <c r="DX52" s="272"/>
      <c r="DY52" s="272"/>
      <c r="DZ52" s="272"/>
      <c r="EA52" s="272"/>
      <c r="EB52" s="272"/>
      <c r="EC52" s="272"/>
      <c r="ED52" s="272"/>
      <c r="EE52" s="272"/>
      <c r="EF52" s="272"/>
      <c r="EG52" s="272"/>
      <c r="EH52" s="272"/>
      <c r="EI52" s="272"/>
      <c r="EJ52" s="272"/>
      <c r="EK52" s="272"/>
      <c r="EL52" s="272"/>
      <c r="EM52" s="272"/>
      <c r="EN52" s="272"/>
      <c r="EO52" s="272"/>
      <c r="EP52" s="272"/>
      <c r="EQ52" s="272"/>
      <c r="ER52" s="272"/>
      <c r="ES52" s="272"/>
      <c r="ET52" s="272"/>
      <c r="EU52" s="272"/>
      <c r="EV52" s="272"/>
      <c r="EW52" s="272"/>
      <c r="EX52" s="272"/>
      <c r="EY52" s="272"/>
      <c r="EZ52" s="272"/>
      <c r="FA52" s="272"/>
      <c r="FB52" s="272"/>
      <c r="FC52" s="272"/>
      <c r="FD52" s="272"/>
      <c r="FE52" s="272"/>
      <c r="FF52" s="272"/>
      <c r="FG52" s="272"/>
      <c r="FH52" s="272"/>
      <c r="FI52" s="272"/>
      <c r="FJ52" s="272"/>
      <c r="FK52" s="272"/>
      <c r="FL52" s="272"/>
      <c r="FM52" s="272"/>
      <c r="FN52" s="272"/>
      <c r="FO52" s="272"/>
      <c r="FP52" s="272"/>
      <c r="FQ52" s="272"/>
      <c r="FR52" s="272"/>
      <c r="FS52" s="272"/>
      <c r="FT52" s="272"/>
      <c r="FU52" s="272"/>
      <c r="FV52" s="272"/>
      <c r="FW52" s="272"/>
      <c r="FX52" s="272"/>
      <c r="FY52" s="272"/>
      <c r="FZ52" s="272"/>
      <c r="GA52" s="272"/>
      <c r="GB52" s="272"/>
      <c r="GC52" s="272"/>
      <c r="GD52" s="272"/>
      <c r="GE52" s="272"/>
      <c r="GF52" s="272"/>
      <c r="GG52" s="272"/>
      <c r="GH52" s="272"/>
      <c r="GI52" s="272"/>
      <c r="GJ52" s="272"/>
      <c r="GK52" s="272"/>
      <c r="GL52" s="272"/>
      <c r="GM52" s="272"/>
      <c r="GN52" s="272"/>
      <c r="GO52" s="272"/>
      <c r="GP52" s="272"/>
      <c r="GQ52" s="272"/>
      <c r="GR52" s="272"/>
      <c r="GS52" s="272"/>
      <c r="GT52" s="272"/>
      <c r="GU52" s="272"/>
      <c r="GV52" s="272"/>
      <c r="GW52" s="272"/>
      <c r="GX52" s="272"/>
      <c r="GY52" s="272"/>
      <c r="GZ52" s="272"/>
      <c r="HA52" s="272"/>
      <c r="HB52" s="272"/>
      <c r="HC52" s="272"/>
      <c r="HD52" s="272"/>
      <c r="HE52" s="272"/>
      <c r="HF52" s="272"/>
      <c r="HG52" s="272"/>
      <c r="HH52" s="272"/>
      <c r="HI52" s="272"/>
      <c r="HJ52" s="272"/>
      <c r="HK52" s="272"/>
      <c r="HL52" s="272"/>
      <c r="HM52" s="272"/>
      <c r="HN52" s="272"/>
      <c r="HO52" s="272"/>
      <c r="HP52" s="272"/>
      <c r="HQ52" s="272"/>
      <c r="HR52" s="272"/>
      <c r="HS52" s="272"/>
      <c r="HT52" s="272"/>
      <c r="HU52" s="272"/>
      <c r="HV52" s="272"/>
      <c r="HW52" s="272"/>
      <c r="HX52" s="272"/>
      <c r="HY52" s="272"/>
      <c r="HZ52" s="272"/>
      <c r="IA52" s="272"/>
      <c r="IB52" s="272"/>
      <c r="IC52" s="272"/>
      <c r="ID52" s="272"/>
      <c r="IE52" s="272"/>
      <c r="IF52" s="272"/>
      <c r="IG52" s="272"/>
      <c r="IH52" s="272"/>
      <c r="II52" s="272"/>
      <c r="IJ52" s="272"/>
      <c r="IK52" s="272"/>
      <c r="IL52" s="272"/>
      <c r="IM52" s="272"/>
      <c r="IN52" s="272"/>
      <c r="IO52" s="272"/>
      <c r="IP52" s="272"/>
      <c r="IQ52" s="272"/>
      <c r="IR52" s="272"/>
      <c r="IS52" s="272"/>
      <c r="IT52" s="272"/>
      <c r="IU52" s="272"/>
      <c r="IV52" s="272"/>
    </row>
    <row r="53" spans="1:256" s="370" customFormat="1" ht="15" customHeight="1">
      <c r="A53" s="278"/>
      <c r="B53" s="278"/>
      <c r="C53" s="278"/>
      <c r="D53" s="299"/>
      <c r="E53" s="299"/>
      <c r="F53" s="299"/>
      <c r="G53" s="274"/>
      <c r="H53" s="274"/>
      <c r="I53" s="272"/>
      <c r="J53" s="273"/>
      <c r="K53" s="272"/>
      <c r="L53" s="272"/>
      <c r="M53" s="273"/>
      <c r="N53" s="272"/>
      <c r="O53" s="272"/>
      <c r="P53" s="272"/>
      <c r="Q53" s="272"/>
      <c r="R53" s="272"/>
      <c r="S53" s="272"/>
      <c r="T53" s="272"/>
      <c r="U53" s="272"/>
      <c r="V53" s="272"/>
      <c r="W53" s="272"/>
      <c r="X53" s="272"/>
      <c r="Y53" s="272"/>
      <c r="Z53" s="272"/>
      <c r="AA53" s="272"/>
      <c r="AB53" s="272"/>
      <c r="AC53" s="272"/>
      <c r="AD53" s="272"/>
      <c r="AE53" s="272"/>
      <c r="AF53" s="272"/>
      <c r="AG53" s="272"/>
      <c r="AH53" s="272"/>
      <c r="AI53" s="272"/>
      <c r="AJ53" s="272"/>
      <c r="AK53" s="272"/>
      <c r="AL53" s="272"/>
      <c r="AM53" s="272"/>
      <c r="AN53" s="272"/>
      <c r="AO53" s="272"/>
      <c r="AP53" s="272"/>
      <c r="AQ53" s="272"/>
      <c r="AR53" s="272"/>
      <c r="AS53" s="272"/>
      <c r="AT53" s="272"/>
      <c r="AU53" s="272"/>
      <c r="AV53" s="272"/>
      <c r="AW53" s="272"/>
      <c r="AX53" s="272"/>
      <c r="AY53" s="272"/>
      <c r="AZ53" s="272"/>
      <c r="BA53" s="272"/>
      <c r="BB53" s="272"/>
      <c r="BC53" s="272"/>
      <c r="BD53" s="272"/>
      <c r="BE53" s="272"/>
      <c r="BF53" s="272"/>
      <c r="BG53" s="272"/>
      <c r="BH53" s="272"/>
      <c r="BI53" s="272"/>
      <c r="BJ53" s="272"/>
      <c r="BK53" s="272"/>
      <c r="BL53" s="272"/>
      <c r="BM53" s="272"/>
      <c r="BN53" s="272"/>
      <c r="BO53" s="272"/>
      <c r="BP53" s="272"/>
      <c r="BQ53" s="272"/>
      <c r="BR53" s="272"/>
      <c r="BS53" s="272"/>
      <c r="BT53" s="272"/>
      <c r="BU53" s="272"/>
      <c r="BV53" s="272"/>
      <c r="BW53" s="272"/>
      <c r="BX53" s="272"/>
      <c r="BY53" s="272"/>
      <c r="BZ53" s="272"/>
      <c r="CA53" s="272"/>
      <c r="CB53" s="272"/>
      <c r="CC53" s="272"/>
      <c r="CD53" s="272"/>
      <c r="CE53" s="272"/>
      <c r="CF53" s="272"/>
      <c r="CG53" s="272"/>
      <c r="CH53" s="272"/>
      <c r="CI53" s="272"/>
      <c r="CJ53" s="272"/>
      <c r="CK53" s="272"/>
      <c r="CL53" s="272"/>
      <c r="CM53" s="272"/>
      <c r="CN53" s="272"/>
      <c r="CO53" s="272"/>
      <c r="CP53" s="272"/>
      <c r="CQ53" s="272"/>
      <c r="CR53" s="272"/>
      <c r="CS53" s="272"/>
      <c r="CT53" s="272"/>
      <c r="CU53" s="272"/>
      <c r="CV53" s="272"/>
      <c r="CW53" s="272"/>
      <c r="CX53" s="272"/>
      <c r="CY53" s="272"/>
      <c r="CZ53" s="272"/>
      <c r="DA53" s="272"/>
      <c r="DB53" s="272"/>
      <c r="DC53" s="272"/>
      <c r="DD53" s="272"/>
      <c r="DE53" s="272"/>
      <c r="DF53" s="272"/>
      <c r="DG53" s="272"/>
      <c r="DH53" s="272"/>
      <c r="DI53" s="272"/>
      <c r="DJ53" s="272"/>
      <c r="DK53" s="272"/>
      <c r="DL53" s="272"/>
      <c r="DM53" s="272"/>
      <c r="DN53" s="272"/>
      <c r="DO53" s="272"/>
      <c r="DP53" s="272"/>
      <c r="DQ53" s="272"/>
      <c r="DR53" s="272"/>
      <c r="DS53" s="272"/>
      <c r="DT53" s="272"/>
      <c r="DU53" s="272"/>
      <c r="DV53" s="272"/>
      <c r="DW53" s="272"/>
      <c r="DX53" s="272"/>
      <c r="DY53" s="272"/>
      <c r="DZ53" s="272"/>
      <c r="EA53" s="272"/>
      <c r="EB53" s="272"/>
      <c r="EC53" s="272"/>
      <c r="ED53" s="272"/>
      <c r="EE53" s="272"/>
      <c r="EF53" s="272"/>
      <c r="EG53" s="272"/>
      <c r="EH53" s="272"/>
      <c r="EI53" s="272"/>
      <c r="EJ53" s="272"/>
      <c r="EK53" s="272"/>
      <c r="EL53" s="272"/>
      <c r="EM53" s="272"/>
      <c r="EN53" s="272"/>
      <c r="EO53" s="272"/>
      <c r="EP53" s="272"/>
      <c r="EQ53" s="272"/>
      <c r="ER53" s="272"/>
      <c r="ES53" s="272"/>
      <c r="ET53" s="272"/>
      <c r="EU53" s="272"/>
      <c r="EV53" s="272"/>
      <c r="EW53" s="272"/>
      <c r="EX53" s="272"/>
      <c r="EY53" s="272"/>
      <c r="EZ53" s="272"/>
      <c r="FA53" s="272"/>
      <c r="FB53" s="272"/>
      <c r="FC53" s="272"/>
      <c r="FD53" s="272"/>
      <c r="FE53" s="272"/>
      <c r="FF53" s="272"/>
      <c r="FG53" s="272"/>
      <c r="FH53" s="272"/>
      <c r="FI53" s="272"/>
      <c r="FJ53" s="272"/>
      <c r="FK53" s="272"/>
      <c r="FL53" s="272"/>
      <c r="FM53" s="272"/>
      <c r="FN53" s="272"/>
      <c r="FO53" s="272"/>
      <c r="FP53" s="272"/>
      <c r="FQ53" s="272"/>
      <c r="FR53" s="272"/>
      <c r="FS53" s="272"/>
      <c r="FT53" s="272"/>
      <c r="FU53" s="272"/>
      <c r="FV53" s="272"/>
      <c r="FW53" s="272"/>
      <c r="FX53" s="272"/>
      <c r="FY53" s="272"/>
      <c r="FZ53" s="272"/>
      <c r="GA53" s="272"/>
      <c r="GB53" s="272"/>
      <c r="GC53" s="272"/>
      <c r="GD53" s="272"/>
      <c r="GE53" s="272"/>
      <c r="GF53" s="272"/>
      <c r="GG53" s="272"/>
      <c r="GH53" s="272"/>
      <c r="GI53" s="272"/>
      <c r="GJ53" s="272"/>
      <c r="GK53" s="272"/>
      <c r="GL53" s="272"/>
      <c r="GM53" s="272"/>
      <c r="GN53" s="272"/>
      <c r="GO53" s="272"/>
      <c r="GP53" s="272"/>
      <c r="GQ53" s="272"/>
      <c r="GR53" s="272"/>
      <c r="GS53" s="272"/>
      <c r="GT53" s="272"/>
      <c r="GU53" s="272"/>
      <c r="GV53" s="272"/>
      <c r="GW53" s="272"/>
      <c r="GX53" s="272"/>
      <c r="GY53" s="272"/>
      <c r="GZ53" s="272"/>
      <c r="HA53" s="272"/>
      <c r="HB53" s="272"/>
      <c r="HC53" s="272"/>
      <c r="HD53" s="272"/>
      <c r="HE53" s="272"/>
      <c r="HF53" s="272"/>
      <c r="HG53" s="272"/>
      <c r="HH53" s="272"/>
      <c r="HI53" s="272"/>
      <c r="HJ53" s="272"/>
      <c r="HK53" s="272"/>
      <c r="HL53" s="272"/>
      <c r="HM53" s="272"/>
      <c r="HN53" s="272"/>
      <c r="HO53" s="272"/>
      <c r="HP53" s="272"/>
      <c r="HQ53" s="272"/>
      <c r="HR53" s="272"/>
      <c r="HS53" s="272"/>
      <c r="HT53" s="272"/>
      <c r="HU53" s="272"/>
      <c r="HV53" s="272"/>
      <c r="HW53" s="272"/>
      <c r="HX53" s="272"/>
      <c r="HY53" s="272"/>
      <c r="HZ53" s="272"/>
      <c r="IA53" s="272"/>
      <c r="IB53" s="272"/>
      <c r="IC53" s="272"/>
      <c r="ID53" s="272"/>
      <c r="IE53" s="272"/>
      <c r="IF53" s="272"/>
      <c r="IG53" s="272"/>
      <c r="IH53" s="272"/>
      <c r="II53" s="272"/>
      <c r="IJ53" s="272"/>
      <c r="IK53" s="272"/>
      <c r="IL53" s="272"/>
      <c r="IM53" s="272"/>
      <c r="IN53" s="272"/>
      <c r="IO53" s="272"/>
      <c r="IP53" s="272"/>
      <c r="IQ53" s="272"/>
      <c r="IR53" s="272"/>
      <c r="IS53" s="272"/>
      <c r="IT53" s="272"/>
      <c r="IU53" s="272"/>
      <c r="IV53" s="272"/>
    </row>
    <row r="54" spans="1:256" s="370" customFormat="1" ht="15" customHeight="1">
      <c r="A54" s="278"/>
      <c r="B54" s="470"/>
      <c r="C54" s="278"/>
      <c r="D54" s="299"/>
      <c r="E54" s="299"/>
      <c r="F54" s="299"/>
      <c r="G54" s="274"/>
      <c r="H54" s="274"/>
      <c r="I54" s="272"/>
      <c r="J54" s="273"/>
      <c r="K54" s="272"/>
      <c r="L54" s="272"/>
      <c r="M54" s="273"/>
      <c r="N54" s="272"/>
      <c r="O54" s="272"/>
      <c r="P54" s="272"/>
      <c r="Q54" s="272"/>
      <c r="R54" s="272"/>
      <c r="S54" s="272"/>
      <c r="T54" s="272"/>
      <c r="U54" s="272"/>
      <c r="V54" s="272"/>
      <c r="W54" s="272"/>
      <c r="X54" s="272"/>
      <c r="Y54" s="272"/>
      <c r="Z54" s="272"/>
      <c r="AA54" s="272"/>
      <c r="AB54" s="272"/>
      <c r="AC54" s="272"/>
      <c r="AD54" s="272"/>
      <c r="AE54" s="272"/>
      <c r="AF54" s="272"/>
      <c r="AG54" s="272"/>
      <c r="AH54" s="272"/>
      <c r="AI54" s="272"/>
      <c r="AJ54" s="272"/>
      <c r="AK54" s="272"/>
      <c r="AL54" s="272"/>
      <c r="AM54" s="272"/>
      <c r="AN54" s="272"/>
      <c r="AO54" s="272"/>
      <c r="AP54" s="272"/>
      <c r="AQ54" s="272"/>
      <c r="AR54" s="272"/>
      <c r="AS54" s="272"/>
      <c r="AT54" s="272"/>
      <c r="AU54" s="272"/>
      <c r="AV54" s="272"/>
      <c r="AW54" s="272"/>
      <c r="AX54" s="272"/>
      <c r="AY54" s="272"/>
      <c r="AZ54" s="272"/>
      <c r="BA54" s="272"/>
      <c r="BB54" s="272"/>
      <c r="BC54" s="272"/>
      <c r="BD54" s="272"/>
      <c r="BE54" s="272"/>
      <c r="BF54" s="272"/>
      <c r="BG54" s="272"/>
      <c r="BH54" s="272"/>
      <c r="BI54" s="272"/>
      <c r="BJ54" s="272"/>
      <c r="BK54" s="272"/>
      <c r="BL54" s="272"/>
      <c r="BM54" s="272"/>
      <c r="BN54" s="272"/>
      <c r="BO54" s="272"/>
      <c r="BP54" s="272"/>
      <c r="BQ54" s="272"/>
      <c r="BR54" s="272"/>
      <c r="BS54" s="272"/>
      <c r="BT54" s="272"/>
      <c r="BU54" s="272"/>
      <c r="BV54" s="272"/>
      <c r="BW54" s="272"/>
      <c r="BX54" s="272"/>
      <c r="BY54" s="272"/>
      <c r="BZ54" s="272"/>
      <c r="CA54" s="272"/>
      <c r="CB54" s="272"/>
      <c r="CC54" s="272"/>
      <c r="CD54" s="272"/>
      <c r="CE54" s="272"/>
      <c r="CF54" s="272"/>
      <c r="CG54" s="272"/>
      <c r="CH54" s="272"/>
      <c r="CI54" s="272"/>
      <c r="CJ54" s="272"/>
      <c r="CK54" s="272"/>
      <c r="CL54" s="272"/>
      <c r="CM54" s="272"/>
      <c r="CN54" s="272"/>
      <c r="CO54" s="272"/>
      <c r="CP54" s="272"/>
      <c r="CQ54" s="272"/>
      <c r="CR54" s="272"/>
      <c r="CS54" s="272"/>
      <c r="CT54" s="272"/>
      <c r="CU54" s="272"/>
      <c r="CV54" s="272"/>
      <c r="CW54" s="272"/>
      <c r="CX54" s="272"/>
      <c r="CY54" s="272"/>
      <c r="CZ54" s="272"/>
      <c r="DA54" s="272"/>
      <c r="DB54" s="272"/>
      <c r="DC54" s="272"/>
      <c r="DD54" s="272"/>
      <c r="DE54" s="272"/>
      <c r="DF54" s="272"/>
      <c r="DG54" s="272"/>
      <c r="DH54" s="272"/>
      <c r="DI54" s="272"/>
      <c r="DJ54" s="272"/>
      <c r="DK54" s="272"/>
      <c r="DL54" s="272"/>
      <c r="DM54" s="272"/>
      <c r="DN54" s="272"/>
      <c r="DO54" s="272"/>
      <c r="DP54" s="272"/>
      <c r="DQ54" s="272"/>
      <c r="DR54" s="272"/>
      <c r="DS54" s="272"/>
      <c r="DT54" s="272"/>
      <c r="DU54" s="272"/>
      <c r="DV54" s="272"/>
      <c r="DW54" s="272"/>
      <c r="DX54" s="272"/>
      <c r="DY54" s="272"/>
      <c r="DZ54" s="272"/>
      <c r="EA54" s="272"/>
      <c r="EB54" s="272"/>
      <c r="EC54" s="272"/>
      <c r="ED54" s="272"/>
      <c r="EE54" s="272"/>
      <c r="EF54" s="272"/>
      <c r="EG54" s="272"/>
      <c r="EH54" s="272"/>
      <c r="EI54" s="272"/>
      <c r="EJ54" s="272"/>
      <c r="EK54" s="272"/>
      <c r="EL54" s="272"/>
      <c r="EM54" s="272"/>
      <c r="EN54" s="272"/>
      <c r="EO54" s="272"/>
      <c r="EP54" s="272"/>
      <c r="EQ54" s="272"/>
      <c r="ER54" s="272"/>
      <c r="ES54" s="272"/>
      <c r="ET54" s="272"/>
      <c r="EU54" s="272"/>
      <c r="EV54" s="272"/>
      <c r="EW54" s="272"/>
      <c r="EX54" s="272"/>
      <c r="EY54" s="272"/>
      <c r="EZ54" s="272"/>
      <c r="FA54" s="272"/>
      <c r="FB54" s="272"/>
      <c r="FC54" s="272"/>
      <c r="FD54" s="272"/>
      <c r="FE54" s="272"/>
      <c r="FF54" s="272"/>
      <c r="FG54" s="272"/>
      <c r="FH54" s="272"/>
      <c r="FI54" s="272"/>
      <c r="FJ54" s="272"/>
      <c r="FK54" s="272"/>
      <c r="FL54" s="272"/>
      <c r="FM54" s="272"/>
      <c r="FN54" s="272"/>
      <c r="FO54" s="272"/>
      <c r="FP54" s="272"/>
      <c r="FQ54" s="272"/>
      <c r="FR54" s="272"/>
      <c r="FS54" s="272"/>
      <c r="FT54" s="272"/>
      <c r="FU54" s="272"/>
      <c r="FV54" s="272"/>
      <c r="FW54" s="272"/>
      <c r="FX54" s="272"/>
      <c r="FY54" s="272"/>
      <c r="FZ54" s="272"/>
      <c r="GA54" s="272"/>
      <c r="GB54" s="272"/>
      <c r="GC54" s="272"/>
      <c r="GD54" s="272"/>
      <c r="GE54" s="272"/>
      <c r="GF54" s="272"/>
      <c r="GG54" s="272"/>
      <c r="GH54" s="272"/>
      <c r="GI54" s="272"/>
      <c r="GJ54" s="272"/>
      <c r="GK54" s="272"/>
      <c r="GL54" s="272"/>
      <c r="GM54" s="272"/>
      <c r="GN54" s="272"/>
      <c r="GO54" s="272"/>
      <c r="GP54" s="272"/>
      <c r="GQ54" s="272"/>
      <c r="GR54" s="272"/>
      <c r="GS54" s="272"/>
      <c r="GT54" s="272"/>
      <c r="GU54" s="272"/>
      <c r="GV54" s="272"/>
      <c r="GW54" s="272"/>
      <c r="GX54" s="272"/>
      <c r="GY54" s="272"/>
      <c r="GZ54" s="272"/>
      <c r="HA54" s="272"/>
      <c r="HB54" s="272"/>
      <c r="HC54" s="272"/>
      <c r="HD54" s="272"/>
      <c r="HE54" s="272"/>
      <c r="HF54" s="272"/>
      <c r="HG54" s="272"/>
      <c r="HH54" s="272"/>
      <c r="HI54" s="272"/>
      <c r="HJ54" s="272"/>
      <c r="HK54" s="272"/>
      <c r="HL54" s="272"/>
      <c r="HM54" s="272"/>
      <c r="HN54" s="272"/>
      <c r="HO54" s="272"/>
      <c r="HP54" s="272"/>
      <c r="HQ54" s="272"/>
      <c r="HR54" s="272"/>
      <c r="HS54" s="272"/>
      <c r="HT54" s="272"/>
      <c r="HU54" s="272"/>
      <c r="HV54" s="272"/>
      <c r="HW54" s="272"/>
      <c r="HX54" s="272"/>
      <c r="HY54" s="272"/>
      <c r="HZ54" s="272"/>
      <c r="IA54" s="272"/>
      <c r="IB54" s="272"/>
      <c r="IC54" s="272"/>
      <c r="ID54" s="272"/>
      <c r="IE54" s="272"/>
      <c r="IF54" s="272"/>
      <c r="IG54" s="272"/>
      <c r="IH54" s="272"/>
      <c r="II54" s="272"/>
      <c r="IJ54" s="272"/>
      <c r="IK54" s="272"/>
      <c r="IL54" s="272"/>
      <c r="IM54" s="272"/>
      <c r="IN54" s="272"/>
      <c r="IO54" s="272"/>
      <c r="IP54" s="272"/>
      <c r="IQ54" s="272"/>
      <c r="IR54" s="272"/>
      <c r="IS54" s="272"/>
      <c r="IT54" s="272"/>
      <c r="IU54" s="272"/>
      <c r="IV54" s="272"/>
    </row>
    <row r="55" spans="1:256" s="370" customFormat="1" ht="15" customHeight="1">
      <c r="A55" s="278"/>
      <c r="B55" s="278"/>
      <c r="C55" s="278"/>
      <c r="D55" s="299"/>
      <c r="E55" s="299"/>
      <c r="F55" s="299"/>
      <c r="G55" s="274"/>
      <c r="H55" s="274"/>
      <c r="I55" s="272"/>
      <c r="J55" s="273"/>
      <c r="K55" s="272"/>
      <c r="L55" s="272"/>
      <c r="M55" s="273"/>
      <c r="N55" s="272"/>
      <c r="O55" s="272"/>
      <c r="P55" s="272"/>
      <c r="Q55" s="272"/>
      <c r="R55" s="272"/>
      <c r="S55" s="272"/>
      <c r="T55" s="272"/>
      <c r="U55" s="272"/>
      <c r="V55" s="272"/>
      <c r="W55" s="272"/>
      <c r="X55" s="272"/>
      <c r="Y55" s="272"/>
      <c r="Z55" s="272"/>
      <c r="AA55" s="272"/>
      <c r="AB55" s="272"/>
      <c r="AC55" s="272"/>
      <c r="AD55" s="272"/>
      <c r="AE55" s="272"/>
      <c r="AF55" s="272"/>
      <c r="AG55" s="272"/>
      <c r="AH55" s="272"/>
      <c r="AI55" s="272"/>
      <c r="AJ55" s="272"/>
      <c r="AK55" s="272"/>
      <c r="AL55" s="272"/>
      <c r="AM55" s="272"/>
      <c r="AN55" s="272"/>
      <c r="AO55" s="272"/>
      <c r="AP55" s="272"/>
      <c r="AQ55" s="272"/>
      <c r="AR55" s="272"/>
      <c r="AS55" s="272"/>
      <c r="AT55" s="272"/>
      <c r="AU55" s="272"/>
      <c r="AV55" s="272"/>
      <c r="AW55" s="272"/>
      <c r="AX55" s="272"/>
      <c r="AY55" s="272"/>
      <c r="AZ55" s="272"/>
      <c r="BA55" s="272"/>
      <c r="BB55" s="272"/>
      <c r="BC55" s="272"/>
      <c r="BD55" s="272"/>
      <c r="BE55" s="272"/>
      <c r="BF55" s="272"/>
      <c r="BG55" s="272"/>
      <c r="BH55" s="272"/>
      <c r="BI55" s="272"/>
      <c r="BJ55" s="272"/>
      <c r="BK55" s="272"/>
      <c r="BL55" s="272"/>
      <c r="BM55" s="272"/>
      <c r="BN55" s="272"/>
      <c r="BO55" s="272"/>
      <c r="BP55" s="272"/>
      <c r="BQ55" s="272"/>
      <c r="BR55" s="272"/>
      <c r="BS55" s="272"/>
      <c r="BT55" s="272"/>
      <c r="BU55" s="272"/>
      <c r="BV55" s="272"/>
      <c r="BW55" s="272"/>
      <c r="BX55" s="272"/>
      <c r="BY55" s="272"/>
      <c r="BZ55" s="272"/>
      <c r="CA55" s="272"/>
      <c r="CB55" s="272"/>
      <c r="CC55" s="272"/>
      <c r="CD55" s="272"/>
      <c r="CE55" s="272"/>
      <c r="CF55" s="272"/>
      <c r="CG55" s="272"/>
      <c r="CH55" s="272"/>
      <c r="CI55" s="272"/>
      <c r="CJ55" s="272"/>
      <c r="CK55" s="272"/>
      <c r="CL55" s="272"/>
      <c r="CM55" s="272"/>
      <c r="CN55" s="272"/>
      <c r="CO55" s="272"/>
      <c r="CP55" s="272"/>
      <c r="CQ55" s="272"/>
      <c r="CR55" s="272"/>
      <c r="CS55" s="272"/>
      <c r="CT55" s="272"/>
      <c r="CU55" s="272"/>
      <c r="CV55" s="272"/>
      <c r="CW55" s="272"/>
      <c r="CX55" s="272"/>
      <c r="CY55" s="272"/>
      <c r="CZ55" s="272"/>
      <c r="DA55" s="272"/>
      <c r="DB55" s="272"/>
      <c r="DC55" s="272"/>
      <c r="DD55" s="272"/>
      <c r="DE55" s="272"/>
      <c r="DF55" s="272"/>
      <c r="DG55" s="272"/>
      <c r="DH55" s="272"/>
      <c r="DI55" s="272"/>
      <c r="DJ55" s="272"/>
      <c r="DK55" s="272"/>
      <c r="DL55" s="272"/>
      <c r="DM55" s="272"/>
      <c r="DN55" s="272"/>
      <c r="DO55" s="272"/>
      <c r="DP55" s="272"/>
      <c r="DQ55" s="272"/>
      <c r="DR55" s="272"/>
      <c r="DS55" s="272"/>
      <c r="DT55" s="272"/>
      <c r="DU55" s="272"/>
      <c r="DV55" s="272"/>
      <c r="DW55" s="272"/>
      <c r="DX55" s="272"/>
      <c r="DY55" s="272"/>
      <c r="DZ55" s="272"/>
      <c r="EA55" s="272"/>
      <c r="EB55" s="272"/>
      <c r="EC55" s="272"/>
      <c r="ED55" s="272"/>
      <c r="EE55" s="272"/>
      <c r="EF55" s="272"/>
      <c r="EG55" s="272"/>
      <c r="EH55" s="272"/>
      <c r="EI55" s="272"/>
      <c r="EJ55" s="272"/>
      <c r="EK55" s="272"/>
      <c r="EL55" s="272"/>
      <c r="EM55" s="272"/>
      <c r="EN55" s="272"/>
      <c r="EO55" s="272"/>
      <c r="EP55" s="272"/>
      <c r="EQ55" s="272"/>
      <c r="ER55" s="272"/>
      <c r="ES55" s="272"/>
      <c r="ET55" s="272"/>
      <c r="EU55" s="272"/>
      <c r="EV55" s="272"/>
      <c r="EW55" s="272"/>
      <c r="EX55" s="272"/>
      <c r="EY55" s="272"/>
      <c r="EZ55" s="272"/>
      <c r="FA55" s="272"/>
      <c r="FB55" s="272"/>
      <c r="FC55" s="272"/>
      <c r="FD55" s="272"/>
      <c r="FE55" s="272"/>
      <c r="FF55" s="272"/>
      <c r="FG55" s="272"/>
      <c r="FH55" s="272"/>
      <c r="FI55" s="272"/>
      <c r="FJ55" s="272"/>
      <c r="FK55" s="272"/>
      <c r="FL55" s="272"/>
      <c r="FM55" s="272"/>
      <c r="FN55" s="272"/>
      <c r="FO55" s="272"/>
      <c r="FP55" s="272"/>
      <c r="FQ55" s="272"/>
      <c r="FR55" s="272"/>
      <c r="FS55" s="272"/>
      <c r="FT55" s="272"/>
      <c r="FU55" s="272"/>
      <c r="FV55" s="272"/>
      <c r="FW55" s="272"/>
      <c r="FX55" s="272"/>
      <c r="FY55" s="272"/>
      <c r="FZ55" s="272"/>
      <c r="GA55" s="272"/>
      <c r="GB55" s="272"/>
      <c r="GC55" s="272"/>
      <c r="GD55" s="272"/>
      <c r="GE55" s="272"/>
      <c r="GF55" s="272"/>
      <c r="GG55" s="272"/>
      <c r="GH55" s="272"/>
      <c r="GI55" s="272"/>
      <c r="GJ55" s="272"/>
      <c r="GK55" s="272"/>
      <c r="GL55" s="272"/>
      <c r="GM55" s="272"/>
      <c r="GN55" s="272"/>
      <c r="GO55" s="272"/>
      <c r="GP55" s="272"/>
      <c r="GQ55" s="272"/>
      <c r="GR55" s="272"/>
      <c r="GS55" s="272"/>
      <c r="GT55" s="272"/>
      <c r="GU55" s="272"/>
      <c r="GV55" s="272"/>
      <c r="GW55" s="272"/>
      <c r="GX55" s="272"/>
      <c r="GY55" s="272"/>
      <c r="GZ55" s="272"/>
      <c r="HA55" s="272"/>
      <c r="HB55" s="272"/>
      <c r="HC55" s="272"/>
      <c r="HD55" s="272"/>
      <c r="HE55" s="272"/>
      <c r="HF55" s="272"/>
      <c r="HG55" s="272"/>
      <c r="HH55" s="272"/>
      <c r="HI55" s="272"/>
      <c r="HJ55" s="272"/>
      <c r="HK55" s="272"/>
      <c r="HL55" s="272"/>
      <c r="HM55" s="272"/>
      <c r="HN55" s="272"/>
      <c r="HO55" s="272"/>
      <c r="HP55" s="272"/>
      <c r="HQ55" s="272"/>
      <c r="HR55" s="272"/>
      <c r="HS55" s="272"/>
      <c r="HT55" s="272"/>
      <c r="HU55" s="272"/>
      <c r="HV55" s="272"/>
      <c r="HW55" s="272"/>
      <c r="HX55" s="272"/>
      <c r="HY55" s="272"/>
      <c r="HZ55" s="272"/>
      <c r="IA55" s="272"/>
      <c r="IB55" s="272"/>
      <c r="IC55" s="272"/>
      <c r="ID55" s="272"/>
      <c r="IE55" s="272"/>
      <c r="IF55" s="272"/>
      <c r="IG55" s="272"/>
      <c r="IH55" s="272"/>
      <c r="II55" s="272"/>
      <c r="IJ55" s="272"/>
      <c r="IK55" s="272"/>
      <c r="IL55" s="272"/>
      <c r="IM55" s="272"/>
      <c r="IN55" s="272"/>
      <c r="IO55" s="272"/>
      <c r="IP55" s="272"/>
      <c r="IQ55" s="272"/>
      <c r="IR55" s="272"/>
      <c r="IS55" s="272"/>
      <c r="IT55" s="272"/>
      <c r="IU55" s="272"/>
      <c r="IV55" s="272"/>
    </row>
    <row r="56" spans="1:256" s="370" customFormat="1" ht="15" customHeight="1">
      <c r="A56" s="278"/>
      <c r="B56" s="278"/>
      <c r="C56" s="278"/>
      <c r="D56" s="299"/>
      <c r="E56" s="299"/>
      <c r="F56" s="299"/>
      <c r="G56" s="274"/>
      <c r="H56" s="274"/>
      <c r="I56" s="272"/>
      <c r="J56" s="273"/>
      <c r="K56" s="272"/>
      <c r="L56" s="272"/>
      <c r="M56" s="273"/>
      <c r="N56" s="272"/>
      <c r="O56" s="272"/>
      <c r="P56" s="272"/>
      <c r="Q56" s="272"/>
      <c r="R56" s="272"/>
      <c r="S56" s="272"/>
      <c r="T56" s="272"/>
      <c r="U56" s="272"/>
      <c r="V56" s="272"/>
      <c r="W56" s="272"/>
      <c r="X56" s="272"/>
      <c r="Y56" s="272"/>
      <c r="Z56" s="272"/>
      <c r="AA56" s="272"/>
      <c r="AB56" s="272"/>
      <c r="AC56" s="272"/>
      <c r="AD56" s="272"/>
      <c r="AE56" s="272"/>
      <c r="AF56" s="272"/>
      <c r="AG56" s="272"/>
      <c r="AH56" s="272"/>
      <c r="AI56" s="272"/>
      <c r="AJ56" s="272"/>
      <c r="AK56" s="272"/>
      <c r="AL56" s="272"/>
      <c r="AM56" s="272"/>
      <c r="AN56" s="272"/>
      <c r="AO56" s="272"/>
      <c r="AP56" s="272"/>
      <c r="AQ56" s="272"/>
      <c r="AR56" s="272"/>
      <c r="AS56" s="272"/>
      <c r="AT56" s="272"/>
      <c r="AU56" s="272"/>
      <c r="AV56" s="272"/>
      <c r="AW56" s="272"/>
      <c r="AX56" s="272"/>
      <c r="AY56" s="272"/>
      <c r="AZ56" s="272"/>
      <c r="BA56" s="272"/>
      <c r="BB56" s="272"/>
      <c r="BC56" s="272"/>
      <c r="BD56" s="272"/>
      <c r="BE56" s="272"/>
      <c r="BF56" s="272"/>
      <c r="BG56" s="272"/>
      <c r="BH56" s="272"/>
      <c r="BI56" s="272"/>
      <c r="BJ56" s="272"/>
      <c r="BK56" s="272"/>
      <c r="BL56" s="272"/>
      <c r="BM56" s="272"/>
      <c r="BN56" s="272"/>
      <c r="BO56" s="272"/>
      <c r="BP56" s="272"/>
      <c r="BQ56" s="272"/>
      <c r="BR56" s="272"/>
      <c r="BS56" s="272"/>
      <c r="BT56" s="272"/>
      <c r="BU56" s="272"/>
      <c r="BV56" s="272"/>
      <c r="BW56" s="272"/>
      <c r="BX56" s="272"/>
      <c r="BY56" s="272"/>
      <c r="BZ56" s="272"/>
      <c r="CA56" s="272"/>
      <c r="CB56" s="272"/>
      <c r="CC56" s="272"/>
      <c r="CD56" s="272"/>
      <c r="CE56" s="272"/>
      <c r="CF56" s="272"/>
      <c r="CG56" s="272"/>
      <c r="CH56" s="272"/>
      <c r="CI56" s="272"/>
      <c r="CJ56" s="272"/>
      <c r="CK56" s="272"/>
      <c r="CL56" s="272"/>
      <c r="CM56" s="272"/>
      <c r="CN56" s="272"/>
      <c r="CO56" s="272"/>
      <c r="CP56" s="272"/>
      <c r="CQ56" s="272"/>
      <c r="CR56" s="272"/>
      <c r="CS56" s="272"/>
      <c r="CT56" s="272"/>
      <c r="CU56" s="272"/>
      <c r="CV56" s="272"/>
      <c r="CW56" s="272"/>
      <c r="CX56" s="272"/>
      <c r="CY56" s="272"/>
      <c r="CZ56" s="272"/>
      <c r="DA56" s="272"/>
      <c r="DB56" s="272"/>
      <c r="DC56" s="272"/>
      <c r="DD56" s="272"/>
      <c r="DE56" s="272"/>
      <c r="DF56" s="272"/>
      <c r="DG56" s="272"/>
      <c r="DH56" s="272"/>
      <c r="DI56" s="272"/>
      <c r="DJ56" s="272"/>
      <c r="DK56" s="272"/>
      <c r="DL56" s="272"/>
      <c r="DM56" s="272"/>
      <c r="DN56" s="272"/>
      <c r="DO56" s="272"/>
      <c r="DP56" s="272"/>
      <c r="DQ56" s="272"/>
      <c r="DR56" s="272"/>
      <c r="DS56" s="272"/>
      <c r="DT56" s="272"/>
      <c r="DU56" s="272"/>
      <c r="DV56" s="272"/>
      <c r="DW56" s="272"/>
      <c r="DX56" s="272"/>
      <c r="DY56" s="272"/>
      <c r="DZ56" s="272"/>
      <c r="EA56" s="272"/>
      <c r="EB56" s="272"/>
      <c r="EC56" s="272"/>
      <c r="ED56" s="272"/>
      <c r="EE56" s="272"/>
      <c r="EF56" s="272"/>
      <c r="EG56" s="272"/>
      <c r="EH56" s="272"/>
      <c r="EI56" s="272"/>
      <c r="EJ56" s="272"/>
      <c r="EK56" s="272"/>
      <c r="EL56" s="272"/>
      <c r="EM56" s="272"/>
      <c r="EN56" s="272"/>
      <c r="EO56" s="272"/>
      <c r="EP56" s="272"/>
      <c r="EQ56" s="272"/>
      <c r="ER56" s="272"/>
      <c r="ES56" s="272"/>
      <c r="ET56" s="272"/>
      <c r="EU56" s="272"/>
      <c r="EV56" s="272"/>
      <c r="EW56" s="272"/>
      <c r="EX56" s="272"/>
      <c r="EY56" s="272"/>
      <c r="EZ56" s="272"/>
      <c r="FA56" s="272"/>
      <c r="FB56" s="272"/>
      <c r="FC56" s="272"/>
      <c r="FD56" s="272"/>
      <c r="FE56" s="272"/>
      <c r="FF56" s="272"/>
      <c r="FG56" s="272"/>
      <c r="FH56" s="272"/>
      <c r="FI56" s="272"/>
      <c r="FJ56" s="272"/>
      <c r="FK56" s="272"/>
      <c r="FL56" s="272"/>
      <c r="FM56" s="272"/>
      <c r="FN56" s="272"/>
      <c r="FO56" s="272"/>
      <c r="FP56" s="272"/>
      <c r="FQ56" s="272"/>
      <c r="FR56" s="272"/>
      <c r="FS56" s="272"/>
      <c r="FT56" s="272"/>
      <c r="FU56" s="272"/>
      <c r="FV56" s="272"/>
      <c r="FW56" s="272"/>
      <c r="FX56" s="272"/>
      <c r="FY56" s="272"/>
      <c r="FZ56" s="272"/>
      <c r="GA56" s="272"/>
      <c r="GB56" s="272"/>
      <c r="GC56" s="272"/>
      <c r="GD56" s="272"/>
      <c r="GE56" s="272"/>
      <c r="GF56" s="272"/>
      <c r="GG56" s="272"/>
      <c r="GH56" s="272"/>
      <c r="GI56" s="272"/>
      <c r="GJ56" s="272"/>
      <c r="GK56" s="272"/>
      <c r="GL56" s="272"/>
      <c r="GM56" s="272"/>
      <c r="GN56" s="272"/>
      <c r="GO56" s="272"/>
      <c r="GP56" s="272"/>
      <c r="GQ56" s="272"/>
      <c r="GR56" s="272"/>
      <c r="GS56" s="272"/>
      <c r="GT56" s="272"/>
      <c r="GU56" s="272"/>
      <c r="GV56" s="272"/>
      <c r="GW56" s="272"/>
      <c r="GX56" s="272"/>
      <c r="GY56" s="272"/>
      <c r="GZ56" s="272"/>
      <c r="HA56" s="272"/>
      <c r="HB56" s="272"/>
      <c r="HC56" s="272"/>
      <c r="HD56" s="272"/>
      <c r="HE56" s="272"/>
      <c r="HF56" s="272"/>
      <c r="HG56" s="272"/>
      <c r="HH56" s="272"/>
      <c r="HI56" s="272"/>
      <c r="HJ56" s="272"/>
      <c r="HK56" s="272"/>
      <c r="HL56" s="272"/>
      <c r="HM56" s="272"/>
      <c r="HN56" s="272"/>
      <c r="HO56" s="272"/>
      <c r="HP56" s="272"/>
      <c r="HQ56" s="272"/>
      <c r="HR56" s="272"/>
      <c r="HS56" s="272"/>
      <c r="HT56" s="272"/>
      <c r="HU56" s="272"/>
      <c r="HV56" s="272"/>
      <c r="HW56" s="272"/>
      <c r="HX56" s="272"/>
      <c r="HY56" s="272"/>
      <c r="HZ56" s="272"/>
      <c r="IA56" s="272"/>
      <c r="IB56" s="272"/>
      <c r="IC56" s="272"/>
      <c r="ID56" s="272"/>
      <c r="IE56" s="272"/>
      <c r="IF56" s="272"/>
      <c r="IG56" s="272"/>
      <c r="IH56" s="272"/>
      <c r="II56" s="272"/>
      <c r="IJ56" s="272"/>
      <c r="IK56" s="272"/>
      <c r="IL56" s="272"/>
      <c r="IM56" s="272"/>
      <c r="IN56" s="272"/>
      <c r="IO56" s="272"/>
      <c r="IP56" s="272"/>
      <c r="IQ56" s="272"/>
      <c r="IR56" s="272"/>
      <c r="IS56" s="272"/>
      <c r="IT56" s="272"/>
      <c r="IU56" s="272"/>
      <c r="IV56" s="272"/>
    </row>
    <row r="57" spans="1:256" s="370" customFormat="1" ht="15" customHeight="1">
      <c r="A57" s="278"/>
      <c r="B57" s="278"/>
      <c r="C57" s="278"/>
      <c r="D57" s="299"/>
      <c r="E57" s="299"/>
      <c r="F57" s="299"/>
      <c r="G57" s="274"/>
      <c r="H57" s="274"/>
      <c r="I57" s="272"/>
      <c r="J57" s="273"/>
      <c r="K57" s="272"/>
      <c r="L57" s="272"/>
      <c r="M57" s="273"/>
      <c r="N57" s="272"/>
      <c r="O57" s="272"/>
      <c r="P57" s="272"/>
      <c r="Q57" s="272"/>
      <c r="R57" s="272"/>
      <c r="S57" s="272"/>
      <c r="T57" s="272"/>
      <c r="U57" s="272"/>
      <c r="V57" s="272"/>
      <c r="W57" s="272"/>
      <c r="X57" s="272"/>
      <c r="Y57" s="272"/>
      <c r="Z57" s="272"/>
      <c r="AA57" s="272"/>
      <c r="AB57" s="272"/>
      <c r="AC57" s="272"/>
      <c r="AD57" s="272"/>
      <c r="AE57" s="272"/>
      <c r="AF57" s="272"/>
      <c r="AG57" s="272"/>
      <c r="AH57" s="272"/>
      <c r="AI57" s="272"/>
      <c r="AJ57" s="272"/>
      <c r="AK57" s="272"/>
      <c r="AL57" s="272"/>
      <c r="AM57" s="272"/>
      <c r="AN57" s="272"/>
      <c r="AO57" s="272"/>
      <c r="AP57" s="272"/>
      <c r="AQ57" s="272"/>
      <c r="AR57" s="272"/>
      <c r="AS57" s="272"/>
      <c r="AT57" s="272"/>
      <c r="AU57" s="272"/>
      <c r="AV57" s="272"/>
      <c r="AW57" s="272"/>
      <c r="AX57" s="272"/>
      <c r="AY57" s="272"/>
      <c r="AZ57" s="272"/>
      <c r="BA57" s="272"/>
      <c r="BB57" s="272"/>
      <c r="BC57" s="272"/>
      <c r="BD57" s="272"/>
      <c r="BE57" s="272"/>
      <c r="BF57" s="272"/>
      <c r="BG57" s="272"/>
      <c r="BH57" s="272"/>
      <c r="BI57" s="272"/>
      <c r="BJ57" s="272"/>
      <c r="BK57" s="272"/>
      <c r="BL57" s="272"/>
      <c r="BM57" s="272"/>
      <c r="BN57" s="272"/>
      <c r="BO57" s="272"/>
      <c r="BP57" s="272"/>
      <c r="BQ57" s="272"/>
      <c r="BR57" s="272"/>
      <c r="BS57" s="272"/>
      <c r="BT57" s="272"/>
      <c r="BU57" s="272"/>
      <c r="BV57" s="272"/>
      <c r="BW57" s="272"/>
      <c r="BX57" s="272"/>
      <c r="BY57" s="272"/>
      <c r="BZ57" s="272"/>
      <c r="CA57" s="272"/>
      <c r="CB57" s="272"/>
      <c r="CC57" s="272"/>
      <c r="CD57" s="272"/>
      <c r="CE57" s="272"/>
      <c r="CF57" s="272"/>
      <c r="CG57" s="272"/>
      <c r="CH57" s="272"/>
      <c r="CI57" s="272"/>
      <c r="CJ57" s="272"/>
      <c r="CK57" s="272"/>
      <c r="CL57" s="272"/>
      <c r="CM57" s="272"/>
      <c r="CN57" s="272"/>
      <c r="CO57" s="272"/>
      <c r="CP57" s="272"/>
      <c r="CQ57" s="272"/>
      <c r="CR57" s="272"/>
      <c r="CS57" s="272"/>
      <c r="CT57" s="272"/>
      <c r="CU57" s="272"/>
      <c r="CV57" s="272"/>
      <c r="CW57" s="272"/>
      <c r="CX57" s="272"/>
      <c r="CY57" s="272"/>
      <c r="CZ57" s="272"/>
      <c r="DA57" s="272"/>
      <c r="DB57" s="272"/>
      <c r="DC57" s="272"/>
      <c r="DD57" s="272"/>
      <c r="DE57" s="272"/>
      <c r="DF57" s="272"/>
      <c r="DG57" s="272"/>
      <c r="DH57" s="272"/>
      <c r="DI57" s="272"/>
      <c r="DJ57" s="272"/>
      <c r="DK57" s="272"/>
      <c r="DL57" s="272"/>
      <c r="DM57" s="272"/>
      <c r="DN57" s="272"/>
      <c r="DO57" s="272"/>
      <c r="DP57" s="272"/>
      <c r="DQ57" s="272"/>
      <c r="DR57" s="272"/>
      <c r="DS57" s="272"/>
      <c r="DT57" s="272"/>
      <c r="DU57" s="272"/>
      <c r="DV57" s="272"/>
      <c r="DW57" s="272"/>
      <c r="DX57" s="272"/>
      <c r="DY57" s="272"/>
      <c r="DZ57" s="272"/>
      <c r="EA57" s="272"/>
      <c r="EB57" s="272"/>
      <c r="EC57" s="272"/>
      <c r="ED57" s="272"/>
      <c r="EE57" s="272"/>
      <c r="EF57" s="272"/>
      <c r="EG57" s="272"/>
      <c r="EH57" s="272"/>
      <c r="EI57" s="272"/>
      <c r="EJ57" s="272"/>
      <c r="EK57" s="272"/>
      <c r="EL57" s="272"/>
      <c r="EM57" s="272"/>
      <c r="EN57" s="272"/>
      <c r="EO57" s="272"/>
      <c r="EP57" s="272"/>
      <c r="EQ57" s="272"/>
      <c r="ER57" s="272"/>
      <c r="ES57" s="272"/>
      <c r="ET57" s="272"/>
      <c r="EU57" s="272"/>
      <c r="EV57" s="272"/>
      <c r="EW57" s="272"/>
      <c r="EX57" s="272"/>
      <c r="EY57" s="272"/>
      <c r="EZ57" s="272"/>
      <c r="FA57" s="272"/>
      <c r="FB57" s="272"/>
      <c r="FC57" s="272"/>
      <c r="FD57" s="272"/>
      <c r="FE57" s="272"/>
      <c r="FF57" s="272"/>
      <c r="FG57" s="272"/>
      <c r="FH57" s="272"/>
      <c r="FI57" s="272"/>
      <c r="FJ57" s="272"/>
      <c r="FK57" s="272"/>
      <c r="FL57" s="272"/>
      <c r="FM57" s="272"/>
      <c r="FN57" s="272"/>
      <c r="FO57" s="272"/>
      <c r="FP57" s="272"/>
      <c r="FQ57" s="272"/>
      <c r="FR57" s="272"/>
      <c r="FS57" s="272"/>
      <c r="FT57" s="272"/>
      <c r="FU57" s="272"/>
      <c r="FV57" s="272"/>
      <c r="FW57" s="272"/>
      <c r="FX57" s="272"/>
      <c r="FY57" s="272"/>
      <c r="FZ57" s="272"/>
      <c r="GA57" s="272"/>
      <c r="GB57" s="272"/>
      <c r="GC57" s="272"/>
      <c r="GD57" s="272"/>
      <c r="GE57" s="272"/>
      <c r="GF57" s="272"/>
      <c r="GG57" s="272"/>
      <c r="GH57" s="272"/>
      <c r="GI57" s="272"/>
      <c r="GJ57" s="272"/>
      <c r="GK57" s="272"/>
      <c r="GL57" s="272"/>
      <c r="GM57" s="272"/>
      <c r="GN57" s="272"/>
      <c r="GO57" s="272"/>
      <c r="GP57" s="272"/>
      <c r="GQ57" s="272"/>
      <c r="GR57" s="272"/>
      <c r="GS57" s="272"/>
      <c r="GT57" s="272"/>
      <c r="GU57" s="272"/>
      <c r="GV57" s="272"/>
      <c r="GW57" s="272"/>
      <c r="GX57" s="272"/>
      <c r="GY57" s="272"/>
      <c r="GZ57" s="272"/>
      <c r="HA57" s="272"/>
      <c r="HB57" s="272"/>
      <c r="HC57" s="272"/>
      <c r="HD57" s="272"/>
      <c r="HE57" s="272"/>
      <c r="HF57" s="272"/>
      <c r="HG57" s="272"/>
      <c r="HH57" s="272"/>
      <c r="HI57" s="272"/>
      <c r="HJ57" s="272"/>
      <c r="HK57" s="272"/>
      <c r="HL57" s="272"/>
      <c r="HM57" s="272"/>
      <c r="HN57" s="272"/>
      <c r="HO57" s="272"/>
      <c r="HP57" s="272"/>
      <c r="HQ57" s="272"/>
      <c r="HR57" s="272"/>
      <c r="HS57" s="272"/>
      <c r="HT57" s="272"/>
      <c r="HU57" s="272"/>
      <c r="HV57" s="272"/>
      <c r="HW57" s="272"/>
      <c r="HX57" s="272"/>
      <c r="HY57" s="272"/>
      <c r="HZ57" s="272"/>
      <c r="IA57" s="272"/>
      <c r="IB57" s="272"/>
      <c r="IC57" s="272"/>
      <c r="ID57" s="272"/>
      <c r="IE57" s="272"/>
      <c r="IF57" s="272"/>
      <c r="IG57" s="272"/>
      <c r="IH57" s="272"/>
      <c r="II57" s="272"/>
      <c r="IJ57" s="272"/>
      <c r="IK57" s="272"/>
      <c r="IL57" s="272"/>
      <c r="IM57" s="272"/>
      <c r="IN57" s="272"/>
      <c r="IO57" s="272"/>
      <c r="IP57" s="272"/>
      <c r="IQ57" s="272"/>
      <c r="IR57" s="272"/>
      <c r="IS57" s="272"/>
      <c r="IT57" s="272"/>
      <c r="IU57" s="272"/>
      <c r="IV57" s="272"/>
    </row>
    <row r="58" spans="1:256" s="370" customFormat="1" ht="15" customHeight="1">
      <c r="A58" s="278"/>
      <c r="B58" s="278"/>
      <c r="C58" s="278"/>
      <c r="D58" s="299"/>
      <c r="E58" s="299"/>
      <c r="F58" s="299"/>
      <c r="G58" s="274"/>
      <c r="H58" s="274"/>
      <c r="I58" s="272"/>
      <c r="J58" s="273"/>
      <c r="K58" s="272"/>
      <c r="L58" s="272"/>
      <c r="M58" s="273"/>
      <c r="N58" s="272"/>
      <c r="O58" s="272"/>
      <c r="P58" s="272"/>
      <c r="Q58" s="272"/>
      <c r="R58" s="272"/>
      <c r="S58" s="272"/>
      <c r="T58" s="272"/>
      <c r="U58" s="272"/>
      <c r="V58" s="272"/>
      <c r="W58" s="272"/>
      <c r="X58" s="272"/>
      <c r="Y58" s="272"/>
      <c r="Z58" s="272"/>
      <c r="AA58" s="272"/>
      <c r="AB58" s="272"/>
      <c r="AC58" s="272"/>
      <c r="AD58" s="272"/>
      <c r="AE58" s="272"/>
      <c r="AF58" s="272"/>
      <c r="AG58" s="272"/>
      <c r="AH58" s="272"/>
      <c r="AI58" s="272"/>
      <c r="AJ58" s="272"/>
      <c r="AK58" s="272"/>
      <c r="AL58" s="272"/>
      <c r="AM58" s="272"/>
      <c r="AN58" s="272"/>
      <c r="AO58" s="272"/>
      <c r="AP58" s="272"/>
      <c r="AQ58" s="272"/>
      <c r="AR58" s="272"/>
      <c r="AS58" s="272"/>
      <c r="AT58" s="272"/>
      <c r="AU58" s="272"/>
      <c r="AV58" s="272"/>
      <c r="AW58" s="272"/>
      <c r="AX58" s="272"/>
      <c r="AY58" s="272"/>
      <c r="AZ58" s="272"/>
      <c r="BA58" s="272"/>
      <c r="BB58" s="272"/>
      <c r="BC58" s="272"/>
      <c r="BD58" s="272"/>
      <c r="BE58" s="272"/>
      <c r="BF58" s="272"/>
      <c r="BG58" s="272"/>
      <c r="BH58" s="272"/>
      <c r="BI58" s="272"/>
      <c r="BJ58" s="272"/>
      <c r="BK58" s="272"/>
      <c r="BL58" s="272"/>
      <c r="BM58" s="272"/>
      <c r="BN58" s="272"/>
      <c r="BO58" s="272"/>
      <c r="BP58" s="272"/>
      <c r="BQ58" s="272"/>
      <c r="BR58" s="272"/>
      <c r="BS58" s="272"/>
      <c r="BT58" s="272"/>
      <c r="BU58" s="272"/>
      <c r="BV58" s="272"/>
      <c r="BW58" s="272"/>
      <c r="BX58" s="272"/>
      <c r="BY58" s="272"/>
      <c r="BZ58" s="272"/>
      <c r="CA58" s="272"/>
      <c r="CB58" s="272"/>
      <c r="CC58" s="272"/>
      <c r="CD58" s="272"/>
      <c r="CE58" s="272"/>
      <c r="CF58" s="272"/>
      <c r="CG58" s="272"/>
      <c r="CH58" s="272"/>
      <c r="CI58" s="272"/>
      <c r="CJ58" s="272"/>
      <c r="CK58" s="272"/>
      <c r="CL58" s="272"/>
      <c r="CM58" s="272"/>
      <c r="CN58" s="272"/>
      <c r="CO58" s="272"/>
      <c r="CP58" s="272"/>
      <c r="CQ58" s="272"/>
      <c r="CR58" s="272"/>
      <c r="CS58" s="272"/>
      <c r="CT58" s="272"/>
      <c r="CU58" s="272"/>
      <c r="CV58" s="272"/>
      <c r="CW58" s="272"/>
      <c r="CX58" s="272"/>
      <c r="CY58" s="272"/>
      <c r="CZ58" s="272"/>
      <c r="DA58" s="272"/>
      <c r="DB58" s="272"/>
      <c r="DC58" s="272"/>
      <c r="DD58" s="272"/>
      <c r="DE58" s="272"/>
      <c r="DF58" s="272"/>
      <c r="DG58" s="272"/>
      <c r="DH58" s="272"/>
      <c r="DI58" s="272"/>
      <c r="DJ58" s="272"/>
      <c r="DK58" s="272"/>
      <c r="DL58" s="272"/>
      <c r="DM58" s="272"/>
      <c r="DN58" s="272"/>
      <c r="DO58" s="272"/>
      <c r="DP58" s="272"/>
      <c r="DQ58" s="272"/>
      <c r="DR58" s="272"/>
      <c r="DS58" s="272"/>
      <c r="DT58" s="272"/>
      <c r="DU58" s="272"/>
      <c r="DV58" s="272"/>
      <c r="DW58" s="272"/>
      <c r="DX58" s="272"/>
      <c r="DY58" s="272"/>
      <c r="DZ58" s="272"/>
      <c r="EA58" s="272"/>
      <c r="EB58" s="272"/>
      <c r="EC58" s="272"/>
      <c r="ED58" s="272"/>
      <c r="EE58" s="272"/>
      <c r="EF58" s="272"/>
      <c r="EG58" s="272"/>
      <c r="EH58" s="272"/>
      <c r="EI58" s="272"/>
      <c r="EJ58" s="272"/>
      <c r="EK58" s="272"/>
      <c r="EL58" s="272"/>
      <c r="EM58" s="272"/>
      <c r="EN58" s="272"/>
      <c r="EO58" s="272"/>
      <c r="EP58" s="272"/>
      <c r="EQ58" s="272"/>
      <c r="ER58" s="272"/>
      <c r="ES58" s="272"/>
      <c r="ET58" s="272"/>
      <c r="EU58" s="272"/>
      <c r="EV58" s="272"/>
      <c r="EW58" s="272"/>
      <c r="EX58" s="272"/>
      <c r="EY58" s="272"/>
      <c r="EZ58" s="272"/>
      <c r="FA58" s="272"/>
      <c r="FB58" s="272"/>
      <c r="FC58" s="272"/>
      <c r="FD58" s="272"/>
      <c r="FE58" s="272"/>
      <c r="FF58" s="272"/>
      <c r="FG58" s="272"/>
      <c r="FH58" s="272"/>
      <c r="FI58" s="272"/>
      <c r="FJ58" s="272"/>
      <c r="FK58" s="272"/>
      <c r="FL58" s="272"/>
      <c r="FM58" s="272"/>
      <c r="FN58" s="272"/>
      <c r="FO58" s="272"/>
      <c r="FP58" s="272"/>
      <c r="FQ58" s="272"/>
      <c r="FR58" s="272"/>
      <c r="FS58" s="272"/>
      <c r="FT58" s="272"/>
      <c r="FU58" s="272"/>
      <c r="FV58" s="272"/>
      <c r="FW58" s="272"/>
      <c r="FX58" s="272"/>
      <c r="FY58" s="272"/>
      <c r="FZ58" s="272"/>
      <c r="GA58" s="272"/>
      <c r="GB58" s="272"/>
      <c r="GC58" s="272"/>
      <c r="GD58" s="272"/>
      <c r="GE58" s="272"/>
      <c r="GF58" s="272"/>
      <c r="GG58" s="272"/>
      <c r="GH58" s="272"/>
      <c r="GI58" s="272"/>
      <c r="GJ58" s="272"/>
      <c r="GK58" s="272"/>
      <c r="GL58" s="272"/>
      <c r="GM58" s="272"/>
      <c r="GN58" s="272"/>
      <c r="GO58" s="272"/>
      <c r="GP58" s="272"/>
      <c r="GQ58" s="272"/>
      <c r="GR58" s="272"/>
      <c r="GS58" s="272"/>
      <c r="GT58" s="272"/>
      <c r="GU58" s="272"/>
      <c r="GV58" s="272"/>
      <c r="GW58" s="272"/>
      <c r="GX58" s="272"/>
      <c r="GY58" s="272"/>
      <c r="GZ58" s="272"/>
      <c r="HA58" s="272"/>
      <c r="HB58" s="272"/>
      <c r="HC58" s="272"/>
      <c r="HD58" s="272"/>
      <c r="HE58" s="272"/>
      <c r="HF58" s="272"/>
      <c r="HG58" s="272"/>
      <c r="HH58" s="272"/>
      <c r="HI58" s="272"/>
      <c r="HJ58" s="272"/>
      <c r="HK58" s="272"/>
      <c r="HL58" s="272"/>
      <c r="HM58" s="272"/>
      <c r="HN58" s="272"/>
      <c r="HO58" s="272"/>
      <c r="HP58" s="272"/>
      <c r="HQ58" s="272"/>
      <c r="HR58" s="272"/>
      <c r="HS58" s="272"/>
      <c r="HT58" s="272"/>
      <c r="HU58" s="272"/>
      <c r="HV58" s="272"/>
      <c r="HW58" s="272"/>
      <c r="HX58" s="272"/>
      <c r="HY58" s="272"/>
      <c r="HZ58" s="272"/>
      <c r="IA58" s="272"/>
      <c r="IB58" s="272"/>
      <c r="IC58" s="272"/>
      <c r="ID58" s="272"/>
      <c r="IE58" s="272"/>
      <c r="IF58" s="272"/>
      <c r="IG58" s="272"/>
      <c r="IH58" s="272"/>
      <c r="II58" s="272"/>
      <c r="IJ58" s="272"/>
      <c r="IK58" s="272"/>
      <c r="IL58" s="272"/>
      <c r="IM58" s="272"/>
      <c r="IN58" s="272"/>
      <c r="IO58" s="272"/>
      <c r="IP58" s="272"/>
      <c r="IQ58" s="272"/>
      <c r="IR58" s="272"/>
      <c r="IS58" s="272"/>
      <c r="IT58" s="272"/>
      <c r="IU58" s="272"/>
      <c r="IV58" s="272"/>
    </row>
    <row r="59" spans="1:256" s="370" customFormat="1" ht="15" customHeight="1">
      <c r="A59" s="278"/>
      <c r="B59" s="278"/>
      <c r="C59" s="278"/>
      <c r="D59" s="299"/>
      <c r="E59" s="299"/>
      <c r="F59" s="299"/>
      <c r="G59" s="274"/>
      <c r="H59" s="274"/>
      <c r="I59" s="272"/>
      <c r="J59" s="273"/>
      <c r="K59" s="272"/>
      <c r="L59" s="272"/>
      <c r="M59" s="273"/>
      <c r="N59" s="272"/>
      <c r="O59" s="272"/>
      <c r="P59" s="272"/>
      <c r="Q59" s="272"/>
      <c r="R59" s="272"/>
      <c r="S59" s="272"/>
      <c r="T59" s="272"/>
      <c r="U59" s="272"/>
      <c r="V59" s="272"/>
      <c r="W59" s="272"/>
      <c r="X59" s="272"/>
      <c r="Y59" s="272"/>
      <c r="Z59" s="272"/>
      <c r="AA59" s="272"/>
      <c r="AB59" s="272"/>
      <c r="AC59" s="272"/>
      <c r="AD59" s="272"/>
      <c r="AE59" s="272"/>
      <c r="AF59" s="272"/>
      <c r="AG59" s="272"/>
      <c r="AH59" s="272"/>
      <c r="AI59" s="272"/>
      <c r="AJ59" s="272"/>
      <c r="AK59" s="272"/>
      <c r="AL59" s="272"/>
      <c r="AM59" s="272"/>
      <c r="AN59" s="272"/>
      <c r="AO59" s="272"/>
      <c r="AP59" s="272"/>
      <c r="AQ59" s="272"/>
      <c r="AR59" s="272"/>
      <c r="AS59" s="272"/>
      <c r="AT59" s="272"/>
      <c r="AU59" s="272"/>
      <c r="AV59" s="272"/>
      <c r="AW59" s="272"/>
      <c r="AX59" s="272"/>
      <c r="AY59" s="272"/>
      <c r="AZ59" s="272"/>
      <c r="BA59" s="272"/>
      <c r="BB59" s="272"/>
      <c r="BC59" s="272"/>
      <c r="BD59" s="272"/>
      <c r="BE59" s="272"/>
      <c r="BF59" s="272"/>
      <c r="BG59" s="272"/>
      <c r="BH59" s="272"/>
      <c r="BI59" s="272"/>
      <c r="BJ59" s="272"/>
      <c r="BK59" s="272"/>
      <c r="BL59" s="272"/>
      <c r="BM59" s="272"/>
      <c r="BN59" s="272"/>
      <c r="BO59" s="272"/>
      <c r="BP59" s="272"/>
      <c r="BQ59" s="272"/>
      <c r="BR59" s="272"/>
      <c r="BS59" s="272"/>
      <c r="BT59" s="272"/>
      <c r="BU59" s="272"/>
      <c r="BV59" s="272"/>
      <c r="BW59" s="272"/>
      <c r="BX59" s="272"/>
      <c r="BY59" s="272"/>
      <c r="BZ59" s="272"/>
      <c r="CA59" s="272"/>
      <c r="CB59" s="272"/>
      <c r="CC59" s="272"/>
      <c r="CD59" s="272"/>
      <c r="CE59" s="272"/>
      <c r="CF59" s="272"/>
      <c r="CG59" s="272"/>
      <c r="CH59" s="272"/>
      <c r="CI59" s="272"/>
      <c r="CJ59" s="272"/>
      <c r="CK59" s="272"/>
      <c r="CL59" s="272"/>
      <c r="CM59" s="272"/>
      <c r="CN59" s="272"/>
      <c r="CO59" s="272"/>
      <c r="CP59" s="272"/>
      <c r="CQ59" s="272"/>
      <c r="CR59" s="272"/>
      <c r="CS59" s="272"/>
      <c r="CT59" s="272"/>
      <c r="CU59" s="272"/>
      <c r="CV59" s="272"/>
      <c r="CW59" s="272"/>
      <c r="CX59" s="272"/>
      <c r="CY59" s="272"/>
      <c r="CZ59" s="272"/>
      <c r="DA59" s="272"/>
      <c r="DB59" s="272"/>
      <c r="DC59" s="272"/>
      <c r="DD59" s="272"/>
      <c r="DE59" s="272"/>
      <c r="DF59" s="272"/>
      <c r="DG59" s="272"/>
      <c r="DH59" s="272"/>
      <c r="DI59" s="272"/>
      <c r="DJ59" s="272"/>
      <c r="DK59" s="272"/>
      <c r="DL59" s="272"/>
      <c r="DM59" s="272"/>
      <c r="DN59" s="272"/>
      <c r="DO59" s="272"/>
      <c r="DP59" s="272"/>
      <c r="DQ59" s="272"/>
      <c r="DR59" s="272"/>
      <c r="DS59" s="272"/>
      <c r="DT59" s="272"/>
      <c r="DU59" s="272"/>
      <c r="DV59" s="272"/>
      <c r="DW59" s="272"/>
      <c r="DX59" s="272"/>
      <c r="DY59" s="272"/>
      <c r="DZ59" s="272"/>
      <c r="EA59" s="272"/>
      <c r="EB59" s="272"/>
      <c r="EC59" s="272"/>
      <c r="ED59" s="272"/>
      <c r="EE59" s="272"/>
      <c r="EF59" s="272"/>
      <c r="EG59" s="272"/>
      <c r="EH59" s="272"/>
      <c r="EI59" s="272"/>
      <c r="EJ59" s="272"/>
      <c r="EK59" s="272"/>
      <c r="EL59" s="272"/>
      <c r="EM59" s="272"/>
      <c r="EN59" s="272"/>
      <c r="EO59" s="272"/>
      <c r="EP59" s="272"/>
      <c r="EQ59" s="272"/>
      <c r="ER59" s="272"/>
      <c r="ES59" s="272"/>
      <c r="ET59" s="272"/>
      <c r="EU59" s="272"/>
      <c r="EV59" s="272"/>
      <c r="EW59" s="272"/>
      <c r="EX59" s="272"/>
      <c r="EY59" s="272"/>
      <c r="EZ59" s="272"/>
      <c r="FA59" s="272"/>
      <c r="FB59" s="272"/>
      <c r="FC59" s="272"/>
      <c r="FD59" s="272"/>
      <c r="FE59" s="272"/>
      <c r="FF59" s="272"/>
      <c r="FG59" s="272"/>
      <c r="FH59" s="272"/>
      <c r="FI59" s="272"/>
      <c r="FJ59" s="272"/>
      <c r="FK59" s="272"/>
      <c r="FL59" s="272"/>
      <c r="FM59" s="272"/>
      <c r="FN59" s="272"/>
      <c r="FO59" s="272"/>
      <c r="FP59" s="272"/>
      <c r="FQ59" s="272"/>
      <c r="FR59" s="272"/>
      <c r="FS59" s="272"/>
      <c r="FT59" s="272"/>
      <c r="FU59" s="272"/>
      <c r="FV59" s="272"/>
      <c r="FW59" s="272"/>
      <c r="FX59" s="272"/>
      <c r="FY59" s="272"/>
      <c r="FZ59" s="272"/>
      <c r="GA59" s="272"/>
      <c r="GB59" s="272"/>
      <c r="GC59" s="272"/>
      <c r="GD59" s="272"/>
      <c r="GE59" s="272"/>
      <c r="GF59" s="272"/>
      <c r="GG59" s="272"/>
      <c r="GH59" s="272"/>
      <c r="GI59" s="272"/>
      <c r="GJ59" s="272"/>
      <c r="GK59" s="272"/>
      <c r="GL59" s="272"/>
      <c r="GM59" s="272"/>
      <c r="GN59" s="272"/>
      <c r="GO59" s="272"/>
      <c r="GP59" s="272"/>
      <c r="GQ59" s="272"/>
      <c r="GR59" s="272"/>
      <c r="GS59" s="272"/>
      <c r="GT59" s="272"/>
      <c r="GU59" s="272"/>
      <c r="GV59" s="272"/>
      <c r="GW59" s="272"/>
      <c r="GX59" s="272"/>
      <c r="GY59" s="272"/>
      <c r="GZ59" s="272"/>
      <c r="HA59" s="272"/>
      <c r="HB59" s="272"/>
      <c r="HC59" s="272"/>
      <c r="HD59" s="272"/>
      <c r="HE59" s="272"/>
      <c r="HF59" s="272"/>
      <c r="HG59" s="272"/>
      <c r="HH59" s="272"/>
      <c r="HI59" s="272"/>
      <c r="HJ59" s="272"/>
      <c r="HK59" s="272"/>
      <c r="HL59" s="272"/>
      <c r="HM59" s="272"/>
      <c r="HN59" s="272"/>
      <c r="HO59" s="272"/>
      <c r="HP59" s="272"/>
      <c r="HQ59" s="272"/>
      <c r="HR59" s="272"/>
      <c r="HS59" s="272"/>
      <c r="HT59" s="272"/>
      <c r="HU59" s="272"/>
      <c r="HV59" s="272"/>
      <c r="HW59" s="272"/>
      <c r="HX59" s="272"/>
      <c r="HY59" s="272"/>
      <c r="HZ59" s="272"/>
      <c r="IA59" s="272"/>
      <c r="IB59" s="272"/>
      <c r="IC59" s="272"/>
      <c r="ID59" s="272"/>
      <c r="IE59" s="272"/>
      <c r="IF59" s="272"/>
      <c r="IG59" s="272"/>
      <c r="IH59" s="272"/>
      <c r="II59" s="272"/>
      <c r="IJ59" s="272"/>
      <c r="IK59" s="272"/>
      <c r="IL59" s="272"/>
      <c r="IM59" s="272"/>
      <c r="IN59" s="272"/>
      <c r="IO59" s="272"/>
      <c r="IP59" s="272"/>
      <c r="IQ59" s="272"/>
      <c r="IR59" s="272"/>
      <c r="IS59" s="272"/>
      <c r="IT59" s="272"/>
      <c r="IU59" s="272"/>
      <c r="IV59" s="272"/>
    </row>
    <row r="60" spans="1:256" s="370" customFormat="1" ht="15" customHeight="1">
      <c r="A60" s="278"/>
      <c r="B60" s="278"/>
      <c r="C60" s="278"/>
      <c r="D60" s="299"/>
      <c r="E60" s="299"/>
      <c r="F60" s="299"/>
      <c r="G60" s="274"/>
      <c r="H60" s="274"/>
      <c r="I60" s="272"/>
      <c r="J60" s="273"/>
      <c r="K60" s="272"/>
      <c r="L60" s="272"/>
      <c r="M60" s="273"/>
      <c r="N60" s="272"/>
      <c r="O60" s="272"/>
      <c r="P60" s="272"/>
      <c r="Q60" s="272"/>
      <c r="R60" s="272"/>
      <c r="S60" s="272"/>
      <c r="T60" s="272"/>
      <c r="U60" s="272"/>
      <c r="V60" s="272"/>
      <c r="W60" s="272"/>
      <c r="X60" s="272"/>
      <c r="Y60" s="272"/>
      <c r="Z60" s="272"/>
      <c r="AA60" s="272"/>
      <c r="AB60" s="272"/>
      <c r="AC60" s="272"/>
      <c r="AD60" s="272"/>
      <c r="AE60" s="272"/>
      <c r="AF60" s="272"/>
      <c r="AG60" s="272"/>
      <c r="AH60" s="272"/>
      <c r="AI60" s="272"/>
      <c r="AJ60" s="272"/>
      <c r="AK60" s="272"/>
      <c r="AL60" s="272"/>
      <c r="AM60" s="272"/>
      <c r="AN60" s="272"/>
      <c r="AO60" s="272"/>
      <c r="AP60" s="272"/>
      <c r="AQ60" s="272"/>
      <c r="AR60" s="272"/>
      <c r="AS60" s="272"/>
      <c r="AT60" s="272"/>
      <c r="AU60" s="272"/>
      <c r="AV60" s="272"/>
      <c r="AW60" s="272"/>
      <c r="AX60" s="272"/>
      <c r="AY60" s="272"/>
      <c r="AZ60" s="272"/>
      <c r="BA60" s="272"/>
      <c r="BB60" s="272"/>
      <c r="BC60" s="272"/>
      <c r="BD60" s="272"/>
      <c r="BE60" s="272"/>
      <c r="BF60" s="272"/>
      <c r="BG60" s="272"/>
      <c r="BH60" s="272"/>
      <c r="BI60" s="272"/>
      <c r="BJ60" s="272"/>
      <c r="BK60" s="272"/>
      <c r="BL60" s="272"/>
      <c r="BM60" s="272"/>
      <c r="BN60" s="272"/>
      <c r="BO60" s="272"/>
      <c r="BP60" s="272"/>
      <c r="BQ60" s="272"/>
      <c r="BR60" s="272"/>
      <c r="BS60" s="272"/>
      <c r="BT60" s="272"/>
      <c r="BU60" s="272"/>
      <c r="BV60" s="272"/>
      <c r="BW60" s="272"/>
      <c r="BX60" s="272"/>
      <c r="BY60" s="272"/>
      <c r="BZ60" s="272"/>
      <c r="CA60" s="272"/>
      <c r="CB60" s="272"/>
      <c r="CC60" s="272"/>
      <c r="CD60" s="272"/>
      <c r="CE60" s="272"/>
      <c r="CF60" s="272"/>
      <c r="CG60" s="272"/>
      <c r="CH60" s="272"/>
      <c r="CI60" s="272"/>
      <c r="CJ60" s="272"/>
      <c r="CK60" s="272"/>
      <c r="CL60" s="272"/>
      <c r="CM60" s="272"/>
      <c r="CN60" s="272"/>
      <c r="CO60" s="272"/>
      <c r="CP60" s="272"/>
      <c r="CQ60" s="272"/>
      <c r="CR60" s="272"/>
      <c r="CS60" s="272"/>
      <c r="CT60" s="272"/>
      <c r="CU60" s="272"/>
      <c r="CV60" s="272"/>
      <c r="CW60" s="272"/>
      <c r="CX60" s="272"/>
      <c r="CY60" s="272"/>
      <c r="CZ60" s="272"/>
      <c r="DA60" s="272"/>
      <c r="DB60" s="272"/>
      <c r="DC60" s="272"/>
      <c r="DD60" s="272"/>
      <c r="DE60" s="272"/>
      <c r="DF60" s="272"/>
      <c r="DG60" s="272"/>
      <c r="DH60" s="272"/>
      <c r="DI60" s="272"/>
      <c r="DJ60" s="272"/>
      <c r="DK60" s="272"/>
      <c r="DL60" s="272"/>
      <c r="DM60" s="272"/>
      <c r="DN60" s="272"/>
      <c r="DO60" s="272"/>
      <c r="DP60" s="272"/>
      <c r="DQ60" s="272"/>
      <c r="DR60" s="272"/>
      <c r="DS60" s="272"/>
      <c r="DT60" s="272"/>
      <c r="DU60" s="272"/>
      <c r="DV60" s="272"/>
      <c r="DW60" s="272"/>
      <c r="DX60" s="272"/>
      <c r="DY60" s="272"/>
      <c r="DZ60" s="272"/>
      <c r="EA60" s="272"/>
      <c r="EB60" s="272"/>
      <c r="EC60" s="272"/>
      <c r="ED60" s="272"/>
      <c r="EE60" s="272"/>
      <c r="EF60" s="272"/>
      <c r="EG60" s="272"/>
      <c r="EH60" s="272"/>
      <c r="EI60" s="272"/>
      <c r="EJ60" s="272"/>
      <c r="EK60" s="272"/>
      <c r="EL60" s="272"/>
      <c r="EM60" s="272"/>
      <c r="EN60" s="272"/>
      <c r="EO60" s="272"/>
      <c r="EP60" s="272"/>
      <c r="EQ60" s="272"/>
      <c r="ER60" s="272"/>
      <c r="ES60" s="272"/>
      <c r="ET60" s="272"/>
      <c r="EU60" s="272"/>
      <c r="EV60" s="272"/>
      <c r="EW60" s="272"/>
      <c r="EX60" s="272"/>
      <c r="EY60" s="272"/>
      <c r="EZ60" s="272"/>
      <c r="FA60" s="272"/>
      <c r="FB60" s="272"/>
      <c r="FC60" s="272"/>
      <c r="FD60" s="272"/>
      <c r="FE60" s="272"/>
      <c r="FF60" s="272"/>
      <c r="FG60" s="272"/>
      <c r="FH60" s="272"/>
      <c r="FI60" s="272"/>
      <c r="FJ60" s="272"/>
      <c r="FK60" s="272"/>
      <c r="FL60" s="272"/>
      <c r="FM60" s="272"/>
      <c r="FN60" s="272"/>
      <c r="FO60" s="272"/>
      <c r="FP60" s="272"/>
      <c r="FQ60" s="272"/>
      <c r="FR60" s="272"/>
      <c r="FS60" s="272"/>
      <c r="FT60" s="272"/>
      <c r="FU60" s="272"/>
      <c r="FV60" s="272"/>
      <c r="FW60" s="272"/>
      <c r="FX60" s="272"/>
      <c r="FY60" s="272"/>
      <c r="FZ60" s="272"/>
      <c r="GA60" s="272"/>
      <c r="GB60" s="272"/>
      <c r="GC60" s="272"/>
      <c r="GD60" s="272"/>
      <c r="GE60" s="272"/>
      <c r="GF60" s="272"/>
      <c r="GG60" s="272"/>
      <c r="GH60" s="272"/>
      <c r="GI60" s="272"/>
      <c r="GJ60" s="272"/>
      <c r="GK60" s="272"/>
      <c r="GL60" s="272"/>
      <c r="GM60" s="272"/>
      <c r="GN60" s="272"/>
      <c r="GO60" s="272"/>
      <c r="GP60" s="272"/>
      <c r="GQ60" s="272"/>
      <c r="GR60" s="272"/>
      <c r="GS60" s="272"/>
      <c r="GT60" s="272"/>
      <c r="GU60" s="272"/>
      <c r="GV60" s="272"/>
      <c r="GW60" s="272"/>
      <c r="GX60" s="272"/>
      <c r="GY60" s="272"/>
      <c r="GZ60" s="272"/>
      <c r="HA60" s="272"/>
      <c r="HB60" s="272"/>
      <c r="HC60" s="272"/>
      <c r="HD60" s="272"/>
      <c r="HE60" s="272"/>
      <c r="HF60" s="272"/>
      <c r="HG60" s="272"/>
      <c r="HH60" s="272"/>
      <c r="HI60" s="272"/>
      <c r="HJ60" s="272"/>
      <c r="HK60" s="272"/>
      <c r="HL60" s="272"/>
      <c r="HM60" s="272"/>
      <c r="HN60" s="272"/>
      <c r="HO60" s="272"/>
      <c r="HP60" s="272"/>
      <c r="HQ60" s="272"/>
      <c r="HR60" s="272"/>
      <c r="HS60" s="272"/>
      <c r="HT60" s="272"/>
      <c r="HU60" s="272"/>
      <c r="HV60" s="272"/>
      <c r="HW60" s="272"/>
      <c r="HX60" s="272"/>
      <c r="HY60" s="272"/>
      <c r="HZ60" s="272"/>
      <c r="IA60" s="272"/>
      <c r="IB60" s="272"/>
      <c r="IC60" s="272"/>
      <c r="ID60" s="272"/>
      <c r="IE60" s="272"/>
      <c r="IF60" s="272"/>
      <c r="IG60" s="272"/>
      <c r="IH60" s="272"/>
      <c r="II60" s="272"/>
      <c r="IJ60" s="272"/>
      <c r="IK60" s="272"/>
      <c r="IL60" s="272"/>
      <c r="IM60" s="272"/>
      <c r="IN60" s="272"/>
      <c r="IO60" s="272"/>
      <c r="IP60" s="272"/>
      <c r="IQ60" s="272"/>
      <c r="IR60" s="272"/>
      <c r="IS60" s="272"/>
      <c r="IT60" s="272"/>
      <c r="IU60" s="272"/>
      <c r="IV60" s="272"/>
    </row>
    <row r="61" spans="1:256" s="370" customFormat="1" ht="15" customHeight="1">
      <c r="A61" s="278"/>
      <c r="B61" s="278"/>
      <c r="C61" s="278"/>
      <c r="D61" s="299"/>
      <c r="E61" s="299"/>
      <c r="F61" s="299"/>
      <c r="G61" s="274"/>
      <c r="H61" s="274"/>
      <c r="I61" s="272"/>
      <c r="J61" s="273"/>
      <c r="K61" s="272"/>
      <c r="L61" s="272"/>
      <c r="M61" s="273"/>
      <c r="N61" s="272"/>
      <c r="O61" s="272"/>
      <c r="P61" s="272"/>
      <c r="Q61" s="272"/>
      <c r="R61" s="272"/>
      <c r="S61" s="272"/>
      <c r="T61" s="272"/>
      <c r="U61" s="272"/>
      <c r="V61" s="272"/>
      <c r="W61" s="272"/>
      <c r="X61" s="272"/>
      <c r="Y61" s="272"/>
      <c r="Z61" s="272"/>
      <c r="AA61" s="272"/>
      <c r="AB61" s="272"/>
      <c r="AC61" s="272"/>
      <c r="AD61" s="272"/>
      <c r="AE61" s="272"/>
      <c r="AF61" s="272"/>
      <c r="AG61" s="272"/>
      <c r="AH61" s="272"/>
      <c r="AI61" s="272"/>
      <c r="AJ61" s="272"/>
      <c r="AK61" s="272"/>
      <c r="AL61" s="272"/>
      <c r="AM61" s="272"/>
      <c r="AN61" s="272"/>
      <c r="AO61" s="272"/>
      <c r="AP61" s="272"/>
      <c r="AQ61" s="272"/>
      <c r="AR61" s="272"/>
      <c r="AS61" s="272"/>
      <c r="AT61" s="272"/>
      <c r="AU61" s="272"/>
      <c r="AV61" s="272"/>
      <c r="AW61" s="272"/>
      <c r="AX61" s="272"/>
      <c r="AY61" s="272"/>
      <c r="AZ61" s="272"/>
      <c r="BA61" s="272"/>
      <c r="BB61" s="272"/>
      <c r="BC61" s="272"/>
      <c r="BD61" s="272"/>
      <c r="BE61" s="272"/>
      <c r="BF61" s="272"/>
      <c r="BG61" s="272"/>
      <c r="BH61" s="272"/>
      <c r="BI61" s="272"/>
      <c r="BJ61" s="272"/>
      <c r="BK61" s="272"/>
      <c r="BL61" s="272"/>
      <c r="BM61" s="272"/>
      <c r="BN61" s="272"/>
      <c r="BO61" s="272"/>
      <c r="BP61" s="272"/>
      <c r="BQ61" s="272"/>
      <c r="BR61" s="272"/>
      <c r="BS61" s="272"/>
      <c r="BT61" s="272"/>
      <c r="BU61" s="272"/>
      <c r="BV61" s="272"/>
      <c r="BW61" s="272"/>
      <c r="BX61" s="272"/>
      <c r="BY61" s="272"/>
      <c r="BZ61" s="272"/>
      <c r="CA61" s="272"/>
      <c r="CB61" s="272"/>
      <c r="CC61" s="272"/>
      <c r="CD61" s="272"/>
      <c r="CE61" s="272"/>
      <c r="CF61" s="272"/>
      <c r="CG61" s="272"/>
      <c r="CH61" s="272"/>
      <c r="CI61" s="272"/>
      <c r="CJ61" s="272"/>
      <c r="CK61" s="272"/>
      <c r="CL61" s="272"/>
      <c r="CM61" s="272"/>
      <c r="CN61" s="272"/>
      <c r="CO61" s="272"/>
      <c r="CP61" s="272"/>
      <c r="CQ61" s="272"/>
      <c r="CR61" s="272"/>
      <c r="CS61" s="272"/>
      <c r="CT61" s="272"/>
      <c r="CU61" s="272"/>
      <c r="CV61" s="272"/>
      <c r="CW61" s="272"/>
      <c r="CX61" s="272"/>
      <c r="CY61" s="272"/>
      <c r="CZ61" s="272"/>
      <c r="DA61" s="272"/>
      <c r="DB61" s="272"/>
      <c r="DC61" s="272"/>
      <c r="DD61" s="272"/>
      <c r="DE61" s="272"/>
      <c r="DF61" s="272"/>
      <c r="DG61" s="272"/>
      <c r="DH61" s="272"/>
      <c r="DI61" s="272"/>
      <c r="DJ61" s="272"/>
      <c r="DK61" s="272"/>
      <c r="DL61" s="272"/>
      <c r="DM61" s="272"/>
      <c r="DN61" s="272"/>
      <c r="DO61" s="272"/>
      <c r="DP61" s="272"/>
      <c r="DQ61" s="272"/>
      <c r="DR61" s="272"/>
      <c r="DS61" s="272"/>
      <c r="DT61" s="272"/>
      <c r="DU61" s="272"/>
      <c r="DV61" s="272"/>
      <c r="DW61" s="272"/>
      <c r="DX61" s="272"/>
      <c r="DY61" s="272"/>
      <c r="DZ61" s="272"/>
      <c r="EA61" s="272"/>
      <c r="EB61" s="272"/>
      <c r="EC61" s="272"/>
      <c r="ED61" s="272"/>
      <c r="EE61" s="272"/>
      <c r="EF61" s="272"/>
      <c r="EG61" s="272"/>
      <c r="EH61" s="272"/>
      <c r="EI61" s="272"/>
      <c r="EJ61" s="272"/>
      <c r="EK61" s="272"/>
      <c r="EL61" s="272"/>
      <c r="EM61" s="272"/>
      <c r="EN61" s="272"/>
      <c r="EO61" s="272"/>
      <c r="EP61" s="272"/>
      <c r="EQ61" s="272"/>
      <c r="ER61" s="272"/>
      <c r="ES61" s="272"/>
      <c r="ET61" s="272"/>
      <c r="EU61" s="272"/>
      <c r="EV61" s="272"/>
      <c r="EW61" s="272"/>
      <c r="EX61" s="272"/>
      <c r="EY61" s="272"/>
      <c r="EZ61" s="272"/>
      <c r="FA61" s="272"/>
      <c r="FB61" s="272"/>
      <c r="FC61" s="272"/>
      <c r="FD61" s="272"/>
      <c r="FE61" s="272"/>
      <c r="FF61" s="272"/>
      <c r="FG61" s="272"/>
      <c r="FH61" s="272"/>
      <c r="FI61" s="272"/>
      <c r="FJ61" s="272"/>
      <c r="FK61" s="272"/>
      <c r="FL61" s="272"/>
      <c r="FM61" s="272"/>
      <c r="FN61" s="272"/>
      <c r="FO61" s="272"/>
      <c r="FP61" s="272"/>
      <c r="FQ61" s="272"/>
      <c r="FR61" s="272"/>
      <c r="FS61" s="272"/>
      <c r="FT61" s="272"/>
      <c r="FU61" s="272"/>
      <c r="FV61" s="272"/>
      <c r="FW61" s="272"/>
      <c r="FX61" s="272"/>
      <c r="FY61" s="272"/>
      <c r="FZ61" s="272"/>
      <c r="GA61" s="272"/>
      <c r="GB61" s="272"/>
      <c r="GC61" s="272"/>
      <c r="GD61" s="272"/>
      <c r="GE61" s="272"/>
      <c r="GF61" s="272"/>
      <c r="GG61" s="272"/>
      <c r="GH61" s="272"/>
      <c r="GI61" s="272"/>
      <c r="GJ61" s="272"/>
      <c r="GK61" s="272"/>
      <c r="GL61" s="272"/>
      <c r="GM61" s="272"/>
      <c r="GN61" s="272"/>
      <c r="GO61" s="272"/>
      <c r="GP61" s="272"/>
      <c r="GQ61" s="272"/>
      <c r="GR61" s="272"/>
      <c r="GS61" s="272"/>
      <c r="GT61" s="272"/>
      <c r="GU61" s="272"/>
      <c r="GV61" s="272"/>
      <c r="GW61" s="272"/>
      <c r="GX61" s="272"/>
      <c r="GY61" s="272"/>
      <c r="GZ61" s="272"/>
      <c r="HA61" s="272"/>
      <c r="HB61" s="272"/>
      <c r="HC61" s="272"/>
      <c r="HD61" s="272"/>
      <c r="HE61" s="272"/>
      <c r="HF61" s="272"/>
      <c r="HG61" s="272"/>
      <c r="HH61" s="272"/>
      <c r="HI61" s="272"/>
      <c r="HJ61" s="272"/>
      <c r="HK61" s="272"/>
      <c r="HL61" s="272"/>
      <c r="HM61" s="272"/>
      <c r="HN61" s="272"/>
      <c r="HO61" s="272"/>
      <c r="HP61" s="272"/>
      <c r="HQ61" s="272"/>
      <c r="HR61" s="272"/>
      <c r="HS61" s="272"/>
      <c r="HT61" s="272"/>
      <c r="HU61" s="272"/>
      <c r="HV61" s="272"/>
      <c r="HW61" s="272"/>
      <c r="HX61" s="272"/>
      <c r="HY61" s="272"/>
      <c r="HZ61" s="272"/>
      <c r="IA61" s="272"/>
      <c r="IB61" s="272"/>
      <c r="IC61" s="272"/>
      <c r="ID61" s="272"/>
      <c r="IE61" s="272"/>
      <c r="IF61" s="272"/>
      <c r="IG61" s="272"/>
      <c r="IH61" s="272"/>
      <c r="II61" s="272"/>
      <c r="IJ61" s="272"/>
      <c r="IK61" s="272"/>
      <c r="IL61" s="272"/>
      <c r="IM61" s="272"/>
      <c r="IN61" s="272"/>
      <c r="IO61" s="272"/>
      <c r="IP61" s="272"/>
      <c r="IQ61" s="272"/>
      <c r="IR61" s="272"/>
      <c r="IS61" s="272"/>
      <c r="IT61" s="272"/>
      <c r="IU61" s="272"/>
      <c r="IV61" s="272"/>
    </row>
    <row r="62" spans="1:256" s="370" customFormat="1" ht="15" customHeight="1">
      <c r="A62" s="278"/>
      <c r="B62" s="278"/>
      <c r="C62" s="278"/>
      <c r="D62" s="299"/>
      <c r="E62" s="299"/>
      <c r="F62" s="299"/>
      <c r="G62" s="274"/>
      <c r="H62" s="274"/>
      <c r="I62" s="272"/>
      <c r="J62" s="273"/>
      <c r="K62" s="272"/>
      <c r="L62" s="272"/>
      <c r="M62" s="273"/>
      <c r="N62" s="272"/>
      <c r="O62" s="272"/>
      <c r="P62" s="272"/>
      <c r="Q62" s="272"/>
      <c r="R62" s="272"/>
      <c r="S62" s="272"/>
      <c r="T62" s="272"/>
      <c r="U62" s="272"/>
      <c r="V62" s="272"/>
      <c r="W62" s="272"/>
      <c r="X62" s="272"/>
      <c r="Y62" s="272"/>
      <c r="Z62" s="272"/>
      <c r="AA62" s="272"/>
      <c r="AB62" s="272"/>
      <c r="AC62" s="272"/>
      <c r="AD62" s="272"/>
      <c r="AE62" s="272"/>
      <c r="AF62" s="272"/>
      <c r="AG62" s="272"/>
      <c r="AH62" s="272"/>
      <c r="AI62" s="272"/>
      <c r="AJ62" s="272"/>
      <c r="AK62" s="272"/>
      <c r="AL62" s="272"/>
      <c r="AM62" s="272"/>
      <c r="AN62" s="272"/>
      <c r="AO62" s="272"/>
      <c r="AP62" s="272"/>
      <c r="AQ62" s="272"/>
      <c r="AR62" s="272"/>
      <c r="AS62" s="272"/>
      <c r="AT62" s="272"/>
      <c r="AU62" s="272"/>
      <c r="AV62" s="272"/>
      <c r="AW62" s="272"/>
      <c r="AX62" s="272"/>
      <c r="AY62" s="272"/>
      <c r="AZ62" s="272"/>
      <c r="BA62" s="272"/>
      <c r="BB62" s="272"/>
      <c r="BC62" s="272"/>
      <c r="BD62" s="272"/>
      <c r="BE62" s="272"/>
      <c r="BF62" s="272"/>
      <c r="BG62" s="272"/>
      <c r="BH62" s="272"/>
      <c r="BI62" s="272"/>
      <c r="BJ62" s="272"/>
      <c r="BK62" s="272"/>
      <c r="BL62" s="272"/>
      <c r="BM62" s="272"/>
      <c r="BN62" s="272"/>
      <c r="BO62" s="272"/>
      <c r="BP62" s="272"/>
      <c r="BQ62" s="272"/>
      <c r="BR62" s="272"/>
      <c r="BS62" s="272"/>
      <c r="BT62" s="272"/>
      <c r="BU62" s="272"/>
      <c r="BV62" s="272"/>
      <c r="BW62" s="272"/>
      <c r="BX62" s="272"/>
      <c r="BY62" s="272"/>
      <c r="BZ62" s="272"/>
      <c r="CA62" s="272"/>
      <c r="CB62" s="272"/>
      <c r="CC62" s="272"/>
      <c r="CD62" s="272"/>
      <c r="CE62" s="272"/>
      <c r="CF62" s="272"/>
      <c r="CG62" s="272"/>
      <c r="CH62" s="272"/>
      <c r="CI62" s="272"/>
      <c r="CJ62" s="272"/>
      <c r="CK62" s="272"/>
      <c r="CL62" s="272"/>
      <c r="CM62" s="272"/>
      <c r="CN62" s="272"/>
      <c r="CO62" s="272"/>
      <c r="CP62" s="272"/>
      <c r="CQ62" s="272"/>
      <c r="CR62" s="272"/>
      <c r="CS62" s="272"/>
      <c r="CT62" s="272"/>
      <c r="CU62" s="272"/>
      <c r="CV62" s="272"/>
      <c r="CW62" s="272"/>
      <c r="CX62" s="272"/>
      <c r="CY62" s="272"/>
      <c r="CZ62" s="272"/>
      <c r="DA62" s="272"/>
      <c r="DB62" s="272"/>
      <c r="DC62" s="272"/>
      <c r="DD62" s="272"/>
      <c r="DE62" s="272"/>
      <c r="DF62" s="272"/>
      <c r="DG62" s="272"/>
      <c r="DH62" s="272"/>
      <c r="DI62" s="272"/>
      <c r="DJ62" s="272"/>
      <c r="DK62" s="272"/>
      <c r="DL62" s="272"/>
      <c r="DM62" s="272"/>
      <c r="DN62" s="272"/>
      <c r="DO62" s="272"/>
      <c r="DP62" s="272"/>
      <c r="DQ62" s="272"/>
      <c r="DR62" s="272"/>
      <c r="DS62" s="272"/>
      <c r="DT62" s="272"/>
      <c r="DU62" s="272"/>
      <c r="DV62" s="272"/>
      <c r="DW62" s="272"/>
      <c r="DX62" s="272"/>
      <c r="DY62" s="272"/>
      <c r="DZ62" s="272"/>
      <c r="EA62" s="272"/>
      <c r="EB62" s="272"/>
      <c r="EC62" s="272"/>
      <c r="ED62" s="272"/>
      <c r="EE62" s="272"/>
      <c r="EF62" s="272"/>
      <c r="EG62" s="272"/>
      <c r="EH62" s="272"/>
      <c r="EI62" s="272"/>
      <c r="EJ62" s="272"/>
      <c r="EK62" s="272"/>
      <c r="EL62" s="272"/>
      <c r="EM62" s="272"/>
      <c r="EN62" s="272"/>
      <c r="EO62" s="272"/>
      <c r="EP62" s="272"/>
      <c r="EQ62" s="272"/>
      <c r="ER62" s="272"/>
      <c r="ES62" s="272"/>
      <c r="ET62" s="272"/>
      <c r="EU62" s="272"/>
      <c r="EV62" s="272"/>
      <c r="EW62" s="272"/>
      <c r="EX62" s="272"/>
      <c r="EY62" s="272"/>
      <c r="EZ62" s="272"/>
      <c r="FA62" s="272"/>
      <c r="FB62" s="272"/>
      <c r="FC62" s="272"/>
      <c r="FD62" s="272"/>
      <c r="FE62" s="272"/>
      <c r="FF62" s="272"/>
      <c r="FG62" s="272"/>
      <c r="FH62" s="272"/>
      <c r="FI62" s="272"/>
      <c r="FJ62" s="272"/>
      <c r="FK62" s="272"/>
      <c r="FL62" s="272"/>
      <c r="FM62" s="272"/>
      <c r="FN62" s="272"/>
      <c r="FO62" s="272"/>
      <c r="FP62" s="272"/>
      <c r="FQ62" s="272"/>
      <c r="FR62" s="272"/>
      <c r="FS62" s="272"/>
      <c r="FT62" s="272"/>
      <c r="FU62" s="272"/>
      <c r="FV62" s="272"/>
      <c r="FW62" s="272"/>
      <c r="FX62" s="272"/>
      <c r="FY62" s="272"/>
      <c r="FZ62" s="272"/>
      <c r="GA62" s="272"/>
      <c r="GB62" s="272"/>
      <c r="GC62" s="272"/>
      <c r="GD62" s="272"/>
      <c r="GE62" s="272"/>
      <c r="GF62" s="272"/>
      <c r="GG62" s="272"/>
      <c r="GH62" s="272"/>
      <c r="GI62" s="272"/>
      <c r="GJ62" s="272"/>
      <c r="GK62" s="272"/>
      <c r="GL62" s="272"/>
      <c r="GM62" s="272"/>
      <c r="GN62" s="272"/>
      <c r="GO62" s="272"/>
      <c r="GP62" s="272"/>
      <c r="GQ62" s="272"/>
      <c r="GR62" s="272"/>
      <c r="GS62" s="272"/>
      <c r="GT62" s="272"/>
      <c r="GU62" s="272"/>
      <c r="GV62" s="272"/>
      <c r="GW62" s="272"/>
      <c r="GX62" s="272"/>
      <c r="GY62" s="272"/>
      <c r="GZ62" s="272"/>
      <c r="HA62" s="272"/>
      <c r="HB62" s="272"/>
      <c r="HC62" s="272"/>
      <c r="HD62" s="272"/>
      <c r="HE62" s="272"/>
      <c r="HF62" s="272"/>
      <c r="HG62" s="272"/>
      <c r="HH62" s="272"/>
      <c r="HI62" s="272"/>
      <c r="HJ62" s="272"/>
      <c r="HK62" s="272"/>
      <c r="HL62" s="272"/>
      <c r="HM62" s="272"/>
      <c r="HN62" s="272"/>
      <c r="HO62" s="272"/>
      <c r="HP62" s="272"/>
      <c r="HQ62" s="272"/>
      <c r="HR62" s="272"/>
      <c r="HS62" s="272"/>
      <c r="HT62" s="272"/>
      <c r="HU62" s="272"/>
      <c r="HV62" s="272"/>
      <c r="HW62" s="272"/>
      <c r="HX62" s="272"/>
      <c r="HY62" s="272"/>
      <c r="HZ62" s="272"/>
      <c r="IA62" s="272"/>
      <c r="IB62" s="272"/>
      <c r="IC62" s="272"/>
      <c r="ID62" s="272"/>
      <c r="IE62" s="272"/>
      <c r="IF62" s="272"/>
      <c r="IG62" s="272"/>
      <c r="IH62" s="272"/>
      <c r="II62" s="272"/>
      <c r="IJ62" s="272"/>
      <c r="IK62" s="272"/>
      <c r="IL62" s="272"/>
      <c r="IM62" s="272"/>
      <c r="IN62" s="272"/>
      <c r="IO62" s="272"/>
      <c r="IP62" s="272"/>
      <c r="IQ62" s="272"/>
      <c r="IR62" s="272"/>
      <c r="IS62" s="272"/>
      <c r="IT62" s="272"/>
      <c r="IU62" s="272"/>
      <c r="IV62" s="272"/>
    </row>
    <row r="63" spans="1:256" s="370" customFormat="1" ht="15" customHeight="1">
      <c r="A63" s="278"/>
      <c r="B63" s="278"/>
      <c r="C63" s="278"/>
      <c r="D63" s="299"/>
      <c r="E63" s="299"/>
      <c r="F63" s="299"/>
      <c r="G63" s="274"/>
      <c r="H63" s="274"/>
      <c r="I63" s="272"/>
      <c r="J63" s="273"/>
      <c r="K63" s="272"/>
      <c r="L63" s="272"/>
      <c r="M63" s="273"/>
      <c r="N63" s="272"/>
      <c r="O63" s="272"/>
      <c r="P63" s="272"/>
      <c r="Q63" s="272"/>
      <c r="R63" s="272"/>
      <c r="S63" s="272"/>
      <c r="T63" s="272"/>
      <c r="U63" s="272"/>
      <c r="V63" s="272"/>
      <c r="W63" s="272"/>
      <c r="X63" s="272"/>
      <c r="Y63" s="272"/>
      <c r="Z63" s="272"/>
      <c r="AA63" s="272"/>
      <c r="AB63" s="272"/>
      <c r="AC63" s="272"/>
      <c r="AD63" s="272"/>
      <c r="AE63" s="272"/>
      <c r="AF63" s="272"/>
      <c r="AG63" s="272"/>
      <c r="AH63" s="272"/>
      <c r="AI63" s="272"/>
      <c r="AJ63" s="272"/>
      <c r="AK63" s="272"/>
      <c r="AL63" s="272"/>
      <c r="AM63" s="272"/>
      <c r="AN63" s="272"/>
      <c r="AO63" s="272"/>
      <c r="AP63" s="272"/>
      <c r="AQ63" s="272"/>
      <c r="AR63" s="272"/>
      <c r="AS63" s="272"/>
      <c r="AT63" s="272"/>
      <c r="AU63" s="272"/>
      <c r="AV63" s="272"/>
      <c r="AW63" s="272"/>
      <c r="AX63" s="272"/>
      <c r="AY63" s="272"/>
      <c r="AZ63" s="272"/>
      <c r="BA63" s="272"/>
      <c r="BB63" s="272"/>
      <c r="BC63" s="272"/>
      <c r="BD63" s="272"/>
      <c r="BE63" s="272"/>
      <c r="BF63" s="272"/>
      <c r="BG63" s="272"/>
      <c r="BH63" s="272"/>
      <c r="BI63" s="272"/>
      <c r="BJ63" s="272"/>
      <c r="BK63" s="272"/>
      <c r="BL63" s="272"/>
      <c r="BM63" s="272"/>
      <c r="BN63" s="272"/>
      <c r="BO63" s="272"/>
      <c r="BP63" s="272"/>
      <c r="BQ63" s="272"/>
      <c r="BR63" s="272"/>
      <c r="BS63" s="272"/>
      <c r="BT63" s="272"/>
      <c r="BU63" s="272"/>
      <c r="BV63" s="272"/>
      <c r="BW63" s="272"/>
      <c r="BX63" s="272"/>
      <c r="BY63" s="272"/>
      <c r="BZ63" s="272"/>
      <c r="CA63" s="272"/>
      <c r="CB63" s="272"/>
      <c r="CC63" s="272"/>
      <c r="CD63" s="272"/>
      <c r="CE63" s="272"/>
      <c r="CF63" s="272"/>
      <c r="CG63" s="272"/>
      <c r="CH63" s="272"/>
      <c r="CI63" s="272"/>
      <c r="CJ63" s="272"/>
      <c r="CK63" s="272"/>
      <c r="CL63" s="272"/>
      <c r="CM63" s="272"/>
      <c r="CN63" s="272"/>
      <c r="CO63" s="272"/>
      <c r="CP63" s="272"/>
      <c r="CQ63" s="272"/>
      <c r="CR63" s="272"/>
      <c r="CS63" s="272"/>
      <c r="CT63" s="272"/>
      <c r="CU63" s="272"/>
      <c r="CV63" s="272"/>
      <c r="CW63" s="272"/>
      <c r="CX63" s="272"/>
      <c r="CY63" s="272"/>
      <c r="CZ63" s="272"/>
      <c r="DA63" s="272"/>
      <c r="DB63" s="272"/>
      <c r="DC63" s="272"/>
      <c r="DD63" s="272"/>
      <c r="DE63" s="272"/>
      <c r="DF63" s="272"/>
      <c r="DG63" s="272"/>
      <c r="DH63" s="272"/>
      <c r="DI63" s="272"/>
      <c r="DJ63" s="272"/>
      <c r="DK63" s="272"/>
      <c r="DL63" s="272"/>
      <c r="DM63" s="272"/>
      <c r="DN63" s="272"/>
      <c r="DO63" s="272"/>
      <c r="DP63" s="272"/>
      <c r="DQ63" s="272"/>
      <c r="DR63" s="272"/>
      <c r="DS63" s="272"/>
      <c r="DT63" s="272"/>
      <c r="DU63" s="272"/>
      <c r="DV63" s="272"/>
      <c r="DW63" s="272"/>
      <c r="DX63" s="272"/>
      <c r="DY63" s="272"/>
      <c r="DZ63" s="272"/>
      <c r="EA63" s="272"/>
      <c r="EB63" s="272"/>
      <c r="EC63" s="272"/>
      <c r="ED63" s="272"/>
      <c r="EE63" s="272"/>
      <c r="EF63" s="272"/>
      <c r="EG63" s="272"/>
      <c r="EH63" s="272"/>
      <c r="EI63" s="272"/>
      <c r="EJ63" s="272"/>
      <c r="EK63" s="272"/>
      <c r="EL63" s="272"/>
      <c r="EM63" s="272"/>
      <c r="EN63" s="272"/>
      <c r="EO63" s="272"/>
      <c r="EP63" s="272"/>
      <c r="EQ63" s="272"/>
      <c r="ER63" s="272"/>
      <c r="ES63" s="272"/>
      <c r="ET63" s="272"/>
      <c r="EU63" s="272"/>
      <c r="EV63" s="272"/>
      <c r="EW63" s="272"/>
      <c r="EX63" s="272"/>
      <c r="EY63" s="272"/>
      <c r="EZ63" s="272"/>
      <c r="FA63" s="272"/>
      <c r="FB63" s="272"/>
      <c r="FC63" s="272"/>
      <c r="FD63" s="272"/>
      <c r="FE63" s="272"/>
      <c r="FF63" s="272"/>
      <c r="FG63" s="272"/>
      <c r="FH63" s="272"/>
      <c r="FI63" s="272"/>
      <c r="FJ63" s="272"/>
      <c r="FK63" s="272"/>
      <c r="FL63" s="272"/>
      <c r="FM63" s="272"/>
      <c r="FN63" s="272"/>
      <c r="FO63" s="272"/>
      <c r="FP63" s="272"/>
      <c r="FQ63" s="272"/>
      <c r="FR63" s="272"/>
      <c r="FS63" s="272"/>
      <c r="FT63" s="272"/>
      <c r="FU63" s="272"/>
      <c r="FV63" s="272"/>
      <c r="FW63" s="272"/>
      <c r="FX63" s="272"/>
      <c r="FY63" s="272"/>
      <c r="FZ63" s="272"/>
      <c r="GA63" s="272"/>
      <c r="GB63" s="272"/>
      <c r="GC63" s="272"/>
      <c r="GD63" s="272"/>
      <c r="GE63" s="272"/>
      <c r="GF63" s="272"/>
      <c r="GG63" s="272"/>
      <c r="GH63" s="272"/>
      <c r="GI63" s="272"/>
      <c r="GJ63" s="272"/>
      <c r="GK63" s="272"/>
      <c r="GL63" s="272"/>
      <c r="GM63" s="272"/>
      <c r="GN63" s="272"/>
      <c r="GO63" s="272"/>
      <c r="GP63" s="272"/>
      <c r="GQ63" s="272"/>
      <c r="GR63" s="272"/>
      <c r="GS63" s="272"/>
      <c r="GT63" s="272"/>
      <c r="GU63" s="272"/>
      <c r="GV63" s="272"/>
      <c r="GW63" s="272"/>
      <c r="GX63" s="272"/>
      <c r="GY63" s="272"/>
      <c r="GZ63" s="272"/>
      <c r="HA63" s="272"/>
      <c r="HB63" s="272"/>
      <c r="HC63" s="272"/>
      <c r="HD63" s="272"/>
      <c r="HE63" s="272"/>
      <c r="HF63" s="272"/>
      <c r="HG63" s="272"/>
      <c r="HH63" s="272"/>
      <c r="HI63" s="272"/>
      <c r="HJ63" s="272"/>
      <c r="HK63" s="272"/>
      <c r="HL63" s="272"/>
      <c r="HM63" s="272"/>
      <c r="HN63" s="272"/>
      <c r="HO63" s="272"/>
      <c r="HP63" s="272"/>
      <c r="HQ63" s="272"/>
      <c r="HR63" s="272"/>
      <c r="HS63" s="272"/>
      <c r="HT63" s="272"/>
      <c r="HU63" s="272"/>
      <c r="HV63" s="272"/>
      <c r="HW63" s="272"/>
      <c r="HX63" s="272"/>
      <c r="HY63" s="272"/>
      <c r="HZ63" s="272"/>
      <c r="IA63" s="272"/>
      <c r="IB63" s="272"/>
      <c r="IC63" s="272"/>
      <c r="ID63" s="272"/>
      <c r="IE63" s="272"/>
      <c r="IF63" s="272"/>
      <c r="IG63" s="272"/>
      <c r="IH63" s="272"/>
      <c r="II63" s="272"/>
      <c r="IJ63" s="272"/>
      <c r="IK63" s="272"/>
      <c r="IL63" s="272"/>
      <c r="IM63" s="272"/>
      <c r="IN63" s="272"/>
      <c r="IO63" s="272"/>
      <c r="IP63" s="272"/>
      <c r="IQ63" s="272"/>
      <c r="IR63" s="272"/>
      <c r="IS63" s="272"/>
      <c r="IT63" s="272"/>
      <c r="IU63" s="272"/>
      <c r="IV63" s="272"/>
    </row>
    <row r="64" spans="1:256" s="370" customFormat="1" ht="15" customHeight="1">
      <c r="A64" s="278"/>
      <c r="B64" s="278"/>
      <c r="C64" s="278"/>
      <c r="D64" s="299"/>
      <c r="E64" s="299"/>
      <c r="F64" s="299"/>
      <c r="G64" s="274"/>
      <c r="H64" s="274"/>
      <c r="I64" s="272"/>
      <c r="J64" s="273"/>
      <c r="K64" s="272"/>
      <c r="L64" s="272"/>
      <c r="M64" s="273"/>
      <c r="N64" s="272"/>
      <c r="O64" s="272"/>
      <c r="P64" s="272"/>
      <c r="Q64" s="272"/>
      <c r="R64" s="272"/>
      <c r="S64" s="272"/>
      <c r="T64" s="272"/>
      <c r="U64" s="272"/>
      <c r="V64" s="272"/>
      <c r="W64" s="272"/>
      <c r="X64" s="272"/>
      <c r="Y64" s="272"/>
      <c r="Z64" s="272"/>
      <c r="AA64" s="272"/>
      <c r="AB64" s="272"/>
      <c r="AC64" s="272"/>
      <c r="AD64" s="272"/>
      <c r="AE64" s="272"/>
      <c r="AF64" s="272"/>
      <c r="AG64" s="272"/>
      <c r="AH64" s="272"/>
      <c r="AI64" s="272"/>
      <c r="AJ64" s="272"/>
      <c r="AK64" s="272"/>
      <c r="AL64" s="272"/>
      <c r="AM64" s="272"/>
      <c r="AN64" s="272"/>
      <c r="AO64" s="272"/>
      <c r="AP64" s="272"/>
      <c r="AQ64" s="272"/>
      <c r="AR64" s="272"/>
      <c r="AS64" s="272"/>
      <c r="AT64" s="272"/>
      <c r="AU64" s="272"/>
      <c r="AV64" s="272"/>
      <c r="AW64" s="272"/>
      <c r="AX64" s="272"/>
      <c r="AY64" s="272"/>
      <c r="AZ64" s="272"/>
      <c r="BA64" s="272"/>
      <c r="BB64" s="272"/>
      <c r="BC64" s="272"/>
      <c r="BD64" s="272"/>
      <c r="BE64" s="272"/>
      <c r="BF64" s="272"/>
      <c r="BG64" s="272"/>
      <c r="BH64" s="272"/>
      <c r="BI64" s="272"/>
      <c r="BJ64" s="272"/>
      <c r="BK64" s="272"/>
      <c r="BL64" s="272"/>
      <c r="BM64" s="272"/>
      <c r="BN64" s="272"/>
      <c r="BO64" s="272"/>
      <c r="BP64" s="272"/>
      <c r="BQ64" s="272"/>
      <c r="BR64" s="272"/>
      <c r="BS64" s="272"/>
      <c r="BT64" s="272"/>
      <c r="BU64" s="272"/>
      <c r="BV64" s="272"/>
      <c r="BW64" s="272"/>
      <c r="BX64" s="272"/>
      <c r="BY64" s="272"/>
      <c r="BZ64" s="272"/>
      <c r="CA64" s="272"/>
      <c r="CB64" s="272"/>
      <c r="CC64" s="272"/>
      <c r="CD64" s="272"/>
      <c r="CE64" s="272"/>
      <c r="CF64" s="272"/>
      <c r="CG64" s="272"/>
      <c r="CH64" s="272"/>
      <c r="CI64" s="272"/>
      <c r="CJ64" s="272"/>
      <c r="CK64" s="272"/>
      <c r="CL64" s="272"/>
      <c r="CM64" s="272"/>
      <c r="CN64" s="272"/>
      <c r="CO64" s="272"/>
      <c r="CP64" s="272"/>
      <c r="CQ64" s="272"/>
      <c r="CR64" s="272"/>
      <c r="CS64" s="272"/>
      <c r="CT64" s="272"/>
      <c r="CU64" s="272"/>
      <c r="CV64" s="272"/>
      <c r="CW64" s="272"/>
      <c r="CX64" s="272"/>
      <c r="CY64" s="272"/>
      <c r="CZ64" s="272"/>
      <c r="DA64" s="272"/>
      <c r="DB64" s="272"/>
      <c r="DC64" s="272"/>
      <c r="DD64" s="272"/>
      <c r="DE64" s="272"/>
      <c r="DF64" s="272"/>
      <c r="DG64" s="272"/>
      <c r="DH64" s="272"/>
      <c r="DI64" s="272"/>
      <c r="DJ64" s="272"/>
      <c r="DK64" s="272"/>
      <c r="DL64" s="272"/>
      <c r="DM64" s="272"/>
      <c r="DN64" s="272"/>
      <c r="DO64" s="272"/>
      <c r="DP64" s="272"/>
      <c r="DQ64" s="272"/>
      <c r="DR64" s="272"/>
      <c r="DS64" s="272"/>
      <c r="DT64" s="272"/>
      <c r="DU64" s="272"/>
      <c r="DV64" s="272"/>
      <c r="DW64" s="272"/>
      <c r="DX64" s="272"/>
      <c r="DY64" s="272"/>
      <c r="DZ64" s="272"/>
      <c r="EA64" s="272"/>
      <c r="EB64" s="272"/>
      <c r="EC64" s="272"/>
      <c r="ED64" s="272"/>
      <c r="EE64" s="272"/>
      <c r="EF64" s="272"/>
      <c r="EG64" s="272"/>
      <c r="EH64" s="272"/>
      <c r="EI64" s="272"/>
      <c r="EJ64" s="272"/>
      <c r="EK64" s="272"/>
      <c r="EL64" s="272"/>
      <c r="EM64" s="272"/>
      <c r="EN64" s="272"/>
      <c r="EO64" s="272"/>
      <c r="EP64" s="272"/>
      <c r="EQ64" s="272"/>
      <c r="ER64" s="272"/>
      <c r="ES64" s="272"/>
      <c r="ET64" s="272"/>
      <c r="EU64" s="272"/>
      <c r="EV64" s="272"/>
      <c r="EW64" s="272"/>
      <c r="EX64" s="272"/>
      <c r="EY64" s="272"/>
      <c r="EZ64" s="272"/>
      <c r="FA64" s="272"/>
      <c r="FB64" s="272"/>
      <c r="FC64" s="272"/>
      <c r="FD64" s="272"/>
      <c r="FE64" s="272"/>
      <c r="FF64" s="272"/>
      <c r="FG64" s="272"/>
      <c r="FH64" s="272"/>
      <c r="FI64" s="272"/>
      <c r="FJ64" s="272"/>
      <c r="FK64" s="272"/>
      <c r="FL64" s="272"/>
      <c r="FM64" s="272"/>
      <c r="FN64" s="272"/>
      <c r="FO64" s="272"/>
      <c r="FP64" s="272"/>
      <c r="FQ64" s="272"/>
      <c r="FR64" s="272"/>
      <c r="FS64" s="272"/>
      <c r="FT64" s="272"/>
      <c r="FU64" s="272"/>
      <c r="FV64" s="272"/>
      <c r="FW64" s="272"/>
      <c r="FX64" s="272"/>
      <c r="FY64" s="272"/>
      <c r="FZ64" s="272"/>
      <c r="GA64" s="272"/>
      <c r="GB64" s="272"/>
      <c r="GC64" s="272"/>
      <c r="GD64" s="272"/>
      <c r="GE64" s="272"/>
      <c r="GF64" s="272"/>
      <c r="GG64" s="272"/>
      <c r="GH64" s="272"/>
      <c r="GI64" s="272"/>
      <c r="GJ64" s="272"/>
      <c r="GK64" s="272"/>
      <c r="GL64" s="272"/>
      <c r="GM64" s="272"/>
      <c r="GN64" s="272"/>
      <c r="GO64" s="272"/>
      <c r="GP64" s="272"/>
      <c r="GQ64" s="272"/>
      <c r="GR64" s="272"/>
      <c r="GS64" s="272"/>
      <c r="GT64" s="272"/>
      <c r="GU64" s="272"/>
      <c r="GV64" s="272"/>
      <c r="GW64" s="272"/>
      <c r="GX64" s="272"/>
      <c r="GY64" s="272"/>
      <c r="GZ64" s="272"/>
      <c r="HA64" s="272"/>
      <c r="HB64" s="272"/>
      <c r="HC64" s="272"/>
      <c r="HD64" s="272"/>
      <c r="HE64" s="272"/>
      <c r="HF64" s="272"/>
      <c r="HG64" s="272"/>
      <c r="HH64" s="272"/>
      <c r="HI64" s="272"/>
      <c r="HJ64" s="272"/>
      <c r="HK64" s="272"/>
      <c r="HL64" s="272"/>
      <c r="HM64" s="272"/>
      <c r="HN64" s="272"/>
      <c r="HO64" s="272"/>
      <c r="HP64" s="272"/>
      <c r="HQ64" s="272"/>
      <c r="HR64" s="272"/>
      <c r="HS64" s="272"/>
      <c r="HT64" s="272"/>
      <c r="HU64" s="272"/>
      <c r="HV64" s="272"/>
      <c r="HW64" s="272"/>
      <c r="HX64" s="272"/>
      <c r="HY64" s="272"/>
      <c r="HZ64" s="272"/>
      <c r="IA64" s="272"/>
      <c r="IB64" s="272"/>
      <c r="IC64" s="272"/>
      <c r="ID64" s="272"/>
      <c r="IE64" s="272"/>
      <c r="IF64" s="272"/>
      <c r="IG64" s="272"/>
      <c r="IH64" s="272"/>
      <c r="II64" s="272"/>
      <c r="IJ64" s="272"/>
      <c r="IK64" s="272"/>
      <c r="IL64" s="272"/>
      <c r="IM64" s="272"/>
      <c r="IN64" s="272"/>
      <c r="IO64" s="272"/>
      <c r="IP64" s="272"/>
      <c r="IQ64" s="272"/>
      <c r="IR64" s="272"/>
      <c r="IS64" s="272"/>
      <c r="IT64" s="272"/>
      <c r="IU64" s="272"/>
      <c r="IV64" s="272"/>
    </row>
    <row r="65" spans="1:256" s="370" customFormat="1" ht="15" customHeight="1">
      <c r="A65" s="278"/>
      <c r="B65" s="278"/>
      <c r="C65" s="278"/>
      <c r="D65" s="299"/>
      <c r="E65" s="299"/>
      <c r="F65" s="299"/>
      <c r="G65" s="274"/>
      <c r="H65" s="274"/>
      <c r="I65" s="272"/>
      <c r="J65" s="273"/>
      <c r="K65" s="272"/>
      <c r="L65" s="272"/>
      <c r="M65" s="273"/>
      <c r="N65" s="272"/>
      <c r="O65" s="272"/>
      <c r="P65" s="272"/>
      <c r="Q65" s="272"/>
      <c r="R65" s="272"/>
      <c r="S65" s="272"/>
      <c r="T65" s="272"/>
      <c r="U65" s="272"/>
      <c r="V65" s="272"/>
      <c r="W65" s="272"/>
      <c r="X65" s="272"/>
      <c r="Y65" s="272"/>
      <c r="Z65" s="272"/>
      <c r="AA65" s="272"/>
      <c r="AB65" s="272"/>
      <c r="AC65" s="272"/>
      <c r="AD65" s="272"/>
      <c r="AE65" s="272"/>
      <c r="AF65" s="272"/>
      <c r="AG65" s="272"/>
      <c r="AH65" s="272"/>
      <c r="AI65" s="272"/>
      <c r="AJ65" s="272"/>
      <c r="AK65" s="272"/>
      <c r="AL65" s="272"/>
      <c r="AM65" s="272"/>
      <c r="AN65" s="272"/>
      <c r="AO65" s="272"/>
      <c r="AP65" s="272"/>
      <c r="AQ65" s="272"/>
      <c r="AR65" s="272"/>
      <c r="AS65" s="272"/>
      <c r="AT65" s="272"/>
      <c r="AU65" s="272"/>
      <c r="AV65" s="272"/>
      <c r="AW65" s="272"/>
      <c r="AX65" s="272"/>
      <c r="AY65" s="272"/>
      <c r="AZ65" s="272"/>
      <c r="BA65" s="272"/>
      <c r="BB65" s="272"/>
      <c r="BC65" s="272"/>
      <c r="BD65" s="272"/>
      <c r="BE65" s="272"/>
      <c r="BF65" s="272"/>
      <c r="BG65" s="272"/>
      <c r="BH65" s="272"/>
      <c r="BI65" s="272"/>
      <c r="BJ65" s="272"/>
      <c r="BK65" s="272"/>
      <c r="BL65" s="272"/>
      <c r="BM65" s="272"/>
      <c r="BN65" s="272"/>
      <c r="BO65" s="272"/>
      <c r="BP65" s="272"/>
      <c r="BQ65" s="272"/>
      <c r="BR65" s="272"/>
      <c r="BS65" s="272"/>
      <c r="BT65" s="272"/>
      <c r="BU65" s="272"/>
      <c r="BV65" s="272"/>
      <c r="BW65" s="272"/>
      <c r="BX65" s="272"/>
      <c r="BY65" s="272"/>
      <c r="BZ65" s="272"/>
      <c r="CA65" s="272"/>
      <c r="CB65" s="272"/>
      <c r="CC65" s="272"/>
      <c r="CD65" s="272"/>
      <c r="CE65" s="272"/>
      <c r="CF65" s="272"/>
      <c r="CG65" s="272"/>
      <c r="CH65" s="272"/>
      <c r="CI65" s="272"/>
      <c r="CJ65" s="272"/>
      <c r="CK65" s="272"/>
      <c r="CL65" s="272"/>
      <c r="CM65" s="272"/>
      <c r="CN65" s="272"/>
      <c r="CO65" s="272"/>
      <c r="CP65" s="272"/>
      <c r="CQ65" s="272"/>
      <c r="CR65" s="272"/>
      <c r="CS65" s="272"/>
      <c r="CT65" s="272"/>
      <c r="CU65" s="272"/>
      <c r="CV65" s="272"/>
      <c r="CW65" s="272"/>
      <c r="CX65" s="272"/>
      <c r="CY65" s="272"/>
      <c r="CZ65" s="272"/>
      <c r="DA65" s="272"/>
      <c r="DB65" s="272"/>
      <c r="DC65" s="272"/>
      <c r="DD65" s="272"/>
      <c r="DE65" s="272"/>
      <c r="DF65" s="272"/>
      <c r="DG65" s="272"/>
      <c r="DH65" s="272"/>
      <c r="DI65" s="272"/>
      <c r="DJ65" s="272"/>
      <c r="DK65" s="272"/>
      <c r="DL65" s="272"/>
      <c r="DM65" s="272"/>
      <c r="DN65" s="272"/>
      <c r="DO65" s="272"/>
      <c r="DP65" s="272"/>
      <c r="DQ65" s="272"/>
      <c r="DR65" s="272"/>
      <c r="DS65" s="272"/>
      <c r="DT65" s="272"/>
      <c r="DU65" s="272"/>
      <c r="DV65" s="272"/>
      <c r="DW65" s="272"/>
      <c r="DX65" s="272"/>
      <c r="DY65" s="272"/>
      <c r="DZ65" s="272"/>
      <c r="EA65" s="272"/>
      <c r="EB65" s="272"/>
      <c r="EC65" s="272"/>
      <c r="ED65" s="272"/>
      <c r="EE65" s="272"/>
      <c r="EF65" s="272"/>
      <c r="EG65" s="272"/>
      <c r="EH65" s="272"/>
      <c r="EI65" s="272"/>
      <c r="EJ65" s="272"/>
      <c r="EK65" s="272"/>
      <c r="EL65" s="272"/>
      <c r="EM65" s="272"/>
      <c r="EN65" s="272"/>
      <c r="EO65" s="272"/>
      <c r="EP65" s="272"/>
      <c r="EQ65" s="272"/>
      <c r="ER65" s="272"/>
      <c r="ES65" s="272"/>
      <c r="ET65" s="272"/>
      <c r="EU65" s="272"/>
      <c r="EV65" s="272"/>
      <c r="EW65" s="272"/>
      <c r="EX65" s="272"/>
      <c r="EY65" s="272"/>
      <c r="EZ65" s="272"/>
      <c r="FA65" s="272"/>
      <c r="FB65" s="272"/>
      <c r="FC65" s="272"/>
      <c r="FD65" s="272"/>
      <c r="FE65" s="272"/>
      <c r="FF65" s="272"/>
      <c r="FG65" s="272"/>
      <c r="FH65" s="272"/>
      <c r="FI65" s="272"/>
      <c r="FJ65" s="272"/>
      <c r="FK65" s="272"/>
      <c r="FL65" s="272"/>
      <c r="FM65" s="272"/>
      <c r="FN65" s="272"/>
      <c r="FO65" s="272"/>
      <c r="FP65" s="272"/>
      <c r="FQ65" s="272"/>
      <c r="FR65" s="272"/>
      <c r="FS65" s="272"/>
      <c r="FT65" s="272"/>
      <c r="FU65" s="272"/>
      <c r="FV65" s="272"/>
      <c r="FW65" s="272"/>
      <c r="FX65" s="272"/>
      <c r="FY65" s="272"/>
      <c r="FZ65" s="272"/>
      <c r="GA65" s="272"/>
      <c r="GB65" s="272"/>
      <c r="GC65" s="272"/>
      <c r="GD65" s="272"/>
      <c r="GE65" s="272"/>
      <c r="GF65" s="272"/>
      <c r="GG65" s="272"/>
      <c r="GH65" s="272"/>
      <c r="GI65" s="272"/>
      <c r="GJ65" s="272"/>
      <c r="GK65" s="272"/>
      <c r="GL65" s="272"/>
      <c r="GM65" s="272"/>
      <c r="GN65" s="272"/>
      <c r="GO65" s="272"/>
      <c r="GP65" s="272"/>
      <c r="GQ65" s="272"/>
      <c r="GR65" s="272"/>
      <c r="GS65" s="272"/>
      <c r="GT65" s="272"/>
      <c r="GU65" s="272"/>
      <c r="GV65" s="272"/>
      <c r="GW65" s="272"/>
      <c r="GX65" s="272"/>
      <c r="GY65" s="272"/>
      <c r="GZ65" s="272"/>
      <c r="HA65" s="272"/>
      <c r="HB65" s="272"/>
      <c r="HC65" s="272"/>
      <c r="HD65" s="272"/>
      <c r="HE65" s="272"/>
      <c r="HF65" s="272"/>
      <c r="HG65" s="272"/>
      <c r="HH65" s="272"/>
      <c r="HI65" s="272"/>
      <c r="HJ65" s="272"/>
      <c r="HK65" s="272"/>
      <c r="HL65" s="272"/>
      <c r="HM65" s="272"/>
      <c r="HN65" s="272"/>
      <c r="HO65" s="272"/>
      <c r="HP65" s="272"/>
      <c r="HQ65" s="272"/>
      <c r="HR65" s="272"/>
      <c r="HS65" s="272"/>
      <c r="HT65" s="272"/>
      <c r="HU65" s="272"/>
      <c r="HV65" s="272"/>
      <c r="HW65" s="272"/>
      <c r="HX65" s="272"/>
      <c r="HY65" s="272"/>
      <c r="HZ65" s="272"/>
      <c r="IA65" s="272"/>
      <c r="IB65" s="272"/>
      <c r="IC65" s="272"/>
      <c r="ID65" s="272"/>
      <c r="IE65" s="272"/>
      <c r="IF65" s="272"/>
      <c r="IG65" s="272"/>
      <c r="IH65" s="272"/>
      <c r="II65" s="272"/>
      <c r="IJ65" s="272"/>
      <c r="IK65" s="272"/>
      <c r="IL65" s="272"/>
      <c r="IM65" s="272"/>
      <c r="IN65" s="272"/>
      <c r="IO65" s="272"/>
      <c r="IP65" s="272"/>
      <c r="IQ65" s="272"/>
      <c r="IR65" s="272"/>
      <c r="IS65" s="272"/>
      <c r="IT65" s="272"/>
      <c r="IU65" s="272"/>
      <c r="IV65" s="272"/>
    </row>
    <row r="66" spans="1:256" s="370" customFormat="1" ht="15" customHeight="1">
      <c r="A66" s="278"/>
      <c r="B66" s="278"/>
      <c r="C66" s="278"/>
      <c r="D66" s="299"/>
      <c r="E66" s="299"/>
      <c r="F66" s="299"/>
      <c r="G66" s="274"/>
      <c r="H66" s="274"/>
      <c r="I66" s="272"/>
      <c r="J66" s="273"/>
      <c r="K66" s="272"/>
      <c r="L66" s="272"/>
      <c r="M66" s="273"/>
      <c r="N66" s="272"/>
      <c r="O66" s="272"/>
      <c r="P66" s="272"/>
      <c r="Q66" s="272"/>
      <c r="R66" s="272"/>
      <c r="S66" s="272"/>
      <c r="T66" s="272"/>
      <c r="U66" s="272"/>
      <c r="V66" s="272"/>
      <c r="W66" s="272"/>
      <c r="X66" s="272"/>
      <c r="Y66" s="272"/>
      <c r="Z66" s="272"/>
      <c r="AA66" s="272"/>
      <c r="AB66" s="272"/>
      <c r="AC66" s="272"/>
      <c r="AD66" s="272"/>
      <c r="AE66" s="272"/>
      <c r="AF66" s="272"/>
      <c r="AG66" s="272"/>
      <c r="AH66" s="272"/>
      <c r="AI66" s="272"/>
      <c r="AJ66" s="272"/>
      <c r="AK66" s="272"/>
      <c r="AL66" s="272"/>
      <c r="AM66" s="272"/>
      <c r="AN66" s="272"/>
      <c r="AO66" s="272"/>
      <c r="AP66" s="272"/>
      <c r="AQ66" s="272"/>
      <c r="AR66" s="272"/>
      <c r="AS66" s="272"/>
      <c r="AT66" s="272"/>
      <c r="AU66" s="272"/>
      <c r="AV66" s="272"/>
      <c r="AW66" s="272"/>
      <c r="AX66" s="272"/>
      <c r="AY66" s="272"/>
      <c r="AZ66" s="272"/>
      <c r="BA66" s="272"/>
      <c r="BB66" s="272"/>
      <c r="BC66" s="272"/>
      <c r="BD66" s="272"/>
      <c r="BE66" s="272"/>
      <c r="BF66" s="272"/>
      <c r="BG66" s="272"/>
      <c r="BH66" s="272"/>
      <c r="BI66" s="272"/>
      <c r="BJ66" s="272"/>
      <c r="BK66" s="272"/>
      <c r="BL66" s="272"/>
      <c r="BM66" s="272"/>
      <c r="BN66" s="272"/>
      <c r="BO66" s="272"/>
      <c r="BP66" s="272"/>
      <c r="BQ66" s="272"/>
      <c r="BR66" s="272"/>
      <c r="BS66" s="272"/>
      <c r="BT66" s="272"/>
      <c r="BU66" s="272"/>
      <c r="BV66" s="272"/>
      <c r="BW66" s="272"/>
      <c r="BX66" s="272"/>
      <c r="BY66" s="272"/>
      <c r="BZ66" s="272"/>
      <c r="CA66" s="272"/>
      <c r="CB66" s="272"/>
      <c r="CC66" s="272"/>
      <c r="CD66" s="272"/>
      <c r="CE66" s="272"/>
      <c r="CF66" s="272"/>
      <c r="CG66" s="272"/>
      <c r="CH66" s="272"/>
      <c r="CI66" s="272"/>
      <c r="CJ66" s="272"/>
      <c r="CK66" s="272"/>
      <c r="CL66" s="272"/>
      <c r="CM66" s="272"/>
      <c r="CN66" s="272"/>
      <c r="CO66" s="272"/>
      <c r="CP66" s="272"/>
      <c r="CQ66" s="272"/>
      <c r="CR66" s="272"/>
      <c r="CS66" s="272"/>
      <c r="CT66" s="272"/>
      <c r="CU66" s="272"/>
      <c r="CV66" s="272"/>
      <c r="CW66" s="272"/>
      <c r="CX66" s="272"/>
      <c r="CY66" s="272"/>
      <c r="CZ66" s="272"/>
      <c r="DA66" s="272"/>
      <c r="DB66" s="272"/>
      <c r="DC66" s="272"/>
      <c r="DD66" s="272"/>
      <c r="DE66" s="272"/>
      <c r="DF66" s="272"/>
      <c r="DG66" s="272"/>
      <c r="DH66" s="272"/>
      <c r="DI66" s="272"/>
      <c r="DJ66" s="272"/>
      <c r="DK66" s="272"/>
      <c r="DL66" s="272"/>
      <c r="DM66" s="272"/>
      <c r="DN66" s="272"/>
      <c r="DO66" s="272"/>
      <c r="DP66" s="272"/>
      <c r="DQ66" s="272"/>
      <c r="DR66" s="272"/>
      <c r="DS66" s="272"/>
      <c r="DT66" s="272"/>
      <c r="DU66" s="272"/>
      <c r="DV66" s="272"/>
      <c r="DW66" s="272"/>
      <c r="DX66" s="272"/>
      <c r="DY66" s="272"/>
      <c r="DZ66" s="272"/>
      <c r="EA66" s="272"/>
      <c r="EB66" s="272"/>
      <c r="EC66" s="272"/>
      <c r="ED66" s="272"/>
      <c r="EE66" s="272"/>
      <c r="EF66" s="272"/>
      <c r="EG66" s="272"/>
      <c r="EH66" s="272"/>
      <c r="EI66" s="272"/>
      <c r="EJ66" s="272"/>
      <c r="EK66" s="272"/>
      <c r="EL66" s="272"/>
      <c r="EM66" s="272"/>
      <c r="EN66" s="272"/>
      <c r="EO66" s="272"/>
      <c r="EP66" s="272"/>
      <c r="EQ66" s="272"/>
      <c r="ER66" s="272"/>
      <c r="ES66" s="272"/>
      <c r="ET66" s="272"/>
      <c r="EU66" s="272"/>
      <c r="EV66" s="272"/>
      <c r="EW66" s="272"/>
      <c r="EX66" s="272"/>
      <c r="EY66" s="272"/>
      <c r="EZ66" s="272"/>
      <c r="FA66" s="272"/>
      <c r="FB66" s="272"/>
      <c r="FC66" s="272"/>
      <c r="FD66" s="272"/>
      <c r="FE66" s="272"/>
      <c r="FF66" s="272"/>
      <c r="FG66" s="272"/>
      <c r="FH66" s="272"/>
      <c r="FI66" s="272"/>
      <c r="FJ66" s="272"/>
      <c r="FK66" s="272"/>
      <c r="FL66" s="272"/>
      <c r="FM66" s="272"/>
      <c r="FN66" s="272"/>
      <c r="FO66" s="272"/>
      <c r="FP66" s="272"/>
      <c r="FQ66" s="272"/>
      <c r="FR66" s="272"/>
      <c r="FS66" s="272"/>
      <c r="FT66" s="272"/>
      <c r="FU66" s="272"/>
      <c r="FV66" s="272"/>
      <c r="FW66" s="272"/>
      <c r="FX66" s="272"/>
      <c r="FY66" s="272"/>
      <c r="FZ66" s="272"/>
      <c r="GA66" s="272"/>
      <c r="GB66" s="272"/>
      <c r="GC66" s="272"/>
      <c r="GD66" s="272"/>
      <c r="GE66" s="272"/>
      <c r="GF66" s="272"/>
      <c r="GG66" s="272"/>
      <c r="GH66" s="272"/>
      <c r="GI66" s="272"/>
      <c r="GJ66" s="272"/>
      <c r="GK66" s="272"/>
      <c r="GL66" s="272"/>
      <c r="GM66" s="272"/>
      <c r="GN66" s="272"/>
      <c r="GO66" s="272"/>
      <c r="GP66" s="272"/>
      <c r="GQ66" s="272"/>
      <c r="GR66" s="272"/>
      <c r="GS66" s="272"/>
      <c r="GT66" s="272"/>
      <c r="GU66" s="272"/>
      <c r="GV66" s="272"/>
      <c r="GW66" s="272"/>
      <c r="GX66" s="272"/>
      <c r="GY66" s="272"/>
      <c r="GZ66" s="272"/>
      <c r="HA66" s="272"/>
      <c r="HB66" s="272"/>
      <c r="HC66" s="272"/>
      <c r="HD66" s="272"/>
      <c r="HE66" s="272"/>
      <c r="HF66" s="272"/>
      <c r="HG66" s="272"/>
      <c r="HH66" s="272"/>
      <c r="HI66" s="272"/>
      <c r="HJ66" s="272"/>
      <c r="HK66" s="272"/>
      <c r="HL66" s="272"/>
      <c r="HM66" s="272"/>
      <c r="HN66" s="272"/>
      <c r="HO66" s="272"/>
      <c r="HP66" s="272"/>
      <c r="HQ66" s="272"/>
      <c r="HR66" s="272"/>
      <c r="HS66" s="272"/>
      <c r="HT66" s="272"/>
      <c r="HU66" s="272"/>
      <c r="HV66" s="272"/>
      <c r="HW66" s="272"/>
      <c r="HX66" s="272"/>
      <c r="HY66" s="272"/>
      <c r="HZ66" s="272"/>
      <c r="IA66" s="272"/>
      <c r="IB66" s="272"/>
      <c r="IC66" s="272"/>
      <c r="ID66" s="272"/>
      <c r="IE66" s="272"/>
      <c r="IF66" s="272"/>
      <c r="IG66" s="272"/>
      <c r="IH66" s="272"/>
      <c r="II66" s="272"/>
      <c r="IJ66" s="272"/>
      <c r="IK66" s="272"/>
      <c r="IL66" s="272"/>
      <c r="IM66" s="272"/>
      <c r="IN66" s="272"/>
      <c r="IO66" s="272"/>
      <c r="IP66" s="272"/>
      <c r="IQ66" s="272"/>
      <c r="IR66" s="272"/>
      <c r="IS66" s="272"/>
      <c r="IT66" s="272"/>
      <c r="IU66" s="272"/>
      <c r="IV66" s="272"/>
    </row>
    <row r="67" spans="1:256" s="370" customFormat="1" ht="15" customHeight="1">
      <c r="A67" s="278"/>
      <c r="B67" s="278"/>
      <c r="C67" s="278"/>
      <c r="D67" s="299"/>
      <c r="E67" s="299"/>
      <c r="F67" s="299"/>
      <c r="G67" s="274"/>
      <c r="H67" s="274"/>
      <c r="I67" s="272"/>
      <c r="J67" s="273"/>
      <c r="K67" s="272"/>
      <c r="L67" s="272"/>
      <c r="M67" s="273"/>
      <c r="N67" s="272"/>
      <c r="O67" s="272"/>
      <c r="P67" s="272"/>
      <c r="Q67" s="272"/>
      <c r="R67" s="272"/>
      <c r="S67" s="272"/>
      <c r="T67" s="272"/>
      <c r="U67" s="272"/>
      <c r="V67" s="272"/>
      <c r="W67" s="272"/>
      <c r="X67" s="272"/>
      <c r="Y67" s="272"/>
      <c r="Z67" s="272"/>
      <c r="AA67" s="272"/>
      <c r="AB67" s="272"/>
      <c r="AC67" s="272"/>
      <c r="AD67" s="272"/>
      <c r="AE67" s="272"/>
      <c r="AF67" s="272"/>
      <c r="AG67" s="272"/>
      <c r="AH67" s="272"/>
      <c r="AI67" s="272"/>
      <c r="AJ67" s="272"/>
      <c r="AK67" s="272"/>
      <c r="AL67" s="272"/>
      <c r="AM67" s="272"/>
      <c r="AN67" s="272"/>
      <c r="AO67" s="272"/>
      <c r="AP67" s="272"/>
      <c r="AQ67" s="272"/>
      <c r="AR67" s="272"/>
      <c r="AS67" s="272"/>
      <c r="AT67" s="272"/>
      <c r="AU67" s="272"/>
      <c r="AV67" s="272"/>
      <c r="AW67" s="272"/>
      <c r="AX67" s="272"/>
      <c r="AY67" s="272"/>
      <c r="AZ67" s="272"/>
      <c r="BA67" s="272"/>
      <c r="BB67" s="272"/>
      <c r="BC67" s="272"/>
      <c r="BD67" s="272"/>
      <c r="BE67" s="272"/>
      <c r="BF67" s="272"/>
      <c r="BG67" s="272"/>
      <c r="BH67" s="272"/>
      <c r="BI67" s="272"/>
      <c r="BJ67" s="272"/>
      <c r="BK67" s="272"/>
      <c r="BL67" s="272"/>
      <c r="BM67" s="272"/>
      <c r="BN67" s="272"/>
      <c r="BO67" s="272"/>
      <c r="BP67" s="272"/>
      <c r="BQ67" s="272"/>
      <c r="BR67" s="272"/>
      <c r="BS67" s="272"/>
      <c r="BT67" s="272"/>
      <c r="BU67" s="272"/>
      <c r="BV67" s="272"/>
      <c r="BW67" s="272"/>
      <c r="BX67" s="272"/>
      <c r="BY67" s="272"/>
      <c r="BZ67" s="272"/>
      <c r="CA67" s="272"/>
      <c r="CB67" s="272"/>
      <c r="CC67" s="272"/>
      <c r="CD67" s="272"/>
      <c r="CE67" s="272"/>
      <c r="CF67" s="272"/>
      <c r="CG67" s="272"/>
      <c r="CH67" s="272"/>
      <c r="CI67" s="272"/>
      <c r="CJ67" s="272"/>
      <c r="CK67" s="272"/>
      <c r="CL67" s="272"/>
      <c r="CM67" s="272"/>
      <c r="CN67" s="272"/>
      <c r="CO67" s="272"/>
      <c r="CP67" s="272"/>
      <c r="CQ67" s="272"/>
      <c r="CR67" s="272"/>
      <c r="CS67" s="272"/>
      <c r="CT67" s="272"/>
      <c r="CU67" s="272"/>
      <c r="CV67" s="272"/>
      <c r="CW67" s="272"/>
      <c r="CX67" s="272"/>
      <c r="CY67" s="272"/>
      <c r="CZ67" s="272"/>
      <c r="DA67" s="272"/>
      <c r="DB67" s="272"/>
      <c r="DC67" s="272"/>
      <c r="DD67" s="272"/>
      <c r="DE67" s="272"/>
      <c r="DF67" s="272"/>
      <c r="DG67" s="272"/>
      <c r="DH67" s="272"/>
      <c r="DI67" s="272"/>
      <c r="DJ67" s="272"/>
      <c r="DK67" s="272"/>
      <c r="DL67" s="272"/>
      <c r="DM67" s="272"/>
      <c r="DN67" s="272"/>
      <c r="DO67" s="272"/>
      <c r="DP67" s="272"/>
      <c r="DQ67" s="272"/>
      <c r="DR67" s="272"/>
      <c r="DS67" s="272"/>
      <c r="DT67" s="272"/>
      <c r="DU67" s="272"/>
      <c r="DV67" s="272"/>
      <c r="DW67" s="272"/>
      <c r="DX67" s="272"/>
      <c r="DY67" s="272"/>
      <c r="DZ67" s="272"/>
      <c r="EA67" s="272"/>
      <c r="EB67" s="272"/>
      <c r="EC67" s="272"/>
      <c r="ED67" s="272"/>
      <c r="EE67" s="272"/>
      <c r="EF67" s="272"/>
      <c r="EG67" s="272"/>
      <c r="EH67" s="272"/>
      <c r="EI67" s="272"/>
      <c r="EJ67" s="272"/>
      <c r="EK67" s="272"/>
      <c r="EL67" s="272"/>
      <c r="EM67" s="272"/>
      <c r="EN67" s="272"/>
      <c r="EO67" s="272"/>
      <c r="EP67" s="272"/>
      <c r="EQ67" s="272"/>
      <c r="ER67" s="272"/>
      <c r="ES67" s="272"/>
      <c r="ET67" s="272"/>
      <c r="EU67" s="272"/>
      <c r="EV67" s="272"/>
      <c r="EW67" s="272"/>
      <c r="EX67" s="272"/>
      <c r="EY67" s="272"/>
      <c r="EZ67" s="272"/>
      <c r="FA67" s="272"/>
      <c r="FB67" s="272"/>
      <c r="FC67" s="272"/>
      <c r="FD67" s="272"/>
      <c r="FE67" s="272"/>
      <c r="FF67" s="272"/>
      <c r="FG67" s="272"/>
      <c r="FH67" s="272"/>
      <c r="FI67" s="272"/>
      <c r="FJ67" s="272"/>
      <c r="FK67" s="272"/>
      <c r="FL67" s="272"/>
      <c r="FM67" s="272"/>
      <c r="FN67" s="272"/>
      <c r="FO67" s="272"/>
      <c r="FP67" s="272"/>
      <c r="FQ67" s="272"/>
      <c r="FR67" s="272"/>
      <c r="FS67" s="272"/>
      <c r="FT67" s="272"/>
      <c r="FU67" s="272"/>
      <c r="FV67" s="272"/>
      <c r="FW67" s="272"/>
      <c r="FX67" s="272"/>
      <c r="FY67" s="272"/>
      <c r="FZ67" s="272"/>
      <c r="GA67" s="272"/>
      <c r="GB67" s="272"/>
      <c r="GC67" s="272"/>
      <c r="GD67" s="272"/>
      <c r="GE67" s="272"/>
      <c r="GF67" s="272"/>
      <c r="GG67" s="272"/>
      <c r="GH67" s="272"/>
      <c r="GI67" s="272"/>
      <c r="GJ67" s="272"/>
      <c r="GK67" s="272"/>
      <c r="GL67" s="272"/>
      <c r="GM67" s="272"/>
      <c r="GN67" s="272"/>
      <c r="GO67" s="272"/>
      <c r="GP67" s="272"/>
      <c r="GQ67" s="272"/>
      <c r="GR67" s="272"/>
      <c r="GS67" s="272"/>
      <c r="GT67" s="272"/>
      <c r="GU67" s="272"/>
      <c r="GV67" s="272"/>
      <c r="GW67" s="272"/>
      <c r="GX67" s="272"/>
      <c r="GY67" s="272"/>
      <c r="GZ67" s="272"/>
      <c r="HA67" s="272"/>
      <c r="HB67" s="272"/>
      <c r="HC67" s="272"/>
      <c r="HD67" s="272"/>
      <c r="HE67" s="272"/>
      <c r="HF67" s="272"/>
      <c r="HG67" s="272"/>
      <c r="HH67" s="272"/>
      <c r="HI67" s="272"/>
      <c r="HJ67" s="272"/>
      <c r="HK67" s="272"/>
      <c r="HL67" s="272"/>
      <c r="HM67" s="272"/>
      <c r="HN67" s="272"/>
      <c r="HO67" s="272"/>
      <c r="HP67" s="272"/>
      <c r="HQ67" s="272"/>
      <c r="HR67" s="272"/>
      <c r="HS67" s="272"/>
      <c r="HT67" s="272"/>
      <c r="HU67" s="272"/>
      <c r="HV67" s="272"/>
      <c r="HW67" s="272"/>
      <c r="HX67" s="272"/>
      <c r="HY67" s="272"/>
      <c r="HZ67" s="272"/>
      <c r="IA67" s="272"/>
      <c r="IB67" s="272"/>
      <c r="IC67" s="272"/>
      <c r="ID67" s="272"/>
      <c r="IE67" s="272"/>
      <c r="IF67" s="272"/>
      <c r="IG67" s="272"/>
      <c r="IH67" s="272"/>
      <c r="II67" s="272"/>
      <c r="IJ67" s="272"/>
      <c r="IK67" s="272"/>
      <c r="IL67" s="272"/>
      <c r="IM67" s="272"/>
      <c r="IN67" s="272"/>
      <c r="IO67" s="272"/>
      <c r="IP67" s="272"/>
      <c r="IQ67" s="272"/>
      <c r="IR67" s="272"/>
      <c r="IS67" s="272"/>
      <c r="IT67" s="272"/>
      <c r="IU67" s="272"/>
      <c r="IV67" s="272"/>
    </row>
    <row r="68" spans="1:256" s="370" customFormat="1" ht="15" customHeight="1">
      <c r="A68" s="278"/>
      <c r="B68" s="278"/>
      <c r="C68" s="278"/>
      <c r="D68" s="299"/>
      <c r="E68" s="299"/>
      <c r="F68" s="299"/>
      <c r="G68" s="274"/>
      <c r="H68" s="274"/>
      <c r="I68" s="272"/>
      <c r="J68" s="273"/>
      <c r="K68" s="272"/>
      <c r="L68" s="272"/>
      <c r="M68" s="273"/>
      <c r="N68" s="272"/>
      <c r="O68" s="272"/>
      <c r="P68" s="272"/>
      <c r="Q68" s="272"/>
      <c r="R68" s="272"/>
      <c r="S68" s="272"/>
      <c r="T68" s="272"/>
      <c r="U68" s="272"/>
      <c r="V68" s="272"/>
      <c r="W68" s="272"/>
      <c r="X68" s="272"/>
      <c r="Y68" s="272"/>
      <c r="Z68" s="272"/>
      <c r="AA68" s="272"/>
      <c r="AB68" s="272"/>
      <c r="AC68" s="272"/>
      <c r="AD68" s="272"/>
      <c r="AE68" s="272"/>
      <c r="AF68" s="272"/>
      <c r="AG68" s="272"/>
      <c r="AH68" s="272"/>
      <c r="AI68" s="272"/>
      <c r="AJ68" s="272"/>
      <c r="AK68" s="272"/>
      <c r="AL68" s="272"/>
      <c r="AM68" s="272"/>
      <c r="AN68" s="272"/>
      <c r="AO68" s="272"/>
      <c r="AP68" s="272"/>
      <c r="AQ68" s="272"/>
      <c r="AR68" s="272"/>
      <c r="AS68" s="272"/>
      <c r="AT68" s="272"/>
      <c r="AU68" s="272"/>
      <c r="AV68" s="272"/>
      <c r="AW68" s="272"/>
      <c r="AX68" s="272"/>
      <c r="AY68" s="272"/>
      <c r="AZ68" s="272"/>
      <c r="BA68" s="272"/>
      <c r="BB68" s="272"/>
      <c r="BC68" s="272"/>
      <c r="BD68" s="272"/>
      <c r="BE68" s="272"/>
      <c r="BF68" s="272"/>
      <c r="BG68" s="272"/>
      <c r="BH68" s="272"/>
      <c r="BI68" s="272"/>
      <c r="BJ68" s="272"/>
      <c r="BK68" s="272"/>
      <c r="BL68" s="272"/>
      <c r="BM68" s="272"/>
      <c r="BN68" s="272"/>
      <c r="BO68" s="272"/>
      <c r="BP68" s="272"/>
      <c r="BQ68" s="272"/>
      <c r="BR68" s="272"/>
      <c r="BS68" s="272"/>
      <c r="BT68" s="272"/>
      <c r="BU68" s="272"/>
      <c r="BV68" s="272"/>
      <c r="BW68" s="272"/>
      <c r="BX68" s="272"/>
      <c r="BY68" s="272"/>
      <c r="BZ68" s="272"/>
      <c r="CA68" s="272"/>
      <c r="CB68" s="272"/>
      <c r="CC68" s="272"/>
      <c r="CD68" s="272"/>
      <c r="CE68" s="272"/>
      <c r="CF68" s="272"/>
      <c r="CG68" s="272"/>
      <c r="CH68" s="272"/>
      <c r="CI68" s="272"/>
      <c r="CJ68" s="272"/>
      <c r="CK68" s="272"/>
      <c r="CL68" s="272"/>
      <c r="CM68" s="272"/>
      <c r="CN68" s="272"/>
      <c r="CO68" s="272"/>
      <c r="CP68" s="272"/>
      <c r="CQ68" s="272"/>
      <c r="CR68" s="272"/>
      <c r="CS68" s="272"/>
      <c r="CT68" s="272"/>
      <c r="CU68" s="272"/>
      <c r="CV68" s="272"/>
      <c r="CW68" s="272"/>
      <c r="CX68" s="272"/>
      <c r="CY68" s="272"/>
      <c r="CZ68" s="272"/>
      <c r="DA68" s="272"/>
      <c r="DB68" s="272"/>
      <c r="DC68" s="272"/>
      <c r="DD68" s="272"/>
      <c r="DE68" s="272"/>
      <c r="DF68" s="272"/>
      <c r="DG68" s="272"/>
      <c r="DH68" s="272"/>
      <c r="DI68" s="272"/>
      <c r="DJ68" s="272"/>
      <c r="DK68" s="272"/>
      <c r="DL68" s="272"/>
      <c r="DM68" s="272"/>
      <c r="DN68" s="272"/>
      <c r="DO68" s="272"/>
      <c r="DP68" s="272"/>
      <c r="DQ68" s="272"/>
      <c r="DR68" s="272"/>
      <c r="DS68" s="272"/>
      <c r="DT68" s="272"/>
      <c r="DU68" s="272"/>
      <c r="DV68" s="272"/>
      <c r="DW68" s="272"/>
      <c r="DX68" s="272"/>
      <c r="DY68" s="272"/>
      <c r="DZ68" s="272"/>
      <c r="EA68" s="272"/>
      <c r="EB68" s="272"/>
      <c r="EC68" s="272"/>
      <c r="ED68" s="272"/>
      <c r="EE68" s="272"/>
      <c r="EF68" s="272"/>
      <c r="EG68" s="272"/>
      <c r="EH68" s="272"/>
      <c r="EI68" s="272"/>
      <c r="EJ68" s="272"/>
      <c r="EK68" s="272"/>
      <c r="EL68" s="272"/>
      <c r="EM68" s="272"/>
      <c r="EN68" s="272"/>
      <c r="EO68" s="272"/>
      <c r="EP68" s="272"/>
      <c r="EQ68" s="272"/>
      <c r="ER68" s="272"/>
      <c r="ES68" s="272"/>
      <c r="ET68" s="272"/>
      <c r="EU68" s="272"/>
      <c r="EV68" s="272"/>
      <c r="EW68" s="272"/>
      <c r="EX68" s="272"/>
      <c r="EY68" s="272"/>
      <c r="EZ68" s="272"/>
      <c r="FA68" s="272"/>
      <c r="FB68" s="272"/>
      <c r="FC68" s="272"/>
      <c r="FD68" s="272"/>
      <c r="FE68" s="272"/>
      <c r="FF68" s="272"/>
      <c r="FG68" s="272"/>
      <c r="FH68" s="272"/>
      <c r="FI68" s="272"/>
      <c r="FJ68" s="272"/>
      <c r="FK68" s="272"/>
      <c r="FL68" s="272"/>
      <c r="FM68" s="272"/>
      <c r="FN68" s="272"/>
      <c r="FO68" s="272"/>
      <c r="FP68" s="272"/>
      <c r="FQ68" s="272"/>
      <c r="FR68" s="272"/>
      <c r="FS68" s="272"/>
      <c r="FT68" s="272"/>
      <c r="FU68" s="272"/>
      <c r="FV68" s="272"/>
      <c r="FW68" s="272"/>
      <c r="FX68" s="272"/>
      <c r="FY68" s="272"/>
      <c r="FZ68" s="272"/>
      <c r="GA68" s="272"/>
      <c r="GB68" s="272"/>
      <c r="GC68" s="272"/>
      <c r="GD68" s="272"/>
      <c r="GE68" s="272"/>
      <c r="GF68" s="272"/>
      <c r="GG68" s="272"/>
      <c r="GH68" s="272"/>
      <c r="GI68" s="272"/>
      <c r="GJ68" s="272"/>
      <c r="GK68" s="272"/>
      <c r="GL68" s="272"/>
      <c r="GM68" s="272"/>
      <c r="GN68" s="272"/>
      <c r="GO68" s="272"/>
      <c r="GP68" s="272"/>
      <c r="GQ68" s="272"/>
      <c r="GR68" s="272"/>
      <c r="GS68" s="272"/>
      <c r="GT68" s="272"/>
      <c r="GU68" s="272"/>
      <c r="GV68" s="272"/>
      <c r="GW68" s="272"/>
      <c r="GX68" s="272"/>
      <c r="GY68" s="272"/>
      <c r="GZ68" s="272"/>
      <c r="HA68" s="272"/>
      <c r="HB68" s="272"/>
      <c r="HC68" s="272"/>
      <c r="HD68" s="272"/>
      <c r="HE68" s="272"/>
      <c r="HF68" s="272"/>
      <c r="HG68" s="272"/>
      <c r="HH68" s="272"/>
      <c r="HI68" s="272"/>
      <c r="HJ68" s="272"/>
      <c r="HK68" s="272"/>
      <c r="HL68" s="272"/>
      <c r="HM68" s="272"/>
      <c r="HN68" s="272"/>
      <c r="HO68" s="272"/>
      <c r="HP68" s="272"/>
      <c r="HQ68" s="272"/>
      <c r="HR68" s="272"/>
      <c r="HS68" s="272"/>
      <c r="HT68" s="272"/>
      <c r="HU68" s="272"/>
      <c r="HV68" s="272"/>
      <c r="HW68" s="272"/>
      <c r="HX68" s="272"/>
      <c r="HY68" s="272"/>
      <c r="HZ68" s="272"/>
      <c r="IA68" s="272"/>
      <c r="IB68" s="272"/>
      <c r="IC68" s="272"/>
      <c r="ID68" s="272"/>
      <c r="IE68" s="272"/>
      <c r="IF68" s="272"/>
      <c r="IG68" s="272"/>
      <c r="IH68" s="272"/>
      <c r="II68" s="272"/>
      <c r="IJ68" s="272"/>
      <c r="IK68" s="272"/>
      <c r="IL68" s="272"/>
      <c r="IM68" s="272"/>
      <c r="IN68" s="272"/>
      <c r="IO68" s="272"/>
      <c r="IP68" s="272"/>
      <c r="IQ68" s="272"/>
      <c r="IR68" s="272"/>
      <c r="IS68" s="272"/>
      <c r="IT68" s="272"/>
      <c r="IU68" s="272"/>
      <c r="IV68" s="272"/>
    </row>
    <row r="69" spans="1:256" s="370" customFormat="1" ht="15" customHeight="1">
      <c r="A69" s="278"/>
      <c r="B69" s="278"/>
      <c r="C69" s="278"/>
      <c r="D69" s="299"/>
      <c r="E69" s="299"/>
      <c r="F69" s="299"/>
      <c r="G69" s="274"/>
      <c r="H69" s="274"/>
      <c r="I69" s="272"/>
      <c r="J69" s="273"/>
      <c r="K69" s="272"/>
      <c r="L69" s="272"/>
      <c r="M69" s="273"/>
      <c r="N69" s="272"/>
      <c r="O69" s="272"/>
      <c r="P69" s="272"/>
      <c r="Q69" s="272"/>
      <c r="R69" s="272"/>
      <c r="S69" s="272"/>
      <c r="T69" s="272"/>
      <c r="U69" s="272"/>
      <c r="V69" s="272"/>
      <c r="W69" s="272"/>
      <c r="X69" s="272"/>
      <c r="Y69" s="272"/>
      <c r="Z69" s="272"/>
      <c r="AA69" s="272"/>
      <c r="AB69" s="272"/>
      <c r="AC69" s="272"/>
      <c r="AD69" s="272"/>
      <c r="AE69" s="272"/>
      <c r="AF69" s="272"/>
      <c r="AG69" s="272"/>
      <c r="AH69" s="272"/>
      <c r="AI69" s="272"/>
      <c r="AJ69" s="272"/>
      <c r="AK69" s="272"/>
      <c r="AL69" s="272"/>
      <c r="AM69" s="272"/>
      <c r="AN69" s="272"/>
      <c r="AO69" s="272"/>
      <c r="AP69" s="272"/>
      <c r="AQ69" s="272"/>
      <c r="AR69" s="272"/>
      <c r="AS69" s="272"/>
      <c r="AT69" s="272"/>
      <c r="AU69" s="272"/>
      <c r="AV69" s="272"/>
      <c r="AW69" s="272"/>
      <c r="AX69" s="272"/>
      <c r="AY69" s="272"/>
      <c r="AZ69" s="272"/>
      <c r="BA69" s="272"/>
      <c r="BB69" s="272"/>
      <c r="BC69" s="272"/>
      <c r="BD69" s="272"/>
      <c r="BE69" s="272"/>
      <c r="BF69" s="272"/>
      <c r="BG69" s="272"/>
      <c r="BH69" s="272"/>
      <c r="BI69" s="272"/>
      <c r="BJ69" s="272"/>
      <c r="BK69" s="272"/>
      <c r="BL69" s="272"/>
      <c r="BM69" s="272"/>
      <c r="BN69" s="272"/>
      <c r="BO69" s="272"/>
      <c r="BP69" s="272"/>
      <c r="BQ69" s="272"/>
      <c r="BR69" s="272"/>
      <c r="BS69" s="272"/>
      <c r="BT69" s="272"/>
      <c r="BU69" s="272"/>
      <c r="BV69" s="272"/>
      <c r="BW69" s="272"/>
      <c r="BX69" s="272"/>
      <c r="BY69" s="272"/>
      <c r="BZ69" s="272"/>
      <c r="CA69" s="272"/>
      <c r="CB69" s="272"/>
      <c r="CC69" s="272"/>
      <c r="CD69" s="272"/>
      <c r="CE69" s="272"/>
      <c r="CF69" s="272"/>
      <c r="CG69" s="272"/>
      <c r="CH69" s="272"/>
      <c r="CI69" s="272"/>
      <c r="CJ69" s="272"/>
      <c r="CK69" s="272"/>
      <c r="CL69" s="272"/>
      <c r="CM69" s="272"/>
      <c r="CN69" s="272"/>
      <c r="CO69" s="272"/>
      <c r="CP69" s="272"/>
      <c r="CQ69" s="272"/>
      <c r="CR69" s="272"/>
      <c r="CS69" s="272"/>
      <c r="CT69" s="272"/>
      <c r="CU69" s="272"/>
      <c r="CV69" s="272"/>
      <c r="CW69" s="272"/>
      <c r="CX69" s="272"/>
      <c r="CY69" s="272"/>
      <c r="CZ69" s="272"/>
      <c r="DA69" s="272"/>
      <c r="DB69" s="272"/>
      <c r="DC69" s="272"/>
      <c r="DD69" s="272"/>
      <c r="DE69" s="272"/>
      <c r="DF69" s="272"/>
      <c r="DG69" s="272"/>
      <c r="DH69" s="272"/>
      <c r="DI69" s="272"/>
      <c r="DJ69" s="272"/>
      <c r="DK69" s="272"/>
      <c r="DL69" s="272"/>
      <c r="DM69" s="272"/>
      <c r="DN69" s="272"/>
      <c r="DO69" s="272"/>
      <c r="DP69" s="272"/>
      <c r="DQ69" s="272"/>
      <c r="DR69" s="272"/>
      <c r="DS69" s="272"/>
      <c r="DT69" s="272"/>
      <c r="DU69" s="272"/>
      <c r="DV69" s="272"/>
      <c r="DW69" s="272"/>
      <c r="DX69" s="272"/>
      <c r="DY69" s="272"/>
      <c r="DZ69" s="272"/>
      <c r="EA69" s="272"/>
      <c r="EB69" s="272"/>
      <c r="EC69" s="272"/>
      <c r="ED69" s="272"/>
      <c r="EE69" s="272"/>
      <c r="EF69" s="272"/>
      <c r="EG69" s="272"/>
      <c r="EH69" s="272"/>
      <c r="EI69" s="272"/>
      <c r="EJ69" s="272"/>
      <c r="EK69" s="272"/>
      <c r="EL69" s="272"/>
      <c r="EM69" s="272"/>
      <c r="EN69" s="272"/>
      <c r="EO69" s="272"/>
      <c r="EP69" s="272"/>
      <c r="EQ69" s="272"/>
      <c r="ER69" s="272"/>
      <c r="ES69" s="272"/>
      <c r="ET69" s="272"/>
      <c r="EU69" s="272"/>
      <c r="EV69" s="272"/>
      <c r="EW69" s="272"/>
      <c r="EX69" s="272"/>
      <c r="EY69" s="272"/>
      <c r="EZ69" s="272"/>
      <c r="FA69" s="272"/>
      <c r="FB69" s="272"/>
      <c r="FC69" s="272"/>
      <c r="FD69" s="272"/>
      <c r="FE69" s="272"/>
      <c r="FF69" s="272"/>
      <c r="FG69" s="272"/>
      <c r="FH69" s="272"/>
      <c r="FI69" s="272"/>
      <c r="FJ69" s="272"/>
      <c r="FK69" s="272"/>
      <c r="FL69" s="272"/>
      <c r="FM69" s="272"/>
      <c r="FN69" s="272"/>
      <c r="FO69" s="272"/>
      <c r="FP69" s="272"/>
      <c r="FQ69" s="272"/>
      <c r="FR69" s="272"/>
      <c r="FS69" s="272"/>
      <c r="FT69" s="272"/>
      <c r="FU69" s="272"/>
      <c r="FV69" s="272"/>
      <c r="FW69" s="272"/>
      <c r="FX69" s="272"/>
      <c r="FY69" s="272"/>
      <c r="FZ69" s="272"/>
      <c r="GA69" s="272"/>
      <c r="GB69" s="272"/>
      <c r="GC69" s="272"/>
      <c r="GD69" s="272"/>
      <c r="GE69" s="272"/>
      <c r="GF69" s="272"/>
      <c r="GG69" s="272"/>
      <c r="GH69" s="272"/>
      <c r="GI69" s="272"/>
      <c r="GJ69" s="272"/>
      <c r="GK69" s="272"/>
      <c r="GL69" s="272"/>
      <c r="GM69" s="272"/>
      <c r="GN69" s="272"/>
      <c r="GO69" s="272"/>
      <c r="GP69" s="272"/>
      <c r="GQ69" s="272"/>
      <c r="GR69" s="272"/>
      <c r="GS69" s="272"/>
      <c r="GT69" s="272"/>
      <c r="GU69" s="272"/>
      <c r="GV69" s="272"/>
      <c r="GW69" s="272"/>
      <c r="GX69" s="272"/>
      <c r="GY69" s="272"/>
      <c r="GZ69" s="272"/>
      <c r="HA69" s="272"/>
      <c r="HB69" s="272"/>
      <c r="HC69" s="272"/>
      <c r="HD69" s="272"/>
      <c r="HE69" s="272"/>
      <c r="HF69" s="272"/>
      <c r="HG69" s="272"/>
      <c r="HH69" s="272"/>
      <c r="HI69" s="272"/>
      <c r="HJ69" s="272"/>
      <c r="HK69" s="272"/>
      <c r="HL69" s="272"/>
      <c r="HM69" s="272"/>
      <c r="HN69" s="272"/>
      <c r="HO69" s="272"/>
      <c r="HP69" s="272"/>
      <c r="HQ69" s="272"/>
      <c r="HR69" s="272"/>
      <c r="HS69" s="272"/>
      <c r="HT69" s="272"/>
      <c r="HU69" s="272"/>
      <c r="HV69" s="272"/>
      <c r="HW69" s="272"/>
      <c r="HX69" s="272"/>
      <c r="HY69" s="272"/>
      <c r="HZ69" s="272"/>
      <c r="IA69" s="272"/>
      <c r="IB69" s="272"/>
      <c r="IC69" s="272"/>
      <c r="ID69" s="272"/>
      <c r="IE69" s="272"/>
      <c r="IF69" s="272"/>
      <c r="IG69" s="272"/>
      <c r="IH69" s="272"/>
      <c r="II69" s="272"/>
      <c r="IJ69" s="272"/>
      <c r="IK69" s="272"/>
      <c r="IL69" s="272"/>
      <c r="IM69" s="272"/>
      <c r="IN69" s="272"/>
      <c r="IO69" s="272"/>
      <c r="IP69" s="272"/>
      <c r="IQ69" s="272"/>
      <c r="IR69" s="272"/>
      <c r="IS69" s="272"/>
      <c r="IT69" s="272"/>
      <c r="IU69" s="272"/>
      <c r="IV69" s="272"/>
    </row>
    <row r="70" spans="1:256" s="370" customFormat="1" ht="15" customHeight="1">
      <c r="A70" s="278"/>
      <c r="B70" s="278"/>
      <c r="C70" s="278"/>
      <c r="D70" s="299"/>
      <c r="E70" s="299"/>
      <c r="F70" s="299"/>
      <c r="G70" s="274"/>
      <c r="H70" s="274"/>
      <c r="I70" s="272"/>
      <c r="J70" s="273"/>
      <c r="K70" s="272"/>
      <c r="L70" s="272"/>
      <c r="M70" s="273"/>
      <c r="N70" s="272"/>
      <c r="O70" s="272"/>
      <c r="P70" s="272"/>
      <c r="Q70" s="272"/>
      <c r="R70" s="272"/>
      <c r="S70" s="272"/>
      <c r="T70" s="272"/>
      <c r="U70" s="272"/>
      <c r="V70" s="272"/>
      <c r="W70" s="272"/>
      <c r="X70" s="272"/>
      <c r="Y70" s="272"/>
      <c r="Z70" s="272"/>
      <c r="AA70" s="272"/>
      <c r="AB70" s="272"/>
      <c r="AC70" s="272"/>
      <c r="AD70" s="272"/>
      <c r="AE70" s="272"/>
      <c r="AF70" s="272"/>
      <c r="AG70" s="272"/>
      <c r="AH70" s="272"/>
      <c r="AI70" s="272"/>
      <c r="AJ70" s="272"/>
      <c r="AK70" s="272"/>
      <c r="AL70" s="272"/>
      <c r="AM70" s="272"/>
      <c r="AN70" s="272"/>
      <c r="AO70" s="272"/>
      <c r="AP70" s="272"/>
      <c r="AQ70" s="272"/>
      <c r="AR70" s="272"/>
      <c r="AS70" s="272"/>
      <c r="AT70" s="272"/>
      <c r="AU70" s="272"/>
      <c r="AV70" s="272"/>
      <c r="AW70" s="272"/>
      <c r="AX70" s="272"/>
      <c r="AY70" s="272"/>
      <c r="AZ70" s="272"/>
      <c r="BA70" s="272"/>
      <c r="BB70" s="272"/>
      <c r="BC70" s="272"/>
      <c r="BD70" s="272"/>
      <c r="BE70" s="272"/>
      <c r="BF70" s="272"/>
      <c r="BG70" s="272"/>
      <c r="BH70" s="272"/>
      <c r="BI70" s="272"/>
      <c r="BJ70" s="272"/>
      <c r="BK70" s="272"/>
      <c r="BL70" s="272"/>
      <c r="BM70" s="272"/>
      <c r="BN70" s="272"/>
      <c r="BO70" s="272"/>
      <c r="BP70" s="272"/>
      <c r="BQ70" s="272"/>
      <c r="BR70" s="272"/>
      <c r="BS70" s="272"/>
      <c r="BT70" s="272"/>
      <c r="BU70" s="272"/>
      <c r="BV70" s="272"/>
      <c r="BW70" s="272"/>
      <c r="BX70" s="272"/>
      <c r="BY70" s="272"/>
      <c r="BZ70" s="272"/>
      <c r="CA70" s="272"/>
      <c r="CB70" s="272"/>
      <c r="CC70" s="272"/>
      <c r="CD70" s="272"/>
      <c r="CE70" s="272"/>
      <c r="CF70" s="272"/>
      <c r="CG70" s="272"/>
      <c r="CH70" s="272"/>
      <c r="CI70" s="272"/>
      <c r="CJ70" s="272"/>
      <c r="CK70" s="272"/>
      <c r="CL70" s="272"/>
      <c r="CM70" s="272"/>
      <c r="CN70" s="272"/>
      <c r="CO70" s="272"/>
      <c r="CP70" s="272"/>
      <c r="CQ70" s="272"/>
      <c r="CR70" s="272"/>
      <c r="CS70" s="272"/>
      <c r="CT70" s="272"/>
      <c r="CU70" s="272"/>
      <c r="CV70" s="272"/>
      <c r="CW70" s="272"/>
      <c r="CX70" s="272"/>
      <c r="CY70" s="272"/>
      <c r="CZ70" s="272"/>
      <c r="DA70" s="272"/>
      <c r="DB70" s="272"/>
      <c r="DC70" s="272"/>
      <c r="DD70" s="272"/>
      <c r="DE70" s="272"/>
      <c r="DF70" s="272"/>
      <c r="DG70" s="272"/>
      <c r="DH70" s="272"/>
      <c r="DI70" s="272"/>
      <c r="DJ70" s="272"/>
      <c r="DK70" s="272"/>
      <c r="DL70" s="272"/>
      <c r="DM70" s="272"/>
      <c r="DN70" s="272"/>
      <c r="DO70" s="272"/>
      <c r="DP70" s="272"/>
      <c r="DQ70" s="272"/>
      <c r="DR70" s="272"/>
      <c r="DS70" s="272"/>
      <c r="DT70" s="272"/>
      <c r="DU70" s="272"/>
      <c r="DV70" s="272"/>
      <c r="DW70" s="272"/>
      <c r="DX70" s="272"/>
      <c r="DY70" s="272"/>
      <c r="DZ70" s="272"/>
      <c r="EA70" s="272"/>
      <c r="EB70" s="272"/>
      <c r="EC70" s="272"/>
      <c r="ED70" s="272"/>
      <c r="EE70" s="272"/>
      <c r="EF70" s="272"/>
      <c r="EG70" s="272"/>
      <c r="EH70" s="272"/>
      <c r="EI70" s="272"/>
      <c r="EJ70" s="272"/>
      <c r="EK70" s="272"/>
      <c r="EL70" s="272"/>
      <c r="EM70" s="272"/>
      <c r="EN70" s="272"/>
      <c r="EO70" s="272"/>
      <c r="EP70" s="272"/>
      <c r="EQ70" s="272"/>
      <c r="ER70" s="272"/>
      <c r="ES70" s="272"/>
      <c r="ET70" s="272"/>
      <c r="EU70" s="272"/>
      <c r="EV70" s="272"/>
      <c r="EW70" s="272"/>
      <c r="EX70" s="272"/>
      <c r="EY70" s="272"/>
      <c r="EZ70" s="272"/>
      <c r="FA70" s="272"/>
      <c r="FB70" s="272"/>
      <c r="FC70" s="272"/>
      <c r="FD70" s="272"/>
      <c r="FE70" s="272"/>
      <c r="FF70" s="272"/>
      <c r="FG70" s="272"/>
      <c r="FH70" s="272"/>
      <c r="FI70" s="272"/>
      <c r="FJ70" s="272"/>
      <c r="FK70" s="272"/>
      <c r="FL70" s="272"/>
      <c r="FM70" s="272"/>
      <c r="FN70" s="272"/>
      <c r="FO70" s="272"/>
      <c r="FP70" s="272"/>
      <c r="FQ70" s="272"/>
      <c r="FR70" s="272"/>
      <c r="FS70" s="272"/>
      <c r="FT70" s="272"/>
      <c r="FU70" s="272"/>
      <c r="FV70" s="272"/>
      <c r="FW70" s="272"/>
      <c r="FX70" s="272"/>
      <c r="FY70" s="272"/>
      <c r="FZ70" s="272"/>
      <c r="GA70" s="272"/>
      <c r="GB70" s="272"/>
      <c r="GC70" s="272"/>
      <c r="GD70" s="272"/>
      <c r="GE70" s="272"/>
      <c r="GF70" s="272"/>
      <c r="GG70" s="272"/>
      <c r="GH70" s="272"/>
      <c r="GI70" s="272"/>
      <c r="GJ70" s="272"/>
      <c r="GK70" s="272"/>
      <c r="GL70" s="272"/>
      <c r="GM70" s="272"/>
      <c r="GN70" s="272"/>
      <c r="GO70" s="272"/>
      <c r="GP70" s="272"/>
      <c r="GQ70" s="272"/>
      <c r="GR70" s="272"/>
      <c r="GS70" s="272"/>
      <c r="GT70" s="272"/>
      <c r="GU70" s="272"/>
      <c r="GV70" s="272"/>
      <c r="GW70" s="272"/>
      <c r="GX70" s="272"/>
      <c r="GY70" s="272"/>
      <c r="GZ70" s="272"/>
      <c r="HA70" s="272"/>
      <c r="HB70" s="272"/>
      <c r="HC70" s="272"/>
      <c r="HD70" s="272"/>
      <c r="HE70" s="272"/>
      <c r="HF70" s="272"/>
      <c r="HG70" s="272"/>
      <c r="HH70" s="272"/>
      <c r="HI70" s="272"/>
      <c r="HJ70" s="272"/>
      <c r="HK70" s="272"/>
      <c r="HL70" s="272"/>
      <c r="HM70" s="272"/>
      <c r="HN70" s="272"/>
      <c r="HO70" s="272"/>
      <c r="HP70" s="272"/>
      <c r="HQ70" s="272"/>
      <c r="HR70" s="272"/>
      <c r="HS70" s="272"/>
      <c r="HT70" s="272"/>
      <c r="HU70" s="272"/>
      <c r="HV70" s="272"/>
      <c r="HW70" s="272"/>
      <c r="HX70" s="272"/>
      <c r="HY70" s="272"/>
      <c r="HZ70" s="272"/>
      <c r="IA70" s="272"/>
      <c r="IB70" s="272"/>
      <c r="IC70" s="272"/>
      <c r="ID70" s="272"/>
      <c r="IE70" s="272"/>
      <c r="IF70" s="272"/>
      <c r="IG70" s="272"/>
      <c r="IH70" s="272"/>
      <c r="II70" s="272"/>
      <c r="IJ70" s="272"/>
      <c r="IK70" s="272"/>
      <c r="IL70" s="272"/>
      <c r="IM70" s="272"/>
      <c r="IN70" s="272"/>
      <c r="IO70" s="272"/>
      <c r="IP70" s="272"/>
      <c r="IQ70" s="272"/>
      <c r="IR70" s="272"/>
      <c r="IS70" s="272"/>
      <c r="IT70" s="272"/>
      <c r="IU70" s="272"/>
      <c r="IV70" s="272"/>
    </row>
    <row r="71" spans="1:256" s="370" customFormat="1" ht="15" customHeight="1">
      <c r="A71" s="278"/>
      <c r="B71" s="278"/>
      <c r="C71" s="278"/>
      <c r="D71" s="299"/>
      <c r="E71" s="299"/>
      <c r="F71" s="299"/>
      <c r="G71" s="274"/>
      <c r="H71" s="274"/>
      <c r="I71" s="272"/>
      <c r="J71" s="273"/>
      <c r="K71" s="272"/>
      <c r="L71" s="272"/>
      <c r="M71" s="273"/>
      <c r="N71" s="272"/>
      <c r="O71" s="272"/>
      <c r="P71" s="272"/>
      <c r="Q71" s="272"/>
      <c r="R71" s="272"/>
      <c r="S71" s="272"/>
      <c r="T71" s="272"/>
      <c r="U71" s="272"/>
      <c r="V71" s="272"/>
      <c r="W71" s="272"/>
      <c r="X71" s="272"/>
      <c r="Y71" s="272"/>
      <c r="Z71" s="272"/>
      <c r="AA71" s="272"/>
      <c r="AB71" s="272"/>
      <c r="AC71" s="272"/>
      <c r="AD71" s="272"/>
      <c r="AE71" s="272"/>
      <c r="AF71" s="272"/>
      <c r="AG71" s="272"/>
      <c r="AH71" s="272"/>
      <c r="AI71" s="272"/>
      <c r="AJ71" s="272"/>
      <c r="AK71" s="272"/>
      <c r="AL71" s="272"/>
      <c r="AM71" s="272"/>
      <c r="AN71" s="272"/>
      <c r="AO71" s="272"/>
      <c r="AP71" s="272"/>
      <c r="AQ71" s="272"/>
      <c r="AR71" s="272"/>
      <c r="AS71" s="272"/>
      <c r="AT71" s="272"/>
      <c r="AU71" s="272"/>
      <c r="AV71" s="272"/>
      <c r="AW71" s="272"/>
      <c r="AX71" s="272"/>
      <c r="AY71" s="272"/>
      <c r="AZ71" s="272"/>
      <c r="BA71" s="272"/>
      <c r="BB71" s="272"/>
      <c r="BC71" s="272"/>
      <c r="BD71" s="272"/>
      <c r="BE71" s="272"/>
      <c r="BF71" s="272"/>
      <c r="BG71" s="272"/>
      <c r="BH71" s="272"/>
      <c r="BI71" s="272"/>
      <c r="BJ71" s="272"/>
      <c r="BK71" s="272"/>
      <c r="BL71" s="272"/>
      <c r="BM71" s="272"/>
      <c r="BN71" s="272"/>
      <c r="BO71" s="272"/>
      <c r="BP71" s="272"/>
      <c r="BQ71" s="272"/>
      <c r="BR71" s="272"/>
      <c r="BS71" s="272"/>
      <c r="BT71" s="272"/>
      <c r="BU71" s="272"/>
      <c r="BV71" s="272"/>
      <c r="BW71" s="272"/>
      <c r="BX71" s="272"/>
      <c r="BY71" s="272"/>
      <c r="BZ71" s="272"/>
      <c r="CA71" s="272"/>
      <c r="CB71" s="272"/>
      <c r="CC71" s="272"/>
      <c r="CD71" s="272"/>
      <c r="CE71" s="272"/>
      <c r="CF71" s="272"/>
      <c r="CG71" s="272"/>
      <c r="CH71" s="272"/>
      <c r="CI71" s="272"/>
      <c r="CJ71" s="272"/>
      <c r="CK71" s="272"/>
      <c r="CL71" s="272"/>
      <c r="CM71" s="272"/>
      <c r="CN71" s="272"/>
      <c r="CO71" s="272"/>
      <c r="CP71" s="272"/>
      <c r="CQ71" s="272"/>
      <c r="CR71" s="272"/>
      <c r="CS71" s="272"/>
      <c r="CT71" s="272"/>
      <c r="CU71" s="272"/>
      <c r="CV71" s="272"/>
      <c r="CW71" s="272"/>
      <c r="CX71" s="272"/>
      <c r="CY71" s="272"/>
      <c r="CZ71" s="272"/>
      <c r="DA71" s="272"/>
      <c r="DB71" s="272"/>
      <c r="DC71" s="272"/>
      <c r="DD71" s="272"/>
      <c r="DE71" s="272"/>
      <c r="DF71" s="272"/>
      <c r="DG71" s="272"/>
      <c r="DH71" s="272"/>
      <c r="DI71" s="272"/>
      <c r="DJ71" s="272"/>
      <c r="DK71" s="272"/>
      <c r="DL71" s="272"/>
      <c r="DM71" s="272"/>
      <c r="DN71" s="272"/>
      <c r="DO71" s="272"/>
      <c r="DP71" s="272"/>
      <c r="DQ71" s="272"/>
      <c r="DR71" s="272"/>
      <c r="DS71" s="272"/>
      <c r="DT71" s="272"/>
      <c r="DU71" s="272"/>
      <c r="DV71" s="272"/>
      <c r="DW71" s="272"/>
      <c r="DX71" s="272"/>
      <c r="DY71" s="272"/>
      <c r="DZ71" s="272"/>
      <c r="EA71" s="272"/>
      <c r="EB71" s="272"/>
      <c r="EC71" s="272"/>
      <c r="ED71" s="272"/>
      <c r="EE71" s="272"/>
      <c r="EF71" s="272"/>
      <c r="EG71" s="272"/>
      <c r="EH71" s="272"/>
      <c r="EI71" s="272"/>
      <c r="EJ71" s="272"/>
      <c r="EK71" s="272"/>
      <c r="EL71" s="272"/>
      <c r="EM71" s="272"/>
      <c r="EN71" s="272"/>
      <c r="EO71" s="272"/>
      <c r="EP71" s="272"/>
      <c r="EQ71" s="272"/>
      <c r="ER71" s="272"/>
      <c r="ES71" s="272"/>
      <c r="ET71" s="272"/>
      <c r="EU71" s="272"/>
      <c r="EV71" s="272"/>
      <c r="EW71" s="272"/>
      <c r="EX71" s="272"/>
      <c r="EY71" s="272"/>
      <c r="EZ71" s="272"/>
      <c r="FA71" s="272"/>
      <c r="FB71" s="272"/>
      <c r="FC71" s="272"/>
      <c r="FD71" s="272"/>
      <c r="FE71" s="272"/>
      <c r="FF71" s="272"/>
      <c r="FG71" s="272"/>
      <c r="FH71" s="272"/>
      <c r="FI71" s="272"/>
      <c r="FJ71" s="272"/>
      <c r="FK71" s="272"/>
      <c r="FL71" s="272"/>
      <c r="FM71" s="272"/>
      <c r="FN71" s="272"/>
      <c r="FO71" s="272"/>
      <c r="FP71" s="272"/>
      <c r="FQ71" s="272"/>
      <c r="FR71" s="272"/>
      <c r="FS71" s="272"/>
      <c r="FT71" s="272"/>
      <c r="FU71" s="272"/>
      <c r="FV71" s="272"/>
      <c r="FW71" s="272"/>
      <c r="FX71" s="272"/>
      <c r="FY71" s="272"/>
      <c r="FZ71" s="272"/>
      <c r="GA71" s="272"/>
      <c r="GB71" s="272"/>
      <c r="GC71" s="272"/>
      <c r="GD71" s="272"/>
      <c r="GE71" s="272"/>
      <c r="GF71" s="272"/>
      <c r="GG71" s="272"/>
      <c r="GH71" s="272"/>
      <c r="GI71" s="272"/>
      <c r="GJ71" s="272"/>
      <c r="GK71" s="272"/>
      <c r="GL71" s="272"/>
      <c r="GM71" s="272"/>
      <c r="GN71" s="272"/>
      <c r="GO71" s="272"/>
      <c r="GP71" s="272"/>
      <c r="GQ71" s="272"/>
      <c r="GR71" s="272"/>
      <c r="GS71" s="272"/>
      <c r="GT71" s="272"/>
      <c r="GU71" s="272"/>
      <c r="GV71" s="272"/>
      <c r="GW71" s="272"/>
      <c r="GX71" s="272"/>
      <c r="GY71" s="272"/>
      <c r="GZ71" s="272"/>
      <c r="HA71" s="272"/>
      <c r="HB71" s="272"/>
      <c r="HC71" s="272"/>
      <c r="HD71" s="272"/>
      <c r="HE71" s="272"/>
      <c r="HF71" s="272"/>
      <c r="HG71" s="272"/>
      <c r="HH71" s="272"/>
      <c r="HI71" s="272"/>
      <c r="HJ71" s="272"/>
      <c r="HK71" s="272"/>
      <c r="HL71" s="272"/>
      <c r="HM71" s="272"/>
      <c r="HN71" s="272"/>
      <c r="HO71" s="272"/>
      <c r="HP71" s="272"/>
      <c r="HQ71" s="272"/>
      <c r="HR71" s="272"/>
      <c r="HS71" s="272"/>
      <c r="HT71" s="272"/>
      <c r="HU71" s="272"/>
      <c r="HV71" s="272"/>
      <c r="HW71" s="272"/>
      <c r="HX71" s="272"/>
      <c r="HY71" s="272"/>
      <c r="HZ71" s="272"/>
      <c r="IA71" s="272"/>
      <c r="IB71" s="272"/>
      <c r="IC71" s="272"/>
      <c r="ID71" s="272"/>
      <c r="IE71" s="272"/>
      <c r="IF71" s="272"/>
      <c r="IG71" s="272"/>
      <c r="IH71" s="272"/>
      <c r="II71" s="272"/>
      <c r="IJ71" s="272"/>
      <c r="IK71" s="272"/>
      <c r="IL71" s="272"/>
      <c r="IM71" s="272"/>
      <c r="IN71" s="272"/>
      <c r="IO71" s="272"/>
      <c r="IP71" s="272"/>
      <c r="IQ71" s="272"/>
      <c r="IR71" s="272"/>
      <c r="IS71" s="272"/>
      <c r="IT71" s="272"/>
      <c r="IU71" s="272"/>
      <c r="IV71" s="272"/>
    </row>
    <row r="72" spans="1:256" s="370" customFormat="1" ht="15" customHeight="1">
      <c r="A72" s="278"/>
      <c r="B72" s="278"/>
      <c r="C72" s="278"/>
      <c r="D72" s="299"/>
      <c r="E72" s="299"/>
      <c r="F72" s="299"/>
      <c r="G72" s="274"/>
      <c r="H72" s="274"/>
      <c r="I72" s="272"/>
      <c r="J72" s="273"/>
      <c r="K72" s="272"/>
      <c r="L72" s="272"/>
      <c r="M72" s="273"/>
      <c r="N72" s="272"/>
      <c r="O72" s="272"/>
      <c r="P72" s="272"/>
      <c r="Q72" s="272"/>
      <c r="R72" s="272"/>
      <c r="S72" s="272"/>
      <c r="T72" s="272"/>
      <c r="U72" s="272"/>
      <c r="V72" s="272"/>
      <c r="W72" s="272"/>
      <c r="X72" s="272"/>
      <c r="Y72" s="272"/>
      <c r="Z72" s="272"/>
      <c r="AA72" s="272"/>
      <c r="AB72" s="272"/>
      <c r="AC72" s="272"/>
      <c r="AD72" s="272"/>
      <c r="AE72" s="272"/>
      <c r="AF72" s="272"/>
      <c r="AG72" s="272"/>
      <c r="AH72" s="272"/>
      <c r="AI72" s="272"/>
      <c r="AJ72" s="272"/>
      <c r="AK72" s="272"/>
      <c r="AL72" s="272"/>
      <c r="AM72" s="272"/>
      <c r="AN72" s="272"/>
      <c r="AO72" s="272"/>
      <c r="AP72" s="272"/>
      <c r="AQ72" s="272"/>
      <c r="AR72" s="272"/>
      <c r="AS72" s="272"/>
      <c r="AT72" s="272"/>
      <c r="AU72" s="272"/>
      <c r="AV72" s="272"/>
      <c r="AW72" s="272"/>
      <c r="AX72" s="272"/>
      <c r="AY72" s="272"/>
      <c r="AZ72" s="272"/>
      <c r="BA72" s="272"/>
      <c r="BB72" s="272"/>
      <c r="BC72" s="272"/>
      <c r="BD72" s="272"/>
      <c r="BE72" s="272"/>
      <c r="BF72" s="272"/>
      <c r="BG72" s="272"/>
      <c r="BH72" s="272"/>
      <c r="BI72" s="272"/>
      <c r="BJ72" s="272"/>
      <c r="BK72" s="272"/>
      <c r="BL72" s="272"/>
      <c r="BM72" s="272"/>
      <c r="BN72" s="272"/>
      <c r="BO72" s="272"/>
      <c r="BP72" s="272"/>
      <c r="BQ72" s="272"/>
      <c r="BR72" s="272"/>
      <c r="BS72" s="272"/>
      <c r="BT72" s="272"/>
      <c r="BU72" s="272"/>
      <c r="BV72" s="272"/>
      <c r="BW72" s="272"/>
      <c r="BX72" s="272"/>
      <c r="BY72" s="272"/>
      <c r="BZ72" s="272"/>
      <c r="CA72" s="272"/>
      <c r="CB72" s="272"/>
      <c r="CC72" s="272"/>
      <c r="CD72" s="272"/>
      <c r="CE72" s="272"/>
      <c r="CF72" s="272"/>
      <c r="CG72" s="272"/>
      <c r="CH72" s="272"/>
      <c r="CI72" s="272"/>
      <c r="CJ72" s="272"/>
      <c r="CK72" s="272"/>
      <c r="CL72" s="272"/>
      <c r="CM72" s="272"/>
      <c r="CN72" s="272"/>
      <c r="CO72" s="272"/>
      <c r="CP72" s="272"/>
      <c r="CQ72" s="272"/>
      <c r="CR72" s="272"/>
      <c r="CS72" s="272"/>
      <c r="CT72" s="272"/>
      <c r="CU72" s="272"/>
      <c r="CV72" s="272"/>
      <c r="CW72" s="272"/>
      <c r="CX72" s="272"/>
      <c r="CY72" s="272"/>
      <c r="CZ72" s="272"/>
      <c r="DA72" s="272"/>
      <c r="DB72" s="272"/>
      <c r="DC72" s="272"/>
      <c r="DD72" s="272"/>
      <c r="DE72" s="272"/>
      <c r="DF72" s="272"/>
      <c r="DG72" s="272"/>
      <c r="DH72" s="272"/>
      <c r="DI72" s="272"/>
      <c r="DJ72" s="272"/>
      <c r="DK72" s="272"/>
      <c r="DL72" s="272"/>
      <c r="DM72" s="272"/>
      <c r="DN72" s="272"/>
      <c r="DO72" s="272"/>
      <c r="DP72" s="272"/>
      <c r="DQ72" s="272"/>
      <c r="DR72" s="272"/>
      <c r="DS72" s="272"/>
      <c r="DT72" s="272"/>
      <c r="DU72" s="272"/>
      <c r="DV72" s="272"/>
      <c r="DW72" s="272"/>
      <c r="DX72" s="272"/>
      <c r="DY72" s="272"/>
      <c r="DZ72" s="272"/>
      <c r="EA72" s="272"/>
      <c r="EB72" s="272"/>
      <c r="EC72" s="272"/>
      <c r="ED72" s="272"/>
      <c r="EE72" s="272"/>
      <c r="EF72" s="272"/>
      <c r="EG72" s="272"/>
      <c r="EH72" s="272"/>
      <c r="EI72" s="272"/>
      <c r="EJ72" s="272"/>
      <c r="EK72" s="272"/>
      <c r="EL72" s="272"/>
      <c r="EM72" s="272"/>
      <c r="EN72" s="272"/>
      <c r="EO72" s="272"/>
      <c r="EP72" s="272"/>
      <c r="EQ72" s="272"/>
      <c r="ER72" s="272"/>
      <c r="ES72" s="272"/>
      <c r="ET72" s="272"/>
      <c r="EU72" s="272"/>
      <c r="EV72" s="272"/>
      <c r="EW72" s="272"/>
      <c r="EX72" s="272"/>
      <c r="EY72" s="272"/>
      <c r="EZ72" s="272"/>
      <c r="FA72" s="272"/>
      <c r="FB72" s="272"/>
      <c r="FC72" s="272"/>
      <c r="FD72" s="272"/>
      <c r="FE72" s="272"/>
      <c r="FF72" s="272"/>
      <c r="FG72" s="272"/>
      <c r="FH72" s="272"/>
      <c r="FI72" s="272"/>
      <c r="FJ72" s="272"/>
      <c r="FK72" s="272"/>
      <c r="FL72" s="272"/>
      <c r="FM72" s="272"/>
      <c r="FN72" s="272"/>
      <c r="FO72" s="272"/>
      <c r="FP72" s="272"/>
      <c r="FQ72" s="272"/>
      <c r="FR72" s="272"/>
      <c r="FS72" s="272"/>
      <c r="FT72" s="272"/>
      <c r="FU72" s="272"/>
      <c r="FV72" s="272"/>
      <c r="FW72" s="272"/>
      <c r="FX72" s="272"/>
      <c r="FY72" s="272"/>
      <c r="FZ72" s="272"/>
      <c r="GA72" s="272"/>
      <c r="GB72" s="272"/>
      <c r="GC72" s="272"/>
      <c r="GD72" s="272"/>
      <c r="GE72" s="272"/>
      <c r="GF72" s="272"/>
      <c r="GG72" s="272"/>
      <c r="GH72" s="272"/>
      <c r="GI72" s="272"/>
      <c r="GJ72" s="272"/>
      <c r="GK72" s="272"/>
      <c r="GL72" s="272"/>
      <c r="GM72" s="272"/>
      <c r="GN72" s="272"/>
      <c r="GO72" s="272"/>
      <c r="GP72" s="272"/>
      <c r="GQ72" s="272"/>
      <c r="GR72" s="272"/>
      <c r="GS72" s="272"/>
      <c r="GT72" s="272"/>
      <c r="GU72" s="272"/>
      <c r="GV72" s="272"/>
      <c r="GW72" s="272"/>
      <c r="GX72" s="272"/>
      <c r="GY72" s="272"/>
      <c r="GZ72" s="272"/>
      <c r="HA72" s="272"/>
      <c r="HB72" s="272"/>
      <c r="HC72" s="272"/>
      <c r="HD72" s="272"/>
      <c r="HE72" s="272"/>
      <c r="HF72" s="272"/>
      <c r="HG72" s="272"/>
      <c r="HH72" s="272"/>
      <c r="HI72" s="272"/>
      <c r="HJ72" s="272"/>
      <c r="HK72" s="272"/>
      <c r="HL72" s="272"/>
      <c r="HM72" s="272"/>
      <c r="HN72" s="272"/>
      <c r="HO72" s="272"/>
      <c r="HP72" s="272"/>
      <c r="HQ72" s="272"/>
      <c r="HR72" s="272"/>
      <c r="HS72" s="272"/>
      <c r="HT72" s="272"/>
      <c r="HU72" s="272"/>
      <c r="HV72" s="272"/>
      <c r="HW72" s="272"/>
      <c r="HX72" s="272"/>
      <c r="HY72" s="272"/>
      <c r="HZ72" s="272"/>
      <c r="IA72" s="272"/>
      <c r="IB72" s="272"/>
      <c r="IC72" s="272"/>
      <c r="ID72" s="272"/>
      <c r="IE72" s="272"/>
      <c r="IF72" s="272"/>
      <c r="IG72" s="272"/>
      <c r="IH72" s="272"/>
      <c r="II72" s="272"/>
      <c r="IJ72" s="272"/>
      <c r="IK72" s="272"/>
      <c r="IL72" s="272"/>
      <c r="IM72" s="272"/>
      <c r="IN72" s="272"/>
      <c r="IO72" s="272"/>
      <c r="IP72" s="272"/>
      <c r="IQ72" s="272"/>
      <c r="IR72" s="272"/>
      <c r="IS72" s="272"/>
      <c r="IT72" s="272"/>
      <c r="IU72" s="272"/>
      <c r="IV72" s="272"/>
    </row>
    <row r="73" spans="1:256" s="370" customFormat="1" ht="15" customHeight="1">
      <c r="A73" s="278"/>
      <c r="B73" s="278"/>
      <c r="C73" s="278"/>
      <c r="D73" s="299"/>
      <c r="E73" s="299"/>
      <c r="F73" s="299"/>
      <c r="G73" s="274"/>
      <c r="H73" s="274"/>
      <c r="I73" s="272"/>
      <c r="J73" s="273"/>
      <c r="K73" s="272"/>
      <c r="L73" s="272"/>
      <c r="M73" s="273"/>
      <c r="N73" s="272"/>
      <c r="O73" s="272"/>
      <c r="P73" s="272"/>
      <c r="Q73" s="272"/>
      <c r="R73" s="272"/>
      <c r="S73" s="272"/>
      <c r="T73" s="272"/>
      <c r="U73" s="272"/>
      <c r="V73" s="272"/>
      <c r="W73" s="272"/>
      <c r="X73" s="272"/>
      <c r="Y73" s="272"/>
      <c r="Z73" s="272"/>
      <c r="AA73" s="272"/>
      <c r="AB73" s="272"/>
      <c r="AC73" s="272"/>
      <c r="AD73" s="272"/>
      <c r="AE73" s="272"/>
      <c r="AF73" s="272"/>
      <c r="AG73" s="272"/>
      <c r="AH73" s="272"/>
      <c r="AI73" s="272"/>
      <c r="AJ73" s="272"/>
      <c r="AK73" s="272"/>
      <c r="AL73" s="272"/>
      <c r="AM73" s="272"/>
      <c r="AN73" s="272"/>
      <c r="AO73" s="272"/>
      <c r="AP73" s="272"/>
      <c r="AQ73" s="272"/>
      <c r="AR73" s="272"/>
      <c r="AS73" s="272"/>
      <c r="AT73" s="272"/>
      <c r="AU73" s="272"/>
      <c r="AV73" s="272"/>
      <c r="AW73" s="272"/>
      <c r="AX73" s="272"/>
      <c r="AY73" s="272"/>
      <c r="AZ73" s="272"/>
      <c r="BA73" s="272"/>
      <c r="BB73" s="272"/>
      <c r="BC73" s="272"/>
      <c r="BD73" s="272"/>
      <c r="BE73" s="272"/>
      <c r="BF73" s="272"/>
      <c r="BG73" s="272"/>
      <c r="BH73" s="272"/>
      <c r="BI73" s="272"/>
      <c r="BJ73" s="272"/>
      <c r="BK73" s="272"/>
      <c r="BL73" s="272"/>
      <c r="BM73" s="272"/>
      <c r="BN73" s="272"/>
      <c r="BO73" s="272"/>
      <c r="BP73" s="272"/>
      <c r="BQ73" s="272"/>
      <c r="BR73" s="272"/>
      <c r="BS73" s="272"/>
      <c r="BT73" s="272"/>
      <c r="BU73" s="272"/>
      <c r="BV73" s="272"/>
      <c r="BW73" s="272"/>
      <c r="BX73" s="272"/>
      <c r="BY73" s="272"/>
      <c r="BZ73" s="272"/>
      <c r="CA73" s="272"/>
      <c r="CB73" s="272"/>
      <c r="CC73" s="272"/>
      <c r="CD73" s="272"/>
      <c r="CE73" s="272"/>
      <c r="CF73" s="272"/>
      <c r="CG73" s="272"/>
      <c r="CH73" s="272"/>
      <c r="CI73" s="272"/>
      <c r="CJ73" s="272"/>
      <c r="CK73" s="272"/>
      <c r="CL73" s="272"/>
      <c r="CM73" s="272"/>
      <c r="CN73" s="272"/>
      <c r="CO73" s="272"/>
      <c r="CP73" s="272"/>
      <c r="CQ73" s="272"/>
      <c r="CR73" s="272"/>
      <c r="CS73" s="272"/>
      <c r="CT73" s="272"/>
      <c r="CU73" s="272"/>
      <c r="CV73" s="272"/>
      <c r="CW73" s="272"/>
      <c r="CX73" s="272"/>
      <c r="CY73" s="272"/>
      <c r="CZ73" s="272"/>
      <c r="DA73" s="272"/>
      <c r="DB73" s="272"/>
      <c r="DC73" s="272"/>
      <c r="DD73" s="272"/>
      <c r="DE73" s="272"/>
      <c r="DF73" s="272"/>
      <c r="DG73" s="272"/>
      <c r="DH73" s="272"/>
      <c r="DI73" s="272"/>
      <c r="DJ73" s="272"/>
      <c r="DK73" s="272"/>
      <c r="DL73" s="272"/>
      <c r="DM73" s="272"/>
      <c r="DN73" s="272"/>
      <c r="DO73" s="272"/>
      <c r="DP73" s="272"/>
      <c r="DQ73" s="272"/>
      <c r="DR73" s="272"/>
      <c r="DS73" s="272"/>
      <c r="DT73" s="272"/>
      <c r="DU73" s="272"/>
      <c r="DV73" s="272"/>
      <c r="DW73" s="272"/>
      <c r="DX73" s="272"/>
      <c r="DY73" s="272"/>
      <c r="DZ73" s="272"/>
      <c r="EA73" s="272"/>
      <c r="EB73" s="272"/>
      <c r="EC73" s="272"/>
      <c r="ED73" s="272"/>
      <c r="EE73" s="272"/>
      <c r="EF73" s="272"/>
      <c r="EG73" s="272"/>
      <c r="EH73" s="272"/>
      <c r="EI73" s="272"/>
      <c r="EJ73" s="272"/>
      <c r="EK73" s="272"/>
      <c r="EL73" s="272"/>
      <c r="EM73" s="272"/>
      <c r="EN73" s="272"/>
      <c r="EO73" s="272"/>
      <c r="EP73" s="272"/>
      <c r="EQ73" s="272"/>
      <c r="ER73" s="272"/>
      <c r="ES73" s="272"/>
      <c r="ET73" s="272"/>
      <c r="EU73" s="272"/>
      <c r="EV73" s="272"/>
      <c r="EW73" s="272"/>
      <c r="EX73" s="272"/>
      <c r="EY73" s="272"/>
      <c r="EZ73" s="272"/>
      <c r="FA73" s="272"/>
      <c r="FB73" s="272"/>
      <c r="FC73" s="272"/>
      <c r="FD73" s="272"/>
      <c r="FE73" s="272"/>
      <c r="FF73" s="272"/>
      <c r="FG73" s="272"/>
      <c r="FH73" s="272"/>
      <c r="FI73" s="272"/>
      <c r="FJ73" s="272"/>
      <c r="FK73" s="272"/>
      <c r="FL73" s="272"/>
      <c r="FM73" s="272"/>
      <c r="FN73" s="272"/>
      <c r="FO73" s="272"/>
      <c r="FP73" s="272"/>
      <c r="FQ73" s="272"/>
      <c r="FR73" s="272"/>
      <c r="FS73" s="272"/>
      <c r="FT73" s="272"/>
      <c r="FU73" s="272"/>
      <c r="FV73" s="272"/>
      <c r="FW73" s="272"/>
      <c r="FX73" s="272"/>
      <c r="FY73" s="272"/>
      <c r="FZ73" s="272"/>
      <c r="GA73" s="272"/>
      <c r="GB73" s="272"/>
      <c r="GC73" s="272"/>
      <c r="GD73" s="272"/>
      <c r="GE73" s="272"/>
      <c r="GF73" s="272"/>
      <c r="GG73" s="272"/>
      <c r="GH73" s="272"/>
      <c r="GI73" s="272"/>
      <c r="GJ73" s="272"/>
      <c r="GK73" s="272"/>
      <c r="GL73" s="272"/>
      <c r="GM73" s="272"/>
      <c r="GN73" s="272"/>
      <c r="GO73" s="272"/>
      <c r="GP73" s="272"/>
      <c r="GQ73" s="272"/>
      <c r="GR73" s="272"/>
      <c r="GS73" s="272"/>
      <c r="GT73" s="272"/>
      <c r="GU73" s="272"/>
      <c r="GV73" s="272"/>
      <c r="GW73" s="272"/>
      <c r="GX73" s="272"/>
      <c r="GY73" s="272"/>
      <c r="GZ73" s="272"/>
      <c r="HA73" s="272"/>
      <c r="HB73" s="272"/>
      <c r="HC73" s="272"/>
      <c r="HD73" s="272"/>
      <c r="HE73" s="272"/>
      <c r="HF73" s="272"/>
      <c r="HG73" s="272"/>
      <c r="HH73" s="272"/>
      <c r="HI73" s="272"/>
      <c r="HJ73" s="272"/>
      <c r="HK73" s="272"/>
      <c r="HL73" s="272"/>
      <c r="HM73" s="272"/>
      <c r="HN73" s="272"/>
      <c r="HO73" s="272"/>
      <c r="HP73" s="272"/>
      <c r="HQ73" s="272"/>
      <c r="HR73" s="272"/>
      <c r="HS73" s="272"/>
      <c r="HT73" s="272"/>
      <c r="HU73" s="272"/>
      <c r="HV73" s="272"/>
      <c r="HW73" s="272"/>
      <c r="HX73" s="272"/>
      <c r="HY73" s="272"/>
      <c r="HZ73" s="272"/>
      <c r="IA73" s="272"/>
      <c r="IB73" s="272"/>
      <c r="IC73" s="272"/>
      <c r="ID73" s="272"/>
      <c r="IE73" s="272"/>
      <c r="IF73" s="272"/>
      <c r="IG73" s="272"/>
      <c r="IH73" s="272"/>
      <c r="II73" s="272"/>
      <c r="IJ73" s="272"/>
      <c r="IK73" s="272"/>
      <c r="IL73" s="272"/>
      <c r="IM73" s="272"/>
      <c r="IN73" s="272"/>
      <c r="IO73" s="272"/>
      <c r="IP73" s="272"/>
      <c r="IQ73" s="272"/>
      <c r="IR73" s="272"/>
      <c r="IS73" s="272"/>
      <c r="IT73" s="272"/>
      <c r="IU73" s="272"/>
      <c r="IV73" s="272"/>
    </row>
    <row r="74" spans="1:256" s="375" customFormat="1" ht="15" customHeight="1">
      <c r="A74" s="278"/>
      <c r="B74" s="278"/>
      <c r="C74" s="278"/>
      <c r="D74" s="299"/>
      <c r="E74" s="299"/>
      <c r="F74" s="299"/>
      <c r="G74" s="274"/>
      <c r="H74" s="274"/>
      <c r="I74" s="272"/>
      <c r="J74" s="273"/>
      <c r="K74" s="272"/>
      <c r="L74" s="272"/>
      <c r="M74" s="273"/>
      <c r="N74" s="272"/>
      <c r="O74" s="272"/>
      <c r="P74" s="272"/>
      <c r="Q74" s="272"/>
      <c r="R74" s="272"/>
      <c r="S74" s="272"/>
      <c r="T74" s="272"/>
      <c r="U74" s="272"/>
      <c r="V74" s="272"/>
      <c r="W74" s="272"/>
      <c r="X74" s="272"/>
      <c r="Y74" s="272"/>
      <c r="Z74" s="272"/>
      <c r="AA74" s="272"/>
      <c r="AB74" s="272"/>
      <c r="AC74" s="272"/>
      <c r="AD74" s="272"/>
      <c r="AE74" s="272"/>
      <c r="AF74" s="272"/>
      <c r="AG74" s="272"/>
      <c r="AH74" s="272"/>
      <c r="AI74" s="272"/>
      <c r="AJ74" s="272"/>
      <c r="AK74" s="272"/>
      <c r="AL74" s="272"/>
      <c r="AM74" s="272"/>
      <c r="AN74" s="272"/>
      <c r="AO74" s="272"/>
      <c r="AP74" s="272"/>
      <c r="AQ74" s="272"/>
      <c r="AR74" s="272"/>
      <c r="AS74" s="272"/>
      <c r="AT74" s="272"/>
      <c r="AU74" s="272"/>
      <c r="AV74" s="272"/>
      <c r="AW74" s="272"/>
      <c r="AX74" s="272"/>
      <c r="AY74" s="272"/>
      <c r="AZ74" s="272"/>
      <c r="BA74" s="272"/>
      <c r="BB74" s="272"/>
      <c r="BC74" s="272"/>
      <c r="BD74" s="272"/>
      <c r="BE74" s="272"/>
      <c r="BF74" s="272"/>
      <c r="BG74" s="272"/>
      <c r="BH74" s="272"/>
      <c r="BI74" s="272"/>
      <c r="BJ74" s="272"/>
      <c r="BK74" s="272"/>
      <c r="BL74" s="272"/>
      <c r="BM74" s="272"/>
      <c r="BN74" s="272"/>
      <c r="BO74" s="272"/>
      <c r="BP74" s="272"/>
      <c r="BQ74" s="272"/>
      <c r="BR74" s="272"/>
      <c r="BS74" s="272"/>
      <c r="BT74" s="272"/>
      <c r="BU74" s="272"/>
      <c r="BV74" s="272"/>
      <c r="BW74" s="272"/>
      <c r="BX74" s="272"/>
      <c r="BY74" s="272"/>
      <c r="BZ74" s="272"/>
      <c r="CA74" s="272"/>
      <c r="CB74" s="272"/>
      <c r="CC74" s="272"/>
      <c r="CD74" s="272"/>
      <c r="CE74" s="272"/>
      <c r="CF74" s="272"/>
      <c r="CG74" s="272"/>
      <c r="CH74" s="272"/>
      <c r="CI74" s="272"/>
      <c r="CJ74" s="272"/>
      <c r="CK74" s="272"/>
      <c r="CL74" s="272"/>
      <c r="CM74" s="272"/>
      <c r="CN74" s="272"/>
      <c r="CO74" s="272"/>
      <c r="CP74" s="272"/>
      <c r="CQ74" s="272"/>
      <c r="CR74" s="272"/>
      <c r="CS74" s="272"/>
      <c r="CT74" s="272"/>
      <c r="CU74" s="272"/>
      <c r="CV74" s="272"/>
      <c r="CW74" s="272"/>
      <c r="CX74" s="272"/>
      <c r="CY74" s="272"/>
      <c r="CZ74" s="272"/>
      <c r="DA74" s="272"/>
      <c r="DB74" s="272"/>
      <c r="DC74" s="272"/>
      <c r="DD74" s="272"/>
      <c r="DE74" s="272"/>
      <c r="DF74" s="272"/>
      <c r="DG74" s="272"/>
      <c r="DH74" s="272"/>
      <c r="DI74" s="272"/>
      <c r="DJ74" s="272"/>
      <c r="DK74" s="272"/>
      <c r="DL74" s="272"/>
      <c r="DM74" s="272"/>
      <c r="DN74" s="272"/>
      <c r="DO74" s="272"/>
      <c r="DP74" s="272"/>
      <c r="DQ74" s="272"/>
      <c r="DR74" s="272"/>
      <c r="DS74" s="272"/>
      <c r="DT74" s="272"/>
      <c r="DU74" s="272"/>
      <c r="DV74" s="272"/>
      <c r="DW74" s="272"/>
      <c r="DX74" s="272"/>
      <c r="DY74" s="272"/>
      <c r="DZ74" s="272"/>
      <c r="EA74" s="272"/>
      <c r="EB74" s="272"/>
      <c r="EC74" s="272"/>
      <c r="ED74" s="272"/>
      <c r="EE74" s="272"/>
      <c r="EF74" s="272"/>
      <c r="EG74" s="272"/>
      <c r="EH74" s="272"/>
      <c r="EI74" s="272"/>
      <c r="EJ74" s="272"/>
      <c r="EK74" s="272"/>
      <c r="EL74" s="272"/>
      <c r="EM74" s="272"/>
      <c r="EN74" s="272"/>
      <c r="EO74" s="272"/>
      <c r="EP74" s="272"/>
      <c r="EQ74" s="272"/>
      <c r="ER74" s="272"/>
      <c r="ES74" s="272"/>
      <c r="ET74" s="272"/>
      <c r="EU74" s="272"/>
      <c r="EV74" s="272"/>
      <c r="EW74" s="272"/>
      <c r="EX74" s="272"/>
      <c r="EY74" s="272"/>
      <c r="EZ74" s="272"/>
      <c r="FA74" s="272"/>
      <c r="FB74" s="272"/>
      <c r="FC74" s="272"/>
      <c r="FD74" s="272"/>
      <c r="FE74" s="272"/>
      <c r="FF74" s="272"/>
      <c r="FG74" s="272"/>
      <c r="FH74" s="272"/>
      <c r="FI74" s="272"/>
      <c r="FJ74" s="272"/>
      <c r="FK74" s="272"/>
      <c r="FL74" s="272"/>
      <c r="FM74" s="272"/>
      <c r="FN74" s="272"/>
      <c r="FO74" s="272"/>
      <c r="FP74" s="272"/>
      <c r="FQ74" s="272"/>
      <c r="FR74" s="272"/>
      <c r="FS74" s="272"/>
      <c r="FT74" s="272"/>
      <c r="FU74" s="272"/>
      <c r="FV74" s="272"/>
      <c r="FW74" s="272"/>
      <c r="FX74" s="272"/>
      <c r="FY74" s="272"/>
      <c r="FZ74" s="272"/>
      <c r="GA74" s="272"/>
      <c r="GB74" s="272"/>
      <c r="GC74" s="272"/>
      <c r="GD74" s="272"/>
      <c r="GE74" s="272"/>
      <c r="GF74" s="272"/>
      <c r="GG74" s="272"/>
      <c r="GH74" s="272"/>
      <c r="GI74" s="272"/>
      <c r="GJ74" s="272"/>
      <c r="GK74" s="272"/>
      <c r="GL74" s="272"/>
      <c r="GM74" s="272"/>
      <c r="GN74" s="272"/>
      <c r="GO74" s="272"/>
      <c r="GP74" s="272"/>
      <c r="GQ74" s="272"/>
      <c r="GR74" s="272"/>
      <c r="GS74" s="272"/>
      <c r="GT74" s="272"/>
      <c r="GU74" s="272"/>
      <c r="GV74" s="272"/>
      <c r="GW74" s="272"/>
      <c r="GX74" s="272"/>
      <c r="GY74" s="272"/>
      <c r="GZ74" s="272"/>
      <c r="HA74" s="272"/>
      <c r="HB74" s="272"/>
      <c r="HC74" s="272"/>
      <c r="HD74" s="272"/>
      <c r="HE74" s="272"/>
      <c r="HF74" s="272"/>
      <c r="HG74" s="272"/>
      <c r="HH74" s="272"/>
      <c r="HI74" s="272"/>
      <c r="HJ74" s="272"/>
      <c r="HK74" s="272"/>
      <c r="HL74" s="272"/>
      <c r="HM74" s="272"/>
      <c r="HN74" s="272"/>
      <c r="HO74" s="272"/>
      <c r="HP74" s="272"/>
      <c r="HQ74" s="272"/>
      <c r="HR74" s="272"/>
      <c r="HS74" s="272"/>
      <c r="HT74" s="272"/>
      <c r="HU74" s="272"/>
      <c r="HV74" s="272"/>
      <c r="HW74" s="272"/>
      <c r="HX74" s="272"/>
      <c r="HY74" s="272"/>
      <c r="HZ74" s="272"/>
      <c r="IA74" s="272"/>
      <c r="IB74" s="272"/>
      <c r="IC74" s="272"/>
      <c r="ID74" s="272"/>
      <c r="IE74" s="272"/>
      <c r="IF74" s="272"/>
      <c r="IG74" s="272"/>
      <c r="IH74" s="272"/>
      <c r="II74" s="272"/>
      <c r="IJ74" s="272"/>
      <c r="IK74" s="272"/>
      <c r="IL74" s="272"/>
      <c r="IM74" s="272"/>
      <c r="IN74" s="272"/>
      <c r="IO74" s="272"/>
      <c r="IP74" s="272"/>
      <c r="IQ74" s="272"/>
      <c r="IR74" s="272"/>
      <c r="IS74" s="272"/>
      <c r="IT74" s="272"/>
      <c r="IU74" s="272"/>
      <c r="IV74" s="272"/>
    </row>
    <row r="75" spans="1:256" s="375" customFormat="1" ht="15" customHeight="1">
      <c r="A75" s="278"/>
      <c r="B75" s="278"/>
      <c r="C75" s="278"/>
      <c r="D75" s="299"/>
      <c r="E75" s="299"/>
      <c r="F75" s="299"/>
      <c r="G75" s="274"/>
      <c r="H75" s="274"/>
      <c r="I75" s="272"/>
      <c r="J75" s="273"/>
      <c r="K75" s="272"/>
      <c r="L75" s="272"/>
      <c r="M75" s="273"/>
      <c r="N75" s="272"/>
      <c r="O75" s="272"/>
      <c r="P75" s="272"/>
      <c r="Q75" s="272"/>
      <c r="R75" s="272"/>
      <c r="S75" s="272"/>
      <c r="T75" s="272"/>
      <c r="U75" s="272"/>
      <c r="V75" s="272"/>
      <c r="W75" s="272"/>
      <c r="X75" s="272"/>
      <c r="Y75" s="272"/>
      <c r="Z75" s="272"/>
      <c r="AA75" s="272"/>
      <c r="AB75" s="272"/>
      <c r="AC75" s="272"/>
      <c r="AD75" s="272"/>
      <c r="AE75" s="272"/>
      <c r="AF75" s="272"/>
      <c r="AG75" s="272"/>
      <c r="AH75" s="272"/>
      <c r="AI75" s="272"/>
      <c r="AJ75" s="272"/>
      <c r="AK75" s="272"/>
      <c r="AL75" s="272"/>
      <c r="AM75" s="272"/>
      <c r="AN75" s="272"/>
      <c r="AO75" s="272"/>
      <c r="AP75" s="272"/>
      <c r="AQ75" s="272"/>
      <c r="AR75" s="272"/>
      <c r="AS75" s="272"/>
      <c r="AT75" s="272"/>
      <c r="AU75" s="272"/>
      <c r="AV75" s="272"/>
      <c r="AW75" s="272"/>
      <c r="AX75" s="272"/>
      <c r="AY75" s="272"/>
      <c r="AZ75" s="272"/>
      <c r="BA75" s="272"/>
      <c r="BB75" s="272"/>
      <c r="BC75" s="272"/>
      <c r="BD75" s="272"/>
      <c r="BE75" s="272"/>
      <c r="BF75" s="272"/>
      <c r="BG75" s="272"/>
      <c r="BH75" s="272"/>
      <c r="BI75" s="272"/>
      <c r="BJ75" s="272"/>
      <c r="BK75" s="272"/>
      <c r="BL75" s="272"/>
      <c r="BM75" s="272"/>
      <c r="BN75" s="272"/>
      <c r="BO75" s="272"/>
      <c r="BP75" s="272"/>
      <c r="BQ75" s="272"/>
      <c r="BR75" s="272"/>
      <c r="BS75" s="272"/>
      <c r="BT75" s="272"/>
      <c r="BU75" s="272"/>
      <c r="BV75" s="272"/>
      <c r="BW75" s="272"/>
      <c r="BX75" s="272"/>
      <c r="BY75" s="272"/>
      <c r="BZ75" s="272"/>
      <c r="CA75" s="272"/>
      <c r="CB75" s="272"/>
      <c r="CC75" s="272"/>
      <c r="CD75" s="272"/>
      <c r="CE75" s="272"/>
      <c r="CF75" s="272"/>
      <c r="CG75" s="272"/>
      <c r="CH75" s="272"/>
      <c r="CI75" s="272"/>
      <c r="CJ75" s="272"/>
      <c r="CK75" s="272"/>
      <c r="CL75" s="272"/>
      <c r="CM75" s="272"/>
      <c r="CN75" s="272"/>
      <c r="CO75" s="272"/>
      <c r="CP75" s="272"/>
      <c r="CQ75" s="272"/>
      <c r="CR75" s="272"/>
      <c r="CS75" s="272"/>
      <c r="CT75" s="272"/>
      <c r="CU75" s="272"/>
      <c r="CV75" s="272"/>
      <c r="CW75" s="272"/>
      <c r="CX75" s="272"/>
      <c r="CY75" s="272"/>
      <c r="CZ75" s="272"/>
      <c r="DA75" s="272"/>
      <c r="DB75" s="272"/>
      <c r="DC75" s="272"/>
      <c r="DD75" s="272"/>
      <c r="DE75" s="272"/>
      <c r="DF75" s="272"/>
      <c r="DG75" s="272"/>
      <c r="DH75" s="272"/>
      <c r="DI75" s="272"/>
      <c r="DJ75" s="272"/>
      <c r="DK75" s="272"/>
      <c r="DL75" s="272"/>
      <c r="DM75" s="272"/>
      <c r="DN75" s="272"/>
      <c r="DO75" s="272"/>
      <c r="DP75" s="272"/>
      <c r="DQ75" s="272"/>
      <c r="DR75" s="272"/>
      <c r="DS75" s="272"/>
      <c r="DT75" s="272"/>
      <c r="DU75" s="272"/>
      <c r="DV75" s="272"/>
      <c r="DW75" s="272"/>
      <c r="DX75" s="272"/>
      <c r="DY75" s="272"/>
      <c r="DZ75" s="272"/>
      <c r="EA75" s="272"/>
      <c r="EB75" s="272"/>
      <c r="EC75" s="272"/>
      <c r="ED75" s="272"/>
      <c r="EE75" s="272"/>
      <c r="EF75" s="272"/>
      <c r="EG75" s="272"/>
      <c r="EH75" s="272"/>
      <c r="EI75" s="272"/>
      <c r="EJ75" s="272"/>
      <c r="EK75" s="272"/>
      <c r="EL75" s="272"/>
      <c r="EM75" s="272"/>
      <c r="EN75" s="272"/>
      <c r="EO75" s="272"/>
      <c r="EP75" s="272"/>
      <c r="EQ75" s="272"/>
      <c r="ER75" s="272"/>
      <c r="ES75" s="272"/>
      <c r="ET75" s="272"/>
      <c r="EU75" s="272"/>
      <c r="EV75" s="272"/>
      <c r="EW75" s="272"/>
      <c r="EX75" s="272"/>
      <c r="EY75" s="272"/>
      <c r="EZ75" s="272"/>
      <c r="FA75" s="272"/>
      <c r="FB75" s="272"/>
      <c r="FC75" s="272"/>
      <c r="FD75" s="272"/>
      <c r="FE75" s="272"/>
      <c r="FF75" s="272"/>
      <c r="FG75" s="272"/>
      <c r="FH75" s="272"/>
      <c r="FI75" s="272"/>
      <c r="FJ75" s="272"/>
      <c r="FK75" s="272"/>
      <c r="FL75" s="272"/>
      <c r="FM75" s="272"/>
      <c r="FN75" s="272"/>
      <c r="FO75" s="272"/>
      <c r="FP75" s="272"/>
      <c r="FQ75" s="272"/>
      <c r="FR75" s="272"/>
      <c r="FS75" s="272"/>
      <c r="FT75" s="272"/>
      <c r="FU75" s="272"/>
      <c r="FV75" s="272"/>
      <c r="FW75" s="272"/>
      <c r="FX75" s="272"/>
      <c r="FY75" s="272"/>
      <c r="FZ75" s="272"/>
      <c r="GA75" s="272"/>
      <c r="GB75" s="272"/>
      <c r="GC75" s="272"/>
      <c r="GD75" s="272"/>
      <c r="GE75" s="272"/>
      <c r="GF75" s="272"/>
      <c r="GG75" s="272"/>
      <c r="GH75" s="272"/>
      <c r="GI75" s="272"/>
      <c r="GJ75" s="272"/>
      <c r="GK75" s="272"/>
      <c r="GL75" s="272"/>
      <c r="GM75" s="272"/>
      <c r="GN75" s="272"/>
      <c r="GO75" s="272"/>
      <c r="GP75" s="272"/>
      <c r="GQ75" s="272"/>
      <c r="GR75" s="272"/>
      <c r="GS75" s="272"/>
      <c r="GT75" s="272"/>
      <c r="GU75" s="272"/>
      <c r="GV75" s="272"/>
      <c r="GW75" s="272"/>
      <c r="GX75" s="272"/>
      <c r="GY75" s="272"/>
      <c r="GZ75" s="272"/>
      <c r="HA75" s="272"/>
      <c r="HB75" s="272"/>
      <c r="HC75" s="272"/>
      <c r="HD75" s="272"/>
      <c r="HE75" s="272"/>
      <c r="HF75" s="272"/>
      <c r="HG75" s="272"/>
      <c r="HH75" s="272"/>
      <c r="HI75" s="272"/>
      <c r="HJ75" s="272"/>
      <c r="HK75" s="272"/>
      <c r="HL75" s="272"/>
      <c r="HM75" s="272"/>
      <c r="HN75" s="272"/>
      <c r="HO75" s="272"/>
      <c r="HP75" s="272"/>
      <c r="HQ75" s="272"/>
      <c r="HR75" s="272"/>
      <c r="HS75" s="272"/>
      <c r="HT75" s="272"/>
      <c r="HU75" s="272"/>
      <c r="HV75" s="272"/>
      <c r="HW75" s="272"/>
      <c r="HX75" s="272"/>
      <c r="HY75" s="272"/>
      <c r="HZ75" s="272"/>
      <c r="IA75" s="272"/>
      <c r="IB75" s="272"/>
      <c r="IC75" s="272"/>
      <c r="ID75" s="272"/>
      <c r="IE75" s="272"/>
      <c r="IF75" s="272"/>
      <c r="IG75" s="272"/>
      <c r="IH75" s="272"/>
      <c r="II75" s="272"/>
      <c r="IJ75" s="272"/>
      <c r="IK75" s="272"/>
      <c r="IL75" s="272"/>
      <c r="IM75" s="272"/>
      <c r="IN75" s="272"/>
      <c r="IO75" s="272"/>
      <c r="IP75" s="272"/>
      <c r="IQ75" s="272"/>
      <c r="IR75" s="272"/>
      <c r="IS75" s="272"/>
      <c r="IT75" s="272"/>
      <c r="IU75" s="272"/>
      <c r="IV75" s="272"/>
    </row>
    <row r="76" spans="1:256" s="375" customFormat="1" ht="15" customHeight="1">
      <c r="A76" s="278"/>
      <c r="B76" s="278"/>
      <c r="C76" s="278"/>
      <c r="D76" s="299"/>
      <c r="E76" s="299"/>
      <c r="F76" s="299"/>
      <c r="G76" s="274"/>
      <c r="H76" s="274"/>
      <c r="I76" s="272"/>
      <c r="J76" s="273"/>
      <c r="K76" s="272"/>
      <c r="L76" s="272"/>
      <c r="M76" s="273"/>
      <c r="N76" s="272"/>
      <c r="O76" s="272"/>
      <c r="P76" s="272"/>
      <c r="Q76" s="272"/>
      <c r="R76" s="272"/>
      <c r="S76" s="272"/>
      <c r="T76" s="272"/>
      <c r="U76" s="272"/>
      <c r="V76" s="272"/>
      <c r="W76" s="272"/>
      <c r="X76" s="272"/>
      <c r="Y76" s="272"/>
      <c r="Z76" s="272"/>
      <c r="AA76" s="272"/>
      <c r="AB76" s="272"/>
      <c r="AC76" s="272"/>
      <c r="AD76" s="272"/>
      <c r="AE76" s="272"/>
      <c r="AF76" s="272"/>
      <c r="AG76" s="272"/>
      <c r="AH76" s="272"/>
      <c r="AI76" s="272"/>
      <c r="AJ76" s="272"/>
      <c r="AK76" s="272"/>
      <c r="AL76" s="272"/>
      <c r="AM76" s="272"/>
      <c r="AN76" s="272"/>
      <c r="AO76" s="272"/>
      <c r="AP76" s="272"/>
      <c r="AQ76" s="272"/>
      <c r="AR76" s="272"/>
      <c r="AS76" s="272"/>
      <c r="AT76" s="272"/>
      <c r="AU76" s="272"/>
      <c r="AV76" s="272"/>
      <c r="AW76" s="272"/>
      <c r="AX76" s="272"/>
      <c r="AY76" s="272"/>
      <c r="AZ76" s="272"/>
      <c r="BA76" s="272"/>
      <c r="BB76" s="272"/>
      <c r="BC76" s="272"/>
      <c r="BD76" s="272"/>
      <c r="BE76" s="272"/>
      <c r="BF76" s="272"/>
      <c r="BG76" s="272"/>
      <c r="BH76" s="272"/>
      <c r="BI76" s="272"/>
      <c r="BJ76" s="272"/>
      <c r="BK76" s="272"/>
      <c r="BL76" s="272"/>
      <c r="BM76" s="272"/>
      <c r="BN76" s="272"/>
      <c r="BO76" s="272"/>
      <c r="BP76" s="272"/>
      <c r="BQ76" s="272"/>
      <c r="BR76" s="272"/>
      <c r="BS76" s="272"/>
      <c r="BT76" s="272"/>
      <c r="BU76" s="272"/>
      <c r="BV76" s="272"/>
      <c r="BW76" s="272"/>
      <c r="BX76" s="272"/>
      <c r="BY76" s="272"/>
      <c r="BZ76" s="272"/>
      <c r="CA76" s="272"/>
      <c r="CB76" s="272"/>
      <c r="CC76" s="272"/>
      <c r="CD76" s="272"/>
      <c r="CE76" s="272"/>
      <c r="CF76" s="272"/>
      <c r="CG76" s="272"/>
      <c r="CH76" s="272"/>
      <c r="CI76" s="272"/>
      <c r="CJ76" s="272"/>
      <c r="CK76" s="272"/>
      <c r="CL76" s="272"/>
      <c r="CM76" s="272"/>
      <c r="CN76" s="272"/>
      <c r="CO76" s="272"/>
      <c r="CP76" s="272"/>
      <c r="CQ76" s="272"/>
      <c r="CR76" s="272"/>
      <c r="CS76" s="272"/>
      <c r="CT76" s="272"/>
      <c r="CU76" s="272"/>
      <c r="CV76" s="272"/>
      <c r="CW76" s="272"/>
      <c r="CX76" s="272"/>
      <c r="CY76" s="272"/>
      <c r="CZ76" s="272"/>
      <c r="DA76" s="272"/>
      <c r="DB76" s="272"/>
      <c r="DC76" s="272"/>
      <c r="DD76" s="272"/>
      <c r="DE76" s="272"/>
      <c r="DF76" s="272"/>
      <c r="DG76" s="272"/>
      <c r="DH76" s="272"/>
      <c r="DI76" s="272"/>
      <c r="DJ76" s="272"/>
      <c r="DK76" s="272"/>
      <c r="DL76" s="272"/>
      <c r="DM76" s="272"/>
      <c r="DN76" s="272"/>
      <c r="DO76" s="272"/>
      <c r="DP76" s="272"/>
      <c r="DQ76" s="272"/>
      <c r="DR76" s="272"/>
      <c r="DS76" s="272"/>
      <c r="DT76" s="272"/>
      <c r="DU76" s="272"/>
      <c r="DV76" s="272"/>
      <c r="DW76" s="272"/>
      <c r="DX76" s="272"/>
      <c r="DY76" s="272"/>
      <c r="DZ76" s="272"/>
      <c r="EA76" s="272"/>
      <c r="EB76" s="272"/>
      <c r="EC76" s="272"/>
      <c r="ED76" s="272"/>
      <c r="EE76" s="272"/>
      <c r="EF76" s="272"/>
      <c r="EG76" s="272"/>
      <c r="EH76" s="272"/>
      <c r="EI76" s="272"/>
      <c r="EJ76" s="272"/>
      <c r="EK76" s="272"/>
      <c r="EL76" s="272"/>
      <c r="EM76" s="272"/>
      <c r="EN76" s="272"/>
      <c r="EO76" s="272"/>
      <c r="EP76" s="272"/>
      <c r="EQ76" s="272"/>
      <c r="ER76" s="272"/>
      <c r="ES76" s="272"/>
      <c r="ET76" s="272"/>
      <c r="EU76" s="272"/>
      <c r="EV76" s="272"/>
      <c r="EW76" s="272"/>
      <c r="EX76" s="272"/>
      <c r="EY76" s="272"/>
      <c r="EZ76" s="272"/>
      <c r="FA76" s="272"/>
      <c r="FB76" s="272"/>
      <c r="FC76" s="272"/>
      <c r="FD76" s="272"/>
      <c r="FE76" s="272"/>
      <c r="FF76" s="272"/>
      <c r="FG76" s="272"/>
      <c r="FH76" s="272"/>
      <c r="FI76" s="272"/>
      <c r="FJ76" s="272"/>
      <c r="FK76" s="272"/>
      <c r="FL76" s="272"/>
      <c r="FM76" s="272"/>
      <c r="FN76" s="272"/>
      <c r="FO76" s="272"/>
      <c r="FP76" s="272"/>
      <c r="FQ76" s="272"/>
      <c r="FR76" s="272"/>
      <c r="FS76" s="272"/>
      <c r="FT76" s="272"/>
      <c r="FU76" s="272"/>
      <c r="FV76" s="272"/>
      <c r="FW76" s="272"/>
      <c r="FX76" s="272"/>
      <c r="FY76" s="272"/>
      <c r="FZ76" s="272"/>
      <c r="GA76" s="272"/>
      <c r="GB76" s="272"/>
      <c r="GC76" s="272"/>
      <c r="GD76" s="272"/>
      <c r="GE76" s="272"/>
      <c r="GF76" s="272"/>
      <c r="GG76" s="272"/>
      <c r="GH76" s="272"/>
      <c r="GI76" s="272"/>
      <c r="GJ76" s="272"/>
      <c r="GK76" s="272"/>
      <c r="GL76" s="272"/>
      <c r="GM76" s="272"/>
      <c r="GN76" s="272"/>
      <c r="GO76" s="272"/>
      <c r="GP76" s="272"/>
      <c r="GQ76" s="272"/>
      <c r="GR76" s="272"/>
      <c r="GS76" s="272"/>
      <c r="GT76" s="272"/>
      <c r="GU76" s="272"/>
      <c r="GV76" s="272"/>
      <c r="GW76" s="272"/>
      <c r="GX76" s="272"/>
      <c r="GY76" s="272"/>
      <c r="GZ76" s="272"/>
      <c r="HA76" s="272"/>
      <c r="HB76" s="272"/>
      <c r="HC76" s="272"/>
      <c r="HD76" s="272"/>
      <c r="HE76" s="272"/>
      <c r="HF76" s="272"/>
      <c r="HG76" s="272"/>
      <c r="HH76" s="272"/>
      <c r="HI76" s="272"/>
      <c r="HJ76" s="272"/>
      <c r="HK76" s="272"/>
      <c r="HL76" s="272"/>
      <c r="HM76" s="272"/>
      <c r="HN76" s="272"/>
      <c r="HO76" s="272"/>
      <c r="HP76" s="272"/>
      <c r="HQ76" s="272"/>
      <c r="HR76" s="272"/>
      <c r="HS76" s="272"/>
      <c r="HT76" s="272"/>
      <c r="HU76" s="272"/>
      <c r="HV76" s="272"/>
      <c r="HW76" s="272"/>
      <c r="HX76" s="272"/>
      <c r="HY76" s="272"/>
      <c r="HZ76" s="272"/>
      <c r="IA76" s="272"/>
      <c r="IB76" s="272"/>
      <c r="IC76" s="272"/>
      <c r="ID76" s="272"/>
      <c r="IE76" s="272"/>
      <c r="IF76" s="272"/>
      <c r="IG76" s="272"/>
      <c r="IH76" s="272"/>
      <c r="II76" s="272"/>
      <c r="IJ76" s="272"/>
      <c r="IK76" s="272"/>
      <c r="IL76" s="272"/>
      <c r="IM76" s="272"/>
      <c r="IN76" s="272"/>
      <c r="IO76" s="272"/>
      <c r="IP76" s="272"/>
      <c r="IQ76" s="272"/>
      <c r="IR76" s="272"/>
      <c r="IS76" s="272"/>
      <c r="IT76" s="272"/>
      <c r="IU76" s="272"/>
      <c r="IV76" s="272"/>
    </row>
    <row r="77" spans="1:256" s="375" customFormat="1" ht="15" customHeight="1">
      <c r="A77" s="278"/>
      <c r="B77" s="278"/>
      <c r="C77" s="278"/>
      <c r="D77" s="299"/>
      <c r="E77" s="299"/>
      <c r="F77" s="299"/>
      <c r="G77" s="274"/>
      <c r="H77" s="274"/>
      <c r="I77" s="272"/>
      <c r="J77" s="273"/>
      <c r="K77" s="272"/>
      <c r="L77" s="272"/>
      <c r="M77" s="273"/>
      <c r="N77" s="272"/>
      <c r="O77" s="272"/>
      <c r="P77" s="272"/>
      <c r="Q77" s="272"/>
      <c r="R77" s="272"/>
      <c r="S77" s="272"/>
      <c r="T77" s="272"/>
      <c r="U77" s="272"/>
      <c r="V77" s="272"/>
      <c r="W77" s="272"/>
      <c r="X77" s="272"/>
      <c r="Y77" s="272"/>
      <c r="Z77" s="272"/>
      <c r="AA77" s="272"/>
      <c r="AB77" s="272"/>
      <c r="AC77" s="272"/>
      <c r="AD77" s="272"/>
      <c r="AE77" s="272"/>
      <c r="AF77" s="272"/>
      <c r="AG77" s="272"/>
      <c r="AH77" s="272"/>
      <c r="AI77" s="272"/>
      <c r="AJ77" s="272"/>
      <c r="AK77" s="272"/>
      <c r="AL77" s="272"/>
      <c r="AM77" s="272"/>
      <c r="AN77" s="272"/>
      <c r="AO77" s="272"/>
      <c r="AP77" s="272"/>
      <c r="AQ77" s="272"/>
      <c r="AR77" s="272"/>
      <c r="AS77" s="272"/>
      <c r="AT77" s="272"/>
      <c r="AU77" s="272"/>
      <c r="AV77" s="272"/>
      <c r="AW77" s="272"/>
      <c r="AX77" s="272"/>
      <c r="AY77" s="272"/>
      <c r="AZ77" s="272"/>
      <c r="BA77" s="272"/>
      <c r="BB77" s="272"/>
      <c r="BC77" s="272"/>
      <c r="BD77" s="272"/>
      <c r="BE77" s="272"/>
      <c r="BF77" s="272"/>
      <c r="BG77" s="272"/>
      <c r="BH77" s="272"/>
      <c r="BI77" s="272"/>
      <c r="BJ77" s="272"/>
      <c r="BK77" s="272"/>
      <c r="BL77" s="272"/>
      <c r="BM77" s="272"/>
      <c r="BN77" s="272"/>
      <c r="BO77" s="272"/>
      <c r="BP77" s="272"/>
      <c r="BQ77" s="272"/>
      <c r="BR77" s="272"/>
      <c r="BS77" s="272"/>
      <c r="BT77" s="272"/>
      <c r="BU77" s="272"/>
      <c r="BV77" s="272"/>
      <c r="BW77" s="272"/>
      <c r="BX77" s="272"/>
      <c r="BY77" s="272"/>
      <c r="BZ77" s="272"/>
      <c r="CA77" s="272"/>
      <c r="CB77" s="272"/>
      <c r="CC77" s="272"/>
      <c r="CD77" s="272"/>
      <c r="CE77" s="272"/>
      <c r="CF77" s="272"/>
      <c r="CG77" s="272"/>
      <c r="CH77" s="272"/>
      <c r="CI77" s="272"/>
      <c r="CJ77" s="272"/>
      <c r="CK77" s="272"/>
      <c r="CL77" s="272"/>
      <c r="CM77" s="272"/>
      <c r="CN77" s="272"/>
      <c r="CO77" s="272"/>
      <c r="CP77" s="272"/>
      <c r="CQ77" s="272"/>
      <c r="CR77" s="272"/>
      <c r="CS77" s="272"/>
      <c r="CT77" s="272"/>
      <c r="CU77" s="272"/>
      <c r="CV77" s="272"/>
      <c r="CW77" s="272"/>
      <c r="CX77" s="272"/>
      <c r="CY77" s="272"/>
      <c r="CZ77" s="272"/>
      <c r="DA77" s="272"/>
      <c r="DB77" s="272"/>
      <c r="DC77" s="272"/>
      <c r="DD77" s="272"/>
      <c r="DE77" s="272"/>
      <c r="DF77" s="272"/>
      <c r="DG77" s="272"/>
      <c r="DH77" s="272"/>
      <c r="DI77" s="272"/>
      <c r="DJ77" s="272"/>
      <c r="DK77" s="272"/>
      <c r="DL77" s="272"/>
      <c r="DM77" s="272"/>
      <c r="DN77" s="272"/>
      <c r="DO77" s="272"/>
      <c r="DP77" s="272"/>
      <c r="DQ77" s="272"/>
      <c r="DR77" s="272"/>
      <c r="DS77" s="272"/>
      <c r="DT77" s="272"/>
      <c r="DU77" s="272"/>
      <c r="DV77" s="272"/>
      <c r="DW77" s="272"/>
      <c r="DX77" s="272"/>
      <c r="DY77" s="272"/>
      <c r="DZ77" s="272"/>
      <c r="EA77" s="272"/>
      <c r="EB77" s="272"/>
      <c r="EC77" s="272"/>
      <c r="ED77" s="272"/>
      <c r="EE77" s="272"/>
      <c r="EF77" s="272"/>
      <c r="EG77" s="272"/>
      <c r="EH77" s="272"/>
      <c r="EI77" s="272"/>
      <c r="EJ77" s="272"/>
      <c r="EK77" s="272"/>
      <c r="EL77" s="272"/>
      <c r="EM77" s="272"/>
      <c r="EN77" s="272"/>
      <c r="EO77" s="272"/>
      <c r="EP77" s="272"/>
      <c r="EQ77" s="272"/>
      <c r="ER77" s="272"/>
      <c r="ES77" s="272"/>
      <c r="ET77" s="272"/>
      <c r="EU77" s="272"/>
      <c r="EV77" s="272"/>
      <c r="EW77" s="272"/>
      <c r="EX77" s="272"/>
      <c r="EY77" s="272"/>
      <c r="EZ77" s="272"/>
      <c r="FA77" s="272"/>
      <c r="FB77" s="272"/>
      <c r="FC77" s="272"/>
      <c r="FD77" s="272"/>
      <c r="FE77" s="272"/>
      <c r="FF77" s="272"/>
      <c r="FG77" s="272"/>
      <c r="FH77" s="272"/>
      <c r="FI77" s="272"/>
      <c r="FJ77" s="272"/>
      <c r="FK77" s="272"/>
      <c r="FL77" s="272"/>
      <c r="FM77" s="272"/>
      <c r="FN77" s="272"/>
      <c r="FO77" s="272"/>
      <c r="FP77" s="272"/>
      <c r="FQ77" s="272"/>
      <c r="FR77" s="272"/>
      <c r="FS77" s="272"/>
      <c r="FT77" s="272"/>
      <c r="FU77" s="272"/>
      <c r="FV77" s="272"/>
      <c r="FW77" s="272"/>
      <c r="FX77" s="272"/>
      <c r="FY77" s="272"/>
      <c r="FZ77" s="272"/>
      <c r="GA77" s="272"/>
      <c r="GB77" s="272"/>
      <c r="GC77" s="272"/>
      <c r="GD77" s="272"/>
      <c r="GE77" s="272"/>
      <c r="GF77" s="272"/>
      <c r="GG77" s="272"/>
      <c r="GH77" s="272"/>
      <c r="GI77" s="272"/>
      <c r="GJ77" s="272"/>
      <c r="GK77" s="272"/>
      <c r="GL77" s="272"/>
      <c r="GM77" s="272"/>
      <c r="GN77" s="272"/>
      <c r="GO77" s="272"/>
      <c r="GP77" s="272"/>
      <c r="GQ77" s="272"/>
      <c r="GR77" s="272"/>
      <c r="GS77" s="272"/>
      <c r="GT77" s="272"/>
      <c r="GU77" s="272"/>
      <c r="GV77" s="272"/>
      <c r="GW77" s="272"/>
      <c r="GX77" s="272"/>
      <c r="GY77" s="272"/>
      <c r="GZ77" s="272"/>
      <c r="HA77" s="272"/>
      <c r="HB77" s="272"/>
      <c r="HC77" s="272"/>
      <c r="HD77" s="272"/>
      <c r="HE77" s="272"/>
      <c r="HF77" s="272"/>
      <c r="HG77" s="272"/>
      <c r="HH77" s="272"/>
      <c r="HI77" s="272"/>
      <c r="HJ77" s="272"/>
      <c r="HK77" s="272"/>
      <c r="HL77" s="272"/>
      <c r="HM77" s="272"/>
      <c r="HN77" s="272"/>
      <c r="HO77" s="272"/>
      <c r="HP77" s="272"/>
      <c r="HQ77" s="272"/>
      <c r="HR77" s="272"/>
      <c r="HS77" s="272"/>
      <c r="HT77" s="272"/>
      <c r="HU77" s="272"/>
      <c r="HV77" s="272"/>
      <c r="HW77" s="272"/>
      <c r="HX77" s="272"/>
      <c r="HY77" s="272"/>
      <c r="HZ77" s="272"/>
      <c r="IA77" s="272"/>
      <c r="IB77" s="272"/>
      <c r="IC77" s="272"/>
      <c r="ID77" s="272"/>
      <c r="IE77" s="272"/>
      <c r="IF77" s="272"/>
      <c r="IG77" s="272"/>
      <c r="IH77" s="272"/>
      <c r="II77" s="272"/>
      <c r="IJ77" s="272"/>
      <c r="IK77" s="272"/>
      <c r="IL77" s="272"/>
      <c r="IM77" s="272"/>
      <c r="IN77" s="272"/>
      <c r="IO77" s="272"/>
      <c r="IP77" s="272"/>
      <c r="IQ77" s="272"/>
      <c r="IR77" s="272"/>
      <c r="IS77" s="272"/>
      <c r="IT77" s="272"/>
      <c r="IU77" s="272"/>
      <c r="IV77" s="272"/>
    </row>
    <row r="78" spans="1:256" s="375" customFormat="1" ht="15" customHeight="1">
      <c r="A78" s="278"/>
      <c r="B78" s="278"/>
      <c r="C78" s="278"/>
      <c r="D78" s="299"/>
      <c r="E78" s="299"/>
      <c r="F78" s="299"/>
      <c r="G78" s="274"/>
      <c r="H78" s="274"/>
      <c r="I78" s="272"/>
      <c r="J78" s="273"/>
      <c r="K78" s="272"/>
      <c r="L78" s="272"/>
      <c r="M78" s="273"/>
      <c r="N78" s="272"/>
      <c r="O78" s="272"/>
      <c r="P78" s="272"/>
      <c r="Q78" s="272"/>
      <c r="R78" s="272"/>
      <c r="S78" s="272"/>
      <c r="T78" s="272"/>
      <c r="U78" s="272"/>
      <c r="V78" s="272"/>
      <c r="W78" s="272"/>
      <c r="X78" s="272"/>
      <c r="Y78" s="272"/>
      <c r="Z78" s="272"/>
      <c r="AA78" s="272"/>
      <c r="AB78" s="272"/>
      <c r="AC78" s="272"/>
      <c r="AD78" s="272"/>
      <c r="AE78" s="272"/>
      <c r="AF78" s="272"/>
      <c r="AG78" s="272"/>
      <c r="AH78" s="272"/>
      <c r="AI78" s="272"/>
      <c r="AJ78" s="272"/>
      <c r="AK78" s="272"/>
      <c r="AL78" s="272"/>
      <c r="AM78" s="272"/>
      <c r="AN78" s="272"/>
      <c r="AO78" s="272"/>
      <c r="AP78" s="272"/>
      <c r="AQ78" s="272"/>
      <c r="AR78" s="272"/>
      <c r="AS78" s="272"/>
      <c r="AT78" s="272"/>
      <c r="AU78" s="272"/>
      <c r="AV78" s="272"/>
      <c r="AW78" s="272"/>
      <c r="AX78" s="272"/>
      <c r="AY78" s="272"/>
      <c r="AZ78" s="272"/>
      <c r="BA78" s="272"/>
      <c r="BB78" s="272"/>
      <c r="BC78" s="272"/>
      <c r="BD78" s="272"/>
      <c r="BE78" s="272"/>
      <c r="BF78" s="272"/>
      <c r="BG78" s="272"/>
      <c r="BH78" s="272"/>
      <c r="BI78" s="272"/>
      <c r="BJ78" s="272"/>
      <c r="BK78" s="272"/>
      <c r="BL78" s="272"/>
      <c r="BM78" s="272"/>
      <c r="BN78" s="272"/>
      <c r="BO78" s="272"/>
      <c r="BP78" s="272"/>
      <c r="BQ78" s="272"/>
      <c r="BR78" s="272"/>
      <c r="BS78" s="272"/>
      <c r="BT78" s="272"/>
      <c r="BU78" s="272"/>
      <c r="BV78" s="272"/>
      <c r="BW78" s="272"/>
      <c r="BX78" s="272"/>
      <c r="BY78" s="272"/>
      <c r="BZ78" s="272"/>
      <c r="CA78" s="272"/>
      <c r="CB78" s="272"/>
      <c r="CC78" s="272"/>
      <c r="CD78" s="272"/>
      <c r="CE78" s="272"/>
      <c r="CF78" s="272"/>
      <c r="CG78" s="272"/>
      <c r="CH78" s="272"/>
      <c r="CI78" s="272"/>
      <c r="CJ78" s="272"/>
      <c r="CK78" s="272"/>
      <c r="CL78" s="272"/>
      <c r="CM78" s="272"/>
      <c r="CN78" s="272"/>
      <c r="CO78" s="272"/>
      <c r="CP78" s="272"/>
      <c r="CQ78" s="272"/>
      <c r="CR78" s="272"/>
      <c r="CS78" s="272"/>
      <c r="CT78" s="272"/>
      <c r="CU78" s="272"/>
      <c r="CV78" s="272"/>
      <c r="CW78" s="272"/>
      <c r="CX78" s="272"/>
      <c r="CY78" s="272"/>
      <c r="CZ78" s="272"/>
      <c r="DA78" s="272"/>
      <c r="DB78" s="272"/>
      <c r="DC78" s="272"/>
      <c r="DD78" s="272"/>
      <c r="DE78" s="272"/>
      <c r="DF78" s="272"/>
      <c r="DG78" s="272"/>
      <c r="DH78" s="272"/>
      <c r="DI78" s="272"/>
      <c r="DJ78" s="272"/>
      <c r="DK78" s="272"/>
      <c r="DL78" s="272"/>
      <c r="DM78" s="272"/>
      <c r="DN78" s="272"/>
      <c r="DO78" s="272"/>
      <c r="DP78" s="272"/>
      <c r="DQ78" s="272"/>
      <c r="DR78" s="272"/>
      <c r="DS78" s="272"/>
      <c r="DT78" s="272"/>
      <c r="DU78" s="272"/>
      <c r="DV78" s="272"/>
      <c r="DW78" s="272"/>
      <c r="DX78" s="272"/>
      <c r="DY78" s="272"/>
      <c r="DZ78" s="272"/>
      <c r="EA78" s="272"/>
      <c r="EB78" s="272"/>
      <c r="EC78" s="272"/>
      <c r="ED78" s="272"/>
      <c r="EE78" s="272"/>
      <c r="EF78" s="272"/>
      <c r="EG78" s="272"/>
      <c r="EH78" s="272"/>
      <c r="EI78" s="272"/>
      <c r="EJ78" s="272"/>
      <c r="EK78" s="272"/>
      <c r="EL78" s="272"/>
      <c r="EM78" s="272"/>
      <c r="EN78" s="272"/>
      <c r="EO78" s="272"/>
      <c r="EP78" s="272"/>
      <c r="EQ78" s="272"/>
      <c r="ER78" s="272"/>
      <c r="ES78" s="272"/>
      <c r="ET78" s="272"/>
      <c r="EU78" s="272"/>
      <c r="EV78" s="272"/>
      <c r="EW78" s="272"/>
      <c r="EX78" s="272"/>
      <c r="EY78" s="272"/>
      <c r="EZ78" s="272"/>
      <c r="FA78" s="272"/>
      <c r="FB78" s="272"/>
      <c r="FC78" s="272"/>
      <c r="FD78" s="272"/>
      <c r="FE78" s="272"/>
      <c r="FF78" s="272"/>
      <c r="FG78" s="272"/>
      <c r="FH78" s="272"/>
      <c r="FI78" s="272"/>
      <c r="FJ78" s="272"/>
      <c r="FK78" s="272"/>
      <c r="FL78" s="272"/>
      <c r="FM78" s="272"/>
      <c r="FN78" s="272"/>
      <c r="FO78" s="272"/>
      <c r="FP78" s="272"/>
      <c r="FQ78" s="272"/>
      <c r="FR78" s="272"/>
      <c r="FS78" s="272"/>
      <c r="FT78" s="272"/>
      <c r="FU78" s="272"/>
      <c r="FV78" s="272"/>
      <c r="FW78" s="272"/>
      <c r="FX78" s="272"/>
      <c r="FY78" s="272"/>
      <c r="FZ78" s="272"/>
      <c r="GA78" s="272"/>
      <c r="GB78" s="272"/>
      <c r="GC78" s="272"/>
      <c r="GD78" s="272"/>
      <c r="GE78" s="272"/>
      <c r="GF78" s="272"/>
      <c r="GG78" s="272"/>
      <c r="GH78" s="272"/>
      <c r="GI78" s="272"/>
      <c r="GJ78" s="272"/>
      <c r="GK78" s="272"/>
      <c r="GL78" s="272"/>
      <c r="GM78" s="272"/>
      <c r="GN78" s="272"/>
      <c r="GO78" s="272"/>
      <c r="GP78" s="272"/>
      <c r="GQ78" s="272"/>
      <c r="GR78" s="272"/>
      <c r="GS78" s="272"/>
      <c r="GT78" s="272"/>
      <c r="GU78" s="272"/>
      <c r="GV78" s="272"/>
      <c r="GW78" s="272"/>
      <c r="GX78" s="272"/>
      <c r="GY78" s="272"/>
      <c r="GZ78" s="272"/>
      <c r="HA78" s="272"/>
      <c r="HB78" s="272"/>
      <c r="HC78" s="272"/>
      <c r="HD78" s="272"/>
      <c r="HE78" s="272"/>
      <c r="HF78" s="272"/>
      <c r="HG78" s="272"/>
      <c r="HH78" s="272"/>
      <c r="HI78" s="272"/>
      <c r="HJ78" s="272"/>
      <c r="HK78" s="272"/>
      <c r="HL78" s="272"/>
      <c r="HM78" s="272"/>
      <c r="HN78" s="272"/>
      <c r="HO78" s="272"/>
      <c r="HP78" s="272"/>
      <c r="HQ78" s="272"/>
      <c r="HR78" s="272"/>
      <c r="HS78" s="272"/>
      <c r="HT78" s="272"/>
      <c r="HU78" s="272"/>
      <c r="HV78" s="272"/>
      <c r="HW78" s="272"/>
      <c r="HX78" s="272"/>
      <c r="HY78" s="272"/>
      <c r="HZ78" s="272"/>
      <c r="IA78" s="272"/>
      <c r="IB78" s="272"/>
      <c r="IC78" s="272"/>
      <c r="ID78" s="272"/>
      <c r="IE78" s="272"/>
      <c r="IF78" s="272"/>
      <c r="IG78" s="272"/>
      <c r="IH78" s="272"/>
      <c r="II78" s="272"/>
      <c r="IJ78" s="272"/>
      <c r="IK78" s="272"/>
      <c r="IL78" s="272"/>
      <c r="IM78" s="272"/>
      <c r="IN78" s="272"/>
      <c r="IO78" s="272"/>
      <c r="IP78" s="272"/>
      <c r="IQ78" s="272"/>
      <c r="IR78" s="272"/>
      <c r="IS78" s="272"/>
      <c r="IT78" s="272"/>
      <c r="IU78" s="272"/>
      <c r="IV78" s="272"/>
    </row>
    <row r="79" spans="1:256" s="375" customFormat="1" ht="15" customHeight="1">
      <c r="A79" s="278"/>
      <c r="B79" s="278"/>
      <c r="C79" s="278"/>
      <c r="D79" s="299"/>
      <c r="E79" s="299"/>
      <c r="F79" s="299"/>
      <c r="G79" s="274"/>
      <c r="H79" s="274"/>
      <c r="I79" s="272"/>
      <c r="J79" s="273"/>
      <c r="K79" s="272"/>
      <c r="L79" s="272"/>
      <c r="M79" s="273"/>
      <c r="N79" s="272"/>
      <c r="O79" s="272"/>
      <c r="P79" s="272"/>
      <c r="Q79" s="272"/>
      <c r="R79" s="272"/>
      <c r="S79" s="272"/>
      <c r="T79" s="272"/>
      <c r="U79" s="272"/>
      <c r="V79" s="272"/>
      <c r="W79" s="272"/>
      <c r="X79" s="272"/>
      <c r="Y79" s="272"/>
      <c r="Z79" s="272"/>
      <c r="AA79" s="272"/>
      <c r="AB79" s="272"/>
      <c r="AC79" s="272"/>
      <c r="AD79" s="272"/>
      <c r="AE79" s="272"/>
      <c r="AF79" s="272"/>
      <c r="AG79" s="272"/>
      <c r="AH79" s="272"/>
      <c r="AI79" s="272"/>
      <c r="AJ79" s="272"/>
      <c r="AK79" s="272"/>
      <c r="AL79" s="272"/>
      <c r="AM79" s="272"/>
      <c r="AN79" s="272"/>
      <c r="AO79" s="272"/>
      <c r="AP79" s="272"/>
      <c r="AQ79" s="272"/>
      <c r="AR79" s="272"/>
      <c r="AS79" s="272"/>
      <c r="AT79" s="272"/>
      <c r="AU79" s="272"/>
      <c r="AV79" s="272"/>
      <c r="AW79" s="272"/>
      <c r="AX79" s="272"/>
      <c r="AY79" s="272"/>
      <c r="AZ79" s="272"/>
      <c r="BA79" s="272"/>
      <c r="BB79" s="272"/>
      <c r="BC79" s="272"/>
      <c r="BD79" s="272"/>
      <c r="BE79" s="272"/>
      <c r="BF79" s="272"/>
      <c r="BG79" s="272"/>
      <c r="BH79" s="272"/>
      <c r="BI79" s="272"/>
      <c r="BJ79" s="272"/>
      <c r="BK79" s="272"/>
      <c r="BL79" s="272"/>
      <c r="BM79" s="272"/>
      <c r="BN79" s="272"/>
      <c r="BO79" s="272"/>
      <c r="BP79" s="272"/>
      <c r="BQ79" s="272"/>
      <c r="BR79" s="272"/>
      <c r="BS79" s="272"/>
      <c r="BT79" s="272"/>
      <c r="BU79" s="272"/>
      <c r="BV79" s="272"/>
      <c r="BW79" s="272"/>
      <c r="BX79" s="272"/>
      <c r="BY79" s="272"/>
      <c r="BZ79" s="272"/>
      <c r="CA79" s="272"/>
      <c r="CB79" s="272"/>
      <c r="CC79" s="272"/>
      <c r="CD79" s="272"/>
      <c r="CE79" s="272"/>
      <c r="CF79" s="272"/>
      <c r="CG79" s="272"/>
      <c r="CH79" s="272"/>
      <c r="CI79" s="272"/>
      <c r="CJ79" s="272"/>
      <c r="CK79" s="272"/>
      <c r="CL79" s="272"/>
      <c r="CM79" s="272"/>
      <c r="CN79" s="272"/>
      <c r="CO79" s="272"/>
      <c r="CP79" s="272"/>
      <c r="CQ79" s="272"/>
      <c r="CR79" s="272"/>
      <c r="CS79" s="272"/>
      <c r="CT79" s="272"/>
      <c r="CU79" s="272"/>
      <c r="CV79" s="272"/>
      <c r="CW79" s="272"/>
      <c r="CX79" s="272"/>
      <c r="CY79" s="272"/>
      <c r="CZ79" s="272"/>
      <c r="DA79" s="272"/>
      <c r="DB79" s="272"/>
      <c r="DC79" s="272"/>
      <c r="DD79" s="272"/>
      <c r="DE79" s="272"/>
      <c r="DF79" s="272"/>
      <c r="DG79" s="272"/>
      <c r="DH79" s="272"/>
      <c r="DI79" s="272"/>
      <c r="DJ79" s="272"/>
      <c r="DK79" s="272"/>
      <c r="DL79" s="272"/>
      <c r="DM79" s="272"/>
      <c r="DN79" s="272"/>
      <c r="DO79" s="272"/>
      <c r="DP79" s="272"/>
      <c r="DQ79" s="272"/>
      <c r="DR79" s="272"/>
      <c r="DS79" s="272"/>
      <c r="DT79" s="272"/>
      <c r="DU79" s="272"/>
      <c r="DV79" s="272"/>
      <c r="DW79" s="272"/>
      <c r="DX79" s="272"/>
      <c r="DY79" s="272"/>
      <c r="DZ79" s="272"/>
      <c r="EA79" s="272"/>
      <c r="EB79" s="272"/>
      <c r="EC79" s="272"/>
      <c r="ED79" s="272"/>
      <c r="EE79" s="272"/>
      <c r="EF79" s="272"/>
      <c r="EG79" s="272"/>
      <c r="EH79" s="272"/>
      <c r="EI79" s="272"/>
      <c r="EJ79" s="272"/>
      <c r="EK79" s="272"/>
      <c r="EL79" s="272"/>
      <c r="EM79" s="272"/>
      <c r="EN79" s="272"/>
      <c r="EO79" s="272"/>
      <c r="EP79" s="272"/>
      <c r="EQ79" s="272"/>
      <c r="ER79" s="272"/>
      <c r="ES79" s="272"/>
      <c r="ET79" s="272"/>
      <c r="EU79" s="272"/>
      <c r="EV79" s="272"/>
      <c r="EW79" s="272"/>
      <c r="EX79" s="272"/>
      <c r="EY79" s="272"/>
      <c r="EZ79" s="272"/>
      <c r="FA79" s="272"/>
      <c r="FB79" s="272"/>
      <c r="FC79" s="272"/>
      <c r="FD79" s="272"/>
      <c r="FE79" s="272"/>
      <c r="FF79" s="272"/>
      <c r="FG79" s="272"/>
      <c r="FH79" s="272"/>
      <c r="FI79" s="272"/>
      <c r="FJ79" s="272"/>
      <c r="FK79" s="272"/>
      <c r="FL79" s="272"/>
      <c r="FM79" s="272"/>
      <c r="FN79" s="272"/>
      <c r="FO79" s="272"/>
      <c r="FP79" s="272"/>
      <c r="FQ79" s="272"/>
      <c r="FR79" s="272"/>
      <c r="FS79" s="272"/>
      <c r="FT79" s="272"/>
      <c r="FU79" s="272"/>
      <c r="FV79" s="272"/>
      <c r="FW79" s="272"/>
      <c r="FX79" s="272"/>
      <c r="FY79" s="272"/>
      <c r="FZ79" s="272"/>
      <c r="GA79" s="272"/>
      <c r="GB79" s="272"/>
      <c r="GC79" s="272"/>
      <c r="GD79" s="272"/>
      <c r="GE79" s="272"/>
      <c r="GF79" s="272"/>
      <c r="GG79" s="272"/>
      <c r="GH79" s="272"/>
      <c r="GI79" s="272"/>
      <c r="GJ79" s="272"/>
      <c r="GK79" s="272"/>
      <c r="GL79" s="272"/>
      <c r="GM79" s="272"/>
      <c r="GN79" s="272"/>
      <c r="GO79" s="272"/>
      <c r="GP79" s="272"/>
      <c r="GQ79" s="272"/>
      <c r="GR79" s="272"/>
      <c r="GS79" s="272"/>
      <c r="GT79" s="272"/>
      <c r="GU79" s="272"/>
      <c r="GV79" s="272"/>
      <c r="GW79" s="272"/>
      <c r="GX79" s="272"/>
      <c r="GY79" s="272"/>
      <c r="GZ79" s="272"/>
      <c r="HA79" s="272"/>
      <c r="HB79" s="272"/>
      <c r="HC79" s="272"/>
      <c r="HD79" s="272"/>
      <c r="HE79" s="272"/>
      <c r="HF79" s="272"/>
      <c r="HG79" s="272"/>
      <c r="HH79" s="272"/>
      <c r="HI79" s="272"/>
      <c r="HJ79" s="272"/>
      <c r="HK79" s="272"/>
      <c r="HL79" s="272"/>
      <c r="HM79" s="272"/>
      <c r="HN79" s="272"/>
      <c r="HO79" s="272"/>
      <c r="HP79" s="272"/>
      <c r="HQ79" s="272"/>
      <c r="HR79" s="272"/>
      <c r="HS79" s="272"/>
      <c r="HT79" s="272"/>
      <c r="HU79" s="272"/>
      <c r="HV79" s="272"/>
      <c r="HW79" s="272"/>
      <c r="HX79" s="272"/>
      <c r="HY79" s="272"/>
      <c r="HZ79" s="272"/>
      <c r="IA79" s="272"/>
      <c r="IB79" s="272"/>
      <c r="IC79" s="272"/>
      <c r="ID79" s="272"/>
      <c r="IE79" s="272"/>
      <c r="IF79" s="272"/>
      <c r="IG79" s="272"/>
      <c r="IH79" s="272"/>
      <c r="II79" s="272"/>
      <c r="IJ79" s="272"/>
      <c r="IK79" s="272"/>
      <c r="IL79" s="272"/>
      <c r="IM79" s="272"/>
      <c r="IN79" s="272"/>
      <c r="IO79" s="272"/>
      <c r="IP79" s="272"/>
      <c r="IQ79" s="272"/>
      <c r="IR79" s="272"/>
      <c r="IS79" s="272"/>
      <c r="IT79" s="272"/>
      <c r="IU79" s="272"/>
      <c r="IV79" s="272"/>
    </row>
    <row r="80" spans="1:256" s="375" customFormat="1" ht="15" customHeight="1">
      <c r="A80" s="278"/>
      <c r="B80" s="278"/>
      <c r="C80" s="278"/>
      <c r="D80" s="299"/>
      <c r="E80" s="299"/>
      <c r="F80" s="299"/>
      <c r="G80" s="274"/>
      <c r="H80" s="274"/>
      <c r="I80" s="272"/>
      <c r="J80" s="273"/>
      <c r="K80" s="272"/>
      <c r="L80" s="272"/>
      <c r="M80" s="273"/>
      <c r="N80" s="272"/>
      <c r="O80" s="272"/>
      <c r="P80" s="272"/>
      <c r="Q80" s="272"/>
      <c r="R80" s="272"/>
      <c r="S80" s="272"/>
      <c r="T80" s="272"/>
      <c r="U80" s="272"/>
      <c r="V80" s="272"/>
      <c r="W80" s="272"/>
      <c r="X80" s="272"/>
      <c r="Y80" s="272"/>
      <c r="Z80" s="272"/>
      <c r="AA80" s="272"/>
      <c r="AB80" s="272"/>
      <c r="AC80" s="272"/>
      <c r="AD80" s="272"/>
      <c r="AE80" s="272"/>
      <c r="AF80" s="272"/>
      <c r="AG80" s="272"/>
      <c r="AH80" s="272"/>
      <c r="AI80" s="272"/>
      <c r="AJ80" s="272"/>
      <c r="AK80" s="272"/>
      <c r="AL80" s="272"/>
      <c r="AM80" s="272"/>
      <c r="AN80" s="272"/>
      <c r="AO80" s="272"/>
      <c r="AP80" s="272"/>
      <c r="AQ80" s="272"/>
      <c r="AR80" s="272"/>
      <c r="AS80" s="272"/>
      <c r="AT80" s="272"/>
      <c r="AU80" s="272"/>
      <c r="AV80" s="272"/>
      <c r="AW80" s="272"/>
      <c r="AX80" s="272"/>
      <c r="AY80" s="272"/>
      <c r="AZ80" s="272"/>
      <c r="BA80" s="272"/>
      <c r="BB80" s="272"/>
      <c r="BC80" s="272"/>
      <c r="BD80" s="272"/>
      <c r="BE80" s="272"/>
      <c r="BF80" s="272"/>
      <c r="BG80" s="272"/>
      <c r="BH80" s="272"/>
      <c r="BI80" s="272"/>
      <c r="BJ80" s="272"/>
      <c r="BK80" s="272"/>
      <c r="BL80" s="272"/>
      <c r="BM80" s="272"/>
      <c r="BN80" s="272"/>
      <c r="BO80" s="272"/>
      <c r="BP80" s="272"/>
      <c r="BQ80" s="272"/>
      <c r="BR80" s="272"/>
      <c r="BS80" s="272"/>
      <c r="BT80" s="272"/>
      <c r="BU80" s="272"/>
      <c r="BV80" s="272"/>
      <c r="BW80" s="272"/>
      <c r="BX80" s="272"/>
      <c r="BY80" s="272"/>
      <c r="BZ80" s="272"/>
      <c r="CA80" s="272"/>
      <c r="CB80" s="272"/>
      <c r="CC80" s="272"/>
      <c r="CD80" s="272"/>
      <c r="CE80" s="272"/>
      <c r="CF80" s="272"/>
      <c r="CG80" s="272"/>
      <c r="CH80" s="272"/>
      <c r="CI80" s="272"/>
      <c r="CJ80" s="272"/>
      <c r="CK80" s="272"/>
      <c r="CL80" s="272"/>
      <c r="CM80" s="272"/>
      <c r="CN80" s="272"/>
      <c r="CO80" s="272"/>
      <c r="CP80" s="272"/>
      <c r="CQ80" s="272"/>
      <c r="CR80" s="272"/>
      <c r="CS80" s="272"/>
      <c r="CT80" s="272"/>
      <c r="CU80" s="272"/>
      <c r="CV80" s="272"/>
      <c r="CW80" s="272"/>
      <c r="CX80" s="272"/>
      <c r="CY80" s="272"/>
      <c r="CZ80" s="272"/>
      <c r="DA80" s="272"/>
      <c r="DB80" s="272"/>
      <c r="DC80" s="272"/>
      <c r="DD80" s="272"/>
      <c r="DE80" s="272"/>
      <c r="DF80" s="272"/>
      <c r="DG80" s="272"/>
      <c r="DH80" s="272"/>
      <c r="DI80" s="272"/>
      <c r="DJ80" s="272"/>
      <c r="DK80" s="272"/>
      <c r="DL80" s="272"/>
      <c r="DM80" s="272"/>
      <c r="DN80" s="272"/>
      <c r="DO80" s="272"/>
      <c r="DP80" s="272"/>
      <c r="DQ80" s="272"/>
      <c r="DR80" s="272"/>
      <c r="DS80" s="272"/>
      <c r="DT80" s="272"/>
      <c r="DU80" s="272"/>
      <c r="DV80" s="272"/>
      <c r="DW80" s="272"/>
      <c r="DX80" s="272"/>
      <c r="DY80" s="272"/>
      <c r="DZ80" s="272"/>
      <c r="EA80" s="272"/>
      <c r="EB80" s="272"/>
      <c r="EC80" s="272"/>
      <c r="ED80" s="272"/>
      <c r="EE80" s="272"/>
      <c r="EF80" s="272"/>
      <c r="EG80" s="272"/>
      <c r="EH80" s="272"/>
      <c r="EI80" s="272"/>
      <c r="EJ80" s="272"/>
      <c r="EK80" s="272"/>
      <c r="EL80" s="272"/>
      <c r="EM80" s="272"/>
      <c r="EN80" s="272"/>
      <c r="EO80" s="272"/>
      <c r="EP80" s="272"/>
      <c r="EQ80" s="272"/>
      <c r="ER80" s="272"/>
      <c r="ES80" s="272"/>
      <c r="ET80" s="272"/>
      <c r="EU80" s="272"/>
      <c r="EV80" s="272"/>
      <c r="EW80" s="272"/>
      <c r="EX80" s="272"/>
      <c r="EY80" s="272"/>
      <c r="EZ80" s="272"/>
      <c r="FA80" s="272"/>
      <c r="FB80" s="272"/>
      <c r="FC80" s="272"/>
      <c r="FD80" s="272"/>
      <c r="FE80" s="272"/>
      <c r="FF80" s="272"/>
      <c r="FG80" s="272"/>
      <c r="FH80" s="272"/>
      <c r="FI80" s="272"/>
      <c r="FJ80" s="272"/>
      <c r="FK80" s="272"/>
      <c r="FL80" s="272"/>
      <c r="FM80" s="272"/>
      <c r="FN80" s="272"/>
      <c r="FO80" s="272"/>
      <c r="FP80" s="272"/>
      <c r="FQ80" s="272"/>
      <c r="FR80" s="272"/>
      <c r="FS80" s="272"/>
      <c r="FT80" s="272"/>
      <c r="FU80" s="272"/>
      <c r="FV80" s="272"/>
      <c r="FW80" s="272"/>
      <c r="FX80" s="272"/>
      <c r="FY80" s="272"/>
      <c r="FZ80" s="272"/>
      <c r="GA80" s="272"/>
      <c r="GB80" s="272"/>
      <c r="GC80" s="272"/>
      <c r="GD80" s="272"/>
      <c r="GE80" s="272"/>
      <c r="GF80" s="272"/>
      <c r="GG80" s="272"/>
      <c r="GH80" s="272"/>
      <c r="GI80" s="272"/>
      <c r="GJ80" s="272"/>
      <c r="GK80" s="272"/>
      <c r="GL80" s="272"/>
      <c r="GM80" s="272"/>
      <c r="GN80" s="272"/>
      <c r="GO80" s="272"/>
      <c r="GP80" s="272"/>
      <c r="GQ80" s="272"/>
      <c r="GR80" s="272"/>
      <c r="GS80" s="272"/>
      <c r="GT80" s="272"/>
      <c r="GU80" s="272"/>
      <c r="GV80" s="272"/>
      <c r="GW80" s="272"/>
      <c r="GX80" s="272"/>
      <c r="GY80" s="272"/>
      <c r="GZ80" s="272"/>
      <c r="HA80" s="272"/>
      <c r="HB80" s="272"/>
      <c r="HC80" s="272"/>
      <c r="HD80" s="272"/>
      <c r="HE80" s="272"/>
      <c r="HF80" s="272"/>
      <c r="HG80" s="272"/>
      <c r="HH80" s="272"/>
      <c r="HI80" s="272"/>
      <c r="HJ80" s="272"/>
      <c r="HK80" s="272"/>
      <c r="HL80" s="272"/>
      <c r="HM80" s="272"/>
      <c r="HN80" s="272"/>
      <c r="HO80" s="272"/>
      <c r="HP80" s="272"/>
      <c r="HQ80" s="272"/>
      <c r="HR80" s="272"/>
      <c r="HS80" s="272"/>
      <c r="HT80" s="272"/>
      <c r="HU80" s="272"/>
      <c r="HV80" s="272"/>
      <c r="HW80" s="272"/>
      <c r="HX80" s="272"/>
      <c r="HY80" s="272"/>
      <c r="HZ80" s="272"/>
      <c r="IA80" s="272"/>
      <c r="IB80" s="272"/>
      <c r="IC80" s="272"/>
      <c r="ID80" s="272"/>
      <c r="IE80" s="272"/>
      <c r="IF80" s="272"/>
      <c r="IG80" s="272"/>
      <c r="IH80" s="272"/>
      <c r="II80" s="272"/>
      <c r="IJ80" s="272"/>
      <c r="IK80" s="272"/>
      <c r="IL80" s="272"/>
      <c r="IM80" s="272"/>
      <c r="IN80" s="272"/>
      <c r="IO80" s="272"/>
      <c r="IP80" s="272"/>
      <c r="IQ80" s="272"/>
      <c r="IR80" s="272"/>
      <c r="IS80" s="272"/>
      <c r="IT80" s="272"/>
      <c r="IU80" s="272"/>
      <c r="IV80" s="272"/>
    </row>
    <row r="81" spans="1:256" s="375" customFormat="1" ht="15" customHeight="1">
      <c r="A81" s="278"/>
      <c r="B81" s="278"/>
      <c r="C81" s="278"/>
      <c r="D81" s="299"/>
      <c r="E81" s="299"/>
      <c r="F81" s="299"/>
      <c r="G81" s="274"/>
      <c r="H81" s="274"/>
      <c r="I81" s="272"/>
      <c r="J81" s="273"/>
      <c r="K81" s="272"/>
      <c r="L81" s="272"/>
      <c r="M81" s="273"/>
      <c r="N81" s="272"/>
      <c r="O81" s="272"/>
      <c r="P81" s="272"/>
      <c r="Q81" s="272"/>
      <c r="R81" s="272"/>
      <c r="S81" s="272"/>
      <c r="T81" s="272"/>
      <c r="U81" s="272"/>
      <c r="V81" s="272"/>
      <c r="W81" s="272"/>
      <c r="X81" s="272"/>
      <c r="Y81" s="272"/>
      <c r="Z81" s="272"/>
      <c r="AA81" s="272"/>
      <c r="AB81" s="272"/>
      <c r="AC81" s="272"/>
      <c r="AD81" s="272"/>
      <c r="AE81" s="272"/>
      <c r="AF81" s="272"/>
      <c r="AG81" s="272"/>
      <c r="AH81" s="272"/>
      <c r="AI81" s="272"/>
      <c r="AJ81" s="272"/>
      <c r="AK81" s="272"/>
      <c r="AL81" s="272"/>
      <c r="AM81" s="272"/>
      <c r="AN81" s="272"/>
      <c r="AO81" s="272"/>
      <c r="AP81" s="272"/>
      <c r="AQ81" s="272"/>
      <c r="AR81" s="272"/>
      <c r="AS81" s="272"/>
      <c r="AT81" s="272"/>
      <c r="AU81" s="272"/>
      <c r="AV81" s="272"/>
      <c r="AW81" s="272"/>
      <c r="AX81" s="272"/>
      <c r="AY81" s="272"/>
      <c r="AZ81" s="272"/>
      <c r="BA81" s="272"/>
      <c r="BB81" s="272"/>
      <c r="BC81" s="272"/>
      <c r="BD81" s="272"/>
      <c r="BE81" s="272"/>
      <c r="BF81" s="272"/>
      <c r="BG81" s="272"/>
      <c r="BH81" s="272"/>
      <c r="BI81" s="272"/>
      <c r="BJ81" s="272"/>
      <c r="BK81" s="272"/>
      <c r="BL81" s="272"/>
      <c r="BM81" s="272"/>
      <c r="BN81" s="272"/>
      <c r="BO81" s="272"/>
      <c r="BP81" s="272"/>
      <c r="BQ81" s="272"/>
      <c r="BR81" s="272"/>
      <c r="BS81" s="272"/>
      <c r="BT81" s="272"/>
      <c r="BU81" s="272"/>
      <c r="BV81" s="272"/>
      <c r="BW81" s="272"/>
      <c r="BX81" s="272"/>
      <c r="BY81" s="272"/>
      <c r="BZ81" s="272"/>
      <c r="CA81" s="272"/>
      <c r="CB81" s="272"/>
      <c r="CC81" s="272"/>
      <c r="CD81" s="272"/>
      <c r="CE81" s="272"/>
      <c r="CF81" s="272"/>
      <c r="CG81" s="272"/>
      <c r="CH81" s="272"/>
      <c r="CI81" s="272"/>
      <c r="CJ81" s="272"/>
      <c r="CK81" s="272"/>
      <c r="CL81" s="272"/>
      <c r="CM81" s="272"/>
      <c r="CN81" s="272"/>
      <c r="CO81" s="272"/>
      <c r="CP81" s="272"/>
      <c r="CQ81" s="272"/>
      <c r="CR81" s="272"/>
      <c r="CS81" s="272"/>
      <c r="CT81" s="272"/>
      <c r="CU81" s="272"/>
      <c r="CV81" s="272"/>
      <c r="CW81" s="272"/>
      <c r="CX81" s="272"/>
      <c r="CY81" s="272"/>
      <c r="CZ81" s="272"/>
      <c r="DA81" s="272"/>
      <c r="DB81" s="272"/>
      <c r="DC81" s="272"/>
      <c r="DD81" s="272"/>
      <c r="DE81" s="272"/>
      <c r="DF81" s="272"/>
      <c r="DG81" s="272"/>
      <c r="DH81" s="272"/>
      <c r="DI81" s="272"/>
      <c r="DJ81" s="272"/>
      <c r="DK81" s="272"/>
      <c r="DL81" s="272"/>
      <c r="DM81" s="272"/>
      <c r="DN81" s="272"/>
      <c r="DO81" s="272"/>
      <c r="DP81" s="272"/>
      <c r="DQ81" s="272"/>
      <c r="DR81" s="272"/>
      <c r="DS81" s="272"/>
      <c r="DT81" s="272"/>
      <c r="DU81" s="272"/>
      <c r="DV81" s="272"/>
      <c r="DW81" s="272"/>
      <c r="DX81" s="272"/>
      <c r="DY81" s="272"/>
      <c r="DZ81" s="272"/>
      <c r="EA81" s="272"/>
      <c r="EB81" s="272"/>
      <c r="EC81" s="272"/>
      <c r="ED81" s="272"/>
      <c r="EE81" s="272"/>
      <c r="EF81" s="272"/>
      <c r="EG81" s="272"/>
      <c r="EH81" s="272"/>
      <c r="EI81" s="272"/>
      <c r="EJ81" s="272"/>
      <c r="EK81" s="272"/>
      <c r="EL81" s="272"/>
      <c r="EM81" s="272"/>
      <c r="EN81" s="272"/>
      <c r="EO81" s="272"/>
      <c r="EP81" s="272"/>
      <c r="EQ81" s="272"/>
      <c r="ER81" s="272"/>
      <c r="ES81" s="272"/>
      <c r="ET81" s="272"/>
      <c r="EU81" s="272"/>
      <c r="EV81" s="272"/>
      <c r="EW81" s="272"/>
      <c r="EX81" s="272"/>
      <c r="EY81" s="272"/>
      <c r="EZ81" s="272"/>
      <c r="FA81" s="272"/>
      <c r="FB81" s="272"/>
      <c r="FC81" s="272"/>
      <c r="FD81" s="272"/>
      <c r="FE81" s="272"/>
      <c r="FF81" s="272"/>
      <c r="FG81" s="272"/>
      <c r="FH81" s="272"/>
      <c r="FI81" s="272"/>
      <c r="FJ81" s="272"/>
      <c r="FK81" s="272"/>
      <c r="FL81" s="272"/>
      <c r="FM81" s="272"/>
      <c r="FN81" s="272"/>
      <c r="FO81" s="272"/>
      <c r="FP81" s="272"/>
      <c r="FQ81" s="272"/>
      <c r="FR81" s="272"/>
      <c r="FS81" s="272"/>
      <c r="FT81" s="272"/>
      <c r="FU81" s="272"/>
      <c r="FV81" s="272"/>
      <c r="FW81" s="272"/>
      <c r="FX81" s="272"/>
      <c r="FY81" s="272"/>
      <c r="FZ81" s="272"/>
      <c r="GA81" s="272"/>
      <c r="GB81" s="272"/>
      <c r="GC81" s="272"/>
      <c r="GD81" s="272"/>
      <c r="GE81" s="272"/>
      <c r="GF81" s="272"/>
      <c r="GG81" s="272"/>
      <c r="GH81" s="272"/>
      <c r="GI81" s="272"/>
      <c r="GJ81" s="272"/>
      <c r="GK81" s="272"/>
      <c r="GL81" s="272"/>
      <c r="GM81" s="272"/>
      <c r="GN81" s="272"/>
      <c r="GO81" s="272"/>
      <c r="GP81" s="272"/>
      <c r="GQ81" s="272"/>
      <c r="GR81" s="272"/>
      <c r="GS81" s="272"/>
      <c r="GT81" s="272"/>
      <c r="GU81" s="272"/>
      <c r="GV81" s="272"/>
      <c r="GW81" s="272"/>
      <c r="GX81" s="272"/>
      <c r="GY81" s="272"/>
      <c r="GZ81" s="272"/>
      <c r="HA81" s="272"/>
      <c r="HB81" s="272"/>
      <c r="HC81" s="272"/>
      <c r="HD81" s="272"/>
      <c r="HE81" s="272"/>
      <c r="HF81" s="272"/>
      <c r="HG81" s="272"/>
      <c r="HH81" s="272"/>
      <c r="HI81" s="272"/>
      <c r="HJ81" s="272"/>
      <c r="HK81" s="272"/>
      <c r="HL81" s="272"/>
      <c r="HM81" s="272"/>
      <c r="HN81" s="272"/>
      <c r="HO81" s="272"/>
      <c r="HP81" s="272"/>
      <c r="HQ81" s="272"/>
      <c r="HR81" s="272"/>
      <c r="HS81" s="272"/>
      <c r="HT81" s="272"/>
      <c r="HU81" s="272"/>
      <c r="HV81" s="272"/>
      <c r="HW81" s="272"/>
      <c r="HX81" s="272"/>
      <c r="HY81" s="272"/>
      <c r="HZ81" s="272"/>
      <c r="IA81" s="272"/>
      <c r="IB81" s="272"/>
      <c r="IC81" s="272"/>
      <c r="ID81" s="272"/>
      <c r="IE81" s="272"/>
      <c r="IF81" s="272"/>
      <c r="IG81" s="272"/>
      <c r="IH81" s="272"/>
      <c r="II81" s="272"/>
      <c r="IJ81" s="272"/>
      <c r="IK81" s="272"/>
      <c r="IL81" s="272"/>
      <c r="IM81" s="272"/>
      <c r="IN81" s="272"/>
      <c r="IO81" s="272"/>
      <c r="IP81" s="272"/>
      <c r="IQ81" s="272"/>
      <c r="IR81" s="272"/>
      <c r="IS81" s="272"/>
      <c r="IT81" s="272"/>
      <c r="IU81" s="272"/>
      <c r="IV81" s="272"/>
    </row>
    <row r="82" spans="1:256" s="375" customFormat="1" ht="15" customHeight="1">
      <c r="A82" s="278"/>
      <c r="B82" s="278"/>
      <c r="C82" s="278"/>
      <c r="D82" s="299"/>
      <c r="E82" s="299"/>
      <c r="F82" s="299"/>
      <c r="G82" s="274"/>
      <c r="H82" s="274"/>
      <c r="I82" s="272"/>
      <c r="J82" s="273"/>
      <c r="K82" s="272"/>
      <c r="L82" s="272"/>
      <c r="M82" s="273"/>
      <c r="N82" s="272"/>
      <c r="O82" s="272"/>
      <c r="P82" s="272"/>
      <c r="Q82" s="272"/>
      <c r="R82" s="272"/>
      <c r="S82" s="272"/>
      <c r="T82" s="272"/>
      <c r="U82" s="272"/>
      <c r="V82" s="272"/>
      <c r="W82" s="272"/>
      <c r="X82" s="272"/>
      <c r="Y82" s="272"/>
      <c r="Z82" s="272"/>
      <c r="AA82" s="272"/>
      <c r="AB82" s="272"/>
      <c r="AC82" s="272"/>
      <c r="AD82" s="272"/>
      <c r="AE82" s="272"/>
      <c r="AF82" s="272"/>
      <c r="AG82" s="272"/>
      <c r="AH82" s="272"/>
      <c r="AI82" s="272"/>
      <c r="AJ82" s="272"/>
      <c r="AK82" s="272"/>
      <c r="AL82" s="272"/>
      <c r="AM82" s="272"/>
      <c r="AN82" s="272"/>
      <c r="AO82" s="272"/>
      <c r="AP82" s="272"/>
      <c r="AQ82" s="272"/>
      <c r="AR82" s="272"/>
      <c r="AS82" s="272"/>
      <c r="AT82" s="272"/>
      <c r="AU82" s="272"/>
      <c r="AV82" s="272"/>
      <c r="AW82" s="272"/>
      <c r="AX82" s="272"/>
      <c r="AY82" s="272"/>
      <c r="AZ82" s="272"/>
      <c r="BA82" s="272"/>
      <c r="BB82" s="272"/>
      <c r="BC82" s="272"/>
      <c r="BD82" s="272"/>
      <c r="BE82" s="272"/>
      <c r="BF82" s="272"/>
      <c r="BG82" s="272"/>
      <c r="BH82" s="272"/>
      <c r="BI82" s="272"/>
      <c r="BJ82" s="272"/>
      <c r="BK82" s="272"/>
      <c r="BL82" s="272"/>
      <c r="BM82" s="272"/>
      <c r="BN82" s="272"/>
      <c r="BO82" s="272"/>
      <c r="BP82" s="272"/>
      <c r="BQ82" s="272"/>
      <c r="BR82" s="272"/>
      <c r="BS82" s="272"/>
      <c r="BT82" s="272"/>
      <c r="BU82" s="272"/>
      <c r="BV82" s="272"/>
      <c r="BW82" s="272"/>
      <c r="BX82" s="272"/>
      <c r="BY82" s="272"/>
      <c r="BZ82" s="272"/>
      <c r="CA82" s="272"/>
      <c r="CB82" s="272"/>
      <c r="CC82" s="272"/>
      <c r="CD82" s="272"/>
      <c r="CE82" s="272"/>
      <c r="CF82" s="272"/>
      <c r="CG82" s="272"/>
      <c r="CH82" s="272"/>
      <c r="CI82" s="272"/>
      <c r="CJ82" s="272"/>
      <c r="CK82" s="272"/>
      <c r="CL82" s="272"/>
      <c r="CM82" s="272"/>
      <c r="CN82" s="272"/>
      <c r="CO82" s="272"/>
      <c r="CP82" s="272"/>
      <c r="CQ82" s="272"/>
      <c r="CR82" s="272"/>
      <c r="CS82" s="272"/>
      <c r="CT82" s="272"/>
      <c r="CU82" s="272"/>
      <c r="CV82" s="272"/>
      <c r="CW82" s="272"/>
      <c r="CX82" s="272"/>
      <c r="CY82" s="272"/>
      <c r="CZ82" s="272"/>
      <c r="DA82" s="272"/>
      <c r="DB82" s="272"/>
      <c r="DC82" s="272"/>
      <c r="DD82" s="272"/>
      <c r="DE82" s="272"/>
      <c r="DF82" s="272"/>
      <c r="DG82" s="272"/>
      <c r="DH82" s="272"/>
      <c r="DI82" s="272"/>
      <c r="DJ82" s="272"/>
      <c r="DK82" s="272"/>
      <c r="DL82" s="272"/>
      <c r="DM82" s="272"/>
      <c r="DN82" s="272"/>
      <c r="DO82" s="272"/>
      <c r="DP82" s="272"/>
      <c r="DQ82" s="272"/>
      <c r="DR82" s="272"/>
      <c r="DS82" s="272"/>
      <c r="DT82" s="272"/>
      <c r="DU82" s="272"/>
      <c r="DV82" s="272"/>
      <c r="DW82" s="272"/>
      <c r="DX82" s="272"/>
      <c r="DY82" s="272"/>
      <c r="DZ82" s="272"/>
      <c r="EA82" s="272"/>
      <c r="EB82" s="272"/>
      <c r="EC82" s="272"/>
      <c r="ED82" s="272"/>
      <c r="EE82" s="272"/>
      <c r="EF82" s="272"/>
      <c r="EG82" s="272"/>
      <c r="EH82" s="272"/>
      <c r="EI82" s="272"/>
      <c r="EJ82" s="272"/>
      <c r="EK82" s="272"/>
      <c r="EL82" s="272"/>
      <c r="EM82" s="272"/>
      <c r="EN82" s="272"/>
      <c r="EO82" s="272"/>
      <c r="EP82" s="272"/>
      <c r="EQ82" s="272"/>
      <c r="ER82" s="272"/>
      <c r="ES82" s="272"/>
      <c r="ET82" s="272"/>
      <c r="EU82" s="272"/>
      <c r="EV82" s="272"/>
      <c r="EW82" s="272"/>
      <c r="EX82" s="272"/>
      <c r="EY82" s="272"/>
      <c r="EZ82" s="272"/>
      <c r="FA82" s="272"/>
      <c r="FB82" s="272"/>
      <c r="FC82" s="272"/>
      <c r="FD82" s="272"/>
      <c r="FE82" s="272"/>
      <c r="FF82" s="272"/>
      <c r="FG82" s="272"/>
      <c r="FH82" s="272"/>
      <c r="FI82" s="272"/>
      <c r="FJ82" s="272"/>
      <c r="FK82" s="272"/>
      <c r="FL82" s="272"/>
      <c r="FM82" s="272"/>
      <c r="FN82" s="272"/>
      <c r="FO82" s="272"/>
      <c r="FP82" s="272"/>
      <c r="FQ82" s="272"/>
      <c r="FR82" s="272"/>
      <c r="FS82" s="272"/>
      <c r="FT82" s="272"/>
      <c r="FU82" s="272"/>
      <c r="FV82" s="272"/>
      <c r="FW82" s="272"/>
      <c r="FX82" s="272"/>
      <c r="FY82" s="272"/>
      <c r="FZ82" s="272"/>
      <c r="GA82" s="272"/>
      <c r="GB82" s="272"/>
      <c r="GC82" s="272"/>
      <c r="GD82" s="272"/>
      <c r="GE82" s="272"/>
      <c r="GF82" s="272"/>
      <c r="GG82" s="272"/>
      <c r="GH82" s="272"/>
      <c r="GI82" s="272"/>
      <c r="GJ82" s="272"/>
      <c r="GK82" s="272"/>
      <c r="GL82" s="272"/>
      <c r="GM82" s="272"/>
      <c r="GN82" s="272"/>
      <c r="GO82" s="272"/>
      <c r="GP82" s="272"/>
      <c r="GQ82" s="272"/>
      <c r="GR82" s="272"/>
      <c r="GS82" s="272"/>
      <c r="GT82" s="272"/>
      <c r="GU82" s="272"/>
      <c r="GV82" s="272"/>
      <c r="GW82" s="272"/>
      <c r="GX82" s="272"/>
      <c r="GY82" s="272"/>
      <c r="GZ82" s="272"/>
      <c r="HA82" s="272"/>
      <c r="HB82" s="272"/>
      <c r="HC82" s="272"/>
      <c r="HD82" s="272"/>
      <c r="HE82" s="272"/>
      <c r="HF82" s="272"/>
      <c r="HG82" s="272"/>
      <c r="HH82" s="272"/>
      <c r="HI82" s="272"/>
      <c r="HJ82" s="272"/>
      <c r="HK82" s="272"/>
      <c r="HL82" s="272"/>
      <c r="HM82" s="272"/>
      <c r="HN82" s="272"/>
      <c r="HO82" s="272"/>
      <c r="HP82" s="272"/>
      <c r="HQ82" s="272"/>
      <c r="HR82" s="272"/>
      <c r="HS82" s="272"/>
      <c r="HT82" s="272"/>
      <c r="HU82" s="272"/>
      <c r="HV82" s="272"/>
      <c r="HW82" s="272"/>
      <c r="HX82" s="272"/>
      <c r="HY82" s="272"/>
      <c r="HZ82" s="272"/>
      <c r="IA82" s="272"/>
      <c r="IB82" s="272"/>
      <c r="IC82" s="272"/>
      <c r="ID82" s="272"/>
      <c r="IE82" s="272"/>
      <c r="IF82" s="272"/>
      <c r="IG82" s="272"/>
      <c r="IH82" s="272"/>
      <c r="II82" s="272"/>
      <c r="IJ82" s="272"/>
      <c r="IK82" s="272"/>
      <c r="IL82" s="272"/>
      <c r="IM82" s="272"/>
      <c r="IN82" s="272"/>
      <c r="IO82" s="272"/>
      <c r="IP82" s="272"/>
      <c r="IQ82" s="272"/>
      <c r="IR82" s="272"/>
      <c r="IS82" s="272"/>
      <c r="IT82" s="272"/>
      <c r="IU82" s="272"/>
      <c r="IV82" s="272"/>
    </row>
    <row r="83" spans="1:256" s="375" customFormat="1" ht="15" customHeight="1">
      <c r="A83" s="278"/>
      <c r="B83" s="278"/>
      <c r="C83" s="278"/>
      <c r="D83" s="299"/>
      <c r="E83" s="299"/>
      <c r="F83" s="299"/>
      <c r="G83" s="274"/>
      <c r="H83" s="274"/>
      <c r="I83" s="272"/>
      <c r="J83" s="273"/>
      <c r="K83" s="272"/>
      <c r="L83" s="272"/>
      <c r="M83" s="273"/>
      <c r="N83" s="272"/>
      <c r="O83" s="272"/>
      <c r="P83" s="272"/>
      <c r="Q83" s="272"/>
      <c r="R83" s="272"/>
      <c r="S83" s="272"/>
      <c r="T83" s="272"/>
      <c r="U83" s="272"/>
      <c r="V83" s="272"/>
      <c r="W83" s="272"/>
      <c r="X83" s="272"/>
      <c r="Y83" s="272"/>
      <c r="Z83" s="272"/>
      <c r="AA83" s="272"/>
      <c r="AB83" s="272"/>
      <c r="AC83" s="272"/>
      <c r="AD83" s="272"/>
      <c r="AE83" s="272"/>
      <c r="AF83" s="272"/>
      <c r="AG83" s="272"/>
      <c r="AH83" s="272"/>
      <c r="AI83" s="272"/>
      <c r="AJ83" s="272"/>
      <c r="AK83" s="272"/>
      <c r="AL83" s="272"/>
      <c r="AM83" s="272"/>
      <c r="AN83" s="272"/>
      <c r="AO83" s="272"/>
      <c r="AP83" s="272"/>
      <c r="AQ83" s="272"/>
      <c r="AR83" s="272"/>
      <c r="AS83" s="272"/>
      <c r="AT83" s="272"/>
      <c r="AU83" s="272"/>
      <c r="AV83" s="272"/>
      <c r="AW83" s="272"/>
      <c r="AX83" s="272"/>
      <c r="AY83" s="272"/>
      <c r="AZ83" s="272"/>
      <c r="BA83" s="272"/>
      <c r="BB83" s="272"/>
      <c r="BC83" s="272"/>
      <c r="BD83" s="272"/>
      <c r="BE83" s="272"/>
      <c r="BF83" s="272"/>
      <c r="BG83" s="272"/>
      <c r="BH83" s="272"/>
      <c r="BI83" s="272"/>
      <c r="BJ83" s="272"/>
      <c r="BK83" s="272"/>
      <c r="BL83" s="272"/>
      <c r="BM83" s="272"/>
      <c r="BN83" s="272"/>
      <c r="BO83" s="272"/>
      <c r="BP83" s="272"/>
      <c r="BQ83" s="272"/>
      <c r="BR83" s="272"/>
      <c r="BS83" s="272"/>
      <c r="BT83" s="272"/>
      <c r="BU83" s="272"/>
      <c r="BV83" s="272"/>
      <c r="BW83" s="272"/>
      <c r="BX83" s="272"/>
      <c r="BY83" s="272"/>
      <c r="BZ83" s="272"/>
      <c r="CA83" s="272"/>
      <c r="CB83" s="272"/>
      <c r="CC83" s="272"/>
      <c r="CD83" s="272"/>
      <c r="CE83" s="272"/>
      <c r="CF83" s="272"/>
      <c r="CG83" s="272"/>
      <c r="CH83" s="272"/>
      <c r="CI83" s="272"/>
      <c r="CJ83" s="272"/>
      <c r="CK83" s="272"/>
      <c r="CL83" s="272"/>
      <c r="CM83" s="272"/>
      <c r="CN83" s="272"/>
      <c r="CO83" s="272"/>
      <c r="CP83" s="272"/>
      <c r="CQ83" s="272"/>
      <c r="CR83" s="272"/>
      <c r="CS83" s="272"/>
      <c r="CT83" s="272"/>
      <c r="CU83" s="272"/>
      <c r="CV83" s="272"/>
      <c r="CW83" s="272"/>
      <c r="CX83" s="272"/>
      <c r="CY83" s="272"/>
      <c r="CZ83" s="272"/>
      <c r="DA83" s="272"/>
      <c r="DB83" s="272"/>
      <c r="DC83" s="272"/>
      <c r="DD83" s="272"/>
      <c r="DE83" s="272"/>
      <c r="DF83" s="272"/>
      <c r="DG83" s="272"/>
      <c r="DH83" s="272"/>
      <c r="DI83" s="272"/>
      <c r="DJ83" s="272"/>
      <c r="DK83" s="272"/>
      <c r="DL83" s="272"/>
      <c r="DM83" s="272"/>
      <c r="DN83" s="272"/>
      <c r="DO83" s="272"/>
      <c r="DP83" s="272"/>
      <c r="DQ83" s="272"/>
      <c r="DR83" s="272"/>
      <c r="DS83" s="272"/>
      <c r="DT83" s="272"/>
      <c r="DU83" s="272"/>
      <c r="DV83" s="272"/>
      <c r="DW83" s="272"/>
      <c r="DX83" s="272"/>
      <c r="DY83" s="272"/>
      <c r="DZ83" s="272"/>
      <c r="EA83" s="272"/>
      <c r="EB83" s="272"/>
      <c r="EC83" s="272"/>
      <c r="ED83" s="272"/>
      <c r="EE83" s="272"/>
      <c r="EF83" s="272"/>
      <c r="EG83" s="272"/>
      <c r="EH83" s="272"/>
      <c r="EI83" s="272"/>
      <c r="EJ83" s="272"/>
      <c r="EK83" s="272"/>
      <c r="EL83" s="272"/>
      <c r="EM83" s="272"/>
      <c r="EN83" s="272"/>
      <c r="EO83" s="272"/>
      <c r="EP83" s="272"/>
      <c r="EQ83" s="272"/>
      <c r="ER83" s="272"/>
      <c r="ES83" s="272"/>
      <c r="ET83" s="272"/>
      <c r="EU83" s="272"/>
      <c r="EV83" s="272"/>
      <c r="EW83" s="272"/>
      <c r="EX83" s="272"/>
      <c r="EY83" s="272"/>
      <c r="EZ83" s="272"/>
      <c r="FA83" s="272"/>
      <c r="FB83" s="272"/>
      <c r="FC83" s="272"/>
      <c r="FD83" s="272"/>
      <c r="FE83" s="272"/>
      <c r="FF83" s="272"/>
      <c r="FG83" s="272"/>
      <c r="FH83" s="272"/>
      <c r="FI83" s="272"/>
      <c r="FJ83" s="272"/>
      <c r="FK83" s="272"/>
      <c r="FL83" s="272"/>
      <c r="FM83" s="272"/>
      <c r="FN83" s="272"/>
      <c r="FO83" s="272"/>
      <c r="FP83" s="272"/>
      <c r="FQ83" s="272"/>
      <c r="FR83" s="272"/>
      <c r="FS83" s="272"/>
      <c r="FT83" s="272"/>
      <c r="FU83" s="272"/>
      <c r="FV83" s="272"/>
      <c r="FW83" s="272"/>
      <c r="FX83" s="272"/>
      <c r="FY83" s="272"/>
      <c r="FZ83" s="272"/>
      <c r="GA83" s="272"/>
      <c r="GB83" s="272"/>
      <c r="GC83" s="272"/>
      <c r="GD83" s="272"/>
      <c r="GE83" s="272"/>
      <c r="GF83" s="272"/>
      <c r="GG83" s="272"/>
      <c r="GH83" s="272"/>
      <c r="GI83" s="272"/>
      <c r="GJ83" s="272"/>
      <c r="GK83" s="272"/>
      <c r="GL83" s="272"/>
      <c r="GM83" s="272"/>
      <c r="GN83" s="272"/>
      <c r="GO83" s="272"/>
      <c r="GP83" s="272"/>
      <c r="GQ83" s="272"/>
      <c r="GR83" s="272"/>
      <c r="GS83" s="272"/>
      <c r="GT83" s="272"/>
      <c r="GU83" s="272"/>
      <c r="GV83" s="272"/>
      <c r="GW83" s="272"/>
      <c r="GX83" s="272"/>
      <c r="GY83" s="272"/>
      <c r="GZ83" s="272"/>
      <c r="HA83" s="272"/>
      <c r="HB83" s="272"/>
      <c r="HC83" s="272"/>
      <c r="HD83" s="272"/>
      <c r="HE83" s="272"/>
      <c r="HF83" s="272"/>
      <c r="HG83" s="272"/>
      <c r="HH83" s="272"/>
      <c r="HI83" s="272"/>
      <c r="HJ83" s="272"/>
      <c r="HK83" s="272"/>
      <c r="HL83" s="272"/>
      <c r="HM83" s="272"/>
      <c r="HN83" s="272"/>
      <c r="HO83" s="272"/>
      <c r="HP83" s="272"/>
      <c r="HQ83" s="272"/>
      <c r="HR83" s="272"/>
      <c r="HS83" s="272"/>
      <c r="HT83" s="272"/>
      <c r="HU83" s="272"/>
      <c r="HV83" s="272"/>
      <c r="HW83" s="272"/>
      <c r="HX83" s="272"/>
      <c r="HY83" s="272"/>
      <c r="HZ83" s="272"/>
      <c r="IA83" s="272"/>
      <c r="IB83" s="272"/>
      <c r="IC83" s="272"/>
      <c r="ID83" s="272"/>
      <c r="IE83" s="272"/>
      <c r="IF83" s="272"/>
      <c r="IG83" s="272"/>
      <c r="IH83" s="272"/>
      <c r="II83" s="272"/>
      <c r="IJ83" s="272"/>
      <c r="IK83" s="272"/>
      <c r="IL83" s="272"/>
      <c r="IM83" s="272"/>
      <c r="IN83" s="272"/>
      <c r="IO83" s="272"/>
      <c r="IP83" s="272"/>
      <c r="IQ83" s="272"/>
      <c r="IR83" s="272"/>
      <c r="IS83" s="272"/>
      <c r="IT83" s="272"/>
      <c r="IU83" s="272"/>
      <c r="IV83" s="272"/>
    </row>
    <row r="84" spans="1:256" s="375" customFormat="1" ht="15" customHeight="1">
      <c r="A84" s="278"/>
      <c r="B84" s="278"/>
      <c r="C84" s="278"/>
      <c r="D84" s="299"/>
      <c r="E84" s="299"/>
      <c r="F84" s="299"/>
      <c r="G84" s="274"/>
      <c r="H84" s="274"/>
      <c r="I84" s="272"/>
      <c r="J84" s="273"/>
      <c r="K84" s="272"/>
      <c r="L84" s="272"/>
      <c r="M84" s="273"/>
      <c r="N84" s="272"/>
      <c r="O84" s="272"/>
      <c r="P84" s="272"/>
      <c r="Q84" s="272"/>
      <c r="R84" s="272"/>
      <c r="S84" s="272"/>
      <c r="T84" s="272"/>
      <c r="U84" s="272"/>
      <c r="V84" s="272"/>
      <c r="W84" s="272"/>
      <c r="X84" s="272"/>
      <c r="Y84" s="272"/>
      <c r="Z84" s="272"/>
      <c r="AA84" s="272"/>
      <c r="AB84" s="272"/>
      <c r="AC84" s="272"/>
      <c r="AD84" s="272"/>
      <c r="AE84" s="272"/>
      <c r="AF84" s="272"/>
      <c r="AG84" s="272"/>
      <c r="AH84" s="272"/>
      <c r="AI84" s="272"/>
      <c r="AJ84" s="272"/>
      <c r="AK84" s="272"/>
      <c r="AL84" s="272"/>
      <c r="AM84" s="272"/>
      <c r="AN84" s="272"/>
      <c r="AO84" s="272"/>
      <c r="AP84" s="272"/>
      <c r="AQ84" s="272"/>
      <c r="AR84" s="272"/>
      <c r="AS84" s="272"/>
      <c r="AT84" s="272"/>
      <c r="AU84" s="272"/>
      <c r="AV84" s="272"/>
      <c r="AW84" s="272"/>
      <c r="AX84" s="272"/>
      <c r="AY84" s="272"/>
      <c r="AZ84" s="272"/>
      <c r="BA84" s="272"/>
      <c r="BB84" s="272"/>
      <c r="BC84" s="272"/>
      <c r="BD84" s="272"/>
      <c r="BE84" s="272"/>
      <c r="BF84" s="272"/>
      <c r="BG84" s="272"/>
      <c r="BH84" s="272"/>
      <c r="BI84" s="272"/>
      <c r="BJ84" s="272"/>
      <c r="BK84" s="272"/>
      <c r="BL84" s="272"/>
      <c r="BM84" s="272"/>
      <c r="BN84" s="272"/>
      <c r="BO84" s="272"/>
      <c r="BP84" s="272"/>
      <c r="BQ84" s="272"/>
      <c r="BR84" s="272"/>
      <c r="BS84" s="272"/>
      <c r="BT84" s="272"/>
      <c r="BU84" s="272"/>
      <c r="BV84" s="272"/>
      <c r="BW84" s="272"/>
      <c r="BX84" s="272"/>
      <c r="BY84" s="272"/>
      <c r="BZ84" s="272"/>
      <c r="CA84" s="272"/>
      <c r="CB84" s="272"/>
      <c r="CC84" s="272"/>
      <c r="CD84" s="272"/>
      <c r="CE84" s="272"/>
      <c r="CF84" s="272"/>
      <c r="CG84" s="272"/>
      <c r="CH84" s="272"/>
      <c r="CI84" s="272"/>
      <c r="CJ84" s="272"/>
      <c r="CK84" s="272"/>
      <c r="CL84" s="272"/>
      <c r="CM84" s="272"/>
      <c r="CN84" s="272"/>
      <c r="CO84" s="272"/>
      <c r="CP84" s="272"/>
      <c r="CQ84" s="272"/>
      <c r="CR84" s="272"/>
      <c r="CS84" s="272"/>
      <c r="CT84" s="272"/>
      <c r="CU84" s="272"/>
      <c r="CV84" s="272"/>
      <c r="CW84" s="272"/>
      <c r="CX84" s="272"/>
      <c r="CY84" s="272"/>
      <c r="CZ84" s="272"/>
      <c r="DA84" s="272"/>
      <c r="DB84" s="272"/>
      <c r="DC84" s="272"/>
      <c r="DD84" s="272"/>
      <c r="DE84" s="272"/>
      <c r="DF84" s="272"/>
      <c r="DG84" s="272"/>
      <c r="DH84" s="272"/>
      <c r="DI84" s="272"/>
      <c r="DJ84" s="272"/>
      <c r="DK84" s="272"/>
      <c r="DL84" s="272"/>
      <c r="DM84" s="272"/>
      <c r="DN84" s="272"/>
      <c r="DO84" s="272"/>
      <c r="DP84" s="272"/>
      <c r="DQ84" s="272"/>
      <c r="DR84" s="272"/>
      <c r="DS84" s="272"/>
      <c r="DT84" s="272"/>
      <c r="DU84" s="272"/>
      <c r="DV84" s="272"/>
      <c r="DW84" s="272"/>
      <c r="DX84" s="272"/>
      <c r="DY84" s="272"/>
      <c r="DZ84" s="272"/>
      <c r="EA84" s="272"/>
      <c r="EB84" s="272"/>
      <c r="EC84" s="272"/>
      <c r="ED84" s="272"/>
      <c r="EE84" s="272"/>
      <c r="EF84" s="272"/>
      <c r="EG84" s="272"/>
      <c r="EH84" s="272"/>
      <c r="EI84" s="272"/>
      <c r="EJ84" s="272"/>
      <c r="EK84" s="272"/>
      <c r="EL84" s="272"/>
      <c r="EM84" s="272"/>
      <c r="EN84" s="272"/>
      <c r="EO84" s="272"/>
      <c r="EP84" s="272"/>
      <c r="EQ84" s="272"/>
      <c r="ER84" s="272"/>
      <c r="ES84" s="272"/>
      <c r="ET84" s="272"/>
      <c r="EU84" s="272"/>
      <c r="EV84" s="272"/>
      <c r="EW84" s="272"/>
      <c r="EX84" s="272"/>
      <c r="EY84" s="272"/>
      <c r="EZ84" s="272"/>
      <c r="FA84" s="272"/>
      <c r="FB84" s="272"/>
      <c r="FC84" s="272"/>
      <c r="FD84" s="272"/>
      <c r="FE84" s="272"/>
      <c r="FF84" s="272"/>
      <c r="FG84" s="272"/>
      <c r="FH84" s="272"/>
      <c r="FI84" s="272"/>
      <c r="FJ84" s="272"/>
      <c r="FK84" s="272"/>
      <c r="FL84" s="272"/>
      <c r="FM84" s="272"/>
      <c r="FN84" s="272"/>
      <c r="FO84" s="272"/>
      <c r="FP84" s="272"/>
      <c r="FQ84" s="272"/>
      <c r="FR84" s="272"/>
      <c r="FS84" s="272"/>
      <c r="FT84" s="272"/>
      <c r="FU84" s="272"/>
      <c r="FV84" s="272"/>
      <c r="FW84" s="272"/>
      <c r="FX84" s="272"/>
      <c r="FY84" s="272"/>
      <c r="FZ84" s="272"/>
      <c r="GA84" s="272"/>
      <c r="GB84" s="272"/>
      <c r="GC84" s="272"/>
      <c r="GD84" s="272"/>
      <c r="GE84" s="272"/>
      <c r="GF84" s="272"/>
      <c r="GG84" s="272"/>
      <c r="GH84" s="272"/>
      <c r="GI84" s="272"/>
      <c r="GJ84" s="272"/>
      <c r="GK84" s="272"/>
      <c r="GL84" s="272"/>
      <c r="GM84" s="272"/>
      <c r="GN84" s="272"/>
      <c r="GO84" s="272"/>
      <c r="GP84" s="272"/>
      <c r="GQ84" s="272"/>
      <c r="GR84" s="272"/>
      <c r="GS84" s="272"/>
      <c r="GT84" s="272"/>
      <c r="GU84" s="272"/>
      <c r="GV84" s="272"/>
      <c r="GW84" s="272"/>
      <c r="GX84" s="272"/>
      <c r="GY84" s="272"/>
      <c r="GZ84" s="272"/>
      <c r="HA84" s="272"/>
      <c r="HB84" s="272"/>
      <c r="HC84" s="272"/>
      <c r="HD84" s="272"/>
      <c r="HE84" s="272"/>
      <c r="HF84" s="272"/>
      <c r="HG84" s="272"/>
      <c r="HH84" s="272"/>
      <c r="HI84" s="272"/>
      <c r="HJ84" s="272"/>
      <c r="HK84" s="272"/>
      <c r="HL84" s="272"/>
      <c r="HM84" s="272"/>
      <c r="HN84" s="272"/>
      <c r="HO84" s="272"/>
      <c r="HP84" s="272"/>
      <c r="HQ84" s="272"/>
      <c r="HR84" s="272"/>
      <c r="HS84" s="272"/>
      <c r="HT84" s="272"/>
      <c r="HU84" s="272"/>
      <c r="HV84" s="272"/>
      <c r="HW84" s="272"/>
      <c r="HX84" s="272"/>
      <c r="HY84" s="272"/>
      <c r="HZ84" s="272"/>
      <c r="IA84" s="272"/>
      <c r="IB84" s="272"/>
      <c r="IC84" s="272"/>
      <c r="ID84" s="272"/>
      <c r="IE84" s="272"/>
      <c r="IF84" s="272"/>
      <c r="IG84" s="272"/>
      <c r="IH84" s="272"/>
      <c r="II84" s="272"/>
      <c r="IJ84" s="272"/>
      <c r="IK84" s="272"/>
      <c r="IL84" s="272"/>
      <c r="IM84" s="272"/>
      <c r="IN84" s="272"/>
      <c r="IO84" s="272"/>
      <c r="IP84" s="272"/>
      <c r="IQ84" s="272"/>
      <c r="IR84" s="272"/>
      <c r="IS84" s="272"/>
      <c r="IT84" s="272"/>
      <c r="IU84" s="272"/>
      <c r="IV84" s="272"/>
    </row>
    <row r="85" spans="1:256" s="375" customFormat="1" ht="15" customHeight="1">
      <c r="A85" s="278"/>
      <c r="B85" s="278"/>
      <c r="C85" s="278"/>
      <c r="D85" s="299"/>
      <c r="E85" s="299"/>
      <c r="F85" s="299"/>
      <c r="G85" s="274"/>
      <c r="H85" s="274"/>
      <c r="I85" s="272"/>
      <c r="J85" s="273"/>
      <c r="K85" s="272"/>
      <c r="L85" s="272"/>
      <c r="M85" s="273"/>
      <c r="N85" s="272"/>
      <c r="O85" s="272"/>
      <c r="P85" s="272"/>
      <c r="Q85" s="272"/>
      <c r="R85" s="272"/>
      <c r="S85" s="272"/>
      <c r="T85" s="272"/>
      <c r="U85" s="272"/>
      <c r="V85" s="272"/>
      <c r="W85" s="272"/>
      <c r="X85" s="272"/>
      <c r="Y85" s="272"/>
      <c r="Z85" s="272"/>
      <c r="AA85" s="272"/>
      <c r="AB85" s="272"/>
      <c r="AC85" s="272"/>
      <c r="AD85" s="272"/>
      <c r="AE85" s="272"/>
      <c r="AF85" s="272"/>
      <c r="AG85" s="272"/>
      <c r="AH85" s="272"/>
      <c r="AI85" s="272"/>
      <c r="AJ85" s="272"/>
      <c r="AK85" s="272"/>
      <c r="AL85" s="272"/>
      <c r="AM85" s="272"/>
      <c r="AN85" s="272"/>
      <c r="AO85" s="272"/>
      <c r="AP85" s="272"/>
      <c r="AQ85" s="272"/>
      <c r="AR85" s="272"/>
      <c r="AS85" s="272"/>
      <c r="AT85" s="272"/>
      <c r="AU85" s="272"/>
      <c r="AV85" s="272"/>
      <c r="AW85" s="272"/>
      <c r="AX85" s="272"/>
      <c r="AY85" s="272"/>
      <c r="AZ85" s="272"/>
      <c r="BA85" s="272"/>
      <c r="BB85" s="272"/>
      <c r="BC85" s="272"/>
      <c r="BD85" s="272"/>
      <c r="BE85" s="272"/>
      <c r="BF85" s="272"/>
      <c r="BG85" s="272"/>
      <c r="BH85" s="272"/>
      <c r="BI85" s="272"/>
      <c r="BJ85" s="272"/>
      <c r="BK85" s="272"/>
      <c r="BL85" s="272"/>
      <c r="BM85" s="272"/>
      <c r="BN85" s="272"/>
      <c r="BO85" s="272"/>
      <c r="BP85" s="272"/>
      <c r="BQ85" s="272"/>
      <c r="BR85" s="272"/>
      <c r="BS85" s="272"/>
      <c r="BT85" s="272"/>
      <c r="BU85" s="272"/>
      <c r="BV85" s="272"/>
      <c r="BW85" s="272"/>
      <c r="BX85" s="272"/>
      <c r="BY85" s="272"/>
      <c r="BZ85" s="272"/>
      <c r="CA85" s="272"/>
      <c r="CB85" s="272"/>
      <c r="CC85" s="272"/>
      <c r="CD85" s="272"/>
      <c r="CE85" s="272"/>
      <c r="CF85" s="272"/>
      <c r="CG85" s="272"/>
      <c r="CH85" s="272"/>
      <c r="CI85" s="272"/>
      <c r="CJ85" s="272"/>
      <c r="CK85" s="272"/>
      <c r="CL85" s="272"/>
      <c r="CM85" s="272"/>
      <c r="CN85" s="272"/>
      <c r="CO85" s="272"/>
      <c r="CP85" s="272"/>
      <c r="CQ85" s="272"/>
      <c r="CR85" s="272"/>
      <c r="CS85" s="272"/>
      <c r="CT85" s="272"/>
      <c r="CU85" s="272"/>
      <c r="CV85" s="272"/>
      <c r="CW85" s="272"/>
      <c r="CX85" s="272"/>
      <c r="CY85" s="272"/>
      <c r="CZ85" s="272"/>
      <c r="DA85" s="272"/>
      <c r="DB85" s="272"/>
      <c r="DC85" s="272"/>
      <c r="DD85" s="272"/>
      <c r="DE85" s="272"/>
      <c r="DF85" s="272"/>
      <c r="DG85" s="272"/>
      <c r="DH85" s="272"/>
      <c r="DI85" s="272"/>
      <c r="DJ85" s="272"/>
      <c r="DK85" s="272"/>
      <c r="DL85" s="272"/>
      <c r="DM85" s="272"/>
      <c r="DN85" s="272"/>
      <c r="DO85" s="272"/>
      <c r="DP85" s="272"/>
      <c r="DQ85" s="272"/>
      <c r="DR85" s="272"/>
      <c r="DS85" s="272"/>
      <c r="DT85" s="272"/>
      <c r="DU85" s="272"/>
      <c r="DV85" s="272"/>
      <c r="DW85" s="272"/>
      <c r="DX85" s="272"/>
      <c r="DY85" s="272"/>
      <c r="DZ85" s="272"/>
      <c r="EA85" s="272"/>
      <c r="EB85" s="272"/>
      <c r="EC85" s="272"/>
      <c r="ED85" s="272"/>
      <c r="EE85" s="272"/>
      <c r="EF85" s="272"/>
      <c r="EG85" s="272"/>
      <c r="EH85" s="272"/>
      <c r="EI85" s="272"/>
      <c r="EJ85" s="272"/>
      <c r="EK85" s="272"/>
      <c r="EL85" s="272"/>
      <c r="EM85" s="272"/>
      <c r="EN85" s="272"/>
      <c r="EO85" s="272"/>
      <c r="EP85" s="272"/>
      <c r="EQ85" s="272"/>
      <c r="ER85" s="272"/>
      <c r="ES85" s="272"/>
      <c r="ET85" s="272"/>
      <c r="EU85" s="272"/>
      <c r="EV85" s="272"/>
      <c r="EW85" s="272"/>
      <c r="EX85" s="272"/>
      <c r="EY85" s="272"/>
      <c r="EZ85" s="272"/>
      <c r="FA85" s="272"/>
      <c r="FB85" s="272"/>
      <c r="FC85" s="272"/>
      <c r="FD85" s="272"/>
      <c r="FE85" s="272"/>
      <c r="FF85" s="272"/>
      <c r="FG85" s="272"/>
      <c r="FH85" s="272"/>
      <c r="FI85" s="272"/>
      <c r="FJ85" s="272"/>
      <c r="FK85" s="272"/>
      <c r="FL85" s="272"/>
      <c r="FM85" s="272"/>
      <c r="FN85" s="272"/>
      <c r="FO85" s="272"/>
      <c r="FP85" s="272"/>
      <c r="FQ85" s="272"/>
      <c r="FR85" s="272"/>
      <c r="FS85" s="272"/>
      <c r="FT85" s="272"/>
      <c r="FU85" s="272"/>
      <c r="FV85" s="272"/>
      <c r="FW85" s="272"/>
      <c r="FX85" s="272"/>
      <c r="FY85" s="272"/>
      <c r="FZ85" s="272"/>
      <c r="GA85" s="272"/>
      <c r="GB85" s="272"/>
      <c r="GC85" s="272"/>
      <c r="GD85" s="272"/>
      <c r="GE85" s="272"/>
      <c r="GF85" s="272"/>
      <c r="GG85" s="272"/>
      <c r="GH85" s="272"/>
      <c r="GI85" s="272"/>
      <c r="GJ85" s="272"/>
      <c r="GK85" s="272"/>
      <c r="GL85" s="272"/>
      <c r="GM85" s="272"/>
      <c r="GN85" s="272"/>
      <c r="GO85" s="272"/>
      <c r="GP85" s="272"/>
      <c r="GQ85" s="272"/>
      <c r="GR85" s="272"/>
      <c r="GS85" s="272"/>
      <c r="GT85" s="272"/>
      <c r="GU85" s="272"/>
      <c r="GV85" s="272"/>
      <c r="GW85" s="272"/>
      <c r="GX85" s="272"/>
      <c r="GY85" s="272"/>
      <c r="GZ85" s="272"/>
      <c r="HA85" s="272"/>
      <c r="HB85" s="272"/>
      <c r="HC85" s="272"/>
      <c r="HD85" s="272"/>
      <c r="HE85" s="272"/>
      <c r="HF85" s="272"/>
      <c r="HG85" s="272"/>
      <c r="HH85" s="272"/>
      <c r="HI85" s="272"/>
      <c r="HJ85" s="272"/>
      <c r="HK85" s="272"/>
      <c r="HL85" s="272"/>
      <c r="HM85" s="272"/>
      <c r="HN85" s="272"/>
      <c r="HO85" s="272"/>
      <c r="HP85" s="272"/>
      <c r="HQ85" s="272"/>
      <c r="HR85" s="272"/>
      <c r="HS85" s="272"/>
      <c r="HT85" s="272"/>
      <c r="HU85" s="272"/>
      <c r="HV85" s="272"/>
      <c r="HW85" s="272"/>
      <c r="HX85" s="272"/>
      <c r="HY85" s="272"/>
      <c r="HZ85" s="272"/>
      <c r="IA85" s="272"/>
      <c r="IB85" s="272"/>
      <c r="IC85" s="272"/>
      <c r="ID85" s="272"/>
      <c r="IE85" s="272"/>
      <c r="IF85" s="272"/>
      <c r="IG85" s="272"/>
      <c r="IH85" s="272"/>
      <c r="II85" s="272"/>
      <c r="IJ85" s="272"/>
      <c r="IK85" s="272"/>
      <c r="IL85" s="272"/>
      <c r="IM85" s="272"/>
      <c r="IN85" s="272"/>
      <c r="IO85" s="272"/>
      <c r="IP85" s="272"/>
      <c r="IQ85" s="272"/>
      <c r="IR85" s="272"/>
      <c r="IS85" s="272"/>
      <c r="IT85" s="272"/>
      <c r="IU85" s="272"/>
      <c r="IV85" s="272"/>
    </row>
    <row r="86" spans="1:256" s="375" customFormat="1" ht="15" customHeight="1">
      <c r="A86" s="278"/>
      <c r="B86" s="278"/>
      <c r="C86" s="278"/>
      <c r="D86" s="299"/>
      <c r="E86" s="299"/>
      <c r="F86" s="299"/>
      <c r="G86" s="274"/>
      <c r="H86" s="274"/>
      <c r="I86" s="272"/>
      <c r="J86" s="273"/>
      <c r="K86" s="272"/>
      <c r="L86" s="272"/>
      <c r="M86" s="273"/>
      <c r="N86" s="272"/>
      <c r="O86" s="272"/>
      <c r="P86" s="272"/>
      <c r="Q86" s="272"/>
      <c r="R86" s="272"/>
      <c r="S86" s="272"/>
      <c r="T86" s="272"/>
      <c r="U86" s="272"/>
      <c r="V86" s="272"/>
      <c r="W86" s="272"/>
      <c r="X86" s="272"/>
      <c r="Y86" s="272"/>
      <c r="Z86" s="272"/>
      <c r="AA86" s="272"/>
      <c r="AB86" s="272"/>
      <c r="AC86" s="272"/>
      <c r="AD86" s="272"/>
      <c r="AE86" s="272"/>
      <c r="AF86" s="272"/>
      <c r="AG86" s="272"/>
      <c r="AH86" s="272"/>
      <c r="AI86" s="272"/>
      <c r="AJ86" s="272"/>
      <c r="AK86" s="272"/>
      <c r="AL86" s="272"/>
      <c r="AM86" s="272"/>
      <c r="AN86" s="272"/>
      <c r="AO86" s="272"/>
      <c r="AP86" s="272"/>
      <c r="AQ86" s="272"/>
      <c r="AR86" s="272"/>
      <c r="AS86" s="272"/>
      <c r="AT86" s="272"/>
      <c r="AU86" s="272"/>
      <c r="AV86" s="272"/>
      <c r="AW86" s="272"/>
      <c r="AX86" s="272"/>
      <c r="AY86" s="272"/>
      <c r="AZ86" s="272"/>
      <c r="BA86" s="272"/>
      <c r="BB86" s="272"/>
      <c r="BC86" s="272"/>
      <c r="BD86" s="272"/>
      <c r="BE86" s="272"/>
      <c r="BF86" s="272"/>
      <c r="BG86" s="272"/>
      <c r="BH86" s="272"/>
      <c r="BI86" s="272"/>
      <c r="BJ86" s="272"/>
      <c r="BK86" s="272"/>
      <c r="BL86" s="272"/>
      <c r="BM86" s="272"/>
      <c r="BN86" s="272"/>
      <c r="BO86" s="272"/>
      <c r="BP86" s="272"/>
      <c r="BQ86" s="272"/>
      <c r="BR86" s="272"/>
      <c r="BS86" s="272"/>
      <c r="BT86" s="272"/>
      <c r="BU86" s="272"/>
      <c r="BV86" s="272"/>
      <c r="BW86" s="272"/>
      <c r="BX86" s="272"/>
      <c r="BY86" s="272"/>
      <c r="BZ86" s="272"/>
      <c r="CA86" s="272"/>
      <c r="CB86" s="272"/>
      <c r="CC86" s="272"/>
      <c r="CD86" s="272"/>
      <c r="CE86" s="272"/>
      <c r="CF86" s="272"/>
      <c r="CG86" s="272"/>
      <c r="CH86" s="272"/>
      <c r="CI86" s="272"/>
      <c r="CJ86" s="272"/>
      <c r="CK86" s="272"/>
      <c r="CL86" s="272"/>
      <c r="CM86" s="272"/>
      <c r="CN86" s="272"/>
      <c r="CO86" s="272"/>
      <c r="CP86" s="272"/>
      <c r="CQ86" s="272"/>
      <c r="CR86" s="272"/>
      <c r="CS86" s="272"/>
      <c r="CT86" s="272"/>
      <c r="CU86" s="272"/>
      <c r="CV86" s="272"/>
      <c r="CW86" s="272"/>
      <c r="CX86" s="272"/>
      <c r="CY86" s="272"/>
      <c r="CZ86" s="272"/>
      <c r="DA86" s="272"/>
      <c r="DB86" s="272"/>
      <c r="DC86" s="272"/>
      <c r="DD86" s="272"/>
      <c r="DE86" s="272"/>
      <c r="DF86" s="272"/>
      <c r="DG86" s="272"/>
      <c r="DH86" s="272"/>
      <c r="DI86" s="272"/>
      <c r="DJ86" s="272"/>
      <c r="DK86" s="272"/>
      <c r="DL86" s="272"/>
      <c r="DM86" s="272"/>
      <c r="DN86" s="272"/>
      <c r="DO86" s="272"/>
      <c r="DP86" s="272"/>
      <c r="DQ86" s="272"/>
      <c r="DR86" s="272"/>
      <c r="DS86" s="272"/>
      <c r="DT86" s="272"/>
      <c r="DU86" s="272"/>
      <c r="DV86" s="272"/>
      <c r="DW86" s="272"/>
      <c r="DX86" s="272"/>
      <c r="DY86" s="272"/>
      <c r="DZ86" s="272"/>
      <c r="EA86" s="272"/>
      <c r="EB86" s="272"/>
      <c r="EC86" s="272"/>
      <c r="ED86" s="272"/>
      <c r="EE86" s="272"/>
      <c r="EF86" s="272"/>
      <c r="EG86" s="272"/>
      <c r="EH86" s="272"/>
      <c r="EI86" s="272"/>
      <c r="EJ86" s="272"/>
      <c r="EK86" s="272"/>
      <c r="EL86" s="272"/>
      <c r="EM86" s="272"/>
      <c r="EN86" s="272"/>
      <c r="EO86" s="272"/>
      <c r="EP86" s="272"/>
      <c r="EQ86" s="272"/>
      <c r="ER86" s="272"/>
      <c r="ES86" s="272"/>
      <c r="ET86" s="272"/>
      <c r="EU86" s="272"/>
      <c r="EV86" s="272"/>
      <c r="EW86" s="272"/>
      <c r="EX86" s="272"/>
      <c r="EY86" s="272"/>
      <c r="EZ86" s="272"/>
      <c r="FA86" s="272"/>
      <c r="FB86" s="272"/>
      <c r="FC86" s="272"/>
      <c r="FD86" s="272"/>
      <c r="FE86" s="272"/>
      <c r="FF86" s="272"/>
      <c r="FG86" s="272"/>
      <c r="FH86" s="272"/>
      <c r="FI86" s="272"/>
      <c r="FJ86" s="272"/>
      <c r="FK86" s="272"/>
      <c r="FL86" s="272"/>
      <c r="FM86" s="272"/>
      <c r="FN86" s="272"/>
      <c r="FO86" s="272"/>
      <c r="FP86" s="272"/>
      <c r="FQ86" s="272"/>
      <c r="FR86" s="272"/>
      <c r="FS86" s="272"/>
      <c r="FT86" s="272"/>
      <c r="FU86" s="272"/>
      <c r="FV86" s="272"/>
      <c r="FW86" s="272"/>
      <c r="FX86" s="272"/>
      <c r="FY86" s="272"/>
      <c r="FZ86" s="272"/>
      <c r="GA86" s="272"/>
      <c r="GB86" s="272"/>
      <c r="GC86" s="272"/>
      <c r="GD86" s="272"/>
      <c r="GE86" s="272"/>
      <c r="GF86" s="272"/>
      <c r="GG86" s="272"/>
      <c r="GH86" s="272"/>
      <c r="GI86" s="272"/>
      <c r="GJ86" s="272"/>
      <c r="GK86" s="272"/>
      <c r="GL86" s="272"/>
      <c r="GM86" s="272"/>
      <c r="GN86" s="272"/>
      <c r="GO86" s="272"/>
      <c r="GP86" s="272"/>
      <c r="GQ86" s="272"/>
      <c r="GR86" s="272"/>
      <c r="GS86" s="272"/>
      <c r="GT86" s="272"/>
      <c r="GU86" s="272"/>
      <c r="GV86" s="272"/>
      <c r="GW86" s="272"/>
      <c r="GX86" s="272"/>
      <c r="GY86" s="272"/>
      <c r="GZ86" s="272"/>
      <c r="HA86" s="272"/>
      <c r="HB86" s="272"/>
      <c r="HC86" s="272"/>
      <c r="HD86" s="272"/>
      <c r="HE86" s="272"/>
      <c r="HF86" s="272"/>
      <c r="HG86" s="272"/>
      <c r="HH86" s="272"/>
      <c r="HI86" s="272"/>
      <c r="HJ86" s="272"/>
      <c r="HK86" s="272"/>
      <c r="HL86" s="272"/>
      <c r="HM86" s="272"/>
      <c r="HN86" s="272"/>
      <c r="HO86" s="272"/>
      <c r="HP86" s="272"/>
      <c r="HQ86" s="272"/>
      <c r="HR86" s="272"/>
      <c r="HS86" s="272"/>
      <c r="HT86" s="272"/>
      <c r="HU86" s="272"/>
      <c r="HV86" s="272"/>
      <c r="HW86" s="272"/>
      <c r="HX86" s="272"/>
      <c r="HY86" s="272"/>
      <c r="HZ86" s="272"/>
      <c r="IA86" s="272"/>
      <c r="IB86" s="272"/>
      <c r="IC86" s="272"/>
      <c r="ID86" s="272"/>
      <c r="IE86" s="272"/>
      <c r="IF86" s="272"/>
      <c r="IG86" s="272"/>
      <c r="IH86" s="272"/>
      <c r="II86" s="272"/>
      <c r="IJ86" s="272"/>
      <c r="IK86" s="272"/>
      <c r="IL86" s="272"/>
      <c r="IM86" s="272"/>
      <c r="IN86" s="272"/>
      <c r="IO86" s="272"/>
      <c r="IP86" s="272"/>
      <c r="IQ86" s="272"/>
      <c r="IR86" s="272"/>
      <c r="IS86" s="272"/>
      <c r="IT86" s="272"/>
      <c r="IU86" s="272"/>
      <c r="IV86" s="272"/>
    </row>
    <row r="87" spans="1:256" s="375" customFormat="1" ht="15" customHeight="1">
      <c r="A87" s="278"/>
      <c r="B87" s="278"/>
      <c r="C87" s="278"/>
      <c r="D87" s="299"/>
      <c r="E87" s="299"/>
      <c r="F87" s="299"/>
      <c r="G87" s="274"/>
      <c r="H87" s="274"/>
      <c r="I87" s="272"/>
      <c r="J87" s="273"/>
      <c r="K87" s="272"/>
      <c r="L87" s="272"/>
      <c r="M87" s="273"/>
      <c r="N87" s="272"/>
      <c r="O87" s="272"/>
      <c r="P87" s="272"/>
      <c r="Q87" s="272"/>
      <c r="R87" s="272"/>
      <c r="S87" s="272"/>
      <c r="T87" s="272"/>
      <c r="U87" s="272"/>
      <c r="V87" s="272"/>
      <c r="W87" s="272"/>
      <c r="X87" s="272"/>
      <c r="Y87" s="272"/>
      <c r="Z87" s="272"/>
      <c r="AA87" s="272"/>
      <c r="AB87" s="272"/>
      <c r="AC87" s="272"/>
      <c r="AD87" s="272"/>
      <c r="AE87" s="272"/>
      <c r="AF87" s="272"/>
      <c r="AG87" s="272"/>
      <c r="AH87" s="272"/>
      <c r="AI87" s="272"/>
      <c r="AJ87" s="272"/>
      <c r="AK87" s="272"/>
      <c r="AL87" s="272"/>
      <c r="AM87" s="272"/>
      <c r="AN87" s="272"/>
      <c r="AO87" s="272"/>
      <c r="AP87" s="272"/>
      <c r="AQ87" s="272"/>
      <c r="AR87" s="272"/>
      <c r="AS87" s="272"/>
      <c r="AT87" s="272"/>
      <c r="AU87" s="272"/>
      <c r="AV87" s="272"/>
      <c r="AW87" s="272"/>
      <c r="AX87" s="272"/>
      <c r="AY87" s="272"/>
      <c r="AZ87" s="272"/>
      <c r="BA87" s="272"/>
      <c r="BB87" s="272"/>
      <c r="BC87" s="272"/>
      <c r="BD87" s="272"/>
      <c r="BE87" s="272"/>
      <c r="BF87" s="272"/>
      <c r="BG87" s="272"/>
      <c r="BH87" s="272"/>
      <c r="BI87" s="272"/>
      <c r="BJ87" s="272"/>
      <c r="BK87" s="272"/>
      <c r="BL87" s="272"/>
      <c r="BM87" s="272"/>
      <c r="BN87" s="272"/>
      <c r="BO87" s="272"/>
      <c r="BP87" s="272"/>
      <c r="BQ87" s="272"/>
      <c r="BR87" s="272"/>
      <c r="BS87" s="272"/>
      <c r="BT87" s="272"/>
      <c r="BU87" s="272"/>
      <c r="BV87" s="272"/>
      <c r="BW87" s="272"/>
      <c r="BX87" s="272"/>
      <c r="BY87" s="272"/>
      <c r="BZ87" s="272"/>
      <c r="CA87" s="272"/>
      <c r="CB87" s="272"/>
      <c r="CC87" s="272"/>
      <c r="CD87" s="272"/>
      <c r="CE87" s="272"/>
      <c r="CF87" s="272"/>
      <c r="CG87" s="272"/>
      <c r="CH87" s="272"/>
      <c r="CI87" s="272"/>
      <c r="CJ87" s="272"/>
      <c r="CK87" s="272"/>
      <c r="CL87" s="272"/>
      <c r="CM87" s="272"/>
      <c r="CN87" s="272"/>
      <c r="CO87" s="272"/>
      <c r="CP87" s="272"/>
      <c r="CQ87" s="272"/>
      <c r="CR87" s="272"/>
      <c r="CS87" s="272"/>
      <c r="CT87" s="272"/>
      <c r="CU87" s="272"/>
      <c r="CV87" s="272"/>
      <c r="CW87" s="272"/>
      <c r="CX87" s="272"/>
      <c r="CY87" s="272"/>
      <c r="CZ87" s="272"/>
      <c r="DA87" s="272"/>
      <c r="DB87" s="272"/>
      <c r="DC87" s="272"/>
      <c r="DD87" s="272"/>
      <c r="DE87" s="272"/>
      <c r="DF87" s="272"/>
      <c r="DG87" s="272"/>
      <c r="DH87" s="272"/>
      <c r="DI87" s="272"/>
      <c r="DJ87" s="272"/>
      <c r="DK87" s="272"/>
      <c r="DL87" s="272"/>
      <c r="DM87" s="272"/>
      <c r="DN87" s="272"/>
      <c r="DO87" s="272"/>
      <c r="DP87" s="272"/>
      <c r="DQ87" s="272"/>
      <c r="DR87" s="272"/>
      <c r="DS87" s="272"/>
      <c r="DT87" s="272"/>
      <c r="DU87" s="272"/>
      <c r="DV87" s="272"/>
      <c r="DW87" s="272"/>
      <c r="DX87" s="272"/>
      <c r="DY87" s="272"/>
      <c r="DZ87" s="272"/>
      <c r="EA87" s="272"/>
      <c r="EB87" s="272"/>
      <c r="EC87" s="272"/>
      <c r="ED87" s="272"/>
      <c r="EE87" s="272"/>
      <c r="EF87" s="272"/>
      <c r="EG87" s="272"/>
      <c r="EH87" s="272"/>
      <c r="EI87" s="272"/>
      <c r="EJ87" s="272"/>
      <c r="EK87" s="272"/>
      <c r="EL87" s="272"/>
      <c r="EM87" s="272"/>
      <c r="EN87" s="272"/>
      <c r="EO87" s="272"/>
      <c r="EP87" s="272"/>
      <c r="EQ87" s="272"/>
      <c r="ER87" s="272"/>
      <c r="ES87" s="272"/>
      <c r="ET87" s="272"/>
      <c r="EU87" s="272"/>
      <c r="EV87" s="272"/>
      <c r="EW87" s="272"/>
      <c r="EX87" s="272"/>
      <c r="EY87" s="272"/>
      <c r="EZ87" s="272"/>
      <c r="FA87" s="272"/>
      <c r="FB87" s="272"/>
      <c r="FC87" s="272"/>
      <c r="FD87" s="272"/>
      <c r="FE87" s="272"/>
      <c r="FF87" s="272"/>
      <c r="FG87" s="272"/>
      <c r="FH87" s="272"/>
      <c r="FI87" s="272"/>
      <c r="FJ87" s="272"/>
      <c r="FK87" s="272"/>
      <c r="FL87" s="272"/>
      <c r="FM87" s="272"/>
      <c r="FN87" s="272"/>
      <c r="FO87" s="272"/>
      <c r="FP87" s="272"/>
      <c r="FQ87" s="272"/>
      <c r="FR87" s="272"/>
      <c r="FS87" s="272"/>
      <c r="FT87" s="272"/>
      <c r="FU87" s="272"/>
      <c r="FV87" s="272"/>
      <c r="FW87" s="272"/>
      <c r="FX87" s="272"/>
      <c r="FY87" s="272"/>
      <c r="FZ87" s="272"/>
      <c r="GA87" s="272"/>
      <c r="GB87" s="272"/>
      <c r="GC87" s="272"/>
      <c r="GD87" s="272"/>
      <c r="GE87" s="272"/>
      <c r="GF87" s="272"/>
      <c r="GG87" s="272"/>
      <c r="GH87" s="272"/>
      <c r="GI87" s="272"/>
      <c r="GJ87" s="272"/>
      <c r="GK87" s="272"/>
      <c r="GL87" s="272"/>
      <c r="GM87" s="272"/>
      <c r="GN87" s="272"/>
      <c r="GO87" s="272"/>
      <c r="GP87" s="272"/>
      <c r="GQ87" s="272"/>
      <c r="GR87" s="272"/>
      <c r="GS87" s="272"/>
      <c r="GT87" s="272"/>
      <c r="GU87" s="272"/>
      <c r="GV87" s="272"/>
      <c r="GW87" s="272"/>
      <c r="GX87" s="272"/>
      <c r="GY87" s="272"/>
      <c r="GZ87" s="272"/>
      <c r="HA87" s="272"/>
      <c r="HB87" s="272"/>
      <c r="HC87" s="272"/>
      <c r="HD87" s="272"/>
      <c r="HE87" s="272"/>
      <c r="HF87" s="272"/>
      <c r="HG87" s="272"/>
      <c r="HH87" s="272"/>
      <c r="HI87" s="272"/>
      <c r="HJ87" s="272"/>
      <c r="HK87" s="272"/>
      <c r="HL87" s="272"/>
      <c r="HM87" s="272"/>
      <c r="HN87" s="272"/>
      <c r="HO87" s="272"/>
      <c r="HP87" s="272"/>
      <c r="HQ87" s="272"/>
      <c r="HR87" s="272"/>
      <c r="HS87" s="272"/>
      <c r="HT87" s="272"/>
      <c r="HU87" s="272"/>
      <c r="HV87" s="272"/>
      <c r="HW87" s="272"/>
      <c r="HX87" s="272"/>
      <c r="HY87" s="272"/>
      <c r="HZ87" s="272"/>
      <c r="IA87" s="272"/>
      <c r="IB87" s="272"/>
      <c r="IC87" s="272"/>
      <c r="ID87" s="272"/>
      <c r="IE87" s="272"/>
      <c r="IF87" s="272"/>
      <c r="IG87" s="272"/>
      <c r="IH87" s="272"/>
      <c r="II87" s="272"/>
      <c r="IJ87" s="272"/>
      <c r="IK87" s="272"/>
      <c r="IL87" s="272"/>
      <c r="IM87" s="272"/>
      <c r="IN87" s="272"/>
      <c r="IO87" s="272"/>
      <c r="IP87" s="272"/>
      <c r="IQ87" s="272"/>
      <c r="IR87" s="272"/>
      <c r="IS87" s="272"/>
      <c r="IT87" s="272"/>
      <c r="IU87" s="272"/>
      <c r="IV87" s="272"/>
    </row>
    <row r="88" spans="1:256" s="375" customFormat="1" ht="15" customHeight="1">
      <c r="A88" s="278"/>
      <c r="B88" s="278"/>
      <c r="C88" s="278"/>
      <c r="D88" s="299"/>
      <c r="E88" s="299"/>
      <c r="F88" s="299"/>
      <c r="G88" s="274"/>
      <c r="H88" s="274"/>
      <c r="I88" s="272"/>
      <c r="J88" s="273"/>
      <c r="K88" s="272"/>
      <c r="L88" s="272"/>
      <c r="M88" s="273"/>
      <c r="N88" s="272"/>
      <c r="O88" s="272"/>
      <c r="P88" s="272"/>
      <c r="Q88" s="272"/>
      <c r="R88" s="272"/>
      <c r="S88" s="272"/>
      <c r="T88" s="272"/>
      <c r="U88" s="272"/>
      <c r="V88" s="272"/>
      <c r="W88" s="272"/>
      <c r="X88" s="272"/>
      <c r="Y88" s="272"/>
      <c r="Z88" s="272"/>
      <c r="AA88" s="272"/>
      <c r="AB88" s="272"/>
      <c r="AC88" s="272"/>
      <c r="AD88" s="272"/>
      <c r="AE88" s="272"/>
      <c r="AF88" s="272"/>
      <c r="AG88" s="272"/>
      <c r="AH88" s="272"/>
      <c r="AI88" s="272"/>
      <c r="AJ88" s="272"/>
      <c r="AK88" s="272"/>
      <c r="AL88" s="272"/>
      <c r="AM88" s="272"/>
      <c r="AN88" s="272"/>
      <c r="AO88" s="272"/>
      <c r="AP88" s="272"/>
      <c r="AQ88" s="272"/>
      <c r="AR88" s="272"/>
      <c r="AS88" s="272"/>
      <c r="AT88" s="272"/>
      <c r="AU88" s="272"/>
      <c r="AV88" s="272"/>
      <c r="AW88" s="272"/>
      <c r="AX88" s="272"/>
      <c r="AY88" s="272"/>
      <c r="AZ88" s="272"/>
      <c r="BA88" s="272"/>
      <c r="BB88" s="272"/>
      <c r="BC88" s="272"/>
      <c r="BD88" s="272"/>
      <c r="BE88" s="272"/>
      <c r="BF88" s="272"/>
      <c r="BG88" s="272"/>
      <c r="BH88" s="272"/>
      <c r="BI88" s="272"/>
      <c r="BJ88" s="272"/>
      <c r="BK88" s="272"/>
      <c r="BL88" s="272"/>
      <c r="BM88" s="272"/>
      <c r="BN88" s="272"/>
      <c r="BO88" s="272"/>
      <c r="BP88" s="272"/>
      <c r="BQ88" s="272"/>
      <c r="BR88" s="272"/>
      <c r="BS88" s="272"/>
      <c r="BT88" s="272"/>
      <c r="BU88" s="272"/>
      <c r="BV88" s="272"/>
      <c r="BW88" s="272"/>
      <c r="BX88" s="272"/>
      <c r="BY88" s="272"/>
      <c r="BZ88" s="272"/>
      <c r="CA88" s="272"/>
      <c r="CB88" s="272"/>
      <c r="CC88" s="272"/>
      <c r="CD88" s="272"/>
      <c r="CE88" s="272"/>
      <c r="CF88" s="272"/>
      <c r="CG88" s="272"/>
      <c r="CH88" s="272"/>
      <c r="CI88" s="272"/>
      <c r="CJ88" s="272"/>
      <c r="CK88" s="272"/>
      <c r="CL88" s="272"/>
      <c r="CM88" s="272"/>
      <c r="CN88" s="272"/>
      <c r="CO88" s="272"/>
      <c r="CP88" s="272"/>
      <c r="CQ88" s="272"/>
      <c r="CR88" s="272"/>
      <c r="CS88" s="272"/>
      <c r="CT88" s="272"/>
      <c r="CU88" s="272"/>
      <c r="CV88" s="272"/>
      <c r="CW88" s="272"/>
      <c r="CX88" s="272"/>
      <c r="CY88" s="272"/>
      <c r="CZ88" s="272"/>
      <c r="DA88" s="272"/>
      <c r="DB88" s="272"/>
      <c r="DC88" s="272"/>
      <c r="DD88" s="272"/>
      <c r="DE88" s="272"/>
      <c r="DF88" s="272"/>
      <c r="DG88" s="272"/>
      <c r="DH88" s="272"/>
      <c r="DI88" s="272"/>
      <c r="DJ88" s="272"/>
      <c r="DK88" s="272"/>
      <c r="DL88" s="272"/>
      <c r="DM88" s="272"/>
      <c r="DN88" s="272"/>
      <c r="DO88" s="272"/>
      <c r="DP88" s="272"/>
      <c r="DQ88" s="272"/>
      <c r="DR88" s="272"/>
      <c r="DS88" s="272"/>
      <c r="DT88" s="272"/>
      <c r="DU88" s="272"/>
      <c r="DV88" s="272"/>
      <c r="DW88" s="272"/>
      <c r="DX88" s="272"/>
      <c r="DY88" s="272"/>
      <c r="DZ88" s="272"/>
      <c r="EA88" s="272"/>
      <c r="EB88" s="272"/>
      <c r="EC88" s="272"/>
      <c r="ED88" s="272"/>
      <c r="EE88" s="272"/>
      <c r="EF88" s="272"/>
      <c r="EG88" s="272"/>
      <c r="EH88" s="272"/>
      <c r="EI88" s="272"/>
      <c r="EJ88" s="272"/>
      <c r="EK88" s="272"/>
      <c r="EL88" s="272"/>
      <c r="EM88" s="272"/>
      <c r="EN88" s="272"/>
      <c r="EO88" s="272"/>
      <c r="EP88" s="272"/>
      <c r="EQ88" s="272"/>
      <c r="ER88" s="272"/>
      <c r="ES88" s="272"/>
      <c r="ET88" s="272"/>
      <c r="EU88" s="272"/>
      <c r="EV88" s="272"/>
      <c r="EW88" s="272"/>
      <c r="EX88" s="272"/>
      <c r="EY88" s="272"/>
      <c r="EZ88" s="272"/>
      <c r="FA88" s="272"/>
      <c r="FB88" s="272"/>
      <c r="FC88" s="272"/>
      <c r="FD88" s="272"/>
      <c r="FE88" s="272"/>
      <c r="FF88" s="272"/>
      <c r="FG88" s="272"/>
      <c r="FH88" s="272"/>
      <c r="FI88" s="272"/>
      <c r="FJ88" s="272"/>
      <c r="FK88" s="272"/>
      <c r="FL88" s="272"/>
      <c r="FM88" s="272"/>
      <c r="FN88" s="272"/>
      <c r="FO88" s="272"/>
      <c r="FP88" s="272"/>
      <c r="FQ88" s="272"/>
      <c r="FR88" s="272"/>
      <c r="FS88" s="272"/>
      <c r="FT88" s="272"/>
      <c r="FU88" s="272"/>
      <c r="FV88" s="272"/>
      <c r="FW88" s="272"/>
      <c r="FX88" s="272"/>
      <c r="FY88" s="272"/>
      <c r="FZ88" s="272"/>
      <c r="GA88" s="272"/>
      <c r="GB88" s="272"/>
      <c r="GC88" s="272"/>
      <c r="GD88" s="272"/>
      <c r="GE88" s="272"/>
      <c r="GF88" s="272"/>
      <c r="GG88" s="272"/>
      <c r="GH88" s="272"/>
      <c r="GI88" s="272"/>
      <c r="GJ88" s="272"/>
      <c r="GK88" s="272"/>
      <c r="GL88" s="272"/>
      <c r="GM88" s="272"/>
      <c r="GN88" s="272"/>
      <c r="GO88" s="272"/>
      <c r="GP88" s="272"/>
      <c r="GQ88" s="272"/>
      <c r="GR88" s="272"/>
      <c r="GS88" s="272"/>
      <c r="GT88" s="272"/>
      <c r="GU88" s="272"/>
      <c r="GV88" s="272"/>
      <c r="GW88" s="272"/>
      <c r="GX88" s="272"/>
      <c r="GY88" s="272"/>
      <c r="GZ88" s="272"/>
      <c r="HA88" s="272"/>
      <c r="HB88" s="272"/>
      <c r="HC88" s="272"/>
      <c r="HD88" s="272"/>
      <c r="HE88" s="272"/>
      <c r="HF88" s="272"/>
      <c r="HG88" s="272"/>
      <c r="HH88" s="272"/>
      <c r="HI88" s="272"/>
      <c r="HJ88" s="272"/>
      <c r="HK88" s="272"/>
      <c r="HL88" s="272"/>
      <c r="HM88" s="272"/>
      <c r="HN88" s="272"/>
      <c r="HO88" s="272"/>
      <c r="HP88" s="272"/>
      <c r="HQ88" s="272"/>
      <c r="HR88" s="272"/>
      <c r="HS88" s="272"/>
      <c r="HT88" s="272"/>
      <c r="HU88" s="272"/>
      <c r="HV88" s="272"/>
      <c r="HW88" s="272"/>
      <c r="HX88" s="272"/>
      <c r="HY88" s="272"/>
      <c r="HZ88" s="272"/>
      <c r="IA88" s="272"/>
      <c r="IB88" s="272"/>
      <c r="IC88" s="272"/>
      <c r="ID88" s="272"/>
      <c r="IE88" s="272"/>
      <c r="IF88" s="272"/>
      <c r="IG88" s="272"/>
      <c r="IH88" s="272"/>
      <c r="II88" s="272"/>
      <c r="IJ88" s="272"/>
      <c r="IK88" s="272"/>
      <c r="IL88" s="272"/>
      <c r="IM88" s="272"/>
      <c r="IN88" s="272"/>
      <c r="IO88" s="272"/>
      <c r="IP88" s="272"/>
      <c r="IQ88" s="272"/>
      <c r="IR88" s="272"/>
      <c r="IS88" s="272"/>
      <c r="IT88" s="272"/>
      <c r="IU88" s="272"/>
      <c r="IV88" s="272"/>
    </row>
    <row r="89" spans="1:256" s="375" customFormat="1" ht="15" customHeight="1">
      <c r="A89" s="278"/>
      <c r="B89" s="278"/>
      <c r="C89" s="278"/>
      <c r="D89" s="299"/>
      <c r="E89" s="299"/>
      <c r="F89" s="299"/>
      <c r="G89" s="274"/>
      <c r="H89" s="274"/>
      <c r="I89" s="272"/>
      <c r="J89" s="273"/>
      <c r="K89" s="272"/>
      <c r="L89" s="272"/>
      <c r="M89" s="273"/>
      <c r="N89" s="272"/>
      <c r="O89" s="272"/>
      <c r="P89" s="272"/>
      <c r="Q89" s="272"/>
      <c r="R89" s="272"/>
      <c r="S89" s="272"/>
      <c r="T89" s="272"/>
      <c r="U89" s="272"/>
      <c r="V89" s="272"/>
      <c r="W89" s="272"/>
      <c r="X89" s="272"/>
      <c r="Y89" s="272"/>
      <c r="Z89" s="272"/>
      <c r="AA89" s="272"/>
      <c r="AB89" s="272"/>
      <c r="AC89" s="272"/>
      <c r="AD89" s="272"/>
      <c r="AE89" s="272"/>
      <c r="AF89" s="272"/>
      <c r="AG89" s="272"/>
      <c r="AH89" s="272"/>
      <c r="AI89" s="272"/>
      <c r="AJ89" s="272"/>
      <c r="AK89" s="272"/>
      <c r="AL89" s="272"/>
      <c r="AM89" s="272"/>
      <c r="AN89" s="272"/>
      <c r="AO89" s="272"/>
      <c r="AP89" s="272"/>
      <c r="AQ89" s="272"/>
      <c r="AR89" s="272"/>
      <c r="AS89" s="272"/>
      <c r="AT89" s="272"/>
      <c r="AU89" s="272"/>
      <c r="AV89" s="272"/>
      <c r="AW89" s="272"/>
      <c r="AX89" s="272"/>
      <c r="AY89" s="272"/>
      <c r="AZ89" s="272"/>
      <c r="BA89" s="272"/>
      <c r="BB89" s="272"/>
      <c r="BC89" s="272"/>
      <c r="BD89" s="272"/>
      <c r="BE89" s="272"/>
      <c r="BF89" s="272"/>
      <c r="BG89" s="272"/>
      <c r="BH89" s="272"/>
      <c r="BI89" s="272"/>
      <c r="BJ89" s="272"/>
      <c r="BK89" s="272"/>
      <c r="BL89" s="272"/>
      <c r="BM89" s="272"/>
      <c r="BN89" s="272"/>
      <c r="BO89" s="272"/>
      <c r="BP89" s="272"/>
      <c r="BQ89" s="272"/>
      <c r="BR89" s="272"/>
      <c r="BS89" s="272"/>
      <c r="BT89" s="272"/>
      <c r="BU89" s="272"/>
      <c r="BV89" s="272"/>
      <c r="BW89" s="272"/>
      <c r="BX89" s="272"/>
      <c r="BY89" s="272"/>
      <c r="BZ89" s="272"/>
      <c r="CA89" s="272"/>
      <c r="CB89" s="272"/>
      <c r="CC89" s="272"/>
      <c r="CD89" s="272"/>
      <c r="CE89" s="272"/>
      <c r="CF89" s="272"/>
      <c r="CG89" s="272"/>
      <c r="CH89" s="272"/>
      <c r="CI89" s="272"/>
      <c r="CJ89" s="272"/>
      <c r="CK89" s="272"/>
      <c r="CL89" s="272"/>
      <c r="CM89" s="272"/>
      <c r="CN89" s="272"/>
      <c r="CO89" s="272"/>
      <c r="CP89" s="272"/>
      <c r="CQ89" s="272"/>
      <c r="CR89" s="272"/>
      <c r="CS89" s="272"/>
      <c r="CT89" s="272"/>
      <c r="CU89" s="272"/>
      <c r="CV89" s="272"/>
      <c r="CW89" s="272"/>
      <c r="CX89" s="272"/>
      <c r="CY89" s="272"/>
      <c r="CZ89" s="272"/>
      <c r="DA89" s="272"/>
      <c r="DB89" s="272"/>
      <c r="DC89" s="272"/>
      <c r="DD89" s="272"/>
      <c r="DE89" s="272"/>
      <c r="DF89" s="272"/>
      <c r="DG89" s="272"/>
      <c r="DH89" s="272"/>
      <c r="DI89" s="272"/>
      <c r="DJ89" s="272"/>
      <c r="DK89" s="272"/>
      <c r="DL89" s="272"/>
      <c r="DM89" s="272"/>
      <c r="DN89" s="272"/>
      <c r="DO89" s="272"/>
      <c r="DP89" s="272"/>
      <c r="DQ89" s="272"/>
      <c r="DR89" s="272"/>
      <c r="DS89" s="272"/>
      <c r="DT89" s="272"/>
      <c r="DU89" s="272"/>
      <c r="DV89" s="272"/>
      <c r="DW89" s="272"/>
      <c r="DX89" s="272"/>
      <c r="DY89" s="272"/>
      <c r="DZ89" s="272"/>
      <c r="EA89" s="272"/>
      <c r="EB89" s="272"/>
      <c r="EC89" s="272"/>
      <c r="ED89" s="272"/>
      <c r="EE89" s="272"/>
      <c r="EF89" s="272"/>
      <c r="EG89" s="272"/>
      <c r="EH89" s="272"/>
      <c r="EI89" s="272"/>
      <c r="EJ89" s="272"/>
      <c r="EK89" s="272"/>
      <c r="EL89" s="272"/>
      <c r="EM89" s="272"/>
      <c r="EN89" s="272"/>
      <c r="EO89" s="272"/>
      <c r="EP89" s="272"/>
      <c r="EQ89" s="272"/>
      <c r="ER89" s="272"/>
      <c r="ES89" s="272"/>
      <c r="ET89" s="272"/>
      <c r="EU89" s="272"/>
      <c r="EV89" s="272"/>
      <c r="EW89" s="272"/>
      <c r="EX89" s="272"/>
      <c r="EY89" s="272"/>
      <c r="EZ89" s="272"/>
      <c r="FA89" s="272"/>
      <c r="FB89" s="272"/>
      <c r="FC89" s="272"/>
      <c r="FD89" s="272"/>
      <c r="FE89" s="272"/>
      <c r="FF89" s="272"/>
      <c r="FG89" s="272"/>
      <c r="FH89" s="272"/>
      <c r="FI89" s="272"/>
      <c r="FJ89" s="272"/>
      <c r="FK89" s="272"/>
      <c r="FL89" s="272"/>
      <c r="FM89" s="272"/>
      <c r="FN89" s="272"/>
      <c r="FO89" s="272"/>
      <c r="FP89" s="272"/>
      <c r="FQ89" s="272"/>
      <c r="FR89" s="272"/>
      <c r="FS89" s="272"/>
      <c r="FT89" s="272"/>
      <c r="FU89" s="272"/>
      <c r="FV89" s="272"/>
      <c r="FW89" s="272"/>
      <c r="FX89" s="272"/>
      <c r="FY89" s="272"/>
      <c r="FZ89" s="272"/>
      <c r="GA89" s="272"/>
      <c r="GB89" s="272"/>
      <c r="GC89" s="272"/>
      <c r="GD89" s="272"/>
      <c r="GE89" s="272"/>
      <c r="GF89" s="272"/>
      <c r="GG89" s="272"/>
      <c r="GH89" s="272"/>
      <c r="GI89" s="272"/>
      <c r="GJ89" s="272"/>
      <c r="GK89" s="272"/>
      <c r="GL89" s="272"/>
      <c r="GM89" s="272"/>
      <c r="GN89" s="272"/>
      <c r="GO89" s="272"/>
      <c r="GP89" s="272"/>
      <c r="GQ89" s="272"/>
      <c r="GR89" s="272"/>
      <c r="GS89" s="272"/>
      <c r="GT89" s="272"/>
      <c r="GU89" s="272"/>
      <c r="GV89" s="272"/>
      <c r="GW89" s="272"/>
      <c r="GX89" s="272"/>
      <c r="GY89" s="272"/>
      <c r="GZ89" s="272"/>
      <c r="HA89" s="272"/>
      <c r="HB89" s="272"/>
      <c r="HC89" s="272"/>
      <c r="HD89" s="272"/>
      <c r="HE89" s="272"/>
      <c r="HF89" s="272"/>
      <c r="HG89" s="272"/>
      <c r="HH89" s="272"/>
      <c r="HI89" s="272"/>
      <c r="HJ89" s="272"/>
      <c r="HK89" s="272"/>
      <c r="HL89" s="272"/>
      <c r="HM89" s="272"/>
      <c r="HN89" s="272"/>
      <c r="HO89" s="272"/>
      <c r="HP89" s="272"/>
      <c r="HQ89" s="272"/>
      <c r="HR89" s="272"/>
      <c r="HS89" s="272"/>
      <c r="HT89" s="272"/>
      <c r="HU89" s="272"/>
      <c r="HV89" s="272"/>
      <c r="HW89" s="272"/>
      <c r="HX89" s="272"/>
      <c r="HY89" s="272"/>
      <c r="HZ89" s="272"/>
      <c r="IA89" s="272"/>
      <c r="IB89" s="272"/>
      <c r="IC89" s="272"/>
      <c r="ID89" s="272"/>
      <c r="IE89" s="272"/>
      <c r="IF89" s="272"/>
      <c r="IG89" s="272"/>
      <c r="IH89" s="272"/>
      <c r="II89" s="272"/>
      <c r="IJ89" s="272"/>
      <c r="IK89" s="272"/>
      <c r="IL89" s="272"/>
      <c r="IM89" s="272"/>
      <c r="IN89" s="272"/>
      <c r="IO89" s="272"/>
      <c r="IP89" s="272"/>
      <c r="IQ89" s="272"/>
      <c r="IR89" s="272"/>
      <c r="IS89" s="272"/>
      <c r="IT89" s="272"/>
      <c r="IU89" s="272"/>
      <c r="IV89" s="272"/>
    </row>
    <row r="90" spans="1:256" s="375" customFormat="1" ht="15" customHeight="1">
      <c r="A90" s="278"/>
      <c r="B90" s="278"/>
      <c r="C90" s="278"/>
      <c r="D90" s="299"/>
      <c r="E90" s="299"/>
      <c r="F90" s="299"/>
      <c r="G90" s="274"/>
      <c r="H90" s="274"/>
      <c r="I90" s="272"/>
      <c r="J90" s="273"/>
      <c r="K90" s="272"/>
      <c r="L90" s="272"/>
      <c r="M90" s="273"/>
      <c r="N90" s="272"/>
      <c r="O90" s="272"/>
      <c r="P90" s="272"/>
      <c r="Q90" s="272"/>
      <c r="R90" s="272"/>
      <c r="S90" s="272"/>
      <c r="T90" s="272"/>
      <c r="U90" s="272"/>
      <c r="V90" s="272"/>
      <c r="W90" s="272"/>
      <c r="X90" s="272"/>
      <c r="Y90" s="272"/>
      <c r="Z90" s="272"/>
      <c r="AA90" s="272"/>
      <c r="AB90" s="272"/>
      <c r="AC90" s="272"/>
      <c r="AD90" s="272"/>
      <c r="AE90" s="272"/>
      <c r="AF90" s="272"/>
      <c r="AG90" s="272"/>
      <c r="AH90" s="272"/>
      <c r="AI90" s="272"/>
      <c r="AJ90" s="272"/>
      <c r="AK90" s="272"/>
      <c r="AL90" s="272"/>
      <c r="AM90" s="272"/>
      <c r="AN90" s="272"/>
      <c r="AO90" s="272"/>
      <c r="AP90" s="272"/>
      <c r="AQ90" s="272"/>
      <c r="AR90" s="272"/>
      <c r="AS90" s="272"/>
      <c r="AT90" s="272"/>
      <c r="AU90" s="272"/>
      <c r="AV90" s="272"/>
      <c r="AW90" s="272"/>
      <c r="AX90" s="272"/>
      <c r="AY90" s="272"/>
      <c r="AZ90" s="272"/>
      <c r="BA90" s="272"/>
      <c r="BB90" s="272"/>
      <c r="BC90" s="272"/>
      <c r="BD90" s="272"/>
      <c r="BE90" s="272"/>
      <c r="BF90" s="272"/>
      <c r="BG90" s="272"/>
      <c r="BH90" s="272"/>
      <c r="BI90" s="272"/>
      <c r="BJ90" s="272"/>
      <c r="BK90" s="272"/>
      <c r="BL90" s="272"/>
      <c r="BM90" s="272"/>
      <c r="BN90" s="272"/>
      <c r="BO90" s="272"/>
      <c r="BP90" s="272"/>
      <c r="BQ90" s="272"/>
      <c r="BR90" s="272"/>
      <c r="BS90" s="272"/>
      <c r="BT90" s="272"/>
      <c r="BU90" s="272"/>
      <c r="BV90" s="272"/>
      <c r="BW90" s="272"/>
      <c r="BX90" s="272"/>
      <c r="BY90" s="272"/>
      <c r="BZ90" s="272"/>
      <c r="CA90" s="272"/>
      <c r="CB90" s="272"/>
      <c r="CC90" s="272"/>
      <c r="CD90" s="272"/>
      <c r="CE90" s="272"/>
      <c r="CF90" s="272"/>
      <c r="CG90" s="272"/>
      <c r="CH90" s="272"/>
      <c r="CI90" s="272"/>
      <c r="CJ90" s="272"/>
      <c r="CK90" s="272"/>
      <c r="CL90" s="272"/>
      <c r="CM90" s="272"/>
      <c r="CN90" s="272"/>
      <c r="CO90" s="272"/>
      <c r="CP90" s="272"/>
      <c r="CQ90" s="272"/>
      <c r="CR90" s="272"/>
      <c r="CS90" s="272"/>
      <c r="CT90" s="272"/>
      <c r="CU90" s="272"/>
      <c r="CV90" s="272"/>
      <c r="CW90" s="272"/>
      <c r="CX90" s="272"/>
      <c r="CY90" s="272"/>
      <c r="CZ90" s="272"/>
      <c r="DA90" s="272"/>
      <c r="DB90" s="272"/>
      <c r="DC90" s="272"/>
      <c r="DD90" s="272"/>
      <c r="DE90" s="272"/>
      <c r="DF90" s="272"/>
      <c r="DG90" s="272"/>
      <c r="DH90" s="272"/>
      <c r="DI90" s="272"/>
      <c r="DJ90" s="272"/>
      <c r="DK90" s="272"/>
      <c r="DL90" s="272"/>
      <c r="DM90" s="272"/>
      <c r="DN90" s="272"/>
      <c r="DO90" s="272"/>
      <c r="DP90" s="272"/>
      <c r="DQ90" s="272"/>
      <c r="DR90" s="272"/>
      <c r="DS90" s="272"/>
      <c r="DT90" s="272"/>
      <c r="DU90" s="272"/>
      <c r="DV90" s="272"/>
      <c r="DW90" s="272"/>
      <c r="DX90" s="272"/>
      <c r="DY90" s="272"/>
      <c r="DZ90" s="272"/>
      <c r="EA90" s="272"/>
      <c r="EB90" s="272"/>
      <c r="EC90" s="272"/>
      <c r="ED90" s="272"/>
      <c r="EE90" s="272"/>
      <c r="EF90" s="272"/>
      <c r="EG90" s="272"/>
      <c r="EH90" s="272"/>
      <c r="EI90" s="272"/>
      <c r="EJ90" s="272"/>
      <c r="EK90" s="272"/>
      <c r="EL90" s="272"/>
      <c r="EM90" s="272"/>
      <c r="EN90" s="272"/>
      <c r="EO90" s="272"/>
      <c r="EP90" s="272"/>
      <c r="EQ90" s="272"/>
      <c r="ER90" s="272"/>
      <c r="ES90" s="272"/>
      <c r="ET90" s="272"/>
      <c r="EU90" s="272"/>
      <c r="EV90" s="272"/>
      <c r="EW90" s="272"/>
      <c r="EX90" s="272"/>
      <c r="EY90" s="272"/>
      <c r="EZ90" s="272"/>
      <c r="FA90" s="272"/>
      <c r="FB90" s="272"/>
      <c r="FC90" s="272"/>
      <c r="FD90" s="272"/>
      <c r="FE90" s="272"/>
      <c r="FF90" s="272"/>
      <c r="FG90" s="272"/>
      <c r="FH90" s="272"/>
      <c r="FI90" s="272"/>
      <c r="FJ90" s="272"/>
      <c r="FK90" s="272"/>
      <c r="FL90" s="272"/>
      <c r="FM90" s="272"/>
      <c r="FN90" s="272"/>
      <c r="FO90" s="272"/>
      <c r="FP90" s="272"/>
      <c r="FQ90" s="272"/>
      <c r="FR90" s="272"/>
      <c r="FS90" s="272"/>
      <c r="FT90" s="272"/>
      <c r="FU90" s="272"/>
      <c r="FV90" s="272"/>
      <c r="FW90" s="272"/>
      <c r="FX90" s="272"/>
      <c r="FY90" s="272"/>
      <c r="FZ90" s="272"/>
      <c r="GA90" s="272"/>
      <c r="GB90" s="272"/>
      <c r="GC90" s="272"/>
      <c r="GD90" s="272"/>
      <c r="GE90" s="272"/>
      <c r="GF90" s="272"/>
      <c r="GG90" s="272"/>
      <c r="GH90" s="272"/>
      <c r="GI90" s="272"/>
      <c r="GJ90" s="272"/>
      <c r="GK90" s="272"/>
      <c r="GL90" s="272"/>
      <c r="GM90" s="272"/>
      <c r="GN90" s="272"/>
      <c r="GO90" s="272"/>
      <c r="GP90" s="272"/>
      <c r="GQ90" s="272"/>
      <c r="GR90" s="272"/>
      <c r="GS90" s="272"/>
      <c r="GT90" s="272"/>
      <c r="GU90" s="272"/>
      <c r="GV90" s="272"/>
      <c r="GW90" s="272"/>
      <c r="GX90" s="272"/>
      <c r="GY90" s="272"/>
      <c r="GZ90" s="272"/>
      <c r="HA90" s="272"/>
      <c r="HB90" s="272"/>
      <c r="HC90" s="272"/>
      <c r="HD90" s="272"/>
      <c r="HE90" s="272"/>
      <c r="HF90" s="272"/>
      <c r="HG90" s="272"/>
      <c r="HH90" s="272"/>
      <c r="HI90" s="272"/>
      <c r="HJ90" s="272"/>
      <c r="HK90" s="272"/>
      <c r="HL90" s="272"/>
      <c r="HM90" s="272"/>
      <c r="HN90" s="272"/>
      <c r="HO90" s="272"/>
      <c r="HP90" s="272"/>
      <c r="HQ90" s="272"/>
      <c r="HR90" s="272"/>
      <c r="HS90" s="272"/>
      <c r="HT90" s="272"/>
      <c r="HU90" s="272"/>
      <c r="HV90" s="272"/>
      <c r="HW90" s="272"/>
      <c r="HX90" s="272"/>
      <c r="HY90" s="272"/>
      <c r="HZ90" s="272"/>
      <c r="IA90" s="272"/>
      <c r="IB90" s="272"/>
      <c r="IC90" s="272"/>
      <c r="ID90" s="272"/>
      <c r="IE90" s="272"/>
      <c r="IF90" s="272"/>
      <c r="IG90" s="272"/>
      <c r="IH90" s="272"/>
      <c r="II90" s="272"/>
      <c r="IJ90" s="272"/>
      <c r="IK90" s="272"/>
      <c r="IL90" s="272"/>
      <c r="IM90" s="272"/>
      <c r="IN90" s="272"/>
      <c r="IO90" s="272"/>
      <c r="IP90" s="272"/>
      <c r="IQ90" s="272"/>
      <c r="IR90" s="272"/>
      <c r="IS90" s="272"/>
      <c r="IT90" s="272"/>
      <c r="IU90" s="272"/>
      <c r="IV90" s="272"/>
    </row>
    <row r="91" spans="1:256" s="375" customFormat="1" ht="15" customHeight="1">
      <c r="A91" s="278"/>
      <c r="B91" s="278"/>
      <c r="C91" s="278"/>
      <c r="D91" s="299"/>
      <c r="E91" s="299"/>
      <c r="F91" s="299"/>
      <c r="G91" s="274"/>
      <c r="H91" s="274"/>
      <c r="I91" s="272"/>
      <c r="J91" s="273"/>
      <c r="K91" s="272"/>
      <c r="L91" s="272"/>
      <c r="M91" s="273"/>
      <c r="N91" s="272"/>
      <c r="O91" s="272"/>
      <c r="P91" s="272"/>
      <c r="Q91" s="272"/>
      <c r="R91" s="272"/>
      <c r="S91" s="272"/>
      <c r="T91" s="272"/>
      <c r="U91" s="272"/>
      <c r="V91" s="272"/>
      <c r="W91" s="272"/>
      <c r="X91" s="272"/>
      <c r="Y91" s="272"/>
      <c r="Z91" s="272"/>
      <c r="AA91" s="272"/>
      <c r="AB91" s="272"/>
      <c r="AC91" s="272"/>
      <c r="AD91" s="272"/>
      <c r="AE91" s="272"/>
      <c r="AF91" s="272"/>
      <c r="AG91" s="272"/>
      <c r="AH91" s="272"/>
      <c r="AI91" s="272"/>
      <c r="AJ91" s="272"/>
      <c r="AK91" s="272"/>
      <c r="AL91" s="272"/>
      <c r="AM91" s="272"/>
      <c r="AN91" s="272"/>
      <c r="AO91" s="272"/>
      <c r="AP91" s="272"/>
      <c r="AQ91" s="272"/>
      <c r="AR91" s="272"/>
      <c r="AS91" s="272"/>
      <c r="AT91" s="272"/>
      <c r="AU91" s="272"/>
      <c r="AV91" s="272"/>
      <c r="AW91" s="272"/>
      <c r="AX91" s="272"/>
      <c r="AY91" s="272"/>
      <c r="AZ91" s="272"/>
      <c r="BA91" s="272"/>
      <c r="BB91" s="272"/>
      <c r="BC91" s="272"/>
      <c r="BD91" s="272"/>
      <c r="BE91" s="272"/>
      <c r="BF91" s="272"/>
      <c r="BG91" s="272"/>
      <c r="BH91" s="272"/>
      <c r="BI91" s="272"/>
      <c r="BJ91" s="272"/>
      <c r="BK91" s="272"/>
      <c r="BL91" s="272"/>
      <c r="BM91" s="272"/>
      <c r="BN91" s="272"/>
      <c r="BO91" s="272"/>
      <c r="BP91" s="272"/>
      <c r="BQ91" s="272"/>
      <c r="BR91" s="272"/>
      <c r="BS91" s="272"/>
      <c r="BT91" s="272"/>
      <c r="BU91" s="272"/>
      <c r="BV91" s="272"/>
      <c r="BW91" s="272"/>
      <c r="BX91" s="272"/>
      <c r="BY91" s="272"/>
      <c r="BZ91" s="272"/>
      <c r="CA91" s="272"/>
      <c r="CB91" s="272"/>
      <c r="CC91" s="272"/>
      <c r="CD91" s="272"/>
      <c r="CE91" s="272"/>
      <c r="CF91" s="272"/>
      <c r="CG91" s="272"/>
      <c r="CH91" s="272"/>
      <c r="CI91" s="272"/>
      <c r="CJ91" s="272"/>
      <c r="CK91" s="272"/>
      <c r="CL91" s="272"/>
      <c r="CM91" s="272"/>
      <c r="CN91" s="272"/>
      <c r="CO91" s="272"/>
      <c r="CP91" s="272"/>
      <c r="CQ91" s="272"/>
      <c r="CR91" s="272"/>
      <c r="CS91" s="272"/>
      <c r="CT91" s="272"/>
      <c r="CU91" s="272"/>
      <c r="CV91" s="272"/>
      <c r="CW91" s="272"/>
      <c r="CX91" s="272"/>
      <c r="CY91" s="272"/>
      <c r="CZ91" s="272"/>
      <c r="DA91" s="272"/>
      <c r="DB91" s="272"/>
      <c r="DC91" s="272"/>
      <c r="DD91" s="272"/>
      <c r="DE91" s="272"/>
      <c r="DF91" s="272"/>
      <c r="DG91" s="272"/>
      <c r="DH91" s="272"/>
      <c r="DI91" s="272"/>
      <c r="DJ91" s="272"/>
      <c r="DK91" s="272"/>
      <c r="DL91" s="272"/>
      <c r="DM91" s="272"/>
      <c r="DN91" s="272"/>
      <c r="DO91" s="272"/>
      <c r="DP91" s="272"/>
      <c r="DQ91" s="272"/>
      <c r="DR91" s="272"/>
      <c r="DS91" s="272"/>
      <c r="DT91" s="272"/>
      <c r="DU91" s="272"/>
      <c r="DV91" s="272"/>
      <c r="DW91" s="272"/>
      <c r="DX91" s="272"/>
      <c r="DY91" s="272"/>
      <c r="DZ91" s="272"/>
      <c r="EA91" s="272"/>
      <c r="EB91" s="272"/>
      <c r="EC91" s="272"/>
      <c r="ED91" s="272"/>
      <c r="EE91" s="272"/>
      <c r="EF91" s="272"/>
      <c r="EG91" s="272"/>
      <c r="EH91" s="272"/>
      <c r="EI91" s="272"/>
      <c r="EJ91" s="272"/>
      <c r="EK91" s="272"/>
      <c r="EL91" s="272"/>
      <c r="EM91" s="272"/>
      <c r="EN91" s="272"/>
      <c r="EO91" s="272"/>
      <c r="EP91" s="272"/>
      <c r="EQ91" s="272"/>
      <c r="ER91" s="272"/>
      <c r="ES91" s="272"/>
      <c r="ET91" s="272"/>
      <c r="EU91" s="272"/>
      <c r="EV91" s="272"/>
      <c r="EW91" s="272"/>
      <c r="EX91" s="272"/>
      <c r="EY91" s="272"/>
      <c r="EZ91" s="272"/>
      <c r="FA91" s="272"/>
      <c r="FB91" s="272"/>
      <c r="FC91" s="272"/>
      <c r="FD91" s="272"/>
      <c r="FE91" s="272"/>
      <c r="FF91" s="272"/>
      <c r="FG91" s="272"/>
      <c r="FH91" s="272"/>
      <c r="FI91" s="272"/>
      <c r="FJ91" s="272"/>
      <c r="FK91" s="272"/>
      <c r="FL91" s="272"/>
      <c r="FM91" s="272"/>
      <c r="FN91" s="272"/>
      <c r="FO91" s="272"/>
      <c r="FP91" s="272"/>
      <c r="FQ91" s="272"/>
      <c r="FR91" s="272"/>
      <c r="FS91" s="272"/>
      <c r="FT91" s="272"/>
      <c r="FU91" s="272"/>
      <c r="FV91" s="272"/>
      <c r="FW91" s="272"/>
      <c r="FX91" s="272"/>
      <c r="FY91" s="272"/>
      <c r="FZ91" s="272"/>
      <c r="GA91" s="272"/>
      <c r="GB91" s="272"/>
      <c r="GC91" s="272"/>
      <c r="GD91" s="272"/>
      <c r="GE91" s="272"/>
      <c r="GF91" s="272"/>
      <c r="GG91" s="272"/>
      <c r="GH91" s="272"/>
      <c r="GI91" s="272"/>
      <c r="GJ91" s="272"/>
      <c r="GK91" s="272"/>
      <c r="GL91" s="272"/>
      <c r="GM91" s="272"/>
      <c r="GN91" s="272"/>
      <c r="GO91" s="272"/>
      <c r="GP91" s="272"/>
      <c r="GQ91" s="272"/>
      <c r="GR91" s="272"/>
      <c r="GS91" s="272"/>
      <c r="GT91" s="272"/>
      <c r="GU91" s="272"/>
      <c r="GV91" s="272"/>
      <c r="GW91" s="272"/>
      <c r="GX91" s="272"/>
      <c r="GY91" s="272"/>
      <c r="GZ91" s="272"/>
      <c r="HA91" s="272"/>
      <c r="HB91" s="272"/>
      <c r="HC91" s="272"/>
      <c r="HD91" s="272"/>
      <c r="HE91" s="272"/>
      <c r="HF91" s="272"/>
      <c r="HG91" s="272"/>
      <c r="HH91" s="272"/>
      <c r="HI91" s="272"/>
      <c r="HJ91" s="272"/>
      <c r="HK91" s="272"/>
      <c r="HL91" s="272"/>
      <c r="HM91" s="272"/>
      <c r="HN91" s="272"/>
      <c r="HO91" s="272"/>
      <c r="HP91" s="272"/>
      <c r="HQ91" s="272"/>
      <c r="HR91" s="272"/>
      <c r="HS91" s="272"/>
      <c r="HT91" s="272"/>
      <c r="HU91" s="272"/>
      <c r="HV91" s="272"/>
      <c r="HW91" s="272"/>
      <c r="HX91" s="272"/>
      <c r="HY91" s="272"/>
      <c r="HZ91" s="272"/>
      <c r="IA91" s="272"/>
      <c r="IB91" s="272"/>
      <c r="IC91" s="272"/>
      <c r="ID91" s="272"/>
      <c r="IE91" s="272"/>
      <c r="IF91" s="272"/>
      <c r="IG91" s="272"/>
      <c r="IH91" s="272"/>
      <c r="II91" s="272"/>
      <c r="IJ91" s="272"/>
      <c r="IK91" s="272"/>
      <c r="IL91" s="272"/>
      <c r="IM91" s="272"/>
      <c r="IN91" s="272"/>
      <c r="IO91" s="272"/>
      <c r="IP91" s="272"/>
      <c r="IQ91" s="272"/>
      <c r="IR91" s="272"/>
      <c r="IS91" s="272"/>
      <c r="IT91" s="272"/>
      <c r="IU91" s="272"/>
      <c r="IV91" s="272"/>
    </row>
    <row r="92" spans="1:256" s="375" customFormat="1" ht="15" customHeight="1">
      <c r="A92" s="278"/>
      <c r="B92" s="278"/>
      <c r="C92" s="278"/>
      <c r="D92" s="299"/>
      <c r="E92" s="299"/>
      <c r="F92" s="299"/>
      <c r="G92" s="274"/>
      <c r="H92" s="274"/>
      <c r="I92" s="272"/>
      <c r="J92" s="273"/>
      <c r="K92" s="272"/>
      <c r="L92" s="272"/>
      <c r="M92" s="273"/>
      <c r="N92" s="272"/>
      <c r="O92" s="272"/>
      <c r="P92" s="272"/>
      <c r="Q92" s="272"/>
      <c r="R92" s="272"/>
      <c r="S92" s="272"/>
      <c r="T92" s="272"/>
      <c r="U92" s="272"/>
      <c r="V92" s="272"/>
      <c r="W92" s="272"/>
      <c r="X92" s="272"/>
      <c r="Y92" s="272"/>
      <c r="Z92" s="272"/>
      <c r="AA92" s="272"/>
      <c r="AB92" s="272"/>
      <c r="AC92" s="272"/>
      <c r="AD92" s="272"/>
      <c r="AE92" s="272"/>
      <c r="AF92" s="272"/>
      <c r="AG92" s="272"/>
      <c r="AH92" s="272"/>
      <c r="AI92" s="272"/>
      <c r="AJ92" s="272"/>
      <c r="AK92" s="272"/>
      <c r="AL92" s="272"/>
      <c r="AM92" s="272"/>
      <c r="AN92" s="272"/>
      <c r="AO92" s="272"/>
      <c r="AP92" s="272"/>
      <c r="AQ92" s="272"/>
      <c r="AR92" s="272"/>
      <c r="AS92" s="272"/>
      <c r="AT92" s="272"/>
      <c r="AU92" s="272"/>
      <c r="AV92" s="272"/>
      <c r="AW92" s="272"/>
      <c r="AX92" s="272"/>
      <c r="AY92" s="272"/>
      <c r="AZ92" s="272"/>
      <c r="BA92" s="272"/>
      <c r="BB92" s="272"/>
      <c r="BC92" s="272"/>
      <c r="BD92" s="272"/>
      <c r="BE92" s="272"/>
      <c r="BF92" s="272"/>
      <c r="BG92" s="272"/>
      <c r="BH92" s="272"/>
      <c r="BI92" s="272"/>
      <c r="BJ92" s="272"/>
      <c r="BK92" s="272"/>
      <c r="BL92" s="272"/>
      <c r="BM92" s="272"/>
      <c r="BN92" s="272"/>
      <c r="BO92" s="272"/>
      <c r="BP92" s="272"/>
      <c r="BQ92" s="272"/>
      <c r="BR92" s="272"/>
      <c r="BS92" s="272"/>
      <c r="BT92" s="272"/>
      <c r="BU92" s="272"/>
      <c r="BV92" s="272"/>
      <c r="BW92" s="272"/>
      <c r="BX92" s="272"/>
      <c r="BY92" s="272"/>
      <c r="BZ92" s="272"/>
      <c r="CA92" s="272"/>
      <c r="CB92" s="272"/>
      <c r="CC92" s="272"/>
      <c r="CD92" s="272"/>
      <c r="CE92" s="272"/>
      <c r="CF92" s="272"/>
      <c r="CG92" s="272"/>
      <c r="CH92" s="272"/>
      <c r="CI92" s="272"/>
      <c r="CJ92" s="272"/>
      <c r="CK92" s="272"/>
      <c r="CL92" s="272"/>
      <c r="CM92" s="272"/>
      <c r="CN92" s="272"/>
      <c r="CO92" s="272"/>
      <c r="CP92" s="272"/>
      <c r="CQ92" s="272"/>
      <c r="CR92" s="272"/>
      <c r="CS92" s="272"/>
      <c r="CT92" s="272"/>
      <c r="CU92" s="272"/>
      <c r="CV92" s="272"/>
      <c r="CW92" s="272"/>
      <c r="CX92" s="272"/>
      <c r="CY92" s="272"/>
      <c r="CZ92" s="272"/>
      <c r="DA92" s="272"/>
      <c r="DB92" s="272"/>
      <c r="DC92" s="272"/>
      <c r="DD92" s="272"/>
      <c r="DE92" s="272"/>
      <c r="DF92" s="272"/>
      <c r="DG92" s="272"/>
      <c r="DH92" s="272"/>
      <c r="DI92" s="272"/>
      <c r="DJ92" s="272"/>
      <c r="DK92" s="272"/>
      <c r="DL92" s="272"/>
      <c r="DM92" s="272"/>
      <c r="DN92" s="272"/>
      <c r="DO92" s="272"/>
      <c r="DP92" s="272"/>
      <c r="DQ92" s="272"/>
      <c r="DR92" s="272"/>
      <c r="DS92" s="272"/>
      <c r="DT92" s="272"/>
      <c r="DU92" s="272"/>
      <c r="DV92" s="272"/>
      <c r="DW92" s="272"/>
      <c r="DX92" s="272"/>
      <c r="DY92" s="272"/>
      <c r="DZ92" s="272"/>
      <c r="EA92" s="272"/>
      <c r="EB92" s="272"/>
      <c r="EC92" s="272"/>
      <c r="ED92" s="272"/>
      <c r="EE92" s="272"/>
      <c r="EF92" s="272"/>
      <c r="EG92" s="272"/>
      <c r="EH92" s="272"/>
      <c r="EI92" s="272"/>
      <c r="EJ92" s="272"/>
      <c r="EK92" s="272"/>
      <c r="EL92" s="272"/>
      <c r="EM92" s="272"/>
      <c r="EN92" s="272"/>
      <c r="EO92" s="272"/>
      <c r="EP92" s="272"/>
      <c r="EQ92" s="272"/>
      <c r="ER92" s="272"/>
      <c r="ES92" s="272"/>
      <c r="ET92" s="272"/>
      <c r="EU92" s="272"/>
      <c r="EV92" s="272"/>
      <c r="EW92" s="272"/>
      <c r="EX92" s="272"/>
      <c r="EY92" s="272"/>
      <c r="EZ92" s="272"/>
      <c r="FA92" s="272"/>
      <c r="FB92" s="272"/>
      <c r="FC92" s="272"/>
      <c r="FD92" s="272"/>
      <c r="FE92" s="272"/>
      <c r="FF92" s="272"/>
      <c r="FG92" s="272"/>
      <c r="FH92" s="272"/>
      <c r="FI92" s="272"/>
      <c r="FJ92" s="272"/>
      <c r="FK92" s="272"/>
      <c r="FL92" s="272"/>
      <c r="FM92" s="272"/>
      <c r="FN92" s="272"/>
      <c r="FO92" s="272"/>
      <c r="FP92" s="272"/>
      <c r="FQ92" s="272"/>
      <c r="FR92" s="272"/>
      <c r="FS92" s="272"/>
      <c r="FT92" s="272"/>
      <c r="FU92" s="272"/>
      <c r="FV92" s="272"/>
      <c r="FW92" s="272"/>
      <c r="FX92" s="272"/>
      <c r="FY92" s="272"/>
      <c r="FZ92" s="272"/>
      <c r="GA92" s="272"/>
      <c r="GB92" s="272"/>
      <c r="GC92" s="272"/>
      <c r="GD92" s="272"/>
      <c r="GE92" s="272"/>
      <c r="GF92" s="272"/>
      <c r="GG92" s="272"/>
      <c r="GH92" s="272"/>
      <c r="GI92" s="272"/>
      <c r="GJ92" s="272"/>
      <c r="GK92" s="272"/>
      <c r="GL92" s="272"/>
      <c r="GM92" s="272"/>
      <c r="GN92" s="272"/>
      <c r="GO92" s="272"/>
      <c r="GP92" s="272"/>
      <c r="GQ92" s="272"/>
      <c r="GR92" s="272"/>
      <c r="GS92" s="272"/>
      <c r="GT92" s="272"/>
      <c r="GU92" s="272"/>
      <c r="GV92" s="272"/>
      <c r="GW92" s="272"/>
      <c r="GX92" s="272"/>
      <c r="GY92" s="272"/>
      <c r="GZ92" s="272"/>
      <c r="HA92" s="272"/>
      <c r="HB92" s="272"/>
      <c r="HC92" s="272"/>
      <c r="HD92" s="272"/>
      <c r="HE92" s="272"/>
      <c r="HF92" s="272"/>
      <c r="HG92" s="272"/>
      <c r="HH92" s="272"/>
      <c r="HI92" s="272"/>
      <c r="HJ92" s="272"/>
      <c r="HK92" s="272"/>
      <c r="HL92" s="272"/>
      <c r="HM92" s="272"/>
      <c r="HN92" s="272"/>
      <c r="HO92" s="272"/>
      <c r="HP92" s="272"/>
      <c r="HQ92" s="272"/>
      <c r="HR92" s="272"/>
      <c r="HS92" s="272"/>
      <c r="HT92" s="272"/>
      <c r="HU92" s="272"/>
      <c r="HV92" s="272"/>
      <c r="HW92" s="272"/>
      <c r="HX92" s="272"/>
      <c r="HY92" s="272"/>
      <c r="HZ92" s="272"/>
      <c r="IA92" s="272"/>
      <c r="IB92" s="272"/>
      <c r="IC92" s="272"/>
      <c r="ID92" s="272"/>
      <c r="IE92" s="272"/>
      <c r="IF92" s="272"/>
      <c r="IG92" s="272"/>
      <c r="IH92" s="272"/>
      <c r="II92" s="272"/>
      <c r="IJ92" s="272"/>
      <c r="IK92" s="272"/>
      <c r="IL92" s="272"/>
      <c r="IM92" s="272"/>
      <c r="IN92" s="272"/>
      <c r="IO92" s="272"/>
      <c r="IP92" s="272"/>
      <c r="IQ92" s="272"/>
      <c r="IR92" s="272"/>
      <c r="IS92" s="272"/>
      <c r="IT92" s="272"/>
      <c r="IU92" s="272"/>
      <c r="IV92" s="272"/>
    </row>
    <row r="93" spans="1:256" s="375" customFormat="1" ht="15" customHeight="1">
      <c r="A93" s="278"/>
      <c r="B93" s="278"/>
      <c r="C93" s="278"/>
      <c r="D93" s="299"/>
      <c r="E93" s="299"/>
      <c r="F93" s="299"/>
      <c r="G93" s="274"/>
      <c r="H93" s="274"/>
      <c r="I93" s="272"/>
      <c r="J93" s="273"/>
      <c r="K93" s="272"/>
      <c r="L93" s="272"/>
      <c r="M93" s="273"/>
      <c r="N93" s="272"/>
      <c r="O93" s="272"/>
      <c r="P93" s="272"/>
      <c r="Q93" s="272"/>
      <c r="R93" s="272"/>
      <c r="S93" s="272"/>
      <c r="T93" s="272"/>
      <c r="U93" s="272"/>
      <c r="V93" s="272"/>
      <c r="W93" s="272"/>
      <c r="X93" s="272"/>
      <c r="Y93" s="272"/>
      <c r="Z93" s="272"/>
      <c r="AA93" s="272"/>
      <c r="AB93" s="272"/>
      <c r="AC93" s="272"/>
      <c r="AD93" s="272"/>
      <c r="AE93" s="272"/>
      <c r="AF93" s="272"/>
      <c r="AG93" s="272"/>
      <c r="AH93" s="272"/>
      <c r="AI93" s="272"/>
      <c r="AJ93" s="272"/>
      <c r="AK93" s="272"/>
      <c r="AL93" s="272"/>
      <c r="AM93" s="272"/>
      <c r="AN93" s="272"/>
      <c r="AO93" s="272"/>
      <c r="AP93" s="272"/>
      <c r="AQ93" s="272"/>
      <c r="AR93" s="272"/>
      <c r="AS93" s="272"/>
      <c r="AT93" s="272"/>
      <c r="AU93" s="272"/>
      <c r="AV93" s="272"/>
      <c r="AW93" s="272"/>
      <c r="AX93" s="272"/>
      <c r="AY93" s="272"/>
      <c r="AZ93" s="272"/>
      <c r="BA93" s="272"/>
      <c r="BB93" s="272"/>
      <c r="BC93" s="272"/>
      <c r="BD93" s="272"/>
      <c r="BE93" s="272"/>
      <c r="BF93" s="272"/>
      <c r="BG93" s="272"/>
      <c r="BH93" s="272"/>
      <c r="BI93" s="272"/>
      <c r="BJ93" s="272"/>
      <c r="BK93" s="272"/>
      <c r="BL93" s="272"/>
      <c r="BM93" s="272"/>
      <c r="BN93" s="272"/>
      <c r="BO93" s="272"/>
      <c r="BP93" s="272"/>
      <c r="BQ93" s="272"/>
      <c r="BR93" s="272"/>
      <c r="BS93" s="272"/>
      <c r="BT93" s="272"/>
      <c r="BU93" s="272"/>
      <c r="BV93" s="272"/>
      <c r="BW93" s="272"/>
      <c r="BX93" s="272"/>
      <c r="BY93" s="272"/>
      <c r="BZ93" s="272"/>
      <c r="CA93" s="272"/>
      <c r="CB93" s="272"/>
      <c r="CC93" s="272"/>
      <c r="CD93" s="272"/>
      <c r="CE93" s="272"/>
      <c r="CF93" s="272"/>
      <c r="CG93" s="272"/>
      <c r="CH93" s="272"/>
      <c r="CI93" s="272"/>
      <c r="CJ93" s="272"/>
      <c r="CK93" s="272"/>
      <c r="CL93" s="272"/>
      <c r="CM93" s="272"/>
      <c r="CN93" s="272"/>
      <c r="CO93" s="272"/>
      <c r="CP93" s="272"/>
      <c r="CQ93" s="272"/>
      <c r="CR93" s="272"/>
      <c r="CS93" s="272"/>
      <c r="CT93" s="272"/>
      <c r="CU93" s="272"/>
      <c r="CV93" s="272"/>
      <c r="CW93" s="272"/>
      <c r="CX93" s="272"/>
      <c r="CY93" s="272"/>
      <c r="CZ93" s="272"/>
      <c r="DA93" s="272"/>
      <c r="DB93" s="272"/>
      <c r="DC93" s="272"/>
      <c r="DD93" s="272"/>
      <c r="DE93" s="272"/>
      <c r="DF93" s="272"/>
      <c r="DG93" s="272"/>
      <c r="DH93" s="272"/>
      <c r="DI93" s="272"/>
      <c r="DJ93" s="272"/>
      <c r="DK93" s="272"/>
      <c r="DL93" s="272"/>
      <c r="DM93" s="272"/>
      <c r="DN93" s="272"/>
      <c r="DO93" s="272"/>
      <c r="DP93" s="272"/>
      <c r="DQ93" s="272"/>
      <c r="DR93" s="272"/>
      <c r="DS93" s="272"/>
      <c r="DT93" s="272"/>
      <c r="DU93" s="272"/>
      <c r="DV93" s="272"/>
      <c r="DW93" s="272"/>
      <c r="DX93" s="272"/>
      <c r="DY93" s="272"/>
      <c r="DZ93" s="272"/>
      <c r="EA93" s="272"/>
      <c r="EB93" s="272"/>
      <c r="EC93" s="272"/>
      <c r="ED93" s="272"/>
      <c r="EE93" s="272"/>
      <c r="EF93" s="272"/>
      <c r="EG93" s="272"/>
      <c r="EH93" s="272"/>
      <c r="EI93" s="272"/>
      <c r="EJ93" s="272"/>
      <c r="EK93" s="272"/>
      <c r="EL93" s="272"/>
      <c r="EM93" s="272"/>
      <c r="EN93" s="272"/>
      <c r="EO93" s="272"/>
      <c r="EP93" s="272"/>
      <c r="EQ93" s="272"/>
      <c r="ER93" s="272"/>
      <c r="ES93" s="272"/>
      <c r="ET93" s="272"/>
      <c r="EU93" s="272"/>
      <c r="EV93" s="272"/>
      <c r="EW93" s="272"/>
      <c r="EX93" s="272"/>
      <c r="EY93" s="272"/>
      <c r="EZ93" s="272"/>
      <c r="FA93" s="272"/>
      <c r="FB93" s="272"/>
      <c r="FC93" s="272"/>
      <c r="FD93" s="272"/>
      <c r="FE93" s="272"/>
      <c r="FF93" s="272"/>
      <c r="FG93" s="272"/>
      <c r="FH93" s="272"/>
      <c r="FI93" s="272"/>
      <c r="FJ93" s="272"/>
      <c r="FK93" s="272"/>
      <c r="FL93" s="272"/>
      <c r="FM93" s="272"/>
      <c r="FN93" s="272"/>
      <c r="FO93" s="272"/>
      <c r="FP93" s="272"/>
      <c r="FQ93" s="272"/>
      <c r="FR93" s="272"/>
      <c r="FS93" s="272"/>
      <c r="FT93" s="272"/>
      <c r="FU93" s="272"/>
      <c r="FV93" s="272"/>
      <c r="FW93" s="272"/>
      <c r="FX93" s="272"/>
      <c r="FY93" s="272"/>
      <c r="FZ93" s="272"/>
      <c r="GA93" s="272"/>
      <c r="GB93" s="272"/>
      <c r="GC93" s="272"/>
      <c r="GD93" s="272"/>
      <c r="GE93" s="272"/>
      <c r="GF93" s="272"/>
      <c r="GG93" s="272"/>
      <c r="GH93" s="272"/>
      <c r="GI93" s="272"/>
      <c r="GJ93" s="272"/>
      <c r="GK93" s="272"/>
      <c r="GL93" s="272"/>
      <c r="GM93" s="272"/>
      <c r="GN93" s="272"/>
      <c r="GO93" s="272"/>
      <c r="GP93" s="272"/>
      <c r="GQ93" s="272"/>
      <c r="GR93" s="272"/>
      <c r="GS93" s="272"/>
      <c r="GT93" s="272"/>
      <c r="GU93" s="272"/>
      <c r="GV93" s="272"/>
      <c r="GW93" s="272"/>
      <c r="GX93" s="272"/>
      <c r="GY93" s="272"/>
      <c r="GZ93" s="272"/>
      <c r="HA93" s="272"/>
      <c r="HB93" s="272"/>
      <c r="HC93" s="272"/>
      <c r="HD93" s="272"/>
      <c r="HE93" s="272"/>
      <c r="HF93" s="272"/>
      <c r="HG93" s="272"/>
      <c r="HH93" s="272"/>
      <c r="HI93" s="272"/>
      <c r="HJ93" s="272"/>
      <c r="HK93" s="272"/>
      <c r="HL93" s="272"/>
      <c r="HM93" s="272"/>
      <c r="HN93" s="272"/>
      <c r="HO93" s="272"/>
      <c r="HP93" s="272"/>
      <c r="HQ93" s="272"/>
      <c r="HR93" s="272"/>
      <c r="HS93" s="272"/>
      <c r="HT93" s="272"/>
      <c r="HU93" s="272"/>
      <c r="HV93" s="272"/>
      <c r="HW93" s="272"/>
      <c r="HX93" s="272"/>
      <c r="HY93" s="272"/>
      <c r="HZ93" s="272"/>
      <c r="IA93" s="272"/>
      <c r="IB93" s="272"/>
      <c r="IC93" s="272"/>
      <c r="ID93" s="272"/>
      <c r="IE93" s="272"/>
      <c r="IF93" s="272"/>
      <c r="IG93" s="272"/>
      <c r="IH93" s="272"/>
      <c r="II93" s="272"/>
      <c r="IJ93" s="272"/>
      <c r="IK93" s="272"/>
      <c r="IL93" s="272"/>
      <c r="IM93" s="272"/>
      <c r="IN93" s="272"/>
      <c r="IO93" s="272"/>
      <c r="IP93" s="272"/>
      <c r="IQ93" s="272"/>
      <c r="IR93" s="272"/>
      <c r="IS93" s="272"/>
      <c r="IT93" s="272"/>
      <c r="IU93" s="272"/>
      <c r="IV93" s="272"/>
    </row>
    <row r="94" spans="1:256" s="375" customFormat="1" ht="15" customHeight="1">
      <c r="A94" s="278"/>
      <c r="B94" s="278"/>
      <c r="C94" s="278"/>
      <c r="D94" s="299"/>
      <c r="E94" s="299"/>
      <c r="F94" s="299"/>
      <c r="G94" s="274"/>
      <c r="H94" s="274"/>
      <c r="I94" s="272"/>
      <c r="J94" s="273"/>
      <c r="K94" s="272"/>
      <c r="L94" s="272"/>
      <c r="M94" s="273"/>
      <c r="N94" s="272"/>
      <c r="O94" s="272"/>
      <c r="P94" s="272"/>
      <c r="Q94" s="272"/>
      <c r="R94" s="272"/>
      <c r="S94" s="272"/>
      <c r="T94" s="272"/>
      <c r="U94" s="272"/>
      <c r="V94" s="272"/>
      <c r="W94" s="272"/>
      <c r="X94" s="272"/>
      <c r="Y94" s="272"/>
      <c r="Z94" s="272"/>
      <c r="AA94" s="272"/>
      <c r="AB94" s="272"/>
      <c r="AC94" s="272"/>
      <c r="AD94" s="272"/>
      <c r="AE94" s="272"/>
      <c r="AF94" s="272"/>
      <c r="AG94" s="272"/>
      <c r="AH94" s="272"/>
      <c r="AI94" s="272"/>
      <c r="AJ94" s="272"/>
      <c r="AK94" s="272"/>
      <c r="AL94" s="272"/>
      <c r="AM94" s="272"/>
      <c r="AN94" s="272"/>
      <c r="AO94" s="272"/>
      <c r="AP94" s="272"/>
      <c r="AQ94" s="272"/>
      <c r="AR94" s="272"/>
      <c r="AS94" s="272"/>
      <c r="AT94" s="272"/>
      <c r="AU94" s="272"/>
      <c r="AV94" s="272"/>
      <c r="AW94" s="272"/>
      <c r="AX94" s="272"/>
      <c r="AY94" s="272"/>
      <c r="AZ94" s="272"/>
      <c r="BA94" s="272"/>
      <c r="BB94" s="272"/>
      <c r="BC94" s="272"/>
      <c r="BD94" s="272"/>
      <c r="BE94" s="272"/>
      <c r="BF94" s="272"/>
      <c r="BG94" s="272"/>
      <c r="BH94" s="272"/>
      <c r="BI94" s="272"/>
      <c r="BJ94" s="272"/>
      <c r="BK94" s="272"/>
      <c r="BL94" s="272"/>
      <c r="BM94" s="272"/>
      <c r="BN94" s="272"/>
      <c r="BO94" s="272"/>
      <c r="BP94" s="272"/>
      <c r="BQ94" s="272"/>
      <c r="BR94" s="272"/>
      <c r="BS94" s="272"/>
      <c r="BT94" s="272"/>
      <c r="BU94" s="272"/>
      <c r="BV94" s="272"/>
      <c r="BW94" s="272"/>
      <c r="BX94" s="272"/>
      <c r="BY94" s="272"/>
      <c r="BZ94" s="272"/>
      <c r="CA94" s="272"/>
      <c r="CB94" s="272"/>
      <c r="CC94" s="272"/>
      <c r="CD94" s="272"/>
      <c r="CE94" s="272"/>
      <c r="CF94" s="272"/>
      <c r="CG94" s="272"/>
      <c r="CH94" s="272"/>
      <c r="CI94" s="272"/>
      <c r="CJ94" s="272"/>
      <c r="CK94" s="272"/>
      <c r="CL94" s="272"/>
      <c r="CM94" s="272"/>
      <c r="CN94" s="272"/>
      <c r="CO94" s="272"/>
      <c r="CP94" s="272"/>
      <c r="CQ94" s="272"/>
      <c r="CR94" s="272"/>
      <c r="CS94" s="272"/>
      <c r="CT94" s="272"/>
      <c r="CU94" s="272"/>
      <c r="CV94" s="272"/>
      <c r="CW94" s="272"/>
      <c r="CX94" s="272"/>
      <c r="CY94" s="272"/>
      <c r="CZ94" s="272"/>
      <c r="DA94" s="272"/>
      <c r="DB94" s="272"/>
      <c r="DC94" s="272"/>
      <c r="DD94" s="272"/>
      <c r="DE94" s="272"/>
      <c r="DF94" s="272"/>
      <c r="DG94" s="272"/>
      <c r="DH94" s="272"/>
      <c r="DI94" s="272"/>
      <c r="DJ94" s="272"/>
      <c r="DK94" s="272"/>
      <c r="DL94" s="272"/>
      <c r="DM94" s="272"/>
      <c r="DN94" s="272"/>
      <c r="DO94" s="272"/>
      <c r="DP94" s="272"/>
      <c r="DQ94" s="272"/>
      <c r="DR94" s="272"/>
      <c r="DS94" s="272"/>
      <c r="DT94" s="272"/>
      <c r="DU94" s="272"/>
      <c r="DV94" s="272"/>
      <c r="DW94" s="272"/>
      <c r="DX94" s="272"/>
      <c r="DY94" s="272"/>
      <c r="DZ94" s="272"/>
      <c r="EA94" s="272"/>
      <c r="EB94" s="272"/>
      <c r="EC94" s="272"/>
      <c r="ED94" s="272"/>
      <c r="EE94" s="272"/>
      <c r="EF94" s="272"/>
      <c r="EG94" s="272"/>
      <c r="EH94" s="272"/>
      <c r="EI94" s="272"/>
      <c r="EJ94" s="272"/>
      <c r="EK94" s="272"/>
      <c r="EL94" s="272"/>
      <c r="EM94" s="272"/>
      <c r="EN94" s="272"/>
      <c r="EO94" s="272"/>
      <c r="EP94" s="272"/>
      <c r="EQ94" s="272"/>
      <c r="ER94" s="272"/>
      <c r="ES94" s="272"/>
      <c r="ET94" s="272"/>
      <c r="EU94" s="272"/>
      <c r="EV94" s="272"/>
      <c r="EW94" s="272"/>
      <c r="EX94" s="272"/>
      <c r="EY94" s="272"/>
      <c r="EZ94" s="272"/>
      <c r="FA94" s="272"/>
      <c r="FB94" s="272"/>
      <c r="FC94" s="272"/>
      <c r="FD94" s="272"/>
      <c r="FE94" s="272"/>
      <c r="FF94" s="272"/>
      <c r="FG94" s="272"/>
      <c r="FH94" s="272"/>
      <c r="FI94" s="272"/>
      <c r="FJ94" s="272"/>
      <c r="FK94" s="272"/>
      <c r="FL94" s="272"/>
      <c r="FM94" s="272"/>
      <c r="FN94" s="272"/>
      <c r="FO94" s="272"/>
      <c r="FP94" s="272"/>
      <c r="FQ94" s="272"/>
      <c r="FR94" s="272"/>
      <c r="FS94" s="272"/>
      <c r="FT94" s="272"/>
      <c r="FU94" s="272"/>
      <c r="FV94" s="272"/>
      <c r="FW94" s="272"/>
      <c r="FX94" s="272"/>
      <c r="FY94" s="272"/>
      <c r="FZ94" s="272"/>
      <c r="GA94" s="272"/>
      <c r="GB94" s="272"/>
      <c r="GC94" s="272"/>
      <c r="GD94" s="272"/>
      <c r="GE94" s="272"/>
      <c r="GF94" s="272"/>
      <c r="GG94" s="272"/>
      <c r="GH94" s="272"/>
      <c r="GI94" s="272"/>
      <c r="GJ94" s="272"/>
      <c r="GK94" s="272"/>
      <c r="GL94" s="272"/>
      <c r="GM94" s="272"/>
      <c r="GN94" s="272"/>
      <c r="GO94" s="272"/>
      <c r="GP94" s="272"/>
      <c r="GQ94" s="272"/>
      <c r="GR94" s="272"/>
      <c r="GS94" s="272"/>
      <c r="GT94" s="272"/>
      <c r="GU94" s="272"/>
      <c r="GV94" s="272"/>
      <c r="GW94" s="272"/>
      <c r="GX94" s="272"/>
      <c r="GY94" s="272"/>
      <c r="GZ94" s="272"/>
      <c r="HA94" s="272"/>
      <c r="HB94" s="272"/>
      <c r="HC94" s="272"/>
      <c r="HD94" s="272"/>
      <c r="HE94" s="272"/>
      <c r="HF94" s="272"/>
      <c r="HG94" s="272"/>
      <c r="HH94" s="272"/>
      <c r="HI94" s="272"/>
      <c r="HJ94" s="272"/>
      <c r="HK94" s="272"/>
      <c r="HL94" s="272"/>
      <c r="HM94" s="272"/>
      <c r="HN94" s="272"/>
      <c r="HO94" s="272"/>
      <c r="HP94" s="272"/>
      <c r="HQ94" s="272"/>
      <c r="HR94" s="272"/>
      <c r="HS94" s="272"/>
      <c r="HT94" s="272"/>
      <c r="HU94" s="272"/>
      <c r="HV94" s="272"/>
      <c r="HW94" s="272"/>
      <c r="HX94" s="272"/>
      <c r="HY94" s="272"/>
      <c r="HZ94" s="272"/>
      <c r="IA94" s="272"/>
      <c r="IB94" s="272"/>
      <c r="IC94" s="272"/>
      <c r="ID94" s="272"/>
      <c r="IE94" s="272"/>
      <c r="IF94" s="272"/>
      <c r="IG94" s="272"/>
      <c r="IH94" s="272"/>
      <c r="II94" s="272"/>
      <c r="IJ94" s="272"/>
      <c r="IK94" s="272"/>
      <c r="IL94" s="272"/>
      <c r="IM94" s="272"/>
      <c r="IN94" s="272"/>
      <c r="IO94" s="272"/>
      <c r="IP94" s="272"/>
      <c r="IQ94" s="272"/>
      <c r="IR94" s="272"/>
      <c r="IS94" s="272"/>
      <c r="IT94" s="272"/>
      <c r="IU94" s="272"/>
      <c r="IV94" s="272"/>
    </row>
    <row r="95" spans="1:256" s="375" customFormat="1" ht="15" customHeight="1">
      <c r="A95" s="278"/>
      <c r="B95" s="278"/>
      <c r="C95" s="278"/>
      <c r="D95" s="299"/>
      <c r="E95" s="299"/>
      <c r="F95" s="299"/>
      <c r="G95" s="274"/>
      <c r="H95" s="274"/>
      <c r="I95" s="272"/>
      <c r="J95" s="273"/>
      <c r="K95" s="272"/>
      <c r="L95" s="272"/>
      <c r="M95" s="273"/>
      <c r="N95" s="272"/>
      <c r="O95" s="272"/>
      <c r="P95" s="272"/>
      <c r="Q95" s="272"/>
      <c r="R95" s="272"/>
      <c r="S95" s="272"/>
      <c r="T95" s="272"/>
      <c r="U95" s="272"/>
      <c r="V95" s="272"/>
      <c r="W95" s="272"/>
      <c r="X95" s="272"/>
      <c r="Y95" s="272"/>
      <c r="Z95" s="272"/>
      <c r="AA95" s="272"/>
      <c r="AB95" s="272"/>
      <c r="AC95" s="272"/>
      <c r="AD95" s="272"/>
      <c r="AE95" s="272"/>
      <c r="AF95" s="272"/>
      <c r="AG95" s="272"/>
      <c r="AH95" s="272"/>
      <c r="AI95" s="272"/>
      <c r="AJ95" s="272"/>
      <c r="AK95" s="272"/>
      <c r="AL95" s="272"/>
      <c r="AM95" s="272"/>
      <c r="AN95" s="272"/>
      <c r="AO95" s="272"/>
      <c r="AP95" s="272"/>
      <c r="AQ95" s="272"/>
      <c r="AR95" s="272"/>
      <c r="AS95" s="272"/>
      <c r="AT95" s="272"/>
      <c r="AU95" s="272"/>
      <c r="AV95" s="272"/>
      <c r="AW95" s="272"/>
      <c r="AX95" s="272"/>
      <c r="AY95" s="272"/>
      <c r="AZ95" s="272"/>
      <c r="BA95" s="272"/>
      <c r="BB95" s="272"/>
      <c r="BC95" s="272"/>
      <c r="BD95" s="272"/>
      <c r="BE95" s="272"/>
      <c r="BF95" s="272"/>
      <c r="BG95" s="272"/>
      <c r="BH95" s="272"/>
      <c r="BI95" s="272"/>
      <c r="BJ95" s="272"/>
      <c r="BK95" s="272"/>
      <c r="BL95" s="272"/>
      <c r="BM95" s="272"/>
      <c r="BN95" s="272"/>
      <c r="BO95" s="272"/>
      <c r="BP95" s="272"/>
      <c r="BQ95" s="272"/>
      <c r="BR95" s="272"/>
      <c r="BS95" s="272"/>
      <c r="BT95" s="272"/>
      <c r="BU95" s="272"/>
      <c r="BV95" s="272"/>
      <c r="BW95" s="272"/>
      <c r="BX95" s="272"/>
      <c r="BY95" s="272"/>
      <c r="BZ95" s="272"/>
      <c r="CA95" s="272"/>
      <c r="CB95" s="272"/>
      <c r="CC95" s="272"/>
      <c r="CD95" s="272"/>
      <c r="CE95" s="272"/>
      <c r="CF95" s="272"/>
      <c r="CG95" s="272"/>
      <c r="CH95" s="272"/>
      <c r="CI95" s="272"/>
      <c r="CJ95" s="272"/>
      <c r="CK95" s="272"/>
      <c r="CL95" s="272"/>
      <c r="CM95" s="272"/>
      <c r="CN95" s="272"/>
      <c r="CO95" s="272"/>
      <c r="CP95" s="272"/>
      <c r="CQ95" s="272"/>
      <c r="CR95" s="272"/>
      <c r="CS95" s="272"/>
      <c r="CT95" s="272"/>
      <c r="CU95" s="272"/>
      <c r="CV95" s="272"/>
      <c r="CW95" s="272"/>
      <c r="CX95" s="272"/>
      <c r="CY95" s="272"/>
      <c r="CZ95" s="272"/>
      <c r="DA95" s="272"/>
      <c r="DB95" s="272"/>
      <c r="DC95" s="272"/>
      <c r="DD95" s="272"/>
      <c r="DE95" s="272"/>
      <c r="DF95" s="272"/>
      <c r="DG95" s="272"/>
      <c r="DH95" s="272"/>
      <c r="DI95" s="272"/>
      <c r="DJ95" s="272"/>
      <c r="DK95" s="272"/>
      <c r="DL95" s="272"/>
      <c r="DM95" s="272"/>
      <c r="DN95" s="272"/>
      <c r="DO95" s="272"/>
      <c r="DP95" s="272"/>
      <c r="DQ95" s="272"/>
      <c r="DR95" s="272"/>
      <c r="DS95" s="272"/>
      <c r="DT95" s="272"/>
      <c r="DU95" s="272"/>
      <c r="DV95" s="272"/>
      <c r="DW95" s="272"/>
      <c r="DX95" s="272"/>
      <c r="DY95" s="272"/>
      <c r="DZ95" s="272"/>
      <c r="EA95" s="272"/>
      <c r="EB95" s="272"/>
      <c r="EC95" s="272"/>
      <c r="ED95" s="272"/>
      <c r="EE95" s="272"/>
      <c r="EF95" s="272"/>
      <c r="EG95" s="272"/>
      <c r="EH95" s="272"/>
      <c r="EI95" s="272"/>
      <c r="EJ95" s="272"/>
      <c r="EK95" s="272"/>
      <c r="EL95" s="272"/>
      <c r="EM95" s="272"/>
      <c r="EN95" s="272"/>
      <c r="EO95" s="272"/>
      <c r="EP95" s="272"/>
      <c r="EQ95" s="272"/>
      <c r="ER95" s="272"/>
      <c r="ES95" s="272"/>
      <c r="ET95" s="272"/>
      <c r="EU95" s="272"/>
      <c r="EV95" s="272"/>
      <c r="EW95" s="272"/>
      <c r="EX95" s="272"/>
      <c r="EY95" s="272"/>
      <c r="EZ95" s="272"/>
      <c r="FA95" s="272"/>
      <c r="FB95" s="272"/>
      <c r="FC95" s="272"/>
      <c r="FD95" s="272"/>
      <c r="FE95" s="272"/>
      <c r="FF95" s="272"/>
      <c r="FG95" s="272"/>
      <c r="FH95" s="272"/>
      <c r="FI95" s="272"/>
      <c r="FJ95" s="272"/>
      <c r="FK95" s="272"/>
      <c r="FL95" s="272"/>
      <c r="FM95" s="272"/>
      <c r="FN95" s="272"/>
      <c r="FO95" s="272"/>
      <c r="FP95" s="272"/>
      <c r="FQ95" s="272"/>
      <c r="FR95" s="272"/>
      <c r="FS95" s="272"/>
      <c r="FT95" s="272"/>
      <c r="FU95" s="272"/>
      <c r="FV95" s="272"/>
      <c r="FW95" s="272"/>
      <c r="FX95" s="272"/>
      <c r="FY95" s="272"/>
      <c r="FZ95" s="272"/>
      <c r="GA95" s="272"/>
      <c r="GB95" s="272"/>
      <c r="GC95" s="272"/>
      <c r="GD95" s="272"/>
      <c r="GE95" s="272"/>
      <c r="GF95" s="272"/>
      <c r="GG95" s="272"/>
      <c r="GH95" s="272"/>
      <c r="GI95" s="272"/>
      <c r="GJ95" s="272"/>
      <c r="GK95" s="272"/>
      <c r="GL95" s="272"/>
      <c r="GM95" s="272"/>
      <c r="GN95" s="272"/>
      <c r="GO95" s="272"/>
      <c r="GP95" s="272"/>
      <c r="GQ95" s="272"/>
      <c r="GR95" s="272"/>
      <c r="GS95" s="272"/>
      <c r="GT95" s="272"/>
      <c r="GU95" s="272"/>
      <c r="GV95" s="272"/>
      <c r="GW95" s="272"/>
      <c r="GX95" s="272"/>
      <c r="GY95" s="272"/>
      <c r="GZ95" s="272"/>
      <c r="HA95" s="272"/>
      <c r="HB95" s="272"/>
      <c r="HC95" s="272"/>
      <c r="HD95" s="272"/>
      <c r="HE95" s="272"/>
      <c r="HF95" s="272"/>
      <c r="HG95" s="272"/>
      <c r="HH95" s="272"/>
      <c r="HI95" s="272"/>
      <c r="HJ95" s="272"/>
      <c r="HK95" s="272"/>
      <c r="HL95" s="272"/>
      <c r="HM95" s="272"/>
      <c r="HN95" s="272"/>
      <c r="HO95" s="272"/>
      <c r="HP95" s="272"/>
      <c r="HQ95" s="272"/>
      <c r="HR95" s="272"/>
      <c r="HS95" s="272"/>
      <c r="HT95" s="272"/>
      <c r="HU95" s="272"/>
      <c r="HV95" s="272"/>
      <c r="HW95" s="272"/>
      <c r="HX95" s="272"/>
      <c r="HY95" s="272"/>
      <c r="HZ95" s="272"/>
      <c r="IA95" s="272"/>
      <c r="IB95" s="272"/>
      <c r="IC95" s="272"/>
      <c r="ID95" s="272"/>
      <c r="IE95" s="272"/>
      <c r="IF95" s="272"/>
      <c r="IG95" s="272"/>
      <c r="IH95" s="272"/>
      <c r="II95" s="272"/>
      <c r="IJ95" s="272"/>
      <c r="IK95" s="272"/>
      <c r="IL95" s="272"/>
      <c r="IM95" s="272"/>
      <c r="IN95" s="272"/>
      <c r="IO95" s="272"/>
      <c r="IP95" s="272"/>
      <c r="IQ95" s="272"/>
      <c r="IR95" s="272"/>
      <c r="IS95" s="272"/>
      <c r="IT95" s="272"/>
      <c r="IU95" s="272"/>
      <c r="IV95" s="272"/>
    </row>
    <row r="96" spans="1:256" s="375" customFormat="1" ht="15" customHeight="1">
      <c r="A96" s="278"/>
      <c r="B96" s="278"/>
      <c r="C96" s="278"/>
      <c r="D96" s="299"/>
      <c r="E96" s="299"/>
      <c r="F96" s="299"/>
      <c r="G96" s="274"/>
      <c r="H96" s="274"/>
      <c r="I96" s="272"/>
      <c r="J96" s="273"/>
      <c r="K96" s="272"/>
      <c r="L96" s="272"/>
      <c r="M96" s="273"/>
      <c r="N96" s="272"/>
      <c r="O96" s="272"/>
      <c r="P96" s="272"/>
      <c r="Q96" s="272"/>
      <c r="R96" s="272"/>
      <c r="S96" s="272"/>
      <c r="T96" s="272"/>
      <c r="U96" s="272"/>
      <c r="V96" s="272"/>
      <c r="W96" s="272"/>
      <c r="X96" s="272"/>
      <c r="Y96" s="272"/>
      <c r="Z96" s="272"/>
      <c r="AA96" s="272"/>
      <c r="AB96" s="272"/>
      <c r="AC96" s="272"/>
      <c r="AD96" s="272"/>
      <c r="AE96" s="272"/>
      <c r="AF96" s="272"/>
      <c r="AG96" s="272"/>
      <c r="AH96" s="272"/>
      <c r="AI96" s="272"/>
      <c r="AJ96" s="272"/>
      <c r="AK96" s="272"/>
      <c r="AL96" s="272"/>
      <c r="AM96" s="272"/>
      <c r="AN96" s="272"/>
      <c r="AO96" s="272"/>
      <c r="AP96" s="272"/>
      <c r="AQ96" s="272"/>
      <c r="AR96" s="272"/>
      <c r="AS96" s="272"/>
      <c r="AT96" s="272"/>
      <c r="AU96" s="272"/>
      <c r="AV96" s="272"/>
      <c r="AW96" s="272"/>
      <c r="AX96" s="272"/>
      <c r="AY96" s="272"/>
      <c r="AZ96" s="272"/>
      <c r="BA96" s="272"/>
      <c r="BB96" s="272"/>
      <c r="BC96" s="272"/>
      <c r="BD96" s="272"/>
      <c r="BE96" s="272"/>
      <c r="BF96" s="272"/>
      <c r="BG96" s="272"/>
      <c r="BH96" s="272"/>
      <c r="BI96" s="272"/>
      <c r="BJ96" s="272"/>
      <c r="BK96" s="272"/>
      <c r="BL96" s="272"/>
      <c r="BM96" s="272"/>
      <c r="BN96" s="272"/>
      <c r="BO96" s="272"/>
      <c r="BP96" s="272"/>
      <c r="BQ96" s="272"/>
      <c r="BR96" s="272"/>
      <c r="BS96" s="272"/>
      <c r="BT96" s="272"/>
      <c r="BU96" s="272"/>
      <c r="BV96" s="272"/>
      <c r="BW96" s="272"/>
      <c r="BX96" s="272"/>
      <c r="BY96" s="272"/>
      <c r="BZ96" s="272"/>
      <c r="CA96" s="272"/>
      <c r="CB96" s="272"/>
      <c r="CC96" s="272"/>
      <c r="CD96" s="272"/>
      <c r="CE96" s="272"/>
      <c r="CF96" s="272"/>
      <c r="CG96" s="272"/>
      <c r="CH96" s="272"/>
      <c r="CI96" s="272"/>
      <c r="CJ96" s="272"/>
      <c r="CK96" s="272"/>
      <c r="CL96" s="272"/>
      <c r="CM96" s="272"/>
      <c r="CN96" s="272"/>
      <c r="CO96" s="272"/>
      <c r="CP96" s="272"/>
      <c r="CQ96" s="272"/>
      <c r="CR96" s="272"/>
      <c r="CS96" s="272"/>
      <c r="CT96" s="272"/>
      <c r="CU96" s="272"/>
      <c r="CV96" s="272"/>
      <c r="CW96" s="272"/>
      <c r="CX96" s="272"/>
      <c r="CY96" s="272"/>
      <c r="CZ96" s="272"/>
      <c r="DA96" s="272"/>
      <c r="DB96" s="272"/>
      <c r="DC96" s="272"/>
      <c r="DD96" s="272"/>
      <c r="DE96" s="272"/>
      <c r="DF96" s="272"/>
      <c r="DG96" s="272"/>
      <c r="DH96" s="272"/>
      <c r="DI96" s="272"/>
      <c r="DJ96" s="272"/>
      <c r="DK96" s="272"/>
      <c r="DL96" s="272"/>
      <c r="DM96" s="272"/>
      <c r="DN96" s="272"/>
      <c r="DO96" s="272"/>
      <c r="DP96" s="272"/>
      <c r="DQ96" s="272"/>
      <c r="DR96" s="272"/>
      <c r="DS96" s="272"/>
      <c r="DT96" s="272"/>
      <c r="DU96" s="272"/>
      <c r="DV96" s="272"/>
      <c r="DW96" s="272"/>
      <c r="DX96" s="272"/>
      <c r="DY96" s="272"/>
      <c r="DZ96" s="272"/>
      <c r="EA96" s="272"/>
      <c r="EB96" s="272"/>
      <c r="EC96" s="272"/>
      <c r="ED96" s="272"/>
      <c r="EE96" s="272"/>
      <c r="EF96" s="272"/>
      <c r="EG96" s="272"/>
      <c r="EH96" s="272"/>
      <c r="EI96" s="272"/>
      <c r="EJ96" s="272"/>
      <c r="EK96" s="272"/>
      <c r="EL96" s="272"/>
      <c r="EM96" s="272"/>
      <c r="EN96" s="272"/>
      <c r="EO96" s="272"/>
      <c r="EP96" s="272"/>
      <c r="EQ96" s="272"/>
      <c r="ER96" s="272"/>
      <c r="ES96" s="272"/>
      <c r="ET96" s="272"/>
      <c r="EU96" s="272"/>
      <c r="EV96" s="272"/>
      <c r="EW96" s="272"/>
      <c r="EX96" s="272"/>
      <c r="EY96" s="272"/>
      <c r="EZ96" s="272"/>
      <c r="FA96" s="272"/>
      <c r="FB96" s="272"/>
      <c r="FC96" s="272"/>
      <c r="FD96" s="272"/>
      <c r="FE96" s="272"/>
      <c r="FF96" s="272"/>
      <c r="FG96" s="272"/>
      <c r="FH96" s="272"/>
      <c r="FI96" s="272"/>
      <c r="FJ96" s="272"/>
      <c r="FK96" s="272"/>
      <c r="FL96" s="272"/>
      <c r="FM96" s="272"/>
      <c r="FN96" s="272"/>
      <c r="FO96" s="272"/>
      <c r="FP96" s="272"/>
      <c r="FQ96" s="272"/>
      <c r="FR96" s="272"/>
      <c r="FS96" s="272"/>
      <c r="FT96" s="272"/>
      <c r="FU96" s="272"/>
      <c r="FV96" s="272"/>
      <c r="FW96" s="272"/>
      <c r="FX96" s="272"/>
      <c r="FY96" s="272"/>
      <c r="FZ96" s="272"/>
      <c r="GA96" s="272"/>
      <c r="GB96" s="272"/>
      <c r="GC96" s="272"/>
      <c r="GD96" s="272"/>
      <c r="GE96" s="272"/>
      <c r="GF96" s="272"/>
      <c r="GG96" s="272"/>
      <c r="GH96" s="272"/>
      <c r="GI96" s="272"/>
      <c r="GJ96" s="272"/>
      <c r="GK96" s="272"/>
      <c r="GL96" s="272"/>
      <c r="GM96" s="272"/>
      <c r="GN96" s="272"/>
      <c r="GO96" s="272"/>
      <c r="GP96" s="272"/>
      <c r="GQ96" s="272"/>
      <c r="GR96" s="272"/>
      <c r="GS96" s="272"/>
      <c r="GT96" s="272"/>
      <c r="GU96" s="272"/>
      <c r="GV96" s="272"/>
      <c r="GW96" s="272"/>
      <c r="GX96" s="272"/>
      <c r="GY96" s="272"/>
      <c r="GZ96" s="272"/>
      <c r="HA96" s="272"/>
      <c r="HB96" s="272"/>
      <c r="HC96" s="272"/>
      <c r="HD96" s="272"/>
      <c r="HE96" s="272"/>
      <c r="HF96" s="272"/>
      <c r="HG96" s="272"/>
      <c r="HH96" s="272"/>
      <c r="HI96" s="272"/>
      <c r="HJ96" s="272"/>
      <c r="HK96" s="272"/>
      <c r="HL96" s="272"/>
      <c r="HM96" s="272"/>
      <c r="HN96" s="272"/>
      <c r="HO96" s="272"/>
      <c r="HP96" s="272"/>
      <c r="HQ96" s="272"/>
      <c r="HR96" s="272"/>
      <c r="HS96" s="272"/>
      <c r="HT96" s="272"/>
      <c r="HU96" s="272"/>
      <c r="HV96" s="272"/>
      <c r="HW96" s="272"/>
      <c r="HX96" s="272"/>
      <c r="HY96" s="272"/>
      <c r="HZ96" s="272"/>
      <c r="IA96" s="272"/>
      <c r="IB96" s="272"/>
      <c r="IC96" s="272"/>
      <c r="ID96" s="272"/>
      <c r="IE96" s="272"/>
      <c r="IF96" s="272"/>
      <c r="IG96" s="272"/>
      <c r="IH96" s="272"/>
      <c r="II96" s="272"/>
      <c r="IJ96" s="272"/>
      <c r="IK96" s="272"/>
      <c r="IL96" s="272"/>
      <c r="IM96" s="272"/>
      <c r="IN96" s="272"/>
      <c r="IO96" s="272"/>
      <c r="IP96" s="272"/>
      <c r="IQ96" s="272"/>
      <c r="IR96" s="272"/>
      <c r="IS96" s="272"/>
      <c r="IT96" s="272"/>
      <c r="IU96" s="272"/>
      <c r="IV96" s="272"/>
    </row>
    <row r="97" spans="1:256" s="375" customFormat="1" ht="15" customHeight="1">
      <c r="A97" s="278"/>
      <c r="B97" s="278"/>
      <c r="C97" s="278"/>
      <c r="D97" s="299"/>
      <c r="E97" s="299"/>
      <c r="F97" s="299"/>
      <c r="G97" s="274"/>
      <c r="H97" s="274"/>
      <c r="I97" s="272"/>
      <c r="J97" s="273"/>
      <c r="K97" s="272"/>
      <c r="L97" s="272"/>
      <c r="M97" s="273"/>
      <c r="N97" s="272"/>
      <c r="O97" s="272"/>
      <c r="P97" s="272"/>
      <c r="Q97" s="272"/>
      <c r="R97" s="272"/>
      <c r="S97" s="272"/>
      <c r="T97" s="272"/>
      <c r="U97" s="272"/>
      <c r="V97" s="272"/>
      <c r="W97" s="272"/>
      <c r="X97" s="272"/>
      <c r="Y97" s="272"/>
      <c r="Z97" s="272"/>
      <c r="AA97" s="272"/>
      <c r="AB97" s="272"/>
      <c r="AC97" s="272"/>
      <c r="AD97" s="272"/>
      <c r="AE97" s="272"/>
      <c r="AF97" s="272"/>
      <c r="AG97" s="272"/>
      <c r="AH97" s="272"/>
      <c r="AI97" s="272"/>
      <c r="AJ97" s="272"/>
      <c r="AK97" s="272"/>
      <c r="AL97" s="272"/>
      <c r="AM97" s="272"/>
      <c r="AN97" s="272"/>
      <c r="AO97" s="272"/>
      <c r="AP97" s="272"/>
      <c r="AQ97" s="272"/>
      <c r="AR97" s="272"/>
      <c r="AS97" s="272"/>
      <c r="AT97" s="272"/>
      <c r="AU97" s="272"/>
      <c r="AV97" s="272"/>
      <c r="AW97" s="272"/>
      <c r="AX97" s="272"/>
      <c r="AY97" s="272"/>
      <c r="AZ97" s="272"/>
      <c r="BA97" s="272"/>
      <c r="BB97" s="272"/>
      <c r="BC97" s="272"/>
      <c r="BD97" s="272"/>
      <c r="BE97" s="272"/>
      <c r="BF97" s="272"/>
      <c r="BG97" s="272"/>
      <c r="BH97" s="272"/>
      <c r="BI97" s="272"/>
      <c r="BJ97" s="272"/>
      <c r="BK97" s="272"/>
      <c r="BL97" s="272"/>
      <c r="BM97" s="272"/>
      <c r="BN97" s="272"/>
      <c r="BO97" s="272"/>
      <c r="BP97" s="272"/>
      <c r="BQ97" s="272"/>
      <c r="BR97" s="272"/>
      <c r="BS97" s="272"/>
      <c r="BT97" s="272"/>
      <c r="BU97" s="272"/>
      <c r="BV97" s="272"/>
      <c r="BW97" s="272"/>
      <c r="BX97" s="272"/>
      <c r="BY97" s="272"/>
      <c r="BZ97" s="272"/>
      <c r="CA97" s="272"/>
      <c r="CB97" s="272"/>
      <c r="CC97" s="272"/>
      <c r="CD97" s="272"/>
      <c r="CE97" s="272"/>
      <c r="CF97" s="272"/>
      <c r="CG97" s="272"/>
      <c r="CH97" s="272"/>
      <c r="CI97" s="272"/>
      <c r="CJ97" s="272"/>
      <c r="CK97" s="272"/>
      <c r="CL97" s="272"/>
      <c r="CM97" s="272"/>
      <c r="CN97" s="272"/>
      <c r="CO97" s="272"/>
      <c r="CP97" s="272"/>
      <c r="CQ97" s="272"/>
      <c r="CR97" s="272"/>
      <c r="CS97" s="272"/>
      <c r="CT97" s="272"/>
      <c r="CU97" s="272"/>
      <c r="CV97" s="272"/>
      <c r="CW97" s="272"/>
      <c r="CX97" s="272"/>
      <c r="CY97" s="272"/>
      <c r="CZ97" s="272"/>
      <c r="DA97" s="272"/>
      <c r="DB97" s="272"/>
      <c r="DC97" s="272"/>
      <c r="DD97" s="272"/>
      <c r="DE97" s="272"/>
      <c r="DF97" s="272"/>
      <c r="DG97" s="272"/>
      <c r="DH97" s="272"/>
      <c r="DI97" s="272"/>
      <c r="DJ97" s="272"/>
      <c r="DK97" s="272"/>
      <c r="DL97" s="272"/>
      <c r="DM97" s="272"/>
      <c r="DN97" s="272"/>
      <c r="DO97" s="272"/>
      <c r="DP97" s="272"/>
      <c r="DQ97" s="272"/>
      <c r="DR97" s="272"/>
      <c r="DS97" s="272"/>
      <c r="DT97" s="272"/>
      <c r="DU97" s="272"/>
      <c r="DV97" s="272"/>
      <c r="DW97" s="272"/>
      <c r="DX97" s="272"/>
      <c r="DY97" s="272"/>
      <c r="DZ97" s="272"/>
      <c r="EA97" s="272"/>
      <c r="EB97" s="272"/>
      <c r="EC97" s="272"/>
      <c r="ED97" s="272"/>
      <c r="EE97" s="272"/>
      <c r="EF97" s="272"/>
      <c r="EG97" s="272"/>
      <c r="EH97" s="272"/>
      <c r="EI97" s="272"/>
      <c r="EJ97" s="272"/>
      <c r="EK97" s="272"/>
      <c r="EL97" s="272"/>
      <c r="EM97" s="272"/>
      <c r="EN97" s="272"/>
      <c r="EO97" s="272"/>
      <c r="EP97" s="272"/>
      <c r="EQ97" s="272"/>
      <c r="ER97" s="272"/>
      <c r="ES97" s="272"/>
      <c r="ET97" s="272"/>
      <c r="EU97" s="272"/>
      <c r="EV97" s="272"/>
      <c r="EW97" s="272"/>
      <c r="EX97" s="272"/>
      <c r="EY97" s="272"/>
      <c r="EZ97" s="272"/>
      <c r="FA97" s="272"/>
      <c r="FB97" s="272"/>
      <c r="FC97" s="272"/>
      <c r="FD97" s="272"/>
      <c r="FE97" s="272"/>
      <c r="FF97" s="272"/>
      <c r="FG97" s="272"/>
      <c r="FH97" s="272"/>
      <c r="FI97" s="272"/>
      <c r="FJ97" s="272"/>
      <c r="FK97" s="272"/>
      <c r="FL97" s="272"/>
      <c r="FM97" s="272"/>
      <c r="FN97" s="272"/>
      <c r="FO97" s="272"/>
      <c r="FP97" s="272"/>
      <c r="FQ97" s="272"/>
      <c r="FR97" s="272"/>
      <c r="FS97" s="272"/>
      <c r="FT97" s="272"/>
      <c r="FU97" s="272"/>
      <c r="FV97" s="272"/>
      <c r="FW97" s="272"/>
      <c r="FX97" s="272"/>
      <c r="FY97" s="272"/>
      <c r="FZ97" s="272"/>
      <c r="GA97" s="272"/>
      <c r="GB97" s="272"/>
      <c r="GC97" s="272"/>
      <c r="GD97" s="272"/>
      <c r="GE97" s="272"/>
      <c r="GF97" s="272"/>
      <c r="GG97" s="272"/>
      <c r="GH97" s="272"/>
      <c r="GI97" s="272"/>
      <c r="GJ97" s="272"/>
      <c r="GK97" s="272"/>
      <c r="GL97" s="272"/>
      <c r="GM97" s="272"/>
      <c r="GN97" s="272"/>
      <c r="GO97" s="272"/>
      <c r="GP97" s="272"/>
      <c r="GQ97" s="272"/>
      <c r="GR97" s="272"/>
      <c r="GS97" s="272"/>
      <c r="GT97" s="272"/>
      <c r="GU97" s="272"/>
      <c r="GV97" s="272"/>
      <c r="GW97" s="272"/>
      <c r="GX97" s="272"/>
      <c r="GY97" s="272"/>
      <c r="GZ97" s="272"/>
      <c r="HA97" s="272"/>
      <c r="HB97" s="272"/>
      <c r="HC97" s="272"/>
      <c r="HD97" s="272"/>
      <c r="HE97" s="272"/>
      <c r="HF97" s="272"/>
      <c r="HG97" s="272"/>
      <c r="HH97" s="272"/>
      <c r="HI97" s="272"/>
      <c r="HJ97" s="272"/>
      <c r="HK97" s="272"/>
      <c r="HL97" s="272"/>
      <c r="HM97" s="272"/>
      <c r="HN97" s="272"/>
      <c r="HO97" s="272"/>
      <c r="HP97" s="272"/>
      <c r="HQ97" s="272"/>
      <c r="HR97" s="272"/>
      <c r="HS97" s="272"/>
      <c r="HT97" s="272"/>
      <c r="HU97" s="272"/>
      <c r="HV97" s="272"/>
      <c r="HW97" s="272"/>
      <c r="HX97" s="272"/>
      <c r="HY97" s="272"/>
      <c r="HZ97" s="272"/>
      <c r="IA97" s="272"/>
      <c r="IB97" s="272"/>
      <c r="IC97" s="272"/>
      <c r="ID97" s="272"/>
      <c r="IE97" s="272"/>
      <c r="IF97" s="272"/>
      <c r="IG97" s="272"/>
      <c r="IH97" s="272"/>
      <c r="II97" s="272"/>
      <c r="IJ97" s="272"/>
      <c r="IK97" s="272"/>
      <c r="IL97" s="272"/>
      <c r="IM97" s="272"/>
      <c r="IN97" s="272"/>
      <c r="IO97" s="272"/>
      <c r="IP97" s="272"/>
      <c r="IQ97" s="272"/>
      <c r="IR97" s="272"/>
      <c r="IS97" s="272"/>
      <c r="IT97" s="272"/>
      <c r="IU97" s="272"/>
      <c r="IV97" s="272"/>
    </row>
    <row r="98" spans="1:256" s="375" customFormat="1" ht="15" customHeight="1">
      <c r="A98" s="278"/>
      <c r="B98" s="278"/>
      <c r="C98" s="278"/>
      <c r="D98" s="299"/>
      <c r="E98" s="299"/>
      <c r="F98" s="299"/>
      <c r="G98" s="274"/>
      <c r="H98" s="274"/>
      <c r="I98" s="272"/>
      <c r="J98" s="273"/>
      <c r="K98" s="272"/>
      <c r="L98" s="272"/>
      <c r="M98" s="273"/>
      <c r="N98" s="272"/>
      <c r="O98" s="272"/>
      <c r="P98" s="272"/>
      <c r="Q98" s="272"/>
      <c r="R98" s="272"/>
      <c r="S98" s="272"/>
      <c r="T98" s="272"/>
      <c r="U98" s="272"/>
      <c r="V98" s="272"/>
      <c r="W98" s="272"/>
      <c r="X98" s="272"/>
      <c r="Y98" s="272"/>
      <c r="Z98" s="272"/>
      <c r="AA98" s="272"/>
      <c r="AB98" s="272"/>
      <c r="AC98" s="272"/>
      <c r="AD98" s="272"/>
      <c r="AE98" s="272"/>
      <c r="AF98" s="272"/>
      <c r="AG98" s="272"/>
      <c r="AH98" s="272"/>
      <c r="AI98" s="272"/>
      <c r="AJ98" s="272"/>
      <c r="AK98" s="272"/>
      <c r="AL98" s="272"/>
      <c r="AM98" s="272"/>
      <c r="AN98" s="272"/>
      <c r="AO98" s="272"/>
      <c r="AP98" s="272"/>
      <c r="AQ98" s="272"/>
      <c r="AR98" s="272"/>
      <c r="AS98" s="272"/>
      <c r="AT98" s="272"/>
      <c r="AU98" s="272"/>
      <c r="AV98" s="272"/>
      <c r="AW98" s="272"/>
      <c r="AX98" s="272"/>
      <c r="AY98" s="272"/>
      <c r="AZ98" s="272"/>
      <c r="BA98" s="272"/>
      <c r="BB98" s="272"/>
      <c r="BC98" s="272"/>
      <c r="BD98" s="272"/>
      <c r="BE98" s="272"/>
      <c r="BF98" s="272"/>
      <c r="BG98" s="272"/>
      <c r="BH98" s="272"/>
      <c r="BI98" s="272"/>
      <c r="BJ98" s="272"/>
      <c r="BK98" s="272"/>
      <c r="BL98" s="272"/>
      <c r="BM98" s="272"/>
      <c r="BN98" s="272"/>
      <c r="BO98" s="272"/>
      <c r="BP98" s="272"/>
      <c r="BQ98" s="272"/>
      <c r="BR98" s="272"/>
      <c r="BS98" s="272"/>
      <c r="BT98" s="272"/>
      <c r="BU98" s="272"/>
      <c r="BV98" s="272"/>
      <c r="BW98" s="272"/>
      <c r="BX98" s="272"/>
      <c r="BY98" s="272"/>
      <c r="BZ98" s="272"/>
      <c r="CA98" s="272"/>
      <c r="CB98" s="272"/>
      <c r="CC98" s="272"/>
      <c r="CD98" s="272"/>
      <c r="CE98" s="272"/>
      <c r="CF98" s="272"/>
      <c r="CG98" s="272"/>
      <c r="CH98" s="272"/>
      <c r="CI98" s="272"/>
      <c r="CJ98" s="272"/>
      <c r="CK98" s="272"/>
      <c r="CL98" s="272"/>
      <c r="CM98" s="272"/>
      <c r="CN98" s="272"/>
      <c r="CO98" s="272"/>
      <c r="CP98" s="272"/>
      <c r="CQ98" s="272"/>
      <c r="CR98" s="272"/>
      <c r="CS98" s="272"/>
      <c r="CT98" s="272"/>
      <c r="CU98" s="272"/>
      <c r="CV98" s="272"/>
      <c r="CW98" s="272"/>
      <c r="CX98" s="272"/>
      <c r="CY98" s="272"/>
      <c r="CZ98" s="272"/>
      <c r="DA98" s="272"/>
      <c r="DB98" s="272"/>
      <c r="DC98" s="272"/>
      <c r="DD98" s="272"/>
      <c r="DE98" s="272"/>
      <c r="DF98" s="272"/>
      <c r="DG98" s="272"/>
      <c r="DH98" s="272"/>
      <c r="DI98" s="272"/>
      <c r="DJ98" s="272"/>
      <c r="DK98" s="272"/>
      <c r="DL98" s="272"/>
      <c r="DM98" s="272"/>
      <c r="DN98" s="272"/>
      <c r="DO98" s="272"/>
      <c r="DP98" s="272"/>
      <c r="DQ98" s="272"/>
      <c r="DR98" s="272"/>
      <c r="DS98" s="272"/>
      <c r="DT98" s="272"/>
      <c r="DU98" s="272"/>
      <c r="DV98" s="272"/>
      <c r="DW98" s="272"/>
      <c r="DX98" s="272"/>
      <c r="DY98" s="272"/>
      <c r="DZ98" s="272"/>
      <c r="EA98" s="272"/>
      <c r="EB98" s="272"/>
      <c r="EC98" s="272"/>
      <c r="ED98" s="272"/>
      <c r="EE98" s="272"/>
      <c r="EF98" s="272"/>
      <c r="EG98" s="272"/>
      <c r="EH98" s="272"/>
      <c r="EI98" s="272"/>
      <c r="EJ98" s="272"/>
      <c r="EK98" s="272"/>
      <c r="EL98" s="272"/>
      <c r="EM98" s="272"/>
      <c r="EN98" s="272"/>
      <c r="EO98" s="272"/>
      <c r="EP98" s="272"/>
      <c r="EQ98" s="272"/>
      <c r="ER98" s="272"/>
      <c r="ES98" s="272"/>
      <c r="ET98" s="272"/>
      <c r="EU98" s="272"/>
      <c r="EV98" s="272"/>
      <c r="EW98" s="272"/>
      <c r="EX98" s="272"/>
      <c r="EY98" s="272"/>
      <c r="EZ98" s="272"/>
      <c r="FA98" s="272"/>
      <c r="FB98" s="272"/>
      <c r="FC98" s="272"/>
      <c r="FD98" s="272"/>
      <c r="FE98" s="272"/>
      <c r="FF98" s="272"/>
      <c r="FG98" s="272"/>
      <c r="FH98" s="272"/>
      <c r="FI98" s="272"/>
      <c r="FJ98" s="272"/>
      <c r="FK98" s="272"/>
      <c r="FL98" s="272"/>
      <c r="FM98" s="272"/>
      <c r="FN98" s="272"/>
      <c r="FO98" s="272"/>
      <c r="FP98" s="272"/>
      <c r="FQ98" s="272"/>
      <c r="FR98" s="272"/>
      <c r="FS98" s="272"/>
      <c r="FT98" s="272"/>
      <c r="FU98" s="272"/>
      <c r="FV98" s="272"/>
      <c r="FW98" s="272"/>
      <c r="FX98" s="272"/>
      <c r="FY98" s="272"/>
      <c r="FZ98" s="272"/>
      <c r="GA98" s="272"/>
      <c r="GB98" s="272"/>
      <c r="GC98" s="272"/>
      <c r="GD98" s="272"/>
      <c r="GE98" s="272"/>
      <c r="GF98" s="272"/>
      <c r="GG98" s="272"/>
      <c r="GH98" s="272"/>
      <c r="GI98" s="272"/>
      <c r="GJ98" s="272"/>
      <c r="GK98" s="272"/>
      <c r="GL98" s="272"/>
      <c r="GM98" s="272"/>
      <c r="GN98" s="272"/>
      <c r="GO98" s="272"/>
      <c r="GP98" s="272"/>
      <c r="GQ98" s="272"/>
      <c r="GR98" s="272"/>
      <c r="GS98" s="272"/>
      <c r="GT98" s="272"/>
      <c r="GU98" s="272"/>
      <c r="GV98" s="272"/>
      <c r="GW98" s="272"/>
      <c r="GX98" s="272"/>
      <c r="GY98" s="272"/>
      <c r="GZ98" s="272"/>
      <c r="HA98" s="272"/>
      <c r="HB98" s="272"/>
      <c r="HC98" s="272"/>
      <c r="HD98" s="272"/>
      <c r="HE98" s="272"/>
      <c r="HF98" s="272"/>
      <c r="HG98" s="272"/>
      <c r="HH98" s="272"/>
      <c r="HI98" s="272"/>
      <c r="HJ98" s="272"/>
      <c r="HK98" s="272"/>
      <c r="HL98" s="272"/>
      <c r="HM98" s="272"/>
      <c r="HN98" s="272"/>
      <c r="HO98" s="272"/>
      <c r="HP98" s="272"/>
      <c r="HQ98" s="272"/>
      <c r="HR98" s="272"/>
      <c r="HS98" s="272"/>
      <c r="HT98" s="272"/>
      <c r="HU98" s="272"/>
      <c r="HV98" s="272"/>
      <c r="HW98" s="272"/>
      <c r="HX98" s="272"/>
      <c r="HY98" s="272"/>
      <c r="HZ98" s="272"/>
      <c r="IA98" s="272"/>
      <c r="IB98" s="272"/>
      <c r="IC98" s="272"/>
      <c r="ID98" s="272"/>
      <c r="IE98" s="272"/>
      <c r="IF98" s="272"/>
      <c r="IG98" s="272"/>
      <c r="IH98" s="272"/>
      <c r="II98" s="272"/>
      <c r="IJ98" s="272"/>
      <c r="IK98" s="272"/>
      <c r="IL98" s="272"/>
      <c r="IM98" s="272"/>
      <c r="IN98" s="272"/>
      <c r="IO98" s="272"/>
      <c r="IP98" s="272"/>
      <c r="IQ98" s="272"/>
      <c r="IR98" s="272"/>
      <c r="IS98" s="272"/>
      <c r="IT98" s="272"/>
      <c r="IU98" s="272"/>
      <c r="IV98" s="272"/>
    </row>
    <row r="99" spans="1:256" s="375" customFormat="1" ht="15" customHeight="1">
      <c r="A99" s="278"/>
      <c r="B99" s="278"/>
      <c r="C99" s="278"/>
      <c r="D99" s="299"/>
      <c r="E99" s="299"/>
      <c r="F99" s="299"/>
      <c r="G99" s="274"/>
      <c r="H99" s="274"/>
      <c r="I99" s="272"/>
      <c r="J99" s="273"/>
      <c r="K99" s="272"/>
      <c r="L99" s="272"/>
      <c r="M99" s="273"/>
      <c r="N99" s="272"/>
      <c r="O99" s="272"/>
      <c r="P99" s="272"/>
      <c r="Q99" s="272"/>
      <c r="R99" s="272"/>
      <c r="S99" s="272"/>
      <c r="T99" s="272"/>
      <c r="U99" s="272"/>
      <c r="V99" s="272"/>
      <c r="W99" s="272"/>
      <c r="X99" s="272"/>
      <c r="Y99" s="272"/>
      <c r="Z99" s="272"/>
      <c r="AA99" s="272"/>
      <c r="AB99" s="272"/>
      <c r="AC99" s="272"/>
      <c r="AD99" s="272"/>
      <c r="AE99" s="272"/>
      <c r="AF99" s="272"/>
      <c r="AG99" s="272"/>
      <c r="AH99" s="272"/>
      <c r="AI99" s="272"/>
      <c r="AJ99" s="272"/>
      <c r="AK99" s="272"/>
      <c r="AL99" s="272"/>
      <c r="AM99" s="272"/>
      <c r="AN99" s="272"/>
      <c r="AO99" s="272"/>
      <c r="AP99" s="272"/>
      <c r="AQ99" s="272"/>
      <c r="AR99" s="272"/>
      <c r="AS99" s="272"/>
      <c r="AT99" s="272"/>
      <c r="AU99" s="272"/>
      <c r="AV99" s="272"/>
      <c r="AW99" s="272"/>
      <c r="AX99" s="272"/>
      <c r="AY99" s="272"/>
      <c r="AZ99" s="272"/>
      <c r="BA99" s="272"/>
      <c r="BB99" s="272"/>
      <c r="BC99" s="272"/>
      <c r="BD99" s="272"/>
      <c r="BE99" s="272"/>
      <c r="BF99" s="272"/>
      <c r="BG99" s="272"/>
      <c r="BH99" s="272"/>
      <c r="BI99" s="272"/>
      <c r="BJ99" s="272"/>
      <c r="BK99" s="272"/>
      <c r="BL99" s="272"/>
      <c r="BM99" s="272"/>
      <c r="BN99" s="272"/>
      <c r="BO99" s="272"/>
      <c r="BP99" s="272"/>
      <c r="BQ99" s="272"/>
      <c r="BR99" s="272"/>
      <c r="BS99" s="272"/>
      <c r="BT99" s="272"/>
      <c r="BU99" s="272"/>
      <c r="BV99" s="272"/>
      <c r="BW99" s="272"/>
      <c r="BX99" s="272"/>
      <c r="BY99" s="272"/>
      <c r="BZ99" s="272"/>
      <c r="CA99" s="272"/>
      <c r="CB99" s="272"/>
      <c r="CC99" s="272"/>
      <c r="CD99" s="272"/>
      <c r="CE99" s="272"/>
      <c r="CF99" s="272"/>
      <c r="CG99" s="272"/>
      <c r="CH99" s="272"/>
      <c r="CI99" s="272"/>
      <c r="CJ99" s="272"/>
      <c r="CK99" s="272"/>
      <c r="CL99" s="272"/>
      <c r="CM99" s="272"/>
      <c r="CN99" s="272"/>
      <c r="CO99" s="272"/>
      <c r="CP99" s="272"/>
      <c r="CQ99" s="272"/>
      <c r="CR99" s="272"/>
      <c r="CS99" s="272"/>
      <c r="CT99" s="272"/>
      <c r="CU99" s="272"/>
      <c r="CV99" s="272"/>
      <c r="CW99" s="272"/>
      <c r="CX99" s="272"/>
      <c r="CY99" s="272"/>
      <c r="CZ99" s="272"/>
      <c r="DA99" s="272"/>
      <c r="DB99" s="272"/>
      <c r="DC99" s="272"/>
      <c r="DD99" s="272"/>
      <c r="DE99" s="272"/>
      <c r="DF99" s="272"/>
      <c r="DG99" s="272"/>
      <c r="DH99" s="272"/>
      <c r="DI99" s="272"/>
      <c r="DJ99" s="272"/>
      <c r="DK99" s="272"/>
      <c r="DL99" s="272"/>
      <c r="DM99" s="272"/>
      <c r="DN99" s="272"/>
      <c r="DO99" s="272"/>
      <c r="DP99" s="272"/>
      <c r="DQ99" s="272"/>
      <c r="DR99" s="272"/>
      <c r="DS99" s="272"/>
      <c r="DT99" s="272"/>
      <c r="DU99" s="272"/>
      <c r="DV99" s="272"/>
      <c r="DW99" s="272"/>
      <c r="DX99" s="272"/>
      <c r="DY99" s="272"/>
      <c r="DZ99" s="272"/>
      <c r="EA99" s="272"/>
      <c r="EB99" s="272"/>
      <c r="EC99" s="272"/>
      <c r="ED99" s="272"/>
      <c r="EE99" s="272"/>
      <c r="EF99" s="272"/>
      <c r="EG99" s="272"/>
      <c r="EH99" s="272"/>
      <c r="EI99" s="272"/>
      <c r="EJ99" s="272"/>
      <c r="EK99" s="272"/>
      <c r="EL99" s="272"/>
      <c r="EM99" s="272"/>
      <c r="EN99" s="272"/>
      <c r="EO99" s="272"/>
      <c r="EP99" s="272"/>
      <c r="EQ99" s="272"/>
      <c r="ER99" s="272"/>
      <c r="ES99" s="272"/>
      <c r="ET99" s="272"/>
      <c r="EU99" s="272"/>
      <c r="EV99" s="272"/>
      <c r="EW99" s="272"/>
      <c r="EX99" s="272"/>
      <c r="EY99" s="272"/>
      <c r="EZ99" s="272"/>
      <c r="FA99" s="272"/>
      <c r="FB99" s="272"/>
      <c r="FC99" s="272"/>
      <c r="FD99" s="272"/>
      <c r="FE99" s="272"/>
      <c r="FF99" s="272"/>
      <c r="FG99" s="272"/>
      <c r="FH99" s="272"/>
      <c r="FI99" s="272"/>
      <c r="FJ99" s="272"/>
      <c r="FK99" s="272"/>
      <c r="FL99" s="272"/>
      <c r="FM99" s="272"/>
      <c r="FN99" s="272"/>
      <c r="FO99" s="272"/>
      <c r="FP99" s="272"/>
      <c r="FQ99" s="272"/>
      <c r="FR99" s="272"/>
      <c r="FS99" s="272"/>
      <c r="FT99" s="272"/>
      <c r="FU99" s="272"/>
      <c r="FV99" s="272"/>
      <c r="FW99" s="272"/>
      <c r="FX99" s="272"/>
      <c r="FY99" s="272"/>
      <c r="FZ99" s="272"/>
      <c r="GA99" s="272"/>
      <c r="GB99" s="272"/>
      <c r="GC99" s="272"/>
      <c r="GD99" s="272"/>
      <c r="GE99" s="272"/>
      <c r="GF99" s="272"/>
      <c r="GG99" s="272"/>
      <c r="GH99" s="272"/>
      <c r="GI99" s="272"/>
      <c r="GJ99" s="272"/>
      <c r="GK99" s="272"/>
      <c r="GL99" s="272"/>
      <c r="GM99" s="272"/>
      <c r="GN99" s="272"/>
      <c r="GO99" s="272"/>
      <c r="GP99" s="272"/>
      <c r="GQ99" s="272"/>
      <c r="GR99" s="272"/>
      <c r="GS99" s="272"/>
      <c r="GT99" s="272"/>
      <c r="GU99" s="272"/>
      <c r="GV99" s="272"/>
      <c r="GW99" s="272"/>
      <c r="GX99" s="272"/>
      <c r="GY99" s="272"/>
      <c r="GZ99" s="272"/>
      <c r="HA99" s="272"/>
      <c r="HB99" s="272"/>
      <c r="HC99" s="272"/>
      <c r="HD99" s="272"/>
      <c r="HE99" s="272"/>
      <c r="HF99" s="272"/>
      <c r="HG99" s="272"/>
      <c r="HH99" s="272"/>
      <c r="HI99" s="272"/>
      <c r="HJ99" s="272"/>
      <c r="HK99" s="272"/>
      <c r="HL99" s="272"/>
      <c r="HM99" s="272"/>
      <c r="HN99" s="272"/>
      <c r="HO99" s="272"/>
      <c r="HP99" s="272"/>
      <c r="HQ99" s="272"/>
      <c r="HR99" s="272"/>
      <c r="HS99" s="272"/>
      <c r="HT99" s="272"/>
      <c r="HU99" s="272"/>
      <c r="HV99" s="272"/>
      <c r="HW99" s="272"/>
      <c r="HX99" s="272"/>
      <c r="HY99" s="272"/>
      <c r="HZ99" s="272"/>
      <c r="IA99" s="272"/>
      <c r="IB99" s="272"/>
      <c r="IC99" s="272"/>
      <c r="ID99" s="272"/>
      <c r="IE99" s="272"/>
      <c r="IF99" s="272"/>
      <c r="IG99" s="272"/>
      <c r="IH99" s="272"/>
      <c r="II99" s="272"/>
      <c r="IJ99" s="272"/>
      <c r="IK99" s="272"/>
      <c r="IL99" s="272"/>
      <c r="IM99" s="272"/>
      <c r="IN99" s="272"/>
      <c r="IO99" s="272"/>
      <c r="IP99" s="272"/>
      <c r="IQ99" s="272"/>
      <c r="IR99" s="272"/>
      <c r="IS99" s="272"/>
      <c r="IT99" s="272"/>
      <c r="IU99" s="272"/>
      <c r="IV99" s="272"/>
    </row>
    <row r="100" spans="1:256" s="375" customFormat="1" ht="15" customHeight="1">
      <c r="A100" s="278"/>
      <c r="B100" s="278"/>
      <c r="C100" s="278"/>
      <c r="D100" s="299"/>
      <c r="E100" s="299"/>
      <c r="F100" s="299"/>
      <c r="G100" s="274"/>
      <c r="H100" s="274"/>
      <c r="I100" s="272"/>
      <c r="J100" s="273"/>
      <c r="K100" s="272"/>
      <c r="L100" s="272"/>
      <c r="M100" s="273"/>
      <c r="N100" s="272"/>
      <c r="O100" s="272"/>
      <c r="P100" s="272"/>
      <c r="Q100" s="272"/>
      <c r="R100" s="272"/>
      <c r="S100" s="272"/>
      <c r="T100" s="272"/>
      <c r="U100" s="272"/>
      <c r="V100" s="272"/>
      <c r="W100" s="272"/>
      <c r="X100" s="272"/>
      <c r="Y100" s="272"/>
      <c r="Z100" s="272"/>
      <c r="AA100" s="272"/>
      <c r="AB100" s="272"/>
      <c r="AC100" s="272"/>
      <c r="AD100" s="272"/>
      <c r="AE100" s="272"/>
      <c r="AF100" s="272"/>
      <c r="AG100" s="272"/>
      <c r="AH100" s="272"/>
      <c r="AI100" s="272"/>
      <c r="AJ100" s="272"/>
      <c r="AK100" s="272"/>
      <c r="AL100" s="272"/>
      <c r="AM100" s="272"/>
      <c r="AN100" s="272"/>
      <c r="AO100" s="272"/>
      <c r="AP100" s="272"/>
      <c r="AQ100" s="272"/>
      <c r="AR100" s="272"/>
      <c r="AS100" s="272"/>
      <c r="AT100" s="272"/>
      <c r="AU100" s="272"/>
      <c r="AV100" s="272"/>
      <c r="AW100" s="272"/>
      <c r="AX100" s="272"/>
      <c r="AY100" s="272"/>
      <c r="AZ100" s="272"/>
      <c r="BA100" s="272"/>
      <c r="BB100" s="272"/>
      <c r="BC100" s="272"/>
      <c r="BD100" s="272"/>
      <c r="BE100" s="272"/>
      <c r="BF100" s="272"/>
      <c r="BG100" s="272"/>
      <c r="BH100" s="272"/>
      <c r="BI100" s="272"/>
      <c r="BJ100" s="272"/>
      <c r="BK100" s="272"/>
      <c r="BL100" s="272"/>
      <c r="BM100" s="272"/>
      <c r="BN100" s="272"/>
      <c r="BO100" s="272"/>
      <c r="BP100" s="272"/>
      <c r="BQ100" s="272"/>
      <c r="BR100" s="272"/>
      <c r="BS100" s="272"/>
      <c r="BT100" s="272"/>
      <c r="BU100" s="272"/>
      <c r="BV100" s="272"/>
      <c r="BW100" s="272"/>
      <c r="BX100" s="272"/>
      <c r="BY100" s="272"/>
      <c r="BZ100" s="272"/>
      <c r="CA100" s="272"/>
      <c r="CB100" s="272"/>
      <c r="CC100" s="272"/>
      <c r="CD100" s="272"/>
      <c r="CE100" s="272"/>
      <c r="CF100" s="272"/>
      <c r="CG100" s="272"/>
      <c r="CH100" s="272"/>
      <c r="CI100" s="272"/>
      <c r="CJ100" s="272"/>
      <c r="CK100" s="272"/>
      <c r="CL100" s="272"/>
      <c r="CM100" s="272"/>
      <c r="CN100" s="272"/>
      <c r="CO100" s="272"/>
      <c r="CP100" s="272"/>
      <c r="CQ100" s="272"/>
      <c r="CR100" s="272"/>
      <c r="CS100" s="272"/>
      <c r="CT100" s="272"/>
      <c r="CU100" s="272"/>
      <c r="CV100" s="272"/>
      <c r="CW100" s="272"/>
      <c r="CX100" s="272"/>
      <c r="CY100" s="272"/>
      <c r="CZ100" s="272"/>
      <c r="DA100" s="272"/>
      <c r="DB100" s="272"/>
      <c r="DC100" s="272"/>
      <c r="DD100" s="272"/>
      <c r="DE100" s="272"/>
      <c r="DF100" s="272"/>
      <c r="DG100" s="272"/>
      <c r="DH100" s="272"/>
      <c r="DI100" s="272"/>
      <c r="DJ100" s="272"/>
      <c r="DK100" s="272"/>
      <c r="DL100" s="272"/>
      <c r="DM100" s="272"/>
      <c r="DN100" s="272"/>
      <c r="DO100" s="272"/>
      <c r="DP100" s="272"/>
      <c r="DQ100" s="272"/>
      <c r="DR100" s="272"/>
      <c r="DS100" s="272"/>
      <c r="DT100" s="272"/>
      <c r="DU100" s="272"/>
      <c r="DV100" s="272"/>
      <c r="DW100" s="272"/>
      <c r="DX100" s="272"/>
      <c r="DY100" s="272"/>
      <c r="DZ100" s="272"/>
      <c r="EA100" s="272"/>
      <c r="EB100" s="272"/>
      <c r="EC100" s="272"/>
      <c r="ED100" s="272"/>
      <c r="EE100" s="272"/>
      <c r="EF100" s="272"/>
      <c r="EG100" s="272"/>
      <c r="EH100" s="272"/>
      <c r="EI100" s="272"/>
      <c r="EJ100" s="272"/>
      <c r="EK100" s="272"/>
      <c r="EL100" s="272"/>
      <c r="EM100" s="272"/>
      <c r="EN100" s="272"/>
      <c r="EO100" s="272"/>
      <c r="EP100" s="272"/>
      <c r="EQ100" s="272"/>
      <c r="ER100" s="272"/>
      <c r="ES100" s="272"/>
      <c r="ET100" s="272"/>
      <c r="EU100" s="272"/>
      <c r="EV100" s="272"/>
      <c r="EW100" s="272"/>
      <c r="EX100" s="272"/>
      <c r="EY100" s="272"/>
      <c r="EZ100" s="272"/>
      <c r="FA100" s="272"/>
      <c r="FB100" s="272"/>
      <c r="FC100" s="272"/>
      <c r="FD100" s="272"/>
      <c r="FE100" s="272"/>
      <c r="FF100" s="272"/>
      <c r="FG100" s="272"/>
      <c r="FH100" s="272"/>
      <c r="FI100" s="272"/>
      <c r="FJ100" s="272"/>
      <c r="FK100" s="272"/>
      <c r="FL100" s="272"/>
      <c r="FM100" s="272"/>
      <c r="FN100" s="272"/>
      <c r="FO100" s="272"/>
      <c r="FP100" s="272"/>
      <c r="FQ100" s="272"/>
      <c r="FR100" s="272"/>
      <c r="FS100" s="272"/>
      <c r="FT100" s="272"/>
      <c r="FU100" s="272"/>
      <c r="FV100" s="272"/>
      <c r="FW100" s="272"/>
      <c r="FX100" s="272"/>
      <c r="FY100" s="272"/>
      <c r="FZ100" s="272"/>
      <c r="GA100" s="272"/>
      <c r="GB100" s="272"/>
      <c r="GC100" s="272"/>
      <c r="GD100" s="272"/>
      <c r="GE100" s="272"/>
      <c r="GF100" s="272"/>
      <c r="GG100" s="272"/>
      <c r="GH100" s="272"/>
      <c r="GI100" s="272"/>
      <c r="GJ100" s="272"/>
      <c r="GK100" s="272"/>
      <c r="GL100" s="272"/>
      <c r="GM100" s="272"/>
      <c r="GN100" s="272"/>
      <c r="GO100" s="272"/>
      <c r="GP100" s="272"/>
      <c r="GQ100" s="272"/>
      <c r="GR100" s="272"/>
      <c r="GS100" s="272"/>
      <c r="GT100" s="272"/>
      <c r="GU100" s="272"/>
      <c r="GV100" s="272"/>
      <c r="GW100" s="272"/>
      <c r="GX100" s="272"/>
      <c r="GY100" s="272"/>
      <c r="GZ100" s="272"/>
      <c r="HA100" s="272"/>
      <c r="HB100" s="272"/>
      <c r="HC100" s="272"/>
      <c r="HD100" s="272"/>
      <c r="HE100" s="272"/>
      <c r="HF100" s="272"/>
      <c r="HG100" s="272"/>
      <c r="HH100" s="272"/>
      <c r="HI100" s="272"/>
      <c r="HJ100" s="272"/>
      <c r="HK100" s="272"/>
      <c r="HL100" s="272"/>
      <c r="HM100" s="272"/>
      <c r="HN100" s="272"/>
      <c r="HO100" s="272"/>
      <c r="HP100" s="272"/>
      <c r="HQ100" s="272"/>
      <c r="HR100" s="272"/>
      <c r="HS100" s="272"/>
      <c r="HT100" s="272"/>
      <c r="HU100" s="272"/>
      <c r="HV100" s="272"/>
      <c r="HW100" s="272"/>
      <c r="HX100" s="272"/>
      <c r="HY100" s="272"/>
      <c r="HZ100" s="272"/>
      <c r="IA100" s="272"/>
      <c r="IB100" s="272"/>
      <c r="IC100" s="272"/>
      <c r="ID100" s="272"/>
      <c r="IE100" s="272"/>
      <c r="IF100" s="272"/>
      <c r="IG100" s="272"/>
      <c r="IH100" s="272"/>
      <c r="II100" s="272"/>
      <c r="IJ100" s="272"/>
      <c r="IK100" s="272"/>
      <c r="IL100" s="272"/>
      <c r="IM100" s="272"/>
      <c r="IN100" s="272"/>
      <c r="IO100" s="272"/>
      <c r="IP100" s="272"/>
      <c r="IQ100" s="272"/>
      <c r="IR100" s="272"/>
      <c r="IS100" s="272"/>
      <c r="IT100" s="272"/>
      <c r="IU100" s="272"/>
      <c r="IV100" s="272"/>
    </row>
    <row r="101" spans="1:256" s="375" customFormat="1" ht="15" customHeight="1">
      <c r="A101" s="278"/>
      <c r="B101" s="278"/>
      <c r="C101" s="278"/>
      <c r="D101" s="299"/>
      <c r="E101" s="299"/>
      <c r="F101" s="299"/>
      <c r="G101" s="274"/>
      <c r="H101" s="274"/>
      <c r="I101" s="272"/>
      <c r="J101" s="273"/>
      <c r="K101" s="272"/>
      <c r="L101" s="272"/>
      <c r="M101" s="273"/>
      <c r="N101" s="272"/>
      <c r="O101" s="272"/>
      <c r="P101" s="272"/>
      <c r="Q101" s="272"/>
      <c r="R101" s="272"/>
      <c r="S101" s="272"/>
      <c r="T101" s="272"/>
      <c r="U101" s="272"/>
      <c r="V101" s="272"/>
      <c r="W101" s="272"/>
      <c r="X101" s="272"/>
      <c r="Y101" s="272"/>
      <c r="Z101" s="272"/>
      <c r="AA101" s="272"/>
      <c r="AB101" s="272"/>
      <c r="AC101" s="272"/>
      <c r="AD101" s="272"/>
      <c r="AE101" s="272"/>
      <c r="AF101" s="272"/>
      <c r="AG101" s="272"/>
      <c r="AH101" s="272"/>
      <c r="AI101" s="272"/>
      <c r="AJ101" s="272"/>
      <c r="AK101" s="272"/>
      <c r="AL101" s="272"/>
      <c r="AM101" s="272"/>
      <c r="AN101" s="272"/>
      <c r="AO101" s="272"/>
      <c r="AP101" s="272"/>
      <c r="AQ101" s="272"/>
      <c r="AR101" s="272"/>
      <c r="AS101" s="272"/>
      <c r="AT101" s="272"/>
      <c r="AU101" s="272"/>
      <c r="AV101" s="272"/>
      <c r="AW101" s="272"/>
      <c r="AX101" s="272"/>
      <c r="AY101" s="272"/>
      <c r="AZ101" s="272"/>
      <c r="BA101" s="272"/>
      <c r="BB101" s="272"/>
      <c r="BC101" s="272"/>
      <c r="BD101" s="272"/>
      <c r="BE101" s="272"/>
      <c r="BF101" s="272"/>
      <c r="BG101" s="272"/>
      <c r="BH101" s="272"/>
      <c r="BI101" s="272"/>
      <c r="BJ101" s="272"/>
      <c r="BK101" s="272"/>
      <c r="BL101" s="272"/>
      <c r="BM101" s="272"/>
      <c r="BN101" s="272"/>
      <c r="BO101" s="272"/>
      <c r="BP101" s="272"/>
      <c r="BQ101" s="272"/>
      <c r="BR101" s="272"/>
      <c r="BS101" s="272"/>
      <c r="BT101" s="272"/>
      <c r="BU101" s="272"/>
      <c r="BV101" s="272"/>
      <c r="BW101" s="272"/>
      <c r="BX101" s="272"/>
      <c r="BY101" s="272"/>
      <c r="BZ101" s="272"/>
      <c r="CA101" s="272"/>
      <c r="CB101" s="272"/>
      <c r="CC101" s="272"/>
      <c r="CD101" s="272"/>
      <c r="CE101" s="272"/>
      <c r="CF101" s="272"/>
      <c r="CG101" s="272"/>
      <c r="CH101" s="272"/>
      <c r="CI101" s="272"/>
      <c r="CJ101" s="272"/>
      <c r="CK101" s="272"/>
      <c r="CL101" s="272"/>
      <c r="CM101" s="272"/>
      <c r="CN101" s="272"/>
      <c r="CO101" s="272"/>
      <c r="CP101" s="272"/>
      <c r="CQ101" s="272"/>
      <c r="CR101" s="272"/>
      <c r="CS101" s="272"/>
      <c r="CT101" s="272"/>
      <c r="CU101" s="272"/>
      <c r="CV101" s="272"/>
      <c r="CW101" s="272"/>
      <c r="CX101" s="272"/>
      <c r="CY101" s="272"/>
      <c r="CZ101" s="272"/>
      <c r="DA101" s="272"/>
      <c r="DB101" s="272"/>
      <c r="DC101" s="272"/>
      <c r="DD101" s="272"/>
      <c r="DE101" s="272"/>
      <c r="DF101" s="272"/>
      <c r="DG101" s="272"/>
      <c r="DH101" s="272"/>
      <c r="DI101" s="272"/>
      <c r="DJ101" s="272"/>
      <c r="DK101" s="272"/>
      <c r="DL101" s="272"/>
      <c r="DM101" s="272"/>
      <c r="DN101" s="272"/>
      <c r="DO101" s="272"/>
      <c r="DP101" s="272"/>
      <c r="DQ101" s="272"/>
      <c r="DR101" s="272"/>
      <c r="DS101" s="272"/>
      <c r="DT101" s="272"/>
      <c r="DU101" s="272"/>
      <c r="DV101" s="272"/>
      <c r="DW101" s="272"/>
      <c r="DX101" s="272"/>
      <c r="DY101" s="272"/>
      <c r="DZ101" s="272"/>
      <c r="EA101" s="272"/>
      <c r="EB101" s="272"/>
      <c r="EC101" s="272"/>
      <c r="ED101" s="272"/>
      <c r="EE101" s="272"/>
      <c r="EF101" s="272"/>
      <c r="EG101" s="272"/>
      <c r="EH101" s="272"/>
      <c r="EI101" s="272"/>
      <c r="EJ101" s="272"/>
      <c r="EK101" s="272"/>
      <c r="EL101" s="272"/>
      <c r="EM101" s="272"/>
      <c r="EN101" s="272"/>
      <c r="EO101" s="272"/>
      <c r="EP101" s="272"/>
      <c r="EQ101" s="272"/>
      <c r="ER101" s="272"/>
      <c r="ES101" s="272"/>
      <c r="ET101" s="272"/>
      <c r="EU101" s="272"/>
      <c r="EV101" s="272"/>
      <c r="EW101" s="272"/>
      <c r="EX101" s="272"/>
      <c r="EY101" s="272"/>
      <c r="EZ101" s="272"/>
      <c r="FA101" s="272"/>
      <c r="FB101" s="272"/>
      <c r="FC101" s="272"/>
      <c r="FD101" s="272"/>
      <c r="FE101" s="272"/>
      <c r="FF101" s="272"/>
      <c r="FG101" s="272"/>
      <c r="FH101" s="272"/>
      <c r="FI101" s="272"/>
      <c r="FJ101" s="272"/>
      <c r="FK101" s="272"/>
      <c r="FL101" s="272"/>
      <c r="FM101" s="272"/>
      <c r="FN101" s="272"/>
      <c r="FO101" s="272"/>
      <c r="FP101" s="272"/>
      <c r="FQ101" s="272"/>
      <c r="FR101" s="272"/>
      <c r="FS101" s="272"/>
      <c r="FT101" s="272"/>
      <c r="FU101" s="272"/>
      <c r="FV101" s="272"/>
      <c r="FW101" s="272"/>
      <c r="FX101" s="272"/>
      <c r="FY101" s="272"/>
      <c r="FZ101" s="272"/>
      <c r="GA101" s="272"/>
      <c r="GB101" s="272"/>
      <c r="GC101" s="272"/>
      <c r="GD101" s="272"/>
      <c r="GE101" s="272"/>
      <c r="GF101" s="272"/>
      <c r="GG101" s="272"/>
      <c r="GH101" s="272"/>
      <c r="GI101" s="272"/>
      <c r="GJ101" s="272"/>
      <c r="GK101" s="272"/>
      <c r="GL101" s="272"/>
      <c r="GM101" s="272"/>
      <c r="GN101" s="272"/>
      <c r="GO101" s="272"/>
      <c r="GP101" s="272"/>
      <c r="GQ101" s="272"/>
      <c r="GR101" s="272"/>
      <c r="GS101" s="272"/>
      <c r="GT101" s="272"/>
      <c r="GU101" s="272"/>
      <c r="GV101" s="272"/>
      <c r="GW101" s="272"/>
      <c r="GX101" s="272"/>
      <c r="GY101" s="272"/>
      <c r="GZ101" s="272"/>
      <c r="HA101" s="272"/>
      <c r="HB101" s="272"/>
      <c r="HC101" s="272"/>
      <c r="HD101" s="272"/>
      <c r="HE101" s="272"/>
      <c r="HF101" s="272"/>
      <c r="HG101" s="272"/>
      <c r="HH101" s="272"/>
      <c r="HI101" s="272"/>
      <c r="HJ101" s="272"/>
      <c r="HK101" s="272"/>
      <c r="HL101" s="272"/>
      <c r="HM101" s="272"/>
      <c r="HN101" s="272"/>
      <c r="HO101" s="272"/>
      <c r="HP101" s="272"/>
      <c r="HQ101" s="272"/>
      <c r="HR101" s="272"/>
      <c r="HS101" s="272"/>
      <c r="HT101" s="272"/>
      <c r="HU101" s="272"/>
      <c r="HV101" s="272"/>
      <c r="HW101" s="272"/>
      <c r="HX101" s="272"/>
      <c r="HY101" s="272"/>
      <c r="HZ101" s="272"/>
      <c r="IA101" s="272"/>
      <c r="IB101" s="272"/>
      <c r="IC101" s="272"/>
      <c r="ID101" s="272"/>
      <c r="IE101" s="272"/>
      <c r="IF101" s="272"/>
      <c r="IG101" s="272"/>
      <c r="IH101" s="272"/>
      <c r="II101" s="272"/>
      <c r="IJ101" s="272"/>
      <c r="IK101" s="272"/>
      <c r="IL101" s="272"/>
      <c r="IM101" s="272"/>
      <c r="IN101" s="272"/>
      <c r="IO101" s="272"/>
      <c r="IP101" s="272"/>
      <c r="IQ101" s="272"/>
      <c r="IR101" s="272"/>
      <c r="IS101" s="272"/>
      <c r="IT101" s="272"/>
      <c r="IU101" s="272"/>
      <c r="IV101" s="272"/>
    </row>
    <row r="102" spans="1:256" s="375" customFormat="1" ht="15" customHeight="1">
      <c r="A102" s="278"/>
      <c r="B102" s="278"/>
      <c r="C102" s="278"/>
      <c r="D102" s="299"/>
      <c r="E102" s="299"/>
      <c r="F102" s="299"/>
      <c r="G102" s="274"/>
      <c r="H102" s="274"/>
      <c r="I102" s="272"/>
      <c r="J102" s="273"/>
      <c r="K102" s="272"/>
      <c r="L102" s="272"/>
      <c r="M102" s="273"/>
      <c r="N102" s="272"/>
      <c r="O102" s="272"/>
      <c r="P102" s="272"/>
      <c r="Q102" s="272"/>
      <c r="R102" s="272"/>
      <c r="S102" s="272"/>
      <c r="T102" s="272"/>
      <c r="U102" s="272"/>
      <c r="V102" s="272"/>
      <c r="W102" s="272"/>
      <c r="X102" s="272"/>
      <c r="Y102" s="272"/>
      <c r="Z102" s="272"/>
      <c r="AA102" s="272"/>
      <c r="AB102" s="272"/>
      <c r="AC102" s="272"/>
      <c r="AD102" s="272"/>
      <c r="AE102" s="272"/>
      <c r="AF102" s="272"/>
      <c r="AG102" s="272"/>
      <c r="AH102" s="272"/>
      <c r="AI102" s="272"/>
      <c r="AJ102" s="272"/>
      <c r="AK102" s="272"/>
      <c r="AL102" s="272"/>
      <c r="AM102" s="272"/>
      <c r="AN102" s="272"/>
      <c r="AO102" s="272"/>
      <c r="AP102" s="272"/>
      <c r="AQ102" s="272"/>
      <c r="AR102" s="272"/>
      <c r="AS102" s="272"/>
      <c r="AT102" s="272"/>
      <c r="AU102" s="272"/>
      <c r="AV102" s="272"/>
      <c r="AW102" s="272"/>
      <c r="AX102" s="272"/>
      <c r="AY102" s="272"/>
      <c r="AZ102" s="272"/>
      <c r="BA102" s="272"/>
      <c r="BB102" s="272"/>
      <c r="BC102" s="272"/>
      <c r="BD102" s="272"/>
      <c r="BE102" s="272"/>
      <c r="BF102" s="272"/>
      <c r="BG102" s="272"/>
      <c r="BH102" s="272"/>
      <c r="BI102" s="272"/>
      <c r="BJ102" s="272"/>
      <c r="BK102" s="272"/>
      <c r="BL102" s="272"/>
      <c r="BM102" s="272"/>
      <c r="BN102" s="272"/>
      <c r="BO102" s="272"/>
      <c r="BP102" s="272"/>
      <c r="BQ102" s="272"/>
      <c r="BR102" s="272"/>
      <c r="BS102" s="272"/>
      <c r="BT102" s="272"/>
      <c r="BU102" s="272"/>
      <c r="BV102" s="272"/>
      <c r="BW102" s="272"/>
      <c r="BX102" s="272"/>
      <c r="BY102" s="272"/>
      <c r="BZ102" s="272"/>
      <c r="CA102" s="272"/>
      <c r="CB102" s="272"/>
      <c r="CC102" s="272"/>
      <c r="CD102" s="272"/>
      <c r="CE102" s="272"/>
      <c r="CF102" s="272"/>
      <c r="CG102" s="272"/>
      <c r="CH102" s="272"/>
      <c r="CI102" s="272"/>
      <c r="CJ102" s="272"/>
      <c r="CK102" s="272"/>
      <c r="CL102" s="272"/>
      <c r="CM102" s="272"/>
      <c r="CN102" s="272"/>
      <c r="CO102" s="272"/>
      <c r="CP102" s="272"/>
      <c r="CQ102" s="272"/>
      <c r="CR102" s="272"/>
      <c r="CS102" s="272"/>
      <c r="CT102" s="272"/>
      <c r="CU102" s="272"/>
      <c r="CV102" s="272"/>
      <c r="CW102" s="272"/>
      <c r="CX102" s="272"/>
      <c r="CY102" s="272"/>
      <c r="CZ102" s="272"/>
      <c r="DA102" s="272"/>
      <c r="DB102" s="272"/>
      <c r="DC102" s="272"/>
      <c r="DD102" s="272"/>
      <c r="DE102" s="272"/>
      <c r="DF102" s="272"/>
      <c r="DG102" s="272"/>
      <c r="DH102" s="272"/>
      <c r="DI102" s="272"/>
      <c r="DJ102" s="272"/>
      <c r="DK102" s="272"/>
      <c r="DL102" s="272"/>
      <c r="DM102" s="272"/>
      <c r="DN102" s="272"/>
      <c r="DO102" s="272"/>
      <c r="DP102" s="272"/>
      <c r="DQ102" s="272"/>
      <c r="DR102" s="272"/>
      <c r="DS102" s="272"/>
      <c r="DT102" s="272"/>
      <c r="DU102" s="272"/>
      <c r="DV102" s="272"/>
      <c r="DW102" s="272"/>
      <c r="DX102" s="272"/>
      <c r="DY102" s="272"/>
      <c r="DZ102" s="272"/>
      <c r="EA102" s="272"/>
      <c r="EB102" s="272"/>
      <c r="EC102" s="272"/>
      <c r="ED102" s="272"/>
      <c r="EE102" s="272"/>
      <c r="EF102" s="272"/>
      <c r="EG102" s="272"/>
      <c r="EH102" s="272"/>
      <c r="EI102" s="272"/>
      <c r="EJ102" s="272"/>
      <c r="EK102" s="272"/>
      <c r="EL102" s="272"/>
      <c r="EM102" s="272"/>
      <c r="EN102" s="272"/>
      <c r="EO102" s="272"/>
      <c r="EP102" s="272"/>
      <c r="EQ102" s="272"/>
      <c r="ER102" s="272"/>
      <c r="ES102" s="272"/>
      <c r="ET102" s="272"/>
      <c r="EU102" s="272"/>
      <c r="EV102" s="272"/>
      <c r="EW102" s="272"/>
      <c r="EX102" s="272"/>
      <c r="EY102" s="272"/>
      <c r="EZ102" s="272"/>
      <c r="FA102" s="272"/>
      <c r="FB102" s="272"/>
      <c r="FC102" s="272"/>
      <c r="FD102" s="272"/>
      <c r="FE102" s="272"/>
      <c r="FF102" s="272"/>
      <c r="FG102" s="272"/>
      <c r="FH102" s="272"/>
      <c r="FI102" s="272"/>
      <c r="FJ102" s="272"/>
      <c r="FK102" s="272"/>
      <c r="FL102" s="272"/>
      <c r="FM102" s="272"/>
      <c r="FN102" s="272"/>
      <c r="FO102" s="272"/>
      <c r="FP102" s="272"/>
      <c r="FQ102" s="272"/>
      <c r="FR102" s="272"/>
      <c r="FS102" s="272"/>
      <c r="FT102" s="272"/>
      <c r="FU102" s="272"/>
      <c r="FV102" s="272"/>
      <c r="FW102" s="272"/>
      <c r="FX102" s="272"/>
      <c r="FY102" s="272"/>
      <c r="FZ102" s="272"/>
      <c r="GA102" s="272"/>
      <c r="GB102" s="272"/>
      <c r="GC102" s="272"/>
      <c r="GD102" s="272"/>
      <c r="GE102" s="272"/>
      <c r="GF102" s="272"/>
      <c r="GG102" s="272"/>
      <c r="GH102" s="272"/>
      <c r="GI102" s="272"/>
      <c r="GJ102" s="272"/>
      <c r="GK102" s="272"/>
      <c r="GL102" s="272"/>
      <c r="GM102" s="272"/>
      <c r="GN102" s="272"/>
      <c r="GO102" s="272"/>
      <c r="GP102" s="272"/>
      <c r="GQ102" s="272"/>
      <c r="GR102" s="272"/>
      <c r="GS102" s="272"/>
      <c r="GT102" s="272"/>
      <c r="GU102" s="272"/>
      <c r="GV102" s="272"/>
      <c r="GW102" s="272"/>
      <c r="GX102" s="272"/>
      <c r="GY102" s="272"/>
      <c r="GZ102" s="272"/>
      <c r="HA102" s="272"/>
      <c r="HB102" s="272"/>
      <c r="HC102" s="272"/>
      <c r="HD102" s="272"/>
      <c r="HE102" s="272"/>
      <c r="HF102" s="272"/>
      <c r="HG102" s="272"/>
      <c r="HH102" s="272"/>
      <c r="HI102" s="272"/>
      <c r="HJ102" s="272"/>
      <c r="HK102" s="272"/>
      <c r="HL102" s="272"/>
      <c r="HM102" s="272"/>
      <c r="HN102" s="272"/>
      <c r="HO102" s="272"/>
      <c r="HP102" s="272"/>
      <c r="HQ102" s="272"/>
      <c r="HR102" s="272"/>
      <c r="HS102" s="272"/>
      <c r="HT102" s="272"/>
      <c r="HU102" s="272"/>
      <c r="HV102" s="272"/>
      <c r="HW102" s="272"/>
      <c r="HX102" s="272"/>
      <c r="HY102" s="272"/>
      <c r="HZ102" s="272"/>
      <c r="IA102" s="272"/>
      <c r="IB102" s="272"/>
      <c r="IC102" s="272"/>
      <c r="ID102" s="272"/>
      <c r="IE102" s="272"/>
      <c r="IF102" s="272"/>
      <c r="IG102" s="272"/>
      <c r="IH102" s="272"/>
      <c r="II102" s="272"/>
      <c r="IJ102" s="272"/>
      <c r="IK102" s="272"/>
      <c r="IL102" s="272"/>
      <c r="IM102" s="272"/>
      <c r="IN102" s="272"/>
      <c r="IO102" s="272"/>
      <c r="IP102" s="272"/>
      <c r="IQ102" s="272"/>
      <c r="IR102" s="272"/>
      <c r="IS102" s="272"/>
      <c r="IT102" s="272"/>
      <c r="IU102" s="272"/>
      <c r="IV102" s="272"/>
    </row>
    <row r="103" spans="1:256" s="375" customFormat="1" ht="15" customHeight="1">
      <c r="A103" s="278"/>
      <c r="B103" s="278"/>
      <c r="C103" s="278"/>
      <c r="D103" s="299"/>
      <c r="E103" s="299"/>
      <c r="F103" s="299"/>
      <c r="G103" s="274"/>
      <c r="H103" s="274"/>
      <c r="I103" s="272"/>
      <c r="J103" s="273"/>
      <c r="K103" s="272"/>
      <c r="L103" s="272"/>
      <c r="M103" s="273"/>
      <c r="N103" s="272"/>
      <c r="O103" s="272"/>
      <c r="P103" s="272"/>
      <c r="Q103" s="272"/>
      <c r="R103" s="272"/>
      <c r="S103" s="272"/>
      <c r="T103" s="272"/>
      <c r="U103" s="272"/>
      <c r="V103" s="272"/>
      <c r="W103" s="272"/>
      <c r="X103" s="272"/>
      <c r="Y103" s="272"/>
      <c r="Z103" s="272"/>
      <c r="AA103" s="272"/>
      <c r="AB103" s="272"/>
      <c r="AC103" s="272"/>
      <c r="AD103" s="272"/>
      <c r="AE103" s="272"/>
      <c r="AF103" s="272"/>
      <c r="AG103" s="272"/>
      <c r="AH103" s="272"/>
      <c r="AI103" s="272"/>
      <c r="AJ103" s="272"/>
      <c r="AK103" s="272"/>
      <c r="AL103" s="272"/>
      <c r="AM103" s="272"/>
      <c r="AN103" s="272"/>
      <c r="AO103" s="272"/>
      <c r="AP103" s="272"/>
      <c r="AQ103" s="272"/>
      <c r="AR103" s="272"/>
      <c r="AS103" s="272"/>
      <c r="AT103" s="272"/>
      <c r="AU103" s="272"/>
      <c r="AV103" s="272"/>
      <c r="AW103" s="272"/>
      <c r="AX103" s="272"/>
      <c r="AY103" s="272"/>
      <c r="AZ103" s="272"/>
      <c r="BA103" s="272"/>
      <c r="BB103" s="272"/>
      <c r="BC103" s="272"/>
      <c r="BD103" s="272"/>
      <c r="BE103" s="272"/>
      <c r="BF103" s="272"/>
      <c r="BG103" s="272"/>
      <c r="BH103" s="272"/>
      <c r="BI103" s="272"/>
      <c r="BJ103" s="272"/>
      <c r="BK103" s="272"/>
      <c r="BL103" s="272"/>
      <c r="BM103" s="272"/>
      <c r="BN103" s="272"/>
      <c r="BO103" s="272"/>
      <c r="BP103" s="272"/>
      <c r="BQ103" s="272"/>
      <c r="BR103" s="272"/>
      <c r="BS103" s="272"/>
      <c r="BT103" s="272"/>
      <c r="BU103" s="272"/>
      <c r="BV103" s="272"/>
      <c r="BW103" s="272"/>
      <c r="BX103" s="272"/>
      <c r="BY103" s="272"/>
      <c r="BZ103" s="272"/>
      <c r="CA103" s="272"/>
      <c r="CB103" s="272"/>
      <c r="CC103" s="272"/>
      <c r="CD103" s="272"/>
      <c r="CE103" s="272"/>
      <c r="CF103" s="272"/>
      <c r="CG103" s="272"/>
      <c r="CH103" s="272"/>
      <c r="CI103" s="272"/>
      <c r="CJ103" s="272"/>
      <c r="CK103" s="272"/>
      <c r="CL103" s="272"/>
      <c r="CM103" s="272"/>
      <c r="CN103" s="272"/>
      <c r="CO103" s="272"/>
      <c r="CP103" s="272"/>
      <c r="CQ103" s="272"/>
      <c r="CR103" s="272"/>
      <c r="CS103" s="272"/>
      <c r="CT103" s="272"/>
      <c r="CU103" s="272"/>
      <c r="CV103" s="272"/>
      <c r="CW103" s="272"/>
      <c r="CX103" s="272"/>
      <c r="CY103" s="272"/>
      <c r="CZ103" s="272"/>
      <c r="DA103" s="272"/>
      <c r="DB103" s="272"/>
      <c r="DC103" s="272"/>
      <c r="DD103" s="272"/>
      <c r="DE103" s="272"/>
      <c r="DF103" s="272"/>
      <c r="DG103" s="272"/>
      <c r="DH103" s="272"/>
      <c r="DI103" s="272"/>
      <c r="DJ103" s="272"/>
      <c r="DK103" s="272"/>
      <c r="DL103" s="272"/>
      <c r="DM103" s="272"/>
      <c r="DN103" s="272"/>
      <c r="DO103" s="272"/>
      <c r="DP103" s="272"/>
      <c r="DQ103" s="272"/>
      <c r="DR103" s="272"/>
      <c r="DS103" s="272"/>
      <c r="DT103" s="272"/>
      <c r="DU103" s="272"/>
      <c r="DV103" s="272"/>
      <c r="DW103" s="272"/>
      <c r="DX103" s="272"/>
      <c r="DY103" s="272"/>
      <c r="DZ103" s="272"/>
      <c r="EA103" s="272"/>
      <c r="EB103" s="272"/>
      <c r="EC103" s="272"/>
      <c r="ED103" s="272"/>
      <c r="EE103" s="272"/>
      <c r="EF103" s="272"/>
      <c r="EG103" s="272"/>
      <c r="EH103" s="272"/>
      <c r="EI103" s="272"/>
      <c r="EJ103" s="272"/>
      <c r="EK103" s="272"/>
      <c r="EL103" s="272"/>
      <c r="EM103" s="272"/>
      <c r="EN103" s="272"/>
      <c r="EO103" s="272"/>
      <c r="EP103" s="272"/>
      <c r="EQ103" s="272"/>
      <c r="ER103" s="272"/>
      <c r="ES103" s="272"/>
      <c r="ET103" s="272"/>
      <c r="EU103" s="272"/>
      <c r="EV103" s="272"/>
      <c r="EW103" s="272"/>
      <c r="EX103" s="272"/>
      <c r="EY103" s="272"/>
      <c r="EZ103" s="272"/>
      <c r="FA103" s="272"/>
      <c r="FB103" s="272"/>
      <c r="FC103" s="272"/>
      <c r="FD103" s="272"/>
      <c r="FE103" s="272"/>
      <c r="FF103" s="272"/>
      <c r="FG103" s="272"/>
      <c r="FH103" s="272"/>
      <c r="FI103" s="272"/>
      <c r="FJ103" s="272"/>
      <c r="FK103" s="272"/>
      <c r="FL103" s="272"/>
      <c r="FM103" s="272"/>
      <c r="FN103" s="272"/>
      <c r="FO103" s="272"/>
      <c r="FP103" s="272"/>
      <c r="FQ103" s="272"/>
      <c r="FR103" s="272"/>
      <c r="FS103" s="272"/>
      <c r="FT103" s="272"/>
      <c r="FU103" s="272"/>
      <c r="FV103" s="272"/>
      <c r="FW103" s="272"/>
      <c r="FX103" s="272"/>
      <c r="FY103" s="272"/>
      <c r="FZ103" s="272"/>
      <c r="GA103" s="272"/>
      <c r="GB103" s="272"/>
      <c r="GC103" s="272"/>
      <c r="GD103" s="272"/>
      <c r="GE103" s="272"/>
      <c r="GF103" s="272"/>
      <c r="GG103" s="272"/>
      <c r="GH103" s="272"/>
      <c r="GI103" s="272"/>
      <c r="GJ103" s="272"/>
      <c r="GK103" s="272"/>
      <c r="GL103" s="272"/>
      <c r="GM103" s="272"/>
      <c r="GN103" s="272"/>
      <c r="GO103" s="272"/>
      <c r="GP103" s="272"/>
      <c r="GQ103" s="272"/>
      <c r="GR103" s="272"/>
      <c r="GS103" s="272"/>
      <c r="GT103" s="272"/>
      <c r="GU103" s="272"/>
      <c r="GV103" s="272"/>
      <c r="GW103" s="272"/>
      <c r="GX103" s="272"/>
      <c r="GY103" s="272"/>
      <c r="GZ103" s="272"/>
      <c r="HA103" s="272"/>
      <c r="HB103" s="272"/>
      <c r="HC103" s="272"/>
      <c r="HD103" s="272"/>
      <c r="HE103" s="272"/>
      <c r="HF103" s="272"/>
      <c r="HG103" s="272"/>
      <c r="HH103" s="272"/>
      <c r="HI103" s="272"/>
      <c r="HJ103" s="272"/>
      <c r="HK103" s="272"/>
      <c r="HL103" s="272"/>
      <c r="HM103" s="272"/>
      <c r="HN103" s="272"/>
      <c r="HO103" s="272"/>
      <c r="HP103" s="272"/>
      <c r="HQ103" s="272"/>
      <c r="HR103" s="272"/>
      <c r="HS103" s="272"/>
      <c r="HT103" s="272"/>
      <c r="HU103" s="272"/>
      <c r="HV103" s="272"/>
      <c r="HW103" s="272"/>
      <c r="HX103" s="272"/>
      <c r="HY103" s="272"/>
      <c r="HZ103" s="272"/>
      <c r="IA103" s="272"/>
      <c r="IB103" s="272"/>
      <c r="IC103" s="272"/>
      <c r="ID103" s="272"/>
      <c r="IE103" s="272"/>
      <c r="IF103" s="272"/>
      <c r="IG103" s="272"/>
      <c r="IH103" s="272"/>
      <c r="II103" s="272"/>
      <c r="IJ103" s="272"/>
      <c r="IK103" s="272"/>
      <c r="IL103" s="272"/>
      <c r="IM103" s="272"/>
      <c r="IN103" s="272"/>
      <c r="IO103" s="272"/>
      <c r="IP103" s="272"/>
      <c r="IQ103" s="272"/>
      <c r="IR103" s="272"/>
      <c r="IS103" s="272"/>
      <c r="IT103" s="272"/>
      <c r="IU103" s="272"/>
      <c r="IV103" s="272"/>
    </row>
    <row r="104" spans="1:256" s="375" customFormat="1" ht="15" customHeight="1">
      <c r="A104" s="278"/>
      <c r="B104" s="278"/>
      <c r="C104" s="278"/>
      <c r="D104" s="299"/>
      <c r="E104" s="299"/>
      <c r="F104" s="299"/>
      <c r="G104" s="274"/>
      <c r="H104" s="274"/>
      <c r="I104" s="272"/>
      <c r="J104" s="273"/>
      <c r="K104" s="272"/>
      <c r="L104" s="272"/>
      <c r="M104" s="273"/>
      <c r="N104" s="272"/>
      <c r="O104" s="272"/>
      <c r="P104" s="272"/>
      <c r="Q104" s="272"/>
      <c r="R104" s="272"/>
      <c r="S104" s="272"/>
      <c r="T104" s="272"/>
      <c r="U104" s="272"/>
      <c r="V104" s="272"/>
      <c r="W104" s="272"/>
      <c r="X104" s="272"/>
      <c r="Y104" s="272"/>
      <c r="Z104" s="272"/>
      <c r="AA104" s="272"/>
      <c r="AB104" s="272"/>
      <c r="AC104" s="272"/>
      <c r="AD104" s="272"/>
      <c r="AE104" s="272"/>
      <c r="AF104" s="272"/>
      <c r="AG104" s="272"/>
      <c r="AH104" s="272"/>
      <c r="AI104" s="272"/>
      <c r="AJ104" s="272"/>
      <c r="AK104" s="272"/>
      <c r="AL104" s="272"/>
      <c r="AM104" s="272"/>
      <c r="AN104" s="272"/>
      <c r="AO104" s="272"/>
      <c r="AP104" s="272"/>
      <c r="AQ104" s="272"/>
      <c r="AR104" s="272"/>
      <c r="AS104" s="272"/>
      <c r="AT104" s="272"/>
      <c r="AU104" s="272"/>
      <c r="AV104" s="272"/>
      <c r="AW104" s="272"/>
      <c r="AX104" s="272"/>
      <c r="AY104" s="272"/>
      <c r="AZ104" s="272"/>
      <c r="BA104" s="272"/>
      <c r="BB104" s="272"/>
      <c r="BC104" s="272"/>
      <c r="BD104" s="272"/>
      <c r="BE104" s="272"/>
      <c r="BF104" s="272"/>
      <c r="BG104" s="272"/>
      <c r="BH104" s="272"/>
      <c r="BI104" s="272"/>
      <c r="BJ104" s="272"/>
      <c r="BK104" s="272"/>
      <c r="BL104" s="272"/>
      <c r="BM104" s="272"/>
      <c r="BN104" s="272"/>
      <c r="BO104" s="272"/>
      <c r="BP104" s="272"/>
      <c r="BQ104" s="272"/>
      <c r="BR104" s="272"/>
      <c r="BS104" s="272"/>
      <c r="BT104" s="272"/>
      <c r="BU104" s="272"/>
      <c r="BV104" s="272"/>
      <c r="BW104" s="272"/>
      <c r="BX104" s="272"/>
      <c r="BY104" s="272"/>
      <c r="BZ104" s="272"/>
      <c r="CA104" s="272"/>
      <c r="CB104" s="272"/>
      <c r="CC104" s="272"/>
      <c r="CD104" s="272"/>
      <c r="CE104" s="272"/>
      <c r="CF104" s="272"/>
      <c r="CG104" s="272"/>
      <c r="CH104" s="272"/>
      <c r="CI104" s="272"/>
      <c r="CJ104" s="272"/>
      <c r="CK104" s="272"/>
      <c r="CL104" s="272"/>
      <c r="CM104" s="272"/>
      <c r="CN104" s="272"/>
      <c r="CO104" s="272"/>
      <c r="CP104" s="272"/>
      <c r="CQ104" s="272"/>
      <c r="CR104" s="272"/>
      <c r="CS104" s="272"/>
      <c r="CT104" s="272"/>
      <c r="CU104" s="272"/>
      <c r="CV104" s="272"/>
      <c r="CW104" s="272"/>
      <c r="CX104" s="272"/>
      <c r="CY104" s="272"/>
      <c r="CZ104" s="272"/>
      <c r="DA104" s="272"/>
      <c r="DB104" s="272"/>
      <c r="DC104" s="272"/>
      <c r="DD104" s="272"/>
      <c r="DE104" s="272"/>
      <c r="DF104" s="272"/>
      <c r="DG104" s="272"/>
      <c r="DH104" s="272"/>
      <c r="DI104" s="272"/>
      <c r="DJ104" s="272"/>
      <c r="DK104" s="272"/>
      <c r="DL104" s="272"/>
      <c r="DM104" s="272"/>
      <c r="DN104" s="272"/>
      <c r="DO104" s="272"/>
      <c r="DP104" s="272"/>
      <c r="DQ104" s="272"/>
      <c r="DR104" s="272"/>
      <c r="DS104" s="272"/>
      <c r="DT104" s="272"/>
      <c r="DU104" s="272"/>
      <c r="DV104" s="272"/>
      <c r="DW104" s="272"/>
      <c r="DX104" s="272"/>
      <c r="DY104" s="272"/>
      <c r="DZ104" s="272"/>
      <c r="EA104" s="272"/>
      <c r="EB104" s="272"/>
      <c r="EC104" s="272"/>
      <c r="ED104" s="272"/>
      <c r="EE104" s="272"/>
      <c r="EF104" s="272"/>
      <c r="EG104" s="272"/>
      <c r="EH104" s="272"/>
      <c r="EI104" s="272"/>
      <c r="EJ104" s="272"/>
      <c r="EK104" s="272"/>
      <c r="EL104" s="272"/>
      <c r="EM104" s="272"/>
      <c r="EN104" s="272"/>
      <c r="EO104" s="272"/>
      <c r="EP104" s="272"/>
      <c r="EQ104" s="272"/>
      <c r="ER104" s="272"/>
      <c r="ES104" s="272"/>
      <c r="ET104" s="272"/>
      <c r="EU104" s="272"/>
      <c r="EV104" s="272"/>
      <c r="EW104" s="272"/>
      <c r="EX104" s="272"/>
      <c r="EY104" s="272"/>
      <c r="EZ104" s="272"/>
      <c r="FA104" s="272"/>
      <c r="FB104" s="272"/>
      <c r="FC104" s="272"/>
      <c r="FD104" s="272"/>
      <c r="FE104" s="272"/>
      <c r="FF104" s="272"/>
      <c r="FG104" s="272"/>
      <c r="FH104" s="272"/>
      <c r="FI104" s="272"/>
      <c r="FJ104" s="272"/>
      <c r="FK104" s="272"/>
      <c r="FL104" s="272"/>
      <c r="FM104" s="272"/>
      <c r="FN104" s="272"/>
      <c r="FO104" s="272"/>
      <c r="FP104" s="272"/>
      <c r="FQ104" s="272"/>
      <c r="FR104" s="272"/>
      <c r="FS104" s="272"/>
      <c r="FT104" s="272"/>
      <c r="FU104" s="272"/>
      <c r="FV104" s="272"/>
      <c r="FW104" s="272"/>
      <c r="FX104" s="272"/>
      <c r="FY104" s="272"/>
      <c r="FZ104" s="272"/>
      <c r="GA104" s="272"/>
      <c r="GB104" s="272"/>
      <c r="GC104" s="272"/>
      <c r="GD104" s="272"/>
      <c r="GE104" s="272"/>
      <c r="GF104" s="272"/>
      <c r="GG104" s="272"/>
      <c r="GH104" s="272"/>
      <c r="GI104" s="272"/>
      <c r="GJ104" s="272"/>
      <c r="GK104" s="272"/>
      <c r="GL104" s="272"/>
      <c r="GM104" s="272"/>
      <c r="GN104" s="272"/>
      <c r="GO104" s="272"/>
      <c r="GP104" s="272"/>
      <c r="GQ104" s="272"/>
      <c r="GR104" s="272"/>
      <c r="GS104" s="272"/>
      <c r="GT104" s="272"/>
      <c r="GU104" s="272"/>
      <c r="GV104" s="272"/>
      <c r="GW104" s="272"/>
      <c r="GX104" s="272"/>
      <c r="GY104" s="272"/>
      <c r="GZ104" s="272"/>
      <c r="HA104" s="272"/>
      <c r="HB104" s="272"/>
      <c r="HC104" s="272"/>
      <c r="HD104" s="272"/>
      <c r="HE104" s="272"/>
      <c r="HF104" s="272"/>
      <c r="HG104" s="272"/>
      <c r="HH104" s="272"/>
      <c r="HI104" s="272"/>
      <c r="HJ104" s="272"/>
      <c r="HK104" s="272"/>
      <c r="HL104" s="272"/>
      <c r="HM104" s="272"/>
      <c r="HN104" s="272"/>
      <c r="HO104" s="272"/>
      <c r="HP104" s="272"/>
      <c r="HQ104" s="272"/>
      <c r="HR104" s="272"/>
      <c r="HS104" s="272"/>
      <c r="HT104" s="272"/>
      <c r="HU104" s="272"/>
      <c r="HV104" s="272"/>
      <c r="HW104" s="272"/>
      <c r="HX104" s="272"/>
      <c r="HY104" s="272"/>
      <c r="HZ104" s="272"/>
      <c r="IA104" s="272"/>
      <c r="IB104" s="272"/>
      <c r="IC104" s="272"/>
      <c r="ID104" s="272"/>
      <c r="IE104" s="272"/>
      <c r="IF104" s="272"/>
      <c r="IG104" s="272"/>
      <c r="IH104" s="272"/>
      <c r="II104" s="272"/>
      <c r="IJ104" s="272"/>
      <c r="IK104" s="272"/>
      <c r="IL104" s="272"/>
      <c r="IM104" s="272"/>
      <c r="IN104" s="272"/>
      <c r="IO104" s="272"/>
      <c r="IP104" s="272"/>
      <c r="IQ104" s="272"/>
      <c r="IR104" s="272"/>
      <c r="IS104" s="272"/>
      <c r="IT104" s="272"/>
      <c r="IU104" s="272"/>
      <c r="IV104" s="272"/>
    </row>
    <row r="105" spans="1:256" s="375" customFormat="1" ht="15" customHeight="1">
      <c r="A105" s="278"/>
      <c r="B105" s="278"/>
      <c r="C105" s="278"/>
      <c r="D105" s="299"/>
      <c r="E105" s="299"/>
      <c r="F105" s="299"/>
      <c r="G105" s="274"/>
      <c r="H105" s="274"/>
      <c r="I105" s="272"/>
      <c r="J105" s="273"/>
      <c r="K105" s="272"/>
      <c r="L105" s="272"/>
      <c r="M105" s="273"/>
      <c r="N105" s="272"/>
      <c r="O105" s="272"/>
      <c r="P105" s="272"/>
      <c r="Q105" s="272"/>
      <c r="R105" s="272"/>
      <c r="S105" s="272"/>
      <c r="T105" s="272"/>
      <c r="U105" s="272"/>
      <c r="V105" s="272"/>
      <c r="W105" s="272"/>
      <c r="X105" s="272"/>
      <c r="Y105" s="272"/>
      <c r="Z105" s="272"/>
      <c r="AA105" s="272"/>
      <c r="AB105" s="272"/>
      <c r="AC105" s="272"/>
      <c r="AD105" s="272"/>
      <c r="AE105" s="272"/>
      <c r="AF105" s="272"/>
      <c r="AG105" s="272"/>
      <c r="AH105" s="272"/>
      <c r="AI105" s="272"/>
      <c r="AJ105" s="272"/>
      <c r="AK105" s="272"/>
      <c r="AL105" s="272"/>
      <c r="AM105" s="272"/>
      <c r="AN105" s="272"/>
      <c r="AO105" s="272"/>
      <c r="AP105" s="272"/>
      <c r="AQ105" s="272"/>
      <c r="AR105" s="272"/>
      <c r="AS105" s="272"/>
      <c r="AT105" s="272"/>
      <c r="AU105" s="272"/>
      <c r="AV105" s="272"/>
      <c r="AW105" s="272"/>
      <c r="AX105" s="272"/>
      <c r="AY105" s="272"/>
      <c r="AZ105" s="272"/>
      <c r="BA105" s="272"/>
      <c r="BB105" s="272"/>
      <c r="BC105" s="272"/>
      <c r="BD105" s="272"/>
      <c r="BE105" s="272"/>
      <c r="BF105" s="272"/>
      <c r="BG105" s="272"/>
      <c r="BH105" s="272"/>
      <c r="BI105" s="272"/>
      <c r="BJ105" s="272"/>
      <c r="BK105" s="272"/>
      <c r="BL105" s="272"/>
      <c r="BM105" s="272"/>
      <c r="BN105" s="272"/>
      <c r="BO105" s="272"/>
      <c r="BP105" s="272"/>
      <c r="BQ105" s="272"/>
      <c r="BR105" s="272"/>
      <c r="BS105" s="272"/>
      <c r="BT105" s="272"/>
      <c r="BU105" s="272"/>
      <c r="BV105" s="272"/>
      <c r="BW105" s="272"/>
      <c r="BX105" s="272"/>
      <c r="BY105" s="272"/>
      <c r="BZ105" s="272"/>
      <c r="CA105" s="272"/>
      <c r="CB105" s="272"/>
      <c r="CC105" s="272"/>
      <c r="CD105" s="272"/>
      <c r="CE105" s="272"/>
      <c r="CF105" s="272"/>
      <c r="CG105" s="272"/>
      <c r="CH105" s="272"/>
      <c r="CI105" s="272"/>
      <c r="CJ105" s="272"/>
      <c r="CK105" s="272"/>
      <c r="CL105" s="272"/>
      <c r="CM105" s="272"/>
      <c r="CN105" s="272"/>
      <c r="CO105" s="272"/>
      <c r="CP105" s="272"/>
      <c r="CQ105" s="272"/>
      <c r="CR105" s="272"/>
      <c r="CS105" s="272"/>
      <c r="CT105" s="272"/>
      <c r="CU105" s="272"/>
      <c r="CV105" s="272"/>
      <c r="CW105" s="272"/>
      <c r="CX105" s="272"/>
      <c r="CY105" s="272"/>
      <c r="CZ105" s="272"/>
      <c r="DA105" s="272"/>
      <c r="DB105" s="272"/>
      <c r="DC105" s="272"/>
      <c r="DD105" s="272"/>
      <c r="DE105" s="272"/>
      <c r="DF105" s="272"/>
      <c r="DG105" s="272"/>
      <c r="DH105" s="272"/>
      <c r="DI105" s="272"/>
      <c r="DJ105" s="272"/>
      <c r="DK105" s="272"/>
      <c r="DL105" s="272"/>
      <c r="DM105" s="272"/>
      <c r="DN105" s="272"/>
      <c r="DO105" s="272"/>
      <c r="DP105" s="272"/>
      <c r="DQ105" s="272"/>
      <c r="DR105" s="272"/>
      <c r="DS105" s="272"/>
      <c r="DT105" s="272"/>
      <c r="DU105" s="272"/>
      <c r="DV105" s="272"/>
      <c r="DW105" s="272"/>
      <c r="DX105" s="272"/>
      <c r="DY105" s="272"/>
      <c r="DZ105" s="272"/>
      <c r="EA105" s="272"/>
      <c r="EB105" s="272"/>
      <c r="EC105" s="272"/>
      <c r="ED105" s="272"/>
      <c r="EE105" s="272"/>
      <c r="EF105" s="272"/>
      <c r="EG105" s="272"/>
      <c r="EH105" s="272"/>
      <c r="EI105" s="272"/>
      <c r="EJ105" s="272"/>
      <c r="EK105" s="272"/>
      <c r="EL105" s="272"/>
      <c r="EM105" s="272"/>
      <c r="EN105" s="272"/>
      <c r="EO105" s="272"/>
      <c r="EP105" s="272"/>
      <c r="EQ105" s="272"/>
      <c r="ER105" s="272"/>
      <c r="ES105" s="272"/>
      <c r="ET105" s="272"/>
      <c r="EU105" s="272"/>
      <c r="EV105" s="272"/>
      <c r="EW105" s="272"/>
      <c r="EX105" s="272"/>
      <c r="EY105" s="272"/>
      <c r="EZ105" s="272"/>
      <c r="FA105" s="272"/>
      <c r="FB105" s="272"/>
      <c r="FC105" s="272"/>
      <c r="FD105" s="272"/>
      <c r="FE105" s="272"/>
      <c r="FF105" s="272"/>
      <c r="FG105" s="272"/>
      <c r="FH105" s="272"/>
      <c r="FI105" s="272"/>
      <c r="FJ105" s="272"/>
      <c r="FK105" s="272"/>
      <c r="FL105" s="272"/>
      <c r="FM105" s="272"/>
      <c r="FN105" s="272"/>
      <c r="FO105" s="272"/>
      <c r="FP105" s="272"/>
      <c r="FQ105" s="272"/>
      <c r="FR105" s="272"/>
      <c r="FS105" s="272"/>
      <c r="FT105" s="272"/>
      <c r="FU105" s="272"/>
      <c r="FV105" s="272"/>
      <c r="FW105" s="272"/>
      <c r="FX105" s="272"/>
      <c r="FY105" s="272"/>
      <c r="FZ105" s="272"/>
      <c r="GA105" s="272"/>
      <c r="GB105" s="272"/>
      <c r="GC105" s="272"/>
      <c r="GD105" s="272"/>
      <c r="GE105" s="272"/>
      <c r="GF105" s="272"/>
      <c r="GG105" s="272"/>
      <c r="GH105" s="272"/>
      <c r="GI105" s="272"/>
      <c r="GJ105" s="272"/>
      <c r="GK105" s="272"/>
      <c r="GL105" s="272"/>
      <c r="GM105" s="272"/>
      <c r="GN105" s="272"/>
      <c r="GO105" s="272"/>
      <c r="GP105" s="272"/>
      <c r="GQ105" s="272"/>
      <c r="GR105" s="272"/>
      <c r="GS105" s="272"/>
      <c r="GT105" s="272"/>
      <c r="GU105" s="272"/>
      <c r="GV105" s="272"/>
      <c r="GW105" s="272"/>
      <c r="GX105" s="272"/>
      <c r="GY105" s="272"/>
      <c r="GZ105" s="272"/>
      <c r="HA105" s="272"/>
      <c r="HB105" s="272"/>
      <c r="HC105" s="272"/>
      <c r="HD105" s="272"/>
      <c r="HE105" s="272"/>
      <c r="HF105" s="272"/>
      <c r="HG105" s="272"/>
      <c r="HH105" s="272"/>
      <c r="HI105" s="272"/>
      <c r="HJ105" s="272"/>
      <c r="HK105" s="272"/>
      <c r="HL105" s="272"/>
      <c r="HM105" s="272"/>
      <c r="HN105" s="272"/>
      <c r="HO105" s="272"/>
      <c r="HP105" s="272"/>
      <c r="HQ105" s="272"/>
      <c r="HR105" s="272"/>
      <c r="HS105" s="272"/>
      <c r="HT105" s="272"/>
      <c r="HU105" s="272"/>
      <c r="HV105" s="272"/>
      <c r="HW105" s="272"/>
      <c r="HX105" s="272"/>
      <c r="HY105" s="272"/>
      <c r="HZ105" s="272"/>
      <c r="IA105" s="272"/>
      <c r="IB105" s="272"/>
      <c r="IC105" s="272"/>
      <c r="ID105" s="272"/>
      <c r="IE105" s="272"/>
      <c r="IF105" s="272"/>
      <c r="IG105" s="272"/>
      <c r="IH105" s="272"/>
      <c r="II105" s="272"/>
      <c r="IJ105" s="272"/>
      <c r="IK105" s="272"/>
      <c r="IL105" s="272"/>
      <c r="IM105" s="272"/>
      <c r="IN105" s="272"/>
      <c r="IO105" s="272"/>
      <c r="IP105" s="272"/>
      <c r="IQ105" s="272"/>
      <c r="IR105" s="272"/>
      <c r="IS105" s="272"/>
      <c r="IT105" s="272"/>
      <c r="IU105" s="272"/>
      <c r="IV105" s="272"/>
    </row>
    <row r="106" spans="1:256" s="375" customFormat="1" ht="15" customHeight="1">
      <c r="A106" s="278"/>
      <c r="B106" s="278"/>
      <c r="C106" s="278"/>
      <c r="D106" s="299"/>
      <c r="E106" s="299"/>
      <c r="F106" s="299"/>
      <c r="G106" s="274"/>
      <c r="H106" s="274"/>
      <c r="I106" s="272"/>
      <c r="J106" s="273"/>
      <c r="K106" s="272"/>
      <c r="L106" s="272"/>
      <c r="M106" s="273"/>
      <c r="N106" s="272"/>
      <c r="O106" s="272"/>
      <c r="P106" s="272"/>
      <c r="Q106" s="272"/>
      <c r="R106" s="272"/>
      <c r="S106" s="272"/>
      <c r="T106" s="272"/>
      <c r="U106" s="272"/>
      <c r="V106" s="272"/>
      <c r="W106" s="272"/>
      <c r="X106" s="272"/>
      <c r="Y106" s="272"/>
      <c r="Z106" s="272"/>
      <c r="AA106" s="272"/>
      <c r="AB106" s="272"/>
      <c r="AC106" s="272"/>
      <c r="AD106" s="272"/>
      <c r="AE106" s="272"/>
      <c r="AF106" s="272"/>
      <c r="AG106" s="272"/>
      <c r="AH106" s="272"/>
      <c r="AI106" s="272"/>
      <c r="AJ106" s="272"/>
      <c r="AK106" s="272"/>
      <c r="AL106" s="272"/>
      <c r="AM106" s="272"/>
      <c r="AN106" s="272"/>
      <c r="AO106" s="272"/>
      <c r="AP106" s="272"/>
      <c r="AQ106" s="272"/>
      <c r="AR106" s="272"/>
      <c r="AS106" s="272"/>
      <c r="AT106" s="272"/>
      <c r="AU106" s="272"/>
      <c r="AV106" s="272"/>
      <c r="AW106" s="272"/>
      <c r="AX106" s="272"/>
      <c r="AY106" s="272"/>
      <c r="AZ106" s="272"/>
      <c r="BA106" s="272"/>
      <c r="BB106" s="272"/>
      <c r="BC106" s="272"/>
      <c r="BD106" s="272"/>
      <c r="BE106" s="272"/>
      <c r="BF106" s="272"/>
      <c r="BG106" s="272"/>
      <c r="BH106" s="272"/>
      <c r="BI106" s="272"/>
      <c r="BJ106" s="272"/>
      <c r="BK106" s="272"/>
      <c r="BL106" s="272"/>
      <c r="BM106" s="272"/>
      <c r="BN106" s="272"/>
      <c r="BO106" s="272"/>
      <c r="BP106" s="272"/>
      <c r="BQ106" s="272"/>
      <c r="BR106" s="272"/>
      <c r="BS106" s="272"/>
      <c r="BT106" s="272"/>
      <c r="BU106" s="272"/>
      <c r="BV106" s="272"/>
      <c r="BW106" s="272"/>
      <c r="BX106" s="272"/>
      <c r="BY106" s="272"/>
      <c r="BZ106" s="272"/>
      <c r="CA106" s="272"/>
      <c r="CB106" s="272"/>
      <c r="CC106" s="272"/>
      <c r="CD106" s="272"/>
      <c r="CE106" s="272"/>
      <c r="CF106" s="272"/>
      <c r="CG106" s="272"/>
      <c r="CH106" s="272"/>
      <c r="CI106" s="272"/>
      <c r="CJ106" s="272"/>
      <c r="CK106" s="272"/>
      <c r="CL106" s="272"/>
      <c r="CM106" s="272"/>
      <c r="CN106" s="272"/>
      <c r="CO106" s="272"/>
      <c r="CP106" s="272"/>
      <c r="CQ106" s="272"/>
      <c r="CR106" s="272"/>
      <c r="CS106" s="272"/>
      <c r="CT106" s="272"/>
      <c r="CU106" s="272"/>
      <c r="CV106" s="272"/>
      <c r="CW106" s="272"/>
      <c r="CX106" s="272"/>
      <c r="CY106" s="272"/>
      <c r="CZ106" s="272"/>
      <c r="DA106" s="272"/>
      <c r="DB106" s="272"/>
      <c r="DC106" s="272"/>
      <c r="DD106" s="272"/>
      <c r="DE106" s="272"/>
      <c r="DF106" s="272"/>
      <c r="DG106" s="272"/>
      <c r="DH106" s="272"/>
      <c r="DI106" s="272"/>
      <c r="DJ106" s="272"/>
      <c r="DK106" s="272"/>
      <c r="DL106" s="272"/>
      <c r="DM106" s="272"/>
      <c r="DN106" s="272"/>
      <c r="DO106" s="272"/>
      <c r="DP106" s="272"/>
      <c r="DQ106" s="272"/>
      <c r="DR106" s="272"/>
      <c r="DS106" s="272"/>
      <c r="DT106" s="272"/>
      <c r="DU106" s="272"/>
      <c r="DV106" s="272"/>
      <c r="DW106" s="272"/>
      <c r="DX106" s="272"/>
      <c r="DY106" s="272"/>
      <c r="DZ106" s="272"/>
      <c r="EA106" s="272"/>
      <c r="EB106" s="272"/>
      <c r="EC106" s="272"/>
      <c r="ED106" s="272"/>
      <c r="EE106" s="272"/>
      <c r="EF106" s="272"/>
      <c r="EG106" s="272"/>
      <c r="EH106" s="272"/>
      <c r="EI106" s="272"/>
      <c r="EJ106" s="272"/>
      <c r="EK106" s="272"/>
      <c r="EL106" s="272"/>
      <c r="EM106" s="272"/>
      <c r="EN106" s="272"/>
      <c r="EO106" s="272"/>
      <c r="EP106" s="272"/>
      <c r="EQ106" s="272"/>
      <c r="ER106" s="272"/>
      <c r="ES106" s="272"/>
      <c r="ET106" s="272"/>
      <c r="EU106" s="272"/>
      <c r="EV106" s="272"/>
      <c r="EW106" s="272"/>
      <c r="EX106" s="272"/>
      <c r="EY106" s="272"/>
      <c r="EZ106" s="272"/>
      <c r="FA106" s="272"/>
      <c r="FB106" s="272"/>
      <c r="FC106" s="272"/>
      <c r="FD106" s="272"/>
      <c r="FE106" s="272"/>
      <c r="FF106" s="272"/>
      <c r="FG106" s="272"/>
      <c r="FH106" s="272"/>
      <c r="FI106" s="272"/>
      <c r="FJ106" s="272"/>
      <c r="FK106" s="272"/>
      <c r="FL106" s="272"/>
      <c r="FM106" s="272"/>
      <c r="FN106" s="272"/>
      <c r="FO106" s="272"/>
      <c r="FP106" s="272"/>
      <c r="FQ106" s="272"/>
      <c r="FR106" s="272"/>
      <c r="FS106" s="272"/>
      <c r="FT106" s="272"/>
      <c r="FU106" s="272"/>
      <c r="FV106" s="272"/>
      <c r="FW106" s="272"/>
      <c r="FX106" s="272"/>
      <c r="FY106" s="272"/>
      <c r="FZ106" s="272"/>
      <c r="GA106" s="272"/>
      <c r="GB106" s="272"/>
      <c r="GC106" s="272"/>
      <c r="GD106" s="272"/>
      <c r="GE106" s="272"/>
      <c r="GF106" s="272"/>
      <c r="GG106" s="272"/>
      <c r="GH106" s="272"/>
      <c r="GI106" s="272"/>
      <c r="GJ106" s="272"/>
      <c r="GK106" s="272"/>
      <c r="GL106" s="272"/>
      <c r="GM106" s="272"/>
      <c r="GN106" s="272"/>
      <c r="GO106" s="272"/>
      <c r="GP106" s="272"/>
      <c r="GQ106" s="272"/>
      <c r="GR106" s="272"/>
      <c r="GS106" s="272"/>
      <c r="GT106" s="272"/>
      <c r="GU106" s="272"/>
      <c r="GV106" s="272"/>
      <c r="GW106" s="272"/>
      <c r="GX106" s="272"/>
      <c r="GY106" s="272"/>
      <c r="GZ106" s="272"/>
      <c r="HA106" s="272"/>
      <c r="HB106" s="272"/>
      <c r="HC106" s="272"/>
      <c r="HD106" s="272"/>
      <c r="HE106" s="272"/>
      <c r="HF106" s="272"/>
      <c r="HG106" s="272"/>
      <c r="HH106" s="272"/>
      <c r="HI106" s="272"/>
      <c r="HJ106" s="272"/>
      <c r="HK106" s="272"/>
      <c r="HL106" s="272"/>
      <c r="HM106" s="272"/>
      <c r="HN106" s="272"/>
      <c r="HO106" s="272"/>
      <c r="HP106" s="272"/>
      <c r="HQ106" s="272"/>
      <c r="HR106" s="272"/>
      <c r="HS106" s="272"/>
      <c r="HT106" s="272"/>
      <c r="HU106" s="272"/>
      <c r="HV106" s="272"/>
      <c r="HW106" s="272"/>
      <c r="HX106" s="272"/>
      <c r="HY106" s="272"/>
      <c r="HZ106" s="272"/>
      <c r="IA106" s="272"/>
      <c r="IB106" s="272"/>
      <c r="IC106" s="272"/>
      <c r="ID106" s="272"/>
      <c r="IE106" s="272"/>
      <c r="IF106" s="272"/>
      <c r="IG106" s="272"/>
      <c r="IH106" s="272"/>
      <c r="II106" s="272"/>
      <c r="IJ106" s="272"/>
      <c r="IK106" s="272"/>
      <c r="IL106" s="272"/>
      <c r="IM106" s="272"/>
      <c r="IN106" s="272"/>
      <c r="IO106" s="272"/>
      <c r="IP106" s="272"/>
      <c r="IQ106" s="272"/>
      <c r="IR106" s="272"/>
      <c r="IS106" s="272"/>
      <c r="IT106" s="272"/>
      <c r="IU106" s="272"/>
      <c r="IV106" s="272"/>
    </row>
    <row r="107" spans="1:256" s="375" customFormat="1" ht="15" customHeight="1">
      <c r="A107" s="278"/>
      <c r="B107" s="278"/>
      <c r="C107" s="278"/>
      <c r="D107" s="299"/>
      <c r="E107" s="299"/>
      <c r="F107" s="299"/>
      <c r="G107" s="274"/>
      <c r="H107" s="274"/>
      <c r="I107" s="272"/>
      <c r="J107" s="273"/>
      <c r="K107" s="272"/>
      <c r="L107" s="272"/>
      <c r="M107" s="273"/>
      <c r="N107" s="272"/>
      <c r="O107" s="272"/>
      <c r="P107" s="272"/>
      <c r="Q107" s="272"/>
      <c r="R107" s="272"/>
      <c r="S107" s="272"/>
      <c r="T107" s="272"/>
      <c r="U107" s="272"/>
      <c r="V107" s="272"/>
      <c r="W107" s="272"/>
      <c r="X107" s="272"/>
      <c r="Y107" s="272"/>
      <c r="Z107" s="272"/>
      <c r="AA107" s="272"/>
      <c r="AB107" s="272"/>
      <c r="AC107" s="272"/>
      <c r="AD107" s="272"/>
      <c r="AE107" s="272"/>
      <c r="AF107" s="272"/>
      <c r="AG107" s="272"/>
      <c r="AH107" s="272"/>
      <c r="AI107" s="272"/>
      <c r="AJ107" s="272"/>
      <c r="AK107" s="272"/>
      <c r="AL107" s="272"/>
      <c r="AM107" s="272"/>
      <c r="AN107" s="272"/>
      <c r="AO107" s="272"/>
      <c r="AP107" s="272"/>
      <c r="AQ107" s="272"/>
      <c r="AR107" s="272"/>
      <c r="AS107" s="272"/>
      <c r="AT107" s="272"/>
      <c r="AU107" s="272"/>
      <c r="AV107" s="272"/>
      <c r="AW107" s="272"/>
      <c r="AX107" s="272"/>
      <c r="AY107" s="272"/>
      <c r="AZ107" s="272"/>
      <c r="BA107" s="272"/>
      <c r="BB107" s="272"/>
      <c r="BC107" s="272"/>
      <c r="BD107" s="272"/>
      <c r="BE107" s="272"/>
      <c r="BF107" s="272"/>
      <c r="BG107" s="272"/>
      <c r="BH107" s="272"/>
      <c r="BI107" s="272"/>
      <c r="BJ107" s="272"/>
      <c r="BK107" s="272"/>
      <c r="BL107" s="272"/>
      <c r="BM107" s="272"/>
      <c r="BN107" s="272"/>
      <c r="BO107" s="272"/>
      <c r="BP107" s="272"/>
      <c r="BQ107" s="272"/>
      <c r="BR107" s="272"/>
      <c r="BS107" s="272"/>
      <c r="BT107" s="272"/>
      <c r="BU107" s="272"/>
      <c r="BV107" s="272"/>
      <c r="BW107" s="272"/>
      <c r="BX107" s="272"/>
      <c r="BY107" s="272"/>
      <c r="BZ107" s="272"/>
      <c r="CA107" s="272"/>
      <c r="CB107" s="272"/>
      <c r="CC107" s="272"/>
      <c r="CD107" s="272"/>
      <c r="CE107" s="272"/>
      <c r="CF107" s="272"/>
      <c r="CG107" s="272"/>
      <c r="CH107" s="272"/>
      <c r="CI107" s="272"/>
      <c r="CJ107" s="272"/>
      <c r="CK107" s="272"/>
      <c r="CL107" s="272"/>
      <c r="CM107" s="272"/>
      <c r="CN107" s="272"/>
      <c r="CO107" s="272"/>
      <c r="CP107" s="272"/>
      <c r="CQ107" s="272"/>
      <c r="CR107" s="272"/>
      <c r="CS107" s="272"/>
      <c r="CT107" s="272"/>
      <c r="CU107" s="272"/>
      <c r="CV107" s="272"/>
      <c r="CW107" s="272"/>
      <c r="CX107" s="272"/>
      <c r="CY107" s="272"/>
      <c r="CZ107" s="272"/>
      <c r="DA107" s="272"/>
      <c r="DB107" s="272"/>
      <c r="DC107" s="272"/>
      <c r="DD107" s="272"/>
      <c r="DE107" s="272"/>
      <c r="DF107" s="272"/>
      <c r="DG107" s="272"/>
      <c r="DH107" s="272"/>
      <c r="DI107" s="272"/>
      <c r="DJ107" s="272"/>
      <c r="DK107" s="272"/>
      <c r="DL107" s="272"/>
      <c r="DM107" s="272"/>
      <c r="DN107" s="272"/>
      <c r="DO107" s="272"/>
      <c r="DP107" s="272"/>
      <c r="DQ107" s="272"/>
      <c r="DR107" s="272"/>
      <c r="DS107" s="272"/>
      <c r="DT107" s="272"/>
      <c r="DU107" s="272"/>
      <c r="DV107" s="272"/>
      <c r="DW107" s="272"/>
      <c r="DX107" s="272"/>
      <c r="DY107" s="272"/>
      <c r="DZ107" s="272"/>
      <c r="EA107" s="272"/>
      <c r="EB107" s="272"/>
      <c r="EC107" s="272"/>
      <c r="ED107" s="272"/>
      <c r="EE107" s="272"/>
      <c r="EF107" s="272"/>
      <c r="EG107" s="272"/>
      <c r="EH107" s="272"/>
      <c r="EI107" s="272"/>
      <c r="EJ107" s="272"/>
      <c r="EK107" s="272"/>
      <c r="EL107" s="272"/>
      <c r="EM107" s="272"/>
      <c r="EN107" s="272"/>
      <c r="EO107" s="272"/>
      <c r="EP107" s="272"/>
      <c r="EQ107" s="272"/>
      <c r="ER107" s="272"/>
      <c r="ES107" s="272"/>
      <c r="ET107" s="272"/>
      <c r="EU107" s="272"/>
      <c r="EV107" s="272"/>
      <c r="EW107" s="272"/>
      <c r="EX107" s="272"/>
      <c r="EY107" s="272"/>
      <c r="EZ107" s="272"/>
      <c r="FA107" s="272"/>
      <c r="FB107" s="272"/>
      <c r="FC107" s="272"/>
      <c r="FD107" s="272"/>
      <c r="FE107" s="272"/>
      <c r="FF107" s="272"/>
      <c r="FG107" s="272"/>
      <c r="FH107" s="272"/>
      <c r="FI107" s="272"/>
      <c r="FJ107" s="272"/>
      <c r="FK107" s="272"/>
      <c r="FL107" s="272"/>
      <c r="FM107" s="272"/>
      <c r="FN107" s="272"/>
      <c r="FO107" s="272"/>
      <c r="FP107" s="272"/>
      <c r="FQ107" s="272"/>
      <c r="FR107" s="272"/>
      <c r="FS107" s="272"/>
      <c r="FT107" s="272"/>
      <c r="FU107" s="272"/>
      <c r="FV107" s="272"/>
      <c r="FW107" s="272"/>
      <c r="FX107" s="272"/>
      <c r="FY107" s="272"/>
      <c r="FZ107" s="272"/>
      <c r="GA107" s="272"/>
      <c r="GB107" s="272"/>
      <c r="GC107" s="272"/>
      <c r="GD107" s="272"/>
      <c r="GE107" s="272"/>
      <c r="GF107" s="272"/>
      <c r="GG107" s="272"/>
      <c r="GH107" s="272"/>
      <c r="GI107" s="272"/>
      <c r="GJ107" s="272"/>
      <c r="GK107" s="272"/>
      <c r="GL107" s="272"/>
      <c r="GM107" s="272"/>
      <c r="GN107" s="272"/>
      <c r="GO107" s="272"/>
      <c r="GP107" s="272"/>
      <c r="GQ107" s="272"/>
      <c r="GR107" s="272"/>
      <c r="GS107" s="272"/>
      <c r="GT107" s="272"/>
      <c r="GU107" s="272"/>
      <c r="GV107" s="272"/>
      <c r="GW107" s="272"/>
      <c r="GX107" s="272"/>
      <c r="GY107" s="272"/>
      <c r="GZ107" s="272"/>
      <c r="HA107" s="272"/>
      <c r="HB107" s="272"/>
      <c r="HC107" s="272"/>
      <c r="HD107" s="272"/>
      <c r="HE107" s="272"/>
      <c r="HF107" s="272"/>
      <c r="HG107" s="272"/>
      <c r="HH107" s="272"/>
      <c r="HI107" s="272"/>
      <c r="HJ107" s="272"/>
      <c r="HK107" s="272"/>
      <c r="HL107" s="272"/>
      <c r="HM107" s="272"/>
      <c r="HN107" s="272"/>
      <c r="HO107" s="272"/>
      <c r="HP107" s="272"/>
      <c r="HQ107" s="272"/>
      <c r="HR107" s="272"/>
      <c r="HS107" s="272"/>
      <c r="HT107" s="272"/>
      <c r="HU107" s="272"/>
      <c r="HV107" s="272"/>
      <c r="HW107" s="272"/>
      <c r="HX107" s="272"/>
      <c r="HY107" s="272"/>
      <c r="HZ107" s="272"/>
      <c r="IA107" s="272"/>
      <c r="IB107" s="272"/>
      <c r="IC107" s="272"/>
      <c r="ID107" s="272"/>
      <c r="IE107" s="272"/>
      <c r="IF107" s="272"/>
      <c r="IG107" s="272"/>
      <c r="IH107" s="272"/>
      <c r="II107" s="272"/>
      <c r="IJ107" s="272"/>
      <c r="IK107" s="272"/>
      <c r="IL107" s="272"/>
      <c r="IM107" s="272"/>
      <c r="IN107" s="272"/>
      <c r="IO107" s="272"/>
      <c r="IP107" s="272"/>
      <c r="IQ107" s="272"/>
      <c r="IR107" s="272"/>
      <c r="IS107" s="272"/>
      <c r="IT107" s="272"/>
      <c r="IU107" s="272"/>
      <c r="IV107" s="272"/>
    </row>
    <row r="108" spans="1:256" s="375" customFormat="1" ht="15" customHeight="1">
      <c r="A108" s="278"/>
      <c r="B108" s="278"/>
      <c r="C108" s="278"/>
      <c r="D108" s="299"/>
      <c r="E108" s="299"/>
      <c r="F108" s="299"/>
      <c r="G108" s="274"/>
      <c r="H108" s="274"/>
      <c r="I108" s="272"/>
      <c r="J108" s="273"/>
      <c r="K108" s="272"/>
      <c r="L108" s="272"/>
      <c r="M108" s="273"/>
      <c r="N108" s="272"/>
      <c r="O108" s="272"/>
      <c r="P108" s="272"/>
      <c r="Q108" s="272"/>
      <c r="R108" s="272"/>
      <c r="S108" s="272"/>
      <c r="T108" s="272"/>
      <c r="U108" s="272"/>
      <c r="V108" s="272"/>
      <c r="W108" s="272"/>
      <c r="X108" s="272"/>
      <c r="Y108" s="272"/>
      <c r="Z108" s="272"/>
      <c r="AA108" s="272"/>
      <c r="AB108" s="272"/>
      <c r="AC108" s="272"/>
      <c r="AD108" s="272"/>
      <c r="AE108" s="272"/>
      <c r="AF108" s="272"/>
      <c r="AG108" s="272"/>
      <c r="AH108" s="272"/>
      <c r="AI108" s="272"/>
      <c r="AJ108" s="272"/>
      <c r="AK108" s="272"/>
      <c r="AL108" s="272"/>
      <c r="AM108" s="272"/>
      <c r="AN108" s="272"/>
      <c r="AO108" s="272"/>
      <c r="AP108" s="272"/>
      <c r="AQ108" s="272"/>
      <c r="AR108" s="272"/>
      <c r="AS108" s="272"/>
      <c r="AT108" s="272"/>
      <c r="AU108" s="272"/>
      <c r="AV108" s="272"/>
      <c r="AW108" s="272"/>
      <c r="AX108" s="272"/>
      <c r="AY108" s="272"/>
      <c r="AZ108" s="272"/>
      <c r="BA108" s="272"/>
      <c r="BB108" s="272"/>
      <c r="BC108" s="272"/>
      <c r="BD108" s="272"/>
      <c r="BE108" s="272"/>
      <c r="BF108" s="272"/>
      <c r="BG108" s="272"/>
      <c r="BH108" s="272"/>
      <c r="BI108" s="272"/>
      <c r="BJ108" s="272"/>
      <c r="BK108" s="272"/>
      <c r="BL108" s="272"/>
      <c r="BM108" s="272"/>
      <c r="BN108" s="272"/>
      <c r="BO108" s="272"/>
      <c r="BP108" s="272"/>
      <c r="BQ108" s="272"/>
      <c r="BR108" s="272"/>
      <c r="BS108" s="272"/>
      <c r="BT108" s="272"/>
      <c r="BU108" s="272"/>
      <c r="BV108" s="272"/>
      <c r="BW108" s="272"/>
      <c r="BX108" s="272"/>
      <c r="BY108" s="272"/>
      <c r="BZ108" s="272"/>
      <c r="CA108" s="272"/>
      <c r="CB108" s="272"/>
      <c r="CC108" s="272"/>
      <c r="CD108" s="272"/>
      <c r="CE108" s="272"/>
      <c r="CF108" s="272"/>
      <c r="CG108" s="272"/>
      <c r="CH108" s="272"/>
      <c r="CI108" s="272"/>
      <c r="CJ108" s="272"/>
      <c r="CK108" s="272"/>
      <c r="CL108" s="272"/>
      <c r="CM108" s="272"/>
      <c r="CN108" s="272"/>
      <c r="CO108" s="272"/>
      <c r="CP108" s="272"/>
      <c r="CQ108" s="272"/>
      <c r="CR108" s="272"/>
      <c r="CS108" s="272"/>
      <c r="CT108" s="272"/>
      <c r="CU108" s="272"/>
      <c r="CV108" s="272"/>
      <c r="CW108" s="272"/>
      <c r="CX108" s="272"/>
      <c r="CY108" s="272"/>
      <c r="CZ108" s="272"/>
      <c r="DA108" s="272"/>
      <c r="DB108" s="272"/>
      <c r="DC108" s="272"/>
      <c r="DD108" s="272"/>
      <c r="DE108" s="272"/>
      <c r="DF108" s="272"/>
      <c r="DG108" s="272"/>
      <c r="DH108" s="272"/>
      <c r="DI108" s="272"/>
      <c r="DJ108" s="272"/>
      <c r="DK108" s="272"/>
      <c r="DL108" s="272"/>
      <c r="DM108" s="272"/>
      <c r="DN108" s="272"/>
      <c r="DO108" s="272"/>
      <c r="DP108" s="272"/>
      <c r="DQ108" s="272"/>
      <c r="DR108" s="272"/>
      <c r="DS108" s="272"/>
      <c r="DT108" s="272"/>
      <c r="DU108" s="272"/>
      <c r="DV108" s="272"/>
      <c r="DW108" s="272"/>
      <c r="DX108" s="272"/>
      <c r="DY108" s="272"/>
      <c r="DZ108" s="272"/>
      <c r="EA108" s="272"/>
      <c r="EB108" s="272"/>
      <c r="EC108" s="272"/>
      <c r="ED108" s="272"/>
      <c r="EE108" s="272"/>
      <c r="EF108" s="272"/>
      <c r="EG108" s="272"/>
      <c r="EH108" s="272"/>
      <c r="EI108" s="272"/>
      <c r="EJ108" s="272"/>
      <c r="EK108" s="272"/>
      <c r="EL108" s="272"/>
      <c r="EM108" s="272"/>
      <c r="EN108" s="272"/>
      <c r="EO108" s="272"/>
      <c r="EP108" s="272"/>
      <c r="EQ108" s="272"/>
      <c r="ER108" s="272"/>
      <c r="ES108" s="272"/>
      <c r="ET108" s="272"/>
      <c r="EU108" s="272"/>
      <c r="EV108" s="272"/>
      <c r="EW108" s="272"/>
      <c r="EX108" s="272"/>
      <c r="EY108" s="272"/>
      <c r="EZ108" s="272"/>
      <c r="FA108" s="272"/>
      <c r="FB108" s="272"/>
      <c r="FC108" s="272"/>
      <c r="FD108" s="272"/>
      <c r="FE108" s="272"/>
      <c r="FF108" s="272"/>
      <c r="FG108" s="272"/>
      <c r="FH108" s="272"/>
      <c r="FI108" s="272"/>
      <c r="FJ108" s="272"/>
      <c r="FK108" s="272"/>
      <c r="FL108" s="272"/>
      <c r="FM108" s="272"/>
      <c r="FN108" s="272"/>
      <c r="FO108" s="272"/>
      <c r="FP108" s="272"/>
      <c r="FQ108" s="272"/>
      <c r="FR108" s="272"/>
      <c r="FS108" s="272"/>
      <c r="FT108" s="272"/>
      <c r="FU108" s="272"/>
      <c r="FV108" s="272"/>
      <c r="FW108" s="272"/>
      <c r="FX108" s="272"/>
      <c r="FY108" s="272"/>
      <c r="FZ108" s="272"/>
      <c r="GA108" s="272"/>
      <c r="GB108" s="272"/>
      <c r="GC108" s="272"/>
      <c r="GD108" s="272"/>
      <c r="GE108" s="272"/>
      <c r="GF108" s="272"/>
      <c r="GG108" s="272"/>
      <c r="GH108" s="272"/>
      <c r="GI108" s="272"/>
      <c r="GJ108" s="272"/>
      <c r="GK108" s="272"/>
      <c r="GL108" s="272"/>
      <c r="GM108" s="272"/>
      <c r="GN108" s="272"/>
      <c r="GO108" s="272"/>
      <c r="GP108" s="272"/>
      <c r="GQ108" s="272"/>
      <c r="GR108" s="272"/>
      <c r="GS108" s="272"/>
      <c r="GT108" s="272"/>
      <c r="GU108" s="272"/>
      <c r="GV108" s="272"/>
      <c r="GW108" s="272"/>
      <c r="GX108" s="272"/>
      <c r="GY108" s="272"/>
      <c r="GZ108" s="272"/>
      <c r="HA108" s="272"/>
      <c r="HB108" s="272"/>
      <c r="HC108" s="272"/>
      <c r="HD108" s="272"/>
      <c r="HE108" s="272"/>
      <c r="HF108" s="272"/>
      <c r="HG108" s="272"/>
      <c r="HH108" s="272"/>
      <c r="HI108" s="272"/>
      <c r="HJ108" s="272"/>
      <c r="HK108" s="272"/>
      <c r="HL108" s="272"/>
      <c r="HM108" s="272"/>
      <c r="HN108" s="272"/>
      <c r="HO108" s="272"/>
      <c r="HP108" s="272"/>
      <c r="HQ108" s="272"/>
      <c r="HR108" s="272"/>
      <c r="HS108" s="272"/>
      <c r="HT108" s="272"/>
      <c r="HU108" s="272"/>
      <c r="HV108" s="272"/>
      <c r="HW108" s="272"/>
      <c r="HX108" s="272"/>
      <c r="HY108" s="272"/>
      <c r="HZ108" s="272"/>
      <c r="IA108" s="272"/>
      <c r="IB108" s="272"/>
      <c r="IC108" s="272"/>
      <c r="ID108" s="272"/>
      <c r="IE108" s="272"/>
      <c r="IF108" s="272"/>
      <c r="IG108" s="272"/>
      <c r="IH108" s="272"/>
      <c r="II108" s="272"/>
      <c r="IJ108" s="272"/>
      <c r="IK108" s="272"/>
      <c r="IL108" s="272"/>
      <c r="IM108" s="272"/>
      <c r="IN108" s="272"/>
      <c r="IO108" s="272"/>
      <c r="IP108" s="272"/>
      <c r="IQ108" s="272"/>
      <c r="IR108" s="272"/>
      <c r="IS108" s="272"/>
      <c r="IT108" s="272"/>
      <c r="IU108" s="272"/>
      <c r="IV108" s="272"/>
    </row>
    <row r="109" spans="1:256" s="375" customFormat="1" ht="15" customHeight="1">
      <c r="A109" s="278"/>
      <c r="B109" s="278"/>
      <c r="C109" s="278"/>
      <c r="D109" s="299"/>
      <c r="E109" s="299"/>
      <c r="F109" s="299"/>
      <c r="G109" s="274"/>
      <c r="H109" s="274"/>
      <c r="I109" s="272"/>
      <c r="J109" s="273"/>
      <c r="K109" s="272"/>
      <c r="L109" s="272"/>
      <c r="M109" s="273"/>
      <c r="N109" s="272"/>
      <c r="O109" s="272"/>
      <c r="P109" s="272"/>
      <c r="Q109" s="272"/>
      <c r="R109" s="272"/>
      <c r="S109" s="272"/>
      <c r="T109" s="272"/>
      <c r="U109" s="272"/>
      <c r="V109" s="272"/>
      <c r="W109" s="272"/>
      <c r="X109" s="272"/>
      <c r="Y109" s="272"/>
      <c r="Z109" s="272"/>
      <c r="AA109" s="272"/>
      <c r="AB109" s="272"/>
      <c r="AC109" s="272"/>
      <c r="AD109" s="272"/>
      <c r="AE109" s="272"/>
      <c r="AF109" s="272"/>
      <c r="AG109" s="272"/>
      <c r="AH109" s="272"/>
      <c r="AI109" s="272"/>
      <c r="AJ109" s="272"/>
      <c r="AK109" s="272"/>
      <c r="AL109" s="272"/>
      <c r="AM109" s="272"/>
      <c r="AN109" s="272"/>
      <c r="AO109" s="272"/>
      <c r="AP109" s="272"/>
      <c r="AQ109" s="272"/>
      <c r="AR109" s="272"/>
      <c r="AS109" s="272"/>
      <c r="AT109" s="272"/>
      <c r="AU109" s="272"/>
      <c r="AV109" s="272"/>
      <c r="AW109" s="272"/>
      <c r="AX109" s="272"/>
      <c r="AY109" s="272"/>
      <c r="AZ109" s="272"/>
      <c r="BA109" s="272"/>
      <c r="BB109" s="272"/>
      <c r="BC109" s="272"/>
      <c r="BD109" s="272"/>
      <c r="BE109" s="272"/>
      <c r="BF109" s="272"/>
      <c r="BG109" s="272"/>
      <c r="BH109" s="272"/>
      <c r="BI109" s="272"/>
      <c r="BJ109" s="272"/>
      <c r="BK109" s="272"/>
      <c r="BL109" s="272"/>
      <c r="BM109" s="272"/>
      <c r="BN109" s="272"/>
      <c r="BO109" s="272"/>
      <c r="BP109" s="272"/>
      <c r="BQ109" s="272"/>
      <c r="BR109" s="272"/>
      <c r="BS109" s="272"/>
      <c r="BT109" s="272"/>
      <c r="BU109" s="272"/>
      <c r="BV109" s="272"/>
      <c r="BW109" s="272"/>
      <c r="BX109" s="272"/>
      <c r="BY109" s="272"/>
      <c r="BZ109" s="272"/>
      <c r="CA109" s="272"/>
      <c r="CB109" s="272"/>
      <c r="CC109" s="272"/>
      <c r="CD109" s="272"/>
      <c r="CE109" s="272"/>
      <c r="CF109" s="272"/>
      <c r="CG109" s="272"/>
      <c r="CH109" s="272"/>
      <c r="CI109" s="272"/>
      <c r="CJ109" s="272"/>
      <c r="CK109" s="272"/>
      <c r="CL109" s="272"/>
      <c r="CM109" s="272"/>
      <c r="CN109" s="272"/>
      <c r="CO109" s="272"/>
      <c r="CP109" s="272"/>
      <c r="CQ109" s="272"/>
      <c r="CR109" s="272"/>
      <c r="CS109" s="272"/>
      <c r="CT109" s="272"/>
      <c r="CU109" s="272"/>
      <c r="CV109" s="272"/>
      <c r="CW109" s="272"/>
      <c r="CX109" s="272"/>
      <c r="CY109" s="272"/>
      <c r="CZ109" s="272"/>
      <c r="DA109" s="272"/>
      <c r="DB109" s="272"/>
      <c r="DC109" s="272"/>
      <c r="DD109" s="272"/>
      <c r="DE109" s="272"/>
      <c r="DF109" s="272"/>
      <c r="DG109" s="272"/>
      <c r="DH109" s="272"/>
      <c r="DI109" s="272"/>
      <c r="DJ109" s="272"/>
      <c r="DK109" s="272"/>
      <c r="DL109" s="272"/>
      <c r="DM109" s="272"/>
      <c r="DN109" s="272"/>
      <c r="DO109" s="272"/>
      <c r="DP109" s="272"/>
      <c r="DQ109" s="272"/>
      <c r="DR109" s="272"/>
      <c r="DS109" s="272"/>
      <c r="DT109" s="272"/>
      <c r="DU109" s="272"/>
      <c r="DV109" s="272"/>
      <c r="DW109" s="272"/>
      <c r="DX109" s="272"/>
      <c r="DY109" s="272"/>
      <c r="DZ109" s="272"/>
      <c r="EA109" s="272"/>
      <c r="EB109" s="272"/>
      <c r="EC109" s="272"/>
      <c r="ED109" s="272"/>
      <c r="EE109" s="272"/>
      <c r="EF109" s="272"/>
      <c r="EG109" s="272"/>
      <c r="EH109" s="272"/>
      <c r="EI109" s="272"/>
      <c r="EJ109" s="272"/>
      <c r="EK109" s="272"/>
      <c r="EL109" s="272"/>
      <c r="EM109" s="272"/>
      <c r="EN109" s="272"/>
      <c r="EO109" s="272"/>
      <c r="EP109" s="272"/>
      <c r="EQ109" s="272"/>
      <c r="ER109" s="272"/>
      <c r="ES109" s="272"/>
      <c r="ET109" s="272"/>
      <c r="EU109" s="272"/>
      <c r="EV109" s="272"/>
      <c r="EW109" s="272"/>
      <c r="EX109" s="272"/>
      <c r="EY109" s="272"/>
      <c r="EZ109" s="272"/>
      <c r="FA109" s="272"/>
      <c r="FB109" s="272"/>
      <c r="FC109" s="272"/>
      <c r="FD109" s="272"/>
      <c r="FE109" s="272"/>
      <c r="FF109" s="272"/>
      <c r="FG109" s="272"/>
      <c r="FH109" s="272"/>
      <c r="FI109" s="272"/>
      <c r="FJ109" s="272"/>
      <c r="FK109" s="272"/>
      <c r="FL109" s="272"/>
      <c r="FM109" s="272"/>
      <c r="FN109" s="272"/>
      <c r="FO109" s="272"/>
      <c r="FP109" s="272"/>
      <c r="FQ109" s="272"/>
      <c r="FR109" s="272"/>
      <c r="FS109" s="272"/>
      <c r="FT109" s="272"/>
      <c r="FU109" s="272"/>
      <c r="FV109" s="272"/>
      <c r="FW109" s="272"/>
      <c r="FX109" s="272"/>
      <c r="FY109" s="272"/>
      <c r="FZ109" s="272"/>
      <c r="GA109" s="272"/>
      <c r="GB109" s="272"/>
      <c r="GC109" s="272"/>
      <c r="GD109" s="272"/>
      <c r="GE109" s="272"/>
      <c r="GF109" s="272"/>
      <c r="GG109" s="272"/>
      <c r="GH109" s="272"/>
      <c r="GI109" s="272"/>
      <c r="GJ109" s="272"/>
      <c r="GK109" s="272"/>
      <c r="GL109" s="272"/>
      <c r="GM109" s="272"/>
      <c r="GN109" s="272"/>
      <c r="GO109" s="272"/>
      <c r="GP109" s="272"/>
      <c r="GQ109" s="272"/>
      <c r="GR109" s="272"/>
      <c r="GS109" s="272"/>
      <c r="GT109" s="272"/>
      <c r="GU109" s="272"/>
      <c r="GV109" s="272"/>
      <c r="GW109" s="272"/>
      <c r="GX109" s="272"/>
      <c r="GY109" s="272"/>
      <c r="GZ109" s="272"/>
      <c r="HA109" s="272"/>
      <c r="HB109" s="272"/>
      <c r="HC109" s="272"/>
      <c r="HD109" s="272"/>
      <c r="HE109" s="272"/>
      <c r="HF109" s="272"/>
      <c r="HG109" s="272"/>
      <c r="HH109" s="272"/>
      <c r="HI109" s="272"/>
      <c r="HJ109" s="272"/>
      <c r="HK109" s="272"/>
      <c r="HL109" s="272"/>
      <c r="HM109" s="272"/>
      <c r="HN109" s="272"/>
      <c r="HO109" s="272"/>
      <c r="HP109" s="272"/>
      <c r="HQ109" s="272"/>
      <c r="HR109" s="272"/>
      <c r="HS109" s="272"/>
      <c r="HT109" s="272"/>
      <c r="HU109" s="272"/>
      <c r="HV109" s="272"/>
      <c r="HW109" s="272"/>
      <c r="HX109" s="272"/>
      <c r="HY109" s="272"/>
      <c r="HZ109" s="272"/>
      <c r="IA109" s="272"/>
      <c r="IB109" s="272"/>
      <c r="IC109" s="272"/>
      <c r="ID109" s="272"/>
      <c r="IE109" s="272"/>
      <c r="IF109" s="272"/>
      <c r="IG109" s="272"/>
      <c r="IH109" s="272"/>
      <c r="II109" s="272"/>
      <c r="IJ109" s="272"/>
      <c r="IK109" s="272"/>
      <c r="IL109" s="272"/>
      <c r="IM109" s="272"/>
      <c r="IN109" s="272"/>
      <c r="IO109" s="272"/>
      <c r="IP109" s="272"/>
      <c r="IQ109" s="272"/>
      <c r="IR109" s="272"/>
      <c r="IS109" s="272"/>
      <c r="IT109" s="272"/>
      <c r="IU109" s="272"/>
      <c r="IV109" s="272"/>
    </row>
    <row r="110" spans="1:256" s="375" customFormat="1" ht="15" customHeight="1">
      <c r="A110" s="278"/>
      <c r="B110" s="278"/>
      <c r="C110" s="278"/>
      <c r="D110" s="299"/>
      <c r="E110" s="299"/>
      <c r="F110" s="299"/>
      <c r="G110" s="274"/>
      <c r="H110" s="274"/>
      <c r="I110" s="272"/>
      <c r="J110" s="273"/>
      <c r="K110" s="272"/>
      <c r="L110" s="272"/>
      <c r="M110" s="273"/>
      <c r="N110" s="272"/>
      <c r="O110" s="272"/>
      <c r="P110" s="272"/>
      <c r="Q110" s="272"/>
      <c r="R110" s="272"/>
      <c r="S110" s="272"/>
      <c r="T110" s="272"/>
      <c r="U110" s="272"/>
      <c r="V110" s="272"/>
      <c r="W110" s="272"/>
      <c r="X110" s="272"/>
      <c r="Y110" s="272"/>
      <c r="Z110" s="272"/>
      <c r="AA110" s="272"/>
      <c r="AB110" s="272"/>
      <c r="AC110" s="272"/>
      <c r="AD110" s="272"/>
      <c r="AE110" s="272"/>
      <c r="AF110" s="272"/>
      <c r="AG110" s="272"/>
      <c r="AH110" s="272"/>
      <c r="AI110" s="272"/>
      <c r="AJ110" s="272"/>
      <c r="AK110" s="272"/>
      <c r="AL110" s="272"/>
      <c r="AM110" s="272"/>
      <c r="AN110" s="272"/>
      <c r="AO110" s="272"/>
      <c r="AP110" s="272"/>
      <c r="AQ110" s="272"/>
      <c r="AR110" s="272"/>
      <c r="AS110" s="272"/>
      <c r="AT110" s="272"/>
      <c r="AU110" s="272"/>
      <c r="AV110" s="272"/>
      <c r="AW110" s="272"/>
      <c r="AX110" s="272"/>
      <c r="AY110" s="272"/>
      <c r="AZ110" s="272"/>
      <c r="BA110" s="272"/>
      <c r="BB110" s="272"/>
      <c r="BC110" s="272"/>
      <c r="BD110" s="272"/>
      <c r="BE110" s="272"/>
      <c r="BF110" s="272"/>
      <c r="BG110" s="272"/>
      <c r="BH110" s="272"/>
      <c r="BI110" s="272"/>
      <c r="BJ110" s="272"/>
      <c r="BK110" s="272"/>
      <c r="BL110" s="272"/>
      <c r="BM110" s="272"/>
      <c r="BN110" s="272"/>
      <c r="BO110" s="272"/>
      <c r="BP110" s="272"/>
      <c r="BQ110" s="272"/>
      <c r="BR110" s="272"/>
      <c r="BS110" s="272"/>
      <c r="BT110" s="272"/>
      <c r="BU110" s="272"/>
      <c r="BV110" s="272"/>
      <c r="BW110" s="272"/>
      <c r="BX110" s="272"/>
      <c r="BY110" s="272"/>
      <c r="BZ110" s="272"/>
      <c r="CA110" s="272"/>
      <c r="CB110" s="272"/>
      <c r="CC110" s="272"/>
      <c r="CD110" s="272"/>
      <c r="CE110" s="272"/>
      <c r="CF110" s="272"/>
      <c r="CG110" s="272"/>
      <c r="CH110" s="272"/>
      <c r="CI110" s="272"/>
      <c r="CJ110" s="272"/>
      <c r="CK110" s="272"/>
      <c r="CL110" s="272"/>
      <c r="CM110" s="272"/>
      <c r="CN110" s="272"/>
      <c r="CO110" s="272"/>
      <c r="CP110" s="272"/>
      <c r="CQ110" s="272"/>
      <c r="CR110" s="272"/>
      <c r="CS110" s="272"/>
      <c r="CT110" s="272"/>
      <c r="CU110" s="272"/>
      <c r="CV110" s="272"/>
      <c r="CW110" s="272"/>
      <c r="CX110" s="272"/>
      <c r="CY110" s="272"/>
      <c r="CZ110" s="272"/>
      <c r="DA110" s="272"/>
      <c r="DB110" s="272"/>
      <c r="DC110" s="272"/>
      <c r="DD110" s="272"/>
      <c r="DE110" s="272"/>
      <c r="DF110" s="272"/>
      <c r="DG110" s="272"/>
      <c r="DH110" s="272"/>
      <c r="DI110" s="272"/>
      <c r="DJ110" s="272"/>
      <c r="DK110" s="272"/>
      <c r="DL110" s="272"/>
      <c r="DM110" s="272"/>
      <c r="DN110" s="272"/>
      <c r="DO110" s="272"/>
      <c r="DP110" s="272"/>
      <c r="DQ110" s="272"/>
      <c r="DR110" s="272"/>
      <c r="DS110" s="272"/>
      <c r="DT110" s="272"/>
      <c r="DU110" s="272"/>
      <c r="DV110" s="272"/>
      <c r="DW110" s="272"/>
      <c r="DX110" s="272"/>
      <c r="DY110" s="272"/>
      <c r="DZ110" s="272"/>
      <c r="EA110" s="272"/>
      <c r="EB110" s="272"/>
      <c r="EC110" s="272"/>
      <c r="ED110" s="272"/>
      <c r="EE110" s="272"/>
      <c r="EF110" s="272"/>
      <c r="EG110" s="272"/>
      <c r="EH110" s="272"/>
      <c r="EI110" s="272"/>
      <c r="EJ110" s="272"/>
      <c r="EK110" s="272"/>
      <c r="EL110" s="272"/>
      <c r="EM110" s="272"/>
      <c r="EN110" s="272"/>
      <c r="EO110" s="272"/>
      <c r="EP110" s="272"/>
      <c r="EQ110" s="272"/>
      <c r="ER110" s="272"/>
      <c r="ES110" s="272"/>
      <c r="ET110" s="272"/>
      <c r="EU110" s="272"/>
      <c r="EV110" s="272"/>
      <c r="EW110" s="272"/>
      <c r="EX110" s="272"/>
      <c r="EY110" s="272"/>
      <c r="EZ110" s="272"/>
      <c r="FA110" s="272"/>
      <c r="FB110" s="272"/>
      <c r="FC110" s="272"/>
      <c r="FD110" s="272"/>
      <c r="FE110" s="272"/>
      <c r="FF110" s="272"/>
      <c r="FG110" s="272"/>
      <c r="FH110" s="272"/>
      <c r="FI110" s="272"/>
      <c r="FJ110" s="272"/>
      <c r="FK110" s="272"/>
      <c r="FL110" s="272"/>
      <c r="FM110" s="272"/>
      <c r="FN110" s="272"/>
      <c r="FO110" s="272"/>
      <c r="FP110" s="272"/>
      <c r="FQ110" s="272"/>
      <c r="FR110" s="272"/>
      <c r="FS110" s="272"/>
      <c r="FT110" s="272"/>
      <c r="FU110" s="272"/>
      <c r="FV110" s="272"/>
      <c r="FW110" s="272"/>
      <c r="FX110" s="272"/>
      <c r="FY110" s="272"/>
      <c r="FZ110" s="272"/>
      <c r="GA110" s="272"/>
      <c r="GB110" s="272"/>
      <c r="GC110" s="272"/>
      <c r="GD110" s="272"/>
      <c r="GE110" s="272"/>
      <c r="GF110" s="272"/>
      <c r="GG110" s="272"/>
      <c r="GH110" s="272"/>
      <c r="GI110" s="272"/>
      <c r="GJ110" s="272"/>
      <c r="GK110" s="272"/>
      <c r="GL110" s="272"/>
      <c r="GM110" s="272"/>
      <c r="GN110" s="272"/>
      <c r="GO110" s="272"/>
      <c r="GP110" s="272"/>
      <c r="GQ110" s="272"/>
      <c r="GR110" s="272"/>
      <c r="GS110" s="272"/>
      <c r="GT110" s="272"/>
      <c r="GU110" s="272"/>
      <c r="GV110" s="272"/>
      <c r="GW110" s="272"/>
      <c r="GX110" s="272"/>
      <c r="GY110" s="272"/>
      <c r="GZ110" s="272"/>
      <c r="HA110" s="272"/>
      <c r="HB110" s="272"/>
      <c r="HC110" s="272"/>
      <c r="HD110" s="272"/>
      <c r="HE110" s="272"/>
      <c r="HF110" s="272"/>
      <c r="HG110" s="272"/>
      <c r="HH110" s="272"/>
      <c r="HI110" s="272"/>
      <c r="HJ110" s="272"/>
      <c r="HK110" s="272"/>
      <c r="HL110" s="272"/>
      <c r="HM110" s="272"/>
      <c r="HN110" s="272"/>
      <c r="HO110" s="272"/>
      <c r="HP110" s="272"/>
      <c r="HQ110" s="272"/>
      <c r="HR110" s="272"/>
      <c r="HS110" s="272"/>
      <c r="HT110" s="272"/>
      <c r="HU110" s="272"/>
      <c r="HV110" s="272"/>
      <c r="HW110" s="272"/>
      <c r="HX110" s="272"/>
      <c r="HY110" s="272"/>
      <c r="HZ110" s="272"/>
      <c r="IA110" s="272"/>
      <c r="IB110" s="272"/>
      <c r="IC110" s="272"/>
      <c r="ID110" s="272"/>
      <c r="IE110" s="272"/>
      <c r="IF110" s="272"/>
      <c r="IG110" s="272"/>
      <c r="IH110" s="272"/>
      <c r="II110" s="272"/>
      <c r="IJ110" s="272"/>
      <c r="IK110" s="272"/>
      <c r="IL110" s="272"/>
      <c r="IM110" s="272"/>
      <c r="IN110" s="272"/>
      <c r="IO110" s="272"/>
      <c r="IP110" s="272"/>
      <c r="IQ110" s="272"/>
      <c r="IR110" s="272"/>
      <c r="IS110" s="272"/>
      <c r="IT110" s="272"/>
      <c r="IU110" s="272"/>
      <c r="IV110" s="272"/>
    </row>
    <row r="111" spans="1:256" s="375" customFormat="1" ht="15" customHeight="1">
      <c r="A111" s="278"/>
      <c r="B111" s="278"/>
      <c r="C111" s="278"/>
      <c r="D111" s="299"/>
      <c r="E111" s="299"/>
      <c r="F111" s="299"/>
      <c r="G111" s="274"/>
      <c r="H111" s="274"/>
      <c r="I111" s="272"/>
      <c r="J111" s="273"/>
      <c r="K111" s="272"/>
      <c r="L111" s="272"/>
      <c r="M111" s="273"/>
      <c r="N111" s="272"/>
      <c r="O111" s="272"/>
      <c r="P111" s="272"/>
      <c r="Q111" s="272"/>
      <c r="R111" s="272"/>
      <c r="S111" s="272"/>
      <c r="T111" s="272"/>
      <c r="U111" s="272"/>
      <c r="V111" s="272"/>
      <c r="W111" s="272"/>
      <c r="X111" s="272"/>
      <c r="Y111" s="272"/>
      <c r="Z111" s="272"/>
      <c r="AA111" s="272"/>
      <c r="AB111" s="272"/>
      <c r="AC111" s="272"/>
      <c r="AD111" s="272"/>
      <c r="AE111" s="272"/>
      <c r="AF111" s="272"/>
      <c r="AG111" s="272"/>
      <c r="AH111" s="272"/>
      <c r="AI111" s="272"/>
      <c r="AJ111" s="272"/>
      <c r="AK111" s="272"/>
      <c r="AL111" s="272"/>
      <c r="AM111" s="272"/>
      <c r="AN111" s="272"/>
      <c r="AO111" s="272"/>
      <c r="AP111" s="272"/>
      <c r="AQ111" s="272"/>
      <c r="AR111" s="272"/>
      <c r="AS111" s="272"/>
      <c r="AT111" s="272"/>
      <c r="AU111" s="272"/>
      <c r="AV111" s="272"/>
      <c r="AW111" s="272"/>
      <c r="AX111" s="272"/>
      <c r="AY111" s="272"/>
      <c r="AZ111" s="272"/>
      <c r="BA111" s="272"/>
      <c r="BB111" s="272"/>
      <c r="BC111" s="272"/>
      <c r="BD111" s="272"/>
      <c r="BE111" s="272"/>
      <c r="BF111" s="272"/>
      <c r="BG111" s="272"/>
      <c r="BH111" s="272"/>
      <c r="BI111" s="272"/>
      <c r="BJ111" s="272"/>
      <c r="BK111" s="272"/>
      <c r="BL111" s="272"/>
      <c r="BM111" s="272"/>
      <c r="BN111" s="272"/>
      <c r="BO111" s="272"/>
      <c r="BP111" s="272"/>
      <c r="BQ111" s="272"/>
      <c r="BR111" s="272"/>
      <c r="BS111" s="272"/>
      <c r="BT111" s="272"/>
      <c r="BU111" s="272"/>
      <c r="BV111" s="272"/>
      <c r="BW111" s="272"/>
      <c r="BX111" s="272"/>
      <c r="BY111" s="272"/>
      <c r="BZ111" s="272"/>
      <c r="CA111" s="272"/>
      <c r="CB111" s="272"/>
      <c r="CC111" s="272"/>
      <c r="CD111" s="272"/>
      <c r="CE111" s="272"/>
      <c r="CF111" s="272"/>
      <c r="CG111" s="272"/>
      <c r="CH111" s="272"/>
      <c r="CI111" s="272"/>
      <c r="CJ111" s="272"/>
      <c r="CK111" s="272"/>
      <c r="CL111" s="272"/>
      <c r="CM111" s="272"/>
      <c r="CN111" s="272"/>
      <c r="CO111" s="272"/>
      <c r="CP111" s="272"/>
      <c r="CQ111" s="272"/>
      <c r="CR111" s="272"/>
      <c r="CS111" s="272"/>
      <c r="CT111" s="272"/>
      <c r="CU111" s="272"/>
      <c r="CV111" s="272"/>
      <c r="CW111" s="272"/>
      <c r="CX111" s="272"/>
      <c r="CY111" s="272"/>
      <c r="CZ111" s="272"/>
      <c r="DA111" s="272"/>
      <c r="DB111" s="272"/>
      <c r="DC111" s="272"/>
      <c r="DD111" s="272"/>
      <c r="DE111" s="272"/>
      <c r="DF111" s="272"/>
      <c r="DG111" s="272"/>
      <c r="DH111" s="272"/>
      <c r="DI111" s="272"/>
      <c r="DJ111" s="272"/>
      <c r="DK111" s="272"/>
      <c r="DL111" s="272"/>
      <c r="DM111" s="272"/>
      <c r="DN111" s="272"/>
      <c r="DO111" s="272"/>
      <c r="DP111" s="272"/>
      <c r="DQ111" s="272"/>
      <c r="DR111" s="272"/>
      <c r="DS111" s="272"/>
      <c r="DT111" s="272"/>
      <c r="DU111" s="272"/>
      <c r="DV111" s="272"/>
      <c r="DW111" s="272"/>
      <c r="DX111" s="272"/>
      <c r="DY111" s="272"/>
      <c r="DZ111" s="272"/>
      <c r="EA111" s="272"/>
      <c r="EB111" s="272"/>
      <c r="EC111" s="272"/>
      <c r="ED111" s="272"/>
      <c r="EE111" s="272"/>
      <c r="EF111" s="272"/>
      <c r="EG111" s="272"/>
      <c r="EH111" s="272"/>
      <c r="EI111" s="272"/>
      <c r="EJ111" s="272"/>
      <c r="EK111" s="272"/>
      <c r="EL111" s="272"/>
      <c r="EM111" s="272"/>
      <c r="EN111" s="272"/>
      <c r="EO111" s="272"/>
      <c r="EP111" s="272"/>
      <c r="EQ111" s="272"/>
      <c r="ER111" s="272"/>
      <c r="ES111" s="272"/>
      <c r="ET111" s="272"/>
      <c r="EU111" s="272"/>
      <c r="EV111" s="272"/>
      <c r="EW111" s="272"/>
      <c r="EX111" s="272"/>
      <c r="EY111" s="272"/>
      <c r="EZ111" s="272"/>
      <c r="FA111" s="272"/>
      <c r="FB111" s="272"/>
      <c r="FC111" s="272"/>
      <c r="FD111" s="272"/>
      <c r="FE111" s="272"/>
      <c r="FF111" s="272"/>
      <c r="FG111" s="272"/>
      <c r="FH111" s="272"/>
      <c r="FI111" s="272"/>
      <c r="FJ111" s="272"/>
      <c r="FK111" s="272"/>
      <c r="FL111" s="272"/>
      <c r="FM111" s="272"/>
      <c r="FN111" s="272"/>
      <c r="FO111" s="272"/>
      <c r="FP111" s="272"/>
      <c r="FQ111" s="272"/>
      <c r="FR111" s="272"/>
      <c r="FS111" s="272"/>
      <c r="FT111" s="272"/>
      <c r="FU111" s="272"/>
      <c r="FV111" s="272"/>
      <c r="FW111" s="272"/>
      <c r="FX111" s="272"/>
      <c r="FY111" s="272"/>
      <c r="FZ111" s="272"/>
      <c r="GA111" s="272"/>
      <c r="GB111" s="272"/>
      <c r="GC111" s="272"/>
      <c r="GD111" s="272"/>
      <c r="GE111" s="272"/>
      <c r="GF111" s="272"/>
      <c r="GG111" s="272"/>
      <c r="GH111" s="272"/>
      <c r="GI111" s="272"/>
      <c r="GJ111" s="272"/>
      <c r="GK111" s="272"/>
      <c r="GL111" s="272"/>
      <c r="GM111" s="272"/>
      <c r="GN111" s="272"/>
      <c r="GO111" s="272"/>
      <c r="GP111" s="272"/>
      <c r="GQ111" s="272"/>
      <c r="GR111" s="272"/>
      <c r="GS111" s="272"/>
      <c r="GT111" s="272"/>
      <c r="GU111" s="272"/>
      <c r="GV111" s="272"/>
      <c r="GW111" s="272"/>
      <c r="GX111" s="272"/>
      <c r="GY111" s="272"/>
      <c r="GZ111" s="272"/>
      <c r="HA111" s="272"/>
      <c r="HB111" s="272"/>
      <c r="HC111" s="272"/>
      <c r="HD111" s="272"/>
      <c r="HE111" s="272"/>
      <c r="HF111" s="272"/>
      <c r="HG111" s="272"/>
      <c r="HH111" s="272"/>
      <c r="HI111" s="272"/>
      <c r="HJ111" s="272"/>
      <c r="HK111" s="272"/>
      <c r="HL111" s="272"/>
      <c r="HM111" s="272"/>
      <c r="HN111" s="272"/>
      <c r="HO111" s="272"/>
      <c r="HP111" s="272"/>
      <c r="HQ111" s="272"/>
      <c r="HR111" s="272"/>
      <c r="HS111" s="272"/>
      <c r="HT111" s="272"/>
      <c r="HU111" s="272"/>
      <c r="HV111" s="272"/>
      <c r="HW111" s="272"/>
      <c r="HX111" s="272"/>
      <c r="HY111" s="272"/>
      <c r="HZ111" s="272"/>
      <c r="IA111" s="272"/>
      <c r="IB111" s="272"/>
      <c r="IC111" s="272"/>
      <c r="ID111" s="272"/>
      <c r="IE111" s="272"/>
      <c r="IF111" s="272"/>
      <c r="IG111" s="272"/>
      <c r="IH111" s="272"/>
      <c r="II111" s="272"/>
      <c r="IJ111" s="272"/>
      <c r="IK111" s="272"/>
      <c r="IL111" s="272"/>
      <c r="IM111" s="272"/>
      <c r="IN111" s="272"/>
      <c r="IO111" s="272"/>
      <c r="IP111" s="272"/>
      <c r="IQ111" s="272"/>
      <c r="IR111" s="272"/>
      <c r="IS111" s="272"/>
      <c r="IT111" s="272"/>
      <c r="IU111" s="272"/>
      <c r="IV111" s="272"/>
    </row>
    <row r="112" spans="1:256" s="375" customFormat="1" ht="15" customHeight="1">
      <c r="A112" s="278"/>
      <c r="B112" s="278"/>
      <c r="C112" s="278"/>
      <c r="D112" s="299"/>
      <c r="E112" s="299"/>
      <c r="F112" s="299"/>
      <c r="G112" s="274"/>
      <c r="H112" s="274"/>
      <c r="I112" s="272"/>
      <c r="J112" s="273"/>
      <c r="K112" s="272"/>
      <c r="L112" s="272"/>
      <c r="M112" s="273"/>
      <c r="N112" s="272"/>
      <c r="O112" s="272"/>
      <c r="P112" s="272"/>
      <c r="Q112" s="272"/>
      <c r="R112" s="272"/>
      <c r="S112" s="272"/>
      <c r="T112" s="272"/>
      <c r="U112" s="272"/>
      <c r="V112" s="272"/>
      <c r="W112" s="272"/>
      <c r="X112" s="272"/>
      <c r="Y112" s="272"/>
      <c r="Z112" s="272"/>
      <c r="AA112" s="272"/>
      <c r="AB112" s="272"/>
      <c r="AC112" s="272"/>
      <c r="AD112" s="272"/>
      <c r="AE112" s="272"/>
      <c r="AF112" s="272"/>
      <c r="AG112" s="272"/>
      <c r="AH112" s="272"/>
      <c r="AI112" s="272"/>
      <c r="AJ112" s="272"/>
      <c r="AK112" s="272"/>
      <c r="AL112" s="272"/>
      <c r="AM112" s="272"/>
      <c r="AN112" s="272"/>
      <c r="AO112" s="272"/>
      <c r="AP112" s="272"/>
      <c r="AQ112" s="272"/>
      <c r="AR112" s="272"/>
      <c r="AS112" s="272"/>
      <c r="AT112" s="272"/>
      <c r="AU112" s="272"/>
      <c r="AV112" s="272"/>
      <c r="AW112" s="272"/>
      <c r="AX112" s="272"/>
      <c r="AY112" s="272"/>
      <c r="AZ112" s="272"/>
      <c r="BA112" s="272"/>
      <c r="BB112" s="272"/>
      <c r="BC112" s="272"/>
      <c r="BD112" s="272"/>
      <c r="BE112" s="272"/>
      <c r="BF112" s="272"/>
      <c r="BG112" s="272"/>
      <c r="BH112" s="272"/>
      <c r="BI112" s="272"/>
      <c r="BJ112" s="272"/>
      <c r="BK112" s="272"/>
      <c r="BL112" s="272"/>
      <c r="BM112" s="272"/>
      <c r="BN112" s="272"/>
      <c r="BO112" s="272"/>
      <c r="BP112" s="272"/>
      <c r="BQ112" s="272"/>
      <c r="BR112" s="272"/>
      <c r="BS112" s="272"/>
      <c r="BT112" s="272"/>
      <c r="BU112" s="272"/>
      <c r="BV112" s="272"/>
      <c r="BW112" s="272"/>
      <c r="BX112" s="272"/>
      <c r="BY112" s="272"/>
      <c r="BZ112" s="272"/>
      <c r="CA112" s="272"/>
      <c r="CB112" s="272"/>
      <c r="CC112" s="272"/>
      <c r="CD112" s="272"/>
      <c r="CE112" s="272"/>
      <c r="CF112" s="272"/>
      <c r="CG112" s="272"/>
      <c r="CH112" s="272"/>
      <c r="CI112" s="272"/>
      <c r="CJ112" s="272"/>
      <c r="CK112" s="272"/>
      <c r="CL112" s="272"/>
      <c r="CM112" s="272"/>
      <c r="CN112" s="272"/>
      <c r="CO112" s="272"/>
      <c r="CP112" s="272"/>
      <c r="CQ112" s="272"/>
      <c r="CR112" s="272"/>
      <c r="CS112" s="272"/>
      <c r="CT112" s="272"/>
      <c r="CU112" s="272"/>
      <c r="CV112" s="272"/>
      <c r="CW112" s="272"/>
      <c r="CX112" s="272"/>
      <c r="CY112" s="272"/>
      <c r="CZ112" s="272"/>
      <c r="DA112" s="272"/>
      <c r="DB112" s="272"/>
      <c r="DC112" s="272"/>
      <c r="DD112" s="272"/>
      <c r="DE112" s="272"/>
      <c r="DF112" s="272"/>
      <c r="DG112" s="272"/>
      <c r="DH112" s="272"/>
      <c r="DI112" s="272"/>
      <c r="DJ112" s="272"/>
      <c r="DK112" s="272"/>
      <c r="DL112" s="272"/>
      <c r="DM112" s="272"/>
      <c r="DN112" s="272"/>
      <c r="DO112" s="272"/>
      <c r="DP112" s="272"/>
      <c r="DQ112" s="272"/>
      <c r="DR112" s="272"/>
      <c r="DS112" s="272"/>
      <c r="DT112" s="272"/>
      <c r="DU112" s="272"/>
      <c r="DV112" s="272"/>
      <c r="DW112" s="272"/>
      <c r="DX112" s="272"/>
      <c r="DY112" s="272"/>
      <c r="DZ112" s="272"/>
      <c r="EA112" s="272"/>
      <c r="EB112" s="272"/>
      <c r="EC112" s="272"/>
      <c r="ED112" s="272"/>
      <c r="EE112" s="272"/>
      <c r="EF112" s="272"/>
      <c r="EG112" s="272"/>
      <c r="EH112" s="272"/>
      <c r="EI112" s="272"/>
      <c r="EJ112" s="272"/>
      <c r="EK112" s="272"/>
      <c r="EL112" s="272"/>
      <c r="EM112" s="272"/>
      <c r="EN112" s="272"/>
      <c r="EO112" s="272"/>
      <c r="EP112" s="272"/>
      <c r="EQ112" s="272"/>
      <c r="ER112" s="272"/>
      <c r="ES112" s="272"/>
      <c r="ET112" s="272"/>
      <c r="EU112" s="272"/>
      <c r="EV112" s="272"/>
      <c r="EW112" s="272"/>
      <c r="EX112" s="272"/>
      <c r="EY112" s="272"/>
      <c r="EZ112" s="272"/>
      <c r="FA112" s="272"/>
      <c r="FB112" s="272"/>
      <c r="FC112" s="272"/>
      <c r="FD112" s="272"/>
      <c r="FE112" s="272"/>
      <c r="FF112" s="272"/>
      <c r="FG112" s="272"/>
      <c r="FH112" s="272"/>
      <c r="FI112" s="272"/>
      <c r="FJ112" s="272"/>
      <c r="FK112" s="272"/>
      <c r="FL112" s="272"/>
      <c r="FM112" s="272"/>
      <c r="FN112" s="272"/>
      <c r="FO112" s="272"/>
      <c r="FP112" s="272"/>
      <c r="FQ112" s="272"/>
      <c r="FR112" s="272"/>
      <c r="FS112" s="272"/>
      <c r="FT112" s="272"/>
      <c r="FU112" s="272"/>
      <c r="FV112" s="272"/>
      <c r="FW112" s="272"/>
      <c r="FX112" s="272"/>
      <c r="FY112" s="272"/>
      <c r="FZ112" s="272"/>
      <c r="GA112" s="272"/>
      <c r="GB112" s="272"/>
      <c r="GC112" s="272"/>
      <c r="GD112" s="272"/>
      <c r="GE112" s="272"/>
      <c r="GF112" s="272"/>
      <c r="GG112" s="272"/>
      <c r="GH112" s="272"/>
      <c r="GI112" s="272"/>
      <c r="GJ112" s="272"/>
      <c r="GK112" s="272"/>
      <c r="GL112" s="272"/>
      <c r="GM112" s="272"/>
      <c r="GN112" s="272"/>
      <c r="GO112" s="272"/>
      <c r="GP112" s="272"/>
      <c r="GQ112" s="272"/>
      <c r="GR112" s="272"/>
      <c r="GS112" s="272"/>
      <c r="GT112" s="272"/>
      <c r="GU112" s="272"/>
      <c r="GV112" s="272"/>
      <c r="GW112" s="272"/>
      <c r="GX112" s="272"/>
      <c r="GY112" s="272"/>
      <c r="GZ112" s="272"/>
      <c r="HA112" s="272"/>
      <c r="HB112" s="272"/>
      <c r="HC112" s="272"/>
      <c r="HD112" s="272"/>
      <c r="HE112" s="272"/>
      <c r="HF112" s="272"/>
      <c r="HG112" s="272"/>
      <c r="HH112" s="272"/>
      <c r="HI112" s="272"/>
      <c r="HJ112" s="272"/>
      <c r="HK112" s="272"/>
      <c r="HL112" s="272"/>
      <c r="HM112" s="272"/>
      <c r="HN112" s="272"/>
      <c r="HO112" s="272"/>
      <c r="HP112" s="272"/>
      <c r="HQ112" s="272"/>
      <c r="HR112" s="272"/>
      <c r="HS112" s="272"/>
      <c r="HT112" s="272"/>
      <c r="HU112" s="272"/>
      <c r="HV112" s="272"/>
      <c r="HW112" s="272"/>
      <c r="HX112" s="272"/>
      <c r="HY112" s="272"/>
      <c r="HZ112" s="272"/>
      <c r="IA112" s="272"/>
      <c r="IB112" s="272"/>
      <c r="IC112" s="272"/>
      <c r="ID112" s="272"/>
      <c r="IE112" s="272"/>
      <c r="IF112" s="272"/>
      <c r="IG112" s="272"/>
      <c r="IH112" s="272"/>
      <c r="II112" s="272"/>
      <c r="IJ112" s="272"/>
      <c r="IK112" s="272"/>
      <c r="IL112" s="272"/>
      <c r="IM112" s="272"/>
      <c r="IN112" s="272"/>
      <c r="IO112" s="272"/>
      <c r="IP112" s="272"/>
      <c r="IQ112" s="272"/>
      <c r="IR112" s="272"/>
      <c r="IS112" s="272"/>
      <c r="IT112" s="272"/>
      <c r="IU112" s="272"/>
      <c r="IV112" s="272"/>
    </row>
    <row r="113" spans="1:256" s="375" customFormat="1" ht="15" customHeight="1">
      <c r="A113" s="278"/>
      <c r="B113" s="278"/>
      <c r="C113" s="278"/>
      <c r="D113" s="299"/>
      <c r="E113" s="299"/>
      <c r="F113" s="299"/>
      <c r="G113" s="274"/>
      <c r="H113" s="274"/>
      <c r="I113" s="272"/>
      <c r="J113" s="273"/>
      <c r="K113" s="272"/>
      <c r="L113" s="272"/>
      <c r="M113" s="273"/>
      <c r="N113" s="272"/>
      <c r="O113" s="272"/>
      <c r="P113" s="272"/>
      <c r="Q113" s="272"/>
      <c r="R113" s="272"/>
      <c r="S113" s="272"/>
      <c r="T113" s="272"/>
      <c r="U113" s="272"/>
      <c r="V113" s="272"/>
      <c r="W113" s="272"/>
      <c r="X113" s="272"/>
      <c r="Y113" s="272"/>
      <c r="Z113" s="272"/>
      <c r="AA113" s="272"/>
      <c r="AB113" s="272"/>
      <c r="AC113" s="272"/>
      <c r="AD113" s="272"/>
      <c r="AE113" s="272"/>
      <c r="AF113" s="272"/>
      <c r="AG113" s="272"/>
      <c r="AH113" s="272"/>
      <c r="AI113" s="272"/>
      <c r="AJ113" s="272"/>
      <c r="AK113" s="272"/>
      <c r="AL113" s="272"/>
      <c r="AM113" s="272"/>
      <c r="AN113" s="272"/>
      <c r="AO113" s="272"/>
      <c r="AP113" s="272"/>
      <c r="AQ113" s="272"/>
      <c r="AR113" s="272"/>
      <c r="AS113" s="272"/>
      <c r="AT113" s="272"/>
      <c r="AU113" s="272"/>
      <c r="AV113" s="272"/>
      <c r="AW113" s="272"/>
      <c r="AX113" s="272"/>
      <c r="AY113" s="272"/>
      <c r="AZ113" s="272"/>
      <c r="BA113" s="272"/>
      <c r="BB113" s="272"/>
      <c r="BC113" s="272"/>
      <c r="BD113" s="272"/>
      <c r="BE113" s="272"/>
      <c r="BF113" s="272"/>
      <c r="BG113" s="272"/>
      <c r="BH113" s="272"/>
      <c r="BI113" s="272"/>
      <c r="BJ113" s="272"/>
      <c r="BK113" s="272"/>
      <c r="BL113" s="272"/>
      <c r="BM113" s="272"/>
      <c r="BN113" s="272"/>
      <c r="BO113" s="272"/>
      <c r="BP113" s="272"/>
      <c r="BQ113" s="272"/>
      <c r="BR113" s="272"/>
      <c r="BS113" s="272"/>
      <c r="BT113" s="272"/>
      <c r="BU113" s="272"/>
      <c r="BV113" s="272"/>
      <c r="BW113" s="272"/>
      <c r="BX113" s="272"/>
      <c r="BY113" s="272"/>
      <c r="BZ113" s="272"/>
      <c r="CA113" s="272"/>
      <c r="CB113" s="272"/>
      <c r="CC113" s="272"/>
      <c r="CD113" s="272"/>
      <c r="CE113" s="272"/>
      <c r="CF113" s="272"/>
      <c r="CG113" s="272"/>
      <c r="CH113" s="272"/>
      <c r="CI113" s="272"/>
      <c r="CJ113" s="272"/>
      <c r="CK113" s="272"/>
      <c r="CL113" s="272"/>
      <c r="CM113" s="272"/>
      <c r="CN113" s="272"/>
      <c r="CO113" s="272"/>
      <c r="CP113" s="272"/>
      <c r="CQ113" s="272"/>
      <c r="CR113" s="272"/>
      <c r="CS113" s="272"/>
      <c r="CT113" s="272"/>
      <c r="CU113" s="272"/>
      <c r="CV113" s="272"/>
      <c r="CW113" s="272"/>
      <c r="CX113" s="272"/>
      <c r="CY113" s="272"/>
      <c r="CZ113" s="272"/>
      <c r="DA113" s="272"/>
      <c r="DB113" s="272"/>
      <c r="DC113" s="272"/>
      <c r="DD113" s="272"/>
      <c r="DE113" s="272"/>
      <c r="DF113" s="272"/>
      <c r="DG113" s="272"/>
      <c r="DH113" s="272"/>
      <c r="DI113" s="272"/>
      <c r="DJ113" s="272"/>
      <c r="DK113" s="272"/>
      <c r="DL113" s="272"/>
      <c r="DM113" s="272"/>
      <c r="DN113" s="272"/>
      <c r="DO113" s="272"/>
      <c r="DP113" s="272"/>
      <c r="DQ113" s="272"/>
      <c r="DR113" s="272"/>
      <c r="DS113" s="272"/>
      <c r="DT113" s="272"/>
      <c r="DU113" s="272"/>
      <c r="DV113" s="272"/>
      <c r="DW113" s="272"/>
      <c r="DX113" s="272"/>
      <c r="DY113" s="272"/>
      <c r="DZ113" s="272"/>
      <c r="EA113" s="272"/>
      <c r="EB113" s="272"/>
      <c r="EC113" s="272"/>
      <c r="ED113" s="272"/>
      <c r="EE113" s="272"/>
      <c r="EF113" s="272"/>
      <c r="EG113" s="272"/>
      <c r="EH113" s="272"/>
      <c r="EI113" s="272"/>
      <c r="EJ113" s="272"/>
      <c r="EK113" s="272"/>
      <c r="EL113" s="272"/>
      <c r="EM113" s="272"/>
      <c r="EN113" s="272"/>
      <c r="EO113" s="272"/>
      <c r="EP113" s="272"/>
      <c r="EQ113" s="272"/>
      <c r="ER113" s="272"/>
      <c r="ES113" s="272"/>
      <c r="ET113" s="272"/>
      <c r="EU113" s="272"/>
      <c r="EV113" s="272"/>
      <c r="EW113" s="272"/>
      <c r="EX113" s="272"/>
      <c r="EY113" s="272"/>
      <c r="EZ113" s="272"/>
      <c r="FA113" s="272"/>
      <c r="FB113" s="272"/>
      <c r="FC113" s="272"/>
      <c r="FD113" s="272"/>
      <c r="FE113" s="272"/>
      <c r="FF113" s="272"/>
      <c r="FG113" s="272"/>
      <c r="FH113" s="272"/>
      <c r="FI113" s="272"/>
      <c r="FJ113" s="272"/>
      <c r="FK113" s="272"/>
      <c r="FL113" s="272"/>
      <c r="FM113" s="272"/>
      <c r="FN113" s="272"/>
      <c r="FO113" s="272"/>
      <c r="FP113" s="272"/>
      <c r="FQ113" s="272"/>
      <c r="FR113" s="272"/>
      <c r="FS113" s="272"/>
      <c r="FT113" s="272"/>
      <c r="FU113" s="272"/>
      <c r="FV113" s="272"/>
      <c r="FW113" s="272"/>
      <c r="FX113" s="272"/>
      <c r="FY113" s="272"/>
      <c r="FZ113" s="272"/>
      <c r="GA113" s="272"/>
      <c r="GB113" s="272"/>
      <c r="GC113" s="272"/>
      <c r="GD113" s="272"/>
      <c r="GE113" s="272"/>
      <c r="GF113" s="272"/>
      <c r="GG113" s="272"/>
      <c r="GH113" s="272"/>
      <c r="GI113" s="272"/>
      <c r="GJ113" s="272"/>
      <c r="GK113" s="272"/>
      <c r="GL113" s="272"/>
      <c r="GM113" s="272"/>
      <c r="GN113" s="272"/>
      <c r="GO113" s="272"/>
      <c r="GP113" s="272"/>
      <c r="GQ113" s="272"/>
      <c r="GR113" s="272"/>
      <c r="GS113" s="272"/>
      <c r="GT113" s="272"/>
      <c r="GU113" s="272"/>
      <c r="GV113" s="272"/>
      <c r="GW113" s="272"/>
      <c r="GX113" s="272"/>
      <c r="GY113" s="272"/>
      <c r="GZ113" s="272"/>
      <c r="HA113" s="272"/>
      <c r="HB113" s="272"/>
      <c r="HC113" s="272"/>
      <c r="HD113" s="272"/>
      <c r="HE113" s="272"/>
      <c r="HF113" s="272"/>
      <c r="HG113" s="272"/>
      <c r="HH113" s="272"/>
      <c r="HI113" s="272"/>
      <c r="HJ113" s="272"/>
      <c r="HK113" s="272"/>
      <c r="HL113" s="272"/>
      <c r="HM113" s="272"/>
      <c r="HN113" s="272"/>
      <c r="HO113" s="272"/>
      <c r="HP113" s="272"/>
      <c r="HQ113" s="272"/>
      <c r="HR113" s="272"/>
      <c r="HS113" s="272"/>
      <c r="HT113" s="272"/>
      <c r="HU113" s="272"/>
      <c r="HV113" s="272"/>
      <c r="HW113" s="272"/>
      <c r="HX113" s="272"/>
      <c r="HY113" s="272"/>
      <c r="HZ113" s="272"/>
      <c r="IA113" s="272"/>
      <c r="IB113" s="272"/>
      <c r="IC113" s="272"/>
      <c r="ID113" s="272"/>
      <c r="IE113" s="272"/>
      <c r="IF113" s="272"/>
      <c r="IG113" s="272"/>
      <c r="IH113" s="272"/>
      <c r="II113" s="272"/>
      <c r="IJ113" s="272"/>
      <c r="IK113" s="272"/>
      <c r="IL113" s="272"/>
      <c r="IM113" s="272"/>
      <c r="IN113" s="272"/>
      <c r="IO113" s="272"/>
      <c r="IP113" s="272"/>
      <c r="IQ113" s="272"/>
      <c r="IR113" s="272"/>
      <c r="IS113" s="272"/>
      <c r="IT113" s="272"/>
      <c r="IU113" s="272"/>
      <c r="IV113" s="272"/>
    </row>
    <row r="114" spans="1:256" s="375" customFormat="1" ht="15" customHeight="1">
      <c r="A114" s="278"/>
      <c r="B114" s="278"/>
      <c r="C114" s="278"/>
      <c r="D114" s="299"/>
      <c r="E114" s="299"/>
      <c r="F114" s="299"/>
      <c r="G114" s="274"/>
      <c r="H114" s="274"/>
      <c r="I114" s="272"/>
      <c r="J114" s="273"/>
      <c r="K114" s="272"/>
      <c r="L114" s="272"/>
      <c r="M114" s="273"/>
      <c r="N114" s="272"/>
      <c r="O114" s="272"/>
      <c r="P114" s="272"/>
      <c r="Q114" s="272"/>
      <c r="R114" s="272"/>
      <c r="S114" s="272"/>
      <c r="T114" s="272"/>
      <c r="U114" s="272"/>
      <c r="V114" s="272"/>
      <c r="W114" s="272"/>
      <c r="X114" s="272"/>
      <c r="Y114" s="272"/>
      <c r="Z114" s="272"/>
      <c r="AA114" s="272"/>
      <c r="AB114" s="272"/>
      <c r="AC114" s="272"/>
      <c r="AD114" s="272"/>
      <c r="AE114" s="272"/>
      <c r="AF114" s="272"/>
      <c r="AG114" s="272"/>
      <c r="AH114" s="272"/>
      <c r="AI114" s="272"/>
      <c r="AJ114" s="272"/>
      <c r="AK114" s="272"/>
      <c r="AL114" s="272"/>
      <c r="AM114" s="272"/>
      <c r="AN114" s="272"/>
      <c r="AO114" s="272"/>
      <c r="AP114" s="272"/>
      <c r="AQ114" s="272"/>
      <c r="AR114" s="272"/>
      <c r="AS114" s="272"/>
      <c r="AT114" s="272"/>
      <c r="AU114" s="272"/>
      <c r="AV114" s="272"/>
      <c r="AW114" s="272"/>
      <c r="AX114" s="272"/>
      <c r="AY114" s="272"/>
      <c r="AZ114" s="272"/>
      <c r="BA114" s="272"/>
      <c r="BB114" s="272"/>
      <c r="BC114" s="272"/>
      <c r="BD114" s="272"/>
      <c r="BE114" s="272"/>
      <c r="BF114" s="272"/>
      <c r="BG114" s="272"/>
      <c r="BH114" s="272"/>
      <c r="BI114" s="272"/>
      <c r="BJ114" s="272"/>
      <c r="BK114" s="272"/>
      <c r="BL114" s="272"/>
      <c r="BM114" s="272"/>
      <c r="BN114" s="272"/>
      <c r="BO114" s="272"/>
      <c r="BP114" s="272"/>
      <c r="BQ114" s="272"/>
      <c r="BR114" s="272"/>
      <c r="BS114" s="272"/>
      <c r="BT114" s="272"/>
      <c r="BU114" s="272"/>
      <c r="BV114" s="272"/>
      <c r="BW114" s="272"/>
      <c r="BX114" s="272"/>
      <c r="BY114" s="272"/>
      <c r="BZ114" s="272"/>
      <c r="CA114" s="272"/>
      <c r="CB114" s="272"/>
      <c r="CC114" s="272"/>
      <c r="CD114" s="272"/>
      <c r="CE114" s="272"/>
      <c r="CF114" s="272"/>
      <c r="CG114" s="272"/>
      <c r="CH114" s="272"/>
      <c r="CI114" s="272"/>
      <c r="CJ114" s="272"/>
      <c r="CK114" s="272"/>
      <c r="CL114" s="272"/>
      <c r="CM114" s="272"/>
      <c r="CN114" s="272"/>
      <c r="CO114" s="272"/>
      <c r="CP114" s="272"/>
      <c r="CQ114" s="272"/>
      <c r="CR114" s="272"/>
      <c r="CS114" s="272"/>
      <c r="CT114" s="272"/>
      <c r="CU114" s="272"/>
      <c r="CV114" s="272"/>
      <c r="CW114" s="272"/>
      <c r="CX114" s="272"/>
      <c r="CY114" s="272"/>
      <c r="CZ114" s="272"/>
      <c r="DA114" s="272"/>
      <c r="DB114" s="272"/>
      <c r="DC114" s="272"/>
      <c r="DD114" s="272"/>
      <c r="DE114" s="272"/>
      <c r="DF114" s="272"/>
      <c r="DG114" s="272"/>
      <c r="DH114" s="272"/>
      <c r="DI114" s="272"/>
      <c r="DJ114" s="272"/>
      <c r="DK114" s="272"/>
      <c r="DL114" s="272"/>
      <c r="DM114" s="272"/>
      <c r="DN114" s="272"/>
      <c r="DO114" s="272"/>
      <c r="DP114" s="272"/>
      <c r="DQ114" s="272"/>
      <c r="DR114" s="272"/>
      <c r="DS114" s="272"/>
      <c r="DT114" s="272"/>
      <c r="DU114" s="272"/>
      <c r="DV114" s="272"/>
      <c r="DW114" s="272"/>
      <c r="DX114" s="272"/>
      <c r="DY114" s="272"/>
      <c r="DZ114" s="272"/>
      <c r="EA114" s="272"/>
      <c r="EB114" s="272"/>
      <c r="EC114" s="272"/>
      <c r="ED114" s="272"/>
      <c r="EE114" s="272"/>
      <c r="EF114" s="272"/>
      <c r="EG114" s="272"/>
      <c r="EH114" s="272"/>
      <c r="EI114" s="272"/>
      <c r="EJ114" s="272"/>
      <c r="EK114" s="272"/>
      <c r="EL114" s="272"/>
      <c r="EM114" s="272"/>
      <c r="EN114" s="272"/>
      <c r="EO114" s="272"/>
      <c r="EP114" s="272"/>
      <c r="EQ114" s="272"/>
      <c r="ER114" s="272"/>
      <c r="ES114" s="272"/>
      <c r="ET114" s="272"/>
      <c r="EU114" s="272"/>
      <c r="EV114" s="272"/>
      <c r="EW114" s="272"/>
      <c r="EX114" s="272"/>
      <c r="EY114" s="272"/>
      <c r="EZ114" s="272"/>
      <c r="FA114" s="272"/>
      <c r="FB114" s="272"/>
      <c r="FC114" s="272"/>
      <c r="FD114" s="272"/>
      <c r="FE114" s="272"/>
      <c r="FF114" s="272"/>
      <c r="FG114" s="272"/>
      <c r="FH114" s="272"/>
      <c r="FI114" s="272"/>
      <c r="FJ114" s="272"/>
      <c r="FK114" s="272"/>
      <c r="FL114" s="272"/>
      <c r="FM114" s="272"/>
      <c r="FN114" s="272"/>
      <c r="FO114" s="272"/>
      <c r="FP114" s="272"/>
      <c r="FQ114" s="272"/>
      <c r="FR114" s="272"/>
      <c r="FS114" s="272"/>
      <c r="FT114" s="272"/>
      <c r="FU114" s="272"/>
      <c r="FV114" s="272"/>
      <c r="FW114" s="272"/>
      <c r="FX114" s="272"/>
      <c r="FY114" s="272"/>
      <c r="FZ114" s="272"/>
      <c r="GA114" s="272"/>
      <c r="GB114" s="272"/>
      <c r="GC114" s="272"/>
      <c r="GD114" s="272"/>
      <c r="GE114" s="272"/>
      <c r="GF114" s="272"/>
      <c r="GG114" s="272"/>
      <c r="GH114" s="272"/>
      <c r="GI114" s="272"/>
      <c r="GJ114" s="272"/>
      <c r="GK114" s="272"/>
      <c r="GL114" s="272"/>
      <c r="GM114" s="272"/>
      <c r="GN114" s="272"/>
      <c r="GO114" s="272"/>
      <c r="GP114" s="272"/>
      <c r="GQ114" s="272"/>
      <c r="GR114" s="272"/>
      <c r="GS114" s="272"/>
      <c r="GT114" s="272"/>
      <c r="GU114" s="272"/>
      <c r="GV114" s="272"/>
      <c r="GW114" s="272"/>
      <c r="GX114" s="272"/>
      <c r="GY114" s="272"/>
      <c r="GZ114" s="272"/>
      <c r="HA114" s="272"/>
      <c r="HB114" s="272"/>
      <c r="HC114" s="272"/>
      <c r="HD114" s="272"/>
      <c r="HE114" s="272"/>
      <c r="HF114" s="272"/>
      <c r="HG114" s="272"/>
      <c r="HH114" s="272"/>
      <c r="HI114" s="272"/>
      <c r="HJ114" s="272"/>
      <c r="HK114" s="272"/>
      <c r="HL114" s="272"/>
      <c r="HM114" s="272"/>
      <c r="HN114" s="272"/>
      <c r="HO114" s="272"/>
      <c r="HP114" s="272"/>
      <c r="HQ114" s="272"/>
      <c r="HR114" s="272"/>
      <c r="HS114" s="272"/>
      <c r="HT114" s="272"/>
      <c r="HU114" s="272"/>
      <c r="HV114" s="272"/>
      <c r="HW114" s="272"/>
      <c r="HX114" s="272"/>
      <c r="HY114" s="272"/>
      <c r="HZ114" s="272"/>
      <c r="IA114" s="272"/>
      <c r="IB114" s="272"/>
      <c r="IC114" s="272"/>
      <c r="ID114" s="272"/>
      <c r="IE114" s="272"/>
      <c r="IF114" s="272"/>
      <c r="IG114" s="272"/>
      <c r="IH114" s="272"/>
      <c r="II114" s="272"/>
      <c r="IJ114" s="272"/>
      <c r="IK114" s="272"/>
      <c r="IL114" s="272"/>
      <c r="IM114" s="272"/>
      <c r="IN114" s="272"/>
      <c r="IO114" s="272"/>
      <c r="IP114" s="272"/>
      <c r="IQ114" s="272"/>
      <c r="IR114" s="272"/>
      <c r="IS114" s="272"/>
      <c r="IT114" s="272"/>
      <c r="IU114" s="272"/>
      <c r="IV114" s="272"/>
    </row>
    <row r="115" spans="1:256" s="375" customFormat="1" ht="15" customHeight="1">
      <c r="A115" s="278"/>
      <c r="B115" s="278"/>
      <c r="C115" s="278"/>
      <c r="D115" s="299"/>
      <c r="E115" s="299"/>
      <c r="F115" s="299"/>
      <c r="G115" s="274"/>
      <c r="H115" s="274"/>
      <c r="I115" s="272"/>
      <c r="J115" s="273"/>
      <c r="K115" s="272"/>
      <c r="L115" s="272"/>
      <c r="M115" s="273"/>
      <c r="N115" s="272"/>
      <c r="O115" s="272"/>
      <c r="P115" s="272"/>
      <c r="Q115" s="272"/>
      <c r="R115" s="272"/>
      <c r="S115" s="272"/>
      <c r="T115" s="272"/>
      <c r="U115" s="272"/>
      <c r="V115" s="272"/>
      <c r="W115" s="272"/>
      <c r="X115" s="272"/>
      <c r="Y115" s="272"/>
      <c r="Z115" s="272"/>
      <c r="AA115" s="272"/>
      <c r="AB115" s="272"/>
      <c r="AC115" s="272"/>
      <c r="AD115" s="272"/>
      <c r="AE115" s="272"/>
      <c r="AF115" s="272"/>
      <c r="AG115" s="272"/>
      <c r="AH115" s="272"/>
      <c r="AI115" s="272"/>
      <c r="AJ115" s="272"/>
      <c r="AK115" s="272"/>
      <c r="AL115" s="272"/>
      <c r="AM115" s="272"/>
      <c r="AN115" s="272"/>
      <c r="AO115" s="272"/>
      <c r="AP115" s="272"/>
      <c r="AQ115" s="272"/>
      <c r="AR115" s="272"/>
      <c r="AS115" s="272"/>
      <c r="AT115" s="272"/>
      <c r="AU115" s="272"/>
      <c r="AV115" s="272"/>
      <c r="AW115" s="272"/>
      <c r="AX115" s="272"/>
      <c r="AY115" s="272"/>
      <c r="AZ115" s="272"/>
      <c r="BA115" s="272"/>
      <c r="BB115" s="272"/>
      <c r="BC115" s="272"/>
      <c r="BD115" s="272"/>
      <c r="BE115" s="272"/>
      <c r="BF115" s="272"/>
      <c r="BG115" s="272"/>
      <c r="BH115" s="272"/>
      <c r="BI115" s="272"/>
      <c r="BJ115" s="272"/>
      <c r="BK115" s="272"/>
      <c r="BL115" s="272"/>
      <c r="BM115" s="272"/>
      <c r="BN115" s="272"/>
      <c r="BO115" s="272"/>
      <c r="BP115" s="272"/>
      <c r="BQ115" s="272"/>
      <c r="BR115" s="272"/>
      <c r="BS115" s="272"/>
      <c r="BT115" s="272"/>
      <c r="BU115" s="272"/>
      <c r="BV115" s="272"/>
      <c r="BW115" s="272"/>
      <c r="BX115" s="272"/>
      <c r="BY115" s="272"/>
      <c r="BZ115" s="272"/>
      <c r="CA115" s="272"/>
      <c r="CB115" s="272"/>
      <c r="CC115" s="272"/>
      <c r="CD115" s="272"/>
      <c r="CE115" s="272"/>
      <c r="CF115" s="272"/>
      <c r="CG115" s="272"/>
      <c r="CH115" s="272"/>
      <c r="CI115" s="272"/>
      <c r="CJ115" s="272"/>
      <c r="CK115" s="272"/>
      <c r="CL115" s="272"/>
      <c r="CM115" s="272"/>
      <c r="CN115" s="272"/>
      <c r="CO115" s="272"/>
      <c r="CP115" s="272"/>
      <c r="CQ115" s="272"/>
      <c r="CR115" s="272"/>
      <c r="CS115" s="272"/>
      <c r="CT115" s="272"/>
      <c r="CU115" s="272"/>
      <c r="CV115" s="272"/>
      <c r="CW115" s="272"/>
      <c r="CX115" s="272"/>
      <c r="CY115" s="272"/>
      <c r="CZ115" s="272"/>
      <c r="DA115" s="272"/>
      <c r="DB115" s="272"/>
      <c r="DC115" s="272"/>
      <c r="DD115" s="272"/>
      <c r="DE115" s="272"/>
      <c r="DF115" s="272"/>
      <c r="DG115" s="272"/>
      <c r="DH115" s="272"/>
      <c r="DI115" s="272"/>
      <c r="DJ115" s="272"/>
      <c r="DK115" s="272"/>
      <c r="DL115" s="272"/>
      <c r="DM115" s="272"/>
      <c r="DN115" s="272"/>
      <c r="DO115" s="272"/>
      <c r="DP115" s="272"/>
      <c r="DQ115" s="272"/>
      <c r="DR115" s="272"/>
      <c r="DS115" s="272"/>
      <c r="DT115" s="272"/>
      <c r="DU115" s="272"/>
      <c r="DV115" s="272"/>
      <c r="DW115" s="272"/>
      <c r="DX115" s="272"/>
      <c r="DY115" s="272"/>
      <c r="DZ115" s="272"/>
      <c r="EA115" s="272"/>
      <c r="EB115" s="272"/>
      <c r="EC115" s="272"/>
      <c r="ED115" s="272"/>
      <c r="EE115" s="272"/>
      <c r="EF115" s="272"/>
      <c r="EG115" s="272"/>
      <c r="EH115" s="272"/>
      <c r="EI115" s="272"/>
      <c r="EJ115" s="272"/>
      <c r="EK115" s="272"/>
      <c r="EL115" s="272"/>
      <c r="EM115" s="272"/>
      <c r="EN115" s="272"/>
      <c r="EO115" s="272"/>
      <c r="EP115" s="272"/>
      <c r="EQ115" s="272"/>
      <c r="ER115" s="272"/>
      <c r="ES115" s="272"/>
      <c r="ET115" s="272"/>
      <c r="EU115" s="272"/>
      <c r="EV115" s="272"/>
      <c r="EW115" s="272"/>
      <c r="EX115" s="272"/>
      <c r="EY115" s="272"/>
      <c r="EZ115" s="272"/>
      <c r="FA115" s="272"/>
      <c r="FB115" s="272"/>
      <c r="FC115" s="272"/>
      <c r="FD115" s="272"/>
      <c r="FE115" s="272"/>
      <c r="FF115" s="272"/>
      <c r="FG115" s="272"/>
      <c r="FH115" s="272"/>
      <c r="FI115" s="272"/>
      <c r="FJ115" s="272"/>
      <c r="FK115" s="272"/>
      <c r="FL115" s="272"/>
      <c r="FM115" s="272"/>
      <c r="FN115" s="272"/>
      <c r="FO115" s="272"/>
      <c r="FP115" s="272"/>
      <c r="FQ115" s="272"/>
      <c r="FR115" s="272"/>
      <c r="FS115" s="272"/>
      <c r="FT115" s="272"/>
      <c r="FU115" s="272"/>
      <c r="FV115" s="272"/>
      <c r="FW115" s="272"/>
      <c r="FX115" s="272"/>
      <c r="FY115" s="272"/>
      <c r="FZ115" s="272"/>
      <c r="GA115" s="272"/>
      <c r="GB115" s="272"/>
      <c r="GC115" s="272"/>
      <c r="GD115" s="272"/>
      <c r="GE115" s="272"/>
      <c r="GF115" s="272"/>
      <c r="GG115" s="272"/>
      <c r="GH115" s="272"/>
      <c r="GI115" s="272"/>
      <c r="GJ115" s="272"/>
      <c r="GK115" s="272"/>
      <c r="GL115" s="272"/>
      <c r="GM115" s="272"/>
      <c r="GN115" s="272"/>
      <c r="GO115" s="272"/>
      <c r="GP115" s="272"/>
      <c r="GQ115" s="272"/>
      <c r="GR115" s="272"/>
      <c r="GS115" s="272"/>
      <c r="GT115" s="272"/>
      <c r="GU115" s="272"/>
      <c r="GV115" s="272"/>
      <c r="GW115" s="272"/>
      <c r="GX115" s="272"/>
      <c r="GY115" s="272"/>
      <c r="GZ115" s="272"/>
      <c r="HA115" s="272"/>
      <c r="HB115" s="272"/>
      <c r="HC115" s="272"/>
      <c r="HD115" s="272"/>
      <c r="HE115" s="272"/>
      <c r="HF115" s="272"/>
      <c r="HG115" s="272"/>
      <c r="HH115" s="272"/>
      <c r="HI115" s="272"/>
      <c r="HJ115" s="272"/>
      <c r="HK115" s="272"/>
      <c r="HL115" s="272"/>
      <c r="HM115" s="272"/>
      <c r="HN115" s="272"/>
      <c r="HO115" s="272"/>
      <c r="HP115" s="272"/>
      <c r="HQ115" s="272"/>
      <c r="HR115" s="272"/>
      <c r="HS115" s="272"/>
      <c r="HT115" s="272"/>
      <c r="HU115" s="272"/>
      <c r="HV115" s="272"/>
      <c r="HW115" s="272"/>
      <c r="HX115" s="272"/>
      <c r="HY115" s="272"/>
      <c r="HZ115" s="272"/>
      <c r="IA115" s="272"/>
      <c r="IB115" s="272"/>
      <c r="IC115" s="272"/>
      <c r="ID115" s="272"/>
      <c r="IE115" s="272"/>
      <c r="IF115" s="272"/>
      <c r="IG115" s="272"/>
      <c r="IH115" s="272"/>
      <c r="II115" s="272"/>
      <c r="IJ115" s="272"/>
      <c r="IK115" s="272"/>
      <c r="IL115" s="272"/>
      <c r="IM115" s="272"/>
      <c r="IN115" s="272"/>
      <c r="IO115" s="272"/>
      <c r="IP115" s="272"/>
      <c r="IQ115" s="272"/>
      <c r="IR115" s="272"/>
      <c r="IS115" s="272"/>
      <c r="IT115" s="272"/>
      <c r="IU115" s="272"/>
      <c r="IV115" s="272"/>
    </row>
    <row r="116" spans="1:256" s="375" customFormat="1" ht="15" customHeight="1">
      <c r="A116" s="278"/>
      <c r="B116" s="278"/>
      <c r="C116" s="278"/>
      <c r="D116" s="299"/>
      <c r="E116" s="299"/>
      <c r="F116" s="299"/>
      <c r="G116" s="274"/>
      <c r="H116" s="274"/>
      <c r="I116" s="272"/>
      <c r="J116" s="273"/>
      <c r="K116" s="272"/>
      <c r="L116" s="272"/>
      <c r="M116" s="273"/>
      <c r="N116" s="272"/>
      <c r="O116" s="272"/>
      <c r="P116" s="272"/>
      <c r="Q116" s="272"/>
      <c r="R116" s="272"/>
      <c r="S116" s="272"/>
      <c r="T116" s="272"/>
      <c r="U116" s="272"/>
      <c r="V116" s="272"/>
      <c r="W116" s="272"/>
      <c r="X116" s="272"/>
      <c r="Y116" s="272"/>
      <c r="Z116" s="272"/>
      <c r="AA116" s="272"/>
      <c r="AB116" s="272"/>
      <c r="AC116" s="272"/>
      <c r="AD116" s="272"/>
      <c r="AE116" s="272"/>
      <c r="AF116" s="272"/>
      <c r="AG116" s="272"/>
      <c r="AH116" s="272"/>
      <c r="AI116" s="272"/>
      <c r="AJ116" s="272"/>
      <c r="AK116" s="272"/>
      <c r="AL116" s="272"/>
      <c r="AM116" s="272"/>
      <c r="AN116" s="272"/>
      <c r="AO116" s="272"/>
      <c r="AP116" s="272"/>
      <c r="AQ116" s="272"/>
      <c r="AR116" s="272"/>
      <c r="AS116" s="272"/>
      <c r="AT116" s="272"/>
      <c r="AU116" s="272"/>
      <c r="AV116" s="272"/>
      <c r="AW116" s="272"/>
      <c r="AX116" s="272"/>
      <c r="AY116" s="272"/>
      <c r="AZ116" s="272"/>
      <c r="BA116" s="272"/>
      <c r="BB116" s="272"/>
      <c r="BC116" s="272"/>
      <c r="BD116" s="272"/>
      <c r="BE116" s="272"/>
      <c r="BF116" s="272"/>
      <c r="BG116" s="272"/>
      <c r="BH116" s="272"/>
      <c r="BI116" s="272"/>
      <c r="BJ116" s="272"/>
      <c r="BK116" s="272"/>
      <c r="BL116" s="272"/>
      <c r="BM116" s="272"/>
      <c r="BN116" s="272"/>
      <c r="BO116" s="272"/>
      <c r="BP116" s="272"/>
      <c r="BQ116" s="272"/>
      <c r="BR116" s="272"/>
      <c r="BS116" s="272"/>
      <c r="BT116" s="272"/>
      <c r="BU116" s="272"/>
      <c r="BV116" s="272"/>
      <c r="BW116" s="272"/>
      <c r="BX116" s="272"/>
      <c r="BY116" s="272"/>
      <c r="BZ116" s="272"/>
      <c r="CA116" s="272"/>
      <c r="CB116" s="272"/>
      <c r="CC116" s="272"/>
      <c r="CD116" s="272"/>
      <c r="CE116" s="272"/>
      <c r="CF116" s="272"/>
      <c r="CG116" s="272"/>
      <c r="CH116" s="272"/>
      <c r="CI116" s="272"/>
      <c r="CJ116" s="272"/>
      <c r="CK116" s="272"/>
      <c r="CL116" s="272"/>
      <c r="CM116" s="272"/>
      <c r="CN116" s="272"/>
      <c r="CO116" s="272"/>
      <c r="CP116" s="272"/>
      <c r="CQ116" s="272"/>
      <c r="CR116" s="272"/>
      <c r="CS116" s="272"/>
      <c r="CT116" s="272"/>
      <c r="CU116" s="272"/>
      <c r="CV116" s="272"/>
      <c r="CW116" s="272"/>
      <c r="CX116" s="272"/>
      <c r="CY116" s="272"/>
      <c r="CZ116" s="272"/>
      <c r="DA116" s="272"/>
      <c r="DB116" s="272"/>
      <c r="DC116" s="272"/>
      <c r="DD116" s="272"/>
      <c r="DE116" s="272"/>
      <c r="DF116" s="272"/>
      <c r="DG116" s="272"/>
      <c r="DH116" s="272"/>
      <c r="DI116" s="272"/>
      <c r="DJ116" s="272"/>
      <c r="DK116" s="272"/>
      <c r="DL116" s="272"/>
      <c r="DM116" s="272"/>
      <c r="DN116" s="272"/>
      <c r="DO116" s="272"/>
      <c r="DP116" s="272"/>
      <c r="DQ116" s="272"/>
      <c r="DR116" s="272"/>
      <c r="DS116" s="272"/>
      <c r="DT116" s="272"/>
      <c r="DU116" s="272"/>
      <c r="DV116" s="272"/>
      <c r="DW116" s="272"/>
      <c r="DX116" s="272"/>
      <c r="DY116" s="272"/>
      <c r="DZ116" s="272"/>
      <c r="EA116" s="272"/>
      <c r="EB116" s="272"/>
      <c r="EC116" s="272"/>
      <c r="ED116" s="272"/>
      <c r="EE116" s="272"/>
      <c r="EF116" s="272"/>
      <c r="EG116" s="272"/>
      <c r="EH116" s="272"/>
      <c r="EI116" s="272"/>
      <c r="EJ116" s="272"/>
      <c r="EK116" s="272"/>
      <c r="EL116" s="272"/>
      <c r="EM116" s="272"/>
      <c r="EN116" s="272"/>
      <c r="EO116" s="272"/>
      <c r="EP116" s="272"/>
      <c r="EQ116" s="272"/>
      <c r="ER116" s="272"/>
      <c r="ES116" s="272"/>
      <c r="ET116" s="272"/>
      <c r="EU116" s="272"/>
      <c r="EV116" s="272"/>
      <c r="EW116" s="272"/>
      <c r="EX116" s="272"/>
      <c r="EY116" s="272"/>
      <c r="EZ116" s="272"/>
      <c r="FA116" s="272"/>
      <c r="FB116" s="272"/>
      <c r="FC116" s="272"/>
      <c r="FD116" s="272"/>
      <c r="FE116" s="272"/>
      <c r="FF116" s="272"/>
      <c r="FG116" s="272"/>
      <c r="FH116" s="272"/>
      <c r="FI116" s="272"/>
      <c r="FJ116" s="272"/>
      <c r="FK116" s="272"/>
      <c r="FL116" s="272"/>
      <c r="FM116" s="272"/>
      <c r="FN116" s="272"/>
      <c r="FO116" s="272"/>
      <c r="FP116" s="272"/>
      <c r="FQ116" s="272"/>
      <c r="FR116" s="272"/>
      <c r="FS116" s="272"/>
      <c r="FT116" s="272"/>
      <c r="FU116" s="272"/>
      <c r="FV116" s="272"/>
      <c r="FW116" s="272"/>
      <c r="FX116" s="272"/>
      <c r="FY116" s="272"/>
      <c r="FZ116" s="272"/>
      <c r="GA116" s="272"/>
      <c r="GB116" s="272"/>
      <c r="GC116" s="272"/>
      <c r="GD116" s="272"/>
      <c r="GE116" s="272"/>
      <c r="GF116" s="272"/>
      <c r="GG116" s="272"/>
      <c r="GH116" s="272"/>
      <c r="GI116" s="272"/>
      <c r="GJ116" s="272"/>
      <c r="GK116" s="272"/>
      <c r="GL116" s="272"/>
      <c r="GM116" s="272"/>
      <c r="GN116" s="272"/>
      <c r="GO116" s="272"/>
      <c r="GP116" s="272"/>
      <c r="GQ116" s="272"/>
      <c r="GR116" s="272"/>
      <c r="GS116" s="272"/>
      <c r="GT116" s="272"/>
      <c r="GU116" s="272"/>
      <c r="GV116" s="272"/>
      <c r="GW116" s="272"/>
      <c r="GX116" s="272"/>
      <c r="GY116" s="272"/>
      <c r="GZ116" s="272"/>
      <c r="HA116" s="272"/>
      <c r="HB116" s="272"/>
      <c r="HC116" s="272"/>
      <c r="HD116" s="272"/>
      <c r="HE116" s="272"/>
      <c r="HF116" s="272"/>
      <c r="HG116" s="272"/>
      <c r="HH116" s="272"/>
      <c r="HI116" s="272"/>
      <c r="HJ116" s="272"/>
      <c r="HK116" s="272"/>
      <c r="HL116" s="272"/>
      <c r="HM116" s="272"/>
      <c r="HN116" s="272"/>
      <c r="HO116" s="272"/>
      <c r="HP116" s="272"/>
      <c r="HQ116" s="272"/>
      <c r="HR116" s="272"/>
      <c r="HS116" s="272"/>
      <c r="HT116" s="272"/>
      <c r="HU116" s="272"/>
      <c r="HV116" s="272"/>
      <c r="HW116" s="272"/>
      <c r="HX116" s="272"/>
      <c r="HY116" s="272"/>
      <c r="HZ116" s="272"/>
      <c r="IA116" s="272"/>
      <c r="IB116" s="272"/>
      <c r="IC116" s="272"/>
      <c r="ID116" s="272"/>
      <c r="IE116" s="272"/>
      <c r="IF116" s="272"/>
      <c r="IG116" s="272"/>
      <c r="IH116" s="272"/>
      <c r="II116" s="272"/>
      <c r="IJ116" s="272"/>
      <c r="IK116" s="272"/>
      <c r="IL116" s="272"/>
      <c r="IM116" s="272"/>
      <c r="IN116" s="272"/>
      <c r="IO116" s="272"/>
      <c r="IP116" s="272"/>
      <c r="IQ116" s="272"/>
      <c r="IR116" s="272"/>
      <c r="IS116" s="272"/>
      <c r="IT116" s="272"/>
      <c r="IU116" s="272"/>
      <c r="IV116" s="272"/>
    </row>
    <row r="117" spans="1:256" s="375" customFormat="1" ht="15" customHeight="1">
      <c r="A117" s="278"/>
      <c r="B117" s="278"/>
      <c r="C117" s="278"/>
      <c r="D117" s="299"/>
      <c r="E117" s="299"/>
      <c r="F117" s="299"/>
      <c r="G117" s="274"/>
      <c r="H117" s="274"/>
      <c r="I117" s="272"/>
      <c r="J117" s="273"/>
      <c r="K117" s="272"/>
      <c r="L117" s="272"/>
      <c r="M117" s="273"/>
      <c r="N117" s="272"/>
      <c r="O117" s="272"/>
      <c r="P117" s="272"/>
      <c r="Q117" s="272"/>
      <c r="R117" s="272"/>
      <c r="S117" s="272"/>
      <c r="T117" s="272"/>
      <c r="U117" s="272"/>
      <c r="V117" s="272"/>
      <c r="W117" s="272"/>
      <c r="X117" s="272"/>
      <c r="Y117" s="272"/>
      <c r="Z117" s="272"/>
      <c r="AA117" s="272"/>
      <c r="AB117" s="272"/>
      <c r="AC117" s="272"/>
      <c r="AD117" s="272"/>
      <c r="AE117" s="272"/>
      <c r="AF117" s="272"/>
      <c r="AG117" s="272"/>
      <c r="AH117" s="272"/>
      <c r="AI117" s="272"/>
      <c r="AJ117" s="272"/>
      <c r="AK117" s="272"/>
      <c r="AL117" s="272"/>
      <c r="AM117" s="272"/>
      <c r="AN117" s="272"/>
      <c r="AO117" s="272"/>
      <c r="AP117" s="272"/>
      <c r="AQ117" s="272"/>
      <c r="AR117" s="272"/>
      <c r="AS117" s="272"/>
      <c r="AT117" s="272"/>
      <c r="AU117" s="272"/>
      <c r="AV117" s="272"/>
      <c r="AW117" s="272"/>
      <c r="AX117" s="272"/>
      <c r="AY117" s="272"/>
      <c r="AZ117" s="272"/>
      <c r="BA117" s="272"/>
      <c r="BB117" s="272"/>
      <c r="BC117" s="272"/>
      <c r="BD117" s="272"/>
      <c r="BE117" s="272"/>
      <c r="BF117" s="272"/>
      <c r="BG117" s="272"/>
      <c r="BH117" s="272"/>
      <c r="BI117" s="272"/>
      <c r="BJ117" s="272"/>
      <c r="BK117" s="272"/>
      <c r="BL117" s="272"/>
      <c r="BM117" s="272"/>
      <c r="BN117" s="272"/>
      <c r="BO117" s="272"/>
      <c r="BP117" s="272"/>
      <c r="BQ117" s="272"/>
      <c r="BR117" s="272"/>
      <c r="BS117" s="272"/>
      <c r="BT117" s="272"/>
      <c r="BU117" s="272"/>
      <c r="BV117" s="272"/>
      <c r="BW117" s="272"/>
      <c r="BX117" s="272"/>
      <c r="BY117" s="272"/>
      <c r="BZ117" s="272"/>
      <c r="CA117" s="272"/>
      <c r="CB117" s="272"/>
      <c r="CC117" s="272"/>
      <c r="CD117" s="272"/>
      <c r="CE117" s="272"/>
      <c r="CF117" s="272"/>
      <c r="CG117" s="272"/>
      <c r="CH117" s="272"/>
      <c r="CI117" s="272"/>
      <c r="CJ117" s="272"/>
      <c r="CK117" s="272"/>
      <c r="CL117" s="272"/>
      <c r="CM117" s="272"/>
      <c r="CN117" s="272"/>
      <c r="CO117" s="272"/>
      <c r="CP117" s="272"/>
      <c r="CQ117" s="272"/>
      <c r="CR117" s="272"/>
      <c r="CS117" s="272"/>
      <c r="CT117" s="272"/>
      <c r="CU117" s="272"/>
      <c r="CV117" s="272"/>
      <c r="CW117" s="272"/>
      <c r="CX117" s="272"/>
      <c r="CY117" s="272"/>
      <c r="CZ117" s="272"/>
      <c r="DA117" s="272"/>
      <c r="DB117" s="272"/>
      <c r="DC117" s="272"/>
      <c r="DD117" s="272"/>
      <c r="DE117" s="272"/>
      <c r="DF117" s="272"/>
      <c r="DG117" s="272"/>
      <c r="DH117" s="272"/>
      <c r="DI117" s="272"/>
      <c r="DJ117" s="272"/>
      <c r="DK117" s="272"/>
      <c r="DL117" s="272"/>
      <c r="DM117" s="272"/>
      <c r="DN117" s="272"/>
      <c r="DO117" s="272"/>
      <c r="DP117" s="272"/>
      <c r="DQ117" s="272"/>
      <c r="DR117" s="272"/>
      <c r="DS117" s="272"/>
      <c r="DT117" s="272"/>
      <c r="DU117" s="272"/>
      <c r="DV117" s="272"/>
      <c r="DW117" s="272"/>
      <c r="DX117" s="272"/>
      <c r="DY117" s="272"/>
      <c r="DZ117" s="272"/>
      <c r="EA117" s="272"/>
      <c r="EB117" s="272"/>
      <c r="EC117" s="272"/>
      <c r="ED117" s="272"/>
      <c r="EE117" s="272"/>
      <c r="EF117" s="272"/>
      <c r="EG117" s="272"/>
      <c r="EH117" s="272"/>
      <c r="EI117" s="272"/>
      <c r="EJ117" s="272"/>
      <c r="EK117" s="272"/>
      <c r="EL117" s="272"/>
      <c r="EM117" s="272"/>
      <c r="EN117" s="272"/>
      <c r="EO117" s="272"/>
      <c r="EP117" s="272"/>
      <c r="EQ117" s="272"/>
      <c r="ER117" s="272"/>
      <c r="ES117" s="272"/>
      <c r="ET117" s="272"/>
      <c r="EU117" s="272"/>
      <c r="EV117" s="272"/>
      <c r="EW117" s="272"/>
      <c r="EX117" s="272"/>
      <c r="EY117" s="272"/>
      <c r="EZ117" s="272"/>
      <c r="FA117" s="272"/>
      <c r="FB117" s="272"/>
      <c r="FC117" s="272"/>
      <c r="FD117" s="272"/>
      <c r="FE117" s="272"/>
      <c r="FF117" s="272"/>
      <c r="FG117" s="272"/>
      <c r="FH117" s="272"/>
      <c r="FI117" s="272"/>
      <c r="FJ117" s="272"/>
      <c r="FK117" s="272"/>
      <c r="FL117" s="272"/>
      <c r="FM117" s="272"/>
      <c r="FN117" s="272"/>
      <c r="FO117" s="272"/>
      <c r="FP117" s="272"/>
      <c r="FQ117" s="272"/>
      <c r="FR117" s="272"/>
      <c r="FS117" s="272"/>
      <c r="FT117" s="272"/>
      <c r="FU117" s="272"/>
      <c r="FV117" s="272"/>
      <c r="FW117" s="272"/>
      <c r="FX117" s="272"/>
      <c r="FY117" s="272"/>
      <c r="FZ117" s="272"/>
      <c r="GA117" s="272"/>
      <c r="GB117" s="272"/>
      <c r="GC117" s="272"/>
      <c r="GD117" s="272"/>
      <c r="GE117" s="272"/>
      <c r="GF117" s="272"/>
      <c r="GG117" s="272"/>
      <c r="GH117" s="272"/>
      <c r="GI117" s="272"/>
      <c r="GJ117" s="272"/>
      <c r="GK117" s="272"/>
      <c r="GL117" s="272"/>
      <c r="GM117" s="272"/>
      <c r="GN117" s="272"/>
      <c r="GO117" s="272"/>
      <c r="GP117" s="272"/>
      <c r="GQ117" s="272"/>
      <c r="GR117" s="272"/>
      <c r="GS117" s="272"/>
      <c r="GT117" s="272"/>
      <c r="GU117" s="272"/>
      <c r="GV117" s="272"/>
      <c r="GW117" s="272"/>
      <c r="GX117" s="272"/>
      <c r="GY117" s="272"/>
      <c r="GZ117" s="272"/>
      <c r="HA117" s="272"/>
      <c r="HB117" s="272"/>
      <c r="HC117" s="272"/>
      <c r="HD117" s="272"/>
      <c r="HE117" s="272"/>
      <c r="HF117" s="272"/>
      <c r="HG117" s="272"/>
      <c r="HH117" s="272"/>
      <c r="HI117" s="272"/>
      <c r="HJ117" s="272"/>
      <c r="HK117" s="272"/>
      <c r="HL117" s="272"/>
      <c r="HM117" s="272"/>
      <c r="HN117" s="272"/>
      <c r="HO117" s="272"/>
      <c r="HP117" s="272"/>
      <c r="HQ117" s="272"/>
      <c r="HR117" s="272"/>
      <c r="HS117" s="272"/>
      <c r="HT117" s="272"/>
      <c r="HU117" s="272"/>
      <c r="HV117" s="272"/>
      <c r="HW117" s="272"/>
      <c r="HX117" s="272"/>
      <c r="HY117" s="272"/>
      <c r="HZ117" s="272"/>
      <c r="IA117" s="272"/>
      <c r="IB117" s="272"/>
      <c r="IC117" s="272"/>
      <c r="ID117" s="272"/>
      <c r="IE117" s="272"/>
      <c r="IF117" s="272"/>
      <c r="IG117" s="272"/>
      <c r="IH117" s="272"/>
      <c r="II117" s="272"/>
      <c r="IJ117" s="272"/>
      <c r="IK117" s="272"/>
      <c r="IL117" s="272"/>
      <c r="IM117" s="272"/>
      <c r="IN117" s="272"/>
      <c r="IO117" s="272"/>
      <c r="IP117" s="272"/>
      <c r="IQ117" s="272"/>
      <c r="IR117" s="272"/>
      <c r="IS117" s="272"/>
      <c r="IT117" s="272"/>
      <c r="IU117" s="272"/>
      <c r="IV117" s="272"/>
    </row>
    <row r="118" spans="1:256" s="375" customFormat="1" ht="15" customHeight="1">
      <c r="A118" s="278"/>
      <c r="B118" s="278"/>
      <c r="C118" s="278"/>
      <c r="D118" s="299"/>
      <c r="E118" s="299"/>
      <c r="F118" s="299"/>
      <c r="G118" s="274"/>
      <c r="H118" s="274"/>
      <c r="I118" s="272"/>
      <c r="J118" s="273"/>
      <c r="K118" s="272"/>
      <c r="L118" s="272"/>
      <c r="M118" s="273"/>
      <c r="N118" s="272"/>
      <c r="O118" s="272"/>
      <c r="P118" s="272"/>
      <c r="Q118" s="272"/>
      <c r="R118" s="272"/>
      <c r="S118" s="272"/>
      <c r="T118" s="272"/>
      <c r="U118" s="272"/>
      <c r="V118" s="272"/>
      <c r="W118" s="272"/>
      <c r="X118" s="272"/>
      <c r="Y118" s="272"/>
      <c r="Z118" s="272"/>
      <c r="AA118" s="272"/>
      <c r="AB118" s="272"/>
      <c r="AC118" s="272"/>
      <c r="AD118" s="272"/>
      <c r="AE118" s="272"/>
      <c r="AF118" s="272"/>
      <c r="AG118" s="272"/>
      <c r="AH118" s="272"/>
      <c r="AI118" s="272"/>
      <c r="AJ118" s="272"/>
      <c r="AK118" s="272"/>
      <c r="AL118" s="272"/>
      <c r="AM118" s="272"/>
      <c r="AN118" s="272"/>
      <c r="AO118" s="272"/>
      <c r="AP118" s="272"/>
      <c r="AQ118" s="272"/>
      <c r="AR118" s="272"/>
      <c r="AS118" s="272"/>
      <c r="AT118" s="272"/>
      <c r="AU118" s="272"/>
      <c r="AV118" s="272"/>
      <c r="AW118" s="272"/>
      <c r="AX118" s="272"/>
      <c r="AY118" s="272"/>
      <c r="AZ118" s="272"/>
      <c r="BA118" s="272"/>
      <c r="BB118" s="272"/>
      <c r="BC118" s="272"/>
      <c r="BD118" s="272"/>
      <c r="BE118" s="272"/>
      <c r="BF118" s="272"/>
      <c r="BG118" s="272"/>
      <c r="BH118" s="272"/>
      <c r="BI118" s="272"/>
      <c r="BJ118" s="272"/>
      <c r="BK118" s="272"/>
      <c r="BL118" s="272"/>
      <c r="BM118" s="272"/>
      <c r="BN118" s="272"/>
      <c r="BO118" s="272"/>
      <c r="BP118" s="272"/>
      <c r="BQ118" s="272"/>
      <c r="BR118" s="272"/>
      <c r="BS118" s="272"/>
      <c r="BT118" s="272"/>
      <c r="BU118" s="272"/>
      <c r="BV118" s="272"/>
      <c r="BW118" s="272"/>
      <c r="BX118" s="272"/>
      <c r="BY118" s="272"/>
      <c r="BZ118" s="272"/>
      <c r="CA118" s="272"/>
      <c r="CB118" s="272"/>
      <c r="CC118" s="272"/>
      <c r="CD118" s="272"/>
      <c r="CE118" s="272"/>
      <c r="CF118" s="272"/>
      <c r="CG118" s="272"/>
      <c r="CH118" s="272"/>
      <c r="CI118" s="272"/>
      <c r="CJ118" s="272"/>
      <c r="CK118" s="272"/>
      <c r="CL118" s="272"/>
      <c r="CM118" s="272"/>
      <c r="CN118" s="272"/>
      <c r="CO118" s="272"/>
      <c r="CP118" s="272"/>
      <c r="CQ118" s="272"/>
      <c r="CR118" s="272"/>
      <c r="CS118" s="272"/>
      <c r="CT118" s="272"/>
      <c r="CU118" s="272"/>
      <c r="CV118" s="272"/>
      <c r="CW118" s="272"/>
      <c r="CX118" s="272"/>
      <c r="CY118" s="272"/>
      <c r="CZ118" s="272"/>
      <c r="DA118" s="272"/>
      <c r="DB118" s="272"/>
      <c r="DC118" s="272"/>
      <c r="DD118" s="272"/>
      <c r="DE118" s="272"/>
      <c r="DF118" s="272"/>
      <c r="DG118" s="272"/>
      <c r="DH118" s="272"/>
      <c r="DI118" s="272"/>
      <c r="DJ118" s="272"/>
      <c r="DK118" s="272"/>
      <c r="DL118" s="272"/>
      <c r="DM118" s="272"/>
      <c r="DN118" s="272"/>
      <c r="DO118" s="272"/>
      <c r="DP118" s="272"/>
      <c r="DQ118" s="272"/>
      <c r="DR118" s="272"/>
      <c r="DS118" s="272"/>
      <c r="DT118" s="272"/>
      <c r="DU118" s="272"/>
      <c r="DV118" s="272"/>
      <c r="DW118" s="272"/>
      <c r="DX118" s="272"/>
      <c r="DY118" s="272"/>
      <c r="DZ118" s="272"/>
      <c r="EA118" s="272"/>
      <c r="EB118" s="272"/>
      <c r="EC118" s="272"/>
      <c r="ED118" s="272"/>
      <c r="EE118" s="272"/>
      <c r="EF118" s="272"/>
      <c r="EG118" s="272"/>
      <c r="EH118" s="272"/>
      <c r="EI118" s="272"/>
      <c r="EJ118" s="272"/>
      <c r="EK118" s="272"/>
      <c r="EL118" s="272"/>
      <c r="EM118" s="272"/>
      <c r="EN118" s="272"/>
      <c r="EO118" s="272"/>
      <c r="EP118" s="272"/>
      <c r="EQ118" s="272"/>
      <c r="ER118" s="272"/>
      <c r="ES118" s="272"/>
      <c r="ET118" s="272"/>
      <c r="EU118" s="272"/>
      <c r="EV118" s="272"/>
      <c r="EW118" s="272"/>
      <c r="EX118" s="272"/>
      <c r="EY118" s="272"/>
      <c r="EZ118" s="272"/>
      <c r="FA118" s="272"/>
      <c r="FB118" s="272"/>
      <c r="FC118" s="272"/>
      <c r="FD118" s="272"/>
      <c r="FE118" s="272"/>
      <c r="FF118" s="272"/>
      <c r="FG118" s="272"/>
      <c r="FH118" s="272"/>
      <c r="FI118" s="272"/>
      <c r="FJ118" s="272"/>
      <c r="FK118" s="272"/>
      <c r="FL118" s="272"/>
      <c r="FM118" s="272"/>
      <c r="FN118" s="272"/>
      <c r="FO118" s="272"/>
      <c r="FP118" s="272"/>
      <c r="FQ118" s="272"/>
      <c r="FR118" s="272"/>
      <c r="FS118" s="272"/>
      <c r="FT118" s="272"/>
      <c r="FU118" s="272"/>
      <c r="FV118" s="272"/>
      <c r="FW118" s="272"/>
      <c r="FX118" s="272"/>
      <c r="FY118" s="272"/>
      <c r="FZ118" s="272"/>
      <c r="GA118" s="272"/>
      <c r="GB118" s="272"/>
      <c r="GC118" s="272"/>
      <c r="GD118" s="272"/>
      <c r="GE118" s="272"/>
      <c r="GF118" s="272"/>
      <c r="GG118" s="272"/>
      <c r="GH118" s="272"/>
      <c r="GI118" s="272"/>
      <c r="GJ118" s="272"/>
      <c r="GK118" s="272"/>
      <c r="GL118" s="272"/>
      <c r="GM118" s="272"/>
      <c r="GN118" s="272"/>
      <c r="GO118" s="272"/>
      <c r="GP118" s="272"/>
      <c r="GQ118" s="272"/>
      <c r="GR118" s="272"/>
      <c r="GS118" s="272"/>
      <c r="GT118" s="272"/>
      <c r="GU118" s="272"/>
      <c r="GV118" s="272"/>
      <c r="GW118" s="272"/>
      <c r="GX118" s="272"/>
      <c r="GY118" s="272"/>
      <c r="GZ118" s="272"/>
      <c r="HA118" s="272"/>
      <c r="HB118" s="272"/>
      <c r="HC118" s="272"/>
      <c r="HD118" s="272"/>
      <c r="HE118" s="272"/>
      <c r="HF118" s="272"/>
      <c r="HG118" s="272"/>
      <c r="HH118" s="272"/>
      <c r="HI118" s="272"/>
      <c r="HJ118" s="272"/>
      <c r="HK118" s="272"/>
      <c r="HL118" s="272"/>
      <c r="HM118" s="272"/>
      <c r="HN118" s="272"/>
      <c r="HO118" s="272"/>
      <c r="HP118" s="272"/>
      <c r="HQ118" s="272"/>
      <c r="HR118" s="272"/>
      <c r="HS118" s="272"/>
      <c r="HT118" s="272"/>
      <c r="HU118" s="272"/>
      <c r="HV118" s="272"/>
      <c r="HW118" s="272"/>
      <c r="HX118" s="272"/>
      <c r="HY118" s="272"/>
      <c r="HZ118" s="272"/>
      <c r="IA118" s="272"/>
      <c r="IB118" s="272"/>
      <c r="IC118" s="272"/>
      <c r="ID118" s="272"/>
      <c r="IE118" s="272"/>
      <c r="IF118" s="272"/>
      <c r="IG118" s="272"/>
      <c r="IH118" s="272"/>
      <c r="II118" s="272"/>
      <c r="IJ118" s="272"/>
      <c r="IK118" s="272"/>
      <c r="IL118" s="272"/>
      <c r="IM118" s="272"/>
      <c r="IN118" s="272"/>
      <c r="IO118" s="272"/>
      <c r="IP118" s="272"/>
      <c r="IQ118" s="272"/>
      <c r="IR118" s="272"/>
      <c r="IS118" s="272"/>
      <c r="IT118" s="272"/>
      <c r="IU118" s="272"/>
      <c r="IV118" s="272"/>
    </row>
    <row r="119" spans="1:256" s="375" customFormat="1" ht="15" customHeight="1">
      <c r="A119" s="278"/>
      <c r="B119" s="278"/>
      <c r="C119" s="278"/>
      <c r="D119" s="299"/>
      <c r="E119" s="299"/>
      <c r="F119" s="299"/>
      <c r="G119" s="274"/>
      <c r="H119" s="274"/>
      <c r="I119" s="272"/>
      <c r="J119" s="273"/>
      <c r="K119" s="272"/>
      <c r="L119" s="272"/>
      <c r="M119" s="273"/>
      <c r="N119" s="272"/>
      <c r="O119" s="272"/>
      <c r="P119" s="272"/>
      <c r="Q119" s="272"/>
      <c r="R119" s="272"/>
      <c r="S119" s="272"/>
      <c r="T119" s="272"/>
      <c r="U119" s="272"/>
      <c r="V119" s="272"/>
      <c r="W119" s="272"/>
      <c r="X119" s="272"/>
      <c r="Y119" s="272"/>
      <c r="Z119" s="272"/>
      <c r="AA119" s="272"/>
      <c r="AB119" s="272"/>
      <c r="AC119" s="272"/>
      <c r="AD119" s="272"/>
      <c r="AE119" s="272"/>
      <c r="AF119" s="272"/>
      <c r="AG119" s="272"/>
      <c r="AH119" s="272"/>
      <c r="AI119" s="272"/>
      <c r="AJ119" s="272"/>
      <c r="AK119" s="272"/>
      <c r="AL119" s="272"/>
      <c r="AM119" s="272"/>
      <c r="AN119" s="272"/>
      <c r="AO119" s="272"/>
      <c r="AP119" s="272"/>
      <c r="AQ119" s="272"/>
      <c r="AR119" s="272"/>
      <c r="AS119" s="272"/>
      <c r="AT119" s="272"/>
      <c r="AU119" s="272"/>
      <c r="AV119" s="272"/>
      <c r="AW119" s="272"/>
      <c r="AX119" s="272"/>
      <c r="AY119" s="272"/>
      <c r="AZ119" s="272"/>
      <c r="BA119" s="272"/>
      <c r="BB119" s="272"/>
      <c r="BC119" s="272"/>
      <c r="BD119" s="272"/>
      <c r="BE119" s="272"/>
      <c r="BF119" s="272"/>
      <c r="BG119" s="272"/>
      <c r="BH119" s="272"/>
      <c r="BI119" s="272"/>
      <c r="BJ119" s="272"/>
      <c r="BK119" s="272"/>
      <c r="BL119" s="272"/>
      <c r="BM119" s="272"/>
      <c r="BN119" s="272"/>
      <c r="BO119" s="272"/>
      <c r="BP119" s="272"/>
      <c r="BQ119" s="272"/>
      <c r="BR119" s="272"/>
      <c r="BS119" s="272"/>
      <c r="BT119" s="272"/>
      <c r="BU119" s="272"/>
      <c r="BV119" s="272"/>
      <c r="BW119" s="272"/>
      <c r="BX119" s="272"/>
      <c r="BY119" s="272"/>
      <c r="BZ119" s="272"/>
      <c r="CA119" s="272"/>
      <c r="CB119" s="272"/>
      <c r="CC119" s="272"/>
      <c r="CD119" s="272"/>
      <c r="CE119" s="272"/>
      <c r="CF119" s="272"/>
      <c r="CG119" s="272"/>
      <c r="CH119" s="272"/>
      <c r="CI119" s="272"/>
      <c r="CJ119" s="272"/>
      <c r="CK119" s="272"/>
      <c r="CL119" s="272"/>
      <c r="CM119" s="272"/>
      <c r="CN119" s="272"/>
      <c r="CO119" s="272"/>
      <c r="CP119" s="272"/>
      <c r="CQ119" s="272"/>
      <c r="CR119" s="272"/>
      <c r="CS119" s="272"/>
      <c r="CT119" s="272"/>
      <c r="CU119" s="272"/>
      <c r="CV119" s="272"/>
      <c r="CW119" s="272"/>
      <c r="CX119" s="272"/>
      <c r="CY119" s="272"/>
      <c r="CZ119" s="272"/>
      <c r="DA119" s="272"/>
      <c r="DB119" s="272"/>
      <c r="DC119" s="272"/>
      <c r="DD119" s="272"/>
      <c r="DE119" s="272"/>
      <c r="DF119" s="272"/>
      <c r="DG119" s="272"/>
      <c r="DH119" s="272"/>
      <c r="DI119" s="272"/>
      <c r="DJ119" s="272"/>
      <c r="DK119" s="272"/>
      <c r="DL119" s="272"/>
      <c r="DM119" s="272"/>
      <c r="DN119" s="272"/>
      <c r="DO119" s="272"/>
      <c r="DP119" s="272"/>
      <c r="DQ119" s="272"/>
      <c r="DR119" s="272"/>
      <c r="DS119" s="272"/>
      <c r="DT119" s="272"/>
      <c r="DU119" s="272"/>
      <c r="DV119" s="272"/>
      <c r="DW119" s="272"/>
      <c r="DX119" s="272"/>
      <c r="DY119" s="272"/>
      <c r="DZ119" s="272"/>
      <c r="EA119" s="272"/>
      <c r="EB119" s="272"/>
      <c r="EC119" s="272"/>
      <c r="ED119" s="272"/>
      <c r="EE119" s="272"/>
      <c r="EF119" s="272"/>
      <c r="EG119" s="272"/>
      <c r="EH119" s="272"/>
      <c r="EI119" s="272"/>
      <c r="EJ119" s="272"/>
      <c r="EK119" s="272"/>
      <c r="EL119" s="272"/>
      <c r="EM119" s="272"/>
      <c r="EN119" s="272"/>
      <c r="EO119" s="272"/>
      <c r="EP119" s="272"/>
      <c r="EQ119" s="272"/>
      <c r="ER119" s="272"/>
      <c r="ES119" s="272"/>
      <c r="ET119" s="272"/>
      <c r="EU119" s="272"/>
      <c r="EV119" s="272"/>
      <c r="EW119" s="272"/>
      <c r="EX119" s="272"/>
      <c r="EY119" s="272"/>
      <c r="EZ119" s="272"/>
      <c r="FA119" s="272"/>
      <c r="FB119" s="272"/>
      <c r="FC119" s="272"/>
      <c r="FD119" s="272"/>
      <c r="FE119" s="272"/>
      <c r="FF119" s="272"/>
      <c r="FG119" s="272"/>
      <c r="FH119" s="272"/>
      <c r="FI119" s="272"/>
      <c r="FJ119" s="272"/>
      <c r="FK119" s="272"/>
      <c r="FL119" s="272"/>
      <c r="FM119" s="272"/>
      <c r="FN119" s="272"/>
      <c r="FO119" s="272"/>
      <c r="FP119" s="272"/>
      <c r="FQ119" s="272"/>
      <c r="FR119" s="272"/>
      <c r="FS119" s="272"/>
      <c r="FT119" s="272"/>
      <c r="FU119" s="272"/>
      <c r="FV119" s="272"/>
      <c r="FW119" s="272"/>
      <c r="FX119" s="272"/>
      <c r="FY119" s="272"/>
      <c r="FZ119" s="272"/>
      <c r="GA119" s="272"/>
      <c r="GB119" s="272"/>
      <c r="GC119" s="272"/>
      <c r="GD119" s="272"/>
      <c r="GE119" s="272"/>
      <c r="GF119" s="272"/>
      <c r="GG119" s="272"/>
      <c r="GH119" s="272"/>
      <c r="GI119" s="272"/>
      <c r="GJ119" s="272"/>
      <c r="GK119" s="272"/>
      <c r="GL119" s="272"/>
      <c r="GM119" s="272"/>
      <c r="GN119" s="272"/>
      <c r="GO119" s="272"/>
      <c r="GP119" s="272"/>
      <c r="GQ119" s="272"/>
      <c r="GR119" s="272"/>
      <c r="GS119" s="272"/>
      <c r="GT119" s="272"/>
      <c r="GU119" s="272"/>
      <c r="GV119" s="272"/>
      <c r="GW119" s="272"/>
      <c r="GX119" s="272"/>
      <c r="GY119" s="272"/>
      <c r="GZ119" s="272"/>
      <c r="HA119" s="272"/>
      <c r="HB119" s="272"/>
      <c r="HC119" s="272"/>
      <c r="HD119" s="272"/>
      <c r="HE119" s="272"/>
      <c r="HF119" s="272"/>
      <c r="HG119" s="272"/>
      <c r="HH119" s="272"/>
      <c r="HI119" s="272"/>
      <c r="HJ119" s="272"/>
      <c r="HK119" s="272"/>
      <c r="HL119" s="272"/>
      <c r="HM119" s="272"/>
      <c r="HN119" s="272"/>
      <c r="HO119" s="272"/>
      <c r="HP119" s="272"/>
      <c r="HQ119" s="272"/>
      <c r="HR119" s="272"/>
      <c r="HS119" s="272"/>
      <c r="HT119" s="272"/>
      <c r="HU119" s="272"/>
      <c r="HV119" s="272"/>
      <c r="HW119" s="272"/>
      <c r="HX119" s="272"/>
      <c r="HY119" s="272"/>
      <c r="HZ119" s="272"/>
      <c r="IA119" s="272"/>
      <c r="IB119" s="272"/>
      <c r="IC119" s="272"/>
      <c r="ID119" s="272"/>
      <c r="IE119" s="272"/>
      <c r="IF119" s="272"/>
      <c r="IG119" s="272"/>
      <c r="IH119" s="272"/>
      <c r="II119" s="272"/>
      <c r="IJ119" s="272"/>
      <c r="IK119" s="272"/>
      <c r="IL119" s="272"/>
      <c r="IM119" s="272"/>
      <c r="IN119" s="272"/>
      <c r="IO119" s="272"/>
      <c r="IP119" s="272"/>
      <c r="IQ119" s="272"/>
      <c r="IR119" s="272"/>
      <c r="IS119" s="272"/>
      <c r="IT119" s="272"/>
      <c r="IU119" s="272"/>
      <c r="IV119" s="272"/>
    </row>
    <row r="120" spans="1:256" s="375" customFormat="1" ht="15" customHeight="1">
      <c r="A120" s="278"/>
      <c r="B120" s="278"/>
      <c r="C120" s="278"/>
      <c r="D120" s="299"/>
      <c r="E120" s="299"/>
      <c r="F120" s="299"/>
      <c r="G120" s="274"/>
      <c r="H120" s="274"/>
      <c r="I120" s="272"/>
      <c r="J120" s="273"/>
      <c r="K120" s="272"/>
      <c r="L120" s="272"/>
      <c r="M120" s="273"/>
      <c r="N120" s="272"/>
      <c r="O120" s="272"/>
      <c r="P120" s="272"/>
      <c r="Q120" s="272"/>
      <c r="R120" s="272"/>
      <c r="S120" s="272"/>
      <c r="T120" s="272"/>
      <c r="U120" s="272"/>
      <c r="V120" s="272"/>
      <c r="W120" s="272"/>
      <c r="X120" s="272"/>
      <c r="Y120" s="272"/>
      <c r="Z120" s="272"/>
      <c r="AA120" s="272"/>
      <c r="AB120" s="272"/>
      <c r="AC120" s="272"/>
      <c r="AD120" s="272"/>
      <c r="AE120" s="272"/>
      <c r="AF120" s="272"/>
      <c r="AG120" s="272"/>
      <c r="AH120" s="272"/>
      <c r="AI120" s="272"/>
      <c r="AJ120" s="272"/>
      <c r="AK120" s="272"/>
      <c r="AL120" s="272"/>
      <c r="AM120" s="272"/>
      <c r="AN120" s="272"/>
      <c r="AO120" s="272"/>
      <c r="AP120" s="272"/>
      <c r="AQ120" s="272"/>
      <c r="AR120" s="272"/>
      <c r="AS120" s="272"/>
      <c r="AT120" s="272"/>
      <c r="AU120" s="272"/>
      <c r="AV120" s="272"/>
      <c r="AW120" s="272"/>
      <c r="AX120" s="272"/>
      <c r="AY120" s="272"/>
      <c r="AZ120" s="272"/>
      <c r="BA120" s="272"/>
      <c r="BB120" s="272"/>
      <c r="BC120" s="272"/>
      <c r="BD120" s="272"/>
      <c r="BE120" s="272"/>
      <c r="BF120" s="272"/>
      <c r="BG120" s="272"/>
      <c r="BH120" s="272"/>
      <c r="BI120" s="272"/>
      <c r="BJ120" s="272"/>
      <c r="BK120" s="272"/>
      <c r="BL120" s="272"/>
      <c r="BM120" s="272"/>
      <c r="BN120" s="272"/>
      <c r="BO120" s="272"/>
      <c r="BP120" s="272"/>
      <c r="BQ120" s="272"/>
      <c r="BR120" s="272"/>
      <c r="BS120" s="272"/>
      <c r="BT120" s="272"/>
      <c r="BU120" s="272"/>
      <c r="BV120" s="272"/>
      <c r="BW120" s="272"/>
      <c r="BX120" s="272"/>
      <c r="BY120" s="272"/>
      <c r="BZ120" s="272"/>
      <c r="CA120" s="272"/>
      <c r="CB120" s="272"/>
      <c r="CC120" s="272"/>
      <c r="CD120" s="272"/>
      <c r="CE120" s="272"/>
      <c r="CF120" s="272"/>
      <c r="CG120" s="272"/>
      <c r="CH120" s="272"/>
      <c r="CI120" s="272"/>
      <c r="CJ120" s="272"/>
      <c r="CK120" s="272"/>
      <c r="CL120" s="272"/>
      <c r="CM120" s="272"/>
      <c r="CN120" s="272"/>
      <c r="CO120" s="272"/>
      <c r="CP120" s="272"/>
      <c r="CQ120" s="272"/>
      <c r="CR120" s="272"/>
      <c r="CS120" s="272"/>
      <c r="CT120" s="272"/>
      <c r="CU120" s="272"/>
      <c r="CV120" s="272"/>
      <c r="CW120" s="272"/>
      <c r="CX120" s="272"/>
      <c r="CY120" s="272"/>
      <c r="CZ120" s="272"/>
      <c r="DA120" s="272"/>
      <c r="DB120" s="272"/>
      <c r="DC120" s="272"/>
      <c r="DD120" s="272"/>
      <c r="DE120" s="272"/>
      <c r="DF120" s="272"/>
      <c r="DG120" s="272"/>
      <c r="DH120" s="272"/>
      <c r="DI120" s="272"/>
      <c r="DJ120" s="272"/>
      <c r="DK120" s="272"/>
      <c r="DL120" s="272"/>
      <c r="DM120" s="272"/>
      <c r="DN120" s="272"/>
      <c r="DO120" s="272"/>
      <c r="DP120" s="272"/>
      <c r="DQ120" s="272"/>
      <c r="DR120" s="272"/>
      <c r="DS120" s="272"/>
      <c r="DT120" s="272"/>
      <c r="DU120" s="272"/>
      <c r="DV120" s="272"/>
      <c r="DW120" s="272"/>
      <c r="DX120" s="272"/>
      <c r="DY120" s="272"/>
      <c r="DZ120" s="272"/>
      <c r="EA120" s="272"/>
      <c r="EB120" s="272"/>
      <c r="EC120" s="272"/>
      <c r="ED120" s="272"/>
      <c r="EE120" s="272"/>
      <c r="EF120" s="272"/>
      <c r="EG120" s="272"/>
      <c r="EH120" s="272"/>
      <c r="EI120" s="272"/>
      <c r="EJ120" s="272"/>
      <c r="EK120" s="272"/>
      <c r="EL120" s="272"/>
      <c r="EM120" s="272"/>
      <c r="EN120" s="272"/>
      <c r="EO120" s="272"/>
      <c r="EP120" s="272"/>
      <c r="EQ120" s="272"/>
      <c r="ER120" s="272"/>
      <c r="ES120" s="272"/>
      <c r="ET120" s="272"/>
      <c r="EU120" s="272"/>
      <c r="EV120" s="272"/>
      <c r="EW120" s="272"/>
      <c r="EX120" s="272"/>
      <c r="EY120" s="272"/>
      <c r="EZ120" s="272"/>
      <c r="FA120" s="272"/>
      <c r="FB120" s="272"/>
      <c r="FC120" s="272"/>
      <c r="FD120" s="272"/>
      <c r="FE120" s="272"/>
      <c r="FF120" s="272"/>
      <c r="FG120" s="272"/>
      <c r="FH120" s="272"/>
      <c r="FI120" s="272"/>
      <c r="FJ120" s="272"/>
      <c r="FK120" s="272"/>
      <c r="FL120" s="272"/>
      <c r="FM120" s="272"/>
      <c r="FN120" s="272"/>
      <c r="FO120" s="272"/>
      <c r="FP120" s="272"/>
      <c r="FQ120" s="272"/>
      <c r="FR120" s="272"/>
      <c r="FS120" s="272"/>
      <c r="FT120" s="272"/>
      <c r="FU120" s="272"/>
      <c r="FV120" s="272"/>
      <c r="FW120" s="272"/>
      <c r="FX120" s="272"/>
      <c r="FY120" s="272"/>
      <c r="FZ120" s="272"/>
      <c r="GA120" s="272"/>
      <c r="GB120" s="272"/>
      <c r="GC120" s="272"/>
      <c r="GD120" s="272"/>
      <c r="GE120" s="272"/>
      <c r="GF120" s="272"/>
      <c r="GG120" s="272"/>
      <c r="GH120" s="272"/>
      <c r="GI120" s="272"/>
      <c r="GJ120" s="272"/>
      <c r="GK120" s="272"/>
      <c r="GL120" s="272"/>
      <c r="GM120" s="272"/>
      <c r="GN120" s="272"/>
      <c r="GO120" s="272"/>
      <c r="GP120" s="272"/>
      <c r="GQ120" s="272"/>
      <c r="GR120" s="272"/>
      <c r="GS120" s="272"/>
      <c r="GT120" s="272"/>
      <c r="GU120" s="272"/>
      <c r="GV120" s="272"/>
      <c r="GW120" s="272"/>
      <c r="GX120" s="272"/>
      <c r="GY120" s="272"/>
      <c r="GZ120" s="272"/>
      <c r="HA120" s="272"/>
      <c r="HB120" s="272"/>
      <c r="HC120" s="272"/>
      <c r="HD120" s="272"/>
      <c r="HE120" s="272"/>
      <c r="HF120" s="272"/>
      <c r="HG120" s="272"/>
      <c r="HH120" s="272"/>
      <c r="HI120" s="272"/>
      <c r="HJ120" s="272"/>
      <c r="HK120" s="272"/>
      <c r="HL120" s="272"/>
      <c r="HM120" s="272"/>
      <c r="HN120" s="272"/>
      <c r="HO120" s="272"/>
      <c r="HP120" s="272"/>
      <c r="HQ120" s="272"/>
      <c r="HR120" s="272"/>
      <c r="HS120" s="272"/>
      <c r="HT120" s="272"/>
      <c r="HU120" s="272"/>
      <c r="HV120" s="272"/>
      <c r="HW120" s="272"/>
      <c r="HX120" s="272"/>
      <c r="HY120" s="272"/>
      <c r="HZ120" s="272"/>
      <c r="IA120" s="272"/>
      <c r="IB120" s="272"/>
      <c r="IC120" s="272"/>
      <c r="ID120" s="272"/>
      <c r="IE120" s="272"/>
      <c r="IF120" s="272"/>
      <c r="IG120" s="272"/>
      <c r="IH120" s="272"/>
      <c r="II120" s="272"/>
      <c r="IJ120" s="272"/>
      <c r="IK120" s="272"/>
      <c r="IL120" s="272"/>
      <c r="IM120" s="272"/>
      <c r="IN120" s="272"/>
      <c r="IO120" s="272"/>
      <c r="IP120" s="272"/>
      <c r="IQ120" s="272"/>
      <c r="IR120" s="272"/>
      <c r="IS120" s="272"/>
      <c r="IT120" s="272"/>
      <c r="IU120" s="272"/>
      <c r="IV120" s="272"/>
    </row>
    <row r="121" spans="1:256" s="375" customFormat="1" ht="15" customHeight="1">
      <c r="A121" s="278"/>
      <c r="B121" s="278"/>
      <c r="C121" s="278"/>
      <c r="D121" s="299"/>
      <c r="E121" s="299"/>
      <c r="F121" s="299"/>
      <c r="G121" s="274"/>
      <c r="H121" s="274"/>
      <c r="I121" s="272"/>
      <c r="J121" s="273"/>
      <c r="K121" s="272"/>
      <c r="L121" s="272"/>
      <c r="M121" s="273"/>
      <c r="N121" s="272"/>
      <c r="O121" s="272"/>
      <c r="P121" s="272"/>
      <c r="Q121" s="272"/>
      <c r="R121" s="272"/>
      <c r="S121" s="272"/>
      <c r="T121" s="272"/>
      <c r="U121" s="272"/>
      <c r="V121" s="272"/>
      <c r="W121" s="272"/>
      <c r="X121" s="272"/>
      <c r="Y121" s="272"/>
      <c r="Z121" s="272"/>
      <c r="AA121" s="272"/>
      <c r="AB121" s="272"/>
      <c r="AC121" s="272"/>
      <c r="AD121" s="272"/>
      <c r="AE121" s="272"/>
      <c r="AF121" s="272"/>
      <c r="AG121" s="272"/>
      <c r="AH121" s="272"/>
      <c r="AI121" s="272"/>
      <c r="AJ121" s="272"/>
      <c r="AK121" s="272"/>
      <c r="AL121" s="272"/>
      <c r="AM121" s="272"/>
      <c r="AN121" s="272"/>
      <c r="AO121" s="272"/>
      <c r="AP121" s="272"/>
      <c r="AQ121" s="272"/>
      <c r="AR121" s="272"/>
      <c r="AS121" s="272"/>
      <c r="AT121" s="272"/>
      <c r="AU121" s="272"/>
      <c r="AV121" s="272"/>
      <c r="AW121" s="272"/>
      <c r="AX121" s="272"/>
      <c r="AY121" s="272"/>
      <c r="AZ121" s="272"/>
      <c r="BA121" s="272"/>
      <c r="BB121" s="272"/>
      <c r="BC121" s="272"/>
      <c r="BD121" s="272"/>
      <c r="BE121" s="272"/>
      <c r="BF121" s="272"/>
      <c r="BG121" s="272"/>
      <c r="BH121" s="272"/>
      <c r="BI121" s="272"/>
      <c r="BJ121" s="272"/>
      <c r="BK121" s="272"/>
      <c r="BL121" s="272"/>
      <c r="BM121" s="272"/>
      <c r="BN121" s="272"/>
      <c r="BO121" s="272"/>
      <c r="BP121" s="272"/>
      <c r="BQ121" s="272"/>
      <c r="BR121" s="272"/>
      <c r="BS121" s="272"/>
      <c r="BT121" s="272"/>
      <c r="BU121" s="272"/>
      <c r="BV121" s="272"/>
      <c r="BW121" s="272"/>
      <c r="BX121" s="272"/>
      <c r="BY121" s="272"/>
      <c r="BZ121" s="272"/>
      <c r="CA121" s="272"/>
      <c r="CB121" s="272"/>
      <c r="CC121" s="272"/>
      <c r="CD121" s="272"/>
      <c r="CE121" s="272"/>
      <c r="CF121" s="272"/>
      <c r="CG121" s="272"/>
      <c r="CH121" s="272"/>
      <c r="CI121" s="272"/>
      <c r="CJ121" s="272"/>
      <c r="CK121" s="272"/>
      <c r="CL121" s="272"/>
      <c r="CM121" s="272"/>
      <c r="CN121" s="272"/>
      <c r="CO121" s="272"/>
      <c r="CP121" s="272"/>
      <c r="CQ121" s="272"/>
      <c r="CR121" s="272"/>
      <c r="CS121" s="272"/>
      <c r="CT121" s="272"/>
      <c r="CU121" s="272"/>
      <c r="CV121" s="272"/>
      <c r="CW121" s="272"/>
      <c r="CX121" s="272"/>
      <c r="CY121" s="272"/>
      <c r="CZ121" s="272"/>
      <c r="DA121" s="272"/>
      <c r="DB121" s="272"/>
      <c r="DC121" s="272"/>
      <c r="DD121" s="272"/>
      <c r="DE121" s="272"/>
      <c r="DF121" s="272"/>
      <c r="DG121" s="272"/>
      <c r="DH121" s="272"/>
      <c r="DI121" s="272"/>
      <c r="DJ121" s="272"/>
      <c r="DK121" s="272"/>
      <c r="DL121" s="272"/>
      <c r="DM121" s="272"/>
      <c r="DN121" s="272"/>
      <c r="DO121" s="272"/>
      <c r="DP121" s="272"/>
      <c r="DQ121" s="272"/>
      <c r="DR121" s="272"/>
      <c r="DS121" s="272"/>
      <c r="DT121" s="272"/>
      <c r="DU121" s="272"/>
      <c r="DV121" s="272"/>
      <c r="DW121" s="272"/>
      <c r="DX121" s="272"/>
      <c r="DY121" s="272"/>
      <c r="DZ121" s="272"/>
      <c r="EA121" s="272"/>
      <c r="EB121" s="272"/>
      <c r="EC121" s="272"/>
      <c r="ED121" s="272"/>
      <c r="EE121" s="272"/>
      <c r="EF121" s="272"/>
      <c r="EG121" s="272"/>
      <c r="EH121" s="272"/>
      <c r="EI121" s="272"/>
      <c r="EJ121" s="272"/>
      <c r="EK121" s="272"/>
      <c r="EL121" s="272"/>
      <c r="EM121" s="272"/>
      <c r="EN121" s="272"/>
      <c r="EO121" s="272"/>
      <c r="EP121" s="272"/>
      <c r="EQ121" s="272"/>
      <c r="ER121" s="272"/>
      <c r="ES121" s="272"/>
      <c r="ET121" s="272"/>
      <c r="EU121" s="272"/>
      <c r="EV121" s="272"/>
      <c r="EW121" s="272"/>
      <c r="EX121" s="272"/>
      <c r="EY121" s="272"/>
      <c r="EZ121" s="272"/>
      <c r="FA121" s="272"/>
      <c r="FB121" s="272"/>
      <c r="FC121" s="272"/>
      <c r="FD121" s="272"/>
      <c r="FE121" s="272"/>
      <c r="FF121" s="272"/>
      <c r="FG121" s="272"/>
      <c r="FH121" s="272"/>
      <c r="FI121" s="272"/>
      <c r="FJ121" s="272"/>
      <c r="FK121" s="272"/>
      <c r="FL121" s="272"/>
      <c r="FM121" s="272"/>
      <c r="FN121" s="272"/>
      <c r="FO121" s="272"/>
      <c r="FP121" s="272"/>
      <c r="FQ121" s="272"/>
      <c r="FR121" s="272"/>
      <c r="FS121" s="272"/>
      <c r="FT121" s="272"/>
      <c r="FU121" s="272"/>
      <c r="FV121" s="272"/>
      <c r="FW121" s="272"/>
      <c r="FX121" s="272"/>
      <c r="FY121" s="272"/>
      <c r="FZ121" s="272"/>
      <c r="GA121" s="272"/>
      <c r="GB121" s="272"/>
      <c r="GC121" s="272"/>
      <c r="GD121" s="272"/>
      <c r="GE121" s="272"/>
      <c r="GF121" s="272"/>
      <c r="GG121" s="272"/>
      <c r="GH121" s="272"/>
      <c r="GI121" s="272"/>
      <c r="GJ121" s="272"/>
      <c r="GK121" s="272"/>
      <c r="GL121" s="272"/>
      <c r="GM121" s="272"/>
      <c r="GN121" s="272"/>
      <c r="GO121" s="272"/>
      <c r="GP121" s="272"/>
      <c r="GQ121" s="272"/>
      <c r="GR121" s="272"/>
      <c r="GS121" s="272"/>
      <c r="GT121" s="272"/>
      <c r="GU121" s="272"/>
      <c r="GV121" s="272"/>
      <c r="GW121" s="272"/>
      <c r="GX121" s="272"/>
      <c r="GY121" s="272"/>
      <c r="GZ121" s="272"/>
      <c r="HA121" s="272"/>
      <c r="HB121" s="272"/>
      <c r="HC121" s="272"/>
      <c r="HD121" s="272"/>
      <c r="HE121" s="272"/>
      <c r="HF121" s="272"/>
      <c r="HG121" s="272"/>
      <c r="HH121" s="272"/>
      <c r="HI121" s="272"/>
      <c r="HJ121" s="272"/>
      <c r="HK121" s="272"/>
      <c r="HL121" s="272"/>
      <c r="HM121" s="272"/>
      <c r="HN121" s="272"/>
      <c r="HO121" s="272"/>
      <c r="HP121" s="272"/>
      <c r="HQ121" s="272"/>
      <c r="HR121" s="272"/>
      <c r="HS121" s="272"/>
      <c r="HT121" s="272"/>
      <c r="HU121" s="272"/>
      <c r="HV121" s="272"/>
      <c r="HW121" s="272"/>
      <c r="HX121" s="272"/>
      <c r="HY121" s="272"/>
      <c r="HZ121" s="272"/>
      <c r="IA121" s="272"/>
      <c r="IB121" s="272"/>
      <c r="IC121" s="272"/>
      <c r="ID121" s="272"/>
      <c r="IE121" s="272"/>
      <c r="IF121" s="272"/>
      <c r="IG121" s="272"/>
      <c r="IH121" s="272"/>
      <c r="II121" s="272"/>
      <c r="IJ121" s="272"/>
      <c r="IK121" s="272"/>
      <c r="IL121" s="272"/>
      <c r="IM121" s="272"/>
      <c r="IN121" s="272"/>
      <c r="IO121" s="272"/>
      <c r="IP121" s="272"/>
      <c r="IQ121" s="272"/>
      <c r="IR121" s="272"/>
      <c r="IS121" s="272"/>
      <c r="IT121" s="272"/>
      <c r="IU121" s="272"/>
      <c r="IV121" s="272"/>
    </row>
    <row r="122" spans="1:256" s="375" customFormat="1" ht="15" customHeight="1">
      <c r="A122" s="278"/>
      <c r="B122" s="278"/>
      <c r="C122" s="278"/>
      <c r="D122" s="299"/>
      <c r="E122" s="299"/>
      <c r="F122" s="299"/>
      <c r="G122" s="274"/>
      <c r="H122" s="274"/>
      <c r="I122" s="272"/>
      <c r="J122" s="273"/>
      <c r="K122" s="272"/>
      <c r="L122" s="272"/>
      <c r="M122" s="273"/>
      <c r="N122" s="272"/>
      <c r="O122" s="272"/>
      <c r="P122" s="272"/>
      <c r="Q122" s="272"/>
      <c r="R122" s="272"/>
      <c r="S122" s="272"/>
      <c r="T122" s="272"/>
      <c r="U122" s="272"/>
      <c r="V122" s="272"/>
      <c r="W122" s="272"/>
      <c r="X122" s="272"/>
      <c r="Y122" s="272"/>
      <c r="Z122" s="272"/>
      <c r="AA122" s="272"/>
      <c r="AB122" s="272"/>
      <c r="AC122" s="272"/>
      <c r="AD122" s="272"/>
      <c r="AE122" s="272"/>
      <c r="AF122" s="272"/>
      <c r="AG122" s="272"/>
      <c r="AH122" s="272"/>
      <c r="AI122" s="272"/>
      <c r="AJ122" s="272"/>
      <c r="AK122" s="272"/>
      <c r="AL122" s="272"/>
      <c r="AM122" s="272"/>
      <c r="AN122" s="272"/>
      <c r="AO122" s="272"/>
      <c r="AP122" s="272"/>
      <c r="AQ122" s="272"/>
      <c r="AR122" s="272"/>
      <c r="AS122" s="272"/>
      <c r="AT122" s="272"/>
      <c r="AU122" s="272"/>
      <c r="AV122" s="272"/>
      <c r="AW122" s="272"/>
      <c r="AX122" s="272"/>
      <c r="AY122" s="272"/>
      <c r="AZ122" s="272"/>
      <c r="BA122" s="272"/>
      <c r="BB122" s="272"/>
      <c r="BC122" s="272"/>
      <c r="BD122" s="272"/>
      <c r="BE122" s="272"/>
      <c r="BF122" s="272"/>
      <c r="BG122" s="272"/>
      <c r="BH122" s="272"/>
      <c r="BI122" s="272"/>
      <c r="BJ122" s="272"/>
      <c r="BK122" s="272"/>
      <c r="BL122" s="272"/>
      <c r="BM122" s="272"/>
      <c r="BN122" s="272"/>
      <c r="BO122" s="272"/>
      <c r="BP122" s="272"/>
      <c r="BQ122" s="272"/>
      <c r="BR122" s="272"/>
      <c r="BS122" s="272"/>
      <c r="BT122" s="272"/>
      <c r="BU122" s="272"/>
      <c r="BV122" s="272"/>
      <c r="BW122" s="272"/>
      <c r="BX122" s="272"/>
      <c r="BY122" s="272"/>
      <c r="BZ122" s="272"/>
      <c r="CA122" s="272"/>
      <c r="CB122" s="272"/>
      <c r="CC122" s="272"/>
      <c r="CD122" s="272"/>
      <c r="CE122" s="272"/>
      <c r="CF122" s="272"/>
      <c r="CG122" s="272"/>
      <c r="CH122" s="272"/>
      <c r="CI122" s="272"/>
      <c r="CJ122" s="272"/>
      <c r="CK122" s="272"/>
      <c r="CL122" s="272"/>
      <c r="CM122" s="272"/>
      <c r="CN122" s="272"/>
      <c r="CO122" s="272"/>
      <c r="CP122" s="272"/>
      <c r="CQ122" s="272"/>
      <c r="CR122" s="272"/>
      <c r="CS122" s="272"/>
      <c r="CT122" s="272"/>
      <c r="CU122" s="272"/>
      <c r="CV122" s="272"/>
      <c r="CW122" s="272"/>
      <c r="CX122" s="272"/>
      <c r="CY122" s="272"/>
      <c r="CZ122" s="272"/>
      <c r="DA122" s="272"/>
      <c r="DB122" s="272"/>
      <c r="DC122" s="272"/>
      <c r="DD122" s="272"/>
      <c r="DE122" s="272"/>
      <c r="DF122" s="272"/>
      <c r="DG122" s="272"/>
      <c r="DH122" s="272"/>
      <c r="DI122" s="272"/>
      <c r="DJ122" s="272"/>
      <c r="DK122" s="272"/>
      <c r="DL122" s="272"/>
      <c r="DM122" s="272"/>
      <c r="DN122" s="272"/>
      <c r="DO122" s="272"/>
      <c r="DP122" s="272"/>
      <c r="DQ122" s="272"/>
      <c r="DR122" s="272"/>
      <c r="DS122" s="272"/>
      <c r="DT122" s="272"/>
      <c r="DU122" s="272"/>
      <c r="DV122" s="272"/>
      <c r="DW122" s="272"/>
      <c r="DX122" s="272"/>
      <c r="DY122" s="272"/>
      <c r="DZ122" s="272"/>
      <c r="EA122" s="272"/>
      <c r="EB122" s="272"/>
      <c r="EC122" s="272"/>
      <c r="ED122" s="272"/>
      <c r="EE122" s="272"/>
      <c r="EF122" s="272"/>
      <c r="EG122" s="272"/>
      <c r="EH122" s="272"/>
      <c r="EI122" s="272"/>
      <c r="EJ122" s="272"/>
      <c r="EK122" s="272"/>
      <c r="EL122" s="272"/>
      <c r="EM122" s="272"/>
      <c r="EN122" s="272"/>
      <c r="EO122" s="272"/>
      <c r="EP122" s="272"/>
      <c r="EQ122" s="272"/>
      <c r="ER122" s="272"/>
      <c r="ES122" s="272"/>
      <c r="ET122" s="272"/>
      <c r="EU122" s="272"/>
      <c r="EV122" s="272"/>
      <c r="EW122" s="272"/>
      <c r="EX122" s="272"/>
      <c r="EY122" s="272"/>
      <c r="EZ122" s="272"/>
      <c r="FA122" s="272"/>
      <c r="FB122" s="272"/>
      <c r="FC122" s="272"/>
      <c r="FD122" s="272"/>
      <c r="FE122" s="272"/>
      <c r="FF122" s="272"/>
      <c r="FG122" s="272"/>
      <c r="FH122" s="272"/>
      <c r="FI122" s="272"/>
      <c r="FJ122" s="272"/>
      <c r="FK122" s="272"/>
      <c r="FL122" s="272"/>
      <c r="FM122" s="272"/>
      <c r="FN122" s="272"/>
      <c r="FO122" s="272"/>
      <c r="FP122" s="272"/>
      <c r="FQ122" s="272"/>
      <c r="FR122" s="272"/>
      <c r="FS122" s="272"/>
      <c r="FT122" s="272"/>
      <c r="FU122" s="272"/>
      <c r="FV122" s="272"/>
      <c r="FW122" s="272"/>
      <c r="FX122" s="272"/>
      <c r="FY122" s="272"/>
      <c r="FZ122" s="272"/>
      <c r="GA122" s="272"/>
      <c r="GB122" s="272"/>
      <c r="GC122" s="272"/>
      <c r="GD122" s="272"/>
      <c r="GE122" s="272"/>
      <c r="GF122" s="272"/>
      <c r="GG122" s="272"/>
      <c r="GH122" s="272"/>
      <c r="GI122" s="272"/>
      <c r="GJ122" s="272"/>
      <c r="GK122" s="272"/>
      <c r="GL122" s="272"/>
      <c r="GM122" s="272"/>
      <c r="GN122" s="272"/>
      <c r="GO122" s="272"/>
      <c r="GP122" s="272"/>
      <c r="GQ122" s="272"/>
      <c r="GR122" s="272"/>
      <c r="GS122" s="272"/>
      <c r="GT122" s="272"/>
      <c r="GU122" s="272"/>
      <c r="GV122" s="272"/>
      <c r="GW122" s="272"/>
      <c r="GX122" s="272"/>
      <c r="GY122" s="272"/>
      <c r="GZ122" s="272"/>
      <c r="HA122" s="272"/>
      <c r="HB122" s="272"/>
      <c r="HC122" s="272"/>
      <c r="HD122" s="272"/>
      <c r="HE122" s="272"/>
      <c r="HF122" s="272"/>
      <c r="HG122" s="272"/>
      <c r="HH122" s="272"/>
      <c r="HI122" s="272"/>
      <c r="HJ122" s="272"/>
      <c r="HK122" s="272"/>
      <c r="HL122" s="272"/>
      <c r="HM122" s="272"/>
      <c r="HN122" s="272"/>
      <c r="HO122" s="272"/>
      <c r="HP122" s="272"/>
      <c r="HQ122" s="272"/>
      <c r="HR122" s="272"/>
      <c r="HS122" s="272"/>
      <c r="HT122" s="272"/>
      <c r="HU122" s="272"/>
      <c r="HV122" s="272"/>
      <c r="HW122" s="272"/>
      <c r="HX122" s="272"/>
      <c r="HY122" s="272"/>
      <c r="HZ122" s="272"/>
      <c r="IA122" s="272"/>
      <c r="IB122" s="272"/>
      <c r="IC122" s="272"/>
      <c r="ID122" s="272"/>
      <c r="IE122" s="272"/>
      <c r="IF122" s="272"/>
      <c r="IG122" s="272"/>
      <c r="IH122" s="272"/>
      <c r="II122" s="272"/>
      <c r="IJ122" s="272"/>
      <c r="IK122" s="272"/>
      <c r="IL122" s="272"/>
      <c r="IM122" s="272"/>
      <c r="IN122" s="272"/>
      <c r="IO122" s="272"/>
      <c r="IP122" s="272"/>
      <c r="IQ122" s="272"/>
      <c r="IR122" s="272"/>
      <c r="IS122" s="272"/>
      <c r="IT122" s="272"/>
      <c r="IU122" s="272"/>
      <c r="IV122" s="272"/>
    </row>
    <row r="123" spans="1:256" s="375" customFormat="1" ht="15" customHeight="1">
      <c r="A123" s="278"/>
      <c r="B123" s="278"/>
      <c r="C123" s="278"/>
      <c r="D123" s="299"/>
      <c r="E123" s="299"/>
      <c r="F123" s="299"/>
      <c r="G123" s="274"/>
      <c r="H123" s="274"/>
      <c r="I123" s="272"/>
      <c r="J123" s="273"/>
      <c r="K123" s="272"/>
      <c r="L123" s="272"/>
      <c r="M123" s="273"/>
      <c r="N123" s="272"/>
      <c r="O123" s="272"/>
      <c r="P123" s="272"/>
      <c r="Q123" s="272"/>
      <c r="R123" s="272"/>
      <c r="S123" s="272"/>
      <c r="T123" s="272"/>
      <c r="U123" s="272"/>
      <c r="V123" s="272"/>
      <c r="W123" s="272"/>
      <c r="X123" s="272"/>
      <c r="Y123" s="272"/>
      <c r="Z123" s="272"/>
      <c r="AA123" s="272"/>
      <c r="AB123" s="272"/>
      <c r="AC123" s="272"/>
      <c r="AD123" s="272"/>
      <c r="AE123" s="272"/>
      <c r="AF123" s="272"/>
      <c r="AG123" s="272"/>
      <c r="AH123" s="272"/>
      <c r="AI123" s="272"/>
      <c r="AJ123" s="272"/>
      <c r="AK123" s="272"/>
      <c r="AL123" s="272"/>
      <c r="AM123" s="272"/>
      <c r="AN123" s="272"/>
      <c r="AO123" s="272"/>
      <c r="AP123" s="272"/>
      <c r="AQ123" s="272"/>
      <c r="AR123" s="272"/>
      <c r="AS123" s="272"/>
      <c r="AT123" s="272"/>
      <c r="AU123" s="272"/>
      <c r="AV123" s="272"/>
      <c r="AW123" s="272"/>
      <c r="AX123" s="272"/>
      <c r="AY123" s="272"/>
      <c r="AZ123" s="272"/>
      <c r="BA123" s="272"/>
      <c r="BB123" s="272"/>
      <c r="BC123" s="272"/>
      <c r="BD123" s="272"/>
      <c r="BE123" s="272"/>
      <c r="BF123" s="272"/>
      <c r="BG123" s="272"/>
      <c r="BH123" s="272"/>
      <c r="BI123" s="272"/>
      <c r="BJ123" s="272"/>
      <c r="BK123" s="272"/>
      <c r="BL123" s="272"/>
      <c r="BM123" s="272"/>
      <c r="BN123" s="272"/>
      <c r="BO123" s="272"/>
      <c r="BP123" s="272"/>
      <c r="BQ123" s="272"/>
      <c r="BR123" s="272"/>
      <c r="BS123" s="272"/>
      <c r="BT123" s="272"/>
      <c r="BU123" s="272"/>
      <c r="BV123" s="272"/>
      <c r="BW123" s="272"/>
      <c r="BX123" s="272"/>
      <c r="BY123" s="272"/>
      <c r="BZ123" s="272"/>
      <c r="CA123" s="272"/>
      <c r="CB123" s="272"/>
      <c r="CC123" s="272"/>
      <c r="CD123" s="272"/>
      <c r="CE123" s="272"/>
      <c r="CF123" s="272"/>
      <c r="CG123" s="272"/>
      <c r="CH123" s="272"/>
      <c r="CI123" s="272"/>
      <c r="CJ123" s="272"/>
      <c r="CK123" s="272"/>
      <c r="CL123" s="272"/>
      <c r="CM123" s="272"/>
      <c r="CN123" s="272"/>
      <c r="CO123" s="272"/>
      <c r="CP123" s="272"/>
      <c r="CQ123" s="272"/>
      <c r="CR123" s="272"/>
      <c r="CS123" s="272"/>
      <c r="CT123" s="272"/>
      <c r="CU123" s="272"/>
      <c r="CV123" s="272"/>
      <c r="CW123" s="272"/>
      <c r="CX123" s="272"/>
      <c r="CY123" s="272"/>
      <c r="CZ123" s="272"/>
      <c r="DA123" s="272"/>
      <c r="DB123" s="272"/>
      <c r="DC123" s="272"/>
      <c r="DD123" s="272"/>
      <c r="DE123" s="272"/>
      <c r="DF123" s="272"/>
      <c r="DG123" s="272"/>
      <c r="DH123" s="272"/>
      <c r="DI123" s="272"/>
      <c r="DJ123" s="272"/>
      <c r="DK123" s="272"/>
      <c r="DL123" s="272"/>
      <c r="DM123" s="272"/>
      <c r="DN123" s="272"/>
      <c r="DO123" s="272"/>
      <c r="DP123" s="272"/>
      <c r="DQ123" s="272"/>
      <c r="DR123" s="272"/>
      <c r="DS123" s="272"/>
      <c r="DT123" s="272"/>
      <c r="DU123" s="272"/>
      <c r="DV123" s="272"/>
      <c r="DW123" s="272"/>
      <c r="DX123" s="272"/>
      <c r="DY123" s="272"/>
      <c r="DZ123" s="272"/>
      <c r="EA123" s="272"/>
      <c r="EB123" s="272"/>
      <c r="EC123" s="272"/>
      <c r="ED123" s="272"/>
      <c r="EE123" s="272"/>
      <c r="EF123" s="272"/>
      <c r="EG123" s="272"/>
      <c r="EH123" s="272"/>
      <c r="EI123" s="272"/>
      <c r="EJ123" s="272"/>
      <c r="EK123" s="272"/>
      <c r="EL123" s="272"/>
      <c r="EM123" s="272"/>
      <c r="EN123" s="272"/>
      <c r="EO123" s="272"/>
      <c r="EP123" s="272"/>
      <c r="EQ123" s="272"/>
      <c r="ER123" s="272"/>
      <c r="ES123" s="272"/>
      <c r="ET123" s="272"/>
      <c r="EU123" s="272"/>
      <c r="EV123" s="272"/>
      <c r="EW123" s="272"/>
      <c r="EX123" s="272"/>
      <c r="EY123" s="272"/>
      <c r="EZ123" s="272"/>
      <c r="FA123" s="272"/>
      <c r="FB123" s="272"/>
      <c r="FC123" s="272"/>
      <c r="FD123" s="272"/>
      <c r="FE123" s="272"/>
      <c r="FF123" s="272"/>
      <c r="FG123" s="272"/>
      <c r="FH123" s="272"/>
      <c r="FI123" s="272"/>
      <c r="FJ123" s="272"/>
      <c r="FK123" s="272"/>
      <c r="FL123" s="272"/>
      <c r="FM123" s="272"/>
      <c r="FN123" s="272"/>
      <c r="FO123" s="272"/>
      <c r="FP123" s="272"/>
      <c r="FQ123" s="272"/>
      <c r="FR123" s="272"/>
      <c r="FS123" s="272"/>
      <c r="FT123" s="272"/>
      <c r="FU123" s="272"/>
      <c r="FV123" s="272"/>
      <c r="FW123" s="272"/>
      <c r="FX123" s="272"/>
      <c r="FY123" s="272"/>
      <c r="FZ123" s="272"/>
      <c r="GA123" s="272"/>
      <c r="GB123" s="272"/>
      <c r="GC123" s="272"/>
      <c r="GD123" s="272"/>
      <c r="GE123" s="272"/>
      <c r="GF123" s="272"/>
      <c r="GG123" s="272"/>
      <c r="GH123" s="272"/>
      <c r="GI123" s="272"/>
      <c r="GJ123" s="272"/>
      <c r="GK123" s="272"/>
      <c r="GL123" s="272"/>
      <c r="GM123" s="272"/>
      <c r="GN123" s="272"/>
      <c r="GO123" s="272"/>
      <c r="GP123" s="272"/>
      <c r="GQ123" s="272"/>
      <c r="GR123" s="272"/>
      <c r="GS123" s="272"/>
      <c r="GT123" s="272"/>
      <c r="GU123" s="272"/>
      <c r="GV123" s="272"/>
      <c r="GW123" s="272"/>
      <c r="GX123" s="272"/>
      <c r="GY123" s="272"/>
      <c r="GZ123" s="272"/>
      <c r="HA123" s="272"/>
      <c r="HB123" s="272"/>
      <c r="HC123" s="272"/>
      <c r="HD123" s="272"/>
      <c r="HE123" s="272"/>
      <c r="HF123" s="272"/>
      <c r="HG123" s="272"/>
      <c r="HH123" s="272"/>
      <c r="HI123" s="272"/>
      <c r="HJ123" s="272"/>
      <c r="HK123" s="272"/>
      <c r="HL123" s="272"/>
      <c r="HM123" s="272"/>
      <c r="HN123" s="272"/>
      <c r="HO123" s="272"/>
      <c r="HP123" s="272"/>
      <c r="HQ123" s="272"/>
      <c r="HR123" s="272"/>
      <c r="HS123" s="272"/>
      <c r="HT123" s="272"/>
      <c r="HU123" s="272"/>
      <c r="HV123" s="272"/>
      <c r="HW123" s="272"/>
      <c r="HX123" s="272"/>
      <c r="HY123" s="272"/>
      <c r="HZ123" s="272"/>
      <c r="IA123" s="272"/>
      <c r="IB123" s="272"/>
      <c r="IC123" s="272"/>
      <c r="ID123" s="272"/>
      <c r="IE123" s="272"/>
      <c r="IF123" s="272"/>
      <c r="IG123" s="272"/>
      <c r="IH123" s="272"/>
      <c r="II123" s="272"/>
      <c r="IJ123" s="272"/>
      <c r="IK123" s="272"/>
      <c r="IL123" s="272"/>
      <c r="IM123" s="272"/>
      <c r="IN123" s="272"/>
      <c r="IO123" s="272"/>
      <c r="IP123" s="272"/>
      <c r="IQ123" s="272"/>
      <c r="IR123" s="272"/>
      <c r="IS123" s="272"/>
      <c r="IT123" s="272"/>
      <c r="IU123" s="272"/>
      <c r="IV123" s="272"/>
    </row>
    <row r="124" spans="1:256" s="375" customFormat="1" ht="15" customHeight="1">
      <c r="A124" s="278"/>
      <c r="B124" s="278"/>
      <c r="C124" s="278"/>
      <c r="D124" s="299"/>
      <c r="E124" s="299"/>
      <c r="F124" s="299"/>
      <c r="G124" s="274"/>
      <c r="H124" s="274"/>
      <c r="I124" s="272"/>
      <c r="J124" s="273"/>
      <c r="K124" s="272"/>
      <c r="L124" s="272"/>
      <c r="M124" s="273"/>
      <c r="N124" s="272"/>
      <c r="O124" s="272"/>
      <c r="P124" s="272"/>
      <c r="Q124" s="272"/>
      <c r="R124" s="272"/>
      <c r="S124" s="272"/>
      <c r="T124" s="272"/>
      <c r="U124" s="272"/>
      <c r="V124" s="272"/>
      <c r="W124" s="272"/>
      <c r="X124" s="272"/>
      <c r="Y124" s="272"/>
      <c r="Z124" s="272"/>
      <c r="AA124" s="272"/>
      <c r="AB124" s="272"/>
      <c r="AC124" s="272"/>
      <c r="AD124" s="272"/>
      <c r="AE124" s="272"/>
      <c r="AF124" s="272"/>
      <c r="AG124" s="272"/>
      <c r="AH124" s="272"/>
      <c r="AI124" s="272"/>
      <c r="AJ124" s="272"/>
      <c r="AK124" s="272"/>
      <c r="AL124" s="272"/>
      <c r="AM124" s="272"/>
      <c r="AN124" s="272"/>
      <c r="AO124" s="272"/>
      <c r="AP124" s="272"/>
      <c r="AQ124" s="272"/>
      <c r="AR124" s="272"/>
      <c r="AS124" s="272"/>
      <c r="AT124" s="272"/>
      <c r="AU124" s="272"/>
      <c r="AV124" s="272"/>
      <c r="AW124" s="272"/>
      <c r="AX124" s="272"/>
      <c r="AY124" s="272"/>
      <c r="AZ124" s="272"/>
      <c r="BA124" s="272"/>
      <c r="BB124" s="272"/>
      <c r="BC124" s="272"/>
      <c r="BD124" s="272"/>
      <c r="BE124" s="272"/>
      <c r="BF124" s="272"/>
      <c r="BG124" s="272"/>
      <c r="BH124" s="272"/>
      <c r="BI124" s="272"/>
      <c r="BJ124" s="272"/>
      <c r="BK124" s="272"/>
      <c r="BL124" s="272"/>
      <c r="BM124" s="272"/>
      <c r="BN124" s="272"/>
      <c r="BO124" s="272"/>
      <c r="BP124" s="272"/>
      <c r="BQ124" s="272"/>
      <c r="BR124" s="272"/>
      <c r="BS124" s="272"/>
      <c r="BT124" s="272"/>
      <c r="BU124" s="272"/>
      <c r="BV124" s="272"/>
      <c r="BW124" s="272"/>
      <c r="BX124" s="272"/>
      <c r="BY124" s="272"/>
      <c r="BZ124" s="272"/>
      <c r="CA124" s="272"/>
      <c r="CB124" s="272"/>
      <c r="CC124" s="272"/>
      <c r="CD124" s="272"/>
      <c r="CE124" s="272"/>
      <c r="CF124" s="272"/>
      <c r="CG124" s="272"/>
      <c r="CH124" s="272"/>
      <c r="CI124" s="272"/>
      <c r="CJ124" s="272"/>
      <c r="CK124" s="272"/>
      <c r="CL124" s="272"/>
      <c r="CM124" s="272"/>
      <c r="CN124" s="272"/>
      <c r="CO124" s="272"/>
      <c r="CP124" s="272"/>
      <c r="CQ124" s="272"/>
      <c r="CR124" s="272"/>
      <c r="CS124" s="272"/>
      <c r="CT124" s="272"/>
      <c r="CU124" s="272"/>
      <c r="CV124" s="272"/>
      <c r="CW124" s="272"/>
      <c r="CX124" s="272"/>
      <c r="CY124" s="272"/>
      <c r="CZ124" s="272"/>
      <c r="DA124" s="272"/>
      <c r="DB124" s="272"/>
      <c r="DC124" s="272"/>
      <c r="DD124" s="272"/>
      <c r="DE124" s="272"/>
      <c r="DF124" s="272"/>
      <c r="DG124" s="272"/>
      <c r="DH124" s="272"/>
      <c r="DI124" s="272"/>
      <c r="DJ124" s="272"/>
      <c r="DK124" s="272"/>
      <c r="DL124" s="272"/>
      <c r="DM124" s="272"/>
      <c r="DN124" s="272"/>
      <c r="DO124" s="272"/>
      <c r="DP124" s="272"/>
      <c r="DQ124" s="272"/>
      <c r="DR124" s="272"/>
      <c r="DS124" s="272"/>
      <c r="DT124" s="272"/>
      <c r="DU124" s="272"/>
      <c r="DV124" s="272"/>
      <c r="DW124" s="272"/>
      <c r="DX124" s="272"/>
      <c r="DY124" s="272"/>
      <c r="DZ124" s="272"/>
      <c r="EA124" s="272"/>
      <c r="EB124" s="272"/>
      <c r="EC124" s="272"/>
      <c r="ED124" s="272"/>
      <c r="EE124" s="272"/>
      <c r="EF124" s="272"/>
      <c r="EG124" s="272"/>
      <c r="EH124" s="272"/>
      <c r="EI124" s="272"/>
      <c r="EJ124" s="272"/>
      <c r="EK124" s="272"/>
      <c r="EL124" s="272"/>
      <c r="EM124" s="272"/>
      <c r="EN124" s="272"/>
      <c r="EO124" s="272"/>
      <c r="EP124" s="272"/>
      <c r="EQ124" s="272"/>
      <c r="ER124" s="272"/>
      <c r="ES124" s="272"/>
      <c r="ET124" s="272"/>
      <c r="EU124" s="272"/>
      <c r="EV124" s="272"/>
      <c r="EW124" s="272"/>
      <c r="EX124" s="272"/>
      <c r="EY124" s="272"/>
      <c r="EZ124" s="272"/>
      <c r="FA124" s="272"/>
      <c r="FB124" s="272"/>
      <c r="FC124" s="272"/>
      <c r="FD124" s="272"/>
      <c r="FE124" s="272"/>
      <c r="FF124" s="272"/>
      <c r="FG124" s="272"/>
      <c r="FH124" s="272"/>
      <c r="FI124" s="272"/>
      <c r="FJ124" s="272"/>
      <c r="FK124" s="272"/>
      <c r="FL124" s="272"/>
      <c r="FM124" s="272"/>
      <c r="FN124" s="272"/>
      <c r="FO124" s="272"/>
      <c r="FP124" s="272"/>
      <c r="FQ124" s="272"/>
      <c r="FR124" s="272"/>
      <c r="FS124" s="272"/>
      <c r="FT124" s="272"/>
      <c r="FU124" s="272"/>
      <c r="FV124" s="272"/>
      <c r="FW124" s="272"/>
      <c r="FX124" s="272"/>
      <c r="FY124" s="272"/>
      <c r="FZ124" s="272"/>
      <c r="GA124" s="272"/>
      <c r="GB124" s="272"/>
      <c r="GC124" s="272"/>
      <c r="GD124" s="272"/>
      <c r="GE124" s="272"/>
      <c r="GF124" s="272"/>
      <c r="GG124" s="272"/>
      <c r="GH124" s="272"/>
      <c r="GI124" s="272"/>
      <c r="GJ124" s="272"/>
      <c r="GK124" s="272"/>
      <c r="GL124" s="272"/>
      <c r="GM124" s="272"/>
      <c r="GN124" s="272"/>
      <c r="GO124" s="272"/>
      <c r="GP124" s="272"/>
      <c r="GQ124" s="272"/>
      <c r="GR124" s="272"/>
      <c r="GS124" s="272"/>
      <c r="GT124" s="272"/>
      <c r="GU124" s="272"/>
      <c r="GV124" s="272"/>
      <c r="GW124" s="272"/>
      <c r="GX124" s="272"/>
      <c r="GY124" s="272"/>
      <c r="GZ124" s="272"/>
      <c r="HA124" s="272"/>
      <c r="HB124" s="272"/>
      <c r="HC124" s="272"/>
      <c r="HD124" s="272"/>
      <c r="HE124" s="272"/>
      <c r="HF124" s="272"/>
      <c r="HG124" s="272"/>
      <c r="HH124" s="272"/>
      <c r="HI124" s="272"/>
      <c r="HJ124" s="272"/>
      <c r="HK124" s="272"/>
      <c r="HL124" s="272"/>
      <c r="HM124" s="272"/>
      <c r="HN124" s="272"/>
      <c r="HO124" s="272"/>
      <c r="HP124" s="272"/>
      <c r="HQ124" s="272"/>
      <c r="HR124" s="272"/>
      <c r="HS124" s="272"/>
      <c r="HT124" s="272"/>
      <c r="HU124" s="272"/>
      <c r="HV124" s="272"/>
      <c r="HW124" s="272"/>
      <c r="HX124" s="272"/>
      <c r="HY124" s="272"/>
      <c r="HZ124" s="272"/>
      <c r="IA124" s="272"/>
      <c r="IB124" s="272"/>
      <c r="IC124" s="272"/>
      <c r="ID124" s="272"/>
      <c r="IE124" s="272"/>
      <c r="IF124" s="272"/>
      <c r="IG124" s="272"/>
      <c r="IH124" s="272"/>
      <c r="II124" s="272"/>
      <c r="IJ124" s="272"/>
      <c r="IK124" s="272"/>
      <c r="IL124" s="272"/>
      <c r="IM124" s="272"/>
      <c r="IN124" s="272"/>
      <c r="IO124" s="272"/>
      <c r="IP124" s="272"/>
      <c r="IQ124" s="272"/>
      <c r="IR124" s="272"/>
      <c r="IS124" s="272"/>
      <c r="IT124" s="272"/>
      <c r="IU124" s="272"/>
      <c r="IV124" s="272"/>
    </row>
    <row r="125" spans="1:256" s="469" customFormat="1" ht="15" customHeight="1">
      <c r="A125" s="278"/>
      <c r="B125" s="270"/>
      <c r="C125" s="270"/>
      <c r="D125" s="461"/>
      <c r="E125" s="461"/>
      <c r="F125" s="461"/>
      <c r="G125" s="267"/>
      <c r="H125" s="267"/>
      <c r="I125" s="265"/>
      <c r="J125" s="266"/>
      <c r="K125" s="265"/>
      <c r="L125" s="265"/>
      <c r="M125" s="266"/>
      <c r="N125" s="265"/>
      <c r="O125" s="265"/>
      <c r="P125" s="265"/>
      <c r="Q125" s="265"/>
      <c r="R125" s="265"/>
      <c r="S125" s="265"/>
      <c r="T125" s="265"/>
      <c r="U125" s="265"/>
      <c r="V125" s="265"/>
      <c r="W125" s="265"/>
      <c r="X125" s="265"/>
      <c r="Y125" s="265"/>
      <c r="Z125" s="265"/>
      <c r="AA125" s="265"/>
      <c r="AB125" s="265"/>
      <c r="AC125" s="265"/>
      <c r="AD125" s="265"/>
      <c r="AE125" s="265"/>
      <c r="AF125" s="265"/>
      <c r="AG125" s="265"/>
      <c r="AH125" s="265"/>
      <c r="AI125" s="265"/>
      <c r="AJ125" s="265"/>
      <c r="AK125" s="265"/>
      <c r="AL125" s="265"/>
      <c r="AM125" s="265"/>
      <c r="AN125" s="265"/>
      <c r="AO125" s="265"/>
      <c r="AP125" s="265"/>
      <c r="AQ125" s="265"/>
      <c r="AR125" s="265"/>
      <c r="AS125" s="265"/>
      <c r="AT125" s="265"/>
      <c r="AU125" s="265"/>
      <c r="AV125" s="265"/>
      <c r="AW125" s="265"/>
      <c r="AX125" s="265"/>
      <c r="AY125" s="265"/>
      <c r="AZ125" s="265"/>
      <c r="BA125" s="265"/>
      <c r="BB125" s="265"/>
      <c r="BC125" s="265"/>
      <c r="BD125" s="265"/>
      <c r="BE125" s="265"/>
      <c r="BF125" s="265"/>
      <c r="BG125" s="265"/>
      <c r="BH125" s="265"/>
      <c r="BI125" s="265"/>
      <c r="BJ125" s="265"/>
      <c r="BK125" s="265"/>
      <c r="BL125" s="265"/>
      <c r="BM125" s="265"/>
      <c r="BN125" s="265"/>
      <c r="BO125" s="265"/>
      <c r="BP125" s="265"/>
      <c r="BQ125" s="265"/>
      <c r="BR125" s="265"/>
      <c r="BS125" s="265"/>
      <c r="BT125" s="265"/>
      <c r="BU125" s="265"/>
      <c r="BV125" s="265"/>
      <c r="BW125" s="265"/>
      <c r="BX125" s="265"/>
      <c r="BY125" s="265"/>
      <c r="BZ125" s="265"/>
      <c r="CA125" s="265"/>
      <c r="CB125" s="265"/>
      <c r="CC125" s="265"/>
      <c r="CD125" s="265"/>
      <c r="CE125" s="265"/>
      <c r="CF125" s="265"/>
      <c r="CG125" s="265"/>
      <c r="CH125" s="265"/>
      <c r="CI125" s="265"/>
      <c r="CJ125" s="265"/>
      <c r="CK125" s="265"/>
      <c r="CL125" s="265"/>
      <c r="CM125" s="265"/>
      <c r="CN125" s="265"/>
      <c r="CO125" s="265"/>
      <c r="CP125" s="265"/>
      <c r="CQ125" s="265"/>
      <c r="CR125" s="265"/>
      <c r="CS125" s="265"/>
      <c r="CT125" s="265"/>
      <c r="CU125" s="265"/>
      <c r="CV125" s="265"/>
      <c r="CW125" s="265"/>
      <c r="CX125" s="265"/>
      <c r="CY125" s="265"/>
      <c r="CZ125" s="265"/>
      <c r="DA125" s="265"/>
      <c r="DB125" s="265"/>
      <c r="DC125" s="265"/>
      <c r="DD125" s="265"/>
      <c r="DE125" s="265"/>
      <c r="DF125" s="265"/>
      <c r="DG125" s="265"/>
      <c r="DH125" s="265"/>
      <c r="DI125" s="265"/>
      <c r="DJ125" s="265"/>
      <c r="DK125" s="265"/>
      <c r="DL125" s="265"/>
      <c r="DM125" s="265"/>
      <c r="DN125" s="265"/>
      <c r="DO125" s="265"/>
      <c r="DP125" s="265"/>
      <c r="DQ125" s="265"/>
      <c r="DR125" s="265"/>
      <c r="DS125" s="265"/>
      <c r="DT125" s="265"/>
      <c r="DU125" s="265"/>
      <c r="DV125" s="265"/>
      <c r="DW125" s="265"/>
      <c r="DX125" s="265"/>
      <c r="DY125" s="265"/>
      <c r="DZ125" s="265"/>
      <c r="EA125" s="265"/>
      <c r="EB125" s="265"/>
      <c r="EC125" s="265"/>
      <c r="ED125" s="265"/>
      <c r="EE125" s="265"/>
      <c r="EF125" s="265"/>
      <c r="EG125" s="265"/>
      <c r="EH125" s="265"/>
      <c r="EI125" s="265"/>
      <c r="EJ125" s="265"/>
      <c r="EK125" s="265"/>
      <c r="EL125" s="265"/>
      <c r="EM125" s="265"/>
      <c r="EN125" s="265"/>
      <c r="EO125" s="265"/>
      <c r="EP125" s="265"/>
      <c r="EQ125" s="265"/>
      <c r="ER125" s="265"/>
      <c r="ES125" s="265"/>
      <c r="ET125" s="265"/>
      <c r="EU125" s="265"/>
      <c r="EV125" s="265"/>
      <c r="EW125" s="265"/>
      <c r="EX125" s="265"/>
      <c r="EY125" s="265"/>
      <c r="EZ125" s="265"/>
      <c r="FA125" s="265"/>
      <c r="FB125" s="265"/>
      <c r="FC125" s="265"/>
      <c r="FD125" s="265"/>
      <c r="FE125" s="265"/>
      <c r="FF125" s="265"/>
      <c r="FG125" s="265"/>
      <c r="FH125" s="265"/>
      <c r="FI125" s="265"/>
      <c r="FJ125" s="265"/>
      <c r="FK125" s="265"/>
      <c r="FL125" s="265"/>
      <c r="FM125" s="265"/>
      <c r="FN125" s="265"/>
      <c r="FO125" s="265"/>
      <c r="FP125" s="265"/>
      <c r="FQ125" s="265"/>
      <c r="FR125" s="265"/>
      <c r="FS125" s="265"/>
      <c r="FT125" s="265"/>
      <c r="FU125" s="265"/>
      <c r="FV125" s="265"/>
      <c r="FW125" s="265"/>
      <c r="FX125" s="265"/>
      <c r="FY125" s="265"/>
      <c r="FZ125" s="265"/>
      <c r="GA125" s="265"/>
      <c r="GB125" s="265"/>
      <c r="GC125" s="265"/>
      <c r="GD125" s="265"/>
      <c r="GE125" s="265"/>
      <c r="GF125" s="265"/>
      <c r="GG125" s="265"/>
      <c r="GH125" s="265"/>
      <c r="GI125" s="265"/>
      <c r="GJ125" s="265"/>
      <c r="GK125" s="265"/>
      <c r="GL125" s="265"/>
      <c r="GM125" s="265"/>
      <c r="GN125" s="265"/>
      <c r="GO125" s="265"/>
      <c r="GP125" s="265"/>
      <c r="GQ125" s="265"/>
      <c r="GR125" s="265"/>
      <c r="GS125" s="265"/>
      <c r="GT125" s="265"/>
      <c r="GU125" s="265"/>
      <c r="GV125" s="265"/>
      <c r="GW125" s="265"/>
      <c r="GX125" s="265"/>
      <c r="GY125" s="265"/>
      <c r="GZ125" s="265"/>
      <c r="HA125" s="265"/>
      <c r="HB125" s="265"/>
      <c r="HC125" s="265"/>
      <c r="HD125" s="265"/>
      <c r="HE125" s="265"/>
      <c r="HF125" s="265"/>
      <c r="HG125" s="265"/>
      <c r="HH125" s="265"/>
      <c r="HI125" s="265"/>
      <c r="HJ125" s="265"/>
      <c r="HK125" s="265"/>
      <c r="HL125" s="265"/>
      <c r="HM125" s="265"/>
      <c r="HN125" s="265"/>
      <c r="HO125" s="265"/>
      <c r="HP125" s="265"/>
      <c r="HQ125" s="265"/>
      <c r="HR125" s="265"/>
      <c r="HS125" s="265"/>
      <c r="HT125" s="265"/>
      <c r="HU125" s="265"/>
      <c r="HV125" s="265"/>
      <c r="HW125" s="265"/>
      <c r="HX125" s="265"/>
      <c r="HY125" s="265"/>
      <c r="HZ125" s="265"/>
      <c r="IA125" s="265"/>
      <c r="IB125" s="265"/>
      <c r="IC125" s="265"/>
      <c r="ID125" s="265"/>
      <c r="IE125" s="265"/>
      <c r="IF125" s="265"/>
      <c r="IG125" s="265"/>
      <c r="IH125" s="265"/>
      <c r="II125" s="265"/>
      <c r="IJ125" s="265"/>
      <c r="IK125" s="265"/>
      <c r="IL125" s="265"/>
      <c r="IM125" s="265"/>
      <c r="IN125" s="265"/>
      <c r="IO125" s="265"/>
      <c r="IP125" s="265"/>
      <c r="IQ125" s="265"/>
      <c r="IR125" s="265"/>
      <c r="IS125" s="265"/>
      <c r="IT125" s="265"/>
      <c r="IU125" s="265"/>
      <c r="IV125" s="265"/>
    </row>
    <row r="126" spans="1:256" s="469" customFormat="1" ht="15" customHeight="1">
      <c r="A126" s="270"/>
      <c r="B126" s="270"/>
      <c r="C126" s="270"/>
      <c r="D126" s="461"/>
      <c r="E126" s="461"/>
      <c r="F126" s="461"/>
      <c r="G126" s="267"/>
      <c r="H126" s="267"/>
      <c r="I126" s="265"/>
      <c r="J126" s="266"/>
      <c r="K126" s="265"/>
      <c r="L126" s="265"/>
      <c r="M126" s="266"/>
      <c r="N126" s="265"/>
      <c r="O126" s="265"/>
      <c r="P126" s="265"/>
      <c r="Q126" s="265"/>
      <c r="R126" s="265"/>
      <c r="S126" s="265"/>
      <c r="T126" s="265"/>
      <c r="U126" s="265"/>
      <c r="V126" s="265"/>
      <c r="W126" s="265"/>
      <c r="X126" s="265"/>
      <c r="Y126" s="265"/>
      <c r="Z126" s="265"/>
      <c r="AA126" s="265"/>
      <c r="AB126" s="265"/>
      <c r="AC126" s="265"/>
      <c r="AD126" s="265"/>
      <c r="AE126" s="265"/>
      <c r="AF126" s="265"/>
      <c r="AG126" s="265"/>
      <c r="AH126" s="265"/>
      <c r="AI126" s="265"/>
      <c r="AJ126" s="265"/>
      <c r="AK126" s="265"/>
      <c r="AL126" s="265"/>
      <c r="AM126" s="265"/>
      <c r="AN126" s="265"/>
      <c r="AO126" s="265"/>
      <c r="AP126" s="265"/>
      <c r="AQ126" s="265"/>
      <c r="AR126" s="265"/>
      <c r="AS126" s="265"/>
      <c r="AT126" s="265"/>
      <c r="AU126" s="265"/>
      <c r="AV126" s="265"/>
      <c r="AW126" s="265"/>
      <c r="AX126" s="265"/>
      <c r="AY126" s="265"/>
      <c r="AZ126" s="265"/>
      <c r="BA126" s="265"/>
      <c r="BB126" s="265"/>
      <c r="BC126" s="265"/>
      <c r="BD126" s="265"/>
      <c r="BE126" s="265"/>
      <c r="BF126" s="265"/>
      <c r="BG126" s="265"/>
      <c r="BH126" s="265"/>
      <c r="BI126" s="265"/>
      <c r="BJ126" s="265"/>
      <c r="BK126" s="265"/>
      <c r="BL126" s="265"/>
      <c r="BM126" s="265"/>
      <c r="BN126" s="265"/>
      <c r="BO126" s="265"/>
      <c r="BP126" s="265"/>
      <c r="BQ126" s="265"/>
      <c r="BR126" s="265"/>
      <c r="BS126" s="265"/>
      <c r="BT126" s="265"/>
      <c r="BU126" s="265"/>
      <c r="BV126" s="265"/>
      <c r="BW126" s="265"/>
      <c r="BX126" s="265"/>
      <c r="BY126" s="265"/>
      <c r="BZ126" s="265"/>
      <c r="CA126" s="265"/>
      <c r="CB126" s="265"/>
      <c r="CC126" s="265"/>
      <c r="CD126" s="265"/>
      <c r="CE126" s="265"/>
      <c r="CF126" s="265"/>
      <c r="CG126" s="265"/>
      <c r="CH126" s="265"/>
      <c r="CI126" s="265"/>
      <c r="CJ126" s="265"/>
      <c r="CK126" s="265"/>
      <c r="CL126" s="265"/>
      <c r="CM126" s="265"/>
      <c r="CN126" s="265"/>
      <c r="CO126" s="265"/>
      <c r="CP126" s="265"/>
      <c r="CQ126" s="265"/>
      <c r="CR126" s="265"/>
      <c r="CS126" s="265"/>
      <c r="CT126" s="265"/>
      <c r="CU126" s="265"/>
      <c r="CV126" s="265"/>
      <c r="CW126" s="265"/>
      <c r="CX126" s="265"/>
      <c r="CY126" s="265"/>
      <c r="CZ126" s="265"/>
      <c r="DA126" s="265"/>
      <c r="DB126" s="265"/>
      <c r="DC126" s="265"/>
      <c r="DD126" s="265"/>
      <c r="DE126" s="265"/>
      <c r="DF126" s="265"/>
      <c r="DG126" s="265"/>
      <c r="DH126" s="265"/>
      <c r="DI126" s="265"/>
      <c r="DJ126" s="265"/>
      <c r="DK126" s="265"/>
      <c r="DL126" s="265"/>
      <c r="DM126" s="265"/>
      <c r="DN126" s="265"/>
      <c r="DO126" s="265"/>
      <c r="DP126" s="265"/>
      <c r="DQ126" s="265"/>
      <c r="DR126" s="265"/>
      <c r="DS126" s="265"/>
      <c r="DT126" s="265"/>
      <c r="DU126" s="265"/>
      <c r="DV126" s="265"/>
      <c r="DW126" s="265"/>
      <c r="DX126" s="265"/>
      <c r="DY126" s="265"/>
      <c r="DZ126" s="265"/>
      <c r="EA126" s="265"/>
      <c r="EB126" s="265"/>
      <c r="EC126" s="265"/>
      <c r="ED126" s="265"/>
      <c r="EE126" s="265"/>
      <c r="EF126" s="265"/>
      <c r="EG126" s="265"/>
      <c r="EH126" s="265"/>
      <c r="EI126" s="265"/>
      <c r="EJ126" s="265"/>
      <c r="EK126" s="265"/>
      <c r="EL126" s="265"/>
      <c r="EM126" s="265"/>
      <c r="EN126" s="265"/>
      <c r="EO126" s="265"/>
      <c r="EP126" s="265"/>
      <c r="EQ126" s="265"/>
      <c r="ER126" s="265"/>
      <c r="ES126" s="265"/>
      <c r="ET126" s="265"/>
      <c r="EU126" s="265"/>
      <c r="EV126" s="265"/>
      <c r="EW126" s="265"/>
      <c r="EX126" s="265"/>
      <c r="EY126" s="265"/>
      <c r="EZ126" s="265"/>
      <c r="FA126" s="265"/>
      <c r="FB126" s="265"/>
      <c r="FC126" s="265"/>
      <c r="FD126" s="265"/>
      <c r="FE126" s="265"/>
      <c r="FF126" s="265"/>
      <c r="FG126" s="265"/>
      <c r="FH126" s="265"/>
      <c r="FI126" s="265"/>
      <c r="FJ126" s="265"/>
      <c r="FK126" s="265"/>
      <c r="FL126" s="265"/>
      <c r="FM126" s="265"/>
      <c r="FN126" s="265"/>
      <c r="FO126" s="265"/>
      <c r="FP126" s="265"/>
      <c r="FQ126" s="265"/>
      <c r="FR126" s="265"/>
      <c r="FS126" s="265"/>
      <c r="FT126" s="265"/>
      <c r="FU126" s="265"/>
      <c r="FV126" s="265"/>
      <c r="FW126" s="265"/>
      <c r="FX126" s="265"/>
      <c r="FY126" s="265"/>
      <c r="FZ126" s="265"/>
      <c r="GA126" s="265"/>
      <c r="GB126" s="265"/>
      <c r="GC126" s="265"/>
      <c r="GD126" s="265"/>
      <c r="GE126" s="265"/>
      <c r="GF126" s="265"/>
      <c r="GG126" s="265"/>
      <c r="GH126" s="265"/>
      <c r="GI126" s="265"/>
      <c r="GJ126" s="265"/>
      <c r="GK126" s="265"/>
      <c r="GL126" s="265"/>
      <c r="GM126" s="265"/>
      <c r="GN126" s="265"/>
      <c r="GO126" s="265"/>
      <c r="GP126" s="265"/>
      <c r="GQ126" s="265"/>
      <c r="GR126" s="265"/>
      <c r="GS126" s="265"/>
      <c r="GT126" s="265"/>
      <c r="GU126" s="265"/>
      <c r="GV126" s="265"/>
      <c r="GW126" s="265"/>
      <c r="GX126" s="265"/>
      <c r="GY126" s="265"/>
      <c r="GZ126" s="265"/>
      <c r="HA126" s="265"/>
      <c r="HB126" s="265"/>
      <c r="HC126" s="265"/>
      <c r="HD126" s="265"/>
      <c r="HE126" s="265"/>
      <c r="HF126" s="265"/>
      <c r="HG126" s="265"/>
      <c r="HH126" s="265"/>
      <c r="HI126" s="265"/>
      <c r="HJ126" s="265"/>
      <c r="HK126" s="265"/>
      <c r="HL126" s="265"/>
      <c r="HM126" s="265"/>
      <c r="HN126" s="265"/>
      <c r="HO126" s="265"/>
      <c r="HP126" s="265"/>
      <c r="HQ126" s="265"/>
      <c r="HR126" s="265"/>
      <c r="HS126" s="265"/>
      <c r="HT126" s="265"/>
      <c r="HU126" s="265"/>
      <c r="HV126" s="265"/>
      <c r="HW126" s="265"/>
      <c r="HX126" s="265"/>
      <c r="HY126" s="265"/>
      <c r="HZ126" s="265"/>
      <c r="IA126" s="265"/>
      <c r="IB126" s="265"/>
      <c r="IC126" s="265"/>
      <c r="ID126" s="265"/>
      <c r="IE126" s="265"/>
      <c r="IF126" s="265"/>
      <c r="IG126" s="265"/>
      <c r="IH126" s="265"/>
      <c r="II126" s="265"/>
      <c r="IJ126" s="265"/>
      <c r="IK126" s="265"/>
      <c r="IL126" s="265"/>
      <c r="IM126" s="265"/>
      <c r="IN126" s="265"/>
      <c r="IO126" s="265"/>
      <c r="IP126" s="265"/>
      <c r="IQ126" s="265"/>
      <c r="IR126" s="265"/>
      <c r="IS126" s="265"/>
      <c r="IT126" s="265"/>
      <c r="IU126" s="265"/>
      <c r="IV126" s="265"/>
    </row>
    <row r="127" spans="1:256" s="469" customFormat="1" ht="15" customHeight="1">
      <c r="A127" s="270"/>
      <c r="B127" s="270"/>
      <c r="C127" s="270"/>
      <c r="D127" s="461"/>
      <c r="E127" s="461"/>
      <c r="F127" s="461"/>
      <c r="G127" s="267"/>
      <c r="H127" s="267"/>
      <c r="I127" s="265"/>
      <c r="J127" s="266"/>
      <c r="K127" s="265"/>
      <c r="L127" s="265"/>
      <c r="M127" s="266"/>
      <c r="N127" s="265"/>
      <c r="O127" s="265"/>
      <c r="P127" s="265"/>
      <c r="Q127" s="265"/>
      <c r="R127" s="265"/>
      <c r="S127" s="265"/>
      <c r="T127" s="265"/>
      <c r="U127" s="265"/>
      <c r="V127" s="265"/>
      <c r="W127" s="265"/>
      <c r="X127" s="265"/>
      <c r="Y127" s="265"/>
      <c r="Z127" s="265"/>
      <c r="AA127" s="265"/>
      <c r="AB127" s="265"/>
      <c r="AC127" s="265"/>
      <c r="AD127" s="265"/>
      <c r="AE127" s="265"/>
      <c r="AF127" s="265"/>
      <c r="AG127" s="265"/>
      <c r="AH127" s="265"/>
      <c r="AI127" s="265"/>
      <c r="AJ127" s="265"/>
      <c r="AK127" s="265"/>
      <c r="AL127" s="265"/>
      <c r="AM127" s="265"/>
      <c r="AN127" s="265"/>
      <c r="AO127" s="265"/>
      <c r="AP127" s="265"/>
      <c r="AQ127" s="265"/>
      <c r="AR127" s="265"/>
      <c r="AS127" s="265"/>
      <c r="AT127" s="265"/>
      <c r="AU127" s="265"/>
      <c r="AV127" s="265"/>
      <c r="AW127" s="265"/>
      <c r="AX127" s="265"/>
      <c r="AY127" s="265"/>
      <c r="AZ127" s="265"/>
      <c r="BA127" s="265"/>
      <c r="BB127" s="265"/>
      <c r="BC127" s="265"/>
      <c r="BD127" s="265"/>
      <c r="BE127" s="265"/>
      <c r="BF127" s="265"/>
      <c r="BG127" s="265"/>
      <c r="BH127" s="265"/>
      <c r="BI127" s="265"/>
      <c r="BJ127" s="265"/>
      <c r="BK127" s="265"/>
      <c r="BL127" s="265"/>
      <c r="BM127" s="265"/>
      <c r="BN127" s="265"/>
      <c r="BO127" s="265"/>
      <c r="BP127" s="265"/>
      <c r="BQ127" s="265"/>
      <c r="BR127" s="265"/>
      <c r="BS127" s="265"/>
      <c r="BT127" s="265"/>
      <c r="BU127" s="265"/>
      <c r="BV127" s="265"/>
      <c r="BW127" s="265"/>
      <c r="BX127" s="265"/>
      <c r="BY127" s="265"/>
      <c r="BZ127" s="265"/>
      <c r="CA127" s="265"/>
      <c r="CB127" s="265"/>
      <c r="CC127" s="265"/>
      <c r="CD127" s="265"/>
      <c r="CE127" s="265"/>
      <c r="CF127" s="265"/>
      <c r="CG127" s="265"/>
      <c r="CH127" s="265"/>
      <c r="CI127" s="265"/>
      <c r="CJ127" s="265"/>
      <c r="CK127" s="265"/>
      <c r="CL127" s="265"/>
      <c r="CM127" s="265"/>
      <c r="CN127" s="265"/>
      <c r="CO127" s="265"/>
      <c r="CP127" s="265"/>
      <c r="CQ127" s="265"/>
      <c r="CR127" s="265"/>
      <c r="CS127" s="265"/>
      <c r="CT127" s="265"/>
      <c r="CU127" s="265"/>
      <c r="CV127" s="265"/>
      <c r="CW127" s="265"/>
      <c r="CX127" s="265"/>
      <c r="CY127" s="265"/>
      <c r="CZ127" s="265"/>
      <c r="DA127" s="265"/>
      <c r="DB127" s="265"/>
      <c r="DC127" s="265"/>
      <c r="DD127" s="265"/>
      <c r="DE127" s="265"/>
      <c r="DF127" s="265"/>
      <c r="DG127" s="265"/>
      <c r="DH127" s="265"/>
      <c r="DI127" s="265"/>
      <c r="DJ127" s="265"/>
      <c r="DK127" s="265"/>
      <c r="DL127" s="265"/>
      <c r="DM127" s="265"/>
      <c r="DN127" s="265"/>
      <c r="DO127" s="265"/>
      <c r="DP127" s="265"/>
      <c r="DQ127" s="265"/>
      <c r="DR127" s="265"/>
      <c r="DS127" s="265"/>
      <c r="DT127" s="265"/>
      <c r="DU127" s="265"/>
      <c r="DV127" s="265"/>
      <c r="DW127" s="265"/>
      <c r="DX127" s="265"/>
      <c r="DY127" s="265"/>
      <c r="DZ127" s="265"/>
      <c r="EA127" s="265"/>
      <c r="EB127" s="265"/>
      <c r="EC127" s="265"/>
      <c r="ED127" s="265"/>
      <c r="EE127" s="265"/>
      <c r="EF127" s="265"/>
      <c r="EG127" s="265"/>
      <c r="EH127" s="265"/>
      <c r="EI127" s="265"/>
      <c r="EJ127" s="265"/>
      <c r="EK127" s="265"/>
      <c r="EL127" s="265"/>
      <c r="EM127" s="265"/>
      <c r="EN127" s="265"/>
      <c r="EO127" s="265"/>
      <c r="EP127" s="265"/>
      <c r="EQ127" s="265"/>
      <c r="ER127" s="265"/>
      <c r="ES127" s="265"/>
      <c r="ET127" s="265"/>
      <c r="EU127" s="265"/>
      <c r="EV127" s="265"/>
      <c r="EW127" s="265"/>
      <c r="EX127" s="265"/>
      <c r="EY127" s="265"/>
      <c r="EZ127" s="265"/>
      <c r="FA127" s="265"/>
      <c r="FB127" s="265"/>
      <c r="FC127" s="265"/>
      <c r="FD127" s="265"/>
      <c r="FE127" s="265"/>
      <c r="FF127" s="265"/>
      <c r="FG127" s="265"/>
      <c r="FH127" s="265"/>
      <c r="FI127" s="265"/>
      <c r="FJ127" s="265"/>
      <c r="FK127" s="265"/>
      <c r="FL127" s="265"/>
      <c r="FM127" s="265"/>
      <c r="FN127" s="265"/>
      <c r="FO127" s="265"/>
      <c r="FP127" s="265"/>
      <c r="FQ127" s="265"/>
      <c r="FR127" s="265"/>
      <c r="FS127" s="265"/>
      <c r="FT127" s="265"/>
      <c r="FU127" s="265"/>
      <c r="FV127" s="265"/>
      <c r="FW127" s="265"/>
      <c r="FX127" s="265"/>
      <c r="FY127" s="265"/>
      <c r="FZ127" s="265"/>
      <c r="GA127" s="265"/>
      <c r="GB127" s="265"/>
      <c r="GC127" s="265"/>
      <c r="GD127" s="265"/>
      <c r="GE127" s="265"/>
      <c r="GF127" s="265"/>
      <c r="GG127" s="265"/>
      <c r="GH127" s="265"/>
      <c r="GI127" s="265"/>
      <c r="GJ127" s="265"/>
      <c r="GK127" s="265"/>
      <c r="GL127" s="265"/>
      <c r="GM127" s="265"/>
      <c r="GN127" s="265"/>
      <c r="GO127" s="265"/>
      <c r="GP127" s="265"/>
      <c r="GQ127" s="265"/>
      <c r="GR127" s="265"/>
      <c r="GS127" s="265"/>
      <c r="GT127" s="265"/>
      <c r="GU127" s="265"/>
      <c r="GV127" s="265"/>
      <c r="GW127" s="265"/>
      <c r="GX127" s="265"/>
      <c r="GY127" s="265"/>
      <c r="GZ127" s="265"/>
      <c r="HA127" s="265"/>
      <c r="HB127" s="265"/>
      <c r="HC127" s="265"/>
      <c r="HD127" s="265"/>
      <c r="HE127" s="265"/>
      <c r="HF127" s="265"/>
      <c r="HG127" s="265"/>
      <c r="HH127" s="265"/>
      <c r="HI127" s="265"/>
      <c r="HJ127" s="265"/>
      <c r="HK127" s="265"/>
      <c r="HL127" s="265"/>
      <c r="HM127" s="265"/>
      <c r="HN127" s="265"/>
      <c r="HO127" s="265"/>
      <c r="HP127" s="265"/>
      <c r="HQ127" s="265"/>
      <c r="HR127" s="265"/>
      <c r="HS127" s="265"/>
      <c r="HT127" s="265"/>
      <c r="HU127" s="265"/>
      <c r="HV127" s="265"/>
      <c r="HW127" s="265"/>
      <c r="HX127" s="265"/>
      <c r="HY127" s="265"/>
      <c r="HZ127" s="265"/>
      <c r="IA127" s="265"/>
      <c r="IB127" s="265"/>
      <c r="IC127" s="265"/>
      <c r="ID127" s="265"/>
      <c r="IE127" s="265"/>
      <c r="IF127" s="265"/>
      <c r="IG127" s="265"/>
      <c r="IH127" s="265"/>
      <c r="II127" s="265"/>
      <c r="IJ127" s="265"/>
      <c r="IK127" s="265"/>
      <c r="IL127" s="265"/>
      <c r="IM127" s="265"/>
      <c r="IN127" s="265"/>
      <c r="IO127" s="265"/>
      <c r="IP127" s="265"/>
      <c r="IQ127" s="265"/>
      <c r="IR127" s="265"/>
      <c r="IS127" s="265"/>
      <c r="IT127" s="265"/>
      <c r="IU127" s="265"/>
      <c r="IV127" s="265"/>
    </row>
    <row r="128" spans="1:256" s="469" customFormat="1" ht="15" customHeight="1">
      <c r="A128" s="270"/>
      <c r="B128" s="270"/>
      <c r="C128" s="270"/>
      <c r="D128" s="461"/>
      <c r="E128" s="461"/>
      <c r="F128" s="461"/>
      <c r="G128" s="267"/>
      <c r="H128" s="267"/>
      <c r="I128" s="265"/>
      <c r="J128" s="266"/>
      <c r="K128" s="265"/>
      <c r="L128" s="265"/>
      <c r="M128" s="266"/>
      <c r="N128" s="265"/>
      <c r="O128" s="265"/>
      <c r="P128" s="265"/>
      <c r="Q128" s="265"/>
      <c r="R128" s="265"/>
      <c r="S128" s="265"/>
      <c r="T128" s="265"/>
      <c r="U128" s="265"/>
      <c r="V128" s="265"/>
      <c r="W128" s="265"/>
      <c r="X128" s="265"/>
      <c r="Y128" s="265"/>
      <c r="Z128" s="265"/>
      <c r="AA128" s="265"/>
      <c r="AB128" s="265"/>
      <c r="AC128" s="265"/>
      <c r="AD128" s="265"/>
      <c r="AE128" s="265"/>
      <c r="AF128" s="265"/>
      <c r="AG128" s="265"/>
      <c r="AH128" s="265"/>
      <c r="AI128" s="265"/>
      <c r="AJ128" s="265"/>
      <c r="AK128" s="265"/>
      <c r="AL128" s="265"/>
      <c r="AM128" s="265"/>
      <c r="AN128" s="265"/>
      <c r="AO128" s="265"/>
      <c r="AP128" s="265"/>
      <c r="AQ128" s="265"/>
      <c r="AR128" s="265"/>
      <c r="AS128" s="265"/>
      <c r="AT128" s="265"/>
      <c r="AU128" s="265"/>
      <c r="AV128" s="265"/>
      <c r="AW128" s="265"/>
      <c r="AX128" s="265"/>
      <c r="AY128" s="265"/>
      <c r="AZ128" s="265"/>
      <c r="BA128" s="265"/>
      <c r="BB128" s="265"/>
      <c r="BC128" s="265"/>
      <c r="BD128" s="265"/>
      <c r="BE128" s="265"/>
      <c r="BF128" s="265"/>
      <c r="BG128" s="265"/>
      <c r="BH128" s="265"/>
      <c r="BI128" s="265"/>
      <c r="BJ128" s="265"/>
      <c r="BK128" s="265"/>
      <c r="BL128" s="265"/>
      <c r="BM128" s="265"/>
      <c r="BN128" s="265"/>
      <c r="BO128" s="265"/>
      <c r="BP128" s="265"/>
      <c r="BQ128" s="265"/>
      <c r="BR128" s="265"/>
      <c r="BS128" s="265"/>
      <c r="BT128" s="265"/>
      <c r="BU128" s="265"/>
      <c r="BV128" s="265"/>
      <c r="BW128" s="265"/>
      <c r="BX128" s="265"/>
      <c r="BY128" s="265"/>
      <c r="BZ128" s="265"/>
      <c r="CA128" s="265"/>
      <c r="CB128" s="265"/>
      <c r="CC128" s="265"/>
      <c r="CD128" s="265"/>
      <c r="CE128" s="265"/>
      <c r="CF128" s="265"/>
      <c r="CG128" s="265"/>
      <c r="CH128" s="265"/>
      <c r="CI128" s="265"/>
      <c r="CJ128" s="265"/>
      <c r="CK128" s="265"/>
      <c r="CL128" s="265"/>
      <c r="CM128" s="265"/>
      <c r="CN128" s="265"/>
      <c r="CO128" s="265"/>
      <c r="CP128" s="265"/>
      <c r="CQ128" s="265"/>
      <c r="CR128" s="265"/>
      <c r="CS128" s="265"/>
      <c r="CT128" s="265"/>
      <c r="CU128" s="265"/>
      <c r="CV128" s="265"/>
      <c r="CW128" s="265"/>
      <c r="CX128" s="265"/>
      <c r="CY128" s="265"/>
      <c r="CZ128" s="265"/>
      <c r="DA128" s="265"/>
      <c r="DB128" s="265"/>
      <c r="DC128" s="265"/>
      <c r="DD128" s="265"/>
      <c r="DE128" s="265"/>
      <c r="DF128" s="265"/>
      <c r="DG128" s="265"/>
      <c r="DH128" s="265"/>
      <c r="DI128" s="265"/>
      <c r="DJ128" s="265"/>
      <c r="DK128" s="265"/>
      <c r="DL128" s="265"/>
      <c r="DM128" s="265"/>
      <c r="DN128" s="265"/>
      <c r="DO128" s="265"/>
      <c r="DP128" s="265"/>
      <c r="DQ128" s="265"/>
      <c r="DR128" s="265"/>
      <c r="DS128" s="265"/>
      <c r="DT128" s="265"/>
      <c r="DU128" s="265"/>
      <c r="DV128" s="265"/>
      <c r="DW128" s="265"/>
      <c r="DX128" s="265"/>
      <c r="DY128" s="265"/>
      <c r="DZ128" s="265"/>
      <c r="EA128" s="265"/>
      <c r="EB128" s="265"/>
      <c r="EC128" s="265"/>
      <c r="ED128" s="265"/>
      <c r="EE128" s="265"/>
      <c r="EF128" s="265"/>
      <c r="EG128" s="265"/>
      <c r="EH128" s="265"/>
      <c r="EI128" s="265"/>
      <c r="EJ128" s="265"/>
      <c r="EK128" s="265"/>
      <c r="EL128" s="265"/>
      <c r="EM128" s="265"/>
      <c r="EN128" s="265"/>
      <c r="EO128" s="265"/>
      <c r="EP128" s="265"/>
      <c r="EQ128" s="265"/>
      <c r="ER128" s="265"/>
      <c r="ES128" s="265"/>
      <c r="ET128" s="265"/>
      <c r="EU128" s="265"/>
      <c r="EV128" s="265"/>
      <c r="EW128" s="265"/>
      <c r="EX128" s="265"/>
      <c r="EY128" s="265"/>
      <c r="EZ128" s="265"/>
      <c r="FA128" s="265"/>
      <c r="FB128" s="265"/>
      <c r="FC128" s="265"/>
      <c r="FD128" s="265"/>
      <c r="FE128" s="265"/>
      <c r="FF128" s="265"/>
      <c r="FG128" s="265"/>
      <c r="FH128" s="265"/>
      <c r="FI128" s="265"/>
      <c r="FJ128" s="265"/>
      <c r="FK128" s="265"/>
      <c r="FL128" s="265"/>
      <c r="FM128" s="265"/>
      <c r="FN128" s="265"/>
      <c r="FO128" s="265"/>
      <c r="FP128" s="265"/>
      <c r="FQ128" s="265"/>
      <c r="FR128" s="265"/>
      <c r="FS128" s="265"/>
      <c r="FT128" s="265"/>
      <c r="FU128" s="265"/>
      <c r="FV128" s="265"/>
      <c r="FW128" s="265"/>
      <c r="FX128" s="265"/>
      <c r="FY128" s="265"/>
      <c r="FZ128" s="265"/>
      <c r="GA128" s="265"/>
      <c r="GB128" s="265"/>
      <c r="GC128" s="265"/>
      <c r="GD128" s="265"/>
      <c r="GE128" s="265"/>
      <c r="GF128" s="265"/>
      <c r="GG128" s="265"/>
      <c r="GH128" s="265"/>
      <c r="GI128" s="265"/>
      <c r="GJ128" s="265"/>
      <c r="GK128" s="265"/>
      <c r="GL128" s="265"/>
      <c r="GM128" s="265"/>
      <c r="GN128" s="265"/>
      <c r="GO128" s="265"/>
      <c r="GP128" s="265"/>
      <c r="GQ128" s="265"/>
      <c r="GR128" s="265"/>
      <c r="GS128" s="265"/>
      <c r="GT128" s="265"/>
      <c r="GU128" s="265"/>
      <c r="GV128" s="265"/>
      <c r="GW128" s="265"/>
      <c r="GX128" s="265"/>
      <c r="GY128" s="265"/>
      <c r="GZ128" s="265"/>
      <c r="HA128" s="265"/>
      <c r="HB128" s="265"/>
      <c r="HC128" s="265"/>
      <c r="HD128" s="265"/>
      <c r="HE128" s="265"/>
      <c r="HF128" s="265"/>
      <c r="HG128" s="265"/>
      <c r="HH128" s="265"/>
      <c r="HI128" s="265"/>
      <c r="HJ128" s="265"/>
      <c r="HK128" s="265"/>
      <c r="HL128" s="265"/>
      <c r="HM128" s="265"/>
      <c r="HN128" s="265"/>
      <c r="HO128" s="265"/>
      <c r="HP128" s="265"/>
      <c r="HQ128" s="265"/>
      <c r="HR128" s="265"/>
      <c r="HS128" s="265"/>
      <c r="HT128" s="265"/>
      <c r="HU128" s="265"/>
      <c r="HV128" s="265"/>
      <c r="HW128" s="265"/>
      <c r="HX128" s="265"/>
      <c r="HY128" s="265"/>
      <c r="HZ128" s="265"/>
      <c r="IA128" s="265"/>
      <c r="IB128" s="265"/>
      <c r="IC128" s="265"/>
      <c r="ID128" s="265"/>
      <c r="IE128" s="265"/>
      <c r="IF128" s="265"/>
      <c r="IG128" s="265"/>
      <c r="IH128" s="265"/>
      <c r="II128" s="265"/>
      <c r="IJ128" s="265"/>
      <c r="IK128" s="265"/>
      <c r="IL128" s="265"/>
      <c r="IM128" s="265"/>
      <c r="IN128" s="265"/>
      <c r="IO128" s="265"/>
      <c r="IP128" s="265"/>
      <c r="IQ128" s="265"/>
      <c r="IR128" s="265"/>
      <c r="IS128" s="265"/>
      <c r="IT128" s="265"/>
      <c r="IU128" s="265"/>
      <c r="IV128" s="265"/>
    </row>
    <row r="129" spans="1:256" s="469" customFormat="1" ht="15" customHeight="1">
      <c r="A129" s="270"/>
      <c r="B129" s="270"/>
      <c r="C129" s="270"/>
      <c r="D129" s="461"/>
      <c r="E129" s="461"/>
      <c r="F129" s="461"/>
      <c r="G129" s="267"/>
      <c r="H129" s="267"/>
      <c r="I129" s="265"/>
      <c r="J129" s="266"/>
      <c r="K129" s="265"/>
      <c r="L129" s="265"/>
      <c r="M129" s="266"/>
      <c r="N129" s="265"/>
      <c r="O129" s="265"/>
      <c r="P129" s="265"/>
      <c r="Q129" s="265"/>
      <c r="R129" s="265"/>
      <c r="S129" s="265"/>
      <c r="T129" s="265"/>
      <c r="U129" s="265"/>
      <c r="V129" s="265"/>
      <c r="W129" s="265"/>
      <c r="X129" s="265"/>
      <c r="Y129" s="265"/>
      <c r="Z129" s="265"/>
      <c r="AA129" s="265"/>
      <c r="AB129" s="265"/>
      <c r="AC129" s="265"/>
      <c r="AD129" s="265"/>
      <c r="AE129" s="265"/>
      <c r="AF129" s="265"/>
      <c r="AG129" s="265"/>
      <c r="AH129" s="265"/>
      <c r="AI129" s="265"/>
      <c r="AJ129" s="265"/>
      <c r="AK129" s="265"/>
      <c r="AL129" s="265"/>
      <c r="AM129" s="265"/>
      <c r="AN129" s="265"/>
      <c r="AO129" s="265"/>
      <c r="AP129" s="265"/>
      <c r="AQ129" s="265"/>
      <c r="AR129" s="265"/>
      <c r="AS129" s="265"/>
      <c r="AT129" s="265"/>
      <c r="AU129" s="265"/>
      <c r="AV129" s="265"/>
      <c r="AW129" s="265"/>
      <c r="AX129" s="265"/>
      <c r="AY129" s="265"/>
      <c r="AZ129" s="265"/>
      <c r="BA129" s="265"/>
      <c r="BB129" s="265"/>
      <c r="BC129" s="265"/>
      <c r="BD129" s="265"/>
      <c r="BE129" s="265"/>
      <c r="BF129" s="265"/>
      <c r="BG129" s="265"/>
      <c r="BH129" s="265"/>
      <c r="BI129" s="265"/>
      <c r="BJ129" s="265"/>
      <c r="BK129" s="265"/>
      <c r="BL129" s="265"/>
      <c r="BM129" s="265"/>
      <c r="BN129" s="265"/>
      <c r="BO129" s="265"/>
      <c r="BP129" s="265"/>
      <c r="BQ129" s="265"/>
      <c r="BR129" s="265"/>
      <c r="BS129" s="265"/>
      <c r="BT129" s="265"/>
      <c r="BU129" s="265"/>
      <c r="BV129" s="265"/>
      <c r="BW129" s="265"/>
      <c r="BX129" s="265"/>
      <c r="BY129" s="265"/>
      <c r="BZ129" s="265"/>
      <c r="CA129" s="265"/>
      <c r="CB129" s="265"/>
      <c r="CC129" s="265"/>
      <c r="CD129" s="265"/>
      <c r="CE129" s="265"/>
      <c r="CF129" s="265"/>
      <c r="CG129" s="265"/>
      <c r="CH129" s="265"/>
      <c r="CI129" s="265"/>
      <c r="CJ129" s="265"/>
      <c r="CK129" s="265"/>
      <c r="CL129" s="265"/>
      <c r="CM129" s="265"/>
      <c r="CN129" s="265"/>
      <c r="CO129" s="265"/>
      <c r="CP129" s="265"/>
      <c r="CQ129" s="265"/>
      <c r="CR129" s="265"/>
      <c r="CS129" s="265"/>
      <c r="CT129" s="265"/>
      <c r="CU129" s="265"/>
      <c r="CV129" s="265"/>
      <c r="CW129" s="265"/>
      <c r="CX129" s="265"/>
      <c r="CY129" s="265"/>
      <c r="CZ129" s="265"/>
      <c r="DA129" s="265"/>
      <c r="DB129" s="265"/>
      <c r="DC129" s="265"/>
      <c r="DD129" s="265"/>
      <c r="DE129" s="265"/>
      <c r="DF129" s="265"/>
      <c r="DG129" s="265"/>
      <c r="DH129" s="265"/>
      <c r="DI129" s="265"/>
      <c r="DJ129" s="265"/>
      <c r="DK129" s="265"/>
      <c r="DL129" s="265"/>
      <c r="DM129" s="265"/>
      <c r="DN129" s="265"/>
      <c r="DO129" s="265"/>
      <c r="DP129" s="265"/>
      <c r="DQ129" s="265"/>
      <c r="DR129" s="265"/>
      <c r="DS129" s="265"/>
      <c r="DT129" s="265"/>
      <c r="DU129" s="265"/>
      <c r="DV129" s="265"/>
      <c r="DW129" s="265"/>
      <c r="DX129" s="265"/>
      <c r="DY129" s="265"/>
      <c r="DZ129" s="265"/>
      <c r="EA129" s="265"/>
      <c r="EB129" s="265"/>
      <c r="EC129" s="265"/>
      <c r="ED129" s="265"/>
      <c r="EE129" s="265"/>
      <c r="EF129" s="265"/>
      <c r="EG129" s="265"/>
      <c r="EH129" s="265"/>
      <c r="EI129" s="265"/>
      <c r="EJ129" s="265"/>
      <c r="EK129" s="265"/>
      <c r="EL129" s="265"/>
      <c r="EM129" s="265"/>
      <c r="EN129" s="265"/>
      <c r="EO129" s="265"/>
      <c r="EP129" s="265"/>
      <c r="EQ129" s="265"/>
      <c r="ER129" s="265"/>
      <c r="ES129" s="265"/>
      <c r="ET129" s="265"/>
      <c r="EU129" s="265"/>
      <c r="EV129" s="265"/>
      <c r="EW129" s="265"/>
      <c r="EX129" s="265"/>
      <c r="EY129" s="265"/>
      <c r="EZ129" s="265"/>
      <c r="FA129" s="265"/>
      <c r="FB129" s="265"/>
      <c r="FC129" s="265"/>
      <c r="FD129" s="265"/>
      <c r="FE129" s="265"/>
      <c r="FF129" s="265"/>
      <c r="FG129" s="265"/>
      <c r="FH129" s="265"/>
      <c r="FI129" s="265"/>
      <c r="FJ129" s="265"/>
      <c r="FK129" s="265"/>
      <c r="FL129" s="265"/>
      <c r="FM129" s="265"/>
      <c r="FN129" s="265"/>
      <c r="FO129" s="265"/>
      <c r="FP129" s="265"/>
      <c r="FQ129" s="265"/>
      <c r="FR129" s="265"/>
      <c r="FS129" s="265"/>
      <c r="FT129" s="265"/>
      <c r="FU129" s="265"/>
      <c r="FV129" s="265"/>
      <c r="FW129" s="265"/>
      <c r="FX129" s="265"/>
      <c r="FY129" s="265"/>
      <c r="FZ129" s="265"/>
      <c r="GA129" s="265"/>
      <c r="GB129" s="265"/>
      <c r="GC129" s="265"/>
      <c r="GD129" s="265"/>
      <c r="GE129" s="265"/>
      <c r="GF129" s="265"/>
      <c r="GG129" s="265"/>
      <c r="GH129" s="265"/>
      <c r="GI129" s="265"/>
      <c r="GJ129" s="265"/>
      <c r="GK129" s="265"/>
      <c r="GL129" s="265"/>
      <c r="GM129" s="265"/>
      <c r="GN129" s="265"/>
      <c r="GO129" s="265"/>
      <c r="GP129" s="265"/>
      <c r="GQ129" s="265"/>
      <c r="GR129" s="265"/>
      <c r="GS129" s="265"/>
      <c r="GT129" s="265"/>
      <c r="GU129" s="265"/>
      <c r="GV129" s="265"/>
      <c r="GW129" s="265"/>
      <c r="GX129" s="265"/>
      <c r="GY129" s="265"/>
      <c r="GZ129" s="265"/>
      <c r="HA129" s="265"/>
      <c r="HB129" s="265"/>
      <c r="HC129" s="265"/>
      <c r="HD129" s="265"/>
      <c r="HE129" s="265"/>
      <c r="HF129" s="265"/>
      <c r="HG129" s="265"/>
      <c r="HH129" s="265"/>
      <c r="HI129" s="265"/>
      <c r="HJ129" s="265"/>
      <c r="HK129" s="265"/>
      <c r="HL129" s="265"/>
      <c r="HM129" s="265"/>
      <c r="HN129" s="265"/>
      <c r="HO129" s="265"/>
      <c r="HP129" s="265"/>
      <c r="HQ129" s="265"/>
      <c r="HR129" s="265"/>
      <c r="HS129" s="265"/>
      <c r="HT129" s="265"/>
      <c r="HU129" s="265"/>
      <c r="HV129" s="265"/>
      <c r="HW129" s="265"/>
      <c r="HX129" s="265"/>
      <c r="HY129" s="265"/>
      <c r="HZ129" s="265"/>
      <c r="IA129" s="265"/>
      <c r="IB129" s="265"/>
      <c r="IC129" s="265"/>
      <c r="ID129" s="265"/>
      <c r="IE129" s="265"/>
      <c r="IF129" s="265"/>
      <c r="IG129" s="265"/>
      <c r="IH129" s="265"/>
      <c r="II129" s="265"/>
      <c r="IJ129" s="265"/>
      <c r="IK129" s="265"/>
      <c r="IL129" s="265"/>
      <c r="IM129" s="265"/>
      <c r="IN129" s="265"/>
      <c r="IO129" s="265"/>
      <c r="IP129" s="265"/>
      <c r="IQ129" s="265"/>
      <c r="IR129" s="265"/>
      <c r="IS129" s="265"/>
      <c r="IT129" s="265"/>
      <c r="IU129" s="265"/>
      <c r="IV129" s="265"/>
    </row>
    <row r="130" spans="1:256" s="469" customFormat="1" ht="15" customHeight="1">
      <c r="A130" s="270"/>
      <c r="B130" s="270"/>
      <c r="C130" s="270"/>
      <c r="D130" s="461"/>
      <c r="E130" s="461"/>
      <c r="F130" s="461"/>
      <c r="G130" s="267"/>
      <c r="H130" s="267"/>
      <c r="I130" s="265"/>
      <c r="J130" s="266"/>
      <c r="K130" s="265"/>
      <c r="L130" s="265"/>
      <c r="M130" s="266"/>
      <c r="N130" s="265"/>
      <c r="O130" s="265"/>
      <c r="P130" s="265"/>
      <c r="Q130" s="265"/>
      <c r="R130" s="265"/>
      <c r="S130" s="265"/>
      <c r="T130" s="265"/>
      <c r="U130" s="265"/>
      <c r="V130" s="265"/>
      <c r="W130" s="265"/>
      <c r="X130" s="265"/>
      <c r="Y130" s="265"/>
      <c r="Z130" s="265"/>
      <c r="AA130" s="265"/>
      <c r="AB130" s="265"/>
      <c r="AC130" s="265"/>
      <c r="AD130" s="265"/>
      <c r="AE130" s="265"/>
      <c r="AF130" s="265"/>
      <c r="AG130" s="265"/>
      <c r="AH130" s="265"/>
      <c r="AI130" s="265"/>
      <c r="AJ130" s="265"/>
      <c r="AK130" s="265"/>
      <c r="AL130" s="265"/>
      <c r="AM130" s="265"/>
      <c r="AN130" s="265"/>
      <c r="AO130" s="265"/>
      <c r="AP130" s="265"/>
      <c r="AQ130" s="265"/>
      <c r="AR130" s="265"/>
      <c r="AS130" s="265"/>
      <c r="AT130" s="265"/>
      <c r="AU130" s="265"/>
      <c r="AV130" s="265"/>
      <c r="AW130" s="265"/>
      <c r="AX130" s="265"/>
      <c r="AY130" s="265"/>
      <c r="AZ130" s="265"/>
      <c r="BA130" s="265"/>
      <c r="BB130" s="265"/>
      <c r="BC130" s="265"/>
      <c r="BD130" s="265"/>
      <c r="BE130" s="265"/>
      <c r="BF130" s="265"/>
      <c r="BG130" s="265"/>
      <c r="BH130" s="265"/>
      <c r="BI130" s="265"/>
      <c r="BJ130" s="265"/>
      <c r="BK130" s="265"/>
      <c r="BL130" s="265"/>
      <c r="BM130" s="265"/>
      <c r="BN130" s="265"/>
      <c r="BO130" s="265"/>
      <c r="BP130" s="265"/>
      <c r="BQ130" s="265"/>
      <c r="BR130" s="265"/>
      <c r="BS130" s="265"/>
      <c r="BT130" s="265"/>
      <c r="BU130" s="265"/>
      <c r="BV130" s="265"/>
      <c r="BW130" s="265"/>
      <c r="BX130" s="265"/>
      <c r="BY130" s="265"/>
      <c r="BZ130" s="265"/>
      <c r="CA130" s="265"/>
      <c r="CB130" s="265"/>
      <c r="CC130" s="265"/>
      <c r="CD130" s="265"/>
      <c r="CE130" s="265"/>
      <c r="CF130" s="265"/>
      <c r="CG130" s="265"/>
      <c r="CH130" s="265"/>
      <c r="CI130" s="265"/>
      <c r="CJ130" s="265"/>
      <c r="CK130" s="265"/>
      <c r="CL130" s="265"/>
      <c r="CM130" s="265"/>
      <c r="CN130" s="265"/>
      <c r="CO130" s="265"/>
      <c r="CP130" s="265"/>
      <c r="CQ130" s="265"/>
      <c r="CR130" s="265"/>
      <c r="CS130" s="265"/>
      <c r="CT130" s="265"/>
      <c r="CU130" s="265"/>
      <c r="CV130" s="265"/>
      <c r="CW130" s="265"/>
      <c r="CX130" s="265"/>
      <c r="CY130" s="265"/>
      <c r="CZ130" s="265"/>
      <c r="DA130" s="265"/>
      <c r="DB130" s="265"/>
      <c r="DC130" s="265"/>
      <c r="DD130" s="265"/>
      <c r="DE130" s="265"/>
      <c r="DF130" s="265"/>
      <c r="DG130" s="265"/>
      <c r="DH130" s="265"/>
      <c r="DI130" s="265"/>
      <c r="DJ130" s="265"/>
      <c r="DK130" s="265"/>
      <c r="DL130" s="265"/>
      <c r="DM130" s="265"/>
      <c r="DN130" s="265"/>
      <c r="DO130" s="265"/>
      <c r="DP130" s="265"/>
      <c r="DQ130" s="265"/>
      <c r="DR130" s="265"/>
      <c r="DS130" s="265"/>
      <c r="DT130" s="265"/>
      <c r="DU130" s="265"/>
      <c r="DV130" s="265"/>
      <c r="DW130" s="265"/>
      <c r="DX130" s="265"/>
      <c r="DY130" s="265"/>
      <c r="DZ130" s="265"/>
      <c r="EA130" s="265"/>
      <c r="EB130" s="265"/>
      <c r="EC130" s="265"/>
      <c r="ED130" s="265"/>
      <c r="EE130" s="265"/>
      <c r="EF130" s="265"/>
      <c r="EG130" s="265"/>
      <c r="EH130" s="265"/>
      <c r="EI130" s="265"/>
      <c r="EJ130" s="265"/>
      <c r="EK130" s="265"/>
      <c r="EL130" s="265"/>
      <c r="EM130" s="265"/>
      <c r="EN130" s="265"/>
      <c r="EO130" s="265"/>
      <c r="EP130" s="265"/>
      <c r="EQ130" s="265"/>
      <c r="ER130" s="265"/>
      <c r="ES130" s="265"/>
      <c r="ET130" s="265"/>
      <c r="EU130" s="265"/>
      <c r="EV130" s="265"/>
      <c r="EW130" s="265"/>
      <c r="EX130" s="265"/>
      <c r="EY130" s="265"/>
      <c r="EZ130" s="265"/>
      <c r="FA130" s="265"/>
      <c r="FB130" s="265"/>
      <c r="FC130" s="265"/>
      <c r="FD130" s="265"/>
      <c r="FE130" s="265"/>
      <c r="FF130" s="265"/>
      <c r="FG130" s="265"/>
      <c r="FH130" s="265"/>
      <c r="FI130" s="265"/>
      <c r="FJ130" s="265"/>
      <c r="FK130" s="265"/>
      <c r="FL130" s="265"/>
      <c r="FM130" s="265"/>
      <c r="FN130" s="265"/>
      <c r="FO130" s="265"/>
      <c r="FP130" s="265"/>
      <c r="FQ130" s="265"/>
      <c r="FR130" s="265"/>
      <c r="FS130" s="265"/>
      <c r="FT130" s="265"/>
      <c r="FU130" s="265"/>
      <c r="FV130" s="265"/>
      <c r="FW130" s="265"/>
      <c r="FX130" s="265"/>
      <c r="FY130" s="265"/>
      <c r="FZ130" s="265"/>
      <c r="GA130" s="265"/>
      <c r="GB130" s="265"/>
      <c r="GC130" s="265"/>
      <c r="GD130" s="265"/>
      <c r="GE130" s="265"/>
      <c r="GF130" s="265"/>
      <c r="GG130" s="265"/>
      <c r="GH130" s="265"/>
      <c r="GI130" s="265"/>
      <c r="GJ130" s="265"/>
      <c r="GK130" s="265"/>
      <c r="GL130" s="265"/>
      <c r="GM130" s="265"/>
      <c r="GN130" s="265"/>
      <c r="GO130" s="265"/>
      <c r="GP130" s="265"/>
      <c r="GQ130" s="265"/>
      <c r="GR130" s="265"/>
      <c r="GS130" s="265"/>
      <c r="GT130" s="265"/>
      <c r="GU130" s="265"/>
      <c r="GV130" s="265"/>
      <c r="GW130" s="265"/>
      <c r="GX130" s="265"/>
      <c r="GY130" s="265"/>
      <c r="GZ130" s="265"/>
      <c r="HA130" s="265"/>
      <c r="HB130" s="265"/>
      <c r="HC130" s="265"/>
      <c r="HD130" s="265"/>
      <c r="HE130" s="265"/>
      <c r="HF130" s="265"/>
      <c r="HG130" s="265"/>
      <c r="HH130" s="265"/>
      <c r="HI130" s="265"/>
      <c r="HJ130" s="265"/>
      <c r="HK130" s="265"/>
      <c r="HL130" s="265"/>
      <c r="HM130" s="265"/>
      <c r="HN130" s="265"/>
      <c r="HO130" s="265"/>
      <c r="HP130" s="265"/>
      <c r="HQ130" s="265"/>
      <c r="HR130" s="265"/>
      <c r="HS130" s="265"/>
      <c r="HT130" s="265"/>
      <c r="HU130" s="265"/>
      <c r="HV130" s="265"/>
      <c r="HW130" s="265"/>
      <c r="HX130" s="265"/>
      <c r="HY130" s="265"/>
      <c r="HZ130" s="265"/>
      <c r="IA130" s="265"/>
      <c r="IB130" s="265"/>
      <c r="IC130" s="265"/>
      <c r="ID130" s="265"/>
      <c r="IE130" s="265"/>
      <c r="IF130" s="265"/>
      <c r="IG130" s="265"/>
      <c r="IH130" s="265"/>
      <c r="II130" s="265"/>
      <c r="IJ130" s="265"/>
      <c r="IK130" s="265"/>
      <c r="IL130" s="265"/>
      <c r="IM130" s="265"/>
      <c r="IN130" s="265"/>
      <c r="IO130" s="265"/>
      <c r="IP130" s="265"/>
      <c r="IQ130" s="265"/>
      <c r="IR130" s="265"/>
      <c r="IS130" s="265"/>
      <c r="IT130" s="265"/>
      <c r="IU130" s="265"/>
      <c r="IV130" s="265"/>
    </row>
    <row r="131" spans="1:256" s="469" customFormat="1" ht="15" customHeight="1">
      <c r="A131" s="270"/>
      <c r="B131" s="270"/>
      <c r="C131" s="270"/>
      <c r="D131" s="461"/>
      <c r="E131" s="461"/>
      <c r="F131" s="461"/>
      <c r="G131" s="267"/>
      <c r="H131" s="267"/>
      <c r="I131" s="265"/>
      <c r="J131" s="266"/>
      <c r="K131" s="265"/>
      <c r="L131" s="265"/>
      <c r="M131" s="266"/>
      <c r="N131" s="265"/>
      <c r="O131" s="265"/>
      <c r="P131" s="265"/>
      <c r="Q131" s="265"/>
      <c r="R131" s="265"/>
      <c r="S131" s="265"/>
      <c r="T131" s="265"/>
      <c r="U131" s="265"/>
      <c r="V131" s="265"/>
      <c r="W131" s="265"/>
      <c r="X131" s="265"/>
      <c r="Y131" s="265"/>
      <c r="Z131" s="265"/>
      <c r="AA131" s="265"/>
      <c r="AB131" s="265"/>
      <c r="AC131" s="265"/>
      <c r="AD131" s="265"/>
      <c r="AE131" s="265"/>
      <c r="AF131" s="265"/>
      <c r="AG131" s="265"/>
      <c r="AH131" s="265"/>
      <c r="AI131" s="265"/>
      <c r="AJ131" s="265"/>
      <c r="AK131" s="265"/>
      <c r="AL131" s="265"/>
      <c r="AM131" s="265"/>
      <c r="AN131" s="265"/>
      <c r="AO131" s="265"/>
      <c r="AP131" s="265"/>
      <c r="AQ131" s="265"/>
      <c r="AR131" s="265"/>
      <c r="AS131" s="265"/>
      <c r="AT131" s="265"/>
      <c r="AU131" s="265"/>
      <c r="AV131" s="265"/>
      <c r="AW131" s="265"/>
      <c r="AX131" s="265"/>
      <c r="AY131" s="265"/>
      <c r="AZ131" s="265"/>
      <c r="BA131" s="265"/>
      <c r="BB131" s="265"/>
      <c r="BC131" s="265"/>
      <c r="BD131" s="265"/>
      <c r="BE131" s="265"/>
      <c r="BF131" s="265"/>
      <c r="BG131" s="265"/>
      <c r="BH131" s="265"/>
      <c r="BI131" s="265"/>
      <c r="BJ131" s="265"/>
      <c r="BK131" s="265"/>
      <c r="BL131" s="265"/>
      <c r="BM131" s="265"/>
      <c r="BN131" s="265"/>
      <c r="BO131" s="265"/>
      <c r="BP131" s="265"/>
      <c r="BQ131" s="265"/>
      <c r="BR131" s="265"/>
      <c r="BS131" s="265"/>
      <c r="BT131" s="265"/>
      <c r="BU131" s="265"/>
      <c r="BV131" s="265"/>
      <c r="BW131" s="265"/>
      <c r="BX131" s="265"/>
      <c r="BY131" s="265"/>
      <c r="BZ131" s="265"/>
      <c r="CA131" s="265"/>
      <c r="CB131" s="265"/>
      <c r="CC131" s="265"/>
      <c r="CD131" s="265"/>
      <c r="CE131" s="265"/>
      <c r="CF131" s="265"/>
      <c r="CG131" s="265"/>
      <c r="CH131" s="265"/>
      <c r="CI131" s="265"/>
      <c r="CJ131" s="265"/>
      <c r="CK131" s="265"/>
      <c r="CL131" s="265"/>
      <c r="CM131" s="265"/>
      <c r="CN131" s="265"/>
      <c r="CO131" s="265"/>
      <c r="CP131" s="265"/>
      <c r="CQ131" s="265"/>
      <c r="CR131" s="265"/>
      <c r="CS131" s="265"/>
      <c r="CT131" s="265"/>
      <c r="CU131" s="265"/>
      <c r="CV131" s="265"/>
      <c r="CW131" s="265"/>
      <c r="CX131" s="265"/>
      <c r="CY131" s="265"/>
      <c r="CZ131" s="265"/>
      <c r="DA131" s="265"/>
      <c r="DB131" s="265"/>
      <c r="DC131" s="265"/>
      <c r="DD131" s="265"/>
      <c r="DE131" s="265"/>
      <c r="DF131" s="265"/>
      <c r="DG131" s="265"/>
      <c r="DH131" s="265"/>
      <c r="DI131" s="265"/>
      <c r="DJ131" s="265"/>
      <c r="DK131" s="265"/>
      <c r="DL131" s="265"/>
      <c r="DM131" s="265"/>
      <c r="DN131" s="265"/>
      <c r="DO131" s="265"/>
      <c r="DP131" s="265"/>
      <c r="DQ131" s="265"/>
      <c r="DR131" s="265"/>
      <c r="DS131" s="265"/>
      <c r="DT131" s="265"/>
      <c r="DU131" s="265"/>
      <c r="DV131" s="265"/>
      <c r="DW131" s="265"/>
      <c r="DX131" s="265"/>
      <c r="DY131" s="265"/>
      <c r="DZ131" s="265"/>
      <c r="EA131" s="265"/>
      <c r="EB131" s="265"/>
      <c r="EC131" s="265"/>
      <c r="ED131" s="265"/>
      <c r="EE131" s="265"/>
      <c r="EF131" s="265"/>
      <c r="EG131" s="265"/>
      <c r="EH131" s="265"/>
      <c r="EI131" s="265"/>
      <c r="EJ131" s="265"/>
      <c r="EK131" s="265"/>
      <c r="EL131" s="265"/>
      <c r="EM131" s="265"/>
      <c r="EN131" s="265"/>
      <c r="EO131" s="265"/>
      <c r="EP131" s="265"/>
      <c r="EQ131" s="265"/>
      <c r="ER131" s="265"/>
      <c r="ES131" s="265"/>
      <c r="ET131" s="265"/>
      <c r="EU131" s="265"/>
      <c r="EV131" s="265"/>
      <c r="EW131" s="265"/>
      <c r="EX131" s="265"/>
      <c r="EY131" s="265"/>
      <c r="EZ131" s="265"/>
      <c r="FA131" s="265"/>
      <c r="FB131" s="265"/>
      <c r="FC131" s="265"/>
      <c r="FD131" s="265"/>
      <c r="FE131" s="265"/>
      <c r="FF131" s="265"/>
      <c r="FG131" s="265"/>
      <c r="FH131" s="265"/>
      <c r="FI131" s="265"/>
      <c r="FJ131" s="265"/>
      <c r="FK131" s="265"/>
      <c r="FL131" s="265"/>
      <c r="FM131" s="265"/>
      <c r="FN131" s="265"/>
      <c r="FO131" s="265"/>
      <c r="FP131" s="265"/>
      <c r="FQ131" s="265"/>
      <c r="FR131" s="265"/>
      <c r="FS131" s="265"/>
      <c r="FT131" s="265"/>
      <c r="FU131" s="265"/>
      <c r="FV131" s="265"/>
      <c r="FW131" s="265"/>
      <c r="FX131" s="265"/>
      <c r="FY131" s="265"/>
      <c r="FZ131" s="265"/>
      <c r="GA131" s="265"/>
      <c r="GB131" s="265"/>
      <c r="GC131" s="265"/>
      <c r="GD131" s="265"/>
      <c r="GE131" s="265"/>
      <c r="GF131" s="265"/>
      <c r="GG131" s="265"/>
      <c r="GH131" s="265"/>
      <c r="GI131" s="265"/>
      <c r="GJ131" s="265"/>
      <c r="GK131" s="265"/>
      <c r="GL131" s="265"/>
      <c r="GM131" s="265"/>
      <c r="GN131" s="265"/>
      <c r="GO131" s="265"/>
      <c r="GP131" s="265"/>
      <c r="GQ131" s="265"/>
      <c r="GR131" s="265"/>
      <c r="GS131" s="265"/>
      <c r="GT131" s="265"/>
      <c r="GU131" s="265"/>
      <c r="GV131" s="265"/>
      <c r="GW131" s="265"/>
      <c r="GX131" s="265"/>
      <c r="GY131" s="265"/>
      <c r="GZ131" s="265"/>
      <c r="HA131" s="265"/>
      <c r="HB131" s="265"/>
      <c r="HC131" s="265"/>
      <c r="HD131" s="265"/>
      <c r="HE131" s="265"/>
      <c r="HF131" s="265"/>
      <c r="HG131" s="265"/>
      <c r="HH131" s="265"/>
      <c r="HI131" s="265"/>
      <c r="HJ131" s="265"/>
      <c r="HK131" s="265"/>
      <c r="HL131" s="265"/>
      <c r="HM131" s="265"/>
      <c r="HN131" s="265"/>
      <c r="HO131" s="265"/>
      <c r="HP131" s="265"/>
      <c r="HQ131" s="265"/>
      <c r="HR131" s="265"/>
      <c r="HS131" s="265"/>
      <c r="HT131" s="265"/>
      <c r="HU131" s="265"/>
      <c r="HV131" s="265"/>
      <c r="HW131" s="265"/>
      <c r="HX131" s="265"/>
      <c r="HY131" s="265"/>
      <c r="HZ131" s="265"/>
      <c r="IA131" s="265"/>
      <c r="IB131" s="265"/>
      <c r="IC131" s="265"/>
      <c r="ID131" s="265"/>
      <c r="IE131" s="265"/>
      <c r="IF131" s="265"/>
      <c r="IG131" s="265"/>
      <c r="IH131" s="265"/>
      <c r="II131" s="265"/>
      <c r="IJ131" s="265"/>
      <c r="IK131" s="265"/>
      <c r="IL131" s="265"/>
      <c r="IM131" s="265"/>
      <c r="IN131" s="265"/>
      <c r="IO131" s="265"/>
      <c r="IP131" s="265"/>
      <c r="IQ131" s="265"/>
      <c r="IR131" s="265"/>
      <c r="IS131" s="265"/>
      <c r="IT131" s="265"/>
      <c r="IU131" s="265"/>
      <c r="IV131" s="265"/>
    </row>
    <row r="132" spans="1:256" s="469" customFormat="1" ht="15" customHeight="1">
      <c r="A132" s="270"/>
      <c r="B132" s="270"/>
      <c r="C132" s="270"/>
      <c r="D132" s="461"/>
      <c r="E132" s="461"/>
      <c r="F132" s="461"/>
      <c r="G132" s="267"/>
      <c r="H132" s="267"/>
      <c r="I132" s="265"/>
      <c r="J132" s="266"/>
      <c r="K132" s="265"/>
      <c r="L132" s="265"/>
      <c r="M132" s="266"/>
      <c r="N132" s="265"/>
      <c r="O132" s="265"/>
      <c r="P132" s="265"/>
      <c r="Q132" s="265"/>
      <c r="R132" s="265"/>
      <c r="S132" s="265"/>
      <c r="T132" s="265"/>
      <c r="U132" s="265"/>
      <c r="V132" s="265"/>
      <c r="W132" s="265"/>
      <c r="X132" s="265"/>
      <c r="Y132" s="265"/>
      <c r="Z132" s="265"/>
      <c r="AA132" s="265"/>
      <c r="AB132" s="265"/>
      <c r="AC132" s="265"/>
      <c r="AD132" s="265"/>
      <c r="AE132" s="265"/>
      <c r="AF132" s="265"/>
      <c r="AG132" s="265"/>
      <c r="AH132" s="265"/>
      <c r="AI132" s="265"/>
      <c r="AJ132" s="265"/>
      <c r="AK132" s="265"/>
      <c r="AL132" s="265"/>
      <c r="AM132" s="265"/>
      <c r="AN132" s="265"/>
      <c r="AO132" s="265"/>
      <c r="AP132" s="265"/>
      <c r="AQ132" s="265"/>
      <c r="AR132" s="265"/>
      <c r="AS132" s="265"/>
      <c r="AT132" s="265"/>
      <c r="AU132" s="265"/>
      <c r="AV132" s="265"/>
      <c r="AW132" s="265"/>
      <c r="AX132" s="265"/>
      <c r="AY132" s="265"/>
      <c r="AZ132" s="265"/>
      <c r="BA132" s="265"/>
      <c r="BB132" s="265"/>
      <c r="BC132" s="265"/>
      <c r="BD132" s="265"/>
      <c r="BE132" s="265"/>
      <c r="BF132" s="265"/>
      <c r="BG132" s="265"/>
      <c r="BH132" s="265"/>
      <c r="BI132" s="265"/>
      <c r="BJ132" s="265"/>
      <c r="BK132" s="265"/>
      <c r="BL132" s="265"/>
      <c r="BM132" s="265"/>
      <c r="BN132" s="265"/>
      <c r="BO132" s="265"/>
      <c r="BP132" s="265"/>
      <c r="BQ132" s="265"/>
      <c r="BR132" s="265"/>
      <c r="BS132" s="265"/>
      <c r="BT132" s="265"/>
      <c r="BU132" s="265"/>
      <c r="BV132" s="265"/>
      <c r="BW132" s="265"/>
      <c r="BX132" s="265"/>
      <c r="BY132" s="265"/>
      <c r="BZ132" s="265"/>
      <c r="CA132" s="265"/>
      <c r="CB132" s="265"/>
      <c r="CC132" s="265"/>
      <c r="CD132" s="265"/>
      <c r="CE132" s="265"/>
      <c r="CF132" s="265"/>
      <c r="CG132" s="265"/>
      <c r="CH132" s="265"/>
      <c r="CI132" s="265"/>
      <c r="CJ132" s="265"/>
      <c r="CK132" s="265"/>
      <c r="CL132" s="265"/>
      <c r="CM132" s="265"/>
      <c r="CN132" s="265"/>
      <c r="CO132" s="265"/>
      <c r="CP132" s="265"/>
      <c r="CQ132" s="265"/>
      <c r="CR132" s="265"/>
      <c r="CS132" s="265"/>
      <c r="CT132" s="265"/>
      <c r="CU132" s="265"/>
      <c r="CV132" s="265"/>
      <c r="CW132" s="265"/>
      <c r="CX132" s="265"/>
      <c r="CY132" s="265"/>
      <c r="CZ132" s="265"/>
      <c r="DA132" s="265"/>
      <c r="DB132" s="265"/>
      <c r="DC132" s="265"/>
      <c r="DD132" s="265"/>
      <c r="DE132" s="265"/>
      <c r="DF132" s="265"/>
      <c r="DG132" s="265"/>
      <c r="DH132" s="265"/>
      <c r="DI132" s="265"/>
      <c r="DJ132" s="265"/>
      <c r="DK132" s="265"/>
      <c r="DL132" s="265"/>
      <c r="DM132" s="265"/>
      <c r="DN132" s="265"/>
      <c r="DO132" s="265"/>
      <c r="DP132" s="265"/>
      <c r="DQ132" s="265"/>
      <c r="DR132" s="265"/>
      <c r="DS132" s="265"/>
      <c r="DT132" s="265"/>
      <c r="DU132" s="265"/>
      <c r="DV132" s="265"/>
      <c r="DW132" s="265"/>
      <c r="DX132" s="265"/>
      <c r="DY132" s="265"/>
      <c r="DZ132" s="265"/>
      <c r="EA132" s="265"/>
      <c r="EB132" s="265"/>
      <c r="EC132" s="265"/>
      <c r="ED132" s="265"/>
      <c r="EE132" s="265"/>
      <c r="EF132" s="265"/>
      <c r="EG132" s="265"/>
      <c r="EH132" s="265"/>
      <c r="EI132" s="265"/>
      <c r="EJ132" s="265"/>
      <c r="EK132" s="265"/>
      <c r="EL132" s="265"/>
      <c r="EM132" s="265"/>
      <c r="EN132" s="265"/>
      <c r="EO132" s="265"/>
      <c r="EP132" s="265"/>
      <c r="EQ132" s="265"/>
      <c r="ER132" s="265"/>
      <c r="ES132" s="265"/>
      <c r="ET132" s="265"/>
      <c r="EU132" s="265"/>
      <c r="EV132" s="265"/>
      <c r="EW132" s="265"/>
      <c r="EX132" s="265"/>
      <c r="EY132" s="265"/>
      <c r="EZ132" s="265"/>
      <c r="FA132" s="265"/>
      <c r="FB132" s="265"/>
      <c r="FC132" s="265"/>
      <c r="FD132" s="265"/>
      <c r="FE132" s="265"/>
      <c r="FF132" s="265"/>
      <c r="FG132" s="265"/>
      <c r="FH132" s="265"/>
      <c r="FI132" s="265"/>
      <c r="FJ132" s="265"/>
      <c r="FK132" s="265"/>
      <c r="FL132" s="265"/>
      <c r="FM132" s="265"/>
      <c r="FN132" s="265"/>
      <c r="FO132" s="265"/>
      <c r="FP132" s="265"/>
      <c r="FQ132" s="265"/>
      <c r="FR132" s="265"/>
      <c r="FS132" s="265"/>
      <c r="FT132" s="265"/>
      <c r="FU132" s="265"/>
      <c r="FV132" s="265"/>
      <c r="FW132" s="265"/>
      <c r="FX132" s="265"/>
      <c r="FY132" s="265"/>
      <c r="FZ132" s="265"/>
      <c r="GA132" s="265"/>
      <c r="GB132" s="265"/>
      <c r="GC132" s="265"/>
      <c r="GD132" s="265"/>
      <c r="GE132" s="265"/>
      <c r="GF132" s="265"/>
      <c r="GG132" s="265"/>
      <c r="GH132" s="265"/>
      <c r="GI132" s="265"/>
      <c r="GJ132" s="265"/>
      <c r="GK132" s="265"/>
      <c r="GL132" s="265"/>
      <c r="GM132" s="265"/>
      <c r="GN132" s="265"/>
      <c r="GO132" s="265"/>
      <c r="GP132" s="265"/>
      <c r="GQ132" s="265"/>
      <c r="GR132" s="265"/>
      <c r="GS132" s="265"/>
      <c r="GT132" s="265"/>
      <c r="GU132" s="265"/>
      <c r="GV132" s="265"/>
      <c r="GW132" s="265"/>
      <c r="GX132" s="265"/>
      <c r="GY132" s="265"/>
      <c r="GZ132" s="265"/>
      <c r="HA132" s="265"/>
      <c r="HB132" s="265"/>
      <c r="HC132" s="265"/>
      <c r="HD132" s="265"/>
      <c r="HE132" s="265"/>
      <c r="HF132" s="265"/>
      <c r="HG132" s="265"/>
      <c r="HH132" s="265"/>
      <c r="HI132" s="265"/>
      <c r="HJ132" s="265"/>
      <c r="HK132" s="265"/>
      <c r="HL132" s="265"/>
      <c r="HM132" s="265"/>
      <c r="HN132" s="265"/>
      <c r="HO132" s="265"/>
      <c r="HP132" s="265"/>
      <c r="HQ132" s="265"/>
      <c r="HR132" s="265"/>
      <c r="HS132" s="265"/>
      <c r="HT132" s="265"/>
      <c r="HU132" s="265"/>
      <c r="HV132" s="265"/>
      <c r="HW132" s="265"/>
      <c r="HX132" s="265"/>
      <c r="HY132" s="265"/>
      <c r="HZ132" s="265"/>
      <c r="IA132" s="265"/>
      <c r="IB132" s="265"/>
      <c r="IC132" s="265"/>
      <c r="ID132" s="265"/>
      <c r="IE132" s="265"/>
      <c r="IF132" s="265"/>
      <c r="IG132" s="265"/>
      <c r="IH132" s="265"/>
      <c r="II132" s="265"/>
      <c r="IJ132" s="265"/>
      <c r="IK132" s="265"/>
      <c r="IL132" s="265"/>
      <c r="IM132" s="265"/>
      <c r="IN132" s="265"/>
      <c r="IO132" s="265"/>
      <c r="IP132" s="265"/>
      <c r="IQ132" s="265"/>
      <c r="IR132" s="265"/>
      <c r="IS132" s="265"/>
      <c r="IT132" s="265"/>
      <c r="IU132" s="265"/>
      <c r="IV132" s="265"/>
    </row>
    <row r="133" spans="1:256" s="469" customFormat="1" ht="15" customHeight="1">
      <c r="A133" s="270"/>
      <c r="B133" s="270"/>
      <c r="C133" s="270"/>
      <c r="D133" s="461"/>
      <c r="E133" s="461"/>
      <c r="F133" s="461"/>
      <c r="G133" s="267"/>
      <c r="H133" s="267"/>
      <c r="I133" s="265"/>
      <c r="J133" s="266"/>
      <c r="K133" s="265"/>
      <c r="L133" s="265"/>
      <c r="M133" s="266"/>
      <c r="N133" s="265"/>
      <c r="O133" s="265"/>
      <c r="P133" s="265"/>
      <c r="Q133" s="265"/>
      <c r="R133" s="265"/>
      <c r="S133" s="265"/>
      <c r="T133" s="265"/>
      <c r="U133" s="265"/>
      <c r="V133" s="265"/>
      <c r="W133" s="265"/>
      <c r="X133" s="265"/>
      <c r="Y133" s="265"/>
      <c r="Z133" s="265"/>
      <c r="AA133" s="265"/>
      <c r="AB133" s="265"/>
      <c r="AC133" s="265"/>
      <c r="AD133" s="265"/>
      <c r="AE133" s="265"/>
      <c r="AF133" s="265"/>
      <c r="AG133" s="265"/>
      <c r="AH133" s="265"/>
      <c r="AI133" s="265"/>
      <c r="AJ133" s="265"/>
      <c r="AK133" s="265"/>
      <c r="AL133" s="265"/>
      <c r="AM133" s="265"/>
      <c r="AN133" s="265"/>
      <c r="AO133" s="265"/>
      <c r="AP133" s="265"/>
      <c r="AQ133" s="265"/>
      <c r="AR133" s="265"/>
      <c r="AS133" s="265"/>
      <c r="AT133" s="265"/>
      <c r="AU133" s="265"/>
      <c r="AV133" s="265"/>
      <c r="AW133" s="265"/>
      <c r="AX133" s="265"/>
      <c r="AY133" s="265"/>
      <c r="AZ133" s="265"/>
      <c r="BA133" s="265"/>
      <c r="BB133" s="265"/>
      <c r="BC133" s="265"/>
      <c r="BD133" s="265"/>
      <c r="BE133" s="265"/>
      <c r="BF133" s="265"/>
      <c r="BG133" s="265"/>
      <c r="BH133" s="265"/>
      <c r="BI133" s="265"/>
      <c r="BJ133" s="265"/>
      <c r="BK133" s="265"/>
      <c r="BL133" s="265"/>
      <c r="BM133" s="265"/>
      <c r="BN133" s="265"/>
      <c r="BO133" s="265"/>
      <c r="BP133" s="265"/>
      <c r="BQ133" s="265"/>
      <c r="BR133" s="265"/>
      <c r="BS133" s="265"/>
      <c r="BT133" s="265"/>
      <c r="BU133" s="265"/>
      <c r="BV133" s="265"/>
      <c r="BW133" s="265"/>
      <c r="BX133" s="265"/>
      <c r="BY133" s="265"/>
      <c r="BZ133" s="265"/>
      <c r="CA133" s="265"/>
      <c r="CB133" s="265"/>
      <c r="CC133" s="265"/>
      <c r="CD133" s="265"/>
      <c r="CE133" s="265"/>
      <c r="CF133" s="265"/>
      <c r="CG133" s="265"/>
      <c r="CH133" s="265"/>
      <c r="CI133" s="265"/>
      <c r="CJ133" s="265"/>
      <c r="CK133" s="265"/>
      <c r="CL133" s="265"/>
      <c r="CM133" s="265"/>
      <c r="CN133" s="265"/>
      <c r="CO133" s="265"/>
      <c r="CP133" s="265"/>
      <c r="CQ133" s="265"/>
      <c r="CR133" s="265"/>
      <c r="CS133" s="265"/>
      <c r="CT133" s="265"/>
      <c r="CU133" s="265"/>
      <c r="CV133" s="265"/>
      <c r="CW133" s="265"/>
      <c r="CX133" s="265"/>
      <c r="CY133" s="265"/>
      <c r="CZ133" s="265"/>
      <c r="DA133" s="265"/>
      <c r="DB133" s="265"/>
      <c r="DC133" s="265"/>
      <c r="DD133" s="265"/>
      <c r="DE133" s="265"/>
      <c r="DF133" s="265"/>
      <c r="DG133" s="265"/>
      <c r="DH133" s="265"/>
      <c r="DI133" s="265"/>
      <c r="DJ133" s="265"/>
      <c r="DK133" s="265"/>
      <c r="DL133" s="265"/>
      <c r="DM133" s="265"/>
      <c r="DN133" s="265"/>
      <c r="DO133" s="265"/>
      <c r="DP133" s="265"/>
      <c r="DQ133" s="265"/>
      <c r="DR133" s="265"/>
      <c r="DS133" s="265"/>
      <c r="DT133" s="265"/>
      <c r="DU133" s="265"/>
      <c r="DV133" s="265"/>
      <c r="DW133" s="265"/>
      <c r="DX133" s="265"/>
      <c r="DY133" s="265"/>
      <c r="DZ133" s="265"/>
      <c r="EA133" s="265"/>
      <c r="EB133" s="265"/>
      <c r="EC133" s="265"/>
      <c r="ED133" s="265"/>
      <c r="EE133" s="265"/>
      <c r="EF133" s="265"/>
      <c r="EG133" s="265"/>
      <c r="EH133" s="265"/>
      <c r="EI133" s="265"/>
      <c r="EJ133" s="265"/>
      <c r="EK133" s="265"/>
      <c r="EL133" s="265"/>
      <c r="EM133" s="265"/>
      <c r="EN133" s="265"/>
      <c r="EO133" s="265"/>
      <c r="EP133" s="265"/>
      <c r="EQ133" s="265"/>
      <c r="ER133" s="265"/>
      <c r="ES133" s="265"/>
      <c r="ET133" s="265"/>
      <c r="EU133" s="265"/>
      <c r="EV133" s="265"/>
      <c r="EW133" s="265"/>
      <c r="EX133" s="265"/>
      <c r="EY133" s="265"/>
      <c r="EZ133" s="265"/>
      <c r="FA133" s="265"/>
      <c r="FB133" s="265"/>
      <c r="FC133" s="265"/>
      <c r="FD133" s="265"/>
      <c r="FE133" s="265"/>
      <c r="FF133" s="265"/>
      <c r="FG133" s="265"/>
      <c r="FH133" s="265"/>
      <c r="FI133" s="265"/>
      <c r="FJ133" s="265"/>
      <c r="FK133" s="265"/>
      <c r="FL133" s="265"/>
      <c r="FM133" s="265"/>
      <c r="FN133" s="265"/>
      <c r="FO133" s="265"/>
      <c r="FP133" s="265"/>
      <c r="FQ133" s="265"/>
      <c r="FR133" s="265"/>
      <c r="FS133" s="265"/>
      <c r="FT133" s="265"/>
      <c r="FU133" s="265"/>
      <c r="FV133" s="265"/>
      <c r="FW133" s="265"/>
      <c r="FX133" s="265"/>
      <c r="FY133" s="265"/>
      <c r="FZ133" s="265"/>
      <c r="GA133" s="265"/>
      <c r="GB133" s="265"/>
      <c r="GC133" s="265"/>
      <c r="GD133" s="265"/>
      <c r="GE133" s="265"/>
      <c r="GF133" s="265"/>
      <c r="GG133" s="265"/>
      <c r="GH133" s="265"/>
      <c r="GI133" s="265"/>
      <c r="GJ133" s="265"/>
      <c r="GK133" s="265"/>
      <c r="GL133" s="265"/>
      <c r="GM133" s="265"/>
      <c r="GN133" s="265"/>
      <c r="GO133" s="265"/>
      <c r="GP133" s="265"/>
      <c r="GQ133" s="265"/>
      <c r="GR133" s="265"/>
      <c r="GS133" s="265"/>
      <c r="GT133" s="265"/>
      <c r="GU133" s="265"/>
      <c r="GV133" s="265"/>
      <c r="GW133" s="265"/>
      <c r="GX133" s="265"/>
      <c r="GY133" s="265"/>
      <c r="GZ133" s="265"/>
      <c r="HA133" s="265"/>
      <c r="HB133" s="265"/>
      <c r="HC133" s="265"/>
      <c r="HD133" s="265"/>
      <c r="HE133" s="265"/>
      <c r="HF133" s="265"/>
      <c r="HG133" s="265"/>
      <c r="HH133" s="265"/>
      <c r="HI133" s="265"/>
      <c r="HJ133" s="265"/>
      <c r="HK133" s="265"/>
      <c r="HL133" s="265"/>
      <c r="HM133" s="265"/>
      <c r="HN133" s="265"/>
      <c r="HO133" s="265"/>
      <c r="HP133" s="265"/>
      <c r="HQ133" s="265"/>
      <c r="HR133" s="265"/>
      <c r="HS133" s="265"/>
      <c r="HT133" s="265"/>
      <c r="HU133" s="265"/>
      <c r="HV133" s="265"/>
      <c r="HW133" s="265"/>
      <c r="HX133" s="265"/>
      <c r="HY133" s="265"/>
      <c r="HZ133" s="265"/>
      <c r="IA133" s="265"/>
      <c r="IB133" s="265"/>
      <c r="IC133" s="265"/>
      <c r="ID133" s="265"/>
      <c r="IE133" s="265"/>
      <c r="IF133" s="265"/>
      <c r="IG133" s="265"/>
      <c r="IH133" s="265"/>
      <c r="II133" s="265"/>
      <c r="IJ133" s="265"/>
      <c r="IK133" s="265"/>
      <c r="IL133" s="265"/>
      <c r="IM133" s="265"/>
      <c r="IN133" s="265"/>
      <c r="IO133" s="265"/>
      <c r="IP133" s="265"/>
      <c r="IQ133" s="265"/>
      <c r="IR133" s="265"/>
      <c r="IS133" s="265"/>
      <c r="IT133" s="265"/>
      <c r="IU133" s="265"/>
      <c r="IV133" s="265"/>
    </row>
    <row r="134" spans="1:256" s="469" customFormat="1" ht="15" customHeight="1">
      <c r="A134" s="270"/>
      <c r="B134" s="270"/>
      <c r="C134" s="270"/>
      <c r="D134" s="461"/>
      <c r="E134" s="461"/>
      <c r="F134" s="461"/>
      <c r="G134" s="267"/>
      <c r="H134" s="267"/>
      <c r="I134" s="265"/>
      <c r="J134" s="266"/>
      <c r="K134" s="265"/>
      <c r="L134" s="265"/>
      <c r="M134" s="266"/>
      <c r="N134" s="265"/>
      <c r="O134" s="265"/>
      <c r="P134" s="265"/>
      <c r="Q134" s="265"/>
      <c r="R134" s="265"/>
      <c r="S134" s="265"/>
      <c r="T134" s="265"/>
      <c r="U134" s="265"/>
      <c r="V134" s="265"/>
      <c r="W134" s="265"/>
      <c r="X134" s="265"/>
      <c r="Y134" s="265"/>
      <c r="Z134" s="265"/>
      <c r="AA134" s="265"/>
      <c r="AB134" s="265"/>
      <c r="AC134" s="265"/>
      <c r="AD134" s="265"/>
      <c r="AE134" s="265"/>
      <c r="AF134" s="265"/>
      <c r="AG134" s="265"/>
      <c r="AH134" s="265"/>
      <c r="AI134" s="265"/>
      <c r="AJ134" s="265"/>
      <c r="AK134" s="265"/>
      <c r="AL134" s="265"/>
      <c r="AM134" s="265"/>
      <c r="AN134" s="265"/>
      <c r="AO134" s="265"/>
      <c r="AP134" s="265"/>
      <c r="AQ134" s="265"/>
      <c r="AR134" s="265"/>
      <c r="AS134" s="265"/>
      <c r="AT134" s="265"/>
      <c r="AU134" s="265"/>
      <c r="AV134" s="265"/>
      <c r="AW134" s="265"/>
      <c r="AX134" s="265"/>
      <c r="AY134" s="265"/>
      <c r="AZ134" s="265"/>
      <c r="BA134" s="265"/>
      <c r="BB134" s="265"/>
      <c r="BC134" s="265"/>
      <c r="BD134" s="265"/>
      <c r="BE134" s="265"/>
      <c r="BF134" s="265"/>
      <c r="BG134" s="265"/>
      <c r="BH134" s="265"/>
      <c r="BI134" s="265"/>
      <c r="BJ134" s="265"/>
      <c r="BK134" s="265"/>
      <c r="BL134" s="265"/>
      <c r="BM134" s="265"/>
      <c r="BN134" s="265"/>
      <c r="BO134" s="265"/>
      <c r="BP134" s="265"/>
      <c r="BQ134" s="265"/>
      <c r="BR134" s="265"/>
      <c r="BS134" s="265"/>
      <c r="BT134" s="265"/>
      <c r="BU134" s="265"/>
      <c r="BV134" s="265"/>
      <c r="BW134" s="265"/>
      <c r="BX134" s="265"/>
      <c r="BY134" s="265"/>
      <c r="BZ134" s="265"/>
      <c r="CA134" s="265"/>
      <c r="CB134" s="265"/>
      <c r="CC134" s="265"/>
      <c r="CD134" s="265"/>
      <c r="CE134" s="265"/>
      <c r="CF134" s="265"/>
      <c r="CG134" s="265"/>
      <c r="CH134" s="265"/>
      <c r="CI134" s="265"/>
      <c r="CJ134" s="265"/>
      <c r="CK134" s="265"/>
      <c r="CL134" s="265"/>
      <c r="CM134" s="265"/>
      <c r="CN134" s="265"/>
      <c r="CO134" s="265"/>
      <c r="CP134" s="265"/>
      <c r="CQ134" s="265"/>
      <c r="CR134" s="265"/>
      <c r="CS134" s="265"/>
      <c r="CT134" s="265"/>
      <c r="CU134" s="265"/>
      <c r="CV134" s="265"/>
      <c r="CW134" s="265"/>
      <c r="CX134" s="265"/>
      <c r="CY134" s="265"/>
      <c r="CZ134" s="265"/>
      <c r="DA134" s="265"/>
      <c r="DB134" s="265"/>
      <c r="DC134" s="265"/>
      <c r="DD134" s="265"/>
      <c r="DE134" s="265"/>
      <c r="DF134" s="265"/>
      <c r="DG134" s="265"/>
      <c r="DH134" s="265"/>
      <c r="DI134" s="265"/>
      <c r="DJ134" s="265"/>
      <c r="DK134" s="265"/>
      <c r="DL134" s="265"/>
      <c r="DM134" s="265"/>
      <c r="DN134" s="265"/>
      <c r="DO134" s="265"/>
      <c r="DP134" s="265"/>
      <c r="DQ134" s="265"/>
      <c r="DR134" s="265"/>
      <c r="DS134" s="265"/>
      <c r="DT134" s="265"/>
      <c r="DU134" s="265"/>
      <c r="DV134" s="265"/>
      <c r="DW134" s="265"/>
      <c r="DX134" s="265"/>
      <c r="DY134" s="265"/>
      <c r="DZ134" s="265"/>
      <c r="EA134" s="265"/>
      <c r="EB134" s="265"/>
      <c r="EC134" s="265"/>
      <c r="ED134" s="265"/>
      <c r="EE134" s="265"/>
      <c r="EF134" s="265"/>
      <c r="EG134" s="265"/>
      <c r="EH134" s="265"/>
      <c r="EI134" s="265"/>
      <c r="EJ134" s="265"/>
      <c r="EK134" s="265"/>
      <c r="EL134" s="265"/>
      <c r="EM134" s="265"/>
      <c r="EN134" s="265"/>
      <c r="EO134" s="265"/>
      <c r="EP134" s="265"/>
      <c r="EQ134" s="265"/>
      <c r="ER134" s="265"/>
      <c r="ES134" s="265"/>
      <c r="ET134" s="265"/>
      <c r="EU134" s="265"/>
      <c r="EV134" s="265"/>
      <c r="EW134" s="265"/>
      <c r="EX134" s="265"/>
      <c r="EY134" s="265"/>
      <c r="EZ134" s="265"/>
      <c r="FA134" s="265"/>
      <c r="FB134" s="265"/>
      <c r="FC134" s="265"/>
      <c r="FD134" s="265"/>
      <c r="FE134" s="265"/>
      <c r="FF134" s="265"/>
      <c r="FG134" s="265"/>
      <c r="FH134" s="265"/>
      <c r="FI134" s="265"/>
      <c r="FJ134" s="265"/>
      <c r="FK134" s="265"/>
      <c r="FL134" s="265"/>
      <c r="FM134" s="265"/>
      <c r="FN134" s="265"/>
      <c r="FO134" s="265"/>
      <c r="FP134" s="265"/>
      <c r="FQ134" s="265"/>
      <c r="FR134" s="265"/>
      <c r="FS134" s="265"/>
      <c r="FT134" s="265"/>
      <c r="FU134" s="265"/>
      <c r="FV134" s="265"/>
      <c r="FW134" s="265"/>
      <c r="FX134" s="265"/>
      <c r="FY134" s="265"/>
      <c r="FZ134" s="265"/>
      <c r="GA134" s="265"/>
      <c r="GB134" s="265"/>
      <c r="GC134" s="265"/>
      <c r="GD134" s="265"/>
      <c r="GE134" s="265"/>
      <c r="GF134" s="265"/>
      <c r="GG134" s="265"/>
      <c r="GH134" s="265"/>
      <c r="GI134" s="265"/>
      <c r="GJ134" s="265"/>
      <c r="GK134" s="265"/>
      <c r="GL134" s="265"/>
      <c r="GM134" s="265"/>
      <c r="GN134" s="265"/>
      <c r="GO134" s="265"/>
      <c r="GP134" s="265"/>
      <c r="GQ134" s="265"/>
      <c r="GR134" s="265"/>
      <c r="GS134" s="265"/>
      <c r="GT134" s="265"/>
      <c r="GU134" s="265"/>
      <c r="GV134" s="265"/>
      <c r="GW134" s="265"/>
      <c r="GX134" s="265"/>
      <c r="GY134" s="265"/>
      <c r="GZ134" s="265"/>
      <c r="HA134" s="265"/>
      <c r="HB134" s="265"/>
      <c r="HC134" s="265"/>
      <c r="HD134" s="265"/>
      <c r="HE134" s="265"/>
      <c r="HF134" s="265"/>
      <c r="HG134" s="265"/>
      <c r="HH134" s="265"/>
      <c r="HI134" s="265"/>
      <c r="HJ134" s="265"/>
      <c r="HK134" s="265"/>
      <c r="HL134" s="265"/>
      <c r="HM134" s="265"/>
      <c r="HN134" s="265"/>
      <c r="HO134" s="265"/>
      <c r="HP134" s="265"/>
      <c r="HQ134" s="265"/>
      <c r="HR134" s="265"/>
      <c r="HS134" s="265"/>
      <c r="HT134" s="265"/>
      <c r="HU134" s="265"/>
      <c r="HV134" s="265"/>
      <c r="HW134" s="265"/>
      <c r="HX134" s="265"/>
      <c r="HY134" s="265"/>
      <c r="HZ134" s="265"/>
      <c r="IA134" s="265"/>
      <c r="IB134" s="265"/>
      <c r="IC134" s="265"/>
      <c r="ID134" s="265"/>
      <c r="IE134" s="265"/>
      <c r="IF134" s="265"/>
      <c r="IG134" s="265"/>
      <c r="IH134" s="265"/>
      <c r="II134" s="265"/>
      <c r="IJ134" s="265"/>
      <c r="IK134" s="265"/>
      <c r="IL134" s="265"/>
      <c r="IM134" s="265"/>
      <c r="IN134" s="265"/>
      <c r="IO134" s="265"/>
      <c r="IP134" s="265"/>
      <c r="IQ134" s="265"/>
      <c r="IR134" s="265"/>
      <c r="IS134" s="265"/>
      <c r="IT134" s="265"/>
      <c r="IU134" s="265"/>
      <c r="IV134" s="265"/>
    </row>
    <row r="135" spans="1:256" s="469" customFormat="1" ht="15" customHeight="1">
      <c r="A135" s="270"/>
      <c r="B135" s="270"/>
      <c r="C135" s="270"/>
      <c r="D135" s="461"/>
      <c r="E135" s="461"/>
      <c r="F135" s="461"/>
      <c r="G135" s="267"/>
      <c r="H135" s="267"/>
      <c r="I135" s="265"/>
      <c r="J135" s="266"/>
      <c r="K135" s="265"/>
      <c r="L135" s="265"/>
      <c r="M135" s="266"/>
      <c r="N135" s="265"/>
      <c r="O135" s="265"/>
      <c r="P135" s="265"/>
      <c r="Q135" s="265"/>
      <c r="R135" s="265"/>
      <c r="S135" s="265"/>
      <c r="T135" s="265"/>
      <c r="U135" s="265"/>
      <c r="V135" s="265"/>
      <c r="W135" s="265"/>
      <c r="X135" s="265"/>
      <c r="Y135" s="265"/>
      <c r="Z135" s="265"/>
      <c r="AA135" s="265"/>
      <c r="AB135" s="265"/>
      <c r="AC135" s="265"/>
      <c r="AD135" s="265"/>
      <c r="AE135" s="265"/>
      <c r="AF135" s="265"/>
      <c r="AG135" s="265"/>
      <c r="AH135" s="265"/>
      <c r="AI135" s="265"/>
      <c r="AJ135" s="265"/>
      <c r="AK135" s="265"/>
      <c r="AL135" s="265"/>
      <c r="AM135" s="265"/>
      <c r="AN135" s="265"/>
      <c r="AO135" s="265"/>
      <c r="AP135" s="265"/>
      <c r="AQ135" s="265"/>
      <c r="AR135" s="265"/>
      <c r="AS135" s="265"/>
      <c r="AT135" s="265"/>
      <c r="AU135" s="265"/>
      <c r="AV135" s="265"/>
      <c r="AW135" s="265"/>
      <c r="AX135" s="265"/>
      <c r="AY135" s="265"/>
      <c r="AZ135" s="265"/>
      <c r="BA135" s="265"/>
      <c r="BB135" s="265"/>
      <c r="BC135" s="265"/>
      <c r="BD135" s="265"/>
      <c r="BE135" s="265"/>
      <c r="BF135" s="265"/>
      <c r="BG135" s="265"/>
      <c r="BH135" s="265"/>
      <c r="BI135" s="265"/>
      <c r="BJ135" s="265"/>
      <c r="BK135" s="265"/>
      <c r="BL135" s="265"/>
      <c r="BM135" s="265"/>
      <c r="BN135" s="265"/>
      <c r="BO135" s="265"/>
      <c r="BP135" s="265"/>
      <c r="BQ135" s="265"/>
      <c r="BR135" s="265"/>
      <c r="BS135" s="265"/>
      <c r="BT135" s="265"/>
      <c r="BU135" s="265"/>
      <c r="BV135" s="265"/>
      <c r="BW135" s="265"/>
      <c r="BX135" s="265"/>
      <c r="BY135" s="265"/>
      <c r="BZ135" s="265"/>
      <c r="CA135" s="265"/>
      <c r="CB135" s="265"/>
      <c r="CC135" s="265"/>
      <c r="CD135" s="265"/>
      <c r="CE135" s="265"/>
      <c r="CF135" s="265"/>
      <c r="CG135" s="265"/>
      <c r="CH135" s="265"/>
      <c r="CI135" s="265"/>
      <c r="CJ135" s="265"/>
      <c r="CK135" s="265"/>
      <c r="CL135" s="265"/>
      <c r="CM135" s="265"/>
      <c r="CN135" s="265"/>
      <c r="CO135" s="265"/>
      <c r="CP135" s="265"/>
      <c r="CQ135" s="265"/>
      <c r="CR135" s="265"/>
      <c r="CS135" s="265"/>
      <c r="CT135" s="265"/>
      <c r="CU135" s="265"/>
      <c r="CV135" s="265"/>
      <c r="CW135" s="265"/>
      <c r="CX135" s="265"/>
      <c r="CY135" s="265"/>
      <c r="CZ135" s="265"/>
      <c r="DA135" s="265"/>
      <c r="DB135" s="265"/>
      <c r="DC135" s="265"/>
      <c r="DD135" s="265"/>
      <c r="DE135" s="265"/>
      <c r="DF135" s="265"/>
      <c r="DG135" s="265"/>
      <c r="DH135" s="265"/>
      <c r="DI135" s="265"/>
      <c r="DJ135" s="265"/>
      <c r="DK135" s="265"/>
      <c r="DL135" s="265"/>
      <c r="DM135" s="265"/>
      <c r="DN135" s="265"/>
      <c r="DO135" s="265"/>
      <c r="DP135" s="265"/>
      <c r="DQ135" s="265"/>
      <c r="DR135" s="265"/>
      <c r="DS135" s="265"/>
      <c r="DT135" s="265"/>
      <c r="DU135" s="265"/>
      <c r="DV135" s="265"/>
      <c r="DW135" s="265"/>
      <c r="DX135" s="265"/>
      <c r="DY135" s="265"/>
      <c r="DZ135" s="265"/>
      <c r="EA135" s="265"/>
      <c r="EB135" s="265"/>
      <c r="EC135" s="265"/>
      <c r="ED135" s="265"/>
      <c r="EE135" s="265"/>
      <c r="EF135" s="265"/>
      <c r="EG135" s="265"/>
      <c r="EH135" s="265"/>
      <c r="EI135" s="265"/>
      <c r="EJ135" s="265"/>
      <c r="EK135" s="265"/>
      <c r="EL135" s="265"/>
      <c r="EM135" s="265"/>
      <c r="EN135" s="265"/>
      <c r="EO135" s="265"/>
      <c r="EP135" s="265"/>
      <c r="EQ135" s="265"/>
      <c r="ER135" s="265"/>
      <c r="ES135" s="265"/>
      <c r="ET135" s="265"/>
      <c r="EU135" s="265"/>
      <c r="EV135" s="265"/>
      <c r="EW135" s="265"/>
      <c r="EX135" s="265"/>
      <c r="EY135" s="265"/>
      <c r="EZ135" s="265"/>
      <c r="FA135" s="265"/>
      <c r="FB135" s="265"/>
      <c r="FC135" s="265"/>
      <c r="FD135" s="265"/>
      <c r="FE135" s="265"/>
      <c r="FF135" s="265"/>
      <c r="FG135" s="265"/>
      <c r="FH135" s="265"/>
      <c r="FI135" s="265"/>
      <c r="FJ135" s="265"/>
      <c r="FK135" s="265"/>
      <c r="FL135" s="265"/>
      <c r="FM135" s="265"/>
      <c r="FN135" s="265"/>
      <c r="FO135" s="265"/>
      <c r="FP135" s="265"/>
      <c r="FQ135" s="265"/>
      <c r="FR135" s="265"/>
      <c r="FS135" s="265"/>
      <c r="FT135" s="265"/>
      <c r="FU135" s="265"/>
      <c r="FV135" s="265"/>
      <c r="FW135" s="265"/>
      <c r="FX135" s="265"/>
      <c r="FY135" s="265"/>
      <c r="FZ135" s="265"/>
      <c r="GA135" s="265"/>
      <c r="GB135" s="265"/>
      <c r="GC135" s="265"/>
      <c r="GD135" s="265"/>
      <c r="GE135" s="265"/>
      <c r="GF135" s="265"/>
      <c r="GG135" s="265"/>
      <c r="GH135" s="265"/>
      <c r="GI135" s="265"/>
      <c r="GJ135" s="265"/>
      <c r="GK135" s="265"/>
      <c r="GL135" s="265"/>
      <c r="GM135" s="265"/>
      <c r="GN135" s="265"/>
      <c r="GO135" s="265"/>
      <c r="GP135" s="265"/>
      <c r="GQ135" s="265"/>
      <c r="GR135" s="265"/>
      <c r="GS135" s="265"/>
      <c r="GT135" s="265"/>
      <c r="GU135" s="265"/>
      <c r="GV135" s="265"/>
      <c r="GW135" s="265"/>
      <c r="GX135" s="265"/>
      <c r="GY135" s="265"/>
      <c r="GZ135" s="265"/>
      <c r="HA135" s="265"/>
      <c r="HB135" s="265"/>
      <c r="HC135" s="265"/>
      <c r="HD135" s="265"/>
      <c r="HE135" s="265"/>
      <c r="HF135" s="265"/>
      <c r="HG135" s="265"/>
      <c r="HH135" s="265"/>
      <c r="HI135" s="265"/>
      <c r="HJ135" s="265"/>
      <c r="HK135" s="265"/>
      <c r="HL135" s="265"/>
      <c r="HM135" s="265"/>
      <c r="HN135" s="265"/>
      <c r="HO135" s="265"/>
      <c r="HP135" s="265"/>
      <c r="HQ135" s="265"/>
      <c r="HR135" s="265"/>
      <c r="HS135" s="265"/>
      <c r="HT135" s="265"/>
      <c r="HU135" s="265"/>
      <c r="HV135" s="265"/>
      <c r="HW135" s="265"/>
      <c r="HX135" s="265"/>
      <c r="HY135" s="265"/>
      <c r="HZ135" s="265"/>
      <c r="IA135" s="265"/>
      <c r="IB135" s="265"/>
      <c r="IC135" s="265"/>
      <c r="ID135" s="265"/>
      <c r="IE135" s="265"/>
      <c r="IF135" s="265"/>
      <c r="IG135" s="265"/>
      <c r="IH135" s="265"/>
      <c r="II135" s="265"/>
      <c r="IJ135" s="265"/>
      <c r="IK135" s="265"/>
      <c r="IL135" s="265"/>
      <c r="IM135" s="265"/>
      <c r="IN135" s="265"/>
      <c r="IO135" s="265"/>
      <c r="IP135" s="265"/>
      <c r="IQ135" s="265"/>
      <c r="IR135" s="265"/>
      <c r="IS135" s="265"/>
      <c r="IT135" s="265"/>
      <c r="IU135" s="265"/>
      <c r="IV135" s="265"/>
    </row>
    <row r="136" spans="1:256" s="469" customFormat="1" ht="15" customHeight="1">
      <c r="A136" s="270"/>
      <c r="B136" s="270"/>
      <c r="C136" s="270"/>
      <c r="D136" s="461"/>
      <c r="E136" s="461"/>
      <c r="F136" s="461"/>
      <c r="G136" s="267"/>
      <c r="H136" s="267"/>
      <c r="I136" s="265"/>
      <c r="J136" s="266"/>
      <c r="K136" s="265"/>
      <c r="L136" s="265"/>
      <c r="M136" s="266"/>
      <c r="N136" s="265"/>
      <c r="O136" s="265"/>
      <c r="P136" s="265"/>
      <c r="Q136" s="265"/>
      <c r="R136" s="265"/>
      <c r="S136" s="265"/>
      <c r="T136" s="265"/>
      <c r="U136" s="265"/>
      <c r="V136" s="265"/>
      <c r="W136" s="265"/>
      <c r="X136" s="265"/>
      <c r="Y136" s="265"/>
      <c r="Z136" s="265"/>
      <c r="AA136" s="265"/>
      <c r="AB136" s="265"/>
      <c r="AC136" s="265"/>
      <c r="AD136" s="265"/>
      <c r="AE136" s="265"/>
      <c r="AF136" s="265"/>
      <c r="AG136" s="265"/>
      <c r="AH136" s="265"/>
      <c r="AI136" s="265"/>
      <c r="AJ136" s="265"/>
      <c r="AK136" s="265"/>
      <c r="AL136" s="265"/>
      <c r="AM136" s="265"/>
      <c r="AN136" s="265"/>
      <c r="AO136" s="265"/>
      <c r="AP136" s="265"/>
      <c r="AQ136" s="265"/>
      <c r="AR136" s="265"/>
      <c r="AS136" s="265"/>
      <c r="AT136" s="265"/>
      <c r="AU136" s="265"/>
      <c r="AV136" s="265"/>
      <c r="AW136" s="265"/>
      <c r="AX136" s="265"/>
      <c r="AY136" s="265"/>
      <c r="AZ136" s="265"/>
      <c r="BA136" s="265"/>
      <c r="BB136" s="265"/>
      <c r="BC136" s="265"/>
      <c r="BD136" s="265"/>
      <c r="BE136" s="265"/>
      <c r="BF136" s="265"/>
      <c r="BG136" s="265"/>
      <c r="BH136" s="265"/>
      <c r="BI136" s="265"/>
      <c r="BJ136" s="265"/>
      <c r="BK136" s="265"/>
      <c r="BL136" s="265"/>
      <c r="BM136" s="265"/>
      <c r="BN136" s="265"/>
      <c r="BO136" s="265"/>
      <c r="BP136" s="265"/>
      <c r="BQ136" s="265"/>
      <c r="BR136" s="265"/>
      <c r="BS136" s="265"/>
      <c r="BT136" s="265"/>
      <c r="BU136" s="265"/>
      <c r="BV136" s="265"/>
      <c r="BW136" s="265"/>
      <c r="BX136" s="265"/>
      <c r="BY136" s="265"/>
      <c r="BZ136" s="265"/>
      <c r="CA136" s="265"/>
      <c r="CB136" s="265"/>
      <c r="CC136" s="265"/>
      <c r="CD136" s="265"/>
      <c r="CE136" s="265"/>
      <c r="CF136" s="265"/>
      <c r="CG136" s="265"/>
      <c r="CH136" s="265"/>
      <c r="CI136" s="265"/>
      <c r="CJ136" s="265"/>
      <c r="CK136" s="265"/>
      <c r="CL136" s="265"/>
      <c r="CM136" s="265"/>
      <c r="CN136" s="265"/>
      <c r="CO136" s="265"/>
      <c r="CP136" s="265"/>
      <c r="CQ136" s="265"/>
      <c r="CR136" s="265"/>
      <c r="CS136" s="265"/>
      <c r="CT136" s="265"/>
      <c r="CU136" s="265"/>
      <c r="CV136" s="265"/>
      <c r="CW136" s="265"/>
      <c r="CX136" s="265"/>
      <c r="CY136" s="265"/>
      <c r="CZ136" s="265"/>
      <c r="DA136" s="265"/>
      <c r="DB136" s="265"/>
      <c r="DC136" s="265"/>
      <c r="DD136" s="265"/>
      <c r="DE136" s="265"/>
      <c r="DF136" s="265"/>
      <c r="DG136" s="265"/>
      <c r="DH136" s="265"/>
      <c r="DI136" s="265"/>
      <c r="DJ136" s="265"/>
      <c r="DK136" s="265"/>
      <c r="DL136" s="265"/>
      <c r="DM136" s="265"/>
      <c r="DN136" s="265"/>
      <c r="DO136" s="265"/>
      <c r="DP136" s="265"/>
      <c r="DQ136" s="265"/>
      <c r="DR136" s="265"/>
      <c r="DS136" s="265"/>
      <c r="DT136" s="265"/>
      <c r="DU136" s="265"/>
      <c r="DV136" s="265"/>
      <c r="DW136" s="265"/>
      <c r="DX136" s="265"/>
      <c r="DY136" s="265"/>
      <c r="DZ136" s="265"/>
      <c r="EA136" s="265"/>
      <c r="EB136" s="265"/>
      <c r="EC136" s="265"/>
      <c r="ED136" s="265"/>
      <c r="EE136" s="265"/>
      <c r="EF136" s="265"/>
      <c r="EG136" s="265"/>
      <c r="EH136" s="265"/>
      <c r="EI136" s="265"/>
      <c r="EJ136" s="265"/>
      <c r="EK136" s="265"/>
      <c r="EL136" s="265"/>
      <c r="EM136" s="265"/>
      <c r="EN136" s="265"/>
      <c r="EO136" s="265"/>
      <c r="EP136" s="265"/>
      <c r="EQ136" s="265"/>
      <c r="ER136" s="265"/>
      <c r="ES136" s="265"/>
      <c r="ET136" s="265"/>
      <c r="EU136" s="265"/>
      <c r="EV136" s="265"/>
      <c r="EW136" s="265"/>
      <c r="EX136" s="265"/>
      <c r="EY136" s="265"/>
      <c r="EZ136" s="265"/>
      <c r="FA136" s="265"/>
      <c r="FB136" s="265"/>
      <c r="FC136" s="265"/>
      <c r="FD136" s="265"/>
      <c r="FE136" s="265"/>
      <c r="FF136" s="265"/>
      <c r="FG136" s="265"/>
      <c r="FH136" s="265"/>
      <c r="FI136" s="265"/>
      <c r="FJ136" s="265"/>
      <c r="FK136" s="265"/>
      <c r="FL136" s="265"/>
      <c r="FM136" s="265"/>
      <c r="FN136" s="265"/>
      <c r="FO136" s="265"/>
      <c r="FP136" s="265"/>
      <c r="FQ136" s="265"/>
      <c r="FR136" s="265"/>
      <c r="FS136" s="265"/>
      <c r="FT136" s="265"/>
      <c r="FU136" s="265"/>
      <c r="FV136" s="265"/>
      <c r="FW136" s="265"/>
      <c r="FX136" s="265"/>
      <c r="FY136" s="265"/>
      <c r="FZ136" s="265"/>
      <c r="GA136" s="265"/>
      <c r="GB136" s="265"/>
      <c r="GC136" s="265"/>
      <c r="GD136" s="265"/>
      <c r="GE136" s="265"/>
      <c r="GF136" s="265"/>
      <c r="GG136" s="265"/>
      <c r="GH136" s="265"/>
      <c r="GI136" s="265"/>
      <c r="GJ136" s="265"/>
      <c r="GK136" s="265"/>
      <c r="GL136" s="265"/>
      <c r="GM136" s="265"/>
      <c r="GN136" s="265"/>
      <c r="GO136" s="265"/>
      <c r="GP136" s="265"/>
      <c r="GQ136" s="265"/>
      <c r="GR136" s="265"/>
      <c r="GS136" s="265"/>
      <c r="GT136" s="265"/>
      <c r="GU136" s="265"/>
      <c r="GV136" s="265"/>
      <c r="GW136" s="265"/>
      <c r="GX136" s="265"/>
      <c r="GY136" s="265"/>
      <c r="GZ136" s="265"/>
      <c r="HA136" s="265"/>
      <c r="HB136" s="265"/>
      <c r="HC136" s="265"/>
      <c r="HD136" s="265"/>
      <c r="HE136" s="265"/>
      <c r="HF136" s="265"/>
      <c r="HG136" s="265"/>
      <c r="HH136" s="265"/>
      <c r="HI136" s="265"/>
      <c r="HJ136" s="265"/>
      <c r="HK136" s="265"/>
      <c r="HL136" s="265"/>
      <c r="HM136" s="265"/>
      <c r="HN136" s="265"/>
      <c r="HO136" s="265"/>
      <c r="HP136" s="265"/>
      <c r="HQ136" s="265"/>
      <c r="HR136" s="265"/>
      <c r="HS136" s="265"/>
      <c r="HT136" s="265"/>
      <c r="HU136" s="265"/>
      <c r="HV136" s="265"/>
      <c r="HW136" s="265"/>
      <c r="HX136" s="265"/>
      <c r="HY136" s="265"/>
      <c r="HZ136" s="265"/>
      <c r="IA136" s="265"/>
      <c r="IB136" s="265"/>
      <c r="IC136" s="265"/>
      <c r="ID136" s="265"/>
      <c r="IE136" s="265"/>
      <c r="IF136" s="265"/>
      <c r="IG136" s="265"/>
      <c r="IH136" s="265"/>
      <c r="II136" s="265"/>
      <c r="IJ136" s="265"/>
      <c r="IK136" s="265"/>
      <c r="IL136" s="265"/>
      <c r="IM136" s="265"/>
      <c r="IN136" s="265"/>
      <c r="IO136" s="265"/>
      <c r="IP136" s="265"/>
      <c r="IQ136" s="265"/>
      <c r="IR136" s="265"/>
      <c r="IS136" s="265"/>
      <c r="IT136" s="265"/>
      <c r="IU136" s="265"/>
      <c r="IV136" s="265"/>
    </row>
    <row r="137" spans="1:256" s="469" customFormat="1" ht="15" customHeight="1">
      <c r="A137" s="270"/>
      <c r="B137" s="270"/>
      <c r="C137" s="270"/>
      <c r="D137" s="461"/>
      <c r="E137" s="461"/>
      <c r="F137" s="461"/>
      <c r="G137" s="267"/>
      <c r="H137" s="267"/>
      <c r="I137" s="265"/>
      <c r="J137" s="266"/>
      <c r="K137" s="265"/>
      <c r="L137" s="265"/>
      <c r="M137" s="266"/>
      <c r="N137" s="265"/>
      <c r="O137" s="265"/>
      <c r="P137" s="265"/>
      <c r="Q137" s="265"/>
      <c r="R137" s="265"/>
      <c r="S137" s="265"/>
      <c r="T137" s="265"/>
      <c r="U137" s="265"/>
      <c r="V137" s="265"/>
      <c r="W137" s="265"/>
      <c r="X137" s="265"/>
      <c r="Y137" s="265"/>
      <c r="Z137" s="265"/>
      <c r="AA137" s="265"/>
      <c r="AB137" s="265"/>
      <c r="AC137" s="265"/>
      <c r="AD137" s="265"/>
      <c r="AE137" s="265"/>
      <c r="AF137" s="265"/>
      <c r="AG137" s="265"/>
      <c r="AH137" s="265"/>
      <c r="AI137" s="265"/>
      <c r="AJ137" s="265"/>
      <c r="AK137" s="265"/>
      <c r="AL137" s="265"/>
      <c r="AM137" s="265"/>
      <c r="AN137" s="265"/>
      <c r="AO137" s="265"/>
      <c r="AP137" s="265"/>
      <c r="AQ137" s="265"/>
      <c r="AR137" s="265"/>
      <c r="AS137" s="265"/>
      <c r="AT137" s="265"/>
      <c r="AU137" s="265"/>
      <c r="AV137" s="265"/>
      <c r="AW137" s="265"/>
      <c r="AX137" s="265"/>
      <c r="AY137" s="265"/>
      <c r="AZ137" s="265"/>
      <c r="BA137" s="265"/>
      <c r="BB137" s="265"/>
      <c r="BC137" s="265"/>
      <c r="BD137" s="265"/>
      <c r="BE137" s="265"/>
      <c r="BF137" s="265"/>
      <c r="BG137" s="265"/>
      <c r="BH137" s="265"/>
      <c r="BI137" s="265"/>
      <c r="BJ137" s="265"/>
      <c r="BK137" s="265"/>
      <c r="BL137" s="265"/>
      <c r="BM137" s="265"/>
      <c r="BN137" s="265"/>
      <c r="BO137" s="265"/>
      <c r="BP137" s="265"/>
      <c r="BQ137" s="265"/>
      <c r="BR137" s="265"/>
      <c r="BS137" s="265"/>
      <c r="BT137" s="265"/>
      <c r="BU137" s="265"/>
      <c r="BV137" s="265"/>
      <c r="BW137" s="265"/>
      <c r="BX137" s="265"/>
      <c r="BY137" s="265"/>
      <c r="BZ137" s="265"/>
      <c r="CA137" s="265"/>
      <c r="CB137" s="265"/>
      <c r="CC137" s="265"/>
      <c r="CD137" s="265"/>
      <c r="CE137" s="265"/>
      <c r="CF137" s="265"/>
      <c r="CG137" s="265"/>
      <c r="CH137" s="265"/>
      <c r="CI137" s="265"/>
      <c r="CJ137" s="265"/>
      <c r="CK137" s="265"/>
      <c r="CL137" s="265"/>
      <c r="CM137" s="265"/>
      <c r="CN137" s="265"/>
      <c r="CO137" s="265"/>
      <c r="CP137" s="265"/>
      <c r="CQ137" s="265"/>
      <c r="CR137" s="265"/>
      <c r="CS137" s="265"/>
      <c r="CT137" s="265"/>
      <c r="CU137" s="265"/>
      <c r="CV137" s="265"/>
      <c r="CW137" s="265"/>
      <c r="CX137" s="265"/>
      <c r="CY137" s="265"/>
      <c r="CZ137" s="265"/>
      <c r="DA137" s="265"/>
      <c r="DB137" s="265"/>
      <c r="DC137" s="265"/>
      <c r="DD137" s="265"/>
      <c r="DE137" s="265"/>
      <c r="DF137" s="265"/>
      <c r="DG137" s="265"/>
      <c r="DH137" s="265"/>
      <c r="DI137" s="265"/>
      <c r="DJ137" s="265"/>
      <c r="DK137" s="265"/>
      <c r="DL137" s="265"/>
      <c r="DM137" s="265"/>
      <c r="DN137" s="265"/>
      <c r="DO137" s="265"/>
      <c r="DP137" s="265"/>
      <c r="DQ137" s="265"/>
      <c r="DR137" s="265"/>
      <c r="DS137" s="265"/>
      <c r="DT137" s="265"/>
      <c r="DU137" s="265"/>
      <c r="DV137" s="265"/>
      <c r="DW137" s="265"/>
      <c r="DX137" s="265"/>
      <c r="DY137" s="265"/>
      <c r="DZ137" s="265"/>
      <c r="EA137" s="265"/>
      <c r="EB137" s="265"/>
      <c r="EC137" s="265"/>
      <c r="ED137" s="265"/>
      <c r="EE137" s="265"/>
      <c r="EF137" s="265"/>
      <c r="EG137" s="265"/>
      <c r="EH137" s="265"/>
      <c r="EI137" s="265"/>
      <c r="EJ137" s="265"/>
      <c r="EK137" s="265"/>
      <c r="EL137" s="265"/>
      <c r="EM137" s="265"/>
      <c r="EN137" s="265"/>
      <c r="EO137" s="265"/>
      <c r="EP137" s="265"/>
      <c r="EQ137" s="265"/>
      <c r="ER137" s="265"/>
      <c r="ES137" s="265"/>
      <c r="ET137" s="265"/>
      <c r="EU137" s="265"/>
      <c r="EV137" s="265"/>
      <c r="EW137" s="265"/>
      <c r="EX137" s="265"/>
      <c r="EY137" s="265"/>
      <c r="EZ137" s="265"/>
      <c r="FA137" s="265"/>
      <c r="FB137" s="265"/>
      <c r="FC137" s="265"/>
      <c r="FD137" s="265"/>
      <c r="FE137" s="265"/>
      <c r="FF137" s="265"/>
      <c r="FG137" s="265"/>
      <c r="FH137" s="265"/>
      <c r="FI137" s="265"/>
      <c r="FJ137" s="265"/>
      <c r="FK137" s="265"/>
      <c r="FL137" s="265"/>
      <c r="FM137" s="265"/>
      <c r="FN137" s="265"/>
      <c r="FO137" s="265"/>
      <c r="FP137" s="265"/>
      <c r="FQ137" s="265"/>
      <c r="FR137" s="265"/>
      <c r="FS137" s="265"/>
      <c r="FT137" s="265"/>
      <c r="FU137" s="265"/>
      <c r="FV137" s="265"/>
      <c r="FW137" s="265"/>
      <c r="FX137" s="265"/>
      <c r="FY137" s="265"/>
      <c r="FZ137" s="265"/>
      <c r="GA137" s="265"/>
      <c r="GB137" s="265"/>
      <c r="GC137" s="265"/>
      <c r="GD137" s="265"/>
      <c r="GE137" s="265"/>
      <c r="GF137" s="265"/>
      <c r="GG137" s="265"/>
      <c r="GH137" s="265"/>
      <c r="GI137" s="265"/>
      <c r="GJ137" s="265"/>
      <c r="GK137" s="265"/>
      <c r="GL137" s="265"/>
      <c r="GM137" s="265"/>
      <c r="GN137" s="265"/>
      <c r="GO137" s="265"/>
      <c r="GP137" s="265"/>
      <c r="GQ137" s="265"/>
      <c r="GR137" s="265"/>
      <c r="GS137" s="265"/>
      <c r="GT137" s="265"/>
      <c r="GU137" s="265"/>
      <c r="GV137" s="265"/>
      <c r="GW137" s="265"/>
      <c r="GX137" s="265"/>
      <c r="GY137" s="265"/>
      <c r="GZ137" s="265"/>
      <c r="HA137" s="265"/>
      <c r="HB137" s="265"/>
      <c r="HC137" s="265"/>
      <c r="HD137" s="265"/>
      <c r="HE137" s="265"/>
      <c r="HF137" s="265"/>
      <c r="HG137" s="265"/>
      <c r="HH137" s="265"/>
      <c r="HI137" s="265"/>
      <c r="HJ137" s="265"/>
      <c r="HK137" s="265"/>
      <c r="HL137" s="265"/>
      <c r="HM137" s="265"/>
      <c r="HN137" s="265"/>
      <c r="HO137" s="265"/>
      <c r="HP137" s="265"/>
      <c r="HQ137" s="265"/>
      <c r="HR137" s="265"/>
      <c r="HS137" s="265"/>
      <c r="HT137" s="265"/>
      <c r="HU137" s="265"/>
      <c r="HV137" s="265"/>
      <c r="HW137" s="265"/>
      <c r="HX137" s="265"/>
      <c r="HY137" s="265"/>
      <c r="HZ137" s="265"/>
      <c r="IA137" s="265"/>
      <c r="IB137" s="265"/>
      <c r="IC137" s="265"/>
      <c r="ID137" s="265"/>
      <c r="IE137" s="265"/>
      <c r="IF137" s="265"/>
      <c r="IG137" s="265"/>
      <c r="IH137" s="265"/>
      <c r="II137" s="265"/>
      <c r="IJ137" s="265"/>
      <c r="IK137" s="265"/>
      <c r="IL137" s="265"/>
      <c r="IM137" s="265"/>
      <c r="IN137" s="265"/>
      <c r="IO137" s="265"/>
      <c r="IP137" s="265"/>
      <c r="IQ137" s="265"/>
      <c r="IR137" s="265"/>
      <c r="IS137" s="265"/>
      <c r="IT137" s="265"/>
      <c r="IU137" s="265"/>
      <c r="IV137" s="265"/>
    </row>
    <row r="138" spans="1:256" s="469" customFormat="1" ht="15" customHeight="1">
      <c r="A138" s="270"/>
      <c r="B138" s="270"/>
      <c r="C138" s="270"/>
      <c r="D138" s="461"/>
      <c r="E138" s="461"/>
      <c r="F138" s="461"/>
      <c r="G138" s="267"/>
      <c r="H138" s="267"/>
      <c r="I138" s="265"/>
      <c r="J138" s="266"/>
      <c r="K138" s="265"/>
      <c r="L138" s="265"/>
      <c r="M138" s="266"/>
      <c r="N138" s="265"/>
      <c r="O138" s="265"/>
      <c r="P138" s="265"/>
      <c r="Q138" s="265"/>
      <c r="R138" s="265"/>
      <c r="S138" s="265"/>
      <c r="T138" s="265"/>
      <c r="U138" s="265"/>
      <c r="V138" s="265"/>
      <c r="W138" s="265"/>
      <c r="X138" s="265"/>
      <c r="Y138" s="265"/>
      <c r="Z138" s="265"/>
      <c r="AA138" s="265"/>
      <c r="AB138" s="265"/>
      <c r="AC138" s="265"/>
      <c r="AD138" s="265"/>
      <c r="AE138" s="265"/>
      <c r="AF138" s="265"/>
      <c r="AG138" s="265"/>
      <c r="AH138" s="265"/>
      <c r="AI138" s="265"/>
      <c r="AJ138" s="265"/>
      <c r="AK138" s="265"/>
      <c r="AL138" s="265"/>
      <c r="AM138" s="265"/>
      <c r="AN138" s="265"/>
      <c r="AO138" s="265"/>
      <c r="AP138" s="265"/>
      <c r="AQ138" s="265"/>
      <c r="AR138" s="265"/>
      <c r="AS138" s="265"/>
      <c r="AT138" s="265"/>
      <c r="AU138" s="265"/>
      <c r="AV138" s="265"/>
      <c r="AW138" s="265"/>
      <c r="AX138" s="265"/>
      <c r="AY138" s="265"/>
      <c r="AZ138" s="265"/>
      <c r="BA138" s="265"/>
      <c r="BB138" s="265"/>
      <c r="BC138" s="265"/>
      <c r="BD138" s="265"/>
      <c r="BE138" s="265"/>
      <c r="BF138" s="265"/>
      <c r="BG138" s="265"/>
      <c r="BH138" s="265"/>
      <c r="BI138" s="265"/>
      <c r="BJ138" s="265"/>
      <c r="BK138" s="265"/>
      <c r="BL138" s="265"/>
      <c r="BM138" s="265"/>
      <c r="BN138" s="265"/>
      <c r="BO138" s="265"/>
      <c r="BP138" s="265"/>
      <c r="BQ138" s="265"/>
      <c r="BR138" s="265"/>
      <c r="BS138" s="265"/>
      <c r="BT138" s="265"/>
      <c r="BU138" s="265"/>
      <c r="BV138" s="265"/>
      <c r="BW138" s="265"/>
      <c r="BX138" s="265"/>
      <c r="BY138" s="265"/>
      <c r="BZ138" s="265"/>
      <c r="CA138" s="265"/>
      <c r="CB138" s="265"/>
      <c r="CC138" s="265"/>
      <c r="CD138" s="265"/>
      <c r="CE138" s="265"/>
      <c r="CF138" s="265"/>
      <c r="CG138" s="265"/>
      <c r="CH138" s="265"/>
      <c r="CI138" s="265"/>
      <c r="CJ138" s="265"/>
      <c r="CK138" s="265"/>
      <c r="CL138" s="265"/>
      <c r="CM138" s="265"/>
      <c r="CN138" s="265"/>
      <c r="CO138" s="265"/>
      <c r="CP138" s="265"/>
      <c r="CQ138" s="265"/>
      <c r="CR138" s="265"/>
      <c r="CS138" s="265"/>
      <c r="CT138" s="265"/>
      <c r="CU138" s="265"/>
      <c r="CV138" s="265"/>
      <c r="CW138" s="265"/>
      <c r="CX138" s="265"/>
      <c r="CY138" s="265"/>
      <c r="CZ138" s="265"/>
      <c r="DA138" s="265"/>
      <c r="DB138" s="265"/>
      <c r="DC138" s="265"/>
      <c r="DD138" s="265"/>
      <c r="DE138" s="265"/>
      <c r="DF138" s="265"/>
      <c r="DG138" s="265"/>
      <c r="DH138" s="265"/>
      <c r="DI138" s="265"/>
      <c r="DJ138" s="265"/>
      <c r="DK138" s="265"/>
      <c r="DL138" s="265"/>
      <c r="DM138" s="265"/>
      <c r="DN138" s="265"/>
      <c r="DO138" s="265"/>
      <c r="DP138" s="265"/>
      <c r="DQ138" s="265"/>
      <c r="DR138" s="265"/>
      <c r="DS138" s="265"/>
      <c r="DT138" s="265"/>
      <c r="DU138" s="265"/>
      <c r="DV138" s="265"/>
      <c r="DW138" s="265"/>
      <c r="DX138" s="265"/>
      <c r="DY138" s="265"/>
      <c r="DZ138" s="265"/>
      <c r="EA138" s="265"/>
      <c r="EB138" s="265"/>
      <c r="EC138" s="265"/>
      <c r="ED138" s="265"/>
      <c r="EE138" s="265"/>
      <c r="EF138" s="265"/>
      <c r="EG138" s="265"/>
      <c r="EH138" s="265"/>
      <c r="EI138" s="265"/>
      <c r="EJ138" s="265"/>
      <c r="EK138" s="265"/>
      <c r="EL138" s="265"/>
      <c r="EM138" s="265"/>
      <c r="EN138" s="265"/>
      <c r="EO138" s="265"/>
      <c r="EP138" s="265"/>
      <c r="EQ138" s="265"/>
      <c r="ER138" s="265"/>
      <c r="ES138" s="265"/>
      <c r="ET138" s="265"/>
      <c r="EU138" s="265"/>
      <c r="EV138" s="265"/>
      <c r="EW138" s="265"/>
      <c r="EX138" s="265"/>
      <c r="EY138" s="265"/>
      <c r="EZ138" s="265"/>
      <c r="FA138" s="265"/>
      <c r="FB138" s="265"/>
      <c r="FC138" s="265"/>
      <c r="FD138" s="265"/>
      <c r="FE138" s="265"/>
      <c r="FF138" s="265"/>
      <c r="FG138" s="265"/>
      <c r="FH138" s="265"/>
      <c r="FI138" s="265"/>
      <c r="FJ138" s="265"/>
      <c r="FK138" s="265"/>
      <c r="FL138" s="265"/>
      <c r="FM138" s="265"/>
      <c r="FN138" s="265"/>
      <c r="FO138" s="265"/>
      <c r="FP138" s="265"/>
      <c r="FQ138" s="265"/>
      <c r="FR138" s="265"/>
      <c r="FS138" s="265"/>
      <c r="FT138" s="265"/>
      <c r="FU138" s="265"/>
      <c r="FV138" s="265"/>
      <c r="FW138" s="265"/>
      <c r="FX138" s="265"/>
      <c r="FY138" s="265"/>
      <c r="FZ138" s="265"/>
      <c r="GA138" s="265"/>
      <c r="GB138" s="265"/>
      <c r="GC138" s="265"/>
      <c r="GD138" s="265"/>
      <c r="GE138" s="265"/>
      <c r="GF138" s="265"/>
      <c r="GG138" s="265"/>
      <c r="GH138" s="265"/>
      <c r="GI138" s="265"/>
      <c r="GJ138" s="265"/>
      <c r="GK138" s="265"/>
      <c r="GL138" s="265"/>
      <c r="GM138" s="265"/>
      <c r="GN138" s="265"/>
      <c r="GO138" s="265"/>
      <c r="GP138" s="265"/>
      <c r="GQ138" s="265"/>
      <c r="GR138" s="265"/>
      <c r="GS138" s="265"/>
      <c r="GT138" s="265"/>
      <c r="GU138" s="265"/>
      <c r="GV138" s="265"/>
      <c r="GW138" s="265"/>
      <c r="GX138" s="265"/>
      <c r="GY138" s="265"/>
      <c r="GZ138" s="265"/>
      <c r="HA138" s="265"/>
      <c r="HB138" s="265"/>
      <c r="HC138" s="265"/>
      <c r="HD138" s="265"/>
      <c r="HE138" s="265"/>
      <c r="HF138" s="265"/>
      <c r="HG138" s="265"/>
      <c r="HH138" s="265"/>
      <c r="HI138" s="265"/>
      <c r="HJ138" s="265"/>
      <c r="HK138" s="265"/>
      <c r="HL138" s="265"/>
      <c r="HM138" s="265"/>
      <c r="HN138" s="265"/>
      <c r="HO138" s="265"/>
      <c r="HP138" s="265"/>
      <c r="HQ138" s="265"/>
      <c r="HR138" s="265"/>
      <c r="HS138" s="265"/>
      <c r="HT138" s="265"/>
      <c r="HU138" s="265"/>
      <c r="HV138" s="265"/>
      <c r="HW138" s="265"/>
      <c r="HX138" s="265"/>
      <c r="HY138" s="265"/>
      <c r="HZ138" s="265"/>
      <c r="IA138" s="265"/>
      <c r="IB138" s="265"/>
      <c r="IC138" s="265"/>
      <c r="ID138" s="265"/>
      <c r="IE138" s="265"/>
      <c r="IF138" s="265"/>
      <c r="IG138" s="265"/>
      <c r="IH138" s="265"/>
      <c r="II138" s="265"/>
      <c r="IJ138" s="265"/>
      <c r="IK138" s="265"/>
      <c r="IL138" s="265"/>
      <c r="IM138" s="265"/>
      <c r="IN138" s="265"/>
      <c r="IO138" s="265"/>
      <c r="IP138" s="265"/>
      <c r="IQ138" s="265"/>
      <c r="IR138" s="265"/>
      <c r="IS138" s="265"/>
      <c r="IT138" s="265"/>
      <c r="IU138" s="265"/>
      <c r="IV138" s="265"/>
    </row>
    <row r="139" spans="1:256" s="469" customFormat="1" ht="15" customHeight="1">
      <c r="A139" s="270"/>
      <c r="B139" s="270"/>
      <c r="C139" s="270"/>
      <c r="D139" s="461"/>
      <c r="E139" s="461"/>
      <c r="F139" s="461"/>
      <c r="G139" s="267"/>
      <c r="H139" s="267"/>
      <c r="I139" s="265"/>
      <c r="J139" s="266"/>
      <c r="K139" s="265"/>
      <c r="L139" s="265"/>
      <c r="M139" s="266"/>
      <c r="N139" s="265"/>
      <c r="O139" s="265"/>
      <c r="P139" s="265"/>
      <c r="Q139" s="265"/>
      <c r="R139" s="265"/>
      <c r="S139" s="265"/>
      <c r="T139" s="265"/>
      <c r="U139" s="265"/>
      <c r="V139" s="265"/>
      <c r="W139" s="265"/>
      <c r="X139" s="265"/>
      <c r="Y139" s="265"/>
      <c r="Z139" s="265"/>
      <c r="AA139" s="265"/>
      <c r="AB139" s="265"/>
      <c r="AC139" s="265"/>
      <c r="AD139" s="265"/>
      <c r="AE139" s="265"/>
      <c r="AF139" s="265"/>
      <c r="AG139" s="265"/>
      <c r="AH139" s="265"/>
      <c r="AI139" s="265"/>
      <c r="AJ139" s="265"/>
      <c r="AK139" s="265"/>
      <c r="AL139" s="265"/>
      <c r="AM139" s="265"/>
      <c r="AN139" s="265"/>
      <c r="AO139" s="265"/>
      <c r="AP139" s="265"/>
      <c r="AQ139" s="265"/>
      <c r="AR139" s="265"/>
      <c r="AS139" s="265"/>
      <c r="AT139" s="265"/>
      <c r="AU139" s="265"/>
      <c r="AV139" s="265"/>
      <c r="AW139" s="265"/>
      <c r="AX139" s="265"/>
      <c r="AY139" s="265"/>
      <c r="AZ139" s="265"/>
      <c r="BA139" s="265"/>
      <c r="BB139" s="265"/>
      <c r="BC139" s="265"/>
      <c r="BD139" s="265"/>
      <c r="BE139" s="265"/>
      <c r="BF139" s="265"/>
      <c r="BG139" s="265"/>
      <c r="BH139" s="265"/>
      <c r="BI139" s="265"/>
      <c r="BJ139" s="265"/>
      <c r="BK139" s="265"/>
      <c r="BL139" s="265"/>
      <c r="BM139" s="265"/>
      <c r="BN139" s="265"/>
      <c r="BO139" s="265"/>
      <c r="BP139" s="265"/>
      <c r="BQ139" s="265"/>
      <c r="BR139" s="265"/>
      <c r="BS139" s="265"/>
      <c r="BT139" s="265"/>
      <c r="BU139" s="265"/>
      <c r="BV139" s="265"/>
      <c r="BW139" s="265"/>
      <c r="BX139" s="265"/>
      <c r="BY139" s="265"/>
      <c r="BZ139" s="265"/>
      <c r="CA139" s="265"/>
      <c r="CB139" s="265"/>
      <c r="CC139" s="265"/>
      <c r="CD139" s="265"/>
      <c r="CE139" s="265"/>
      <c r="CF139" s="265"/>
      <c r="CG139" s="265"/>
      <c r="CH139" s="265"/>
      <c r="CI139" s="265"/>
      <c r="CJ139" s="265"/>
      <c r="CK139" s="265"/>
      <c r="CL139" s="265"/>
      <c r="CM139" s="265"/>
      <c r="CN139" s="265"/>
      <c r="CO139" s="265"/>
      <c r="CP139" s="265"/>
      <c r="CQ139" s="265"/>
      <c r="CR139" s="265"/>
      <c r="CS139" s="265"/>
      <c r="CT139" s="265"/>
      <c r="CU139" s="265"/>
      <c r="CV139" s="265"/>
      <c r="CW139" s="265"/>
      <c r="CX139" s="265"/>
      <c r="CY139" s="265"/>
      <c r="CZ139" s="265"/>
      <c r="DA139" s="265"/>
      <c r="DB139" s="265"/>
      <c r="DC139" s="265"/>
      <c r="DD139" s="265"/>
      <c r="DE139" s="265"/>
      <c r="DF139" s="265"/>
      <c r="DG139" s="265"/>
      <c r="DH139" s="265"/>
      <c r="DI139" s="265"/>
      <c r="DJ139" s="265"/>
      <c r="DK139" s="265"/>
      <c r="DL139" s="265"/>
      <c r="DM139" s="265"/>
      <c r="DN139" s="265"/>
      <c r="DO139" s="265"/>
      <c r="DP139" s="265"/>
      <c r="DQ139" s="265"/>
      <c r="DR139" s="265"/>
      <c r="DS139" s="265"/>
      <c r="DT139" s="265"/>
      <c r="DU139" s="265"/>
      <c r="DV139" s="265"/>
      <c r="DW139" s="265"/>
      <c r="DX139" s="265"/>
      <c r="DY139" s="265"/>
      <c r="DZ139" s="265"/>
      <c r="EA139" s="265"/>
      <c r="EB139" s="265"/>
      <c r="EC139" s="265"/>
      <c r="ED139" s="265"/>
      <c r="EE139" s="265"/>
      <c r="EF139" s="265"/>
      <c r="EG139" s="265"/>
      <c r="EH139" s="265"/>
      <c r="EI139" s="265"/>
      <c r="EJ139" s="265"/>
      <c r="EK139" s="265"/>
      <c r="EL139" s="265"/>
      <c r="EM139" s="265"/>
      <c r="EN139" s="265"/>
      <c r="EO139" s="265"/>
      <c r="EP139" s="265"/>
      <c r="EQ139" s="265"/>
      <c r="ER139" s="265"/>
      <c r="ES139" s="265"/>
      <c r="ET139" s="265"/>
      <c r="EU139" s="265"/>
      <c r="EV139" s="265"/>
      <c r="EW139" s="265"/>
      <c r="EX139" s="265"/>
      <c r="EY139" s="265"/>
      <c r="EZ139" s="265"/>
      <c r="FA139" s="265"/>
      <c r="FB139" s="265"/>
      <c r="FC139" s="265"/>
      <c r="FD139" s="265"/>
      <c r="FE139" s="265"/>
      <c r="FF139" s="265"/>
      <c r="FG139" s="265"/>
      <c r="FH139" s="265"/>
      <c r="FI139" s="265"/>
      <c r="FJ139" s="265"/>
      <c r="FK139" s="265"/>
      <c r="FL139" s="265"/>
      <c r="FM139" s="265"/>
      <c r="FN139" s="265"/>
      <c r="FO139" s="265"/>
      <c r="FP139" s="265"/>
      <c r="FQ139" s="265"/>
      <c r="FR139" s="265"/>
      <c r="FS139" s="265"/>
      <c r="FT139" s="265"/>
      <c r="FU139" s="265"/>
      <c r="FV139" s="265"/>
      <c r="FW139" s="265"/>
      <c r="FX139" s="265"/>
      <c r="FY139" s="265"/>
      <c r="FZ139" s="265"/>
      <c r="GA139" s="265"/>
      <c r="GB139" s="265"/>
      <c r="GC139" s="265"/>
      <c r="GD139" s="265"/>
      <c r="GE139" s="265"/>
      <c r="GF139" s="265"/>
      <c r="GG139" s="265"/>
      <c r="GH139" s="265"/>
      <c r="GI139" s="265"/>
      <c r="GJ139" s="265"/>
      <c r="GK139" s="265"/>
      <c r="GL139" s="265"/>
      <c r="GM139" s="265"/>
      <c r="GN139" s="265"/>
      <c r="GO139" s="265"/>
      <c r="GP139" s="265"/>
      <c r="GQ139" s="265"/>
      <c r="GR139" s="265"/>
      <c r="GS139" s="265"/>
      <c r="GT139" s="265"/>
      <c r="GU139" s="265"/>
      <c r="GV139" s="265"/>
      <c r="GW139" s="265"/>
      <c r="GX139" s="265"/>
      <c r="GY139" s="265"/>
      <c r="GZ139" s="265"/>
      <c r="HA139" s="265"/>
      <c r="HB139" s="265"/>
      <c r="HC139" s="265"/>
      <c r="HD139" s="265"/>
      <c r="HE139" s="265"/>
      <c r="HF139" s="265"/>
      <c r="HG139" s="265"/>
      <c r="HH139" s="265"/>
      <c r="HI139" s="265"/>
      <c r="HJ139" s="265"/>
      <c r="HK139" s="265"/>
      <c r="HL139" s="265"/>
      <c r="HM139" s="265"/>
      <c r="HN139" s="265"/>
      <c r="HO139" s="265"/>
      <c r="HP139" s="265"/>
      <c r="HQ139" s="265"/>
      <c r="HR139" s="265"/>
      <c r="HS139" s="265"/>
      <c r="HT139" s="265"/>
      <c r="HU139" s="265"/>
      <c r="HV139" s="265"/>
      <c r="HW139" s="265"/>
      <c r="HX139" s="265"/>
      <c r="HY139" s="265"/>
      <c r="HZ139" s="265"/>
      <c r="IA139" s="265"/>
      <c r="IB139" s="265"/>
      <c r="IC139" s="265"/>
      <c r="ID139" s="265"/>
      <c r="IE139" s="265"/>
      <c r="IF139" s="265"/>
      <c r="IG139" s="265"/>
      <c r="IH139" s="265"/>
      <c r="II139" s="265"/>
      <c r="IJ139" s="265"/>
      <c r="IK139" s="265"/>
      <c r="IL139" s="265"/>
      <c r="IM139" s="265"/>
      <c r="IN139" s="265"/>
      <c r="IO139" s="265"/>
      <c r="IP139" s="265"/>
      <c r="IQ139" s="265"/>
      <c r="IR139" s="265"/>
      <c r="IS139" s="265"/>
      <c r="IT139" s="265"/>
      <c r="IU139" s="265"/>
      <c r="IV139" s="265"/>
    </row>
    <row r="140" spans="1:256" s="469" customFormat="1" ht="15" customHeight="1">
      <c r="A140" s="270"/>
      <c r="B140" s="270"/>
      <c r="C140" s="270"/>
      <c r="D140" s="461"/>
      <c r="E140" s="461"/>
      <c r="F140" s="461"/>
      <c r="G140" s="267"/>
      <c r="H140" s="267"/>
      <c r="I140" s="265"/>
      <c r="J140" s="266"/>
      <c r="K140" s="265"/>
      <c r="L140" s="265"/>
      <c r="M140" s="266"/>
      <c r="N140" s="265"/>
      <c r="O140" s="265"/>
      <c r="P140" s="265"/>
      <c r="Q140" s="265"/>
      <c r="R140" s="265"/>
      <c r="S140" s="265"/>
      <c r="T140" s="265"/>
      <c r="U140" s="265"/>
      <c r="V140" s="265"/>
      <c r="W140" s="265"/>
      <c r="X140" s="265"/>
      <c r="Y140" s="265"/>
      <c r="Z140" s="265"/>
      <c r="AA140" s="265"/>
      <c r="AB140" s="265"/>
      <c r="AC140" s="265"/>
      <c r="AD140" s="265"/>
      <c r="AE140" s="265"/>
      <c r="AF140" s="265"/>
      <c r="AG140" s="265"/>
      <c r="AH140" s="265"/>
      <c r="AI140" s="265"/>
      <c r="AJ140" s="265"/>
      <c r="AK140" s="265"/>
      <c r="AL140" s="265"/>
      <c r="AM140" s="265"/>
      <c r="AN140" s="265"/>
      <c r="AO140" s="265"/>
      <c r="AP140" s="265"/>
      <c r="AQ140" s="265"/>
      <c r="AR140" s="265"/>
      <c r="AS140" s="265"/>
      <c r="AT140" s="265"/>
      <c r="AU140" s="265"/>
      <c r="AV140" s="265"/>
      <c r="AW140" s="265"/>
      <c r="AX140" s="265"/>
      <c r="AY140" s="265"/>
      <c r="AZ140" s="265"/>
      <c r="BA140" s="265"/>
      <c r="BB140" s="265"/>
      <c r="BC140" s="265"/>
      <c r="BD140" s="265"/>
      <c r="BE140" s="265"/>
      <c r="BF140" s="265"/>
      <c r="BG140" s="265"/>
      <c r="BH140" s="265"/>
      <c r="BI140" s="265"/>
      <c r="BJ140" s="265"/>
      <c r="BK140" s="265"/>
      <c r="BL140" s="265"/>
      <c r="BM140" s="265"/>
      <c r="BN140" s="265"/>
      <c r="BO140" s="265"/>
      <c r="BP140" s="265"/>
      <c r="BQ140" s="265"/>
      <c r="BR140" s="265"/>
      <c r="BS140" s="265"/>
      <c r="BT140" s="265"/>
      <c r="BU140" s="265"/>
      <c r="BV140" s="265"/>
      <c r="BW140" s="265"/>
      <c r="BX140" s="265"/>
      <c r="BY140" s="265"/>
      <c r="BZ140" s="265"/>
      <c r="CA140" s="265"/>
      <c r="CB140" s="265"/>
      <c r="CC140" s="265"/>
      <c r="CD140" s="265"/>
      <c r="CE140" s="265"/>
      <c r="CF140" s="265"/>
      <c r="CG140" s="265"/>
      <c r="CH140" s="265"/>
      <c r="CI140" s="265"/>
      <c r="CJ140" s="265"/>
      <c r="CK140" s="265"/>
      <c r="CL140" s="265"/>
      <c r="CM140" s="265"/>
      <c r="CN140" s="265"/>
      <c r="CO140" s="265"/>
      <c r="CP140" s="265"/>
      <c r="CQ140" s="265"/>
      <c r="CR140" s="265"/>
      <c r="CS140" s="265"/>
      <c r="CT140" s="265"/>
      <c r="CU140" s="265"/>
      <c r="CV140" s="265"/>
      <c r="CW140" s="265"/>
      <c r="CX140" s="265"/>
      <c r="CY140" s="265"/>
      <c r="CZ140" s="265"/>
      <c r="DA140" s="265"/>
      <c r="DB140" s="265"/>
      <c r="DC140" s="265"/>
      <c r="DD140" s="265"/>
      <c r="DE140" s="265"/>
      <c r="DF140" s="265"/>
      <c r="DG140" s="265"/>
      <c r="DH140" s="265"/>
      <c r="DI140" s="265"/>
      <c r="DJ140" s="265"/>
      <c r="DK140" s="265"/>
      <c r="DL140" s="265"/>
      <c r="DM140" s="265"/>
      <c r="DN140" s="265"/>
      <c r="DO140" s="265"/>
      <c r="DP140" s="265"/>
      <c r="DQ140" s="265"/>
      <c r="DR140" s="265"/>
      <c r="DS140" s="265"/>
      <c r="DT140" s="265"/>
      <c r="DU140" s="265"/>
      <c r="DV140" s="265"/>
      <c r="DW140" s="265"/>
      <c r="DX140" s="265"/>
      <c r="DY140" s="265"/>
      <c r="DZ140" s="265"/>
      <c r="EA140" s="265"/>
      <c r="EB140" s="265"/>
      <c r="EC140" s="265"/>
      <c r="ED140" s="265"/>
      <c r="EE140" s="265"/>
      <c r="EF140" s="265"/>
      <c r="EG140" s="265"/>
      <c r="EH140" s="265"/>
      <c r="EI140" s="265"/>
      <c r="EJ140" s="265"/>
      <c r="EK140" s="265"/>
      <c r="EL140" s="265"/>
      <c r="EM140" s="265"/>
      <c r="EN140" s="265"/>
      <c r="EO140" s="265"/>
      <c r="EP140" s="265"/>
      <c r="EQ140" s="265"/>
      <c r="ER140" s="265"/>
      <c r="ES140" s="265"/>
      <c r="ET140" s="265"/>
      <c r="EU140" s="265"/>
      <c r="EV140" s="265"/>
      <c r="EW140" s="265"/>
      <c r="EX140" s="265"/>
      <c r="EY140" s="265"/>
      <c r="EZ140" s="265"/>
      <c r="FA140" s="265"/>
      <c r="FB140" s="265"/>
      <c r="FC140" s="265"/>
      <c r="FD140" s="265"/>
      <c r="FE140" s="265"/>
      <c r="FF140" s="265"/>
      <c r="FG140" s="265"/>
      <c r="FH140" s="265"/>
      <c r="FI140" s="265"/>
      <c r="FJ140" s="265"/>
      <c r="FK140" s="265"/>
      <c r="FL140" s="265"/>
      <c r="FM140" s="265"/>
      <c r="FN140" s="265"/>
      <c r="FO140" s="265"/>
      <c r="FP140" s="265"/>
      <c r="FQ140" s="265"/>
      <c r="FR140" s="265"/>
      <c r="FS140" s="265"/>
      <c r="FT140" s="265"/>
      <c r="FU140" s="265"/>
      <c r="FV140" s="265"/>
      <c r="FW140" s="265"/>
      <c r="FX140" s="265"/>
      <c r="FY140" s="265"/>
      <c r="FZ140" s="265"/>
      <c r="GA140" s="265"/>
      <c r="GB140" s="265"/>
      <c r="GC140" s="265"/>
      <c r="GD140" s="265"/>
      <c r="GE140" s="265"/>
      <c r="GF140" s="265"/>
      <c r="GG140" s="265"/>
      <c r="GH140" s="265"/>
      <c r="GI140" s="265"/>
      <c r="GJ140" s="265"/>
      <c r="GK140" s="265"/>
      <c r="GL140" s="265"/>
      <c r="GM140" s="265"/>
      <c r="GN140" s="265"/>
      <c r="GO140" s="265"/>
      <c r="GP140" s="265"/>
      <c r="GQ140" s="265"/>
      <c r="GR140" s="265"/>
      <c r="GS140" s="265"/>
      <c r="GT140" s="265"/>
      <c r="GU140" s="265"/>
      <c r="GV140" s="265"/>
      <c r="GW140" s="265"/>
      <c r="GX140" s="265"/>
      <c r="GY140" s="265"/>
      <c r="GZ140" s="265"/>
      <c r="HA140" s="265"/>
      <c r="HB140" s="265"/>
      <c r="HC140" s="265"/>
      <c r="HD140" s="265"/>
      <c r="HE140" s="265"/>
      <c r="HF140" s="265"/>
      <c r="HG140" s="265"/>
      <c r="HH140" s="265"/>
      <c r="HI140" s="265"/>
      <c r="HJ140" s="265"/>
      <c r="HK140" s="265"/>
      <c r="HL140" s="265"/>
      <c r="HM140" s="265"/>
      <c r="HN140" s="265"/>
      <c r="HO140" s="265"/>
      <c r="HP140" s="265"/>
      <c r="HQ140" s="265"/>
      <c r="HR140" s="265"/>
      <c r="HS140" s="265"/>
      <c r="HT140" s="265"/>
      <c r="HU140" s="265"/>
      <c r="HV140" s="265"/>
      <c r="HW140" s="265"/>
      <c r="HX140" s="265"/>
      <c r="HY140" s="265"/>
      <c r="HZ140" s="265"/>
      <c r="IA140" s="265"/>
      <c r="IB140" s="265"/>
      <c r="IC140" s="265"/>
      <c r="ID140" s="265"/>
      <c r="IE140" s="265"/>
      <c r="IF140" s="265"/>
      <c r="IG140" s="265"/>
      <c r="IH140" s="265"/>
      <c r="II140" s="265"/>
      <c r="IJ140" s="265"/>
      <c r="IK140" s="265"/>
      <c r="IL140" s="265"/>
      <c r="IM140" s="265"/>
      <c r="IN140" s="265"/>
      <c r="IO140" s="265"/>
      <c r="IP140" s="265"/>
      <c r="IQ140" s="265"/>
      <c r="IR140" s="265"/>
      <c r="IS140" s="265"/>
      <c r="IT140" s="265"/>
      <c r="IU140" s="265"/>
      <c r="IV140" s="265"/>
    </row>
    <row r="141" spans="1:256" s="469" customFormat="1" ht="15" customHeight="1">
      <c r="A141" s="270"/>
      <c r="B141" s="270"/>
      <c r="C141" s="270"/>
      <c r="D141" s="461"/>
      <c r="E141" s="461"/>
      <c r="F141" s="461"/>
      <c r="G141" s="267"/>
      <c r="H141" s="267"/>
      <c r="I141" s="265"/>
      <c r="J141" s="266"/>
      <c r="K141" s="265"/>
      <c r="L141" s="265"/>
      <c r="M141" s="266"/>
      <c r="N141" s="265"/>
      <c r="O141" s="265"/>
      <c r="P141" s="265"/>
      <c r="Q141" s="265"/>
      <c r="R141" s="265"/>
      <c r="S141" s="265"/>
      <c r="T141" s="265"/>
      <c r="U141" s="265"/>
      <c r="V141" s="265"/>
      <c r="W141" s="265"/>
      <c r="X141" s="265"/>
      <c r="Y141" s="265"/>
      <c r="Z141" s="265"/>
      <c r="AA141" s="265"/>
      <c r="AB141" s="265"/>
      <c r="AC141" s="265"/>
      <c r="AD141" s="265"/>
      <c r="AE141" s="265"/>
      <c r="AF141" s="265"/>
      <c r="AG141" s="265"/>
      <c r="AH141" s="265"/>
      <c r="AI141" s="265"/>
      <c r="AJ141" s="265"/>
      <c r="AK141" s="265"/>
      <c r="AL141" s="265"/>
      <c r="AM141" s="265"/>
      <c r="AN141" s="265"/>
      <c r="AO141" s="265"/>
      <c r="AP141" s="265"/>
      <c r="AQ141" s="265"/>
      <c r="AR141" s="265"/>
      <c r="AS141" s="265"/>
      <c r="AT141" s="265"/>
      <c r="AU141" s="265"/>
      <c r="AV141" s="265"/>
      <c r="AW141" s="265"/>
      <c r="AX141" s="265"/>
      <c r="AY141" s="265"/>
      <c r="AZ141" s="265"/>
      <c r="BA141" s="265"/>
      <c r="BB141" s="265"/>
      <c r="BC141" s="265"/>
      <c r="BD141" s="265"/>
      <c r="BE141" s="265"/>
      <c r="BF141" s="265"/>
      <c r="BG141" s="265"/>
      <c r="BH141" s="265"/>
      <c r="BI141" s="265"/>
      <c r="BJ141" s="265"/>
      <c r="BK141" s="265"/>
      <c r="BL141" s="265"/>
      <c r="BM141" s="265"/>
      <c r="BN141" s="265"/>
      <c r="BO141" s="265"/>
      <c r="BP141" s="265"/>
      <c r="BQ141" s="265"/>
      <c r="BR141" s="265"/>
      <c r="BS141" s="265"/>
      <c r="BT141" s="265"/>
      <c r="BU141" s="265"/>
      <c r="BV141" s="265"/>
      <c r="BW141" s="265"/>
      <c r="BX141" s="265"/>
      <c r="BY141" s="265"/>
      <c r="BZ141" s="265"/>
      <c r="CA141" s="265"/>
      <c r="CB141" s="265"/>
      <c r="CC141" s="265"/>
      <c r="CD141" s="265"/>
      <c r="CE141" s="265"/>
      <c r="CF141" s="265"/>
      <c r="CG141" s="265"/>
      <c r="CH141" s="265"/>
      <c r="CI141" s="265"/>
      <c r="CJ141" s="265"/>
      <c r="CK141" s="265"/>
      <c r="CL141" s="265"/>
      <c r="CM141" s="265"/>
      <c r="CN141" s="265"/>
      <c r="CO141" s="265"/>
      <c r="CP141" s="265"/>
      <c r="CQ141" s="265"/>
      <c r="CR141" s="265"/>
      <c r="CS141" s="265"/>
      <c r="CT141" s="265"/>
      <c r="CU141" s="265"/>
      <c r="CV141" s="265"/>
      <c r="CW141" s="265"/>
      <c r="CX141" s="265"/>
      <c r="CY141" s="265"/>
      <c r="CZ141" s="265"/>
      <c r="DA141" s="265"/>
      <c r="DB141" s="265"/>
      <c r="DC141" s="265"/>
      <c r="DD141" s="265"/>
      <c r="DE141" s="265"/>
      <c r="DF141" s="265"/>
      <c r="DG141" s="265"/>
      <c r="DH141" s="265"/>
      <c r="DI141" s="265"/>
      <c r="DJ141" s="265"/>
      <c r="DK141" s="265"/>
      <c r="DL141" s="265"/>
      <c r="DM141" s="265"/>
      <c r="DN141" s="265"/>
      <c r="DO141" s="265"/>
      <c r="DP141" s="265"/>
      <c r="DQ141" s="265"/>
      <c r="DR141" s="265"/>
      <c r="DS141" s="265"/>
      <c r="DT141" s="265"/>
      <c r="DU141" s="265"/>
      <c r="DV141" s="265"/>
      <c r="DW141" s="265"/>
      <c r="DX141" s="265"/>
      <c r="DY141" s="265"/>
      <c r="DZ141" s="265"/>
      <c r="EA141" s="265"/>
      <c r="EB141" s="265"/>
      <c r="EC141" s="265"/>
      <c r="ED141" s="265"/>
      <c r="EE141" s="265"/>
      <c r="EF141" s="265"/>
      <c r="EG141" s="265"/>
      <c r="EH141" s="265"/>
      <c r="EI141" s="265"/>
      <c r="EJ141" s="265"/>
      <c r="EK141" s="265"/>
      <c r="EL141" s="265"/>
      <c r="EM141" s="265"/>
      <c r="EN141" s="265"/>
      <c r="EO141" s="265"/>
      <c r="EP141" s="265"/>
      <c r="EQ141" s="265"/>
      <c r="ER141" s="265"/>
      <c r="ES141" s="265"/>
      <c r="ET141" s="265"/>
      <c r="EU141" s="265"/>
      <c r="EV141" s="265"/>
      <c r="EW141" s="265"/>
      <c r="EX141" s="265"/>
      <c r="EY141" s="265"/>
      <c r="EZ141" s="265"/>
      <c r="FA141" s="265"/>
      <c r="FB141" s="265"/>
      <c r="FC141" s="265"/>
      <c r="FD141" s="265"/>
      <c r="FE141" s="265"/>
      <c r="FF141" s="265"/>
      <c r="FG141" s="265"/>
      <c r="FH141" s="265"/>
      <c r="FI141" s="265"/>
      <c r="FJ141" s="265"/>
      <c r="FK141" s="265"/>
      <c r="FL141" s="265"/>
      <c r="FM141" s="265"/>
      <c r="FN141" s="265"/>
      <c r="FO141" s="265"/>
      <c r="FP141" s="265"/>
      <c r="FQ141" s="265"/>
      <c r="FR141" s="265"/>
      <c r="FS141" s="265"/>
      <c r="FT141" s="265"/>
      <c r="FU141" s="265"/>
      <c r="FV141" s="265"/>
      <c r="FW141" s="265"/>
      <c r="FX141" s="265"/>
      <c r="FY141" s="265"/>
      <c r="FZ141" s="265"/>
      <c r="GA141" s="265"/>
      <c r="GB141" s="265"/>
      <c r="GC141" s="265"/>
      <c r="GD141" s="265"/>
      <c r="GE141" s="265"/>
      <c r="GF141" s="265"/>
      <c r="GG141" s="265"/>
      <c r="GH141" s="265"/>
      <c r="GI141" s="265"/>
      <c r="GJ141" s="265"/>
      <c r="GK141" s="265"/>
      <c r="GL141" s="265"/>
      <c r="GM141" s="265"/>
      <c r="GN141" s="265"/>
      <c r="GO141" s="265"/>
      <c r="GP141" s="265"/>
      <c r="GQ141" s="265"/>
      <c r="GR141" s="265"/>
      <c r="GS141" s="265"/>
      <c r="GT141" s="265"/>
      <c r="GU141" s="265"/>
      <c r="GV141" s="265"/>
      <c r="GW141" s="265"/>
      <c r="GX141" s="265"/>
      <c r="GY141" s="265"/>
      <c r="GZ141" s="265"/>
      <c r="HA141" s="265"/>
      <c r="HB141" s="265"/>
      <c r="HC141" s="265"/>
      <c r="HD141" s="265"/>
      <c r="HE141" s="265"/>
      <c r="HF141" s="265"/>
      <c r="HG141" s="265"/>
      <c r="HH141" s="265"/>
      <c r="HI141" s="265"/>
      <c r="HJ141" s="265"/>
      <c r="HK141" s="265"/>
      <c r="HL141" s="265"/>
      <c r="HM141" s="265"/>
      <c r="HN141" s="265"/>
      <c r="HO141" s="265"/>
      <c r="HP141" s="265"/>
      <c r="HQ141" s="265"/>
      <c r="HR141" s="265"/>
      <c r="HS141" s="265"/>
      <c r="HT141" s="265"/>
      <c r="HU141" s="265"/>
      <c r="HV141" s="265"/>
      <c r="HW141" s="265"/>
      <c r="HX141" s="265"/>
      <c r="HY141" s="265"/>
      <c r="HZ141" s="265"/>
      <c r="IA141" s="265"/>
      <c r="IB141" s="265"/>
      <c r="IC141" s="265"/>
      <c r="ID141" s="265"/>
      <c r="IE141" s="265"/>
      <c r="IF141" s="265"/>
      <c r="IG141" s="265"/>
      <c r="IH141" s="265"/>
      <c r="II141" s="265"/>
      <c r="IJ141" s="265"/>
      <c r="IK141" s="265"/>
      <c r="IL141" s="265"/>
      <c r="IM141" s="265"/>
      <c r="IN141" s="265"/>
      <c r="IO141" s="265"/>
      <c r="IP141" s="265"/>
      <c r="IQ141" s="265"/>
      <c r="IR141" s="265"/>
      <c r="IS141" s="265"/>
      <c r="IT141" s="265"/>
      <c r="IU141" s="265"/>
      <c r="IV141" s="265"/>
    </row>
    <row r="142" spans="1:256" s="469" customFormat="1" ht="15" customHeight="1">
      <c r="A142" s="270"/>
      <c r="B142" s="270"/>
      <c r="C142" s="270"/>
      <c r="D142" s="461"/>
      <c r="E142" s="461"/>
      <c r="F142" s="461"/>
      <c r="G142" s="267"/>
      <c r="H142" s="267"/>
      <c r="I142" s="265"/>
      <c r="J142" s="266"/>
      <c r="K142" s="265"/>
      <c r="L142" s="265"/>
      <c r="M142" s="266"/>
      <c r="N142" s="265"/>
      <c r="O142" s="265"/>
      <c r="P142" s="265"/>
      <c r="Q142" s="265"/>
      <c r="R142" s="265"/>
      <c r="S142" s="265"/>
      <c r="T142" s="265"/>
      <c r="U142" s="265"/>
      <c r="V142" s="265"/>
      <c r="W142" s="265"/>
      <c r="X142" s="265"/>
      <c r="Y142" s="265"/>
      <c r="Z142" s="265"/>
      <c r="AA142" s="265"/>
      <c r="AB142" s="265"/>
      <c r="AC142" s="265"/>
      <c r="AD142" s="265"/>
      <c r="AE142" s="265"/>
      <c r="AF142" s="265"/>
      <c r="AG142" s="265"/>
      <c r="AH142" s="265"/>
      <c r="AI142" s="265"/>
      <c r="AJ142" s="265"/>
      <c r="AK142" s="265"/>
      <c r="AL142" s="265"/>
      <c r="AM142" s="265"/>
      <c r="AN142" s="265"/>
      <c r="AO142" s="265"/>
      <c r="AP142" s="265"/>
      <c r="AQ142" s="265"/>
      <c r="AR142" s="265"/>
      <c r="AS142" s="265"/>
      <c r="AT142" s="265"/>
      <c r="AU142" s="265"/>
      <c r="AV142" s="265"/>
      <c r="AW142" s="265"/>
      <c r="AX142" s="265"/>
      <c r="AY142" s="265"/>
      <c r="AZ142" s="265"/>
      <c r="BA142" s="265"/>
      <c r="BB142" s="265"/>
      <c r="BC142" s="265"/>
      <c r="BD142" s="265"/>
      <c r="BE142" s="265"/>
      <c r="BF142" s="265"/>
      <c r="BG142" s="265"/>
      <c r="BH142" s="265"/>
      <c r="BI142" s="265"/>
      <c r="BJ142" s="265"/>
      <c r="BK142" s="265"/>
      <c r="BL142" s="265"/>
      <c r="BM142" s="265"/>
      <c r="BN142" s="265"/>
      <c r="BO142" s="265"/>
      <c r="BP142" s="265"/>
      <c r="BQ142" s="265"/>
      <c r="BR142" s="265"/>
      <c r="BS142" s="265"/>
      <c r="BT142" s="265"/>
      <c r="BU142" s="265"/>
      <c r="BV142" s="265"/>
      <c r="BW142" s="265"/>
      <c r="BX142" s="265"/>
      <c r="BY142" s="265"/>
      <c r="BZ142" s="265"/>
      <c r="CA142" s="265"/>
      <c r="CB142" s="265"/>
      <c r="CC142" s="265"/>
      <c r="CD142" s="265"/>
      <c r="CE142" s="265"/>
      <c r="CF142" s="265"/>
      <c r="CG142" s="265"/>
      <c r="CH142" s="265"/>
      <c r="CI142" s="265"/>
      <c r="CJ142" s="265"/>
      <c r="CK142" s="265"/>
      <c r="CL142" s="265"/>
      <c r="CM142" s="265"/>
      <c r="CN142" s="265"/>
      <c r="CO142" s="265"/>
      <c r="CP142" s="265"/>
      <c r="CQ142" s="265"/>
      <c r="CR142" s="265"/>
      <c r="CS142" s="265"/>
      <c r="CT142" s="265"/>
      <c r="CU142" s="265"/>
      <c r="CV142" s="265"/>
      <c r="CW142" s="265"/>
      <c r="CX142" s="265"/>
      <c r="CY142" s="265"/>
      <c r="CZ142" s="265"/>
      <c r="DA142" s="265"/>
      <c r="DB142" s="265"/>
      <c r="DC142" s="265"/>
      <c r="DD142" s="265"/>
      <c r="DE142" s="265"/>
      <c r="DF142" s="265"/>
      <c r="DG142" s="265"/>
      <c r="DH142" s="265"/>
      <c r="DI142" s="265"/>
      <c r="DJ142" s="265"/>
      <c r="DK142" s="265"/>
      <c r="DL142" s="265"/>
      <c r="DM142" s="265"/>
      <c r="DN142" s="265"/>
      <c r="DO142" s="265"/>
      <c r="DP142" s="265"/>
      <c r="DQ142" s="265"/>
      <c r="DR142" s="265"/>
      <c r="DS142" s="265"/>
      <c r="DT142" s="265"/>
      <c r="DU142" s="265"/>
      <c r="DV142" s="265"/>
      <c r="DW142" s="265"/>
      <c r="DX142" s="265"/>
      <c r="DY142" s="265"/>
      <c r="DZ142" s="265"/>
      <c r="EA142" s="265"/>
      <c r="EB142" s="265"/>
      <c r="EC142" s="265"/>
      <c r="ED142" s="265"/>
      <c r="EE142" s="265"/>
      <c r="EF142" s="265"/>
      <c r="EG142" s="265"/>
      <c r="EH142" s="265"/>
      <c r="EI142" s="265"/>
      <c r="EJ142" s="265"/>
      <c r="EK142" s="265"/>
      <c r="EL142" s="265"/>
      <c r="EM142" s="265"/>
      <c r="EN142" s="265"/>
      <c r="EO142" s="265"/>
      <c r="EP142" s="265"/>
      <c r="EQ142" s="265"/>
      <c r="ER142" s="265"/>
      <c r="ES142" s="265"/>
      <c r="ET142" s="265"/>
      <c r="EU142" s="265"/>
      <c r="EV142" s="265"/>
      <c r="EW142" s="265"/>
      <c r="EX142" s="265"/>
      <c r="EY142" s="265"/>
      <c r="EZ142" s="265"/>
      <c r="FA142" s="265"/>
      <c r="FB142" s="265"/>
      <c r="FC142" s="265"/>
      <c r="FD142" s="265"/>
      <c r="FE142" s="265"/>
      <c r="FF142" s="265"/>
      <c r="FG142" s="265"/>
      <c r="FH142" s="265"/>
      <c r="FI142" s="265"/>
      <c r="FJ142" s="265"/>
      <c r="FK142" s="265"/>
      <c r="FL142" s="265"/>
      <c r="FM142" s="265"/>
      <c r="FN142" s="265"/>
      <c r="FO142" s="265"/>
      <c r="FP142" s="265"/>
      <c r="FQ142" s="265"/>
      <c r="FR142" s="265"/>
      <c r="FS142" s="265"/>
      <c r="FT142" s="265"/>
      <c r="FU142" s="265"/>
      <c r="FV142" s="265"/>
      <c r="FW142" s="265"/>
      <c r="FX142" s="265"/>
      <c r="FY142" s="265"/>
      <c r="FZ142" s="265"/>
      <c r="GA142" s="265"/>
      <c r="GB142" s="265"/>
      <c r="GC142" s="265"/>
      <c r="GD142" s="265"/>
      <c r="GE142" s="265"/>
      <c r="GF142" s="265"/>
      <c r="GG142" s="265"/>
      <c r="GH142" s="265"/>
      <c r="GI142" s="265"/>
      <c r="GJ142" s="265"/>
      <c r="GK142" s="265"/>
      <c r="GL142" s="265"/>
      <c r="GM142" s="265"/>
      <c r="GN142" s="265"/>
      <c r="GO142" s="265"/>
      <c r="GP142" s="265"/>
      <c r="GQ142" s="265"/>
      <c r="GR142" s="265"/>
      <c r="GS142" s="265"/>
      <c r="GT142" s="265"/>
      <c r="GU142" s="265"/>
      <c r="GV142" s="265"/>
      <c r="GW142" s="265"/>
      <c r="GX142" s="265"/>
      <c r="GY142" s="265"/>
      <c r="GZ142" s="265"/>
      <c r="HA142" s="265"/>
      <c r="HB142" s="265"/>
      <c r="HC142" s="265"/>
      <c r="HD142" s="265"/>
      <c r="HE142" s="265"/>
      <c r="HF142" s="265"/>
      <c r="HG142" s="265"/>
      <c r="HH142" s="265"/>
      <c r="HI142" s="265"/>
      <c r="HJ142" s="265"/>
      <c r="HK142" s="265"/>
      <c r="HL142" s="265"/>
      <c r="HM142" s="265"/>
      <c r="HN142" s="265"/>
      <c r="HO142" s="265"/>
      <c r="HP142" s="265"/>
      <c r="HQ142" s="265"/>
      <c r="HR142" s="265"/>
      <c r="HS142" s="265"/>
      <c r="HT142" s="265"/>
      <c r="HU142" s="265"/>
      <c r="HV142" s="265"/>
      <c r="HW142" s="265"/>
      <c r="HX142" s="265"/>
      <c r="HY142" s="265"/>
      <c r="HZ142" s="265"/>
      <c r="IA142" s="265"/>
      <c r="IB142" s="265"/>
      <c r="IC142" s="265"/>
      <c r="ID142" s="265"/>
      <c r="IE142" s="265"/>
      <c r="IF142" s="265"/>
      <c r="IG142" s="265"/>
      <c r="IH142" s="265"/>
      <c r="II142" s="265"/>
      <c r="IJ142" s="265"/>
      <c r="IK142" s="265"/>
      <c r="IL142" s="265"/>
      <c r="IM142" s="265"/>
      <c r="IN142" s="265"/>
      <c r="IO142" s="265"/>
      <c r="IP142" s="265"/>
      <c r="IQ142" s="265"/>
      <c r="IR142" s="265"/>
      <c r="IS142" s="265"/>
      <c r="IT142" s="265"/>
      <c r="IU142" s="265"/>
      <c r="IV142" s="265"/>
    </row>
    <row r="143" spans="1:256" s="469" customFormat="1" ht="15" customHeight="1">
      <c r="A143" s="270"/>
      <c r="B143" s="270"/>
      <c r="C143" s="270"/>
      <c r="D143" s="461"/>
      <c r="E143" s="461"/>
      <c r="F143" s="461"/>
      <c r="G143" s="267"/>
      <c r="H143" s="267"/>
      <c r="I143" s="265"/>
      <c r="J143" s="266"/>
      <c r="K143" s="265"/>
      <c r="L143" s="265"/>
      <c r="M143" s="266"/>
      <c r="N143" s="265"/>
      <c r="O143" s="265"/>
      <c r="P143" s="265"/>
      <c r="Q143" s="265"/>
      <c r="R143" s="265"/>
      <c r="S143" s="265"/>
      <c r="T143" s="265"/>
      <c r="U143" s="265"/>
      <c r="V143" s="265"/>
      <c r="W143" s="265"/>
      <c r="X143" s="265"/>
      <c r="Y143" s="265"/>
      <c r="Z143" s="265"/>
      <c r="AA143" s="265"/>
      <c r="AB143" s="265"/>
      <c r="AC143" s="265"/>
      <c r="AD143" s="265"/>
      <c r="AE143" s="265"/>
      <c r="AF143" s="265"/>
      <c r="AG143" s="265"/>
      <c r="AH143" s="265"/>
      <c r="AI143" s="265"/>
      <c r="AJ143" s="265"/>
      <c r="AK143" s="265"/>
      <c r="AL143" s="265"/>
      <c r="AM143" s="265"/>
      <c r="AN143" s="265"/>
      <c r="AO143" s="265"/>
      <c r="AP143" s="265"/>
      <c r="AQ143" s="265"/>
      <c r="AR143" s="265"/>
      <c r="AS143" s="265"/>
      <c r="AT143" s="265"/>
      <c r="AU143" s="265"/>
      <c r="AV143" s="265"/>
      <c r="AW143" s="265"/>
      <c r="AX143" s="265"/>
      <c r="AY143" s="265"/>
      <c r="AZ143" s="265"/>
      <c r="BA143" s="265"/>
      <c r="BB143" s="265"/>
      <c r="BC143" s="265"/>
      <c r="BD143" s="265"/>
      <c r="BE143" s="265"/>
      <c r="BF143" s="265"/>
      <c r="BG143" s="265"/>
      <c r="BH143" s="265"/>
      <c r="BI143" s="265"/>
      <c r="BJ143" s="265"/>
      <c r="BK143" s="265"/>
      <c r="BL143" s="265"/>
      <c r="BM143" s="265"/>
      <c r="BN143" s="265"/>
      <c r="BO143" s="265"/>
      <c r="BP143" s="265"/>
      <c r="BQ143" s="265"/>
      <c r="BR143" s="265"/>
      <c r="BS143" s="265"/>
      <c r="BT143" s="265"/>
      <c r="BU143" s="265"/>
      <c r="BV143" s="265"/>
      <c r="BW143" s="265"/>
      <c r="BX143" s="265"/>
      <c r="BY143" s="265"/>
      <c r="BZ143" s="265"/>
      <c r="CA143" s="265"/>
      <c r="CB143" s="265"/>
      <c r="CC143" s="265"/>
      <c r="CD143" s="265"/>
      <c r="CE143" s="265"/>
      <c r="CF143" s="265"/>
      <c r="CG143" s="265"/>
      <c r="CH143" s="265"/>
      <c r="CI143" s="265"/>
      <c r="CJ143" s="265"/>
      <c r="CK143" s="265"/>
      <c r="CL143" s="265"/>
      <c r="CM143" s="265"/>
      <c r="CN143" s="265"/>
      <c r="CO143" s="265"/>
      <c r="CP143" s="265"/>
      <c r="CQ143" s="265"/>
      <c r="CR143" s="265"/>
      <c r="CS143" s="265"/>
      <c r="CT143" s="265"/>
      <c r="CU143" s="265"/>
      <c r="CV143" s="265"/>
      <c r="CW143" s="265"/>
      <c r="CX143" s="265"/>
      <c r="CY143" s="265"/>
      <c r="CZ143" s="265"/>
      <c r="DA143" s="265"/>
      <c r="DB143" s="265"/>
      <c r="DC143" s="265"/>
      <c r="DD143" s="265"/>
      <c r="DE143" s="265"/>
      <c r="DF143" s="265"/>
      <c r="DG143" s="265"/>
      <c r="DH143" s="265"/>
      <c r="DI143" s="265"/>
      <c r="DJ143" s="265"/>
      <c r="DK143" s="265"/>
      <c r="DL143" s="265"/>
      <c r="DM143" s="265"/>
      <c r="DN143" s="265"/>
      <c r="DO143" s="265"/>
      <c r="DP143" s="265"/>
      <c r="DQ143" s="265"/>
      <c r="DR143" s="265"/>
      <c r="DS143" s="265"/>
      <c r="DT143" s="265"/>
      <c r="DU143" s="265"/>
      <c r="DV143" s="265"/>
      <c r="DW143" s="265"/>
      <c r="DX143" s="265"/>
      <c r="DY143" s="265"/>
      <c r="DZ143" s="265"/>
      <c r="EA143" s="265"/>
      <c r="EB143" s="265"/>
      <c r="EC143" s="265"/>
      <c r="ED143" s="265"/>
      <c r="EE143" s="265"/>
      <c r="EF143" s="265"/>
      <c r="EG143" s="265"/>
      <c r="EH143" s="265"/>
      <c r="EI143" s="265"/>
      <c r="EJ143" s="265"/>
      <c r="EK143" s="265"/>
      <c r="EL143" s="265"/>
      <c r="EM143" s="265"/>
      <c r="EN143" s="265"/>
      <c r="EO143" s="265"/>
      <c r="EP143" s="265"/>
      <c r="EQ143" s="265"/>
      <c r="ER143" s="265"/>
      <c r="ES143" s="265"/>
      <c r="ET143" s="265"/>
      <c r="EU143" s="265"/>
      <c r="EV143" s="265"/>
      <c r="EW143" s="265"/>
      <c r="EX143" s="265"/>
      <c r="EY143" s="265"/>
      <c r="EZ143" s="265"/>
      <c r="FA143" s="265"/>
      <c r="FB143" s="265"/>
      <c r="FC143" s="265"/>
      <c r="FD143" s="265"/>
      <c r="FE143" s="265"/>
      <c r="FF143" s="265"/>
      <c r="FG143" s="265"/>
      <c r="FH143" s="265"/>
      <c r="FI143" s="265"/>
      <c r="FJ143" s="265"/>
      <c r="FK143" s="265"/>
      <c r="FL143" s="265"/>
      <c r="FM143" s="265"/>
      <c r="FN143" s="265"/>
      <c r="FO143" s="265"/>
      <c r="FP143" s="265"/>
      <c r="FQ143" s="265"/>
      <c r="FR143" s="265"/>
      <c r="FS143" s="265"/>
      <c r="FT143" s="265"/>
      <c r="FU143" s="265"/>
      <c r="FV143" s="265"/>
      <c r="FW143" s="265"/>
      <c r="FX143" s="265"/>
      <c r="FY143" s="265"/>
      <c r="FZ143" s="265"/>
      <c r="GA143" s="265"/>
      <c r="GB143" s="265"/>
      <c r="GC143" s="265"/>
      <c r="GD143" s="265"/>
      <c r="GE143" s="265"/>
      <c r="GF143" s="265"/>
      <c r="GG143" s="265"/>
      <c r="GH143" s="265"/>
      <c r="GI143" s="265"/>
      <c r="GJ143" s="265"/>
      <c r="GK143" s="265"/>
      <c r="GL143" s="265"/>
      <c r="GM143" s="265"/>
      <c r="GN143" s="265"/>
      <c r="GO143" s="265"/>
      <c r="GP143" s="265"/>
      <c r="GQ143" s="265"/>
      <c r="GR143" s="265"/>
      <c r="GS143" s="265"/>
      <c r="GT143" s="265"/>
      <c r="GU143" s="265"/>
      <c r="GV143" s="265"/>
      <c r="GW143" s="265"/>
      <c r="GX143" s="265"/>
      <c r="GY143" s="265"/>
      <c r="GZ143" s="265"/>
      <c r="HA143" s="265"/>
      <c r="HB143" s="265"/>
      <c r="HC143" s="265"/>
      <c r="HD143" s="265"/>
      <c r="HE143" s="265"/>
      <c r="HF143" s="265"/>
      <c r="HG143" s="265"/>
      <c r="HH143" s="265"/>
      <c r="HI143" s="265"/>
      <c r="HJ143" s="265"/>
      <c r="HK143" s="265"/>
      <c r="HL143" s="265"/>
      <c r="HM143" s="265"/>
      <c r="HN143" s="265"/>
      <c r="HO143" s="265"/>
      <c r="HP143" s="265"/>
      <c r="HQ143" s="265"/>
      <c r="HR143" s="265"/>
      <c r="HS143" s="265"/>
      <c r="HT143" s="265"/>
      <c r="HU143" s="265"/>
      <c r="HV143" s="265"/>
      <c r="HW143" s="265"/>
      <c r="HX143" s="265"/>
      <c r="HY143" s="265"/>
      <c r="HZ143" s="265"/>
      <c r="IA143" s="265"/>
      <c r="IB143" s="265"/>
      <c r="IC143" s="265"/>
      <c r="ID143" s="265"/>
      <c r="IE143" s="265"/>
      <c r="IF143" s="265"/>
      <c r="IG143" s="265"/>
      <c r="IH143" s="265"/>
      <c r="II143" s="265"/>
      <c r="IJ143" s="265"/>
      <c r="IK143" s="265"/>
      <c r="IL143" s="265"/>
      <c r="IM143" s="265"/>
      <c r="IN143" s="265"/>
      <c r="IO143" s="265"/>
      <c r="IP143" s="265"/>
      <c r="IQ143" s="265"/>
      <c r="IR143" s="265"/>
      <c r="IS143" s="265"/>
      <c r="IT143" s="265"/>
      <c r="IU143" s="265"/>
      <c r="IV143" s="265"/>
    </row>
    <row r="144" spans="1:256" s="469" customFormat="1" ht="15" customHeight="1">
      <c r="A144" s="270"/>
      <c r="B144" s="270"/>
      <c r="C144" s="270"/>
      <c r="D144" s="461"/>
      <c r="E144" s="461"/>
      <c r="F144" s="461"/>
      <c r="G144" s="267"/>
      <c r="H144" s="267"/>
      <c r="I144" s="265"/>
      <c r="J144" s="266"/>
      <c r="K144" s="265"/>
      <c r="L144" s="265"/>
      <c r="M144" s="266"/>
      <c r="N144" s="265"/>
      <c r="O144" s="265"/>
      <c r="P144" s="265"/>
      <c r="Q144" s="265"/>
      <c r="R144" s="265"/>
      <c r="S144" s="265"/>
      <c r="T144" s="265"/>
      <c r="U144" s="265"/>
      <c r="V144" s="265"/>
      <c r="W144" s="265"/>
      <c r="X144" s="265"/>
      <c r="Y144" s="265"/>
      <c r="Z144" s="265"/>
      <c r="AA144" s="265"/>
      <c r="AB144" s="265"/>
      <c r="AC144" s="265"/>
      <c r="AD144" s="265"/>
      <c r="AE144" s="265"/>
      <c r="AF144" s="265"/>
      <c r="AG144" s="265"/>
      <c r="AH144" s="265"/>
      <c r="AI144" s="265"/>
      <c r="AJ144" s="265"/>
      <c r="AK144" s="265"/>
      <c r="AL144" s="265"/>
      <c r="AM144" s="265"/>
      <c r="AN144" s="265"/>
      <c r="AO144" s="265"/>
      <c r="AP144" s="265"/>
      <c r="AQ144" s="265"/>
      <c r="AR144" s="265"/>
      <c r="AS144" s="265"/>
      <c r="AT144" s="265"/>
      <c r="AU144" s="265"/>
      <c r="AV144" s="265"/>
      <c r="AW144" s="265"/>
      <c r="AX144" s="265"/>
      <c r="AY144" s="265"/>
      <c r="AZ144" s="265"/>
      <c r="BA144" s="265"/>
      <c r="BB144" s="265"/>
      <c r="BC144" s="265"/>
      <c r="BD144" s="265"/>
      <c r="BE144" s="265"/>
      <c r="BF144" s="265"/>
      <c r="BG144" s="265"/>
      <c r="BH144" s="265"/>
      <c r="BI144" s="265"/>
      <c r="BJ144" s="265"/>
      <c r="BK144" s="265"/>
      <c r="BL144" s="265"/>
      <c r="BM144" s="265"/>
      <c r="BN144" s="265"/>
      <c r="BO144" s="265"/>
      <c r="BP144" s="265"/>
      <c r="BQ144" s="265"/>
      <c r="BR144" s="265"/>
      <c r="BS144" s="265"/>
      <c r="BT144" s="265"/>
      <c r="BU144" s="265"/>
      <c r="BV144" s="265"/>
      <c r="BW144" s="265"/>
      <c r="BX144" s="265"/>
      <c r="BY144" s="265"/>
      <c r="BZ144" s="265"/>
      <c r="CA144" s="265"/>
      <c r="CB144" s="265"/>
      <c r="CC144" s="265"/>
      <c r="CD144" s="265"/>
      <c r="CE144" s="265"/>
      <c r="CF144" s="265"/>
      <c r="CG144" s="265"/>
      <c r="CH144" s="265"/>
      <c r="CI144" s="265"/>
      <c r="CJ144" s="265"/>
      <c r="CK144" s="265"/>
      <c r="CL144" s="265"/>
      <c r="CM144" s="265"/>
      <c r="CN144" s="265"/>
      <c r="CO144" s="265"/>
      <c r="CP144" s="265"/>
      <c r="CQ144" s="265"/>
      <c r="CR144" s="265"/>
      <c r="CS144" s="265"/>
      <c r="CT144" s="265"/>
      <c r="CU144" s="265"/>
      <c r="CV144" s="265"/>
      <c r="CW144" s="265"/>
      <c r="CX144" s="265"/>
      <c r="CY144" s="265"/>
      <c r="CZ144" s="265"/>
      <c r="DA144" s="265"/>
      <c r="DB144" s="265"/>
      <c r="DC144" s="265"/>
      <c r="DD144" s="265"/>
      <c r="DE144" s="265"/>
      <c r="DF144" s="265"/>
      <c r="DG144" s="265"/>
      <c r="DH144" s="265"/>
      <c r="DI144" s="265"/>
      <c r="DJ144" s="265"/>
      <c r="DK144" s="265"/>
      <c r="DL144" s="265"/>
      <c r="DM144" s="265"/>
      <c r="DN144" s="265"/>
      <c r="DO144" s="265"/>
      <c r="DP144" s="265"/>
      <c r="DQ144" s="265"/>
      <c r="DR144" s="265"/>
      <c r="DS144" s="265"/>
      <c r="DT144" s="265"/>
      <c r="DU144" s="265"/>
      <c r="DV144" s="265"/>
      <c r="DW144" s="265"/>
      <c r="DX144" s="265"/>
      <c r="DY144" s="265"/>
      <c r="DZ144" s="265"/>
      <c r="EA144" s="265"/>
      <c r="EB144" s="265"/>
      <c r="EC144" s="265"/>
      <c r="ED144" s="265"/>
      <c r="EE144" s="265"/>
      <c r="EF144" s="265"/>
      <c r="EG144" s="265"/>
      <c r="EH144" s="265"/>
      <c r="EI144" s="265"/>
      <c r="EJ144" s="265"/>
      <c r="EK144" s="265"/>
      <c r="EL144" s="265"/>
      <c r="EM144" s="265"/>
      <c r="EN144" s="265"/>
      <c r="EO144" s="265"/>
      <c r="EP144" s="265"/>
      <c r="EQ144" s="265"/>
      <c r="ER144" s="265"/>
      <c r="ES144" s="265"/>
      <c r="ET144" s="265"/>
      <c r="EU144" s="265"/>
      <c r="EV144" s="265"/>
      <c r="EW144" s="265"/>
      <c r="EX144" s="265"/>
      <c r="EY144" s="265"/>
      <c r="EZ144" s="265"/>
      <c r="FA144" s="265"/>
      <c r="FB144" s="265"/>
      <c r="FC144" s="265"/>
      <c r="FD144" s="265"/>
      <c r="FE144" s="265"/>
      <c r="FF144" s="265"/>
      <c r="FG144" s="265"/>
      <c r="FH144" s="265"/>
      <c r="FI144" s="265"/>
      <c r="FJ144" s="265"/>
      <c r="FK144" s="265"/>
      <c r="FL144" s="265"/>
      <c r="FM144" s="265"/>
      <c r="FN144" s="265"/>
      <c r="FO144" s="265"/>
      <c r="FP144" s="265"/>
      <c r="FQ144" s="265"/>
      <c r="FR144" s="265"/>
      <c r="FS144" s="265"/>
      <c r="FT144" s="265"/>
      <c r="FU144" s="265"/>
      <c r="FV144" s="265"/>
      <c r="FW144" s="265"/>
      <c r="FX144" s="265"/>
      <c r="FY144" s="265"/>
      <c r="FZ144" s="265"/>
      <c r="GA144" s="265"/>
      <c r="GB144" s="265"/>
      <c r="GC144" s="265"/>
      <c r="GD144" s="265"/>
      <c r="GE144" s="265"/>
      <c r="GF144" s="265"/>
      <c r="GG144" s="265"/>
      <c r="GH144" s="265"/>
      <c r="GI144" s="265"/>
      <c r="GJ144" s="265"/>
      <c r="GK144" s="265"/>
      <c r="GL144" s="265"/>
      <c r="GM144" s="265"/>
      <c r="GN144" s="265"/>
      <c r="GO144" s="265"/>
      <c r="GP144" s="265"/>
      <c r="GQ144" s="265"/>
      <c r="GR144" s="265"/>
      <c r="GS144" s="265"/>
      <c r="GT144" s="265"/>
      <c r="GU144" s="265"/>
      <c r="GV144" s="265"/>
      <c r="GW144" s="265"/>
      <c r="GX144" s="265"/>
      <c r="GY144" s="265"/>
      <c r="GZ144" s="265"/>
      <c r="HA144" s="265"/>
      <c r="HB144" s="265"/>
      <c r="HC144" s="265"/>
      <c r="HD144" s="265"/>
      <c r="HE144" s="265"/>
      <c r="HF144" s="265"/>
      <c r="HG144" s="265"/>
      <c r="HH144" s="265"/>
      <c r="HI144" s="265"/>
      <c r="HJ144" s="265"/>
      <c r="HK144" s="265"/>
      <c r="HL144" s="265"/>
      <c r="HM144" s="265"/>
      <c r="HN144" s="265"/>
      <c r="HO144" s="265"/>
      <c r="HP144" s="265"/>
      <c r="HQ144" s="265"/>
      <c r="HR144" s="265"/>
      <c r="HS144" s="265"/>
      <c r="HT144" s="265"/>
      <c r="HU144" s="265"/>
      <c r="HV144" s="265"/>
      <c r="HW144" s="265"/>
      <c r="HX144" s="265"/>
      <c r="HY144" s="265"/>
      <c r="HZ144" s="265"/>
      <c r="IA144" s="265"/>
      <c r="IB144" s="265"/>
      <c r="IC144" s="265"/>
      <c r="ID144" s="265"/>
      <c r="IE144" s="265"/>
      <c r="IF144" s="265"/>
      <c r="IG144" s="265"/>
      <c r="IH144" s="265"/>
      <c r="II144" s="265"/>
      <c r="IJ144" s="265"/>
      <c r="IK144" s="265"/>
      <c r="IL144" s="265"/>
      <c r="IM144" s="265"/>
      <c r="IN144" s="265"/>
      <c r="IO144" s="265"/>
      <c r="IP144" s="265"/>
      <c r="IQ144" s="265"/>
      <c r="IR144" s="265"/>
      <c r="IS144" s="265"/>
      <c r="IT144" s="265"/>
      <c r="IU144" s="265"/>
      <c r="IV144" s="265"/>
    </row>
    <row r="145" spans="1:256" s="469" customFormat="1" ht="15" customHeight="1">
      <c r="A145" s="270"/>
      <c r="B145" s="270"/>
      <c r="C145" s="270"/>
      <c r="D145" s="461"/>
      <c r="E145" s="461"/>
      <c r="F145" s="461"/>
      <c r="G145" s="267"/>
      <c r="H145" s="267"/>
      <c r="I145" s="265"/>
      <c r="J145" s="266"/>
      <c r="K145" s="265"/>
      <c r="L145" s="265"/>
      <c r="M145" s="266"/>
      <c r="N145" s="265"/>
      <c r="O145" s="265"/>
      <c r="P145" s="265"/>
      <c r="Q145" s="265"/>
      <c r="R145" s="265"/>
      <c r="S145" s="265"/>
      <c r="T145" s="265"/>
      <c r="U145" s="265"/>
      <c r="V145" s="265"/>
      <c r="W145" s="265"/>
      <c r="X145" s="265"/>
      <c r="Y145" s="265"/>
      <c r="Z145" s="265"/>
      <c r="AA145" s="265"/>
      <c r="AB145" s="265"/>
      <c r="AC145" s="265"/>
      <c r="AD145" s="265"/>
      <c r="AE145" s="265"/>
      <c r="AF145" s="265"/>
      <c r="AG145" s="265"/>
      <c r="AH145" s="265"/>
      <c r="AI145" s="265"/>
      <c r="AJ145" s="265"/>
      <c r="AK145" s="265"/>
      <c r="AL145" s="265"/>
      <c r="AM145" s="265"/>
      <c r="AN145" s="265"/>
      <c r="AO145" s="265"/>
      <c r="AP145" s="265"/>
      <c r="AQ145" s="265"/>
      <c r="AR145" s="265"/>
      <c r="AS145" s="265"/>
      <c r="AT145" s="265"/>
      <c r="AU145" s="265"/>
      <c r="AV145" s="265"/>
      <c r="AW145" s="265"/>
      <c r="AX145" s="265"/>
      <c r="AY145" s="265"/>
      <c r="AZ145" s="265"/>
      <c r="BA145" s="265"/>
      <c r="BB145" s="265"/>
      <c r="BC145" s="265"/>
      <c r="BD145" s="265"/>
      <c r="BE145" s="265"/>
      <c r="BF145" s="265"/>
      <c r="BG145" s="265"/>
      <c r="BH145" s="265"/>
      <c r="BI145" s="265"/>
      <c r="BJ145" s="265"/>
      <c r="BK145" s="265"/>
      <c r="BL145" s="265"/>
      <c r="BM145" s="265"/>
      <c r="BN145" s="265"/>
      <c r="BO145" s="265"/>
      <c r="BP145" s="265"/>
      <c r="BQ145" s="265"/>
      <c r="BR145" s="265"/>
      <c r="BS145" s="265"/>
      <c r="BT145" s="265"/>
      <c r="BU145" s="265"/>
      <c r="BV145" s="265"/>
      <c r="BW145" s="265"/>
      <c r="BX145" s="265"/>
      <c r="BY145" s="265"/>
      <c r="BZ145" s="265"/>
      <c r="CA145" s="265"/>
      <c r="CB145" s="265"/>
      <c r="CC145" s="265"/>
      <c r="CD145" s="265"/>
      <c r="CE145" s="265"/>
      <c r="CF145" s="265"/>
      <c r="CG145" s="265"/>
      <c r="CH145" s="265"/>
      <c r="CI145" s="265"/>
      <c r="CJ145" s="265"/>
      <c r="CK145" s="265"/>
      <c r="CL145" s="265"/>
      <c r="CM145" s="265"/>
      <c r="CN145" s="265"/>
      <c r="CO145" s="265"/>
      <c r="CP145" s="265"/>
      <c r="CQ145" s="265"/>
      <c r="CR145" s="265"/>
      <c r="CS145" s="265"/>
      <c r="CT145" s="265"/>
      <c r="CU145" s="265"/>
      <c r="CV145" s="265"/>
      <c r="CW145" s="265"/>
      <c r="CX145" s="265"/>
      <c r="CY145" s="265"/>
      <c r="CZ145" s="265"/>
      <c r="DA145" s="265"/>
      <c r="DB145" s="265"/>
      <c r="DC145" s="265"/>
      <c r="DD145" s="265"/>
      <c r="DE145" s="265"/>
      <c r="DF145" s="265"/>
      <c r="DG145" s="265"/>
      <c r="DH145" s="265"/>
      <c r="DI145" s="265"/>
      <c r="DJ145" s="265"/>
      <c r="DK145" s="265"/>
      <c r="DL145" s="265"/>
      <c r="DM145" s="265"/>
      <c r="DN145" s="265"/>
      <c r="DO145" s="265"/>
      <c r="DP145" s="265"/>
      <c r="DQ145" s="265"/>
      <c r="DR145" s="265"/>
      <c r="DS145" s="265"/>
      <c r="DT145" s="265"/>
      <c r="DU145" s="265"/>
      <c r="DV145" s="265"/>
      <c r="DW145" s="265"/>
      <c r="DX145" s="265"/>
      <c r="DY145" s="265"/>
      <c r="DZ145" s="265"/>
      <c r="EA145" s="265"/>
      <c r="EB145" s="265"/>
      <c r="EC145" s="265"/>
      <c r="ED145" s="265"/>
      <c r="EE145" s="265"/>
      <c r="EF145" s="265"/>
      <c r="EG145" s="265"/>
      <c r="EH145" s="265"/>
      <c r="EI145" s="265"/>
      <c r="EJ145" s="265"/>
      <c r="EK145" s="265"/>
      <c r="EL145" s="265"/>
      <c r="EM145" s="265"/>
      <c r="EN145" s="265"/>
      <c r="EO145" s="265"/>
      <c r="EP145" s="265"/>
      <c r="EQ145" s="265"/>
      <c r="ER145" s="265"/>
      <c r="ES145" s="265"/>
      <c r="ET145" s="265"/>
      <c r="EU145" s="265"/>
      <c r="EV145" s="265"/>
      <c r="EW145" s="265"/>
      <c r="EX145" s="265"/>
      <c r="EY145" s="265"/>
      <c r="EZ145" s="265"/>
      <c r="FA145" s="265"/>
      <c r="FB145" s="265"/>
      <c r="FC145" s="265"/>
      <c r="FD145" s="265"/>
      <c r="FE145" s="265"/>
      <c r="FF145" s="265"/>
      <c r="FG145" s="265"/>
      <c r="FH145" s="265"/>
      <c r="FI145" s="265"/>
      <c r="FJ145" s="265"/>
      <c r="FK145" s="265"/>
      <c r="FL145" s="265"/>
      <c r="FM145" s="265"/>
      <c r="FN145" s="265"/>
      <c r="FO145" s="265"/>
      <c r="FP145" s="265"/>
      <c r="FQ145" s="265"/>
      <c r="FR145" s="265"/>
      <c r="FS145" s="265"/>
      <c r="FT145" s="265"/>
      <c r="FU145" s="265"/>
      <c r="FV145" s="265"/>
      <c r="FW145" s="265"/>
      <c r="FX145" s="265"/>
      <c r="FY145" s="265"/>
      <c r="FZ145" s="265"/>
      <c r="GA145" s="265"/>
      <c r="GB145" s="265"/>
      <c r="GC145" s="265"/>
      <c r="GD145" s="265"/>
      <c r="GE145" s="265"/>
      <c r="GF145" s="265"/>
      <c r="GG145" s="265"/>
      <c r="GH145" s="265"/>
      <c r="GI145" s="265"/>
      <c r="GJ145" s="265"/>
      <c r="GK145" s="265"/>
      <c r="GL145" s="265"/>
      <c r="GM145" s="265"/>
      <c r="GN145" s="265"/>
      <c r="GO145" s="265"/>
      <c r="GP145" s="265"/>
      <c r="GQ145" s="265"/>
      <c r="GR145" s="265"/>
      <c r="GS145" s="265"/>
      <c r="GT145" s="265"/>
      <c r="GU145" s="265"/>
      <c r="GV145" s="265"/>
      <c r="GW145" s="265"/>
      <c r="GX145" s="265"/>
      <c r="GY145" s="265"/>
      <c r="GZ145" s="265"/>
      <c r="HA145" s="265"/>
      <c r="HB145" s="265"/>
      <c r="HC145" s="265"/>
      <c r="HD145" s="265"/>
      <c r="HE145" s="265"/>
      <c r="HF145" s="265"/>
      <c r="HG145" s="265"/>
      <c r="HH145" s="265"/>
      <c r="HI145" s="265"/>
      <c r="HJ145" s="265"/>
      <c r="HK145" s="265"/>
      <c r="HL145" s="265"/>
      <c r="HM145" s="265"/>
      <c r="HN145" s="265"/>
      <c r="HO145" s="265"/>
      <c r="HP145" s="265"/>
      <c r="HQ145" s="265"/>
      <c r="HR145" s="265"/>
      <c r="HS145" s="265"/>
      <c r="HT145" s="265"/>
      <c r="HU145" s="265"/>
      <c r="HV145" s="265"/>
      <c r="HW145" s="265"/>
      <c r="HX145" s="265"/>
      <c r="HY145" s="265"/>
      <c r="HZ145" s="265"/>
      <c r="IA145" s="265"/>
      <c r="IB145" s="265"/>
      <c r="IC145" s="265"/>
      <c r="ID145" s="265"/>
      <c r="IE145" s="265"/>
      <c r="IF145" s="265"/>
      <c r="IG145" s="265"/>
      <c r="IH145" s="265"/>
      <c r="II145" s="265"/>
      <c r="IJ145" s="265"/>
      <c r="IK145" s="265"/>
      <c r="IL145" s="265"/>
      <c r="IM145" s="265"/>
      <c r="IN145" s="265"/>
      <c r="IO145" s="265"/>
      <c r="IP145" s="265"/>
      <c r="IQ145" s="265"/>
      <c r="IR145" s="265"/>
      <c r="IS145" s="265"/>
      <c r="IT145" s="265"/>
      <c r="IU145" s="265"/>
      <c r="IV145" s="265"/>
    </row>
    <row r="146" spans="1:256" s="469" customFormat="1" ht="15" customHeight="1">
      <c r="A146" s="270"/>
      <c r="B146" s="270"/>
      <c r="C146" s="270"/>
      <c r="D146" s="461"/>
      <c r="E146" s="461"/>
      <c r="F146" s="461"/>
      <c r="G146" s="267"/>
      <c r="H146" s="267"/>
      <c r="I146" s="265"/>
      <c r="J146" s="266"/>
      <c r="K146" s="265"/>
      <c r="L146" s="265"/>
      <c r="M146" s="266"/>
      <c r="N146" s="265"/>
      <c r="O146" s="265"/>
      <c r="P146" s="265"/>
      <c r="Q146" s="265"/>
      <c r="R146" s="265"/>
      <c r="S146" s="265"/>
      <c r="T146" s="265"/>
      <c r="U146" s="265"/>
      <c r="V146" s="265"/>
      <c r="W146" s="265"/>
      <c r="X146" s="265"/>
      <c r="Y146" s="265"/>
      <c r="Z146" s="265"/>
      <c r="AA146" s="265"/>
      <c r="AB146" s="265"/>
      <c r="AC146" s="265"/>
      <c r="AD146" s="265"/>
      <c r="AE146" s="265"/>
      <c r="AF146" s="265"/>
      <c r="AG146" s="265"/>
      <c r="AH146" s="265"/>
      <c r="AI146" s="265"/>
      <c r="AJ146" s="265"/>
      <c r="AK146" s="265"/>
      <c r="AL146" s="265"/>
      <c r="AM146" s="265"/>
      <c r="AN146" s="265"/>
      <c r="AO146" s="265"/>
      <c r="AP146" s="265"/>
      <c r="AQ146" s="265"/>
      <c r="AR146" s="265"/>
      <c r="AS146" s="265"/>
      <c r="AT146" s="265"/>
      <c r="AU146" s="265"/>
      <c r="AV146" s="265"/>
      <c r="AW146" s="265"/>
      <c r="AX146" s="265"/>
      <c r="AY146" s="265"/>
      <c r="AZ146" s="265"/>
      <c r="BA146" s="265"/>
      <c r="BB146" s="265"/>
      <c r="BC146" s="265"/>
      <c r="BD146" s="265"/>
      <c r="BE146" s="265"/>
      <c r="BF146" s="265"/>
      <c r="BG146" s="265"/>
      <c r="BH146" s="265"/>
      <c r="BI146" s="265"/>
      <c r="BJ146" s="265"/>
      <c r="BK146" s="265"/>
      <c r="BL146" s="265"/>
      <c r="BM146" s="265"/>
      <c r="BN146" s="265"/>
      <c r="BO146" s="265"/>
      <c r="BP146" s="265"/>
      <c r="BQ146" s="265"/>
      <c r="BR146" s="265"/>
      <c r="BS146" s="265"/>
      <c r="BT146" s="265"/>
      <c r="BU146" s="265"/>
      <c r="BV146" s="265"/>
      <c r="BW146" s="265"/>
      <c r="BX146" s="265"/>
      <c r="BY146" s="265"/>
      <c r="BZ146" s="265"/>
      <c r="CA146" s="265"/>
      <c r="CB146" s="265"/>
      <c r="CC146" s="265"/>
      <c r="CD146" s="265"/>
      <c r="CE146" s="265"/>
      <c r="CF146" s="265"/>
      <c r="CG146" s="265"/>
      <c r="CH146" s="265"/>
      <c r="CI146" s="265"/>
      <c r="CJ146" s="265"/>
      <c r="CK146" s="265"/>
      <c r="CL146" s="265"/>
      <c r="CM146" s="265"/>
      <c r="CN146" s="265"/>
      <c r="CO146" s="265"/>
      <c r="CP146" s="265"/>
      <c r="CQ146" s="265"/>
      <c r="CR146" s="265"/>
      <c r="CS146" s="265"/>
      <c r="CT146" s="265"/>
      <c r="CU146" s="265"/>
      <c r="CV146" s="265"/>
      <c r="CW146" s="265"/>
      <c r="CX146" s="265"/>
      <c r="CY146" s="265"/>
      <c r="CZ146" s="265"/>
      <c r="DA146" s="265"/>
      <c r="DB146" s="265"/>
      <c r="DC146" s="265"/>
      <c r="DD146" s="265"/>
      <c r="DE146" s="265"/>
      <c r="DF146" s="265"/>
      <c r="DG146" s="265"/>
      <c r="DH146" s="265"/>
      <c r="DI146" s="265"/>
      <c r="DJ146" s="265"/>
      <c r="DK146" s="265"/>
      <c r="DL146" s="265"/>
      <c r="DM146" s="265"/>
      <c r="DN146" s="265"/>
      <c r="DO146" s="265"/>
      <c r="DP146" s="265"/>
      <c r="DQ146" s="265"/>
      <c r="DR146" s="265"/>
      <c r="DS146" s="265"/>
      <c r="DT146" s="265"/>
      <c r="DU146" s="265"/>
      <c r="DV146" s="265"/>
      <c r="DW146" s="265"/>
      <c r="DX146" s="265"/>
      <c r="DY146" s="265"/>
      <c r="DZ146" s="265"/>
      <c r="EA146" s="265"/>
      <c r="EB146" s="265"/>
      <c r="EC146" s="265"/>
      <c r="ED146" s="265"/>
      <c r="EE146" s="265"/>
      <c r="EF146" s="265"/>
      <c r="EG146" s="265"/>
      <c r="EH146" s="265"/>
      <c r="EI146" s="265"/>
      <c r="EJ146" s="265"/>
      <c r="EK146" s="265"/>
      <c r="EL146" s="265"/>
      <c r="EM146" s="265"/>
      <c r="EN146" s="265"/>
      <c r="EO146" s="265"/>
      <c r="EP146" s="265"/>
      <c r="EQ146" s="265"/>
      <c r="ER146" s="265"/>
      <c r="ES146" s="265"/>
      <c r="ET146" s="265"/>
      <c r="EU146" s="265"/>
      <c r="EV146" s="265"/>
      <c r="EW146" s="265"/>
      <c r="EX146" s="265"/>
      <c r="EY146" s="265"/>
      <c r="EZ146" s="265"/>
      <c r="FA146" s="265"/>
      <c r="FB146" s="265"/>
      <c r="FC146" s="265"/>
      <c r="FD146" s="265"/>
      <c r="FE146" s="265"/>
      <c r="FF146" s="265"/>
      <c r="FG146" s="265"/>
      <c r="FH146" s="265"/>
      <c r="FI146" s="265"/>
      <c r="FJ146" s="265"/>
      <c r="FK146" s="265"/>
      <c r="FL146" s="265"/>
      <c r="FM146" s="265"/>
      <c r="FN146" s="265"/>
      <c r="FO146" s="265"/>
      <c r="FP146" s="265"/>
      <c r="FQ146" s="265"/>
      <c r="FR146" s="265"/>
      <c r="FS146" s="265"/>
      <c r="FT146" s="265"/>
      <c r="FU146" s="265"/>
      <c r="FV146" s="265"/>
      <c r="FW146" s="265"/>
      <c r="FX146" s="265"/>
      <c r="FY146" s="265"/>
      <c r="FZ146" s="265"/>
      <c r="GA146" s="265"/>
      <c r="GB146" s="265"/>
      <c r="GC146" s="265"/>
      <c r="GD146" s="265"/>
      <c r="GE146" s="265"/>
      <c r="GF146" s="265"/>
      <c r="GG146" s="265"/>
      <c r="GH146" s="265"/>
      <c r="GI146" s="265"/>
      <c r="GJ146" s="265"/>
      <c r="GK146" s="265"/>
      <c r="GL146" s="265"/>
      <c r="GM146" s="265"/>
      <c r="GN146" s="265"/>
      <c r="GO146" s="265"/>
      <c r="GP146" s="265"/>
      <c r="GQ146" s="265"/>
      <c r="GR146" s="265"/>
      <c r="GS146" s="265"/>
      <c r="GT146" s="265"/>
      <c r="GU146" s="265"/>
      <c r="GV146" s="265"/>
      <c r="GW146" s="265"/>
      <c r="GX146" s="265"/>
      <c r="GY146" s="265"/>
      <c r="GZ146" s="265"/>
      <c r="HA146" s="265"/>
      <c r="HB146" s="265"/>
      <c r="HC146" s="265"/>
      <c r="HD146" s="265"/>
      <c r="HE146" s="265"/>
      <c r="HF146" s="265"/>
      <c r="HG146" s="265"/>
      <c r="HH146" s="265"/>
      <c r="HI146" s="265"/>
      <c r="HJ146" s="265"/>
      <c r="HK146" s="265"/>
      <c r="HL146" s="265"/>
      <c r="HM146" s="265"/>
      <c r="HN146" s="265"/>
      <c r="HO146" s="265"/>
      <c r="HP146" s="265"/>
      <c r="HQ146" s="265"/>
      <c r="HR146" s="265"/>
      <c r="HS146" s="265"/>
      <c r="HT146" s="265"/>
      <c r="HU146" s="265"/>
      <c r="HV146" s="265"/>
      <c r="HW146" s="265"/>
      <c r="HX146" s="265"/>
      <c r="HY146" s="265"/>
      <c r="HZ146" s="265"/>
      <c r="IA146" s="265"/>
      <c r="IB146" s="265"/>
      <c r="IC146" s="265"/>
      <c r="ID146" s="265"/>
      <c r="IE146" s="265"/>
      <c r="IF146" s="265"/>
      <c r="IG146" s="265"/>
      <c r="IH146" s="265"/>
      <c r="II146" s="265"/>
      <c r="IJ146" s="265"/>
      <c r="IK146" s="265"/>
      <c r="IL146" s="265"/>
      <c r="IM146" s="265"/>
      <c r="IN146" s="265"/>
      <c r="IO146" s="265"/>
      <c r="IP146" s="265"/>
      <c r="IQ146" s="265"/>
      <c r="IR146" s="265"/>
      <c r="IS146" s="265"/>
      <c r="IT146" s="265"/>
      <c r="IU146" s="265"/>
      <c r="IV146" s="265"/>
    </row>
    <row r="147" spans="1:256" s="469" customFormat="1" ht="15" customHeight="1">
      <c r="A147" s="270"/>
      <c r="B147" s="270"/>
      <c r="C147" s="270"/>
      <c r="D147" s="461"/>
      <c r="E147" s="461"/>
      <c r="F147" s="461"/>
      <c r="G147" s="267"/>
      <c r="H147" s="267"/>
      <c r="I147" s="265"/>
      <c r="J147" s="266"/>
      <c r="K147" s="265"/>
      <c r="L147" s="265"/>
      <c r="M147" s="266"/>
      <c r="N147" s="265"/>
      <c r="O147" s="265"/>
      <c r="P147" s="265"/>
      <c r="Q147" s="265"/>
      <c r="R147" s="265"/>
      <c r="S147" s="265"/>
      <c r="T147" s="265"/>
      <c r="U147" s="265"/>
      <c r="V147" s="265"/>
      <c r="W147" s="265"/>
      <c r="X147" s="265"/>
      <c r="Y147" s="265"/>
      <c r="Z147" s="265"/>
      <c r="AA147" s="265"/>
      <c r="AB147" s="265"/>
      <c r="AC147" s="265"/>
      <c r="AD147" s="265"/>
      <c r="AE147" s="265"/>
      <c r="AF147" s="265"/>
      <c r="AG147" s="265"/>
      <c r="AH147" s="265"/>
      <c r="AI147" s="265"/>
      <c r="AJ147" s="265"/>
      <c r="AK147" s="265"/>
      <c r="AL147" s="265"/>
      <c r="AM147" s="265"/>
      <c r="AN147" s="265"/>
      <c r="AO147" s="265"/>
      <c r="AP147" s="265"/>
      <c r="AQ147" s="265"/>
      <c r="AR147" s="265"/>
      <c r="AS147" s="265"/>
      <c r="AT147" s="265"/>
      <c r="AU147" s="265"/>
      <c r="AV147" s="265"/>
      <c r="AW147" s="265"/>
      <c r="AX147" s="265"/>
      <c r="AY147" s="265"/>
      <c r="AZ147" s="265"/>
      <c r="BA147" s="265"/>
      <c r="BB147" s="265"/>
      <c r="BC147" s="265"/>
      <c r="BD147" s="265"/>
      <c r="BE147" s="265"/>
      <c r="BF147" s="265"/>
      <c r="BG147" s="265"/>
      <c r="BH147" s="265"/>
      <c r="BI147" s="265"/>
      <c r="BJ147" s="265"/>
      <c r="BK147" s="265"/>
      <c r="BL147" s="265"/>
      <c r="BM147" s="265"/>
      <c r="BN147" s="265"/>
      <c r="BO147" s="265"/>
      <c r="BP147" s="265"/>
      <c r="BQ147" s="265"/>
      <c r="BR147" s="265"/>
      <c r="BS147" s="265"/>
      <c r="BT147" s="265"/>
      <c r="BU147" s="265"/>
      <c r="BV147" s="265"/>
      <c r="BW147" s="265"/>
      <c r="BX147" s="265"/>
      <c r="BY147" s="265"/>
      <c r="BZ147" s="265"/>
      <c r="CA147" s="265"/>
      <c r="CB147" s="265"/>
      <c r="CC147" s="265"/>
      <c r="CD147" s="265"/>
      <c r="CE147" s="265"/>
      <c r="CF147" s="265"/>
      <c r="CG147" s="265"/>
      <c r="CH147" s="265"/>
      <c r="CI147" s="265"/>
      <c r="CJ147" s="265"/>
      <c r="CK147" s="265"/>
      <c r="CL147" s="265"/>
      <c r="CM147" s="265"/>
      <c r="CN147" s="265"/>
      <c r="CO147" s="265"/>
      <c r="CP147" s="265"/>
      <c r="CQ147" s="265"/>
      <c r="CR147" s="265"/>
      <c r="CS147" s="265"/>
      <c r="CT147" s="265"/>
      <c r="CU147" s="265"/>
      <c r="CV147" s="265"/>
      <c r="CW147" s="265"/>
      <c r="CX147" s="265"/>
      <c r="CY147" s="265"/>
      <c r="CZ147" s="265"/>
      <c r="DA147" s="265"/>
      <c r="DB147" s="265"/>
      <c r="DC147" s="265"/>
      <c r="DD147" s="265"/>
      <c r="DE147" s="265"/>
      <c r="DF147" s="265"/>
      <c r="DG147" s="265"/>
      <c r="DH147" s="265"/>
      <c r="DI147" s="265"/>
      <c r="DJ147" s="265"/>
      <c r="DK147" s="265"/>
      <c r="DL147" s="265"/>
      <c r="DM147" s="265"/>
      <c r="DN147" s="265"/>
      <c r="DO147" s="265"/>
      <c r="DP147" s="265"/>
      <c r="DQ147" s="265"/>
      <c r="DR147" s="265"/>
      <c r="DS147" s="265"/>
      <c r="DT147" s="265"/>
      <c r="DU147" s="265"/>
      <c r="DV147" s="265"/>
      <c r="DW147" s="265"/>
      <c r="DX147" s="265"/>
      <c r="DY147" s="265"/>
      <c r="DZ147" s="265"/>
      <c r="EA147" s="265"/>
      <c r="EB147" s="265"/>
      <c r="EC147" s="265"/>
      <c r="ED147" s="265"/>
      <c r="EE147" s="265"/>
      <c r="EF147" s="265"/>
      <c r="EG147" s="265"/>
      <c r="EH147" s="265"/>
      <c r="EI147" s="265"/>
      <c r="EJ147" s="265"/>
      <c r="EK147" s="265"/>
      <c r="EL147" s="265"/>
      <c r="EM147" s="265"/>
      <c r="EN147" s="265"/>
      <c r="EO147" s="265"/>
      <c r="EP147" s="265"/>
      <c r="EQ147" s="265"/>
      <c r="ER147" s="265"/>
      <c r="ES147" s="265"/>
      <c r="ET147" s="265"/>
      <c r="EU147" s="265"/>
      <c r="EV147" s="265"/>
      <c r="EW147" s="265"/>
      <c r="EX147" s="265"/>
      <c r="EY147" s="265"/>
      <c r="EZ147" s="265"/>
      <c r="FA147" s="265"/>
      <c r="FB147" s="265"/>
      <c r="FC147" s="265"/>
      <c r="FD147" s="265"/>
      <c r="FE147" s="265"/>
      <c r="FF147" s="265"/>
      <c r="FG147" s="265"/>
      <c r="FH147" s="265"/>
      <c r="FI147" s="265"/>
      <c r="FJ147" s="265"/>
      <c r="FK147" s="265"/>
      <c r="FL147" s="265"/>
      <c r="FM147" s="265"/>
      <c r="FN147" s="265"/>
      <c r="FO147" s="265"/>
      <c r="FP147" s="265"/>
      <c r="FQ147" s="265"/>
      <c r="FR147" s="265"/>
      <c r="FS147" s="265"/>
      <c r="FT147" s="265"/>
      <c r="FU147" s="265"/>
      <c r="FV147" s="265"/>
      <c r="FW147" s="265"/>
      <c r="FX147" s="265"/>
      <c r="FY147" s="265"/>
      <c r="FZ147" s="265"/>
      <c r="GA147" s="265"/>
      <c r="GB147" s="265"/>
      <c r="GC147" s="265"/>
      <c r="GD147" s="265"/>
      <c r="GE147" s="265"/>
      <c r="GF147" s="265"/>
      <c r="GG147" s="265"/>
      <c r="GH147" s="265"/>
      <c r="GI147" s="265"/>
      <c r="GJ147" s="265"/>
      <c r="GK147" s="265"/>
      <c r="GL147" s="265"/>
      <c r="GM147" s="265"/>
      <c r="GN147" s="265"/>
      <c r="GO147" s="265"/>
      <c r="GP147" s="265"/>
      <c r="GQ147" s="265"/>
      <c r="GR147" s="265"/>
      <c r="GS147" s="265"/>
      <c r="GT147" s="265"/>
      <c r="GU147" s="265"/>
      <c r="GV147" s="265"/>
      <c r="GW147" s="265"/>
      <c r="GX147" s="265"/>
      <c r="GY147" s="265"/>
      <c r="GZ147" s="265"/>
      <c r="HA147" s="265"/>
      <c r="HB147" s="265"/>
      <c r="HC147" s="265"/>
      <c r="HD147" s="265"/>
      <c r="HE147" s="265"/>
      <c r="HF147" s="265"/>
      <c r="HG147" s="265"/>
      <c r="HH147" s="265"/>
      <c r="HI147" s="265"/>
      <c r="HJ147" s="265"/>
      <c r="HK147" s="265"/>
      <c r="HL147" s="265"/>
      <c r="HM147" s="265"/>
      <c r="HN147" s="265"/>
      <c r="HO147" s="265"/>
      <c r="HP147" s="265"/>
      <c r="HQ147" s="265"/>
      <c r="HR147" s="265"/>
      <c r="HS147" s="265"/>
      <c r="HT147" s="265"/>
      <c r="HU147" s="265"/>
      <c r="HV147" s="265"/>
      <c r="HW147" s="265"/>
      <c r="HX147" s="265"/>
      <c r="HY147" s="265"/>
      <c r="HZ147" s="265"/>
      <c r="IA147" s="265"/>
      <c r="IB147" s="265"/>
      <c r="IC147" s="265"/>
      <c r="ID147" s="265"/>
      <c r="IE147" s="265"/>
      <c r="IF147" s="265"/>
      <c r="IG147" s="265"/>
      <c r="IH147" s="265"/>
      <c r="II147" s="265"/>
      <c r="IJ147" s="265"/>
      <c r="IK147" s="265"/>
      <c r="IL147" s="265"/>
      <c r="IM147" s="265"/>
      <c r="IN147" s="265"/>
      <c r="IO147" s="265"/>
      <c r="IP147" s="265"/>
      <c r="IQ147" s="265"/>
      <c r="IR147" s="265"/>
      <c r="IS147" s="265"/>
      <c r="IT147" s="265"/>
      <c r="IU147" s="265"/>
      <c r="IV147" s="265"/>
    </row>
    <row r="148" spans="1:256" s="469" customFormat="1" ht="15" customHeight="1">
      <c r="A148" s="270"/>
      <c r="B148" s="270"/>
      <c r="C148" s="270"/>
      <c r="D148" s="461"/>
      <c r="E148" s="461"/>
      <c r="F148" s="461"/>
      <c r="G148" s="267"/>
      <c r="H148" s="267"/>
      <c r="I148" s="265"/>
      <c r="J148" s="266"/>
      <c r="K148" s="265"/>
      <c r="L148" s="265"/>
      <c r="M148" s="266"/>
      <c r="N148" s="265"/>
      <c r="O148" s="265"/>
      <c r="P148" s="265"/>
      <c r="Q148" s="265"/>
      <c r="R148" s="265"/>
      <c r="S148" s="265"/>
      <c r="T148" s="265"/>
      <c r="U148" s="265"/>
      <c r="V148" s="265"/>
      <c r="W148" s="265"/>
      <c r="X148" s="265"/>
      <c r="Y148" s="265"/>
      <c r="Z148" s="265"/>
      <c r="AA148" s="265"/>
      <c r="AB148" s="265"/>
      <c r="AC148" s="265"/>
      <c r="AD148" s="265"/>
      <c r="AE148" s="265"/>
      <c r="AF148" s="265"/>
      <c r="AG148" s="265"/>
      <c r="AH148" s="265"/>
      <c r="AI148" s="265"/>
      <c r="AJ148" s="265"/>
      <c r="AK148" s="265"/>
      <c r="AL148" s="265"/>
      <c r="AM148" s="265"/>
      <c r="AN148" s="265"/>
      <c r="AO148" s="265"/>
      <c r="AP148" s="265"/>
      <c r="AQ148" s="265"/>
      <c r="AR148" s="265"/>
      <c r="AS148" s="265"/>
      <c r="AT148" s="265"/>
      <c r="AU148" s="265"/>
      <c r="AV148" s="265"/>
      <c r="AW148" s="265"/>
      <c r="AX148" s="265"/>
      <c r="AY148" s="265"/>
      <c r="AZ148" s="265"/>
      <c r="BA148" s="265"/>
      <c r="BB148" s="265"/>
      <c r="BC148" s="265"/>
      <c r="BD148" s="265"/>
      <c r="BE148" s="265"/>
      <c r="BF148" s="265"/>
      <c r="BG148" s="265"/>
      <c r="BH148" s="265"/>
      <c r="BI148" s="265"/>
      <c r="BJ148" s="265"/>
      <c r="BK148" s="265"/>
      <c r="BL148" s="265"/>
      <c r="BM148" s="265"/>
      <c r="BN148" s="265"/>
      <c r="BO148" s="265"/>
      <c r="BP148" s="265"/>
      <c r="BQ148" s="265"/>
      <c r="BR148" s="265"/>
      <c r="BS148" s="265"/>
      <c r="BT148" s="265"/>
      <c r="BU148" s="265"/>
      <c r="BV148" s="265"/>
      <c r="BW148" s="265"/>
      <c r="BX148" s="265"/>
      <c r="BY148" s="265"/>
      <c r="BZ148" s="265"/>
      <c r="CA148" s="265"/>
      <c r="CB148" s="265"/>
      <c r="CC148" s="265"/>
      <c r="CD148" s="265"/>
      <c r="CE148" s="265"/>
      <c r="CF148" s="265"/>
      <c r="CG148" s="265"/>
      <c r="CH148" s="265"/>
      <c r="CI148" s="265"/>
      <c r="CJ148" s="265"/>
      <c r="CK148" s="265"/>
      <c r="CL148" s="265"/>
      <c r="CM148" s="265"/>
      <c r="CN148" s="265"/>
      <c r="CO148" s="265"/>
      <c r="CP148" s="265"/>
      <c r="CQ148" s="265"/>
      <c r="CR148" s="265"/>
      <c r="CS148" s="265"/>
      <c r="CT148" s="265"/>
      <c r="CU148" s="265"/>
      <c r="CV148" s="265"/>
      <c r="CW148" s="265"/>
      <c r="CX148" s="265"/>
      <c r="CY148" s="265"/>
      <c r="CZ148" s="265"/>
      <c r="DA148" s="265"/>
      <c r="DB148" s="265"/>
      <c r="DC148" s="265"/>
      <c r="DD148" s="265"/>
      <c r="DE148" s="265"/>
      <c r="DF148" s="265"/>
      <c r="DG148" s="265"/>
      <c r="DH148" s="265"/>
      <c r="DI148" s="265"/>
      <c r="DJ148" s="265"/>
      <c r="DK148" s="265"/>
      <c r="DL148" s="265"/>
      <c r="DM148" s="265"/>
      <c r="DN148" s="265"/>
      <c r="DO148" s="265"/>
      <c r="DP148" s="265"/>
      <c r="DQ148" s="265"/>
      <c r="DR148" s="265"/>
      <c r="DS148" s="265"/>
      <c r="DT148" s="265"/>
      <c r="DU148" s="265"/>
      <c r="DV148" s="265"/>
      <c r="DW148" s="265"/>
      <c r="DX148" s="265"/>
      <c r="DY148" s="265"/>
      <c r="DZ148" s="265"/>
      <c r="EA148" s="265"/>
      <c r="EB148" s="265"/>
      <c r="EC148" s="265"/>
      <c r="ED148" s="265"/>
      <c r="EE148" s="265"/>
      <c r="EF148" s="265"/>
      <c r="EG148" s="265"/>
      <c r="EH148" s="265"/>
      <c r="EI148" s="265"/>
      <c r="EJ148" s="265"/>
      <c r="EK148" s="265"/>
      <c r="EL148" s="265"/>
      <c r="EM148" s="265"/>
      <c r="EN148" s="265"/>
      <c r="EO148" s="265"/>
      <c r="EP148" s="265"/>
      <c r="EQ148" s="265"/>
      <c r="ER148" s="265"/>
      <c r="ES148" s="265"/>
      <c r="ET148" s="265"/>
      <c r="EU148" s="265"/>
      <c r="EV148" s="265"/>
      <c r="EW148" s="265"/>
      <c r="EX148" s="265"/>
      <c r="EY148" s="265"/>
      <c r="EZ148" s="265"/>
      <c r="FA148" s="265"/>
      <c r="FB148" s="265"/>
      <c r="FC148" s="265"/>
      <c r="FD148" s="265"/>
      <c r="FE148" s="265"/>
      <c r="FF148" s="265"/>
      <c r="FG148" s="265"/>
      <c r="FH148" s="265"/>
      <c r="FI148" s="265"/>
      <c r="FJ148" s="265"/>
      <c r="FK148" s="265"/>
      <c r="FL148" s="265"/>
      <c r="FM148" s="265"/>
      <c r="FN148" s="265"/>
      <c r="FO148" s="265"/>
      <c r="FP148" s="265"/>
      <c r="FQ148" s="265"/>
      <c r="FR148" s="265"/>
      <c r="FS148" s="265"/>
      <c r="FT148" s="265"/>
      <c r="FU148" s="265"/>
      <c r="FV148" s="265"/>
      <c r="FW148" s="265"/>
      <c r="FX148" s="265"/>
      <c r="FY148" s="265"/>
      <c r="FZ148" s="265"/>
      <c r="GA148" s="265"/>
      <c r="GB148" s="265"/>
      <c r="GC148" s="265"/>
      <c r="GD148" s="265"/>
      <c r="GE148" s="265"/>
      <c r="GF148" s="265"/>
      <c r="GG148" s="265"/>
      <c r="GH148" s="265"/>
      <c r="GI148" s="265"/>
      <c r="GJ148" s="265"/>
      <c r="GK148" s="265"/>
      <c r="GL148" s="265"/>
      <c r="GM148" s="265"/>
      <c r="GN148" s="265"/>
      <c r="GO148" s="265"/>
      <c r="GP148" s="265"/>
      <c r="GQ148" s="265"/>
      <c r="GR148" s="265"/>
      <c r="GS148" s="265"/>
      <c r="GT148" s="265"/>
      <c r="GU148" s="265"/>
      <c r="GV148" s="265"/>
      <c r="GW148" s="265"/>
      <c r="GX148" s="265"/>
      <c r="GY148" s="265"/>
      <c r="GZ148" s="265"/>
      <c r="HA148" s="265"/>
      <c r="HB148" s="265"/>
      <c r="HC148" s="265"/>
      <c r="HD148" s="265"/>
      <c r="HE148" s="265"/>
      <c r="HF148" s="265"/>
      <c r="HG148" s="265"/>
      <c r="HH148" s="265"/>
      <c r="HI148" s="265"/>
      <c r="HJ148" s="265"/>
      <c r="HK148" s="265"/>
      <c r="HL148" s="265"/>
      <c r="HM148" s="265"/>
      <c r="HN148" s="265"/>
      <c r="HO148" s="265"/>
      <c r="HP148" s="265"/>
      <c r="HQ148" s="265"/>
      <c r="HR148" s="265"/>
      <c r="HS148" s="265"/>
      <c r="HT148" s="265"/>
      <c r="HU148" s="265"/>
      <c r="HV148" s="265"/>
      <c r="HW148" s="265"/>
      <c r="HX148" s="265"/>
      <c r="HY148" s="265"/>
      <c r="HZ148" s="265"/>
      <c r="IA148" s="265"/>
      <c r="IB148" s="265"/>
      <c r="IC148" s="265"/>
      <c r="ID148" s="265"/>
      <c r="IE148" s="265"/>
      <c r="IF148" s="265"/>
      <c r="IG148" s="265"/>
      <c r="IH148" s="265"/>
      <c r="II148" s="265"/>
      <c r="IJ148" s="265"/>
      <c r="IK148" s="265"/>
      <c r="IL148" s="265"/>
      <c r="IM148" s="265"/>
      <c r="IN148" s="265"/>
      <c r="IO148" s="265"/>
      <c r="IP148" s="265"/>
      <c r="IQ148" s="265"/>
      <c r="IR148" s="265"/>
      <c r="IS148" s="265"/>
      <c r="IT148" s="265"/>
      <c r="IU148" s="265"/>
      <c r="IV148" s="265"/>
    </row>
    <row r="149" spans="1:256" s="469" customFormat="1" ht="15" customHeight="1">
      <c r="A149" s="270"/>
      <c r="B149" s="270"/>
      <c r="C149" s="270"/>
      <c r="D149" s="461"/>
      <c r="E149" s="461"/>
      <c r="F149" s="461"/>
      <c r="G149" s="267"/>
      <c r="H149" s="267"/>
      <c r="I149" s="265"/>
      <c r="J149" s="266"/>
      <c r="K149" s="265"/>
      <c r="L149" s="265"/>
      <c r="M149" s="266"/>
      <c r="N149" s="265"/>
      <c r="O149" s="265"/>
      <c r="P149" s="265"/>
      <c r="Q149" s="265"/>
      <c r="R149" s="265"/>
      <c r="S149" s="265"/>
      <c r="T149" s="265"/>
      <c r="U149" s="265"/>
      <c r="V149" s="265"/>
      <c r="W149" s="265"/>
      <c r="X149" s="265"/>
      <c r="Y149" s="265"/>
      <c r="Z149" s="265"/>
      <c r="AA149" s="265"/>
      <c r="AB149" s="265"/>
      <c r="AC149" s="265"/>
      <c r="AD149" s="265"/>
      <c r="AE149" s="265"/>
      <c r="AF149" s="265"/>
      <c r="AG149" s="265"/>
      <c r="AH149" s="265"/>
      <c r="AI149" s="265"/>
      <c r="AJ149" s="265"/>
      <c r="AK149" s="265"/>
      <c r="AL149" s="265"/>
      <c r="AM149" s="265"/>
      <c r="AN149" s="265"/>
      <c r="AO149" s="265"/>
      <c r="AP149" s="265"/>
      <c r="AQ149" s="265"/>
      <c r="AR149" s="265"/>
      <c r="AS149" s="265"/>
      <c r="AT149" s="265"/>
      <c r="AU149" s="265"/>
      <c r="AV149" s="265"/>
      <c r="AW149" s="265"/>
      <c r="AX149" s="265"/>
      <c r="AY149" s="265"/>
      <c r="AZ149" s="265"/>
      <c r="BA149" s="265"/>
      <c r="BB149" s="265"/>
      <c r="BC149" s="265"/>
      <c r="BD149" s="265"/>
      <c r="BE149" s="265"/>
      <c r="BF149" s="265"/>
      <c r="BG149" s="265"/>
      <c r="BH149" s="265"/>
      <c r="BI149" s="265"/>
      <c r="BJ149" s="265"/>
      <c r="BK149" s="265"/>
      <c r="BL149" s="265"/>
      <c r="BM149" s="265"/>
      <c r="BN149" s="265"/>
      <c r="BO149" s="265"/>
      <c r="BP149" s="265"/>
      <c r="BQ149" s="265"/>
      <c r="BR149" s="265"/>
      <c r="BS149" s="265"/>
      <c r="BT149" s="265"/>
      <c r="BU149" s="265"/>
      <c r="BV149" s="265"/>
      <c r="BW149" s="265"/>
      <c r="BX149" s="265"/>
      <c r="BY149" s="265"/>
      <c r="BZ149" s="265"/>
      <c r="CA149" s="265"/>
      <c r="CB149" s="265"/>
      <c r="CC149" s="265"/>
      <c r="CD149" s="265"/>
      <c r="CE149" s="265"/>
      <c r="CF149" s="265"/>
      <c r="CG149" s="265"/>
      <c r="CH149" s="265"/>
      <c r="CI149" s="265"/>
      <c r="CJ149" s="265"/>
      <c r="CK149" s="265"/>
      <c r="CL149" s="265"/>
      <c r="CM149" s="265"/>
      <c r="CN149" s="265"/>
      <c r="CO149" s="265"/>
      <c r="CP149" s="265"/>
      <c r="CQ149" s="265"/>
      <c r="CR149" s="265"/>
      <c r="CS149" s="265"/>
      <c r="CT149" s="265"/>
      <c r="CU149" s="265"/>
      <c r="CV149" s="265"/>
      <c r="CW149" s="265"/>
      <c r="CX149" s="265"/>
      <c r="CY149" s="265"/>
      <c r="CZ149" s="265"/>
      <c r="DA149" s="265"/>
      <c r="DB149" s="265"/>
      <c r="DC149" s="265"/>
      <c r="DD149" s="265"/>
      <c r="DE149" s="265"/>
      <c r="DF149" s="265"/>
      <c r="DG149" s="265"/>
      <c r="DH149" s="265"/>
      <c r="DI149" s="265"/>
      <c r="DJ149" s="265"/>
      <c r="DK149" s="265"/>
      <c r="DL149" s="265"/>
      <c r="DM149" s="265"/>
      <c r="DN149" s="265"/>
      <c r="DO149" s="265"/>
      <c r="DP149" s="265"/>
      <c r="DQ149" s="265"/>
      <c r="DR149" s="265"/>
      <c r="DS149" s="265"/>
      <c r="DT149" s="265"/>
      <c r="DU149" s="265"/>
      <c r="DV149" s="265"/>
      <c r="DW149" s="265"/>
      <c r="DX149" s="265"/>
      <c r="DY149" s="265"/>
      <c r="DZ149" s="265"/>
      <c r="EA149" s="265"/>
      <c r="EB149" s="265"/>
      <c r="EC149" s="265"/>
      <c r="ED149" s="265"/>
      <c r="EE149" s="265"/>
      <c r="EF149" s="265"/>
      <c r="EG149" s="265"/>
      <c r="EH149" s="265"/>
      <c r="EI149" s="265"/>
      <c r="EJ149" s="265"/>
      <c r="EK149" s="265"/>
      <c r="EL149" s="265"/>
      <c r="EM149" s="265"/>
      <c r="EN149" s="265"/>
      <c r="EO149" s="265"/>
      <c r="EP149" s="265"/>
      <c r="EQ149" s="265"/>
      <c r="ER149" s="265"/>
      <c r="ES149" s="265"/>
      <c r="ET149" s="265"/>
      <c r="EU149" s="265"/>
      <c r="EV149" s="265"/>
      <c r="EW149" s="265"/>
      <c r="EX149" s="265"/>
      <c r="EY149" s="265"/>
      <c r="EZ149" s="265"/>
      <c r="FA149" s="265"/>
      <c r="FB149" s="265"/>
      <c r="FC149" s="265"/>
      <c r="FD149" s="265"/>
      <c r="FE149" s="265"/>
      <c r="FF149" s="265"/>
      <c r="FG149" s="265"/>
      <c r="FH149" s="265"/>
      <c r="FI149" s="265"/>
      <c r="FJ149" s="265"/>
      <c r="FK149" s="265"/>
      <c r="FL149" s="265"/>
      <c r="FM149" s="265"/>
      <c r="FN149" s="265"/>
      <c r="FO149" s="265"/>
      <c r="FP149" s="265"/>
      <c r="FQ149" s="265"/>
      <c r="FR149" s="265"/>
      <c r="FS149" s="265"/>
      <c r="FT149" s="265"/>
      <c r="FU149" s="265"/>
      <c r="FV149" s="265"/>
      <c r="FW149" s="265"/>
      <c r="FX149" s="265"/>
      <c r="FY149" s="265"/>
      <c r="FZ149" s="265"/>
      <c r="GA149" s="265"/>
      <c r="GB149" s="265"/>
      <c r="GC149" s="265"/>
      <c r="GD149" s="265"/>
      <c r="GE149" s="265"/>
      <c r="GF149" s="265"/>
      <c r="GG149" s="265"/>
      <c r="GH149" s="265"/>
      <c r="GI149" s="265"/>
      <c r="GJ149" s="265"/>
      <c r="GK149" s="265"/>
      <c r="GL149" s="265"/>
      <c r="GM149" s="265"/>
      <c r="GN149" s="265"/>
      <c r="GO149" s="265"/>
      <c r="GP149" s="265"/>
      <c r="GQ149" s="265"/>
      <c r="GR149" s="265"/>
      <c r="GS149" s="265"/>
      <c r="GT149" s="265"/>
      <c r="GU149" s="265"/>
      <c r="GV149" s="265"/>
      <c r="GW149" s="265"/>
      <c r="GX149" s="265"/>
      <c r="GY149" s="265"/>
      <c r="GZ149" s="265"/>
      <c r="HA149" s="265"/>
      <c r="HB149" s="265"/>
      <c r="HC149" s="265"/>
      <c r="HD149" s="265"/>
      <c r="HE149" s="265"/>
      <c r="HF149" s="265"/>
      <c r="HG149" s="265"/>
      <c r="HH149" s="265"/>
      <c r="HI149" s="265"/>
      <c r="HJ149" s="265"/>
      <c r="HK149" s="265"/>
      <c r="HL149" s="265"/>
      <c r="HM149" s="265"/>
      <c r="HN149" s="265"/>
      <c r="HO149" s="265"/>
      <c r="HP149" s="265"/>
      <c r="HQ149" s="265"/>
      <c r="HR149" s="265"/>
      <c r="HS149" s="265"/>
      <c r="HT149" s="265"/>
      <c r="HU149" s="265"/>
      <c r="HV149" s="265"/>
      <c r="HW149" s="265"/>
      <c r="HX149" s="265"/>
      <c r="HY149" s="265"/>
      <c r="HZ149" s="265"/>
      <c r="IA149" s="265"/>
      <c r="IB149" s="265"/>
      <c r="IC149" s="265"/>
      <c r="ID149" s="265"/>
      <c r="IE149" s="265"/>
      <c r="IF149" s="265"/>
      <c r="IG149" s="265"/>
      <c r="IH149" s="265"/>
      <c r="II149" s="265"/>
      <c r="IJ149" s="265"/>
      <c r="IK149" s="265"/>
      <c r="IL149" s="265"/>
      <c r="IM149" s="265"/>
      <c r="IN149" s="265"/>
      <c r="IO149" s="265"/>
      <c r="IP149" s="265"/>
      <c r="IQ149" s="265"/>
      <c r="IR149" s="265"/>
      <c r="IS149" s="265"/>
      <c r="IT149" s="265"/>
      <c r="IU149" s="265"/>
      <c r="IV149" s="265"/>
    </row>
    <row r="150" spans="1:256" s="469" customFormat="1" ht="15" customHeight="1">
      <c r="A150" s="270"/>
      <c r="B150" s="270"/>
      <c r="C150" s="270"/>
      <c r="D150" s="461"/>
      <c r="E150" s="461"/>
      <c r="F150" s="461"/>
      <c r="G150" s="267"/>
      <c r="H150" s="267"/>
      <c r="I150" s="265"/>
      <c r="J150" s="266"/>
      <c r="K150" s="265"/>
      <c r="L150" s="265"/>
      <c r="M150" s="266"/>
      <c r="N150" s="265"/>
      <c r="O150" s="265"/>
      <c r="P150" s="265"/>
      <c r="Q150" s="265"/>
      <c r="R150" s="265"/>
      <c r="S150" s="265"/>
      <c r="T150" s="265"/>
      <c r="U150" s="265"/>
      <c r="V150" s="265"/>
      <c r="W150" s="265"/>
      <c r="X150" s="265"/>
      <c r="Y150" s="265"/>
      <c r="Z150" s="265"/>
      <c r="AA150" s="265"/>
      <c r="AB150" s="265"/>
      <c r="AC150" s="265"/>
      <c r="AD150" s="265"/>
      <c r="AE150" s="265"/>
      <c r="AF150" s="265"/>
      <c r="AG150" s="265"/>
      <c r="AH150" s="265"/>
      <c r="AI150" s="265"/>
      <c r="AJ150" s="265"/>
      <c r="AK150" s="265"/>
      <c r="AL150" s="265"/>
      <c r="AM150" s="265"/>
      <c r="AN150" s="265"/>
      <c r="AO150" s="265"/>
      <c r="AP150" s="265"/>
      <c r="AQ150" s="265"/>
      <c r="AR150" s="265"/>
      <c r="AS150" s="265"/>
      <c r="AT150" s="265"/>
      <c r="AU150" s="265"/>
      <c r="AV150" s="265"/>
      <c r="AW150" s="265"/>
      <c r="AX150" s="265"/>
      <c r="AY150" s="265"/>
      <c r="AZ150" s="265"/>
      <c r="BA150" s="265"/>
      <c r="BB150" s="265"/>
      <c r="BC150" s="265"/>
      <c r="BD150" s="265"/>
      <c r="BE150" s="265"/>
      <c r="BF150" s="265"/>
      <c r="BG150" s="265"/>
      <c r="BH150" s="265"/>
      <c r="BI150" s="265"/>
      <c r="BJ150" s="265"/>
      <c r="BK150" s="265"/>
      <c r="BL150" s="265"/>
      <c r="BM150" s="265"/>
      <c r="BN150" s="265"/>
      <c r="BO150" s="265"/>
      <c r="BP150" s="265"/>
      <c r="BQ150" s="265"/>
      <c r="BR150" s="265"/>
      <c r="BS150" s="265"/>
      <c r="BT150" s="265"/>
      <c r="BU150" s="265"/>
      <c r="BV150" s="265"/>
      <c r="BW150" s="265"/>
      <c r="BX150" s="265"/>
      <c r="BY150" s="265"/>
      <c r="BZ150" s="265"/>
      <c r="CA150" s="265"/>
      <c r="CB150" s="265"/>
      <c r="CC150" s="265"/>
      <c r="CD150" s="265"/>
      <c r="CE150" s="265"/>
      <c r="CF150" s="265"/>
      <c r="CG150" s="265"/>
      <c r="CH150" s="265"/>
      <c r="CI150" s="265"/>
      <c r="CJ150" s="265"/>
      <c r="CK150" s="265"/>
      <c r="CL150" s="265"/>
      <c r="CM150" s="265"/>
      <c r="CN150" s="265"/>
      <c r="CO150" s="265"/>
      <c r="CP150" s="265"/>
      <c r="CQ150" s="265"/>
      <c r="CR150" s="265"/>
      <c r="CS150" s="265"/>
      <c r="CT150" s="265"/>
      <c r="CU150" s="265"/>
      <c r="CV150" s="265"/>
      <c r="CW150" s="265"/>
      <c r="CX150" s="265"/>
      <c r="CY150" s="265"/>
      <c r="CZ150" s="265"/>
      <c r="DA150" s="265"/>
      <c r="DB150" s="265"/>
      <c r="DC150" s="265"/>
      <c r="DD150" s="265"/>
      <c r="DE150" s="265"/>
      <c r="DF150" s="265"/>
      <c r="DG150" s="265"/>
      <c r="DH150" s="265"/>
      <c r="DI150" s="265"/>
      <c r="DJ150" s="265"/>
      <c r="DK150" s="265"/>
      <c r="DL150" s="265"/>
      <c r="DM150" s="265"/>
      <c r="DN150" s="265"/>
      <c r="DO150" s="265"/>
      <c r="DP150" s="265"/>
      <c r="DQ150" s="265"/>
      <c r="DR150" s="265"/>
      <c r="DS150" s="265"/>
      <c r="DT150" s="265"/>
      <c r="DU150" s="265"/>
      <c r="DV150" s="265"/>
      <c r="DW150" s="265"/>
      <c r="DX150" s="265"/>
      <c r="DY150" s="265"/>
      <c r="DZ150" s="265"/>
      <c r="EA150" s="265"/>
      <c r="EB150" s="265"/>
      <c r="EC150" s="265"/>
      <c r="ED150" s="265"/>
      <c r="EE150" s="265"/>
      <c r="EF150" s="265"/>
      <c r="EG150" s="265"/>
      <c r="EH150" s="265"/>
      <c r="EI150" s="265"/>
      <c r="EJ150" s="265"/>
      <c r="EK150" s="265"/>
      <c r="EL150" s="265"/>
      <c r="EM150" s="265"/>
      <c r="EN150" s="265"/>
      <c r="EO150" s="265"/>
      <c r="EP150" s="265"/>
      <c r="EQ150" s="265"/>
      <c r="ER150" s="265"/>
      <c r="ES150" s="265"/>
      <c r="ET150" s="265"/>
      <c r="EU150" s="265"/>
      <c r="EV150" s="265"/>
      <c r="EW150" s="265"/>
      <c r="EX150" s="265"/>
      <c r="EY150" s="265"/>
      <c r="EZ150" s="265"/>
      <c r="FA150" s="265"/>
      <c r="FB150" s="265"/>
      <c r="FC150" s="265"/>
      <c r="FD150" s="265"/>
      <c r="FE150" s="265"/>
      <c r="FF150" s="265"/>
      <c r="FG150" s="265"/>
      <c r="FH150" s="265"/>
      <c r="FI150" s="265"/>
      <c r="FJ150" s="265"/>
      <c r="FK150" s="265"/>
      <c r="FL150" s="265"/>
      <c r="FM150" s="265"/>
      <c r="FN150" s="265"/>
      <c r="FO150" s="265"/>
      <c r="FP150" s="265"/>
      <c r="FQ150" s="265"/>
      <c r="FR150" s="265"/>
      <c r="FS150" s="265"/>
      <c r="FT150" s="265"/>
      <c r="FU150" s="265"/>
      <c r="FV150" s="265"/>
      <c r="FW150" s="265"/>
      <c r="FX150" s="265"/>
      <c r="FY150" s="265"/>
      <c r="FZ150" s="265"/>
      <c r="GA150" s="265"/>
      <c r="GB150" s="265"/>
      <c r="GC150" s="265"/>
      <c r="GD150" s="265"/>
      <c r="GE150" s="265"/>
      <c r="GF150" s="265"/>
      <c r="GG150" s="265"/>
      <c r="GH150" s="265"/>
      <c r="GI150" s="265"/>
      <c r="GJ150" s="265"/>
      <c r="GK150" s="265"/>
      <c r="GL150" s="265"/>
      <c r="GM150" s="265"/>
      <c r="GN150" s="265"/>
      <c r="GO150" s="265"/>
      <c r="GP150" s="265"/>
      <c r="GQ150" s="265"/>
      <c r="GR150" s="265"/>
      <c r="GS150" s="265"/>
      <c r="GT150" s="265"/>
      <c r="GU150" s="265"/>
      <c r="GV150" s="265"/>
      <c r="GW150" s="265"/>
      <c r="GX150" s="265"/>
      <c r="GY150" s="265"/>
      <c r="GZ150" s="265"/>
      <c r="HA150" s="265"/>
      <c r="HB150" s="265"/>
      <c r="HC150" s="265"/>
      <c r="HD150" s="265"/>
      <c r="HE150" s="265"/>
      <c r="HF150" s="265"/>
      <c r="HG150" s="265"/>
      <c r="HH150" s="265"/>
      <c r="HI150" s="265"/>
      <c r="HJ150" s="265"/>
      <c r="HK150" s="265"/>
      <c r="HL150" s="265"/>
      <c r="HM150" s="265"/>
      <c r="HN150" s="265"/>
      <c r="HO150" s="265"/>
      <c r="HP150" s="265"/>
      <c r="HQ150" s="265"/>
      <c r="HR150" s="265"/>
      <c r="HS150" s="265"/>
      <c r="HT150" s="265"/>
      <c r="HU150" s="265"/>
      <c r="HV150" s="265"/>
      <c r="HW150" s="265"/>
      <c r="HX150" s="265"/>
      <c r="HY150" s="265"/>
      <c r="HZ150" s="265"/>
      <c r="IA150" s="265"/>
      <c r="IB150" s="265"/>
      <c r="IC150" s="265"/>
      <c r="ID150" s="265"/>
      <c r="IE150" s="265"/>
      <c r="IF150" s="265"/>
      <c r="IG150" s="265"/>
      <c r="IH150" s="265"/>
      <c r="II150" s="265"/>
      <c r="IJ150" s="265"/>
      <c r="IK150" s="265"/>
      <c r="IL150" s="265"/>
      <c r="IM150" s="265"/>
      <c r="IN150" s="265"/>
      <c r="IO150" s="265"/>
      <c r="IP150" s="265"/>
      <c r="IQ150" s="265"/>
      <c r="IR150" s="265"/>
      <c r="IS150" s="265"/>
      <c r="IT150" s="265"/>
      <c r="IU150" s="265"/>
      <c r="IV150" s="265"/>
    </row>
    <row r="151" spans="1:256" s="469" customFormat="1" ht="15" customHeight="1">
      <c r="A151" s="270"/>
      <c r="B151" s="270"/>
      <c r="C151" s="270"/>
      <c r="D151" s="461"/>
      <c r="E151" s="461"/>
      <c r="F151" s="461"/>
      <c r="G151" s="267"/>
      <c r="H151" s="267"/>
      <c r="I151" s="265"/>
      <c r="J151" s="266"/>
      <c r="K151" s="265"/>
      <c r="L151" s="265"/>
      <c r="M151" s="266"/>
      <c r="N151" s="265"/>
      <c r="O151" s="265"/>
      <c r="P151" s="265"/>
      <c r="Q151" s="265"/>
      <c r="R151" s="265"/>
      <c r="S151" s="265"/>
      <c r="T151" s="265"/>
      <c r="U151" s="265"/>
      <c r="V151" s="265"/>
      <c r="W151" s="265"/>
      <c r="X151" s="265"/>
      <c r="Y151" s="265"/>
      <c r="Z151" s="265"/>
      <c r="AA151" s="265"/>
      <c r="AB151" s="265"/>
      <c r="AC151" s="265"/>
      <c r="AD151" s="265"/>
      <c r="AE151" s="265"/>
      <c r="AF151" s="265"/>
      <c r="AG151" s="265"/>
      <c r="AH151" s="265"/>
      <c r="AI151" s="265"/>
      <c r="AJ151" s="265"/>
      <c r="AK151" s="265"/>
      <c r="AL151" s="265"/>
      <c r="AM151" s="265"/>
      <c r="AN151" s="265"/>
      <c r="AO151" s="265"/>
      <c r="AP151" s="265"/>
      <c r="AQ151" s="265"/>
      <c r="AR151" s="265"/>
      <c r="AS151" s="265"/>
      <c r="AT151" s="265"/>
      <c r="AU151" s="265"/>
      <c r="AV151" s="265"/>
      <c r="AW151" s="265"/>
      <c r="AX151" s="265"/>
      <c r="AY151" s="265"/>
      <c r="AZ151" s="265"/>
      <c r="BA151" s="265"/>
      <c r="BB151" s="265"/>
      <c r="BC151" s="265"/>
      <c r="BD151" s="265"/>
      <c r="BE151" s="265"/>
      <c r="BF151" s="265"/>
      <c r="BG151" s="265"/>
      <c r="BH151" s="265"/>
      <c r="BI151" s="265"/>
      <c r="BJ151" s="265"/>
      <c r="BK151" s="265"/>
      <c r="BL151" s="265"/>
      <c r="BM151" s="265"/>
      <c r="BN151" s="265"/>
      <c r="BO151" s="265"/>
      <c r="BP151" s="265"/>
      <c r="BQ151" s="265"/>
      <c r="BR151" s="265"/>
      <c r="BS151" s="265"/>
      <c r="BT151" s="265"/>
      <c r="BU151" s="265"/>
      <c r="BV151" s="265"/>
      <c r="BW151" s="265"/>
      <c r="BX151" s="265"/>
      <c r="BY151" s="265"/>
      <c r="BZ151" s="265"/>
      <c r="CA151" s="265"/>
      <c r="CB151" s="265"/>
      <c r="CC151" s="265"/>
      <c r="CD151" s="265"/>
      <c r="CE151" s="265"/>
      <c r="CF151" s="265"/>
      <c r="CG151" s="265"/>
      <c r="CH151" s="265"/>
      <c r="CI151" s="265"/>
      <c r="CJ151" s="265"/>
      <c r="CK151" s="265"/>
      <c r="CL151" s="265"/>
      <c r="CM151" s="265"/>
      <c r="CN151" s="265"/>
      <c r="CO151" s="265"/>
      <c r="CP151" s="265"/>
      <c r="CQ151" s="265"/>
      <c r="CR151" s="265"/>
      <c r="CS151" s="265"/>
      <c r="CT151" s="265"/>
      <c r="CU151" s="265"/>
      <c r="CV151" s="265"/>
      <c r="CW151" s="265"/>
      <c r="CX151" s="265"/>
      <c r="CY151" s="265"/>
      <c r="CZ151" s="265"/>
      <c r="DA151" s="265"/>
      <c r="DB151" s="265"/>
      <c r="DC151" s="265"/>
      <c r="DD151" s="265"/>
      <c r="DE151" s="265"/>
      <c r="DF151" s="265"/>
      <c r="DG151" s="265"/>
      <c r="DH151" s="265"/>
      <c r="DI151" s="265"/>
      <c r="DJ151" s="265"/>
      <c r="DK151" s="265"/>
      <c r="DL151" s="265"/>
      <c r="DM151" s="265"/>
      <c r="DN151" s="265"/>
      <c r="DO151" s="265"/>
      <c r="DP151" s="265"/>
      <c r="DQ151" s="265"/>
      <c r="DR151" s="265"/>
      <c r="DS151" s="265"/>
      <c r="DT151" s="265"/>
      <c r="DU151" s="265"/>
      <c r="DV151" s="265"/>
      <c r="DW151" s="265"/>
      <c r="DX151" s="265"/>
      <c r="DY151" s="265"/>
      <c r="DZ151" s="265"/>
      <c r="EA151" s="265"/>
      <c r="EB151" s="265"/>
      <c r="EC151" s="265"/>
      <c r="ED151" s="265"/>
      <c r="EE151" s="265"/>
      <c r="EF151" s="265"/>
      <c r="EG151" s="265"/>
      <c r="EH151" s="265"/>
      <c r="EI151" s="265"/>
      <c r="EJ151" s="265"/>
      <c r="EK151" s="265"/>
      <c r="EL151" s="265"/>
      <c r="EM151" s="265"/>
      <c r="EN151" s="265"/>
      <c r="EO151" s="265"/>
      <c r="EP151" s="265"/>
      <c r="EQ151" s="265"/>
      <c r="ER151" s="265"/>
      <c r="ES151" s="265"/>
      <c r="ET151" s="265"/>
      <c r="EU151" s="265"/>
      <c r="EV151" s="265"/>
      <c r="EW151" s="265"/>
      <c r="EX151" s="265"/>
      <c r="EY151" s="265"/>
      <c r="EZ151" s="265"/>
      <c r="FA151" s="265"/>
      <c r="FB151" s="265"/>
      <c r="FC151" s="265"/>
      <c r="FD151" s="265"/>
      <c r="FE151" s="265"/>
      <c r="FF151" s="265"/>
      <c r="FG151" s="265"/>
      <c r="FH151" s="265"/>
      <c r="FI151" s="265"/>
      <c r="FJ151" s="265"/>
      <c r="FK151" s="265"/>
      <c r="FL151" s="265"/>
      <c r="FM151" s="265"/>
      <c r="FN151" s="265"/>
      <c r="FO151" s="265"/>
      <c r="FP151" s="265"/>
      <c r="FQ151" s="265"/>
      <c r="FR151" s="265"/>
      <c r="FS151" s="265"/>
      <c r="FT151" s="265"/>
      <c r="FU151" s="265"/>
      <c r="FV151" s="265"/>
      <c r="FW151" s="265"/>
      <c r="FX151" s="265"/>
      <c r="FY151" s="265"/>
      <c r="FZ151" s="265"/>
      <c r="GA151" s="265"/>
      <c r="GB151" s="265"/>
      <c r="GC151" s="265"/>
      <c r="GD151" s="265"/>
      <c r="GE151" s="265"/>
      <c r="GF151" s="265"/>
      <c r="GG151" s="265"/>
      <c r="GH151" s="265"/>
      <c r="GI151" s="265"/>
      <c r="GJ151" s="265"/>
      <c r="GK151" s="265"/>
      <c r="GL151" s="265"/>
      <c r="GM151" s="265"/>
      <c r="GN151" s="265"/>
      <c r="GO151" s="265"/>
      <c r="GP151" s="265"/>
      <c r="GQ151" s="265"/>
      <c r="GR151" s="265"/>
      <c r="GS151" s="265"/>
      <c r="GT151" s="265"/>
      <c r="GU151" s="265"/>
      <c r="GV151" s="265"/>
      <c r="GW151" s="265"/>
      <c r="GX151" s="265"/>
      <c r="GY151" s="265"/>
      <c r="GZ151" s="265"/>
      <c r="HA151" s="265"/>
      <c r="HB151" s="265"/>
      <c r="HC151" s="265"/>
      <c r="HD151" s="265"/>
      <c r="HE151" s="265"/>
      <c r="HF151" s="265"/>
      <c r="HG151" s="265"/>
      <c r="HH151" s="265"/>
      <c r="HI151" s="265"/>
      <c r="HJ151" s="265"/>
      <c r="HK151" s="265"/>
      <c r="HL151" s="265"/>
      <c r="HM151" s="265"/>
      <c r="HN151" s="265"/>
      <c r="HO151" s="265"/>
      <c r="HP151" s="265"/>
      <c r="HQ151" s="265"/>
      <c r="HR151" s="265"/>
      <c r="HS151" s="265"/>
      <c r="HT151" s="265"/>
      <c r="HU151" s="265"/>
      <c r="HV151" s="265"/>
      <c r="HW151" s="265"/>
      <c r="HX151" s="265"/>
      <c r="HY151" s="265"/>
      <c r="HZ151" s="265"/>
      <c r="IA151" s="265"/>
      <c r="IB151" s="265"/>
      <c r="IC151" s="265"/>
      <c r="ID151" s="265"/>
      <c r="IE151" s="265"/>
      <c r="IF151" s="265"/>
      <c r="IG151" s="265"/>
      <c r="IH151" s="265"/>
      <c r="II151" s="265"/>
      <c r="IJ151" s="265"/>
      <c r="IK151" s="265"/>
      <c r="IL151" s="265"/>
      <c r="IM151" s="265"/>
      <c r="IN151" s="265"/>
      <c r="IO151" s="265"/>
      <c r="IP151" s="265"/>
      <c r="IQ151" s="265"/>
      <c r="IR151" s="265"/>
      <c r="IS151" s="265"/>
      <c r="IT151" s="265"/>
      <c r="IU151" s="265"/>
      <c r="IV151" s="265"/>
    </row>
    <row r="152" spans="1:256" s="469" customFormat="1" ht="15" customHeight="1">
      <c r="A152" s="270"/>
      <c r="B152" s="270"/>
      <c r="C152" s="270"/>
      <c r="D152" s="461"/>
      <c r="E152" s="461"/>
      <c r="F152" s="461"/>
      <c r="G152" s="267"/>
      <c r="H152" s="267"/>
      <c r="I152" s="265"/>
      <c r="J152" s="266"/>
      <c r="K152" s="265"/>
      <c r="L152" s="265"/>
      <c r="M152" s="266"/>
      <c r="N152" s="265"/>
      <c r="O152" s="265"/>
      <c r="P152" s="265"/>
      <c r="Q152" s="265"/>
      <c r="R152" s="265"/>
      <c r="S152" s="265"/>
      <c r="T152" s="265"/>
      <c r="U152" s="265"/>
      <c r="V152" s="265"/>
      <c r="W152" s="265"/>
      <c r="X152" s="265"/>
      <c r="Y152" s="265"/>
      <c r="Z152" s="265"/>
      <c r="AA152" s="265"/>
      <c r="AB152" s="265"/>
      <c r="AC152" s="265"/>
      <c r="AD152" s="265"/>
      <c r="AE152" s="265"/>
      <c r="AF152" s="265"/>
      <c r="AG152" s="265"/>
      <c r="AH152" s="265"/>
      <c r="AI152" s="265"/>
      <c r="AJ152" s="265"/>
      <c r="AK152" s="265"/>
      <c r="AL152" s="265"/>
      <c r="AM152" s="265"/>
      <c r="AN152" s="265"/>
      <c r="AO152" s="265"/>
      <c r="AP152" s="265"/>
      <c r="AQ152" s="265"/>
      <c r="AR152" s="265"/>
      <c r="AS152" s="265"/>
      <c r="AT152" s="265"/>
      <c r="AU152" s="265"/>
      <c r="AV152" s="265"/>
      <c r="AW152" s="265"/>
      <c r="AX152" s="265"/>
      <c r="AY152" s="265"/>
      <c r="AZ152" s="265"/>
      <c r="BA152" s="265"/>
      <c r="BB152" s="265"/>
      <c r="BC152" s="265"/>
      <c r="BD152" s="265"/>
      <c r="BE152" s="265"/>
      <c r="BF152" s="265"/>
      <c r="BG152" s="265"/>
      <c r="BH152" s="265"/>
      <c r="BI152" s="265"/>
      <c r="BJ152" s="265"/>
      <c r="BK152" s="265"/>
      <c r="BL152" s="265"/>
      <c r="BM152" s="265"/>
      <c r="BN152" s="265"/>
      <c r="BO152" s="265"/>
      <c r="BP152" s="265"/>
      <c r="BQ152" s="265"/>
      <c r="BR152" s="265"/>
      <c r="BS152" s="265"/>
      <c r="BT152" s="265"/>
      <c r="BU152" s="265"/>
      <c r="BV152" s="265"/>
      <c r="BW152" s="265"/>
      <c r="BX152" s="265"/>
      <c r="BY152" s="265"/>
      <c r="BZ152" s="265"/>
      <c r="CA152" s="265"/>
      <c r="CB152" s="265"/>
      <c r="CC152" s="265"/>
      <c r="CD152" s="265"/>
      <c r="CE152" s="265"/>
      <c r="CF152" s="265"/>
      <c r="CG152" s="265"/>
      <c r="CH152" s="265"/>
      <c r="CI152" s="265"/>
      <c r="CJ152" s="265"/>
      <c r="CK152" s="265"/>
      <c r="CL152" s="265"/>
      <c r="CM152" s="265"/>
      <c r="CN152" s="265"/>
      <c r="CO152" s="265"/>
      <c r="CP152" s="265"/>
      <c r="CQ152" s="265"/>
      <c r="CR152" s="265"/>
      <c r="CS152" s="265"/>
      <c r="CT152" s="265"/>
      <c r="CU152" s="265"/>
      <c r="CV152" s="265"/>
      <c r="CW152" s="265"/>
      <c r="CX152" s="265"/>
      <c r="CY152" s="265"/>
      <c r="CZ152" s="265"/>
      <c r="DA152" s="265"/>
      <c r="DB152" s="265"/>
      <c r="DC152" s="265"/>
      <c r="DD152" s="265"/>
      <c r="DE152" s="265"/>
      <c r="DF152" s="265"/>
      <c r="DG152" s="265"/>
      <c r="DH152" s="265"/>
      <c r="DI152" s="265"/>
      <c r="DJ152" s="265"/>
      <c r="DK152" s="265"/>
      <c r="DL152" s="265"/>
      <c r="DM152" s="265"/>
      <c r="DN152" s="265"/>
      <c r="DO152" s="265"/>
      <c r="DP152" s="265"/>
      <c r="DQ152" s="265"/>
      <c r="DR152" s="265"/>
      <c r="DS152" s="265"/>
      <c r="DT152" s="265"/>
      <c r="DU152" s="265"/>
      <c r="DV152" s="265"/>
      <c r="DW152" s="265"/>
      <c r="DX152" s="265"/>
      <c r="DY152" s="265"/>
      <c r="DZ152" s="265"/>
      <c r="EA152" s="265"/>
      <c r="EB152" s="265"/>
      <c r="EC152" s="265"/>
      <c r="ED152" s="265"/>
      <c r="EE152" s="265"/>
      <c r="EF152" s="265"/>
      <c r="EG152" s="265"/>
      <c r="EH152" s="265"/>
      <c r="EI152" s="265"/>
      <c r="EJ152" s="265"/>
      <c r="EK152" s="265"/>
      <c r="EL152" s="265"/>
      <c r="EM152" s="265"/>
      <c r="EN152" s="265"/>
      <c r="EO152" s="265"/>
      <c r="EP152" s="265"/>
      <c r="EQ152" s="265"/>
      <c r="ER152" s="265"/>
      <c r="ES152" s="265"/>
      <c r="ET152" s="265"/>
      <c r="EU152" s="265"/>
      <c r="EV152" s="265"/>
      <c r="EW152" s="265"/>
      <c r="EX152" s="265"/>
      <c r="EY152" s="265"/>
      <c r="EZ152" s="265"/>
      <c r="FA152" s="265"/>
      <c r="FB152" s="265"/>
      <c r="FC152" s="265"/>
      <c r="FD152" s="265"/>
      <c r="FE152" s="265"/>
      <c r="FF152" s="265"/>
      <c r="FG152" s="265"/>
      <c r="FH152" s="265"/>
      <c r="FI152" s="265"/>
      <c r="FJ152" s="265"/>
      <c r="FK152" s="265"/>
      <c r="FL152" s="265"/>
      <c r="FM152" s="265"/>
      <c r="FN152" s="265"/>
      <c r="FO152" s="265"/>
      <c r="FP152" s="265"/>
      <c r="FQ152" s="265"/>
      <c r="FR152" s="265"/>
      <c r="FS152" s="265"/>
      <c r="FT152" s="265"/>
      <c r="FU152" s="265"/>
      <c r="FV152" s="265"/>
      <c r="FW152" s="265"/>
      <c r="FX152" s="265"/>
      <c r="FY152" s="265"/>
      <c r="FZ152" s="265"/>
      <c r="GA152" s="265"/>
      <c r="GB152" s="265"/>
      <c r="GC152" s="265"/>
      <c r="GD152" s="265"/>
      <c r="GE152" s="265"/>
      <c r="GF152" s="265"/>
      <c r="GG152" s="265"/>
      <c r="GH152" s="265"/>
      <c r="GI152" s="265"/>
      <c r="GJ152" s="265"/>
      <c r="GK152" s="265"/>
      <c r="GL152" s="265"/>
      <c r="GM152" s="265"/>
      <c r="GN152" s="265"/>
      <c r="GO152" s="265"/>
      <c r="GP152" s="265"/>
      <c r="GQ152" s="265"/>
      <c r="GR152" s="265"/>
      <c r="GS152" s="265"/>
      <c r="GT152" s="265"/>
      <c r="GU152" s="265"/>
      <c r="GV152" s="265"/>
      <c r="GW152" s="265"/>
      <c r="GX152" s="265"/>
      <c r="GY152" s="265"/>
      <c r="GZ152" s="265"/>
      <c r="HA152" s="265"/>
      <c r="HB152" s="265"/>
      <c r="HC152" s="265"/>
      <c r="HD152" s="265"/>
      <c r="HE152" s="265"/>
      <c r="HF152" s="265"/>
      <c r="HG152" s="265"/>
      <c r="HH152" s="265"/>
      <c r="HI152" s="265"/>
      <c r="HJ152" s="265"/>
      <c r="HK152" s="265"/>
      <c r="HL152" s="265"/>
      <c r="HM152" s="265"/>
      <c r="HN152" s="265"/>
      <c r="HO152" s="265"/>
      <c r="HP152" s="265"/>
      <c r="HQ152" s="265"/>
      <c r="HR152" s="265"/>
      <c r="HS152" s="265"/>
      <c r="HT152" s="265"/>
      <c r="HU152" s="265"/>
      <c r="HV152" s="265"/>
      <c r="HW152" s="265"/>
      <c r="HX152" s="265"/>
      <c r="HY152" s="265"/>
      <c r="HZ152" s="265"/>
      <c r="IA152" s="265"/>
      <c r="IB152" s="265"/>
      <c r="IC152" s="265"/>
      <c r="ID152" s="265"/>
      <c r="IE152" s="265"/>
      <c r="IF152" s="265"/>
      <c r="IG152" s="265"/>
      <c r="IH152" s="265"/>
      <c r="II152" s="265"/>
      <c r="IJ152" s="265"/>
      <c r="IK152" s="265"/>
      <c r="IL152" s="265"/>
      <c r="IM152" s="265"/>
      <c r="IN152" s="265"/>
      <c r="IO152" s="265"/>
      <c r="IP152" s="265"/>
      <c r="IQ152" s="265"/>
      <c r="IR152" s="265"/>
      <c r="IS152" s="265"/>
      <c r="IT152" s="265"/>
      <c r="IU152" s="265"/>
      <c r="IV152" s="265"/>
    </row>
    <row r="153" spans="1:256" s="469" customFormat="1" ht="15" customHeight="1">
      <c r="A153" s="270"/>
      <c r="B153" s="270"/>
      <c r="C153" s="270"/>
      <c r="D153" s="461"/>
      <c r="E153" s="461"/>
      <c r="F153" s="461"/>
      <c r="G153" s="267"/>
      <c r="H153" s="267"/>
      <c r="I153" s="265"/>
      <c r="J153" s="266"/>
      <c r="K153" s="265"/>
      <c r="L153" s="265"/>
      <c r="M153" s="266"/>
      <c r="N153" s="265"/>
      <c r="O153" s="265"/>
      <c r="P153" s="265"/>
      <c r="Q153" s="265"/>
      <c r="R153" s="265"/>
      <c r="S153" s="265"/>
      <c r="T153" s="265"/>
      <c r="U153" s="265"/>
      <c r="V153" s="265"/>
      <c r="W153" s="265"/>
      <c r="X153" s="265"/>
      <c r="Y153" s="265"/>
      <c r="Z153" s="265"/>
      <c r="AA153" s="265"/>
      <c r="AB153" s="265"/>
      <c r="AC153" s="265"/>
      <c r="AD153" s="265"/>
      <c r="AE153" s="265"/>
      <c r="AF153" s="265"/>
      <c r="AG153" s="265"/>
      <c r="AH153" s="265"/>
      <c r="AI153" s="265"/>
      <c r="AJ153" s="265"/>
      <c r="AK153" s="265"/>
      <c r="AL153" s="265"/>
      <c r="AM153" s="265"/>
      <c r="AN153" s="265"/>
      <c r="AO153" s="265"/>
      <c r="AP153" s="265"/>
      <c r="AQ153" s="265"/>
      <c r="AR153" s="265"/>
      <c r="AS153" s="265"/>
      <c r="AT153" s="265"/>
      <c r="AU153" s="265"/>
      <c r="AV153" s="265"/>
      <c r="AW153" s="265"/>
      <c r="AX153" s="265"/>
      <c r="AY153" s="265"/>
      <c r="AZ153" s="265"/>
      <c r="BA153" s="265"/>
      <c r="BB153" s="265"/>
      <c r="BC153" s="265"/>
      <c r="BD153" s="265"/>
      <c r="BE153" s="265"/>
      <c r="BF153" s="265"/>
      <c r="BG153" s="265"/>
      <c r="BH153" s="265"/>
      <c r="BI153" s="265"/>
      <c r="BJ153" s="265"/>
      <c r="BK153" s="265"/>
      <c r="BL153" s="265"/>
      <c r="BM153" s="265"/>
      <c r="BN153" s="265"/>
      <c r="BO153" s="265"/>
      <c r="BP153" s="265"/>
      <c r="BQ153" s="265"/>
      <c r="BR153" s="265"/>
      <c r="BS153" s="265"/>
      <c r="BT153" s="265"/>
      <c r="BU153" s="265"/>
      <c r="BV153" s="265"/>
      <c r="BW153" s="265"/>
      <c r="BX153" s="265"/>
      <c r="BY153" s="265"/>
      <c r="BZ153" s="265"/>
      <c r="CA153" s="265"/>
      <c r="CB153" s="265"/>
      <c r="CC153" s="265"/>
      <c r="CD153" s="265"/>
      <c r="CE153" s="265"/>
      <c r="CF153" s="265"/>
      <c r="CG153" s="265"/>
      <c r="CH153" s="265"/>
      <c r="CI153" s="265"/>
      <c r="CJ153" s="265"/>
      <c r="CK153" s="265"/>
      <c r="CL153" s="265"/>
      <c r="CM153" s="265"/>
      <c r="CN153" s="265"/>
      <c r="CO153" s="265"/>
      <c r="CP153" s="265"/>
      <c r="CQ153" s="265"/>
      <c r="CR153" s="265"/>
      <c r="CS153" s="265"/>
      <c r="CT153" s="265"/>
      <c r="CU153" s="265"/>
      <c r="CV153" s="265"/>
      <c r="CW153" s="265"/>
      <c r="CX153" s="265"/>
      <c r="CY153" s="265"/>
      <c r="CZ153" s="265"/>
      <c r="DA153" s="265"/>
      <c r="DB153" s="265"/>
      <c r="DC153" s="265"/>
      <c r="DD153" s="265"/>
      <c r="DE153" s="265"/>
      <c r="DF153" s="265"/>
      <c r="DG153" s="265"/>
      <c r="DH153" s="265"/>
      <c r="DI153" s="265"/>
      <c r="DJ153" s="265"/>
      <c r="DK153" s="265"/>
      <c r="DL153" s="265"/>
      <c r="DM153" s="265"/>
      <c r="DN153" s="265"/>
      <c r="DO153" s="265"/>
      <c r="DP153" s="265"/>
      <c r="DQ153" s="265"/>
      <c r="DR153" s="265"/>
      <c r="DS153" s="265"/>
      <c r="DT153" s="265"/>
      <c r="DU153" s="265"/>
      <c r="DV153" s="265"/>
      <c r="DW153" s="265"/>
      <c r="DX153" s="265"/>
      <c r="DY153" s="265"/>
      <c r="DZ153" s="265"/>
      <c r="EA153" s="265"/>
      <c r="EB153" s="265"/>
      <c r="EC153" s="265"/>
      <c r="ED153" s="265"/>
      <c r="EE153" s="265"/>
      <c r="EF153" s="265"/>
      <c r="EG153" s="265"/>
      <c r="EH153" s="265"/>
      <c r="EI153" s="265"/>
      <c r="EJ153" s="265"/>
      <c r="EK153" s="265"/>
      <c r="EL153" s="265"/>
      <c r="EM153" s="265"/>
      <c r="EN153" s="265"/>
      <c r="EO153" s="265"/>
      <c r="EP153" s="265"/>
      <c r="EQ153" s="265"/>
      <c r="ER153" s="265"/>
      <c r="ES153" s="265"/>
      <c r="ET153" s="265"/>
      <c r="EU153" s="265"/>
      <c r="EV153" s="265"/>
      <c r="EW153" s="265"/>
      <c r="EX153" s="265"/>
      <c r="EY153" s="265"/>
      <c r="EZ153" s="265"/>
      <c r="FA153" s="265"/>
      <c r="FB153" s="265"/>
      <c r="FC153" s="265"/>
      <c r="FD153" s="265"/>
      <c r="FE153" s="265"/>
      <c r="FF153" s="265"/>
      <c r="FG153" s="265"/>
      <c r="FH153" s="265"/>
      <c r="FI153" s="265"/>
      <c r="FJ153" s="265"/>
      <c r="FK153" s="265"/>
      <c r="FL153" s="265"/>
      <c r="FM153" s="265"/>
      <c r="FN153" s="265"/>
      <c r="FO153" s="265"/>
      <c r="FP153" s="265"/>
      <c r="FQ153" s="265"/>
      <c r="FR153" s="265"/>
      <c r="FS153" s="265"/>
      <c r="FT153" s="265"/>
      <c r="FU153" s="265"/>
      <c r="FV153" s="265"/>
      <c r="FW153" s="265"/>
      <c r="FX153" s="265"/>
      <c r="FY153" s="265"/>
      <c r="FZ153" s="265"/>
      <c r="GA153" s="265"/>
      <c r="GB153" s="265"/>
      <c r="GC153" s="265"/>
      <c r="GD153" s="265"/>
      <c r="GE153" s="265"/>
      <c r="GF153" s="265"/>
      <c r="GG153" s="265"/>
      <c r="GH153" s="265"/>
      <c r="GI153" s="265"/>
      <c r="GJ153" s="265"/>
      <c r="GK153" s="265"/>
      <c r="GL153" s="265"/>
      <c r="GM153" s="265"/>
      <c r="GN153" s="265"/>
      <c r="GO153" s="265"/>
      <c r="GP153" s="265"/>
      <c r="GQ153" s="265"/>
      <c r="GR153" s="265"/>
      <c r="GS153" s="265"/>
      <c r="GT153" s="265"/>
      <c r="GU153" s="265"/>
      <c r="GV153" s="265"/>
      <c r="GW153" s="265"/>
      <c r="GX153" s="265"/>
      <c r="GY153" s="265"/>
      <c r="GZ153" s="265"/>
      <c r="HA153" s="265"/>
      <c r="HB153" s="265"/>
      <c r="HC153" s="265"/>
      <c r="HD153" s="265"/>
      <c r="HE153" s="265"/>
      <c r="HF153" s="265"/>
      <c r="HG153" s="265"/>
      <c r="HH153" s="265"/>
      <c r="HI153" s="265"/>
      <c r="HJ153" s="265"/>
      <c r="HK153" s="265"/>
      <c r="HL153" s="265"/>
      <c r="HM153" s="265"/>
      <c r="HN153" s="265"/>
      <c r="HO153" s="265"/>
      <c r="HP153" s="265"/>
      <c r="HQ153" s="265"/>
      <c r="HR153" s="265"/>
      <c r="HS153" s="265"/>
      <c r="HT153" s="265"/>
      <c r="HU153" s="265"/>
      <c r="HV153" s="265"/>
      <c r="HW153" s="265"/>
      <c r="HX153" s="265"/>
      <c r="HY153" s="265"/>
      <c r="HZ153" s="265"/>
      <c r="IA153" s="265"/>
      <c r="IB153" s="265"/>
      <c r="IC153" s="265"/>
      <c r="ID153" s="265"/>
      <c r="IE153" s="265"/>
      <c r="IF153" s="265"/>
      <c r="IG153" s="265"/>
      <c r="IH153" s="265"/>
      <c r="II153" s="265"/>
      <c r="IJ153" s="265"/>
      <c r="IK153" s="265"/>
      <c r="IL153" s="265"/>
      <c r="IM153" s="265"/>
      <c r="IN153" s="265"/>
      <c r="IO153" s="265"/>
      <c r="IP153" s="265"/>
      <c r="IQ153" s="265"/>
      <c r="IR153" s="265"/>
      <c r="IS153" s="265"/>
      <c r="IT153" s="265"/>
      <c r="IU153" s="265"/>
      <c r="IV153" s="265"/>
    </row>
    <row r="154" spans="1:256" s="469" customFormat="1" ht="15" customHeight="1">
      <c r="A154" s="270"/>
      <c r="B154" s="270"/>
      <c r="C154" s="270"/>
      <c r="D154" s="461"/>
      <c r="E154" s="461"/>
      <c r="F154" s="461"/>
      <c r="G154" s="267"/>
      <c r="H154" s="267"/>
      <c r="I154" s="265"/>
      <c r="J154" s="266"/>
      <c r="K154" s="265"/>
      <c r="L154" s="265"/>
      <c r="M154" s="266"/>
      <c r="N154" s="265"/>
      <c r="O154" s="265"/>
      <c r="P154" s="265"/>
      <c r="Q154" s="265"/>
      <c r="R154" s="265"/>
      <c r="S154" s="265"/>
      <c r="T154" s="265"/>
      <c r="U154" s="265"/>
      <c r="V154" s="265"/>
      <c r="W154" s="265"/>
      <c r="X154" s="265"/>
      <c r="Y154" s="265"/>
      <c r="Z154" s="265"/>
      <c r="AA154" s="265"/>
      <c r="AB154" s="265"/>
      <c r="AC154" s="265"/>
      <c r="AD154" s="265"/>
      <c r="AE154" s="265"/>
      <c r="AF154" s="265"/>
      <c r="AG154" s="265"/>
      <c r="AH154" s="265"/>
      <c r="AI154" s="265"/>
      <c r="AJ154" s="265"/>
      <c r="AK154" s="265"/>
      <c r="AL154" s="265"/>
      <c r="AM154" s="265"/>
      <c r="AN154" s="265"/>
      <c r="AO154" s="265"/>
      <c r="AP154" s="265"/>
      <c r="AQ154" s="265"/>
      <c r="AR154" s="265"/>
      <c r="AS154" s="265"/>
      <c r="AT154" s="265"/>
      <c r="AU154" s="265"/>
      <c r="AV154" s="265"/>
      <c r="AW154" s="265"/>
      <c r="AX154" s="265"/>
      <c r="AY154" s="265"/>
      <c r="AZ154" s="265"/>
      <c r="BA154" s="265"/>
      <c r="BB154" s="265"/>
      <c r="BC154" s="265"/>
      <c r="BD154" s="265"/>
      <c r="BE154" s="265"/>
      <c r="BF154" s="265"/>
      <c r="BG154" s="265"/>
      <c r="BH154" s="265"/>
      <c r="BI154" s="265"/>
      <c r="BJ154" s="265"/>
      <c r="BK154" s="265"/>
      <c r="BL154" s="265"/>
      <c r="BM154" s="265"/>
      <c r="BN154" s="265"/>
      <c r="BO154" s="265"/>
      <c r="BP154" s="265"/>
      <c r="BQ154" s="265"/>
      <c r="BR154" s="265"/>
      <c r="BS154" s="265"/>
      <c r="BT154" s="265"/>
      <c r="BU154" s="265"/>
      <c r="BV154" s="265"/>
      <c r="BW154" s="265"/>
      <c r="BX154" s="265"/>
      <c r="BY154" s="265"/>
      <c r="BZ154" s="265"/>
      <c r="CA154" s="265"/>
      <c r="CB154" s="265"/>
      <c r="CC154" s="265"/>
      <c r="CD154" s="265"/>
      <c r="CE154" s="265"/>
      <c r="CF154" s="265"/>
      <c r="CG154" s="265"/>
      <c r="CH154" s="265"/>
      <c r="CI154" s="265"/>
      <c r="CJ154" s="265"/>
      <c r="CK154" s="265"/>
      <c r="CL154" s="265"/>
      <c r="CM154" s="265"/>
      <c r="CN154" s="265"/>
      <c r="CO154" s="265"/>
      <c r="CP154" s="265"/>
      <c r="CQ154" s="265"/>
      <c r="CR154" s="265"/>
      <c r="CS154" s="265"/>
      <c r="CT154" s="265"/>
      <c r="CU154" s="265"/>
      <c r="CV154" s="265"/>
      <c r="CW154" s="265"/>
      <c r="CX154" s="265"/>
      <c r="CY154" s="265"/>
      <c r="CZ154" s="265"/>
      <c r="DA154" s="265"/>
      <c r="DB154" s="265"/>
      <c r="DC154" s="265"/>
      <c r="DD154" s="265"/>
      <c r="DE154" s="265"/>
      <c r="DF154" s="265"/>
      <c r="DG154" s="265"/>
      <c r="DH154" s="265"/>
      <c r="DI154" s="265"/>
      <c r="DJ154" s="265"/>
      <c r="DK154" s="265"/>
      <c r="DL154" s="265"/>
      <c r="DM154" s="265"/>
      <c r="DN154" s="265"/>
      <c r="DO154" s="265"/>
      <c r="DP154" s="265"/>
      <c r="DQ154" s="265"/>
      <c r="DR154" s="265"/>
      <c r="DS154" s="265"/>
      <c r="DT154" s="265"/>
      <c r="DU154" s="265"/>
      <c r="DV154" s="265"/>
      <c r="DW154" s="265"/>
      <c r="DX154" s="265"/>
      <c r="DY154" s="265"/>
      <c r="DZ154" s="265"/>
      <c r="EA154" s="265"/>
      <c r="EB154" s="265"/>
      <c r="EC154" s="265"/>
      <c r="ED154" s="265"/>
      <c r="EE154" s="265"/>
      <c r="EF154" s="265"/>
      <c r="EG154" s="265"/>
      <c r="EH154" s="265"/>
      <c r="EI154" s="265"/>
      <c r="EJ154" s="265"/>
      <c r="EK154" s="265"/>
      <c r="EL154" s="265"/>
      <c r="EM154" s="265"/>
      <c r="EN154" s="265"/>
      <c r="EO154" s="265"/>
      <c r="EP154" s="265"/>
      <c r="EQ154" s="265"/>
      <c r="ER154" s="265"/>
      <c r="ES154" s="265"/>
      <c r="ET154" s="265"/>
      <c r="EU154" s="265"/>
      <c r="EV154" s="265"/>
      <c r="EW154" s="265"/>
      <c r="EX154" s="265"/>
      <c r="EY154" s="265"/>
      <c r="EZ154" s="265"/>
      <c r="FA154" s="265"/>
      <c r="FB154" s="265"/>
      <c r="FC154" s="265"/>
      <c r="FD154" s="265"/>
      <c r="FE154" s="265"/>
      <c r="FF154" s="265"/>
      <c r="FG154" s="265"/>
      <c r="FH154" s="265"/>
      <c r="FI154" s="265"/>
      <c r="FJ154" s="265"/>
      <c r="FK154" s="265"/>
      <c r="FL154" s="265"/>
      <c r="FM154" s="265"/>
      <c r="FN154" s="265"/>
      <c r="FO154" s="265"/>
      <c r="FP154" s="265"/>
      <c r="FQ154" s="265"/>
      <c r="FR154" s="265"/>
      <c r="FS154" s="265"/>
      <c r="FT154" s="265"/>
      <c r="FU154" s="265"/>
      <c r="FV154" s="265"/>
      <c r="FW154" s="265"/>
      <c r="FX154" s="265"/>
      <c r="FY154" s="265"/>
      <c r="FZ154" s="265"/>
      <c r="GA154" s="265"/>
      <c r="GB154" s="265"/>
      <c r="GC154" s="265"/>
      <c r="GD154" s="265"/>
      <c r="GE154" s="265"/>
      <c r="GF154" s="265"/>
      <c r="GG154" s="265"/>
      <c r="GH154" s="265"/>
      <c r="GI154" s="265"/>
      <c r="GJ154" s="265"/>
      <c r="GK154" s="265"/>
      <c r="GL154" s="265"/>
      <c r="GM154" s="265"/>
      <c r="GN154" s="265"/>
      <c r="GO154" s="265"/>
      <c r="GP154" s="265"/>
      <c r="GQ154" s="265"/>
      <c r="GR154" s="265"/>
      <c r="GS154" s="265"/>
      <c r="GT154" s="265"/>
      <c r="GU154" s="265"/>
      <c r="GV154" s="265"/>
      <c r="GW154" s="265"/>
      <c r="GX154" s="265"/>
      <c r="GY154" s="265"/>
      <c r="GZ154" s="265"/>
      <c r="HA154" s="265"/>
      <c r="HB154" s="265"/>
      <c r="HC154" s="265"/>
      <c r="HD154" s="265"/>
      <c r="HE154" s="265"/>
      <c r="HF154" s="265"/>
      <c r="HG154" s="265"/>
      <c r="HH154" s="265"/>
      <c r="HI154" s="265"/>
      <c r="HJ154" s="265"/>
      <c r="HK154" s="265"/>
      <c r="HL154" s="265"/>
      <c r="HM154" s="265"/>
      <c r="HN154" s="265"/>
      <c r="HO154" s="265"/>
      <c r="HP154" s="265"/>
      <c r="HQ154" s="265"/>
      <c r="HR154" s="265"/>
      <c r="HS154" s="265"/>
      <c r="HT154" s="265"/>
      <c r="HU154" s="265"/>
      <c r="HV154" s="265"/>
      <c r="HW154" s="265"/>
      <c r="HX154" s="265"/>
      <c r="HY154" s="265"/>
      <c r="HZ154" s="265"/>
      <c r="IA154" s="265"/>
      <c r="IB154" s="265"/>
      <c r="IC154" s="265"/>
      <c r="ID154" s="265"/>
      <c r="IE154" s="265"/>
      <c r="IF154" s="265"/>
      <c r="IG154" s="265"/>
      <c r="IH154" s="265"/>
      <c r="II154" s="265"/>
      <c r="IJ154" s="265"/>
      <c r="IK154" s="265"/>
      <c r="IL154" s="265"/>
      <c r="IM154" s="265"/>
      <c r="IN154" s="265"/>
      <c r="IO154" s="265"/>
      <c r="IP154" s="265"/>
      <c r="IQ154" s="265"/>
      <c r="IR154" s="265"/>
      <c r="IS154" s="265"/>
      <c r="IT154" s="265"/>
      <c r="IU154" s="265"/>
      <c r="IV154" s="265"/>
    </row>
    <row r="155" spans="1:256" s="469" customFormat="1" ht="15" customHeight="1">
      <c r="A155" s="270"/>
      <c r="B155" s="270"/>
      <c r="C155" s="270"/>
      <c r="D155" s="461"/>
      <c r="E155" s="461"/>
      <c r="F155" s="461"/>
      <c r="G155" s="267"/>
      <c r="H155" s="267"/>
      <c r="I155" s="265"/>
      <c r="J155" s="266"/>
      <c r="K155" s="265"/>
      <c r="L155" s="265"/>
      <c r="M155" s="266"/>
      <c r="N155" s="265"/>
      <c r="O155" s="265"/>
      <c r="P155" s="265"/>
      <c r="Q155" s="265"/>
      <c r="R155" s="265"/>
      <c r="S155" s="265"/>
      <c r="T155" s="265"/>
      <c r="U155" s="265"/>
      <c r="V155" s="265"/>
      <c r="W155" s="265"/>
      <c r="X155" s="265"/>
      <c r="Y155" s="265"/>
      <c r="Z155" s="265"/>
      <c r="AA155" s="265"/>
      <c r="AB155" s="265"/>
      <c r="AC155" s="265"/>
      <c r="AD155" s="265"/>
      <c r="AE155" s="265"/>
      <c r="AF155" s="265"/>
      <c r="AG155" s="265"/>
      <c r="AH155" s="265"/>
      <c r="AI155" s="265"/>
      <c r="AJ155" s="265"/>
      <c r="AK155" s="265"/>
      <c r="AL155" s="265"/>
      <c r="AM155" s="265"/>
      <c r="AN155" s="265"/>
      <c r="AO155" s="265"/>
      <c r="AP155" s="265"/>
      <c r="AQ155" s="265"/>
      <c r="AR155" s="265"/>
      <c r="AS155" s="265"/>
      <c r="AT155" s="265"/>
      <c r="AU155" s="265"/>
      <c r="AV155" s="265"/>
      <c r="AW155" s="265"/>
      <c r="AX155" s="265"/>
      <c r="AY155" s="265"/>
      <c r="AZ155" s="265"/>
      <c r="BA155" s="265"/>
      <c r="BB155" s="265"/>
      <c r="BC155" s="265"/>
      <c r="BD155" s="265"/>
      <c r="BE155" s="265"/>
      <c r="BF155" s="265"/>
      <c r="BG155" s="265"/>
      <c r="BH155" s="265"/>
      <c r="BI155" s="265"/>
      <c r="BJ155" s="265"/>
      <c r="BK155" s="265"/>
      <c r="BL155" s="265"/>
      <c r="BM155" s="265"/>
      <c r="BN155" s="265"/>
      <c r="BO155" s="265"/>
      <c r="BP155" s="265"/>
      <c r="BQ155" s="265"/>
      <c r="BR155" s="265"/>
      <c r="BS155" s="265"/>
      <c r="BT155" s="265"/>
      <c r="BU155" s="265"/>
      <c r="BV155" s="265"/>
      <c r="BW155" s="265"/>
      <c r="BX155" s="265"/>
      <c r="BY155" s="265"/>
      <c r="BZ155" s="265"/>
      <c r="CA155" s="265"/>
      <c r="CB155" s="265"/>
      <c r="CC155" s="265"/>
      <c r="CD155" s="265"/>
      <c r="CE155" s="265"/>
      <c r="CF155" s="265"/>
      <c r="CG155" s="265"/>
      <c r="CH155" s="265"/>
      <c r="CI155" s="265"/>
      <c r="CJ155" s="265"/>
      <c r="CK155" s="265"/>
      <c r="CL155" s="265"/>
      <c r="CM155" s="265"/>
      <c r="CN155" s="265"/>
      <c r="CO155" s="265"/>
      <c r="CP155" s="265"/>
      <c r="CQ155" s="265"/>
      <c r="CR155" s="265"/>
      <c r="CS155" s="265"/>
      <c r="CT155" s="265"/>
      <c r="CU155" s="265"/>
      <c r="CV155" s="265"/>
      <c r="CW155" s="265"/>
      <c r="CX155" s="265"/>
      <c r="CY155" s="265"/>
      <c r="CZ155" s="265"/>
      <c r="DA155" s="265"/>
      <c r="DB155" s="265"/>
      <c r="DC155" s="265"/>
      <c r="DD155" s="265"/>
      <c r="DE155" s="265"/>
      <c r="DF155" s="265"/>
      <c r="DG155" s="265"/>
      <c r="DH155" s="265"/>
      <c r="DI155" s="265"/>
      <c r="DJ155" s="265"/>
      <c r="DK155" s="265"/>
      <c r="DL155" s="265"/>
      <c r="DM155" s="265"/>
      <c r="DN155" s="265"/>
      <c r="DO155" s="265"/>
      <c r="DP155" s="265"/>
      <c r="DQ155" s="265"/>
      <c r="DR155" s="265"/>
      <c r="DS155" s="265"/>
      <c r="DT155" s="265"/>
      <c r="DU155" s="265"/>
      <c r="DV155" s="265"/>
      <c r="DW155" s="265"/>
      <c r="DX155" s="265"/>
      <c r="DY155" s="265"/>
      <c r="DZ155" s="265"/>
      <c r="EA155" s="265"/>
      <c r="EB155" s="265"/>
      <c r="EC155" s="265"/>
      <c r="ED155" s="265"/>
      <c r="EE155" s="265"/>
      <c r="EF155" s="265"/>
      <c r="EG155" s="265"/>
      <c r="EH155" s="265"/>
      <c r="EI155" s="265"/>
      <c r="EJ155" s="265"/>
      <c r="EK155" s="265"/>
      <c r="EL155" s="265"/>
      <c r="EM155" s="265"/>
      <c r="EN155" s="265"/>
      <c r="EO155" s="265"/>
      <c r="EP155" s="265"/>
      <c r="EQ155" s="265"/>
      <c r="ER155" s="265"/>
      <c r="ES155" s="265"/>
      <c r="ET155" s="265"/>
      <c r="EU155" s="265"/>
      <c r="EV155" s="265"/>
      <c r="EW155" s="265"/>
      <c r="EX155" s="265"/>
      <c r="EY155" s="265"/>
      <c r="EZ155" s="265"/>
      <c r="FA155" s="265"/>
      <c r="FB155" s="265"/>
      <c r="FC155" s="265"/>
      <c r="FD155" s="265"/>
      <c r="FE155" s="265"/>
      <c r="FF155" s="265"/>
      <c r="FG155" s="265"/>
      <c r="FH155" s="265"/>
      <c r="FI155" s="265"/>
      <c r="FJ155" s="265"/>
      <c r="FK155" s="265"/>
      <c r="FL155" s="265"/>
      <c r="FM155" s="265"/>
      <c r="FN155" s="265"/>
      <c r="FO155" s="265"/>
      <c r="FP155" s="265"/>
      <c r="FQ155" s="265"/>
      <c r="FR155" s="265"/>
      <c r="FS155" s="265"/>
      <c r="FT155" s="265"/>
      <c r="FU155" s="265"/>
      <c r="FV155" s="265"/>
      <c r="FW155" s="265"/>
      <c r="FX155" s="265"/>
      <c r="FY155" s="265"/>
      <c r="FZ155" s="265"/>
      <c r="GA155" s="265"/>
      <c r="GB155" s="265"/>
      <c r="GC155" s="265"/>
      <c r="GD155" s="265"/>
      <c r="GE155" s="265"/>
      <c r="GF155" s="265"/>
      <c r="GG155" s="265"/>
      <c r="GH155" s="265"/>
      <c r="GI155" s="265"/>
      <c r="GJ155" s="265"/>
      <c r="GK155" s="265"/>
      <c r="GL155" s="265"/>
      <c r="GM155" s="265"/>
      <c r="GN155" s="265"/>
      <c r="GO155" s="265"/>
      <c r="GP155" s="265"/>
      <c r="GQ155" s="265"/>
      <c r="GR155" s="265"/>
      <c r="GS155" s="265"/>
      <c r="GT155" s="265"/>
      <c r="GU155" s="265"/>
      <c r="GV155" s="265"/>
      <c r="GW155" s="265"/>
      <c r="GX155" s="265"/>
      <c r="GY155" s="265"/>
      <c r="GZ155" s="265"/>
      <c r="HA155" s="265"/>
      <c r="HB155" s="265"/>
      <c r="HC155" s="265"/>
      <c r="HD155" s="265"/>
      <c r="HE155" s="265"/>
      <c r="HF155" s="265"/>
      <c r="HG155" s="265"/>
      <c r="HH155" s="265"/>
      <c r="HI155" s="265"/>
      <c r="HJ155" s="265"/>
      <c r="HK155" s="265"/>
      <c r="HL155" s="265"/>
      <c r="HM155" s="265"/>
      <c r="HN155" s="265"/>
      <c r="HO155" s="265"/>
      <c r="HP155" s="265"/>
      <c r="HQ155" s="265"/>
      <c r="HR155" s="265"/>
      <c r="HS155" s="265"/>
      <c r="HT155" s="265"/>
      <c r="HU155" s="265"/>
      <c r="HV155" s="265"/>
      <c r="HW155" s="265"/>
      <c r="HX155" s="265"/>
      <c r="HY155" s="265"/>
      <c r="HZ155" s="265"/>
      <c r="IA155" s="265"/>
      <c r="IB155" s="265"/>
      <c r="IC155" s="265"/>
      <c r="ID155" s="265"/>
      <c r="IE155" s="265"/>
      <c r="IF155" s="265"/>
      <c r="IG155" s="265"/>
      <c r="IH155" s="265"/>
      <c r="II155" s="265"/>
      <c r="IJ155" s="265"/>
      <c r="IK155" s="265"/>
      <c r="IL155" s="265"/>
      <c r="IM155" s="265"/>
      <c r="IN155" s="265"/>
      <c r="IO155" s="265"/>
      <c r="IP155" s="265"/>
      <c r="IQ155" s="265"/>
      <c r="IR155" s="265"/>
      <c r="IS155" s="265"/>
      <c r="IT155" s="265"/>
      <c r="IU155" s="265"/>
      <c r="IV155" s="265"/>
    </row>
    <row r="156" spans="1:256" s="469" customFormat="1" ht="15" customHeight="1">
      <c r="A156" s="270"/>
      <c r="B156" s="270"/>
      <c r="C156" s="270"/>
      <c r="D156" s="461"/>
      <c r="E156" s="461"/>
      <c r="F156" s="461"/>
      <c r="G156" s="267"/>
      <c r="H156" s="267"/>
      <c r="I156" s="265"/>
      <c r="J156" s="266"/>
      <c r="K156" s="265"/>
      <c r="L156" s="265"/>
      <c r="M156" s="266"/>
      <c r="N156" s="265"/>
      <c r="O156" s="265"/>
      <c r="P156" s="265"/>
      <c r="Q156" s="265"/>
      <c r="R156" s="265"/>
      <c r="S156" s="265"/>
      <c r="T156" s="265"/>
      <c r="U156" s="265"/>
      <c r="V156" s="265"/>
      <c r="W156" s="265"/>
      <c r="X156" s="265"/>
      <c r="Y156" s="265"/>
      <c r="Z156" s="265"/>
      <c r="AA156" s="265"/>
      <c r="AB156" s="265"/>
      <c r="AC156" s="265"/>
      <c r="AD156" s="265"/>
      <c r="AE156" s="265"/>
      <c r="AF156" s="265"/>
      <c r="AG156" s="265"/>
      <c r="AH156" s="265"/>
      <c r="AI156" s="265"/>
      <c r="AJ156" s="265"/>
      <c r="AK156" s="265"/>
      <c r="AL156" s="265"/>
      <c r="AM156" s="265"/>
      <c r="AN156" s="265"/>
      <c r="AO156" s="265"/>
      <c r="AP156" s="265"/>
      <c r="AQ156" s="265"/>
      <c r="AR156" s="265"/>
      <c r="AS156" s="265"/>
      <c r="AT156" s="265"/>
      <c r="AU156" s="265"/>
      <c r="AV156" s="265"/>
      <c r="AW156" s="265"/>
      <c r="AX156" s="265"/>
      <c r="AY156" s="265"/>
      <c r="AZ156" s="265"/>
      <c r="BA156" s="265"/>
      <c r="BB156" s="265"/>
      <c r="BC156" s="265"/>
      <c r="BD156" s="265"/>
      <c r="BE156" s="265"/>
      <c r="BF156" s="265"/>
      <c r="BG156" s="265"/>
      <c r="BH156" s="265"/>
      <c r="BI156" s="265"/>
      <c r="BJ156" s="265"/>
      <c r="BK156" s="265"/>
      <c r="BL156" s="265"/>
      <c r="BM156" s="265"/>
      <c r="BN156" s="265"/>
      <c r="BO156" s="265"/>
      <c r="BP156" s="265"/>
      <c r="BQ156" s="265"/>
      <c r="BR156" s="265"/>
      <c r="BS156" s="265"/>
      <c r="BT156" s="265"/>
      <c r="BU156" s="265"/>
      <c r="BV156" s="265"/>
      <c r="BW156" s="265"/>
      <c r="BX156" s="265"/>
      <c r="BY156" s="265"/>
      <c r="BZ156" s="265"/>
      <c r="CA156" s="265"/>
      <c r="CB156" s="265"/>
      <c r="CC156" s="265"/>
      <c r="CD156" s="265"/>
      <c r="CE156" s="265"/>
      <c r="CF156" s="265"/>
      <c r="CG156" s="265"/>
      <c r="CH156" s="265"/>
      <c r="CI156" s="265"/>
      <c r="CJ156" s="265"/>
      <c r="CK156" s="265"/>
      <c r="CL156" s="265"/>
      <c r="CM156" s="265"/>
      <c r="CN156" s="265"/>
      <c r="CO156" s="265"/>
      <c r="CP156" s="265"/>
      <c r="CQ156" s="265"/>
      <c r="CR156" s="265"/>
      <c r="CS156" s="265"/>
      <c r="CT156" s="265"/>
      <c r="CU156" s="265"/>
      <c r="CV156" s="265"/>
      <c r="CW156" s="265"/>
      <c r="CX156" s="265"/>
      <c r="CY156" s="265"/>
      <c r="CZ156" s="265"/>
      <c r="DA156" s="265"/>
      <c r="DB156" s="265"/>
      <c r="DC156" s="265"/>
      <c r="DD156" s="265"/>
      <c r="DE156" s="265"/>
      <c r="DF156" s="265"/>
      <c r="DG156" s="265"/>
      <c r="DH156" s="265"/>
      <c r="DI156" s="265"/>
      <c r="DJ156" s="265"/>
      <c r="DK156" s="265"/>
      <c r="DL156" s="265"/>
      <c r="DM156" s="265"/>
      <c r="DN156" s="265"/>
      <c r="DO156" s="265"/>
      <c r="DP156" s="265"/>
      <c r="DQ156" s="265"/>
      <c r="DR156" s="265"/>
      <c r="DS156" s="265"/>
      <c r="DT156" s="265"/>
      <c r="DU156" s="265"/>
      <c r="DV156" s="265"/>
      <c r="DW156" s="265"/>
      <c r="DX156" s="265"/>
      <c r="DY156" s="265"/>
      <c r="DZ156" s="265"/>
      <c r="EA156" s="265"/>
      <c r="EB156" s="265"/>
      <c r="EC156" s="265"/>
      <c r="ED156" s="265"/>
      <c r="EE156" s="265"/>
      <c r="EF156" s="265"/>
      <c r="EG156" s="265"/>
      <c r="EH156" s="265"/>
      <c r="EI156" s="265"/>
      <c r="EJ156" s="265"/>
      <c r="EK156" s="265"/>
      <c r="EL156" s="265"/>
      <c r="EM156" s="265"/>
      <c r="EN156" s="265"/>
      <c r="EO156" s="265"/>
      <c r="EP156" s="265"/>
      <c r="EQ156" s="265"/>
      <c r="ER156" s="265"/>
      <c r="ES156" s="265"/>
      <c r="ET156" s="265"/>
      <c r="EU156" s="265"/>
      <c r="EV156" s="265"/>
      <c r="EW156" s="265"/>
      <c r="EX156" s="265"/>
      <c r="EY156" s="265"/>
      <c r="EZ156" s="265"/>
      <c r="FA156" s="265"/>
      <c r="FB156" s="265"/>
      <c r="FC156" s="265"/>
      <c r="FD156" s="265"/>
      <c r="FE156" s="265"/>
      <c r="FF156" s="265"/>
      <c r="FG156" s="265"/>
      <c r="FH156" s="265"/>
      <c r="FI156" s="265"/>
      <c r="FJ156" s="265"/>
      <c r="FK156" s="265"/>
      <c r="FL156" s="265"/>
      <c r="FM156" s="265"/>
      <c r="FN156" s="265"/>
      <c r="FO156" s="265"/>
      <c r="FP156" s="265"/>
      <c r="FQ156" s="265"/>
      <c r="FR156" s="265"/>
      <c r="FS156" s="265"/>
      <c r="FT156" s="265"/>
      <c r="FU156" s="265"/>
      <c r="FV156" s="265"/>
      <c r="FW156" s="265"/>
      <c r="FX156" s="265"/>
      <c r="FY156" s="265"/>
      <c r="FZ156" s="265"/>
      <c r="GA156" s="265"/>
      <c r="GB156" s="265"/>
      <c r="GC156" s="265"/>
      <c r="GD156" s="265"/>
      <c r="GE156" s="265"/>
      <c r="GF156" s="265"/>
      <c r="GG156" s="265"/>
      <c r="GH156" s="265"/>
      <c r="GI156" s="265"/>
      <c r="GJ156" s="265"/>
      <c r="GK156" s="265"/>
      <c r="GL156" s="265"/>
      <c r="GM156" s="265"/>
      <c r="GN156" s="265"/>
      <c r="GO156" s="265"/>
      <c r="GP156" s="265"/>
      <c r="GQ156" s="265"/>
      <c r="GR156" s="265"/>
      <c r="GS156" s="265"/>
      <c r="GT156" s="265"/>
      <c r="GU156" s="265"/>
      <c r="GV156" s="265"/>
      <c r="GW156" s="265"/>
      <c r="GX156" s="265"/>
      <c r="GY156" s="265"/>
      <c r="GZ156" s="265"/>
      <c r="HA156" s="265"/>
      <c r="HB156" s="265"/>
      <c r="HC156" s="265"/>
      <c r="HD156" s="265"/>
      <c r="HE156" s="265"/>
      <c r="HF156" s="265"/>
      <c r="HG156" s="265"/>
      <c r="HH156" s="265"/>
      <c r="HI156" s="265"/>
      <c r="HJ156" s="265"/>
      <c r="HK156" s="265"/>
      <c r="HL156" s="265"/>
      <c r="HM156" s="265"/>
      <c r="HN156" s="265"/>
      <c r="HO156" s="265"/>
      <c r="HP156" s="265"/>
      <c r="HQ156" s="265"/>
      <c r="HR156" s="265"/>
      <c r="HS156" s="265"/>
      <c r="HT156" s="265"/>
      <c r="HU156" s="265"/>
      <c r="HV156" s="265"/>
      <c r="HW156" s="265"/>
      <c r="HX156" s="265"/>
      <c r="HY156" s="265"/>
      <c r="HZ156" s="265"/>
      <c r="IA156" s="265"/>
      <c r="IB156" s="265"/>
      <c r="IC156" s="265"/>
      <c r="ID156" s="265"/>
      <c r="IE156" s="265"/>
      <c r="IF156" s="265"/>
      <c r="IG156" s="265"/>
      <c r="IH156" s="265"/>
      <c r="II156" s="265"/>
      <c r="IJ156" s="265"/>
      <c r="IK156" s="265"/>
      <c r="IL156" s="265"/>
      <c r="IM156" s="265"/>
      <c r="IN156" s="265"/>
      <c r="IO156" s="265"/>
      <c r="IP156" s="265"/>
      <c r="IQ156" s="265"/>
      <c r="IR156" s="265"/>
      <c r="IS156" s="265"/>
      <c r="IT156" s="265"/>
      <c r="IU156" s="265"/>
      <c r="IV156" s="265"/>
    </row>
    <row r="157" spans="1:256" s="469" customFormat="1" ht="15" customHeight="1">
      <c r="A157" s="270"/>
      <c r="B157" s="270"/>
      <c r="C157" s="270"/>
      <c r="D157" s="461"/>
      <c r="E157" s="461"/>
      <c r="F157" s="461"/>
      <c r="G157" s="267"/>
      <c r="H157" s="267"/>
      <c r="I157" s="265"/>
      <c r="J157" s="266"/>
      <c r="K157" s="265"/>
      <c r="L157" s="265"/>
      <c r="M157" s="266"/>
      <c r="N157" s="265"/>
      <c r="O157" s="265"/>
      <c r="P157" s="265"/>
      <c r="Q157" s="265"/>
      <c r="R157" s="265"/>
      <c r="S157" s="265"/>
      <c r="T157" s="265"/>
      <c r="U157" s="265"/>
      <c r="V157" s="265"/>
      <c r="W157" s="265"/>
      <c r="X157" s="265"/>
      <c r="Y157" s="265"/>
      <c r="Z157" s="265"/>
      <c r="AA157" s="265"/>
      <c r="AB157" s="265"/>
      <c r="AC157" s="265"/>
      <c r="AD157" s="265"/>
      <c r="AE157" s="265"/>
      <c r="AF157" s="265"/>
      <c r="AG157" s="265"/>
      <c r="AH157" s="265"/>
      <c r="AI157" s="265"/>
      <c r="AJ157" s="265"/>
      <c r="AK157" s="265"/>
      <c r="AL157" s="265"/>
      <c r="AM157" s="265"/>
      <c r="AN157" s="265"/>
      <c r="AO157" s="265"/>
      <c r="AP157" s="265"/>
      <c r="AQ157" s="265"/>
      <c r="AR157" s="265"/>
      <c r="AS157" s="265"/>
      <c r="AT157" s="265"/>
      <c r="AU157" s="265"/>
      <c r="AV157" s="265"/>
      <c r="AW157" s="265"/>
      <c r="AX157" s="265"/>
      <c r="AY157" s="265"/>
      <c r="AZ157" s="265"/>
      <c r="BA157" s="265"/>
      <c r="BB157" s="265"/>
      <c r="BC157" s="265"/>
      <c r="BD157" s="265"/>
      <c r="BE157" s="265"/>
      <c r="BF157" s="265"/>
      <c r="BG157" s="265"/>
      <c r="BH157" s="265"/>
      <c r="BI157" s="265"/>
      <c r="BJ157" s="265"/>
      <c r="BK157" s="265"/>
      <c r="BL157" s="265"/>
      <c r="BM157" s="265"/>
      <c r="BN157" s="265"/>
      <c r="BO157" s="265"/>
      <c r="BP157" s="265"/>
      <c r="BQ157" s="265"/>
      <c r="BR157" s="265"/>
      <c r="BS157" s="265"/>
      <c r="BT157" s="265"/>
      <c r="BU157" s="265"/>
      <c r="BV157" s="265"/>
      <c r="BW157" s="265"/>
      <c r="BX157" s="265"/>
      <c r="BY157" s="265"/>
      <c r="BZ157" s="265"/>
      <c r="CA157" s="265"/>
      <c r="CB157" s="265"/>
      <c r="CC157" s="265"/>
      <c r="CD157" s="265"/>
      <c r="CE157" s="265"/>
      <c r="CF157" s="265"/>
      <c r="CG157" s="265"/>
      <c r="CH157" s="265"/>
      <c r="CI157" s="265"/>
      <c r="CJ157" s="265"/>
      <c r="CK157" s="265"/>
      <c r="CL157" s="265"/>
      <c r="CM157" s="265"/>
      <c r="CN157" s="265"/>
      <c r="CO157" s="265"/>
      <c r="CP157" s="265"/>
      <c r="CQ157" s="265"/>
      <c r="CR157" s="265"/>
      <c r="CS157" s="265"/>
      <c r="CT157" s="265"/>
      <c r="CU157" s="265"/>
      <c r="CV157" s="265"/>
      <c r="CW157" s="265"/>
      <c r="CX157" s="265"/>
      <c r="CY157" s="265"/>
      <c r="CZ157" s="265"/>
      <c r="DA157" s="265"/>
      <c r="DB157" s="265"/>
      <c r="DC157" s="265"/>
      <c r="DD157" s="265"/>
      <c r="DE157" s="265"/>
      <c r="DF157" s="265"/>
      <c r="DG157" s="265"/>
      <c r="DH157" s="265"/>
      <c r="DI157" s="265"/>
      <c r="DJ157" s="265"/>
      <c r="DK157" s="265"/>
      <c r="DL157" s="265"/>
      <c r="DM157" s="265"/>
      <c r="DN157" s="265"/>
      <c r="DO157" s="265"/>
      <c r="DP157" s="265"/>
      <c r="DQ157" s="265"/>
      <c r="DR157" s="265"/>
      <c r="DS157" s="265"/>
      <c r="DT157" s="265"/>
      <c r="DU157" s="265"/>
      <c r="DV157" s="265"/>
      <c r="DW157" s="265"/>
      <c r="DX157" s="265"/>
      <c r="DY157" s="265"/>
      <c r="DZ157" s="265"/>
      <c r="EA157" s="265"/>
      <c r="EB157" s="265"/>
      <c r="EC157" s="265"/>
      <c r="ED157" s="265"/>
      <c r="EE157" s="265"/>
      <c r="EF157" s="265"/>
      <c r="EG157" s="265"/>
      <c r="EH157" s="265"/>
      <c r="EI157" s="265"/>
      <c r="EJ157" s="265"/>
      <c r="EK157" s="265"/>
      <c r="EL157" s="265"/>
      <c r="EM157" s="265"/>
      <c r="EN157" s="265"/>
      <c r="EO157" s="265"/>
      <c r="EP157" s="265"/>
      <c r="EQ157" s="265"/>
      <c r="ER157" s="265"/>
      <c r="ES157" s="265"/>
      <c r="ET157" s="265"/>
      <c r="EU157" s="265"/>
      <c r="EV157" s="265"/>
      <c r="EW157" s="265"/>
      <c r="EX157" s="265"/>
      <c r="EY157" s="265"/>
      <c r="EZ157" s="265"/>
      <c r="FA157" s="265"/>
      <c r="FB157" s="265"/>
      <c r="FC157" s="265"/>
      <c r="FD157" s="265"/>
      <c r="FE157" s="265"/>
      <c r="FF157" s="265"/>
      <c r="FG157" s="265"/>
      <c r="FH157" s="265"/>
      <c r="FI157" s="265"/>
      <c r="FJ157" s="265"/>
      <c r="FK157" s="265"/>
      <c r="FL157" s="265"/>
      <c r="FM157" s="265"/>
      <c r="FN157" s="265"/>
      <c r="FO157" s="265"/>
      <c r="FP157" s="265"/>
      <c r="FQ157" s="265"/>
      <c r="FR157" s="265"/>
      <c r="FS157" s="265"/>
      <c r="FT157" s="265"/>
      <c r="FU157" s="265"/>
      <c r="FV157" s="265"/>
      <c r="FW157" s="265"/>
      <c r="FX157" s="265"/>
      <c r="FY157" s="265"/>
      <c r="FZ157" s="265"/>
      <c r="GA157" s="265"/>
      <c r="GB157" s="265"/>
      <c r="GC157" s="265"/>
      <c r="GD157" s="265"/>
      <c r="GE157" s="265"/>
      <c r="GF157" s="265"/>
      <c r="GG157" s="265"/>
      <c r="GH157" s="265"/>
      <c r="GI157" s="265"/>
      <c r="GJ157" s="265"/>
      <c r="GK157" s="265"/>
      <c r="GL157" s="265"/>
      <c r="GM157" s="265"/>
      <c r="GN157" s="265"/>
      <c r="GO157" s="265"/>
      <c r="GP157" s="265"/>
      <c r="GQ157" s="265"/>
      <c r="GR157" s="265"/>
      <c r="GS157" s="265"/>
      <c r="GT157" s="265"/>
      <c r="GU157" s="265"/>
      <c r="GV157" s="265"/>
      <c r="GW157" s="265"/>
      <c r="GX157" s="265"/>
      <c r="GY157" s="265"/>
      <c r="GZ157" s="265"/>
      <c r="HA157" s="265"/>
      <c r="HB157" s="265"/>
      <c r="HC157" s="265"/>
      <c r="HD157" s="265"/>
      <c r="HE157" s="265"/>
      <c r="HF157" s="265"/>
      <c r="HG157" s="265"/>
      <c r="HH157" s="265"/>
      <c r="HI157" s="265"/>
      <c r="HJ157" s="265"/>
      <c r="HK157" s="265"/>
      <c r="HL157" s="265"/>
      <c r="HM157" s="265"/>
      <c r="HN157" s="265"/>
      <c r="HO157" s="265"/>
      <c r="HP157" s="265"/>
      <c r="HQ157" s="265"/>
      <c r="HR157" s="265"/>
      <c r="HS157" s="265"/>
      <c r="HT157" s="265"/>
      <c r="HU157" s="265"/>
      <c r="HV157" s="265"/>
      <c r="HW157" s="265"/>
      <c r="HX157" s="265"/>
      <c r="HY157" s="265"/>
      <c r="HZ157" s="265"/>
      <c r="IA157" s="265"/>
      <c r="IB157" s="265"/>
      <c r="IC157" s="265"/>
      <c r="ID157" s="265"/>
      <c r="IE157" s="265"/>
      <c r="IF157" s="265"/>
      <c r="IG157" s="265"/>
      <c r="IH157" s="265"/>
      <c r="II157" s="265"/>
      <c r="IJ157" s="265"/>
      <c r="IK157" s="265"/>
      <c r="IL157" s="265"/>
      <c r="IM157" s="265"/>
      <c r="IN157" s="265"/>
      <c r="IO157" s="265"/>
      <c r="IP157" s="265"/>
      <c r="IQ157" s="265"/>
      <c r="IR157" s="265"/>
      <c r="IS157" s="265"/>
      <c r="IT157" s="265"/>
      <c r="IU157" s="265"/>
      <c r="IV157" s="265"/>
    </row>
    <row r="158" spans="1:256" s="469" customFormat="1" ht="15" customHeight="1">
      <c r="A158" s="270"/>
      <c r="B158" s="270"/>
      <c r="C158" s="270"/>
      <c r="D158" s="461"/>
      <c r="E158" s="461"/>
      <c r="F158" s="461"/>
      <c r="G158" s="267"/>
      <c r="H158" s="267"/>
      <c r="I158" s="265"/>
      <c r="J158" s="266"/>
      <c r="K158" s="265"/>
      <c r="L158" s="265"/>
      <c r="M158" s="266"/>
      <c r="N158" s="265"/>
      <c r="O158" s="265"/>
      <c r="P158" s="265"/>
      <c r="Q158" s="265"/>
      <c r="R158" s="265"/>
      <c r="S158" s="265"/>
      <c r="T158" s="265"/>
      <c r="U158" s="265"/>
      <c r="V158" s="265"/>
      <c r="W158" s="265"/>
      <c r="X158" s="265"/>
      <c r="Y158" s="265"/>
      <c r="Z158" s="265"/>
      <c r="AA158" s="265"/>
      <c r="AB158" s="265"/>
      <c r="AC158" s="265"/>
      <c r="AD158" s="265"/>
      <c r="AE158" s="265"/>
      <c r="AF158" s="265"/>
      <c r="AG158" s="265"/>
      <c r="AH158" s="265"/>
      <c r="AI158" s="265"/>
      <c r="AJ158" s="265"/>
      <c r="AK158" s="265"/>
      <c r="AL158" s="265"/>
      <c r="AM158" s="265"/>
      <c r="AN158" s="265"/>
      <c r="AO158" s="265"/>
      <c r="AP158" s="265"/>
      <c r="AQ158" s="265"/>
      <c r="AR158" s="265"/>
      <c r="AS158" s="265"/>
      <c r="AT158" s="265"/>
      <c r="AU158" s="265"/>
      <c r="AV158" s="265"/>
      <c r="AW158" s="265"/>
      <c r="AX158" s="265"/>
      <c r="AY158" s="265"/>
      <c r="AZ158" s="265"/>
      <c r="BA158" s="265"/>
      <c r="BB158" s="265"/>
      <c r="BC158" s="265"/>
      <c r="BD158" s="265"/>
      <c r="BE158" s="265"/>
      <c r="BF158" s="265"/>
      <c r="BG158" s="265"/>
      <c r="BH158" s="265"/>
      <c r="BI158" s="265"/>
      <c r="BJ158" s="265"/>
      <c r="BK158" s="265"/>
      <c r="BL158" s="265"/>
      <c r="BM158" s="265"/>
      <c r="BN158" s="265"/>
      <c r="BO158" s="265"/>
      <c r="BP158" s="265"/>
      <c r="BQ158" s="265"/>
      <c r="BR158" s="265"/>
      <c r="BS158" s="265"/>
      <c r="BT158" s="265"/>
      <c r="BU158" s="265"/>
      <c r="BV158" s="265"/>
      <c r="BW158" s="265"/>
      <c r="BX158" s="265"/>
      <c r="BY158" s="265"/>
      <c r="BZ158" s="265"/>
      <c r="CA158" s="265"/>
      <c r="CB158" s="265"/>
      <c r="CC158" s="265"/>
      <c r="CD158" s="265"/>
      <c r="CE158" s="265"/>
      <c r="CF158" s="265"/>
      <c r="CG158" s="265"/>
      <c r="CH158" s="265"/>
      <c r="CI158" s="265"/>
      <c r="CJ158" s="265"/>
      <c r="CK158" s="265"/>
      <c r="CL158" s="265"/>
      <c r="CM158" s="265"/>
      <c r="CN158" s="265"/>
      <c r="CO158" s="265"/>
      <c r="CP158" s="265"/>
      <c r="CQ158" s="265"/>
      <c r="CR158" s="265"/>
      <c r="CS158" s="265"/>
      <c r="CT158" s="265"/>
      <c r="CU158" s="265"/>
      <c r="CV158" s="265"/>
      <c r="CW158" s="265"/>
      <c r="CX158" s="265"/>
      <c r="CY158" s="265"/>
      <c r="CZ158" s="265"/>
      <c r="DA158" s="265"/>
      <c r="DB158" s="265"/>
      <c r="DC158" s="265"/>
      <c r="DD158" s="265"/>
      <c r="DE158" s="265"/>
      <c r="DF158" s="265"/>
      <c r="DG158" s="265"/>
      <c r="DH158" s="265"/>
      <c r="DI158" s="265"/>
      <c r="DJ158" s="265"/>
      <c r="DK158" s="265"/>
      <c r="DL158" s="265"/>
      <c r="DM158" s="265"/>
      <c r="DN158" s="265"/>
      <c r="DO158" s="265"/>
      <c r="DP158" s="265"/>
      <c r="DQ158" s="265"/>
      <c r="DR158" s="265"/>
      <c r="DS158" s="265"/>
      <c r="DT158" s="265"/>
      <c r="DU158" s="265"/>
      <c r="DV158" s="265"/>
      <c r="DW158" s="265"/>
      <c r="DX158" s="265"/>
      <c r="DY158" s="265"/>
      <c r="DZ158" s="265"/>
      <c r="EA158" s="265"/>
      <c r="EB158" s="265"/>
      <c r="EC158" s="265"/>
      <c r="ED158" s="265"/>
      <c r="EE158" s="265"/>
      <c r="EF158" s="265"/>
      <c r="EG158" s="265"/>
      <c r="EH158" s="265"/>
      <c r="EI158" s="265"/>
      <c r="EJ158" s="265"/>
      <c r="EK158" s="265"/>
      <c r="EL158" s="265"/>
      <c r="EM158" s="265"/>
      <c r="EN158" s="265"/>
      <c r="EO158" s="265"/>
      <c r="EP158" s="265"/>
      <c r="EQ158" s="265"/>
      <c r="ER158" s="265"/>
      <c r="ES158" s="265"/>
      <c r="ET158" s="265"/>
      <c r="EU158" s="265"/>
      <c r="EV158" s="265"/>
      <c r="EW158" s="265"/>
      <c r="EX158" s="265"/>
      <c r="EY158" s="265"/>
      <c r="EZ158" s="265"/>
      <c r="FA158" s="265"/>
      <c r="FB158" s="265"/>
      <c r="FC158" s="265"/>
      <c r="FD158" s="265"/>
      <c r="FE158" s="265"/>
      <c r="FF158" s="265"/>
      <c r="FG158" s="265"/>
      <c r="FH158" s="265"/>
      <c r="FI158" s="265"/>
      <c r="FJ158" s="265"/>
      <c r="FK158" s="265"/>
      <c r="FL158" s="265"/>
      <c r="FM158" s="265"/>
      <c r="FN158" s="265"/>
      <c r="FO158" s="265"/>
      <c r="FP158" s="265"/>
      <c r="FQ158" s="265"/>
      <c r="FR158" s="265"/>
      <c r="FS158" s="265"/>
      <c r="FT158" s="265"/>
      <c r="FU158" s="265"/>
      <c r="FV158" s="265"/>
      <c r="FW158" s="265"/>
      <c r="FX158" s="265"/>
      <c r="FY158" s="265"/>
      <c r="FZ158" s="265"/>
      <c r="GA158" s="265"/>
      <c r="GB158" s="265"/>
      <c r="GC158" s="265"/>
      <c r="GD158" s="265"/>
      <c r="GE158" s="265"/>
      <c r="GF158" s="265"/>
      <c r="GG158" s="265"/>
      <c r="GH158" s="265"/>
      <c r="GI158" s="265"/>
      <c r="GJ158" s="265"/>
      <c r="GK158" s="265"/>
      <c r="GL158" s="265"/>
      <c r="GM158" s="265"/>
      <c r="GN158" s="265"/>
      <c r="GO158" s="265"/>
      <c r="GP158" s="265"/>
      <c r="GQ158" s="265"/>
      <c r="GR158" s="265"/>
      <c r="GS158" s="265"/>
      <c r="GT158" s="265"/>
      <c r="GU158" s="265"/>
      <c r="GV158" s="265"/>
      <c r="GW158" s="265"/>
      <c r="GX158" s="265"/>
      <c r="GY158" s="265"/>
      <c r="GZ158" s="265"/>
      <c r="HA158" s="265"/>
      <c r="HB158" s="265"/>
      <c r="HC158" s="265"/>
      <c r="HD158" s="265"/>
      <c r="HE158" s="265"/>
      <c r="HF158" s="265"/>
      <c r="HG158" s="265"/>
      <c r="HH158" s="265"/>
      <c r="HI158" s="265"/>
      <c r="HJ158" s="265"/>
      <c r="HK158" s="265"/>
      <c r="HL158" s="265"/>
      <c r="HM158" s="265"/>
      <c r="HN158" s="265"/>
      <c r="HO158" s="265"/>
      <c r="HP158" s="265"/>
      <c r="HQ158" s="265"/>
      <c r="HR158" s="265"/>
      <c r="HS158" s="265"/>
      <c r="HT158" s="265"/>
      <c r="HU158" s="265"/>
      <c r="HV158" s="265"/>
      <c r="HW158" s="265"/>
      <c r="HX158" s="265"/>
      <c r="HY158" s="265"/>
      <c r="HZ158" s="265"/>
      <c r="IA158" s="265"/>
      <c r="IB158" s="265"/>
      <c r="IC158" s="265"/>
      <c r="ID158" s="265"/>
      <c r="IE158" s="265"/>
      <c r="IF158" s="265"/>
      <c r="IG158" s="265"/>
      <c r="IH158" s="265"/>
      <c r="II158" s="265"/>
      <c r="IJ158" s="265"/>
      <c r="IK158" s="265"/>
      <c r="IL158" s="265"/>
      <c r="IM158" s="265"/>
      <c r="IN158" s="265"/>
      <c r="IO158" s="265"/>
      <c r="IP158" s="265"/>
      <c r="IQ158" s="265"/>
      <c r="IR158" s="265"/>
      <c r="IS158" s="265"/>
      <c r="IT158" s="265"/>
      <c r="IU158" s="265"/>
      <c r="IV158" s="265"/>
    </row>
    <row r="159" spans="1:256" s="469" customFormat="1" ht="15" customHeight="1">
      <c r="A159" s="270"/>
      <c r="B159" s="270"/>
      <c r="C159" s="270"/>
      <c r="D159" s="461"/>
      <c r="E159" s="461"/>
      <c r="F159" s="461"/>
      <c r="G159" s="267"/>
      <c r="H159" s="267"/>
      <c r="I159" s="265"/>
      <c r="J159" s="266"/>
      <c r="K159" s="265"/>
      <c r="L159" s="265"/>
      <c r="M159" s="266"/>
      <c r="N159" s="265"/>
      <c r="O159" s="265"/>
      <c r="P159" s="265"/>
      <c r="Q159" s="265"/>
      <c r="R159" s="265"/>
      <c r="S159" s="265"/>
      <c r="T159" s="265"/>
      <c r="U159" s="265"/>
      <c r="V159" s="265"/>
      <c r="W159" s="265"/>
      <c r="X159" s="265"/>
      <c r="Y159" s="265"/>
      <c r="Z159" s="265"/>
      <c r="AA159" s="265"/>
      <c r="AB159" s="265"/>
      <c r="AC159" s="265"/>
      <c r="AD159" s="265"/>
      <c r="AE159" s="265"/>
      <c r="AF159" s="265"/>
      <c r="AG159" s="265"/>
      <c r="AH159" s="265"/>
      <c r="AI159" s="265"/>
      <c r="AJ159" s="265"/>
      <c r="AK159" s="265"/>
      <c r="AL159" s="265"/>
      <c r="AM159" s="265"/>
      <c r="AN159" s="265"/>
      <c r="AO159" s="265"/>
      <c r="AP159" s="265"/>
      <c r="AQ159" s="265"/>
      <c r="AR159" s="265"/>
      <c r="AS159" s="265"/>
      <c r="AT159" s="265"/>
      <c r="AU159" s="265"/>
      <c r="AV159" s="265"/>
      <c r="AW159" s="265"/>
      <c r="AX159" s="265"/>
      <c r="AY159" s="265"/>
      <c r="AZ159" s="265"/>
      <c r="BA159" s="265"/>
      <c r="BB159" s="265"/>
      <c r="BC159" s="265"/>
      <c r="BD159" s="265"/>
      <c r="BE159" s="265"/>
      <c r="BF159" s="265"/>
      <c r="BG159" s="265"/>
      <c r="BH159" s="265"/>
      <c r="BI159" s="265"/>
      <c r="BJ159" s="265"/>
      <c r="BK159" s="265"/>
      <c r="BL159" s="265"/>
      <c r="BM159" s="265"/>
      <c r="BN159" s="265"/>
      <c r="BO159" s="265"/>
      <c r="BP159" s="265"/>
      <c r="BQ159" s="265"/>
      <c r="BR159" s="265"/>
      <c r="BS159" s="265"/>
      <c r="BT159" s="265"/>
      <c r="BU159" s="265"/>
      <c r="BV159" s="265"/>
      <c r="BW159" s="265"/>
      <c r="BX159" s="265"/>
      <c r="BY159" s="265"/>
      <c r="BZ159" s="265"/>
      <c r="CA159" s="265"/>
      <c r="CB159" s="265"/>
      <c r="CC159" s="265"/>
      <c r="CD159" s="265"/>
      <c r="CE159" s="265"/>
      <c r="CF159" s="265"/>
      <c r="CG159" s="265"/>
      <c r="CH159" s="265"/>
      <c r="CI159" s="265"/>
      <c r="CJ159" s="265"/>
      <c r="CK159" s="265"/>
      <c r="CL159" s="265"/>
      <c r="CM159" s="265"/>
      <c r="CN159" s="265"/>
      <c r="CO159" s="265"/>
      <c r="CP159" s="265"/>
      <c r="CQ159" s="265"/>
      <c r="CR159" s="265"/>
      <c r="CS159" s="265"/>
      <c r="CT159" s="265"/>
      <c r="CU159" s="265"/>
      <c r="CV159" s="265"/>
      <c r="CW159" s="265"/>
      <c r="CX159" s="265"/>
      <c r="CY159" s="265"/>
      <c r="CZ159" s="265"/>
      <c r="DA159" s="265"/>
      <c r="DB159" s="265"/>
      <c r="DC159" s="265"/>
      <c r="DD159" s="265"/>
      <c r="DE159" s="265"/>
      <c r="DF159" s="265"/>
      <c r="DG159" s="265"/>
      <c r="DH159" s="265"/>
      <c r="DI159" s="265"/>
      <c r="DJ159" s="265"/>
      <c r="DK159" s="265"/>
      <c r="DL159" s="265"/>
      <c r="DM159" s="265"/>
      <c r="DN159" s="265"/>
      <c r="DO159" s="265"/>
      <c r="DP159" s="265"/>
      <c r="DQ159" s="265"/>
      <c r="DR159" s="265"/>
      <c r="DS159" s="265"/>
      <c r="DT159" s="265"/>
      <c r="DU159" s="265"/>
      <c r="DV159" s="265"/>
      <c r="DW159" s="265"/>
      <c r="DX159" s="265"/>
      <c r="DY159" s="265"/>
      <c r="DZ159" s="265"/>
      <c r="EA159" s="265"/>
      <c r="EB159" s="265"/>
      <c r="EC159" s="265"/>
      <c r="ED159" s="265"/>
      <c r="EE159" s="265"/>
      <c r="EF159" s="265"/>
      <c r="EG159" s="265"/>
      <c r="EH159" s="265"/>
      <c r="EI159" s="265"/>
      <c r="EJ159" s="265"/>
      <c r="EK159" s="265"/>
      <c r="EL159" s="265"/>
      <c r="EM159" s="265"/>
      <c r="EN159" s="265"/>
      <c r="EO159" s="265"/>
      <c r="EP159" s="265"/>
      <c r="EQ159" s="265"/>
      <c r="ER159" s="265"/>
      <c r="ES159" s="265"/>
      <c r="ET159" s="265"/>
      <c r="EU159" s="265"/>
      <c r="EV159" s="265"/>
      <c r="EW159" s="265"/>
      <c r="EX159" s="265"/>
      <c r="EY159" s="265"/>
      <c r="EZ159" s="265"/>
      <c r="FA159" s="265"/>
      <c r="FB159" s="265"/>
      <c r="FC159" s="265"/>
      <c r="FD159" s="265"/>
      <c r="FE159" s="265"/>
      <c r="FF159" s="265"/>
      <c r="FG159" s="265"/>
      <c r="FH159" s="265"/>
      <c r="FI159" s="265"/>
      <c r="FJ159" s="265"/>
      <c r="FK159" s="265"/>
      <c r="FL159" s="265"/>
      <c r="FM159" s="265"/>
      <c r="FN159" s="265"/>
      <c r="FO159" s="265"/>
      <c r="FP159" s="265"/>
      <c r="FQ159" s="265"/>
      <c r="FR159" s="265"/>
      <c r="FS159" s="265"/>
      <c r="FT159" s="265"/>
      <c r="FU159" s="265"/>
      <c r="FV159" s="265"/>
      <c r="FW159" s="265"/>
      <c r="FX159" s="265"/>
      <c r="FY159" s="265"/>
      <c r="FZ159" s="265"/>
      <c r="GA159" s="265"/>
      <c r="GB159" s="265"/>
      <c r="GC159" s="265"/>
      <c r="GD159" s="265"/>
      <c r="GE159" s="265"/>
      <c r="GF159" s="265"/>
      <c r="GG159" s="265"/>
      <c r="GH159" s="265"/>
      <c r="GI159" s="265"/>
      <c r="GJ159" s="265"/>
      <c r="GK159" s="265"/>
      <c r="GL159" s="265"/>
      <c r="GM159" s="265"/>
      <c r="GN159" s="265"/>
      <c r="GO159" s="265"/>
      <c r="GP159" s="265"/>
      <c r="GQ159" s="265"/>
      <c r="GR159" s="265"/>
      <c r="GS159" s="265"/>
      <c r="GT159" s="265"/>
      <c r="GU159" s="265"/>
      <c r="GV159" s="265"/>
      <c r="GW159" s="265"/>
      <c r="GX159" s="265"/>
      <c r="GY159" s="265"/>
      <c r="GZ159" s="265"/>
      <c r="HA159" s="265"/>
      <c r="HB159" s="265"/>
      <c r="HC159" s="265"/>
      <c r="HD159" s="265"/>
      <c r="HE159" s="265"/>
      <c r="HF159" s="265"/>
      <c r="HG159" s="265"/>
      <c r="HH159" s="265"/>
      <c r="HI159" s="265"/>
      <c r="HJ159" s="265"/>
      <c r="HK159" s="265"/>
      <c r="HL159" s="265"/>
      <c r="HM159" s="265"/>
      <c r="HN159" s="265"/>
      <c r="HO159" s="265"/>
      <c r="HP159" s="265"/>
      <c r="HQ159" s="265"/>
      <c r="HR159" s="265"/>
      <c r="HS159" s="265"/>
      <c r="HT159" s="265"/>
      <c r="HU159" s="265"/>
      <c r="HV159" s="265"/>
      <c r="HW159" s="265"/>
      <c r="HX159" s="265"/>
      <c r="HY159" s="265"/>
      <c r="HZ159" s="265"/>
      <c r="IA159" s="265"/>
      <c r="IB159" s="265"/>
      <c r="IC159" s="265"/>
      <c r="ID159" s="265"/>
      <c r="IE159" s="265"/>
      <c r="IF159" s="265"/>
      <c r="IG159" s="265"/>
      <c r="IH159" s="265"/>
      <c r="II159" s="265"/>
      <c r="IJ159" s="265"/>
      <c r="IK159" s="265"/>
      <c r="IL159" s="265"/>
      <c r="IM159" s="265"/>
      <c r="IN159" s="265"/>
      <c r="IO159" s="265"/>
      <c r="IP159" s="265"/>
      <c r="IQ159" s="265"/>
      <c r="IR159" s="265"/>
      <c r="IS159" s="265"/>
      <c r="IT159" s="265"/>
      <c r="IU159" s="265"/>
      <c r="IV159" s="265"/>
    </row>
    <row r="160" spans="1:256" s="469" customFormat="1" ht="15" customHeight="1">
      <c r="A160" s="270"/>
      <c r="B160" s="270"/>
      <c r="C160" s="270"/>
      <c r="D160" s="461"/>
      <c r="E160" s="461"/>
      <c r="F160" s="461"/>
      <c r="G160" s="267"/>
      <c r="H160" s="267"/>
      <c r="I160" s="265"/>
      <c r="J160" s="266"/>
      <c r="K160" s="265"/>
      <c r="L160" s="265"/>
      <c r="M160" s="266"/>
      <c r="N160" s="265"/>
      <c r="O160" s="265"/>
      <c r="P160" s="265"/>
      <c r="Q160" s="265"/>
      <c r="R160" s="265"/>
      <c r="S160" s="265"/>
      <c r="T160" s="265"/>
      <c r="U160" s="265"/>
      <c r="V160" s="265"/>
      <c r="W160" s="265"/>
      <c r="X160" s="265"/>
      <c r="Y160" s="265"/>
      <c r="Z160" s="265"/>
      <c r="AA160" s="265"/>
      <c r="AB160" s="265"/>
      <c r="AC160" s="265"/>
      <c r="AD160" s="265"/>
      <c r="AE160" s="265"/>
      <c r="AF160" s="265"/>
      <c r="AG160" s="265"/>
      <c r="AH160" s="265"/>
      <c r="AI160" s="265"/>
      <c r="AJ160" s="265"/>
      <c r="AK160" s="265"/>
      <c r="AL160" s="265"/>
      <c r="AM160" s="265"/>
      <c r="AN160" s="265"/>
      <c r="AO160" s="265"/>
      <c r="AP160" s="265"/>
      <c r="AQ160" s="265"/>
      <c r="AR160" s="265"/>
      <c r="AS160" s="265"/>
      <c r="AT160" s="265"/>
      <c r="AU160" s="265"/>
      <c r="AV160" s="265"/>
      <c r="AW160" s="265"/>
      <c r="AX160" s="265"/>
      <c r="AY160" s="265"/>
      <c r="AZ160" s="265"/>
      <c r="BA160" s="265"/>
      <c r="BB160" s="265"/>
      <c r="BC160" s="265"/>
      <c r="BD160" s="265"/>
      <c r="BE160" s="265"/>
      <c r="BF160" s="265"/>
      <c r="BG160" s="265"/>
      <c r="BH160" s="265"/>
      <c r="BI160" s="265"/>
      <c r="BJ160" s="265"/>
      <c r="BK160" s="265"/>
      <c r="BL160" s="265"/>
      <c r="BM160" s="265"/>
      <c r="BN160" s="265"/>
      <c r="BO160" s="265"/>
      <c r="BP160" s="265"/>
      <c r="BQ160" s="265"/>
      <c r="BR160" s="265"/>
      <c r="BS160" s="265"/>
      <c r="BT160" s="265"/>
      <c r="BU160" s="265"/>
      <c r="BV160" s="265"/>
      <c r="BW160" s="265"/>
      <c r="BX160" s="265"/>
      <c r="BY160" s="265"/>
      <c r="BZ160" s="265"/>
      <c r="CA160" s="265"/>
      <c r="CB160" s="265"/>
      <c r="CC160" s="265"/>
      <c r="CD160" s="265"/>
      <c r="CE160" s="265"/>
      <c r="CF160" s="265"/>
      <c r="CG160" s="265"/>
      <c r="CH160" s="265"/>
      <c r="CI160" s="265"/>
      <c r="CJ160" s="265"/>
      <c r="CK160" s="265"/>
      <c r="CL160" s="265"/>
      <c r="CM160" s="265"/>
      <c r="CN160" s="265"/>
      <c r="CO160" s="265"/>
      <c r="CP160" s="265"/>
      <c r="CQ160" s="265"/>
      <c r="CR160" s="265"/>
      <c r="CS160" s="265"/>
      <c r="CT160" s="265"/>
      <c r="CU160" s="265"/>
      <c r="CV160" s="265"/>
      <c r="CW160" s="265"/>
      <c r="CX160" s="265"/>
      <c r="CY160" s="265"/>
      <c r="CZ160" s="265"/>
      <c r="DA160" s="265"/>
      <c r="DB160" s="265"/>
      <c r="DC160" s="265"/>
      <c r="DD160" s="265"/>
      <c r="DE160" s="265"/>
      <c r="DF160" s="265"/>
      <c r="DG160" s="265"/>
      <c r="DH160" s="265"/>
      <c r="DI160" s="265"/>
      <c r="DJ160" s="265"/>
      <c r="DK160" s="265"/>
      <c r="DL160" s="265"/>
      <c r="DM160" s="265"/>
      <c r="DN160" s="265"/>
      <c r="DO160" s="265"/>
      <c r="DP160" s="265"/>
      <c r="DQ160" s="265"/>
      <c r="DR160" s="265"/>
      <c r="DS160" s="265"/>
      <c r="DT160" s="265"/>
      <c r="DU160" s="265"/>
      <c r="DV160" s="265"/>
      <c r="DW160" s="265"/>
      <c r="DX160" s="265"/>
      <c r="DY160" s="265"/>
      <c r="DZ160" s="265"/>
      <c r="EA160" s="265"/>
      <c r="EB160" s="265"/>
      <c r="EC160" s="265"/>
      <c r="ED160" s="265"/>
      <c r="EE160" s="265"/>
      <c r="EF160" s="265"/>
      <c r="EG160" s="265"/>
      <c r="EH160" s="265"/>
      <c r="EI160" s="265"/>
      <c r="EJ160" s="265"/>
      <c r="EK160" s="265"/>
      <c r="EL160" s="265"/>
      <c r="EM160" s="265"/>
      <c r="EN160" s="265"/>
      <c r="EO160" s="265"/>
      <c r="EP160" s="265"/>
      <c r="EQ160" s="265"/>
      <c r="ER160" s="265"/>
      <c r="ES160" s="265"/>
      <c r="ET160" s="265"/>
      <c r="EU160" s="265"/>
      <c r="EV160" s="265"/>
      <c r="EW160" s="265"/>
      <c r="EX160" s="265"/>
      <c r="EY160" s="265"/>
      <c r="EZ160" s="265"/>
      <c r="FA160" s="265"/>
      <c r="FB160" s="265"/>
      <c r="FC160" s="265"/>
      <c r="FD160" s="265"/>
      <c r="FE160" s="265"/>
      <c r="FF160" s="265"/>
      <c r="FG160" s="265"/>
      <c r="FH160" s="265"/>
      <c r="FI160" s="265"/>
      <c r="FJ160" s="265"/>
      <c r="FK160" s="265"/>
      <c r="FL160" s="265"/>
      <c r="FM160" s="265"/>
      <c r="FN160" s="265"/>
      <c r="FO160" s="265"/>
      <c r="FP160" s="265"/>
      <c r="FQ160" s="265"/>
      <c r="FR160" s="265"/>
      <c r="FS160" s="265"/>
      <c r="FT160" s="265"/>
      <c r="FU160" s="265"/>
      <c r="FV160" s="265"/>
      <c r="FW160" s="265"/>
      <c r="FX160" s="265"/>
      <c r="FY160" s="265"/>
      <c r="FZ160" s="265"/>
      <c r="GA160" s="265"/>
      <c r="GB160" s="265"/>
      <c r="GC160" s="265"/>
      <c r="GD160" s="265"/>
      <c r="GE160" s="265"/>
      <c r="GF160" s="265"/>
      <c r="GG160" s="265"/>
      <c r="GH160" s="265"/>
      <c r="GI160" s="265"/>
      <c r="GJ160" s="265"/>
      <c r="GK160" s="265"/>
      <c r="GL160" s="265"/>
      <c r="GM160" s="265"/>
      <c r="GN160" s="265"/>
      <c r="GO160" s="265"/>
      <c r="GP160" s="265"/>
      <c r="GQ160" s="265"/>
      <c r="GR160" s="265"/>
      <c r="GS160" s="265"/>
      <c r="GT160" s="265"/>
      <c r="GU160" s="265"/>
      <c r="GV160" s="265"/>
      <c r="GW160" s="265"/>
      <c r="GX160" s="265"/>
      <c r="GY160" s="265"/>
      <c r="GZ160" s="265"/>
      <c r="HA160" s="265"/>
      <c r="HB160" s="265"/>
      <c r="HC160" s="265"/>
      <c r="HD160" s="265"/>
      <c r="HE160" s="265"/>
      <c r="HF160" s="265"/>
      <c r="HG160" s="265"/>
      <c r="HH160" s="265"/>
      <c r="HI160" s="265"/>
      <c r="HJ160" s="265"/>
      <c r="HK160" s="265"/>
      <c r="HL160" s="265"/>
      <c r="HM160" s="265"/>
      <c r="HN160" s="265"/>
      <c r="HO160" s="265"/>
      <c r="HP160" s="265"/>
      <c r="HQ160" s="265"/>
      <c r="HR160" s="265"/>
      <c r="HS160" s="265"/>
      <c r="HT160" s="265"/>
      <c r="HU160" s="265"/>
      <c r="HV160" s="265"/>
      <c r="HW160" s="265"/>
      <c r="HX160" s="265"/>
      <c r="HY160" s="265"/>
      <c r="HZ160" s="265"/>
      <c r="IA160" s="265"/>
      <c r="IB160" s="265"/>
      <c r="IC160" s="265"/>
      <c r="ID160" s="265"/>
      <c r="IE160" s="265"/>
      <c r="IF160" s="265"/>
      <c r="IG160" s="265"/>
      <c r="IH160" s="265"/>
      <c r="II160" s="265"/>
      <c r="IJ160" s="265"/>
      <c r="IK160" s="265"/>
      <c r="IL160" s="265"/>
      <c r="IM160" s="265"/>
      <c r="IN160" s="265"/>
      <c r="IO160" s="265"/>
      <c r="IP160" s="265"/>
      <c r="IQ160" s="265"/>
      <c r="IR160" s="265"/>
      <c r="IS160" s="265"/>
      <c r="IT160" s="265"/>
      <c r="IU160" s="265"/>
      <c r="IV160" s="265"/>
    </row>
    <row r="161" spans="1:256" s="469" customFormat="1" ht="15" customHeight="1">
      <c r="A161" s="270"/>
      <c r="B161" s="270"/>
      <c r="C161" s="270"/>
      <c r="D161" s="461"/>
      <c r="E161" s="461"/>
      <c r="F161" s="461"/>
      <c r="G161" s="267"/>
      <c r="H161" s="267"/>
      <c r="I161" s="265"/>
      <c r="J161" s="266"/>
      <c r="K161" s="265"/>
      <c r="L161" s="265"/>
      <c r="M161" s="266"/>
      <c r="N161" s="265"/>
      <c r="O161" s="265"/>
      <c r="P161" s="265"/>
      <c r="Q161" s="265"/>
      <c r="R161" s="265"/>
      <c r="S161" s="265"/>
      <c r="T161" s="265"/>
      <c r="U161" s="265"/>
      <c r="V161" s="265"/>
      <c r="W161" s="265"/>
      <c r="X161" s="265"/>
      <c r="Y161" s="265"/>
      <c r="Z161" s="265"/>
      <c r="AA161" s="265"/>
      <c r="AB161" s="265"/>
      <c r="AC161" s="265"/>
      <c r="AD161" s="265"/>
      <c r="AE161" s="265"/>
      <c r="AF161" s="265"/>
      <c r="AG161" s="265"/>
      <c r="AH161" s="265"/>
      <c r="AI161" s="265"/>
      <c r="AJ161" s="265"/>
      <c r="AK161" s="265"/>
      <c r="AL161" s="265"/>
      <c r="AM161" s="265"/>
      <c r="AN161" s="265"/>
      <c r="AO161" s="265"/>
      <c r="AP161" s="265"/>
      <c r="AQ161" s="265"/>
      <c r="AR161" s="265"/>
      <c r="AS161" s="265"/>
      <c r="AT161" s="265"/>
      <c r="AU161" s="265"/>
      <c r="AV161" s="265"/>
      <c r="AW161" s="265"/>
      <c r="AX161" s="265"/>
      <c r="AY161" s="265"/>
      <c r="AZ161" s="265"/>
      <c r="BA161" s="265"/>
      <c r="BB161" s="265"/>
      <c r="BC161" s="265"/>
      <c r="BD161" s="265"/>
      <c r="BE161" s="265"/>
      <c r="BF161" s="265"/>
      <c r="BG161" s="265"/>
      <c r="BH161" s="265"/>
      <c r="BI161" s="265"/>
      <c r="BJ161" s="265"/>
      <c r="BK161" s="265"/>
      <c r="BL161" s="265"/>
      <c r="BM161" s="265"/>
      <c r="BN161" s="265"/>
      <c r="BO161" s="265"/>
      <c r="BP161" s="265"/>
      <c r="BQ161" s="265"/>
      <c r="BR161" s="265"/>
      <c r="BS161" s="265"/>
      <c r="BT161" s="265"/>
      <c r="BU161" s="265"/>
      <c r="BV161" s="265"/>
      <c r="BW161" s="265"/>
      <c r="BX161" s="265"/>
      <c r="BY161" s="265"/>
      <c r="BZ161" s="265"/>
      <c r="CA161" s="265"/>
      <c r="CB161" s="265"/>
      <c r="CC161" s="265"/>
      <c r="CD161" s="265"/>
      <c r="CE161" s="265"/>
      <c r="CF161" s="265"/>
      <c r="CG161" s="265"/>
      <c r="CH161" s="265"/>
      <c r="CI161" s="265"/>
      <c r="CJ161" s="265"/>
      <c r="CK161" s="265"/>
      <c r="CL161" s="265"/>
      <c r="CM161" s="265"/>
      <c r="CN161" s="265"/>
      <c r="CO161" s="265"/>
      <c r="CP161" s="265"/>
      <c r="CQ161" s="265"/>
      <c r="CR161" s="265"/>
      <c r="CS161" s="265"/>
      <c r="CT161" s="265"/>
      <c r="CU161" s="265"/>
      <c r="CV161" s="265"/>
      <c r="CW161" s="265"/>
      <c r="CX161" s="265"/>
      <c r="CY161" s="265"/>
      <c r="CZ161" s="265"/>
      <c r="DA161" s="265"/>
      <c r="DB161" s="265"/>
      <c r="DC161" s="265"/>
      <c r="DD161" s="265"/>
      <c r="DE161" s="265"/>
      <c r="DF161" s="265"/>
      <c r="DG161" s="265"/>
      <c r="DH161" s="265"/>
      <c r="DI161" s="265"/>
      <c r="DJ161" s="265"/>
      <c r="DK161" s="265"/>
      <c r="DL161" s="265"/>
      <c r="DM161" s="265"/>
      <c r="DN161" s="265"/>
      <c r="DO161" s="265"/>
      <c r="DP161" s="265"/>
      <c r="DQ161" s="265"/>
      <c r="DR161" s="265"/>
      <c r="DS161" s="265"/>
      <c r="DT161" s="265"/>
      <c r="DU161" s="265"/>
      <c r="DV161" s="265"/>
      <c r="DW161" s="265"/>
      <c r="DX161" s="265"/>
      <c r="DY161" s="265"/>
      <c r="DZ161" s="265"/>
      <c r="EA161" s="265"/>
      <c r="EB161" s="265"/>
      <c r="EC161" s="265"/>
      <c r="ED161" s="265"/>
      <c r="EE161" s="265"/>
      <c r="EF161" s="265"/>
      <c r="EG161" s="265"/>
      <c r="EH161" s="265"/>
      <c r="EI161" s="265"/>
      <c r="EJ161" s="265"/>
      <c r="EK161" s="265"/>
      <c r="EL161" s="265"/>
      <c r="EM161" s="265"/>
      <c r="EN161" s="265"/>
      <c r="EO161" s="265"/>
      <c r="EP161" s="265"/>
      <c r="EQ161" s="265"/>
      <c r="ER161" s="265"/>
      <c r="ES161" s="265"/>
      <c r="ET161" s="265"/>
      <c r="EU161" s="265"/>
      <c r="EV161" s="265"/>
      <c r="EW161" s="265"/>
      <c r="EX161" s="265"/>
      <c r="EY161" s="265"/>
      <c r="EZ161" s="265"/>
      <c r="FA161" s="265"/>
      <c r="FB161" s="265"/>
      <c r="FC161" s="265"/>
      <c r="FD161" s="265"/>
      <c r="FE161" s="265"/>
      <c r="FF161" s="265"/>
      <c r="FG161" s="265"/>
      <c r="FH161" s="265"/>
      <c r="FI161" s="265"/>
      <c r="FJ161" s="265"/>
      <c r="FK161" s="265"/>
      <c r="FL161" s="265"/>
      <c r="FM161" s="265"/>
      <c r="FN161" s="265"/>
      <c r="FO161" s="265"/>
      <c r="FP161" s="265"/>
      <c r="FQ161" s="265"/>
      <c r="FR161" s="265"/>
      <c r="FS161" s="265"/>
      <c r="FT161" s="265"/>
      <c r="FU161" s="265"/>
      <c r="FV161" s="265"/>
      <c r="FW161" s="265"/>
      <c r="FX161" s="265"/>
      <c r="FY161" s="265"/>
      <c r="FZ161" s="265"/>
      <c r="GA161" s="265"/>
      <c r="GB161" s="265"/>
      <c r="GC161" s="265"/>
      <c r="GD161" s="265"/>
      <c r="GE161" s="265"/>
      <c r="GF161" s="265"/>
      <c r="GG161" s="265"/>
      <c r="GH161" s="265"/>
      <c r="GI161" s="265"/>
      <c r="GJ161" s="265"/>
      <c r="GK161" s="265"/>
      <c r="GL161" s="265"/>
      <c r="GM161" s="265"/>
      <c r="GN161" s="265"/>
      <c r="GO161" s="265"/>
      <c r="GP161" s="265"/>
      <c r="GQ161" s="265"/>
      <c r="GR161" s="265"/>
      <c r="GS161" s="265"/>
      <c r="GT161" s="265"/>
      <c r="GU161" s="265"/>
      <c r="GV161" s="265"/>
      <c r="GW161" s="265"/>
      <c r="GX161" s="265"/>
      <c r="GY161" s="265"/>
      <c r="GZ161" s="265"/>
      <c r="HA161" s="265"/>
      <c r="HB161" s="265"/>
      <c r="HC161" s="265"/>
      <c r="HD161" s="265"/>
      <c r="HE161" s="265"/>
      <c r="HF161" s="265"/>
      <c r="HG161" s="265"/>
      <c r="HH161" s="265"/>
      <c r="HI161" s="265"/>
      <c r="HJ161" s="265"/>
      <c r="HK161" s="265"/>
      <c r="HL161" s="265"/>
      <c r="HM161" s="265"/>
      <c r="HN161" s="265"/>
      <c r="HO161" s="265"/>
      <c r="HP161" s="265"/>
      <c r="HQ161" s="265"/>
      <c r="HR161" s="265"/>
      <c r="HS161" s="265"/>
      <c r="HT161" s="265"/>
      <c r="HU161" s="265"/>
      <c r="HV161" s="265"/>
      <c r="HW161" s="265"/>
      <c r="HX161" s="265"/>
      <c r="HY161" s="265"/>
      <c r="HZ161" s="265"/>
      <c r="IA161" s="265"/>
      <c r="IB161" s="265"/>
      <c r="IC161" s="265"/>
      <c r="ID161" s="265"/>
      <c r="IE161" s="265"/>
      <c r="IF161" s="265"/>
      <c r="IG161" s="265"/>
      <c r="IH161" s="265"/>
      <c r="II161" s="265"/>
      <c r="IJ161" s="265"/>
      <c r="IK161" s="265"/>
      <c r="IL161" s="265"/>
      <c r="IM161" s="265"/>
      <c r="IN161" s="265"/>
      <c r="IO161" s="265"/>
      <c r="IP161" s="265"/>
      <c r="IQ161" s="265"/>
      <c r="IR161" s="265"/>
      <c r="IS161" s="265"/>
      <c r="IT161" s="265"/>
      <c r="IU161" s="265"/>
      <c r="IV161" s="265"/>
    </row>
    <row r="162" spans="1:256" s="469" customFormat="1" ht="15" customHeight="1">
      <c r="A162" s="270"/>
      <c r="B162" s="270"/>
      <c r="C162" s="270"/>
      <c r="D162" s="461"/>
      <c r="E162" s="461"/>
      <c r="F162" s="461"/>
      <c r="G162" s="267"/>
      <c r="H162" s="267"/>
      <c r="I162" s="265"/>
      <c r="J162" s="266"/>
      <c r="K162" s="265"/>
      <c r="L162" s="265"/>
      <c r="M162" s="266"/>
      <c r="N162" s="265"/>
      <c r="O162" s="265"/>
      <c r="P162" s="265"/>
      <c r="Q162" s="265"/>
      <c r="R162" s="265"/>
      <c r="S162" s="265"/>
      <c r="T162" s="265"/>
      <c r="U162" s="265"/>
      <c r="V162" s="265"/>
      <c r="W162" s="265"/>
      <c r="X162" s="265"/>
      <c r="Y162" s="265"/>
      <c r="Z162" s="265"/>
      <c r="AA162" s="265"/>
      <c r="AB162" s="265"/>
      <c r="AC162" s="265"/>
      <c r="AD162" s="265"/>
      <c r="AE162" s="265"/>
      <c r="AF162" s="265"/>
      <c r="AG162" s="265"/>
      <c r="AH162" s="265"/>
      <c r="AI162" s="265"/>
      <c r="AJ162" s="265"/>
      <c r="AK162" s="265"/>
      <c r="AL162" s="265"/>
      <c r="AM162" s="265"/>
      <c r="AN162" s="265"/>
      <c r="AO162" s="265"/>
      <c r="AP162" s="265"/>
      <c r="AQ162" s="265"/>
      <c r="AR162" s="265"/>
      <c r="AS162" s="265"/>
      <c r="AT162" s="265"/>
      <c r="AU162" s="265"/>
      <c r="AV162" s="265"/>
      <c r="AW162" s="265"/>
      <c r="AX162" s="265"/>
      <c r="AY162" s="265"/>
      <c r="AZ162" s="265"/>
      <c r="BA162" s="265"/>
      <c r="BB162" s="265"/>
      <c r="BC162" s="265"/>
      <c r="BD162" s="265"/>
      <c r="BE162" s="265"/>
      <c r="BF162" s="265"/>
      <c r="BG162" s="265"/>
      <c r="BH162" s="265"/>
      <c r="BI162" s="265"/>
      <c r="BJ162" s="265"/>
      <c r="BK162" s="265"/>
      <c r="BL162" s="265"/>
      <c r="BM162" s="265"/>
      <c r="BN162" s="265"/>
      <c r="BO162" s="265"/>
      <c r="BP162" s="265"/>
      <c r="BQ162" s="265"/>
      <c r="BR162" s="265"/>
      <c r="BS162" s="265"/>
      <c r="BT162" s="265"/>
      <c r="BU162" s="265"/>
      <c r="BV162" s="265"/>
      <c r="BW162" s="265"/>
      <c r="BX162" s="265"/>
      <c r="BY162" s="265"/>
      <c r="BZ162" s="265"/>
      <c r="CA162" s="265"/>
      <c r="CB162" s="265"/>
      <c r="CC162" s="265"/>
      <c r="CD162" s="265"/>
      <c r="CE162" s="265"/>
      <c r="CF162" s="265"/>
      <c r="CG162" s="265"/>
      <c r="CH162" s="265"/>
      <c r="CI162" s="265"/>
      <c r="CJ162" s="265"/>
      <c r="CK162" s="265"/>
      <c r="CL162" s="265"/>
      <c r="CM162" s="265"/>
      <c r="CN162" s="265"/>
      <c r="CO162" s="265"/>
      <c r="CP162" s="265"/>
      <c r="CQ162" s="265"/>
      <c r="CR162" s="265"/>
      <c r="CS162" s="265"/>
      <c r="CT162" s="265"/>
      <c r="CU162" s="265"/>
      <c r="CV162" s="265"/>
      <c r="CW162" s="265"/>
      <c r="CX162" s="265"/>
      <c r="CY162" s="265"/>
      <c r="CZ162" s="265"/>
      <c r="DA162" s="265"/>
      <c r="DB162" s="265"/>
      <c r="DC162" s="265"/>
      <c r="DD162" s="265"/>
      <c r="DE162" s="265"/>
      <c r="DF162" s="265"/>
      <c r="DG162" s="265"/>
      <c r="DH162" s="265"/>
      <c r="DI162" s="265"/>
      <c r="DJ162" s="265"/>
      <c r="DK162" s="265"/>
      <c r="DL162" s="265"/>
      <c r="DM162" s="265"/>
      <c r="DN162" s="265"/>
      <c r="DO162" s="265"/>
      <c r="DP162" s="265"/>
      <c r="DQ162" s="265"/>
      <c r="DR162" s="265"/>
      <c r="DS162" s="265"/>
      <c r="DT162" s="265"/>
      <c r="DU162" s="265"/>
      <c r="DV162" s="265"/>
      <c r="DW162" s="265"/>
      <c r="DX162" s="265"/>
      <c r="DY162" s="265"/>
      <c r="DZ162" s="265"/>
      <c r="EA162" s="265"/>
      <c r="EB162" s="265"/>
      <c r="EC162" s="265"/>
      <c r="ED162" s="265"/>
      <c r="EE162" s="265"/>
      <c r="EF162" s="265"/>
      <c r="EG162" s="265"/>
      <c r="EH162" s="265"/>
      <c r="EI162" s="265"/>
      <c r="EJ162" s="265"/>
      <c r="EK162" s="265"/>
      <c r="EL162" s="265"/>
      <c r="EM162" s="265"/>
      <c r="EN162" s="265"/>
      <c r="EO162" s="265"/>
      <c r="EP162" s="265"/>
      <c r="EQ162" s="265"/>
      <c r="ER162" s="265"/>
      <c r="ES162" s="265"/>
      <c r="ET162" s="265"/>
      <c r="EU162" s="265"/>
      <c r="EV162" s="265"/>
      <c r="EW162" s="265"/>
      <c r="EX162" s="265"/>
      <c r="EY162" s="265"/>
      <c r="EZ162" s="265"/>
      <c r="FA162" s="265"/>
      <c r="FB162" s="265"/>
      <c r="FC162" s="265"/>
      <c r="FD162" s="265"/>
      <c r="FE162" s="265"/>
      <c r="FF162" s="265"/>
      <c r="FG162" s="265"/>
      <c r="FH162" s="265"/>
      <c r="FI162" s="265"/>
      <c r="FJ162" s="265"/>
      <c r="FK162" s="265"/>
      <c r="FL162" s="265"/>
      <c r="FM162" s="265"/>
      <c r="FN162" s="265"/>
      <c r="FO162" s="265"/>
      <c r="FP162" s="265"/>
      <c r="FQ162" s="265"/>
      <c r="FR162" s="265"/>
      <c r="FS162" s="265"/>
      <c r="FT162" s="265"/>
      <c r="FU162" s="265"/>
      <c r="FV162" s="265"/>
      <c r="FW162" s="265"/>
      <c r="FX162" s="265"/>
      <c r="FY162" s="265"/>
      <c r="FZ162" s="265"/>
      <c r="GA162" s="265"/>
      <c r="GB162" s="265"/>
      <c r="GC162" s="265"/>
      <c r="GD162" s="265"/>
      <c r="GE162" s="265"/>
      <c r="GF162" s="265"/>
      <c r="GG162" s="265"/>
      <c r="GH162" s="265"/>
      <c r="GI162" s="265"/>
      <c r="GJ162" s="265"/>
      <c r="GK162" s="265"/>
      <c r="GL162" s="265"/>
      <c r="GM162" s="265"/>
      <c r="GN162" s="265"/>
      <c r="GO162" s="265"/>
      <c r="GP162" s="265"/>
      <c r="GQ162" s="265"/>
      <c r="GR162" s="265"/>
      <c r="GS162" s="265"/>
      <c r="GT162" s="265"/>
      <c r="GU162" s="265"/>
      <c r="GV162" s="265"/>
      <c r="GW162" s="265"/>
      <c r="GX162" s="265"/>
      <c r="GY162" s="265"/>
      <c r="GZ162" s="265"/>
      <c r="HA162" s="265"/>
      <c r="HB162" s="265"/>
      <c r="HC162" s="265"/>
      <c r="HD162" s="265"/>
      <c r="HE162" s="265"/>
      <c r="HF162" s="265"/>
      <c r="HG162" s="265"/>
      <c r="HH162" s="265"/>
      <c r="HI162" s="265"/>
      <c r="HJ162" s="265"/>
      <c r="HK162" s="265"/>
      <c r="HL162" s="265"/>
      <c r="HM162" s="265"/>
      <c r="HN162" s="265"/>
      <c r="HO162" s="265"/>
      <c r="HP162" s="265"/>
      <c r="HQ162" s="265"/>
      <c r="HR162" s="265"/>
      <c r="HS162" s="265"/>
      <c r="HT162" s="265"/>
      <c r="HU162" s="265"/>
      <c r="HV162" s="265"/>
      <c r="HW162" s="265"/>
      <c r="HX162" s="265"/>
      <c r="HY162" s="265"/>
      <c r="HZ162" s="265"/>
      <c r="IA162" s="265"/>
      <c r="IB162" s="265"/>
      <c r="IC162" s="265"/>
      <c r="ID162" s="265"/>
      <c r="IE162" s="265"/>
      <c r="IF162" s="265"/>
      <c r="IG162" s="265"/>
      <c r="IH162" s="265"/>
      <c r="II162" s="265"/>
      <c r="IJ162" s="265"/>
      <c r="IK162" s="265"/>
      <c r="IL162" s="265"/>
      <c r="IM162" s="265"/>
      <c r="IN162" s="265"/>
      <c r="IO162" s="265"/>
      <c r="IP162" s="265"/>
      <c r="IQ162" s="265"/>
      <c r="IR162" s="265"/>
      <c r="IS162" s="265"/>
      <c r="IT162" s="265"/>
      <c r="IU162" s="265"/>
      <c r="IV162" s="265"/>
    </row>
    <row r="163" spans="1:256" s="469" customFormat="1" ht="15" customHeight="1">
      <c r="A163" s="270"/>
      <c r="B163" s="270"/>
      <c r="C163" s="270"/>
      <c r="D163" s="461"/>
      <c r="E163" s="461"/>
      <c r="F163" s="461"/>
      <c r="G163" s="267"/>
      <c r="H163" s="267"/>
      <c r="I163" s="265"/>
      <c r="J163" s="266"/>
      <c r="K163" s="265"/>
      <c r="L163" s="265"/>
      <c r="M163" s="266"/>
      <c r="N163" s="265"/>
      <c r="O163" s="265"/>
      <c r="P163" s="265"/>
      <c r="Q163" s="265"/>
      <c r="R163" s="265"/>
      <c r="S163" s="265"/>
      <c r="T163" s="265"/>
      <c r="U163" s="265"/>
      <c r="V163" s="265"/>
      <c r="W163" s="265"/>
      <c r="X163" s="265"/>
      <c r="Y163" s="265"/>
      <c r="Z163" s="265"/>
      <c r="AA163" s="265"/>
      <c r="AB163" s="265"/>
      <c r="AC163" s="265"/>
      <c r="AD163" s="265"/>
      <c r="AE163" s="265"/>
      <c r="AF163" s="265"/>
      <c r="AG163" s="265"/>
      <c r="AH163" s="265"/>
      <c r="AI163" s="265"/>
      <c r="AJ163" s="265"/>
      <c r="AK163" s="265"/>
      <c r="AL163" s="265"/>
      <c r="AM163" s="265"/>
      <c r="AN163" s="265"/>
      <c r="AO163" s="265"/>
      <c r="AP163" s="265"/>
      <c r="AQ163" s="265"/>
      <c r="AR163" s="265"/>
      <c r="AS163" s="265"/>
      <c r="AT163" s="265"/>
      <c r="AU163" s="265"/>
      <c r="AV163" s="265"/>
      <c r="AW163" s="265"/>
      <c r="AX163" s="265"/>
      <c r="AY163" s="265"/>
      <c r="AZ163" s="265"/>
      <c r="BA163" s="265"/>
      <c r="BB163" s="265"/>
      <c r="BC163" s="265"/>
      <c r="BD163" s="265"/>
      <c r="BE163" s="265"/>
      <c r="BF163" s="265"/>
      <c r="BG163" s="265"/>
      <c r="BH163" s="265"/>
      <c r="BI163" s="265"/>
      <c r="BJ163" s="265"/>
      <c r="BK163" s="265"/>
      <c r="BL163" s="265"/>
      <c r="BM163" s="265"/>
      <c r="BN163" s="265"/>
      <c r="BO163" s="265"/>
      <c r="BP163" s="265"/>
      <c r="BQ163" s="265"/>
      <c r="BR163" s="265"/>
      <c r="BS163" s="265"/>
      <c r="BT163" s="265"/>
      <c r="BU163" s="265"/>
      <c r="BV163" s="265"/>
      <c r="BW163" s="265"/>
      <c r="BX163" s="265"/>
      <c r="BY163" s="265"/>
      <c r="BZ163" s="265"/>
      <c r="CA163" s="265"/>
      <c r="CB163" s="265"/>
      <c r="CC163" s="265"/>
      <c r="CD163" s="265"/>
      <c r="CE163" s="265"/>
      <c r="CF163" s="265"/>
      <c r="CG163" s="265"/>
      <c r="CH163" s="265"/>
      <c r="CI163" s="265"/>
      <c r="CJ163" s="265"/>
      <c r="CK163" s="265"/>
      <c r="CL163" s="265"/>
      <c r="CM163" s="265"/>
      <c r="CN163" s="265"/>
      <c r="CO163" s="265"/>
      <c r="CP163" s="265"/>
      <c r="CQ163" s="265"/>
      <c r="CR163" s="265"/>
      <c r="CS163" s="265"/>
      <c r="CT163" s="265"/>
      <c r="CU163" s="265"/>
      <c r="CV163" s="265"/>
      <c r="CW163" s="265"/>
      <c r="CX163" s="265"/>
      <c r="CY163" s="265"/>
      <c r="CZ163" s="265"/>
      <c r="DA163" s="265"/>
      <c r="DB163" s="265"/>
      <c r="DC163" s="265"/>
      <c r="DD163" s="265"/>
      <c r="DE163" s="265"/>
      <c r="DF163" s="265"/>
      <c r="DG163" s="265"/>
      <c r="DH163" s="265"/>
      <c r="DI163" s="265"/>
      <c r="DJ163" s="265"/>
      <c r="DK163" s="265"/>
      <c r="DL163" s="265"/>
      <c r="DM163" s="265"/>
      <c r="DN163" s="265"/>
      <c r="DO163" s="265"/>
      <c r="DP163" s="265"/>
      <c r="DQ163" s="265"/>
      <c r="DR163" s="265"/>
      <c r="DS163" s="265"/>
      <c r="DT163" s="265"/>
      <c r="DU163" s="265"/>
      <c r="DV163" s="265"/>
      <c r="DW163" s="265"/>
      <c r="DX163" s="265"/>
      <c r="DY163" s="265"/>
      <c r="DZ163" s="265"/>
      <c r="EA163" s="265"/>
      <c r="EB163" s="265"/>
      <c r="EC163" s="265"/>
      <c r="ED163" s="265"/>
      <c r="EE163" s="265"/>
      <c r="EF163" s="265"/>
      <c r="EG163" s="265"/>
      <c r="EH163" s="265"/>
      <c r="EI163" s="265"/>
      <c r="EJ163" s="265"/>
      <c r="EK163" s="265"/>
      <c r="EL163" s="265"/>
      <c r="EM163" s="265"/>
      <c r="EN163" s="265"/>
      <c r="EO163" s="265"/>
      <c r="EP163" s="265"/>
      <c r="EQ163" s="265"/>
      <c r="ER163" s="265"/>
      <c r="ES163" s="265"/>
      <c r="ET163" s="265"/>
      <c r="EU163" s="265"/>
      <c r="EV163" s="265"/>
      <c r="EW163" s="265"/>
      <c r="EX163" s="265"/>
      <c r="EY163" s="265"/>
      <c r="EZ163" s="265"/>
      <c r="FA163" s="265"/>
      <c r="FB163" s="265"/>
      <c r="FC163" s="265"/>
      <c r="FD163" s="265"/>
      <c r="FE163" s="265"/>
      <c r="FF163" s="265"/>
      <c r="FG163" s="265"/>
      <c r="FH163" s="265"/>
      <c r="FI163" s="265"/>
      <c r="FJ163" s="265"/>
      <c r="FK163" s="265"/>
      <c r="FL163" s="265"/>
      <c r="FM163" s="265"/>
      <c r="FN163" s="265"/>
      <c r="FO163" s="265"/>
      <c r="FP163" s="265"/>
      <c r="FQ163" s="265"/>
      <c r="FR163" s="265"/>
      <c r="FS163" s="265"/>
      <c r="FT163" s="265"/>
      <c r="FU163" s="265"/>
      <c r="FV163" s="265"/>
      <c r="FW163" s="265"/>
      <c r="FX163" s="265"/>
      <c r="FY163" s="265"/>
      <c r="FZ163" s="265"/>
      <c r="GA163" s="265"/>
      <c r="GB163" s="265"/>
      <c r="GC163" s="265"/>
      <c r="GD163" s="265"/>
      <c r="GE163" s="265"/>
      <c r="GF163" s="265"/>
      <c r="GG163" s="265"/>
      <c r="GH163" s="265"/>
      <c r="GI163" s="265"/>
      <c r="GJ163" s="265"/>
      <c r="GK163" s="265"/>
      <c r="GL163" s="265"/>
      <c r="GM163" s="265"/>
      <c r="GN163" s="265"/>
      <c r="GO163" s="265"/>
      <c r="GP163" s="265"/>
      <c r="GQ163" s="265"/>
      <c r="GR163" s="265"/>
      <c r="GS163" s="265"/>
      <c r="GT163" s="265"/>
      <c r="GU163" s="265"/>
      <c r="GV163" s="265"/>
      <c r="GW163" s="265"/>
      <c r="GX163" s="265"/>
      <c r="GY163" s="265"/>
      <c r="GZ163" s="265"/>
      <c r="HA163" s="265"/>
      <c r="HB163" s="265"/>
      <c r="HC163" s="265"/>
      <c r="HD163" s="265"/>
      <c r="HE163" s="265"/>
      <c r="HF163" s="265"/>
      <c r="HG163" s="265"/>
      <c r="HH163" s="265"/>
      <c r="HI163" s="265"/>
      <c r="HJ163" s="265"/>
      <c r="HK163" s="265"/>
      <c r="HL163" s="265"/>
      <c r="HM163" s="265"/>
      <c r="HN163" s="265"/>
      <c r="HO163" s="265"/>
      <c r="HP163" s="265"/>
      <c r="HQ163" s="265"/>
      <c r="HR163" s="265"/>
      <c r="HS163" s="265"/>
      <c r="HT163" s="265"/>
      <c r="HU163" s="265"/>
      <c r="HV163" s="265"/>
      <c r="HW163" s="265"/>
      <c r="HX163" s="265"/>
      <c r="HY163" s="265"/>
      <c r="HZ163" s="265"/>
      <c r="IA163" s="265"/>
      <c r="IB163" s="265"/>
      <c r="IC163" s="265"/>
      <c r="ID163" s="265"/>
      <c r="IE163" s="265"/>
      <c r="IF163" s="265"/>
      <c r="IG163" s="265"/>
      <c r="IH163" s="265"/>
      <c r="II163" s="265"/>
      <c r="IJ163" s="265"/>
      <c r="IK163" s="265"/>
      <c r="IL163" s="265"/>
      <c r="IM163" s="265"/>
      <c r="IN163" s="265"/>
      <c r="IO163" s="265"/>
      <c r="IP163" s="265"/>
      <c r="IQ163" s="265"/>
      <c r="IR163" s="265"/>
      <c r="IS163" s="265"/>
      <c r="IT163" s="265"/>
      <c r="IU163" s="265"/>
      <c r="IV163" s="265"/>
    </row>
    <row r="164" spans="1:256" s="469" customFormat="1" ht="15" customHeight="1">
      <c r="A164" s="270"/>
      <c r="B164" s="270"/>
      <c r="C164" s="270"/>
      <c r="D164" s="461"/>
      <c r="E164" s="461"/>
      <c r="F164" s="461"/>
      <c r="G164" s="267"/>
      <c r="H164" s="267"/>
      <c r="I164" s="265"/>
      <c r="J164" s="266"/>
      <c r="K164" s="265"/>
      <c r="L164" s="265"/>
      <c r="M164" s="266"/>
      <c r="N164" s="265"/>
      <c r="O164" s="265"/>
      <c r="P164" s="265"/>
      <c r="Q164" s="265"/>
      <c r="R164" s="265"/>
      <c r="S164" s="265"/>
      <c r="T164" s="265"/>
      <c r="U164" s="265"/>
      <c r="V164" s="265"/>
      <c r="W164" s="265"/>
      <c r="X164" s="265"/>
      <c r="Y164" s="265"/>
      <c r="Z164" s="265"/>
      <c r="AA164" s="265"/>
      <c r="AB164" s="265"/>
      <c r="AC164" s="265"/>
      <c r="AD164" s="265"/>
      <c r="AE164" s="265"/>
      <c r="AF164" s="265"/>
      <c r="AG164" s="265"/>
      <c r="AH164" s="265"/>
      <c r="AI164" s="265"/>
      <c r="AJ164" s="265"/>
      <c r="AK164" s="265"/>
      <c r="AL164" s="265"/>
      <c r="AM164" s="265"/>
      <c r="AN164" s="265"/>
      <c r="AO164" s="265"/>
      <c r="AP164" s="265"/>
      <c r="AQ164" s="265"/>
      <c r="AR164" s="265"/>
      <c r="AS164" s="265"/>
      <c r="AT164" s="265"/>
      <c r="AU164" s="265"/>
      <c r="AV164" s="265"/>
      <c r="AW164" s="265"/>
      <c r="AX164" s="265"/>
      <c r="AY164" s="265"/>
      <c r="AZ164" s="265"/>
      <c r="BA164" s="265"/>
      <c r="BB164" s="265"/>
      <c r="BC164" s="265"/>
      <c r="BD164" s="265"/>
      <c r="BE164" s="265"/>
      <c r="BF164" s="265"/>
      <c r="BG164" s="265"/>
      <c r="BH164" s="265"/>
      <c r="BI164" s="265"/>
      <c r="BJ164" s="265"/>
      <c r="BK164" s="265"/>
      <c r="BL164" s="265"/>
      <c r="BM164" s="265"/>
      <c r="BN164" s="265"/>
      <c r="BO164" s="265"/>
      <c r="BP164" s="265"/>
      <c r="BQ164" s="265"/>
      <c r="BR164" s="265"/>
      <c r="BS164" s="265"/>
      <c r="BT164" s="265"/>
      <c r="BU164" s="265"/>
      <c r="BV164" s="265"/>
      <c r="BW164" s="265"/>
      <c r="BX164" s="265"/>
      <c r="BY164" s="265"/>
      <c r="BZ164" s="265"/>
      <c r="CA164" s="265"/>
      <c r="CB164" s="265"/>
      <c r="CC164" s="265"/>
      <c r="CD164" s="265"/>
      <c r="CE164" s="265"/>
      <c r="CF164" s="265"/>
      <c r="CG164" s="265"/>
      <c r="CH164" s="265"/>
      <c r="CI164" s="265"/>
      <c r="CJ164" s="265"/>
      <c r="CK164" s="265"/>
      <c r="CL164" s="265"/>
      <c r="CM164" s="265"/>
      <c r="CN164" s="265"/>
      <c r="CO164" s="265"/>
      <c r="CP164" s="265"/>
      <c r="CQ164" s="265"/>
      <c r="CR164" s="265"/>
      <c r="CS164" s="265"/>
      <c r="CT164" s="265"/>
      <c r="CU164" s="265"/>
      <c r="CV164" s="265"/>
      <c r="CW164" s="265"/>
      <c r="CX164" s="265"/>
      <c r="CY164" s="265"/>
      <c r="CZ164" s="265"/>
      <c r="DA164" s="265"/>
      <c r="DB164" s="265"/>
      <c r="DC164" s="265"/>
      <c r="DD164" s="265"/>
      <c r="DE164" s="265"/>
      <c r="DF164" s="265"/>
      <c r="DG164" s="265"/>
      <c r="DH164" s="265"/>
      <c r="DI164" s="265"/>
      <c r="DJ164" s="265"/>
      <c r="DK164" s="265"/>
      <c r="DL164" s="265"/>
      <c r="DM164" s="265"/>
      <c r="DN164" s="265"/>
      <c r="DO164" s="265"/>
      <c r="DP164" s="265"/>
      <c r="DQ164" s="265"/>
      <c r="DR164" s="265"/>
      <c r="DS164" s="265"/>
      <c r="DT164" s="265"/>
      <c r="DU164" s="265"/>
      <c r="DV164" s="265"/>
      <c r="DW164" s="265"/>
      <c r="DX164" s="265"/>
      <c r="DY164" s="265"/>
      <c r="DZ164" s="265"/>
      <c r="EA164" s="265"/>
      <c r="EB164" s="265"/>
      <c r="EC164" s="265"/>
      <c r="ED164" s="265"/>
      <c r="EE164" s="265"/>
      <c r="EF164" s="265"/>
      <c r="EG164" s="265"/>
      <c r="EH164" s="265"/>
      <c r="EI164" s="265"/>
      <c r="EJ164" s="265"/>
      <c r="EK164" s="265"/>
      <c r="EL164" s="265"/>
      <c r="EM164" s="265"/>
      <c r="EN164" s="265"/>
      <c r="EO164" s="265"/>
      <c r="EP164" s="265"/>
      <c r="EQ164" s="265"/>
      <c r="ER164" s="265"/>
      <c r="ES164" s="265"/>
      <c r="ET164" s="265"/>
      <c r="EU164" s="265"/>
      <c r="EV164" s="265"/>
      <c r="EW164" s="265"/>
      <c r="EX164" s="265"/>
      <c r="EY164" s="265"/>
      <c r="EZ164" s="265"/>
      <c r="FA164" s="265"/>
      <c r="FB164" s="265"/>
      <c r="FC164" s="265"/>
      <c r="FD164" s="265"/>
      <c r="FE164" s="265"/>
      <c r="FF164" s="265"/>
      <c r="FG164" s="265"/>
      <c r="FH164" s="265"/>
      <c r="FI164" s="265"/>
      <c r="FJ164" s="265"/>
      <c r="FK164" s="265"/>
      <c r="FL164" s="265"/>
      <c r="FM164" s="265"/>
      <c r="FN164" s="265"/>
      <c r="FO164" s="265"/>
      <c r="FP164" s="265"/>
      <c r="FQ164" s="265"/>
      <c r="FR164" s="265"/>
      <c r="FS164" s="265"/>
      <c r="FT164" s="265"/>
      <c r="FU164" s="265"/>
      <c r="FV164" s="265"/>
      <c r="FW164" s="265"/>
      <c r="FX164" s="265"/>
      <c r="FY164" s="265"/>
      <c r="FZ164" s="265"/>
      <c r="GA164" s="265"/>
      <c r="GB164" s="265"/>
      <c r="GC164" s="265"/>
      <c r="GD164" s="265"/>
      <c r="GE164" s="265"/>
      <c r="GF164" s="265"/>
      <c r="GG164" s="265"/>
      <c r="GH164" s="265"/>
      <c r="GI164" s="265"/>
      <c r="GJ164" s="265"/>
      <c r="GK164" s="265"/>
      <c r="GL164" s="265"/>
      <c r="GM164" s="265"/>
      <c r="GN164" s="265"/>
      <c r="GO164" s="265"/>
      <c r="GP164" s="265"/>
      <c r="GQ164" s="265"/>
      <c r="GR164" s="265"/>
      <c r="GS164" s="265"/>
      <c r="GT164" s="265"/>
      <c r="GU164" s="265"/>
      <c r="GV164" s="265"/>
      <c r="GW164" s="265"/>
      <c r="GX164" s="265"/>
      <c r="GY164" s="265"/>
      <c r="GZ164" s="265"/>
      <c r="HA164" s="265"/>
      <c r="HB164" s="265"/>
      <c r="HC164" s="265"/>
      <c r="HD164" s="265"/>
      <c r="HE164" s="265"/>
      <c r="HF164" s="265"/>
      <c r="HG164" s="265"/>
      <c r="HH164" s="265"/>
      <c r="HI164" s="265"/>
      <c r="HJ164" s="265"/>
      <c r="HK164" s="265"/>
      <c r="HL164" s="265"/>
      <c r="HM164" s="265"/>
      <c r="HN164" s="265"/>
      <c r="HO164" s="265"/>
      <c r="HP164" s="265"/>
      <c r="HQ164" s="265"/>
      <c r="HR164" s="265"/>
      <c r="HS164" s="265"/>
      <c r="HT164" s="265"/>
      <c r="HU164" s="265"/>
      <c r="HV164" s="265"/>
      <c r="HW164" s="265"/>
      <c r="HX164" s="265"/>
      <c r="HY164" s="265"/>
      <c r="HZ164" s="265"/>
      <c r="IA164" s="265"/>
      <c r="IB164" s="265"/>
      <c r="IC164" s="265"/>
      <c r="ID164" s="265"/>
      <c r="IE164" s="265"/>
      <c r="IF164" s="265"/>
      <c r="IG164" s="265"/>
      <c r="IH164" s="265"/>
      <c r="II164" s="265"/>
      <c r="IJ164" s="265"/>
      <c r="IK164" s="265"/>
      <c r="IL164" s="265"/>
      <c r="IM164" s="265"/>
      <c r="IN164" s="265"/>
      <c r="IO164" s="265"/>
      <c r="IP164" s="265"/>
      <c r="IQ164" s="265"/>
      <c r="IR164" s="265"/>
      <c r="IS164" s="265"/>
      <c r="IT164" s="265"/>
      <c r="IU164" s="265"/>
      <c r="IV164" s="265"/>
    </row>
    <row r="165" spans="1:256" s="469" customFormat="1" ht="15" customHeight="1">
      <c r="A165" s="270"/>
      <c r="B165" s="270"/>
      <c r="C165" s="270"/>
      <c r="D165" s="461"/>
      <c r="E165" s="461"/>
      <c r="F165" s="461"/>
      <c r="G165" s="267"/>
      <c r="H165" s="267"/>
      <c r="I165" s="265"/>
      <c r="J165" s="266"/>
      <c r="K165" s="265"/>
      <c r="L165" s="265"/>
      <c r="M165" s="266"/>
      <c r="N165" s="265"/>
      <c r="O165" s="265"/>
      <c r="P165" s="265"/>
      <c r="Q165" s="265"/>
      <c r="R165" s="265"/>
      <c r="S165" s="265"/>
      <c r="T165" s="265"/>
      <c r="U165" s="265"/>
      <c r="V165" s="265"/>
      <c r="W165" s="265"/>
      <c r="X165" s="265"/>
      <c r="Y165" s="265"/>
      <c r="Z165" s="265"/>
      <c r="AA165" s="265"/>
      <c r="AB165" s="265"/>
      <c r="AC165" s="265"/>
      <c r="AD165" s="265"/>
      <c r="AE165" s="265"/>
      <c r="AF165" s="265"/>
      <c r="AG165" s="265"/>
      <c r="AH165" s="265"/>
      <c r="AI165" s="265"/>
      <c r="AJ165" s="265"/>
      <c r="AK165" s="265"/>
      <c r="AL165" s="265"/>
      <c r="AM165" s="265"/>
      <c r="AN165" s="265"/>
      <c r="AO165" s="265"/>
      <c r="AP165" s="265"/>
      <c r="AQ165" s="265"/>
      <c r="AR165" s="265"/>
      <c r="AS165" s="265"/>
      <c r="AT165" s="265"/>
      <c r="AU165" s="265"/>
      <c r="AV165" s="265"/>
      <c r="AW165" s="265"/>
      <c r="AX165" s="265"/>
      <c r="AY165" s="265"/>
      <c r="AZ165" s="265"/>
      <c r="BA165" s="265"/>
      <c r="BB165" s="265"/>
      <c r="BC165" s="265"/>
      <c r="BD165" s="265"/>
      <c r="BE165" s="265"/>
      <c r="BF165" s="265"/>
      <c r="BG165" s="265"/>
      <c r="BH165" s="265"/>
      <c r="BI165" s="265"/>
      <c r="BJ165" s="265"/>
      <c r="BK165" s="265"/>
      <c r="BL165" s="265"/>
      <c r="BM165" s="265"/>
      <c r="BN165" s="265"/>
      <c r="BO165" s="265"/>
      <c r="BP165" s="265"/>
      <c r="BQ165" s="265"/>
      <c r="BR165" s="265"/>
      <c r="BS165" s="265"/>
      <c r="BT165" s="265"/>
      <c r="BU165" s="265"/>
      <c r="BV165" s="265"/>
      <c r="BW165" s="265"/>
      <c r="BX165" s="265"/>
      <c r="BY165" s="265"/>
      <c r="BZ165" s="265"/>
      <c r="CA165" s="265"/>
      <c r="CB165" s="265"/>
      <c r="CC165" s="265"/>
      <c r="CD165" s="265"/>
      <c r="CE165" s="265"/>
      <c r="CF165" s="265"/>
      <c r="CG165" s="265"/>
      <c r="CH165" s="265"/>
      <c r="CI165" s="265"/>
      <c r="CJ165" s="265"/>
      <c r="CK165" s="265"/>
      <c r="CL165" s="265"/>
      <c r="CM165" s="265"/>
      <c r="CN165" s="265"/>
      <c r="CO165" s="265"/>
      <c r="CP165" s="265"/>
      <c r="CQ165" s="265"/>
      <c r="CR165" s="265"/>
      <c r="CS165" s="265"/>
      <c r="CT165" s="265"/>
      <c r="CU165" s="265"/>
      <c r="CV165" s="265"/>
      <c r="CW165" s="265"/>
      <c r="CX165" s="265"/>
      <c r="CY165" s="265"/>
      <c r="CZ165" s="265"/>
      <c r="DA165" s="265"/>
      <c r="DB165" s="265"/>
      <c r="DC165" s="265"/>
      <c r="DD165" s="265"/>
      <c r="DE165" s="265"/>
      <c r="DF165" s="265"/>
      <c r="DG165" s="265"/>
      <c r="DH165" s="265"/>
      <c r="DI165" s="265"/>
      <c r="DJ165" s="265"/>
      <c r="DK165" s="265"/>
      <c r="DL165" s="265"/>
      <c r="DM165" s="265"/>
      <c r="DN165" s="265"/>
      <c r="DO165" s="265"/>
      <c r="DP165" s="265"/>
      <c r="DQ165" s="265"/>
      <c r="DR165" s="265"/>
      <c r="DS165" s="265"/>
      <c r="DT165" s="265"/>
      <c r="DU165" s="265"/>
      <c r="DV165" s="265"/>
      <c r="DW165" s="265"/>
      <c r="DX165" s="265"/>
      <c r="DY165" s="265"/>
      <c r="DZ165" s="265"/>
      <c r="EA165" s="265"/>
      <c r="EB165" s="265"/>
      <c r="EC165" s="265"/>
      <c r="ED165" s="265"/>
      <c r="EE165" s="265"/>
      <c r="EF165" s="265"/>
      <c r="EG165" s="265"/>
      <c r="EH165" s="265"/>
      <c r="EI165" s="265"/>
      <c r="EJ165" s="265"/>
      <c r="EK165" s="265"/>
      <c r="EL165" s="265"/>
      <c r="EM165" s="265"/>
      <c r="EN165" s="265"/>
      <c r="EO165" s="265"/>
      <c r="EP165" s="265"/>
      <c r="EQ165" s="265"/>
      <c r="ER165" s="265"/>
      <c r="ES165" s="265"/>
      <c r="ET165" s="265"/>
      <c r="EU165" s="265"/>
      <c r="EV165" s="265"/>
      <c r="EW165" s="265"/>
      <c r="EX165" s="265"/>
      <c r="EY165" s="265"/>
      <c r="EZ165" s="265"/>
      <c r="FA165" s="265"/>
      <c r="FB165" s="265"/>
      <c r="FC165" s="265"/>
      <c r="FD165" s="265"/>
      <c r="FE165" s="265"/>
      <c r="FF165" s="265"/>
      <c r="FG165" s="265"/>
      <c r="FH165" s="265"/>
      <c r="FI165" s="265"/>
      <c r="FJ165" s="265"/>
      <c r="FK165" s="265"/>
      <c r="FL165" s="265"/>
      <c r="FM165" s="265"/>
      <c r="FN165" s="265"/>
      <c r="FO165" s="265"/>
      <c r="FP165" s="265"/>
      <c r="FQ165" s="265"/>
      <c r="FR165" s="265"/>
      <c r="FS165" s="265"/>
      <c r="FT165" s="265"/>
      <c r="FU165" s="265"/>
      <c r="FV165" s="265"/>
      <c r="FW165" s="265"/>
      <c r="FX165" s="265"/>
      <c r="FY165" s="265"/>
      <c r="FZ165" s="265"/>
      <c r="GA165" s="265"/>
      <c r="GB165" s="265"/>
      <c r="GC165" s="265"/>
      <c r="GD165" s="265"/>
      <c r="GE165" s="265"/>
      <c r="GF165" s="265"/>
      <c r="GG165" s="265"/>
      <c r="GH165" s="265"/>
      <c r="GI165" s="265"/>
      <c r="GJ165" s="265"/>
      <c r="GK165" s="265"/>
      <c r="GL165" s="265"/>
      <c r="GM165" s="265"/>
      <c r="GN165" s="265"/>
      <c r="GO165" s="265"/>
      <c r="GP165" s="265"/>
      <c r="GQ165" s="265"/>
      <c r="GR165" s="265"/>
      <c r="GS165" s="265"/>
      <c r="GT165" s="265"/>
      <c r="GU165" s="265"/>
      <c r="GV165" s="265"/>
      <c r="GW165" s="265"/>
      <c r="GX165" s="265"/>
      <c r="GY165" s="265"/>
      <c r="GZ165" s="265"/>
      <c r="HA165" s="265"/>
      <c r="HB165" s="265"/>
      <c r="HC165" s="265"/>
      <c r="HD165" s="265"/>
      <c r="HE165" s="265"/>
      <c r="HF165" s="265"/>
      <c r="HG165" s="265"/>
      <c r="HH165" s="265"/>
      <c r="HI165" s="265"/>
      <c r="HJ165" s="265"/>
      <c r="HK165" s="265"/>
      <c r="HL165" s="265"/>
      <c r="HM165" s="265"/>
      <c r="HN165" s="265"/>
      <c r="HO165" s="265"/>
      <c r="HP165" s="265"/>
      <c r="HQ165" s="265"/>
      <c r="HR165" s="265"/>
      <c r="HS165" s="265"/>
      <c r="HT165" s="265"/>
      <c r="HU165" s="265"/>
      <c r="HV165" s="265"/>
      <c r="HW165" s="265"/>
      <c r="HX165" s="265"/>
      <c r="HY165" s="265"/>
      <c r="HZ165" s="265"/>
      <c r="IA165" s="265"/>
      <c r="IB165" s="265"/>
      <c r="IC165" s="265"/>
      <c r="ID165" s="265"/>
      <c r="IE165" s="265"/>
      <c r="IF165" s="265"/>
      <c r="IG165" s="265"/>
      <c r="IH165" s="265"/>
      <c r="II165" s="265"/>
      <c r="IJ165" s="265"/>
      <c r="IK165" s="265"/>
      <c r="IL165" s="265"/>
      <c r="IM165" s="265"/>
      <c r="IN165" s="265"/>
      <c r="IO165" s="265"/>
      <c r="IP165" s="265"/>
      <c r="IQ165" s="265"/>
      <c r="IR165" s="265"/>
      <c r="IS165" s="265"/>
      <c r="IT165" s="265"/>
      <c r="IU165" s="265"/>
      <c r="IV165" s="265"/>
    </row>
    <row r="166" spans="1:256" s="469" customFormat="1" ht="15" customHeight="1">
      <c r="A166" s="270"/>
      <c r="B166" s="270"/>
      <c r="C166" s="270"/>
      <c r="D166" s="461"/>
      <c r="E166" s="461"/>
      <c r="F166" s="461"/>
      <c r="G166" s="267"/>
      <c r="H166" s="267"/>
      <c r="I166" s="265"/>
      <c r="J166" s="266"/>
      <c r="K166" s="265"/>
      <c r="L166" s="265"/>
      <c r="M166" s="266"/>
      <c r="N166" s="265"/>
      <c r="O166" s="265"/>
      <c r="P166" s="265"/>
      <c r="Q166" s="265"/>
      <c r="R166" s="265"/>
      <c r="S166" s="265"/>
      <c r="T166" s="265"/>
      <c r="U166" s="265"/>
      <c r="V166" s="265"/>
      <c r="W166" s="265"/>
      <c r="X166" s="265"/>
      <c r="Y166" s="265"/>
      <c r="Z166" s="265"/>
      <c r="AA166" s="265"/>
      <c r="AB166" s="265"/>
      <c r="AC166" s="265"/>
      <c r="AD166" s="265"/>
      <c r="AE166" s="265"/>
      <c r="AF166" s="265"/>
      <c r="AG166" s="265"/>
      <c r="AH166" s="265"/>
      <c r="AI166" s="265"/>
      <c r="AJ166" s="265"/>
      <c r="AK166" s="265"/>
      <c r="AL166" s="265"/>
      <c r="AM166" s="265"/>
      <c r="AN166" s="265"/>
      <c r="AO166" s="265"/>
      <c r="AP166" s="265"/>
      <c r="AQ166" s="265"/>
      <c r="AR166" s="265"/>
      <c r="AS166" s="265"/>
      <c r="AT166" s="265"/>
      <c r="AU166" s="265"/>
      <c r="AV166" s="265"/>
      <c r="AW166" s="265"/>
      <c r="AX166" s="265"/>
      <c r="AY166" s="265"/>
      <c r="AZ166" s="265"/>
      <c r="BA166" s="265"/>
      <c r="BB166" s="265"/>
      <c r="BC166" s="265"/>
      <c r="BD166" s="265"/>
      <c r="BE166" s="265"/>
      <c r="BF166" s="265"/>
      <c r="BG166" s="265"/>
      <c r="BH166" s="265"/>
      <c r="BI166" s="265"/>
      <c r="BJ166" s="265"/>
      <c r="BK166" s="265"/>
      <c r="BL166" s="265"/>
      <c r="BM166" s="265"/>
      <c r="BN166" s="265"/>
      <c r="BO166" s="265"/>
      <c r="BP166" s="265"/>
      <c r="BQ166" s="265"/>
      <c r="BR166" s="265"/>
      <c r="BS166" s="265"/>
      <c r="BT166" s="265"/>
      <c r="BU166" s="265"/>
      <c r="BV166" s="265"/>
      <c r="BW166" s="265"/>
      <c r="BX166" s="265"/>
      <c r="BY166" s="265"/>
      <c r="BZ166" s="265"/>
      <c r="CA166" s="265"/>
      <c r="CB166" s="265"/>
      <c r="CC166" s="265"/>
      <c r="CD166" s="265"/>
      <c r="CE166" s="265"/>
      <c r="CF166" s="265"/>
      <c r="CG166" s="265"/>
      <c r="CH166" s="265"/>
      <c r="CI166" s="265"/>
      <c r="CJ166" s="265"/>
      <c r="CK166" s="265"/>
      <c r="CL166" s="265"/>
      <c r="CM166" s="265"/>
      <c r="CN166" s="265"/>
      <c r="CO166" s="265"/>
      <c r="CP166" s="265"/>
      <c r="CQ166" s="265"/>
      <c r="CR166" s="265"/>
      <c r="CS166" s="265"/>
      <c r="CT166" s="265"/>
      <c r="CU166" s="265"/>
      <c r="CV166" s="265"/>
      <c r="CW166" s="265"/>
      <c r="CX166" s="265"/>
      <c r="CY166" s="265"/>
      <c r="CZ166" s="265"/>
      <c r="DA166" s="265"/>
      <c r="DB166" s="265"/>
      <c r="DC166" s="265"/>
      <c r="DD166" s="265"/>
      <c r="DE166" s="265"/>
      <c r="DF166" s="265"/>
      <c r="DG166" s="265"/>
      <c r="DH166" s="265"/>
      <c r="DI166" s="265"/>
      <c r="DJ166" s="265"/>
      <c r="DK166" s="265"/>
      <c r="DL166" s="265"/>
      <c r="DM166" s="265"/>
      <c r="DN166" s="265"/>
      <c r="DO166" s="265"/>
      <c r="DP166" s="265"/>
      <c r="DQ166" s="265"/>
      <c r="DR166" s="265"/>
      <c r="DS166" s="265"/>
      <c r="DT166" s="265"/>
      <c r="DU166" s="265"/>
      <c r="DV166" s="265"/>
      <c r="DW166" s="265"/>
      <c r="DX166" s="265"/>
      <c r="DY166" s="265"/>
      <c r="DZ166" s="265"/>
      <c r="EA166" s="265"/>
      <c r="EB166" s="265"/>
      <c r="EC166" s="265"/>
      <c r="ED166" s="265"/>
      <c r="EE166" s="265"/>
      <c r="EF166" s="265"/>
      <c r="EG166" s="265"/>
      <c r="EH166" s="265"/>
      <c r="EI166" s="265"/>
      <c r="EJ166" s="265"/>
      <c r="EK166" s="265"/>
      <c r="EL166" s="265"/>
      <c r="EM166" s="265"/>
      <c r="EN166" s="265"/>
      <c r="EO166" s="265"/>
      <c r="EP166" s="265"/>
      <c r="EQ166" s="265"/>
      <c r="ER166" s="265"/>
      <c r="ES166" s="265"/>
      <c r="ET166" s="265"/>
      <c r="EU166" s="265"/>
      <c r="EV166" s="265"/>
      <c r="EW166" s="265"/>
      <c r="EX166" s="265"/>
      <c r="EY166" s="265"/>
      <c r="EZ166" s="265"/>
      <c r="FA166" s="265"/>
      <c r="FB166" s="265"/>
      <c r="FC166" s="265"/>
      <c r="FD166" s="265"/>
      <c r="FE166" s="265"/>
      <c r="FF166" s="265"/>
      <c r="FG166" s="265"/>
      <c r="FH166" s="265"/>
      <c r="FI166" s="265"/>
      <c r="FJ166" s="265"/>
      <c r="FK166" s="265"/>
      <c r="FL166" s="265"/>
      <c r="FM166" s="265"/>
      <c r="FN166" s="265"/>
      <c r="FO166" s="265"/>
      <c r="FP166" s="265"/>
      <c r="FQ166" s="265"/>
      <c r="FR166" s="265"/>
      <c r="FS166" s="265"/>
      <c r="FT166" s="265"/>
      <c r="FU166" s="265"/>
      <c r="FV166" s="265"/>
      <c r="FW166" s="265"/>
      <c r="FX166" s="265"/>
      <c r="FY166" s="265"/>
      <c r="FZ166" s="265"/>
      <c r="GA166" s="265"/>
      <c r="GB166" s="265"/>
      <c r="GC166" s="265"/>
      <c r="GD166" s="265"/>
      <c r="GE166" s="265"/>
      <c r="GF166" s="265"/>
      <c r="GG166" s="265"/>
      <c r="GH166" s="265"/>
      <c r="GI166" s="265"/>
      <c r="GJ166" s="265"/>
      <c r="GK166" s="265"/>
      <c r="GL166" s="265"/>
      <c r="GM166" s="265"/>
      <c r="GN166" s="265"/>
      <c r="GO166" s="265"/>
      <c r="GP166" s="265"/>
      <c r="GQ166" s="265"/>
      <c r="GR166" s="265"/>
      <c r="GS166" s="265"/>
      <c r="GT166" s="265"/>
      <c r="GU166" s="265"/>
      <c r="GV166" s="265"/>
      <c r="GW166" s="265"/>
      <c r="GX166" s="265"/>
      <c r="GY166" s="265"/>
      <c r="GZ166" s="265"/>
      <c r="HA166" s="265"/>
      <c r="HB166" s="265"/>
      <c r="HC166" s="265"/>
      <c r="HD166" s="265"/>
      <c r="HE166" s="265"/>
      <c r="HF166" s="265"/>
      <c r="HG166" s="265"/>
      <c r="HH166" s="265"/>
      <c r="HI166" s="265"/>
      <c r="HJ166" s="265"/>
      <c r="HK166" s="265"/>
      <c r="HL166" s="265"/>
      <c r="HM166" s="265"/>
      <c r="HN166" s="265"/>
      <c r="HO166" s="265"/>
      <c r="HP166" s="265"/>
      <c r="HQ166" s="265"/>
      <c r="HR166" s="265"/>
      <c r="HS166" s="265"/>
      <c r="HT166" s="265"/>
      <c r="HU166" s="265"/>
      <c r="HV166" s="265"/>
      <c r="HW166" s="265"/>
      <c r="HX166" s="265"/>
      <c r="HY166" s="265"/>
      <c r="HZ166" s="265"/>
      <c r="IA166" s="265"/>
      <c r="IB166" s="265"/>
      <c r="IC166" s="265"/>
      <c r="ID166" s="265"/>
      <c r="IE166" s="265"/>
      <c r="IF166" s="265"/>
      <c r="IG166" s="265"/>
      <c r="IH166" s="265"/>
      <c r="II166" s="265"/>
      <c r="IJ166" s="265"/>
      <c r="IK166" s="265"/>
      <c r="IL166" s="265"/>
      <c r="IM166" s="265"/>
      <c r="IN166" s="265"/>
      <c r="IO166" s="265"/>
      <c r="IP166" s="265"/>
      <c r="IQ166" s="265"/>
      <c r="IR166" s="265"/>
      <c r="IS166" s="265"/>
      <c r="IT166" s="265"/>
      <c r="IU166" s="265"/>
      <c r="IV166" s="265"/>
    </row>
    <row r="167" spans="1:256" s="469" customFormat="1" ht="15" customHeight="1">
      <c r="A167" s="270"/>
      <c r="B167" s="270"/>
      <c r="C167" s="270"/>
      <c r="D167" s="461"/>
      <c r="E167" s="461"/>
      <c r="F167" s="461"/>
      <c r="G167" s="267"/>
      <c r="H167" s="267"/>
      <c r="I167" s="265"/>
      <c r="J167" s="266"/>
      <c r="K167" s="265"/>
      <c r="L167" s="265"/>
      <c r="M167" s="266"/>
      <c r="N167" s="265"/>
      <c r="O167" s="265"/>
      <c r="P167" s="265"/>
      <c r="Q167" s="265"/>
      <c r="R167" s="265"/>
      <c r="S167" s="265"/>
      <c r="T167" s="265"/>
      <c r="U167" s="265"/>
      <c r="V167" s="265"/>
      <c r="W167" s="265"/>
      <c r="X167" s="265"/>
      <c r="Y167" s="265"/>
      <c r="Z167" s="265"/>
      <c r="AA167" s="265"/>
      <c r="AB167" s="265"/>
      <c r="AC167" s="265"/>
      <c r="AD167" s="265"/>
      <c r="AE167" s="265"/>
      <c r="AF167" s="265"/>
      <c r="AG167" s="265"/>
      <c r="AH167" s="265"/>
      <c r="AI167" s="265"/>
      <c r="AJ167" s="265"/>
      <c r="AK167" s="265"/>
      <c r="AL167" s="265"/>
      <c r="AM167" s="265"/>
      <c r="AN167" s="265"/>
      <c r="AO167" s="265"/>
      <c r="AP167" s="265"/>
      <c r="AQ167" s="265"/>
      <c r="AR167" s="265"/>
      <c r="AS167" s="265"/>
      <c r="AT167" s="265"/>
      <c r="AU167" s="265"/>
      <c r="AV167" s="265"/>
      <c r="AW167" s="265"/>
      <c r="AX167" s="265"/>
      <c r="AY167" s="265"/>
      <c r="AZ167" s="265"/>
      <c r="BA167" s="265"/>
      <c r="BB167" s="265"/>
      <c r="BC167" s="265"/>
      <c r="BD167" s="265"/>
      <c r="BE167" s="265"/>
      <c r="BF167" s="265"/>
      <c r="BG167" s="265"/>
      <c r="BH167" s="265"/>
      <c r="BI167" s="265"/>
      <c r="BJ167" s="265"/>
      <c r="BK167" s="265"/>
      <c r="BL167" s="265"/>
      <c r="BM167" s="265"/>
      <c r="BN167" s="265"/>
      <c r="BO167" s="265"/>
      <c r="BP167" s="265"/>
      <c r="BQ167" s="265"/>
      <c r="BR167" s="265"/>
      <c r="BS167" s="265"/>
      <c r="BT167" s="265"/>
      <c r="BU167" s="265"/>
      <c r="BV167" s="265"/>
      <c r="BW167" s="265"/>
      <c r="BX167" s="265"/>
      <c r="BY167" s="265"/>
      <c r="BZ167" s="265"/>
      <c r="CA167" s="265"/>
      <c r="CB167" s="265"/>
      <c r="CC167" s="265"/>
      <c r="CD167" s="265"/>
      <c r="CE167" s="265"/>
      <c r="CF167" s="265"/>
      <c r="CG167" s="265"/>
      <c r="CH167" s="265"/>
      <c r="CI167" s="265"/>
      <c r="CJ167" s="265"/>
      <c r="CK167" s="265"/>
      <c r="CL167" s="265"/>
      <c r="CM167" s="265"/>
      <c r="CN167" s="265"/>
      <c r="CO167" s="265"/>
      <c r="CP167" s="265"/>
      <c r="CQ167" s="265"/>
      <c r="CR167" s="265"/>
      <c r="CS167" s="265"/>
      <c r="CT167" s="265"/>
      <c r="CU167" s="265"/>
      <c r="CV167" s="265"/>
      <c r="CW167" s="265"/>
      <c r="CX167" s="265"/>
      <c r="CY167" s="265"/>
      <c r="CZ167" s="265"/>
      <c r="DA167" s="265"/>
      <c r="DB167" s="265"/>
      <c r="DC167" s="265"/>
      <c r="DD167" s="265"/>
      <c r="DE167" s="265"/>
      <c r="DF167" s="265"/>
      <c r="DG167" s="265"/>
      <c r="DH167" s="265"/>
      <c r="DI167" s="265"/>
      <c r="DJ167" s="265"/>
      <c r="DK167" s="265"/>
      <c r="DL167" s="265"/>
      <c r="DM167" s="265"/>
      <c r="DN167" s="265"/>
      <c r="DO167" s="265"/>
      <c r="DP167" s="265"/>
      <c r="DQ167" s="265"/>
      <c r="DR167" s="265"/>
      <c r="DS167" s="265"/>
      <c r="DT167" s="265"/>
      <c r="DU167" s="265"/>
      <c r="DV167" s="265"/>
      <c r="DW167" s="265"/>
      <c r="DX167" s="265"/>
      <c r="DY167" s="265"/>
      <c r="DZ167" s="265"/>
      <c r="EA167" s="265"/>
      <c r="EB167" s="265"/>
      <c r="EC167" s="265"/>
      <c r="ED167" s="265"/>
      <c r="EE167" s="265"/>
      <c r="EF167" s="265"/>
      <c r="EG167" s="265"/>
      <c r="EH167" s="265"/>
      <c r="EI167" s="265"/>
      <c r="EJ167" s="265"/>
      <c r="EK167" s="265"/>
      <c r="EL167" s="265"/>
      <c r="EM167" s="265"/>
      <c r="EN167" s="265"/>
      <c r="EO167" s="265"/>
      <c r="EP167" s="265"/>
      <c r="EQ167" s="265"/>
      <c r="ER167" s="265"/>
      <c r="ES167" s="265"/>
      <c r="ET167" s="265"/>
      <c r="EU167" s="265"/>
      <c r="EV167" s="265"/>
      <c r="EW167" s="265"/>
      <c r="EX167" s="265"/>
      <c r="EY167" s="265"/>
      <c r="EZ167" s="265"/>
      <c r="FA167" s="265"/>
      <c r="FB167" s="265"/>
      <c r="FC167" s="265"/>
      <c r="FD167" s="265"/>
      <c r="FE167" s="265"/>
      <c r="FF167" s="265"/>
      <c r="FG167" s="265"/>
      <c r="FH167" s="265"/>
      <c r="FI167" s="265"/>
      <c r="FJ167" s="265"/>
      <c r="FK167" s="265"/>
      <c r="FL167" s="265"/>
      <c r="FM167" s="265"/>
      <c r="FN167" s="265"/>
      <c r="FO167" s="265"/>
      <c r="FP167" s="265"/>
      <c r="FQ167" s="265"/>
      <c r="FR167" s="265"/>
      <c r="FS167" s="265"/>
      <c r="FT167" s="265"/>
      <c r="FU167" s="265"/>
      <c r="FV167" s="265"/>
      <c r="FW167" s="265"/>
      <c r="FX167" s="265"/>
      <c r="FY167" s="265"/>
      <c r="FZ167" s="265"/>
      <c r="GA167" s="265"/>
      <c r="GB167" s="265"/>
      <c r="GC167" s="265"/>
      <c r="GD167" s="265"/>
      <c r="GE167" s="265"/>
      <c r="GF167" s="265"/>
      <c r="GG167" s="265"/>
      <c r="GH167" s="265"/>
      <c r="GI167" s="265"/>
      <c r="GJ167" s="265"/>
      <c r="GK167" s="265"/>
      <c r="GL167" s="265"/>
      <c r="GM167" s="265"/>
      <c r="GN167" s="265"/>
      <c r="GO167" s="265"/>
      <c r="GP167" s="265"/>
      <c r="GQ167" s="265"/>
      <c r="GR167" s="265"/>
      <c r="GS167" s="265"/>
      <c r="GT167" s="265"/>
      <c r="GU167" s="265"/>
      <c r="GV167" s="265"/>
      <c r="GW167" s="265"/>
      <c r="GX167" s="265"/>
      <c r="GY167" s="265"/>
      <c r="GZ167" s="265"/>
      <c r="HA167" s="265"/>
      <c r="HB167" s="265"/>
      <c r="HC167" s="265"/>
      <c r="HD167" s="265"/>
      <c r="HE167" s="265"/>
      <c r="HF167" s="265"/>
      <c r="HG167" s="265"/>
      <c r="HH167" s="265"/>
      <c r="HI167" s="265"/>
      <c r="HJ167" s="265"/>
      <c r="HK167" s="265"/>
      <c r="HL167" s="265"/>
      <c r="HM167" s="265"/>
      <c r="HN167" s="265"/>
      <c r="HO167" s="265"/>
      <c r="HP167" s="265"/>
      <c r="HQ167" s="265"/>
      <c r="HR167" s="265"/>
      <c r="HS167" s="265"/>
      <c r="HT167" s="265"/>
      <c r="HU167" s="265"/>
      <c r="HV167" s="265"/>
      <c r="HW167" s="265"/>
      <c r="HX167" s="265"/>
      <c r="HY167" s="265"/>
      <c r="HZ167" s="265"/>
      <c r="IA167" s="265"/>
      <c r="IB167" s="265"/>
      <c r="IC167" s="265"/>
      <c r="ID167" s="265"/>
      <c r="IE167" s="265"/>
      <c r="IF167" s="265"/>
      <c r="IG167" s="265"/>
      <c r="IH167" s="265"/>
      <c r="II167" s="265"/>
      <c r="IJ167" s="265"/>
      <c r="IK167" s="265"/>
      <c r="IL167" s="265"/>
      <c r="IM167" s="265"/>
      <c r="IN167" s="265"/>
      <c r="IO167" s="265"/>
      <c r="IP167" s="265"/>
      <c r="IQ167" s="265"/>
      <c r="IR167" s="265"/>
      <c r="IS167" s="265"/>
      <c r="IT167" s="265"/>
      <c r="IU167" s="265"/>
      <c r="IV167" s="265"/>
    </row>
    <row r="168" spans="1:256" s="469" customFormat="1" ht="15" customHeight="1">
      <c r="A168" s="270"/>
      <c r="B168" s="270"/>
      <c r="C168" s="270"/>
      <c r="D168" s="461"/>
      <c r="E168" s="461"/>
      <c r="F168" s="461"/>
      <c r="G168" s="267"/>
      <c r="H168" s="267"/>
      <c r="I168" s="265"/>
      <c r="J168" s="266"/>
      <c r="K168" s="265"/>
      <c r="L168" s="265"/>
      <c r="M168" s="266"/>
      <c r="N168" s="265"/>
      <c r="O168" s="265"/>
      <c r="P168" s="265"/>
      <c r="Q168" s="265"/>
      <c r="R168" s="265"/>
      <c r="S168" s="265"/>
      <c r="T168" s="265"/>
      <c r="U168" s="265"/>
      <c r="V168" s="265"/>
      <c r="W168" s="265"/>
      <c r="X168" s="265"/>
      <c r="Y168" s="265"/>
      <c r="Z168" s="265"/>
      <c r="AA168" s="265"/>
      <c r="AB168" s="265"/>
      <c r="AC168" s="265"/>
      <c r="AD168" s="265"/>
      <c r="AE168" s="265"/>
      <c r="AF168" s="265"/>
      <c r="AG168" s="265"/>
      <c r="AH168" s="265"/>
      <c r="AI168" s="265"/>
      <c r="AJ168" s="265"/>
      <c r="AK168" s="265"/>
      <c r="AL168" s="265"/>
      <c r="AM168" s="265"/>
      <c r="AN168" s="265"/>
      <c r="AO168" s="265"/>
      <c r="AP168" s="265"/>
      <c r="AQ168" s="265"/>
      <c r="AR168" s="265"/>
      <c r="AS168" s="265"/>
      <c r="AT168" s="265"/>
      <c r="AU168" s="265"/>
      <c r="AV168" s="265"/>
      <c r="AW168" s="265"/>
      <c r="AX168" s="265"/>
      <c r="AY168" s="265"/>
      <c r="AZ168" s="265"/>
      <c r="BA168" s="265"/>
      <c r="BB168" s="265"/>
      <c r="BC168" s="265"/>
      <c r="BD168" s="265"/>
      <c r="BE168" s="265"/>
      <c r="BF168" s="265"/>
      <c r="BG168" s="265"/>
      <c r="BH168" s="265"/>
      <c r="BI168" s="265"/>
      <c r="BJ168" s="265"/>
      <c r="BK168" s="265"/>
      <c r="BL168" s="265"/>
      <c r="BM168" s="265"/>
      <c r="BN168" s="265"/>
      <c r="BO168" s="265"/>
      <c r="BP168" s="265"/>
      <c r="BQ168" s="265"/>
      <c r="BR168" s="265"/>
      <c r="BS168" s="265"/>
      <c r="BT168" s="265"/>
      <c r="BU168" s="265"/>
      <c r="BV168" s="265"/>
      <c r="BW168" s="265"/>
      <c r="BX168" s="265"/>
      <c r="BY168" s="265"/>
      <c r="BZ168" s="265"/>
      <c r="CA168" s="265"/>
      <c r="CB168" s="265"/>
      <c r="CC168" s="265"/>
      <c r="CD168" s="265"/>
      <c r="CE168" s="265"/>
      <c r="CF168" s="265"/>
      <c r="CG168" s="265"/>
      <c r="CH168" s="265"/>
      <c r="CI168" s="265"/>
      <c r="CJ168" s="265"/>
      <c r="CK168" s="265"/>
      <c r="CL168" s="265"/>
      <c r="CM168" s="265"/>
      <c r="CN168" s="265"/>
      <c r="CO168" s="265"/>
      <c r="CP168" s="265"/>
      <c r="CQ168" s="265"/>
      <c r="CR168" s="265"/>
      <c r="CS168" s="265"/>
      <c r="CT168" s="265"/>
      <c r="CU168" s="265"/>
      <c r="CV168" s="265"/>
      <c r="CW168" s="265"/>
      <c r="CX168" s="265"/>
      <c r="CY168" s="265"/>
      <c r="CZ168" s="265"/>
      <c r="DA168" s="265"/>
      <c r="DB168" s="265"/>
      <c r="DC168" s="265"/>
      <c r="DD168" s="265"/>
      <c r="DE168" s="265"/>
      <c r="DF168" s="265"/>
      <c r="DG168" s="265"/>
      <c r="DH168" s="265"/>
      <c r="DI168" s="265"/>
      <c r="DJ168" s="265"/>
      <c r="DK168" s="265"/>
      <c r="DL168" s="265"/>
      <c r="DM168" s="265"/>
      <c r="DN168" s="265"/>
      <c r="DO168" s="265"/>
      <c r="DP168" s="265"/>
      <c r="DQ168" s="265"/>
      <c r="DR168" s="265"/>
      <c r="DS168" s="265"/>
      <c r="DT168" s="265"/>
      <c r="DU168" s="265"/>
      <c r="DV168" s="265"/>
      <c r="DW168" s="265"/>
      <c r="DX168" s="265"/>
      <c r="DY168" s="265"/>
      <c r="DZ168" s="265"/>
      <c r="EA168" s="265"/>
      <c r="EB168" s="265"/>
      <c r="EC168" s="265"/>
      <c r="ED168" s="265"/>
      <c r="EE168" s="265"/>
      <c r="EF168" s="265"/>
      <c r="EG168" s="265"/>
      <c r="EH168" s="265"/>
      <c r="EI168" s="265"/>
      <c r="EJ168" s="265"/>
      <c r="EK168" s="265"/>
      <c r="EL168" s="265"/>
      <c r="EM168" s="265"/>
      <c r="EN168" s="265"/>
      <c r="EO168" s="265"/>
      <c r="EP168" s="265"/>
      <c r="EQ168" s="265"/>
      <c r="ER168" s="265"/>
      <c r="ES168" s="265"/>
      <c r="ET168" s="265"/>
      <c r="EU168" s="265"/>
      <c r="EV168" s="265"/>
      <c r="EW168" s="265"/>
      <c r="EX168" s="265"/>
      <c r="EY168" s="265"/>
      <c r="EZ168" s="265"/>
      <c r="FA168" s="265"/>
      <c r="FB168" s="265"/>
      <c r="FC168" s="265"/>
      <c r="FD168" s="265"/>
      <c r="FE168" s="265"/>
      <c r="FF168" s="265"/>
      <c r="FG168" s="265"/>
      <c r="FH168" s="265"/>
      <c r="FI168" s="265"/>
      <c r="FJ168" s="265"/>
      <c r="FK168" s="265"/>
      <c r="FL168" s="265"/>
      <c r="FM168" s="265"/>
      <c r="FN168" s="265"/>
      <c r="FO168" s="265"/>
      <c r="FP168" s="265"/>
      <c r="FQ168" s="265"/>
      <c r="FR168" s="265"/>
      <c r="FS168" s="265"/>
      <c r="FT168" s="265"/>
      <c r="FU168" s="265"/>
      <c r="FV168" s="265"/>
      <c r="FW168" s="265"/>
      <c r="FX168" s="265"/>
      <c r="FY168" s="265"/>
      <c r="FZ168" s="265"/>
      <c r="GA168" s="265"/>
      <c r="GB168" s="265"/>
      <c r="GC168" s="265"/>
      <c r="GD168" s="265"/>
      <c r="GE168" s="265"/>
      <c r="GF168" s="265"/>
      <c r="GG168" s="265"/>
      <c r="GH168" s="265"/>
      <c r="GI168" s="265"/>
      <c r="GJ168" s="265"/>
      <c r="GK168" s="265"/>
      <c r="GL168" s="265"/>
      <c r="GM168" s="265"/>
      <c r="GN168" s="265"/>
      <c r="GO168" s="265"/>
      <c r="GP168" s="265"/>
      <c r="GQ168" s="265"/>
      <c r="GR168" s="265"/>
      <c r="GS168" s="265"/>
      <c r="GT168" s="265"/>
      <c r="GU168" s="265"/>
      <c r="GV168" s="265"/>
      <c r="GW168" s="265"/>
      <c r="GX168" s="265"/>
      <c r="GY168" s="265"/>
      <c r="GZ168" s="265"/>
      <c r="HA168" s="265"/>
      <c r="HB168" s="265"/>
      <c r="HC168" s="265"/>
      <c r="HD168" s="265"/>
      <c r="HE168" s="265"/>
      <c r="HF168" s="265"/>
      <c r="HG168" s="265"/>
      <c r="HH168" s="265"/>
      <c r="HI168" s="265"/>
      <c r="HJ168" s="265"/>
      <c r="HK168" s="265"/>
      <c r="HL168" s="265"/>
      <c r="HM168" s="265"/>
      <c r="HN168" s="265"/>
      <c r="HO168" s="265"/>
      <c r="HP168" s="265"/>
      <c r="HQ168" s="265"/>
      <c r="HR168" s="265"/>
      <c r="HS168" s="265"/>
      <c r="HT168" s="265"/>
      <c r="HU168" s="265"/>
      <c r="HV168" s="265"/>
      <c r="HW168" s="265"/>
      <c r="HX168" s="265"/>
      <c r="HY168" s="265"/>
      <c r="HZ168" s="265"/>
      <c r="IA168" s="265"/>
      <c r="IB168" s="265"/>
      <c r="IC168" s="265"/>
      <c r="ID168" s="265"/>
      <c r="IE168" s="265"/>
      <c r="IF168" s="265"/>
      <c r="IG168" s="265"/>
      <c r="IH168" s="265"/>
      <c r="II168" s="265"/>
      <c r="IJ168" s="265"/>
      <c r="IK168" s="265"/>
      <c r="IL168" s="265"/>
      <c r="IM168" s="265"/>
      <c r="IN168" s="265"/>
      <c r="IO168" s="265"/>
      <c r="IP168" s="265"/>
      <c r="IQ168" s="265"/>
      <c r="IR168" s="265"/>
      <c r="IS168" s="265"/>
      <c r="IT168" s="265"/>
      <c r="IU168" s="265"/>
      <c r="IV168" s="265"/>
    </row>
    <row r="169" spans="1:256" s="469" customFormat="1" ht="15" customHeight="1">
      <c r="A169" s="270"/>
      <c r="B169" s="270"/>
      <c r="C169" s="270"/>
      <c r="D169" s="461"/>
      <c r="E169" s="461"/>
      <c r="F169" s="461"/>
      <c r="G169" s="267"/>
      <c r="H169" s="267"/>
      <c r="I169" s="265"/>
      <c r="J169" s="266"/>
      <c r="K169" s="265"/>
      <c r="L169" s="265"/>
      <c r="M169" s="266"/>
      <c r="N169" s="265"/>
      <c r="O169" s="265"/>
      <c r="P169" s="265"/>
      <c r="Q169" s="265"/>
      <c r="R169" s="265"/>
      <c r="S169" s="265"/>
      <c r="T169" s="265"/>
      <c r="U169" s="265"/>
      <c r="V169" s="265"/>
      <c r="W169" s="265"/>
      <c r="X169" s="265"/>
      <c r="Y169" s="265"/>
      <c r="Z169" s="265"/>
      <c r="AA169" s="265"/>
      <c r="AB169" s="265"/>
      <c r="AC169" s="265"/>
      <c r="AD169" s="265"/>
      <c r="AE169" s="265"/>
      <c r="AF169" s="265"/>
      <c r="AG169" s="265"/>
      <c r="AH169" s="265"/>
      <c r="AI169" s="265"/>
      <c r="AJ169" s="265"/>
      <c r="AK169" s="265"/>
      <c r="AL169" s="265"/>
      <c r="AM169" s="265"/>
      <c r="AN169" s="265"/>
      <c r="AO169" s="265"/>
      <c r="AP169" s="265"/>
      <c r="AQ169" s="265"/>
      <c r="AR169" s="265"/>
      <c r="AS169" s="265"/>
      <c r="AT169" s="265"/>
      <c r="AU169" s="265"/>
      <c r="AV169" s="265"/>
      <c r="AW169" s="265"/>
      <c r="AX169" s="265"/>
      <c r="AY169" s="265"/>
      <c r="AZ169" s="265"/>
      <c r="BA169" s="265"/>
      <c r="BB169" s="265"/>
      <c r="BC169" s="265"/>
      <c r="BD169" s="265"/>
      <c r="BE169" s="265"/>
      <c r="BF169" s="265"/>
      <c r="BG169" s="265"/>
      <c r="BH169" s="265"/>
      <c r="BI169" s="265"/>
      <c r="BJ169" s="265"/>
      <c r="BK169" s="265"/>
      <c r="BL169" s="265"/>
      <c r="BM169" s="265"/>
      <c r="BN169" s="265"/>
      <c r="BO169" s="265"/>
      <c r="BP169" s="265"/>
      <c r="BQ169" s="265"/>
      <c r="BR169" s="265"/>
      <c r="BS169" s="265"/>
      <c r="BT169" s="265"/>
      <c r="BU169" s="265"/>
      <c r="BV169" s="265"/>
      <c r="BW169" s="265"/>
      <c r="BX169" s="265"/>
      <c r="BY169" s="265"/>
      <c r="BZ169" s="265"/>
      <c r="CA169" s="265"/>
      <c r="CB169" s="265"/>
      <c r="CC169" s="265"/>
      <c r="CD169" s="265"/>
      <c r="CE169" s="265"/>
      <c r="CF169" s="265"/>
      <c r="CG169" s="265"/>
      <c r="CH169" s="265"/>
      <c r="CI169" s="265"/>
      <c r="CJ169" s="265"/>
      <c r="CK169" s="265"/>
      <c r="CL169" s="265"/>
      <c r="CM169" s="265"/>
      <c r="CN169" s="265"/>
      <c r="CO169" s="265"/>
      <c r="CP169" s="265"/>
      <c r="CQ169" s="265"/>
      <c r="CR169" s="265"/>
      <c r="CS169" s="265"/>
      <c r="CT169" s="265"/>
      <c r="CU169" s="265"/>
      <c r="CV169" s="265"/>
      <c r="CW169" s="265"/>
      <c r="CX169" s="265"/>
      <c r="CY169" s="265"/>
      <c r="CZ169" s="265"/>
      <c r="DA169" s="265"/>
      <c r="DB169" s="265"/>
      <c r="DC169" s="265"/>
      <c r="DD169" s="265"/>
      <c r="DE169" s="265"/>
      <c r="DF169" s="265"/>
      <c r="DG169" s="265"/>
      <c r="DH169" s="265"/>
      <c r="DI169" s="265"/>
      <c r="DJ169" s="265"/>
      <c r="DK169" s="265"/>
      <c r="DL169" s="265"/>
      <c r="DM169" s="265"/>
      <c r="DN169" s="265"/>
      <c r="DO169" s="265"/>
      <c r="DP169" s="265"/>
      <c r="DQ169" s="265"/>
      <c r="DR169" s="265"/>
      <c r="DS169" s="265"/>
      <c r="DT169" s="265"/>
      <c r="DU169" s="265"/>
      <c r="DV169" s="265"/>
      <c r="DW169" s="265"/>
      <c r="DX169" s="265"/>
      <c r="DY169" s="265"/>
      <c r="DZ169" s="265"/>
      <c r="EA169" s="265"/>
      <c r="EB169" s="265"/>
      <c r="EC169" s="265"/>
      <c r="ED169" s="265"/>
      <c r="EE169" s="265"/>
      <c r="EF169" s="265"/>
      <c r="EG169" s="265"/>
      <c r="EH169" s="265"/>
      <c r="EI169" s="265"/>
      <c r="EJ169" s="265"/>
      <c r="EK169" s="265"/>
      <c r="EL169" s="265"/>
      <c r="EM169" s="265"/>
      <c r="EN169" s="265"/>
      <c r="EO169" s="265"/>
      <c r="EP169" s="265"/>
      <c r="EQ169" s="265"/>
      <c r="ER169" s="265"/>
      <c r="ES169" s="265"/>
      <c r="ET169" s="265"/>
      <c r="EU169" s="265"/>
      <c r="EV169" s="265"/>
      <c r="EW169" s="265"/>
      <c r="EX169" s="265"/>
      <c r="EY169" s="265"/>
      <c r="EZ169" s="265"/>
      <c r="FA169" s="265"/>
      <c r="FB169" s="265"/>
      <c r="FC169" s="265"/>
      <c r="FD169" s="265"/>
      <c r="FE169" s="265"/>
      <c r="FF169" s="265"/>
      <c r="FG169" s="265"/>
      <c r="FH169" s="265"/>
      <c r="FI169" s="265"/>
      <c r="FJ169" s="265"/>
      <c r="FK169" s="265"/>
      <c r="FL169" s="265"/>
      <c r="FM169" s="265"/>
      <c r="FN169" s="265"/>
      <c r="FO169" s="265"/>
      <c r="FP169" s="265"/>
      <c r="FQ169" s="265"/>
      <c r="FR169" s="265"/>
      <c r="FS169" s="265"/>
      <c r="FT169" s="265"/>
      <c r="FU169" s="265"/>
      <c r="FV169" s="265"/>
      <c r="FW169" s="265"/>
      <c r="FX169" s="265"/>
      <c r="FY169" s="265"/>
      <c r="FZ169" s="265"/>
      <c r="GA169" s="265"/>
      <c r="GB169" s="265"/>
      <c r="GC169" s="265"/>
      <c r="GD169" s="265"/>
      <c r="GE169" s="265"/>
      <c r="GF169" s="265"/>
      <c r="GG169" s="265"/>
      <c r="GH169" s="265"/>
      <c r="GI169" s="265"/>
      <c r="GJ169" s="265"/>
      <c r="GK169" s="265"/>
      <c r="GL169" s="265"/>
      <c r="GM169" s="265"/>
      <c r="GN169" s="265"/>
      <c r="GO169" s="265"/>
      <c r="GP169" s="265"/>
      <c r="GQ169" s="265"/>
      <c r="GR169" s="265"/>
      <c r="GS169" s="265"/>
      <c r="GT169" s="265"/>
      <c r="GU169" s="265"/>
      <c r="GV169" s="265"/>
      <c r="GW169" s="265"/>
      <c r="GX169" s="265"/>
      <c r="GY169" s="265"/>
      <c r="GZ169" s="265"/>
      <c r="HA169" s="265"/>
      <c r="HB169" s="265"/>
      <c r="HC169" s="265"/>
      <c r="HD169" s="265"/>
      <c r="HE169" s="265"/>
      <c r="HF169" s="265"/>
      <c r="HG169" s="265"/>
      <c r="HH169" s="265"/>
      <c r="HI169" s="265"/>
      <c r="HJ169" s="265"/>
      <c r="HK169" s="265"/>
      <c r="HL169" s="265"/>
      <c r="HM169" s="265"/>
      <c r="HN169" s="265"/>
      <c r="HO169" s="265"/>
      <c r="HP169" s="265"/>
      <c r="HQ169" s="265"/>
      <c r="HR169" s="265"/>
      <c r="HS169" s="265"/>
      <c r="HT169" s="265"/>
      <c r="HU169" s="265"/>
      <c r="HV169" s="265"/>
      <c r="HW169" s="265"/>
      <c r="HX169" s="265"/>
      <c r="HY169" s="265"/>
      <c r="HZ169" s="265"/>
      <c r="IA169" s="265"/>
      <c r="IB169" s="265"/>
      <c r="IC169" s="265"/>
      <c r="ID169" s="265"/>
      <c r="IE169" s="265"/>
      <c r="IF169" s="265"/>
      <c r="IG169" s="265"/>
      <c r="IH169" s="265"/>
      <c r="II169" s="265"/>
      <c r="IJ169" s="265"/>
      <c r="IK169" s="265"/>
      <c r="IL169" s="265"/>
      <c r="IM169" s="265"/>
      <c r="IN169" s="265"/>
      <c r="IO169" s="265"/>
      <c r="IP169" s="265"/>
      <c r="IQ169" s="265"/>
      <c r="IR169" s="265"/>
      <c r="IS169" s="265"/>
      <c r="IT169" s="265"/>
      <c r="IU169" s="265"/>
      <c r="IV169" s="265"/>
    </row>
    <row r="170" spans="1:256" s="469" customFormat="1" ht="15" customHeight="1">
      <c r="A170" s="270"/>
      <c r="B170" s="270"/>
      <c r="C170" s="270"/>
      <c r="D170" s="461"/>
      <c r="E170" s="461"/>
      <c r="F170" s="461"/>
      <c r="G170" s="267"/>
      <c r="H170" s="267"/>
      <c r="I170" s="265"/>
      <c r="J170" s="266"/>
      <c r="K170" s="265"/>
      <c r="L170" s="265"/>
      <c r="M170" s="266"/>
      <c r="N170" s="265"/>
      <c r="O170" s="265"/>
      <c r="P170" s="265"/>
      <c r="Q170" s="265"/>
      <c r="R170" s="265"/>
      <c r="S170" s="265"/>
      <c r="T170" s="265"/>
      <c r="U170" s="265"/>
      <c r="V170" s="265"/>
      <c r="W170" s="265"/>
      <c r="X170" s="265"/>
      <c r="Y170" s="265"/>
      <c r="Z170" s="265"/>
      <c r="AA170" s="265"/>
      <c r="AB170" s="265"/>
      <c r="AC170" s="265"/>
      <c r="AD170" s="265"/>
      <c r="AE170" s="265"/>
      <c r="AF170" s="265"/>
      <c r="AG170" s="265"/>
      <c r="AH170" s="265"/>
      <c r="AI170" s="265"/>
      <c r="AJ170" s="265"/>
      <c r="AK170" s="265"/>
      <c r="AL170" s="265"/>
      <c r="AM170" s="265"/>
      <c r="AN170" s="265"/>
      <c r="AO170" s="265"/>
      <c r="AP170" s="265"/>
      <c r="AQ170" s="265"/>
      <c r="AR170" s="265"/>
      <c r="AS170" s="265"/>
      <c r="AT170" s="265"/>
      <c r="AU170" s="265"/>
      <c r="AV170" s="265"/>
      <c r="AW170" s="265"/>
      <c r="AX170" s="265"/>
      <c r="AY170" s="265"/>
      <c r="AZ170" s="265"/>
      <c r="BA170" s="265"/>
      <c r="BB170" s="265"/>
      <c r="BC170" s="265"/>
      <c r="BD170" s="265"/>
      <c r="BE170" s="265"/>
      <c r="BF170" s="265"/>
      <c r="BG170" s="265"/>
      <c r="BH170" s="265"/>
      <c r="BI170" s="265"/>
      <c r="BJ170" s="265"/>
      <c r="BK170" s="265"/>
      <c r="BL170" s="265"/>
      <c r="BM170" s="265"/>
      <c r="BN170" s="265"/>
      <c r="BO170" s="265"/>
      <c r="BP170" s="265"/>
      <c r="BQ170" s="265"/>
      <c r="BR170" s="265"/>
      <c r="BS170" s="265"/>
      <c r="BT170" s="265"/>
      <c r="BU170" s="265"/>
      <c r="BV170" s="265"/>
      <c r="BW170" s="265"/>
      <c r="BX170" s="265"/>
      <c r="BY170" s="265"/>
      <c r="BZ170" s="265"/>
      <c r="CA170" s="265"/>
      <c r="CB170" s="265"/>
      <c r="CC170" s="265"/>
      <c r="CD170" s="265"/>
      <c r="CE170" s="265"/>
      <c r="CF170" s="265"/>
      <c r="CG170" s="265"/>
      <c r="CH170" s="265"/>
      <c r="CI170" s="265"/>
      <c r="CJ170" s="265"/>
      <c r="CK170" s="265"/>
      <c r="CL170" s="265"/>
      <c r="CM170" s="265"/>
      <c r="CN170" s="265"/>
      <c r="CO170" s="265"/>
      <c r="CP170" s="265"/>
      <c r="CQ170" s="265"/>
      <c r="CR170" s="265"/>
      <c r="CS170" s="265"/>
      <c r="CT170" s="265"/>
      <c r="CU170" s="265"/>
      <c r="CV170" s="265"/>
      <c r="CW170" s="265"/>
      <c r="CX170" s="265"/>
      <c r="CY170" s="265"/>
      <c r="CZ170" s="265"/>
      <c r="DA170" s="265"/>
      <c r="DB170" s="265"/>
      <c r="DC170" s="265"/>
      <c r="DD170" s="265"/>
      <c r="DE170" s="265"/>
      <c r="DF170" s="265"/>
      <c r="DG170" s="265"/>
      <c r="DH170" s="265"/>
      <c r="DI170" s="265"/>
      <c r="DJ170" s="265"/>
      <c r="DK170" s="265"/>
      <c r="DL170" s="265"/>
      <c r="DM170" s="265"/>
      <c r="DN170" s="265"/>
      <c r="DO170" s="265"/>
      <c r="DP170" s="265"/>
      <c r="DQ170" s="265"/>
      <c r="DR170" s="265"/>
      <c r="DS170" s="265"/>
      <c r="DT170" s="265"/>
      <c r="DU170" s="265"/>
      <c r="DV170" s="265"/>
      <c r="DW170" s="265"/>
      <c r="DX170" s="265"/>
      <c r="DY170" s="265"/>
      <c r="DZ170" s="265"/>
      <c r="EA170" s="265"/>
      <c r="EB170" s="265"/>
      <c r="EC170" s="265"/>
      <c r="ED170" s="265"/>
      <c r="EE170" s="265"/>
      <c r="EF170" s="265"/>
      <c r="EG170" s="265"/>
      <c r="EH170" s="265"/>
      <c r="EI170" s="265"/>
      <c r="EJ170" s="265"/>
      <c r="EK170" s="265"/>
      <c r="EL170" s="265"/>
      <c r="EM170" s="265"/>
      <c r="EN170" s="265"/>
      <c r="EO170" s="265"/>
      <c r="EP170" s="265"/>
      <c r="EQ170" s="265"/>
      <c r="ER170" s="265"/>
      <c r="ES170" s="265"/>
      <c r="ET170" s="265"/>
      <c r="EU170" s="265"/>
      <c r="EV170" s="265"/>
      <c r="EW170" s="265"/>
      <c r="EX170" s="265"/>
      <c r="EY170" s="265"/>
      <c r="EZ170" s="265"/>
      <c r="FA170" s="265"/>
      <c r="FB170" s="265"/>
      <c r="FC170" s="265"/>
      <c r="FD170" s="265"/>
      <c r="FE170" s="265"/>
      <c r="FF170" s="265"/>
      <c r="FG170" s="265"/>
      <c r="FH170" s="265"/>
      <c r="FI170" s="265"/>
      <c r="FJ170" s="265"/>
      <c r="FK170" s="265"/>
      <c r="FL170" s="265"/>
      <c r="FM170" s="265"/>
      <c r="FN170" s="265"/>
      <c r="FO170" s="265"/>
      <c r="FP170" s="265"/>
      <c r="FQ170" s="265"/>
      <c r="FR170" s="265"/>
      <c r="FS170" s="265"/>
      <c r="FT170" s="265"/>
      <c r="FU170" s="265"/>
      <c r="FV170" s="265"/>
      <c r="FW170" s="265"/>
      <c r="FX170" s="265"/>
      <c r="FY170" s="265"/>
      <c r="FZ170" s="265"/>
      <c r="GA170" s="265"/>
      <c r="GB170" s="265"/>
      <c r="GC170" s="265"/>
      <c r="GD170" s="265"/>
      <c r="GE170" s="265"/>
      <c r="GF170" s="265"/>
      <c r="GG170" s="265"/>
      <c r="GH170" s="265"/>
      <c r="GI170" s="265"/>
      <c r="GJ170" s="265"/>
      <c r="GK170" s="265"/>
      <c r="GL170" s="265"/>
      <c r="GM170" s="265"/>
      <c r="GN170" s="265"/>
      <c r="GO170" s="265"/>
      <c r="GP170" s="265"/>
      <c r="GQ170" s="265"/>
      <c r="GR170" s="265"/>
      <c r="GS170" s="265"/>
      <c r="GT170" s="265"/>
      <c r="GU170" s="265"/>
      <c r="GV170" s="265"/>
      <c r="GW170" s="265"/>
      <c r="GX170" s="265"/>
      <c r="GY170" s="265"/>
      <c r="GZ170" s="265"/>
      <c r="HA170" s="265"/>
      <c r="HB170" s="265"/>
      <c r="HC170" s="265"/>
      <c r="HD170" s="265"/>
      <c r="HE170" s="265"/>
      <c r="HF170" s="265"/>
      <c r="HG170" s="265"/>
      <c r="HH170" s="265"/>
      <c r="HI170" s="265"/>
      <c r="HJ170" s="265"/>
      <c r="HK170" s="265"/>
      <c r="HL170" s="265"/>
      <c r="HM170" s="265"/>
      <c r="HN170" s="265"/>
      <c r="HO170" s="265"/>
      <c r="HP170" s="265"/>
      <c r="HQ170" s="265"/>
      <c r="HR170" s="265"/>
      <c r="HS170" s="265"/>
      <c r="HT170" s="265"/>
      <c r="HU170" s="265"/>
      <c r="HV170" s="265"/>
      <c r="HW170" s="265"/>
      <c r="HX170" s="265"/>
      <c r="HY170" s="265"/>
      <c r="HZ170" s="265"/>
      <c r="IA170" s="265"/>
      <c r="IB170" s="265"/>
      <c r="IC170" s="265"/>
      <c r="ID170" s="265"/>
      <c r="IE170" s="265"/>
      <c r="IF170" s="265"/>
      <c r="IG170" s="265"/>
      <c r="IH170" s="265"/>
      <c r="II170" s="265"/>
      <c r="IJ170" s="265"/>
      <c r="IK170" s="265"/>
      <c r="IL170" s="265"/>
      <c r="IM170" s="265"/>
      <c r="IN170" s="265"/>
      <c r="IO170" s="265"/>
      <c r="IP170" s="265"/>
      <c r="IQ170" s="265"/>
      <c r="IR170" s="265"/>
      <c r="IS170" s="265"/>
      <c r="IT170" s="265"/>
      <c r="IU170" s="265"/>
      <c r="IV170" s="265"/>
    </row>
    <row r="171" spans="1:256" s="469" customFormat="1" ht="15" customHeight="1">
      <c r="A171" s="270"/>
      <c r="B171" s="270"/>
      <c r="C171" s="270"/>
      <c r="D171" s="461"/>
      <c r="E171" s="461"/>
      <c r="F171" s="461"/>
      <c r="G171" s="267"/>
      <c r="H171" s="267"/>
      <c r="I171" s="265"/>
      <c r="J171" s="266"/>
      <c r="K171" s="265"/>
      <c r="L171" s="265"/>
      <c r="M171" s="266"/>
      <c r="N171" s="265"/>
      <c r="O171" s="265"/>
      <c r="P171" s="265"/>
      <c r="Q171" s="265"/>
      <c r="R171" s="265"/>
      <c r="S171" s="265"/>
      <c r="T171" s="265"/>
      <c r="U171" s="265"/>
      <c r="V171" s="265"/>
      <c r="W171" s="265"/>
      <c r="X171" s="265"/>
      <c r="Y171" s="265"/>
      <c r="Z171" s="265"/>
      <c r="AA171" s="265"/>
      <c r="AB171" s="265"/>
      <c r="AC171" s="265"/>
      <c r="AD171" s="265"/>
      <c r="AE171" s="265"/>
      <c r="AF171" s="265"/>
      <c r="AG171" s="265"/>
      <c r="AH171" s="265"/>
      <c r="AI171" s="265"/>
      <c r="AJ171" s="265"/>
      <c r="AK171" s="265"/>
      <c r="AL171" s="265"/>
      <c r="AM171" s="265"/>
      <c r="AN171" s="265"/>
      <c r="AO171" s="265"/>
      <c r="AP171" s="265"/>
      <c r="AQ171" s="265"/>
      <c r="AR171" s="265"/>
      <c r="AS171" s="265"/>
      <c r="AT171" s="265"/>
      <c r="AU171" s="265"/>
      <c r="AV171" s="265"/>
      <c r="AW171" s="265"/>
      <c r="AX171" s="265"/>
      <c r="AY171" s="265"/>
      <c r="AZ171" s="265"/>
      <c r="BA171" s="265"/>
      <c r="BB171" s="265"/>
      <c r="BC171" s="265"/>
      <c r="BD171" s="265"/>
      <c r="BE171" s="265"/>
      <c r="BF171" s="265"/>
      <c r="BG171" s="265"/>
      <c r="BH171" s="265"/>
      <c r="BI171" s="265"/>
      <c r="BJ171" s="265"/>
      <c r="BK171" s="265"/>
      <c r="BL171" s="265"/>
      <c r="BM171" s="265"/>
      <c r="BN171" s="265"/>
      <c r="BO171" s="265"/>
      <c r="BP171" s="265"/>
      <c r="BQ171" s="265"/>
      <c r="BR171" s="265"/>
      <c r="BS171" s="265"/>
      <c r="BT171" s="265"/>
      <c r="BU171" s="265"/>
      <c r="BV171" s="265"/>
      <c r="BW171" s="265"/>
      <c r="BX171" s="265"/>
      <c r="BY171" s="265"/>
      <c r="BZ171" s="265"/>
      <c r="CA171" s="265"/>
      <c r="CB171" s="265"/>
      <c r="CC171" s="265"/>
      <c r="CD171" s="265"/>
      <c r="CE171" s="265"/>
      <c r="CF171" s="265"/>
      <c r="CG171" s="265"/>
      <c r="CH171" s="265"/>
      <c r="CI171" s="265"/>
      <c r="CJ171" s="265"/>
      <c r="CK171" s="265"/>
      <c r="CL171" s="265"/>
      <c r="CM171" s="265"/>
      <c r="CN171" s="265"/>
      <c r="CO171" s="265"/>
      <c r="CP171" s="265"/>
      <c r="CQ171" s="265"/>
      <c r="CR171" s="265"/>
      <c r="CS171" s="265"/>
      <c r="CT171" s="265"/>
      <c r="CU171" s="265"/>
      <c r="CV171" s="265"/>
      <c r="CW171" s="265"/>
      <c r="CX171" s="265"/>
      <c r="CY171" s="265"/>
      <c r="CZ171" s="265"/>
      <c r="DA171" s="265"/>
      <c r="DB171" s="265"/>
      <c r="DC171" s="265"/>
      <c r="DD171" s="265"/>
      <c r="DE171" s="265"/>
      <c r="DF171" s="265"/>
      <c r="DG171" s="265"/>
      <c r="DH171" s="265"/>
      <c r="DI171" s="265"/>
      <c r="DJ171" s="265"/>
      <c r="DK171" s="265"/>
      <c r="DL171" s="265"/>
      <c r="DM171" s="265"/>
      <c r="DN171" s="265"/>
      <c r="DO171" s="265"/>
      <c r="DP171" s="265"/>
      <c r="DQ171" s="265"/>
      <c r="DR171" s="265"/>
      <c r="DS171" s="265"/>
      <c r="DT171" s="265"/>
      <c r="DU171" s="265"/>
      <c r="DV171" s="265"/>
      <c r="DW171" s="265"/>
      <c r="DX171" s="265"/>
      <c r="DY171" s="265"/>
      <c r="DZ171" s="265"/>
      <c r="EA171" s="265"/>
      <c r="EB171" s="265"/>
      <c r="EC171" s="265"/>
      <c r="ED171" s="265"/>
      <c r="EE171" s="265"/>
      <c r="EF171" s="265"/>
      <c r="EG171" s="265"/>
      <c r="EH171" s="265"/>
      <c r="EI171" s="265"/>
      <c r="EJ171" s="265"/>
      <c r="EK171" s="265"/>
      <c r="EL171" s="265"/>
      <c r="EM171" s="265"/>
      <c r="EN171" s="265"/>
      <c r="EO171" s="265"/>
      <c r="EP171" s="265"/>
      <c r="EQ171" s="265"/>
      <c r="ER171" s="265"/>
      <c r="ES171" s="265"/>
      <c r="ET171" s="265"/>
      <c r="EU171" s="265"/>
      <c r="EV171" s="265"/>
      <c r="EW171" s="265"/>
      <c r="EX171" s="265"/>
      <c r="EY171" s="265"/>
      <c r="EZ171" s="265"/>
      <c r="FA171" s="265"/>
      <c r="FB171" s="265"/>
      <c r="FC171" s="265"/>
      <c r="FD171" s="265"/>
      <c r="FE171" s="265"/>
      <c r="FF171" s="265"/>
      <c r="FG171" s="265"/>
      <c r="FH171" s="265"/>
      <c r="FI171" s="265"/>
      <c r="FJ171" s="265"/>
      <c r="FK171" s="265"/>
      <c r="FL171" s="265"/>
      <c r="FM171" s="265"/>
      <c r="FN171" s="265"/>
      <c r="FO171" s="265"/>
      <c r="FP171" s="265"/>
      <c r="FQ171" s="265"/>
      <c r="FR171" s="265"/>
      <c r="FS171" s="265"/>
      <c r="FT171" s="265"/>
      <c r="FU171" s="265"/>
      <c r="FV171" s="265"/>
      <c r="FW171" s="265"/>
      <c r="FX171" s="265"/>
      <c r="FY171" s="265"/>
      <c r="FZ171" s="265"/>
      <c r="GA171" s="265"/>
      <c r="GB171" s="265"/>
      <c r="GC171" s="265"/>
      <c r="GD171" s="265"/>
      <c r="GE171" s="265"/>
      <c r="GF171" s="265"/>
      <c r="GG171" s="265"/>
      <c r="GH171" s="265"/>
      <c r="GI171" s="265"/>
      <c r="GJ171" s="265"/>
      <c r="GK171" s="265"/>
      <c r="GL171" s="265"/>
      <c r="GM171" s="265"/>
      <c r="GN171" s="265"/>
      <c r="GO171" s="265"/>
      <c r="GP171" s="265"/>
      <c r="GQ171" s="265"/>
      <c r="GR171" s="265"/>
      <c r="GS171" s="265"/>
      <c r="GT171" s="265"/>
      <c r="GU171" s="265"/>
      <c r="GV171" s="265"/>
      <c r="GW171" s="265"/>
      <c r="GX171" s="265"/>
      <c r="GY171" s="265"/>
      <c r="GZ171" s="265"/>
      <c r="HA171" s="265"/>
      <c r="HB171" s="265"/>
      <c r="HC171" s="265"/>
      <c r="HD171" s="265"/>
      <c r="HE171" s="265"/>
      <c r="HF171" s="265"/>
      <c r="HG171" s="265"/>
      <c r="HH171" s="265"/>
      <c r="HI171" s="265"/>
      <c r="HJ171" s="265"/>
      <c r="HK171" s="265"/>
      <c r="HL171" s="265"/>
      <c r="HM171" s="265"/>
      <c r="HN171" s="265"/>
      <c r="HO171" s="265"/>
      <c r="HP171" s="265"/>
      <c r="HQ171" s="265"/>
      <c r="HR171" s="265"/>
      <c r="HS171" s="265"/>
      <c r="HT171" s="265"/>
      <c r="HU171" s="265"/>
      <c r="HV171" s="265"/>
      <c r="HW171" s="265"/>
      <c r="HX171" s="265"/>
      <c r="HY171" s="265"/>
      <c r="HZ171" s="265"/>
      <c r="IA171" s="265"/>
      <c r="IB171" s="265"/>
      <c r="IC171" s="265"/>
      <c r="ID171" s="265"/>
      <c r="IE171" s="265"/>
      <c r="IF171" s="265"/>
      <c r="IG171" s="265"/>
      <c r="IH171" s="265"/>
      <c r="II171" s="265"/>
      <c r="IJ171" s="265"/>
      <c r="IK171" s="265"/>
      <c r="IL171" s="265"/>
      <c r="IM171" s="265"/>
      <c r="IN171" s="265"/>
      <c r="IO171" s="265"/>
      <c r="IP171" s="265"/>
      <c r="IQ171" s="265"/>
      <c r="IR171" s="265"/>
      <c r="IS171" s="265"/>
      <c r="IT171" s="265"/>
      <c r="IU171" s="265"/>
      <c r="IV171" s="265"/>
    </row>
    <row r="172" spans="1:256" s="469" customFormat="1" ht="15" customHeight="1">
      <c r="A172" s="270"/>
      <c r="B172" s="270"/>
      <c r="C172" s="270"/>
      <c r="D172" s="461"/>
      <c r="E172" s="461"/>
      <c r="F172" s="461"/>
      <c r="G172" s="267"/>
      <c r="H172" s="267"/>
      <c r="I172" s="265"/>
      <c r="J172" s="266"/>
      <c r="K172" s="265"/>
      <c r="L172" s="265"/>
      <c r="M172" s="266"/>
      <c r="N172" s="265"/>
      <c r="O172" s="265"/>
      <c r="P172" s="265"/>
      <c r="Q172" s="265"/>
      <c r="R172" s="265"/>
      <c r="S172" s="265"/>
      <c r="T172" s="265"/>
      <c r="U172" s="265"/>
      <c r="V172" s="265"/>
      <c r="W172" s="265"/>
      <c r="X172" s="265"/>
      <c r="Y172" s="265"/>
      <c r="Z172" s="265"/>
      <c r="AA172" s="265"/>
      <c r="AB172" s="265"/>
      <c r="AC172" s="265"/>
      <c r="AD172" s="265"/>
      <c r="AE172" s="265"/>
      <c r="AF172" s="265"/>
      <c r="AG172" s="265"/>
      <c r="AH172" s="265"/>
      <c r="AI172" s="265"/>
      <c r="AJ172" s="265"/>
      <c r="AK172" s="265"/>
      <c r="AL172" s="265"/>
      <c r="AM172" s="265"/>
      <c r="AN172" s="265"/>
      <c r="AO172" s="265"/>
      <c r="AP172" s="265"/>
      <c r="AQ172" s="265"/>
      <c r="AR172" s="265"/>
      <c r="AS172" s="265"/>
      <c r="AT172" s="265"/>
      <c r="AU172" s="265"/>
      <c r="AV172" s="265"/>
      <c r="AW172" s="265"/>
      <c r="AX172" s="265"/>
      <c r="AY172" s="265"/>
      <c r="AZ172" s="265"/>
      <c r="BA172" s="265"/>
      <c r="BB172" s="265"/>
      <c r="BC172" s="265"/>
      <c r="BD172" s="265"/>
      <c r="BE172" s="265"/>
      <c r="BF172" s="265"/>
      <c r="BG172" s="265"/>
      <c r="BH172" s="265"/>
      <c r="BI172" s="265"/>
      <c r="BJ172" s="265"/>
      <c r="BK172" s="265"/>
      <c r="BL172" s="265"/>
      <c r="BM172" s="265"/>
      <c r="BN172" s="265"/>
      <c r="BO172" s="265"/>
      <c r="BP172" s="265"/>
      <c r="BQ172" s="265"/>
      <c r="BR172" s="265"/>
      <c r="BS172" s="265"/>
      <c r="BT172" s="265"/>
      <c r="BU172" s="265"/>
      <c r="BV172" s="265"/>
      <c r="BW172" s="265"/>
      <c r="BX172" s="265"/>
      <c r="BY172" s="265"/>
      <c r="BZ172" s="265"/>
      <c r="CA172" s="265"/>
      <c r="CB172" s="265"/>
      <c r="CC172" s="265"/>
      <c r="CD172" s="265"/>
      <c r="CE172" s="265"/>
      <c r="CF172" s="265"/>
      <c r="CG172" s="265"/>
      <c r="CH172" s="265"/>
      <c r="CI172" s="265"/>
      <c r="CJ172" s="265"/>
      <c r="CK172" s="265"/>
      <c r="CL172" s="265"/>
      <c r="CM172" s="265"/>
      <c r="CN172" s="265"/>
      <c r="CO172" s="265"/>
      <c r="CP172" s="265"/>
      <c r="CQ172" s="265"/>
      <c r="CR172" s="265"/>
      <c r="CS172" s="265"/>
      <c r="CT172" s="265"/>
      <c r="CU172" s="265"/>
      <c r="CV172" s="265"/>
      <c r="CW172" s="265"/>
      <c r="CX172" s="265"/>
      <c r="CY172" s="265"/>
      <c r="CZ172" s="265"/>
      <c r="DA172" s="265"/>
      <c r="DB172" s="265"/>
      <c r="DC172" s="265"/>
      <c r="DD172" s="265"/>
      <c r="DE172" s="265"/>
      <c r="DF172" s="265"/>
      <c r="DG172" s="265"/>
      <c r="DH172" s="265"/>
      <c r="DI172" s="265"/>
      <c r="DJ172" s="265"/>
      <c r="DK172" s="265"/>
      <c r="DL172" s="265"/>
      <c r="DM172" s="265"/>
      <c r="DN172" s="265"/>
      <c r="DO172" s="265"/>
      <c r="DP172" s="265"/>
      <c r="DQ172" s="265"/>
      <c r="DR172" s="265"/>
      <c r="DS172" s="265"/>
      <c r="DT172" s="265"/>
      <c r="DU172" s="265"/>
      <c r="DV172" s="265"/>
      <c r="DW172" s="265"/>
      <c r="DX172" s="265"/>
      <c r="DY172" s="265"/>
      <c r="DZ172" s="265"/>
      <c r="EA172" s="265"/>
      <c r="EB172" s="265"/>
      <c r="EC172" s="265"/>
      <c r="ED172" s="265"/>
      <c r="EE172" s="265"/>
      <c r="EF172" s="265"/>
      <c r="EG172" s="265"/>
      <c r="EH172" s="265"/>
      <c r="EI172" s="265"/>
      <c r="EJ172" s="265"/>
      <c r="EK172" s="265"/>
      <c r="EL172" s="265"/>
      <c r="EM172" s="265"/>
      <c r="EN172" s="265"/>
      <c r="EO172" s="265"/>
      <c r="EP172" s="265"/>
      <c r="EQ172" s="265"/>
      <c r="ER172" s="265"/>
      <c r="ES172" s="265"/>
      <c r="ET172" s="265"/>
      <c r="EU172" s="265"/>
      <c r="EV172" s="265"/>
      <c r="EW172" s="265"/>
      <c r="EX172" s="265"/>
      <c r="EY172" s="265"/>
      <c r="EZ172" s="265"/>
      <c r="FA172" s="265"/>
      <c r="FB172" s="265"/>
      <c r="FC172" s="265"/>
      <c r="FD172" s="265"/>
      <c r="FE172" s="265"/>
      <c r="FF172" s="265"/>
      <c r="FG172" s="265"/>
      <c r="FH172" s="265"/>
      <c r="FI172" s="265"/>
      <c r="FJ172" s="265"/>
      <c r="FK172" s="265"/>
      <c r="FL172" s="265"/>
      <c r="FM172" s="265"/>
      <c r="FN172" s="265"/>
      <c r="FO172" s="265"/>
      <c r="FP172" s="265"/>
      <c r="FQ172" s="265"/>
      <c r="FR172" s="265"/>
      <c r="FS172" s="265"/>
      <c r="FT172" s="265"/>
      <c r="FU172" s="265"/>
      <c r="FV172" s="265"/>
      <c r="FW172" s="265"/>
      <c r="FX172" s="265"/>
      <c r="FY172" s="265"/>
      <c r="FZ172" s="265"/>
      <c r="GA172" s="265"/>
      <c r="GB172" s="265"/>
      <c r="GC172" s="265"/>
      <c r="GD172" s="265"/>
      <c r="GE172" s="265"/>
      <c r="GF172" s="265"/>
      <c r="GG172" s="265"/>
      <c r="GH172" s="265"/>
      <c r="GI172" s="265"/>
      <c r="GJ172" s="265"/>
      <c r="GK172" s="265"/>
      <c r="GL172" s="265"/>
      <c r="GM172" s="265"/>
      <c r="GN172" s="265"/>
      <c r="GO172" s="265"/>
      <c r="GP172" s="265"/>
      <c r="GQ172" s="265"/>
      <c r="GR172" s="265"/>
      <c r="GS172" s="265"/>
      <c r="GT172" s="265"/>
      <c r="GU172" s="265"/>
      <c r="GV172" s="265"/>
      <c r="GW172" s="265"/>
      <c r="GX172" s="265"/>
      <c r="GY172" s="265"/>
      <c r="GZ172" s="265"/>
      <c r="HA172" s="265"/>
      <c r="HB172" s="265"/>
      <c r="HC172" s="265"/>
      <c r="HD172" s="265"/>
      <c r="HE172" s="265"/>
      <c r="HF172" s="265"/>
      <c r="HG172" s="265"/>
      <c r="HH172" s="265"/>
      <c r="HI172" s="265"/>
      <c r="HJ172" s="265"/>
      <c r="HK172" s="265"/>
      <c r="HL172" s="265"/>
      <c r="HM172" s="265"/>
      <c r="HN172" s="265"/>
      <c r="HO172" s="265"/>
      <c r="HP172" s="265"/>
      <c r="HQ172" s="265"/>
      <c r="HR172" s="265"/>
      <c r="HS172" s="265"/>
      <c r="HT172" s="265"/>
      <c r="HU172" s="265"/>
      <c r="HV172" s="265"/>
      <c r="HW172" s="265"/>
      <c r="HX172" s="265"/>
      <c r="HY172" s="265"/>
      <c r="HZ172" s="265"/>
      <c r="IA172" s="265"/>
      <c r="IB172" s="265"/>
      <c r="IC172" s="265"/>
      <c r="ID172" s="265"/>
      <c r="IE172" s="265"/>
      <c r="IF172" s="265"/>
      <c r="IG172" s="265"/>
      <c r="IH172" s="265"/>
      <c r="II172" s="265"/>
      <c r="IJ172" s="265"/>
      <c r="IK172" s="265"/>
      <c r="IL172" s="265"/>
      <c r="IM172" s="265"/>
      <c r="IN172" s="265"/>
      <c r="IO172" s="265"/>
      <c r="IP172" s="265"/>
      <c r="IQ172" s="265"/>
      <c r="IR172" s="265"/>
      <c r="IS172" s="265"/>
      <c r="IT172" s="265"/>
      <c r="IU172" s="265"/>
      <c r="IV172" s="265"/>
    </row>
    <row r="173" spans="1:256" s="469" customFormat="1" ht="15" customHeight="1">
      <c r="A173" s="270"/>
      <c r="B173" s="270"/>
      <c r="C173" s="270"/>
      <c r="D173" s="461"/>
      <c r="E173" s="461"/>
      <c r="F173" s="461"/>
      <c r="G173" s="267"/>
      <c r="H173" s="267"/>
      <c r="I173" s="265"/>
      <c r="J173" s="266"/>
      <c r="K173" s="265"/>
      <c r="L173" s="265"/>
      <c r="M173" s="266"/>
      <c r="N173" s="265"/>
      <c r="O173" s="265"/>
      <c r="P173" s="265"/>
      <c r="Q173" s="265"/>
      <c r="R173" s="265"/>
      <c r="S173" s="265"/>
      <c r="T173" s="265"/>
      <c r="U173" s="265"/>
      <c r="V173" s="265"/>
      <c r="W173" s="265"/>
      <c r="X173" s="265"/>
      <c r="Y173" s="265"/>
      <c r="Z173" s="265"/>
      <c r="AA173" s="265"/>
      <c r="AB173" s="265"/>
      <c r="AC173" s="265"/>
      <c r="AD173" s="265"/>
      <c r="AE173" s="265"/>
      <c r="AF173" s="265"/>
      <c r="AG173" s="265"/>
      <c r="AH173" s="265"/>
      <c r="AI173" s="265"/>
      <c r="AJ173" s="265"/>
      <c r="AK173" s="265"/>
      <c r="AL173" s="265"/>
      <c r="AM173" s="265"/>
      <c r="AN173" s="265"/>
      <c r="AO173" s="265"/>
      <c r="AP173" s="265"/>
      <c r="AQ173" s="265"/>
      <c r="AR173" s="265"/>
      <c r="AS173" s="265"/>
      <c r="AT173" s="265"/>
      <c r="AU173" s="265"/>
      <c r="AV173" s="265"/>
      <c r="AW173" s="265"/>
      <c r="AX173" s="265"/>
      <c r="AY173" s="265"/>
      <c r="AZ173" s="265"/>
      <c r="BA173" s="265"/>
      <c r="BB173" s="265"/>
      <c r="BC173" s="265"/>
      <c r="BD173" s="265"/>
      <c r="BE173" s="265"/>
      <c r="BF173" s="265"/>
      <c r="BG173" s="265"/>
      <c r="BH173" s="265"/>
      <c r="BI173" s="265"/>
      <c r="BJ173" s="265"/>
      <c r="BK173" s="265"/>
      <c r="BL173" s="265"/>
      <c r="BM173" s="265"/>
      <c r="BN173" s="265"/>
      <c r="BO173" s="265"/>
      <c r="BP173" s="265"/>
      <c r="BQ173" s="265"/>
      <c r="BR173" s="265"/>
      <c r="BS173" s="265"/>
      <c r="BT173" s="265"/>
      <c r="BU173" s="265"/>
      <c r="BV173" s="265"/>
      <c r="BW173" s="265"/>
      <c r="BX173" s="265"/>
      <c r="BY173" s="265"/>
      <c r="BZ173" s="265"/>
      <c r="CA173" s="265"/>
      <c r="CB173" s="265"/>
      <c r="CC173" s="265"/>
      <c r="CD173" s="265"/>
      <c r="CE173" s="265"/>
      <c r="CF173" s="265"/>
      <c r="CG173" s="265"/>
      <c r="CH173" s="265"/>
      <c r="CI173" s="265"/>
      <c r="CJ173" s="265"/>
      <c r="CK173" s="265"/>
      <c r="CL173" s="265"/>
      <c r="CM173" s="265"/>
      <c r="CN173" s="265"/>
      <c r="CO173" s="265"/>
      <c r="CP173" s="265"/>
      <c r="CQ173" s="265"/>
      <c r="CR173" s="265"/>
      <c r="CS173" s="265"/>
      <c r="CT173" s="265"/>
      <c r="CU173" s="265"/>
      <c r="CV173" s="265"/>
      <c r="CW173" s="265"/>
      <c r="CX173" s="265"/>
      <c r="CY173" s="265"/>
      <c r="CZ173" s="265"/>
      <c r="DA173" s="265"/>
      <c r="DB173" s="265"/>
      <c r="DC173" s="265"/>
      <c r="DD173" s="265"/>
      <c r="DE173" s="265"/>
      <c r="DF173" s="265"/>
      <c r="DG173" s="265"/>
      <c r="DH173" s="265"/>
      <c r="DI173" s="265"/>
      <c r="DJ173" s="265"/>
      <c r="DK173" s="265"/>
      <c r="DL173" s="265"/>
      <c r="DM173" s="265"/>
      <c r="DN173" s="265"/>
      <c r="DO173" s="265"/>
      <c r="DP173" s="265"/>
      <c r="DQ173" s="265"/>
      <c r="DR173" s="265"/>
      <c r="DS173" s="265"/>
      <c r="DT173" s="265"/>
      <c r="DU173" s="265"/>
      <c r="DV173" s="265"/>
      <c r="DW173" s="265"/>
      <c r="DX173" s="265"/>
      <c r="DY173" s="265"/>
      <c r="DZ173" s="265"/>
      <c r="EA173" s="265"/>
      <c r="EB173" s="265"/>
      <c r="EC173" s="265"/>
      <c r="ED173" s="265"/>
      <c r="EE173" s="265"/>
      <c r="EF173" s="265"/>
      <c r="EG173" s="265"/>
      <c r="EH173" s="265"/>
      <c r="EI173" s="265"/>
      <c r="EJ173" s="265"/>
      <c r="EK173" s="265"/>
      <c r="EL173" s="265"/>
      <c r="EM173" s="265"/>
      <c r="EN173" s="265"/>
      <c r="EO173" s="265"/>
      <c r="EP173" s="265"/>
      <c r="EQ173" s="265"/>
      <c r="ER173" s="265"/>
      <c r="ES173" s="265"/>
      <c r="ET173" s="265"/>
      <c r="EU173" s="265"/>
      <c r="EV173" s="265"/>
      <c r="EW173" s="265"/>
      <c r="EX173" s="265"/>
      <c r="EY173" s="265"/>
      <c r="EZ173" s="265"/>
      <c r="FA173" s="265"/>
      <c r="FB173" s="265"/>
      <c r="FC173" s="265"/>
      <c r="FD173" s="265"/>
      <c r="FE173" s="265"/>
      <c r="FF173" s="265"/>
      <c r="FG173" s="265"/>
      <c r="FH173" s="265"/>
      <c r="FI173" s="265"/>
      <c r="FJ173" s="265"/>
      <c r="FK173" s="265"/>
      <c r="FL173" s="265"/>
      <c r="FM173" s="265"/>
      <c r="FN173" s="265"/>
      <c r="FO173" s="265"/>
      <c r="FP173" s="265"/>
      <c r="FQ173" s="265"/>
      <c r="FR173" s="265"/>
      <c r="FS173" s="265"/>
      <c r="FT173" s="265"/>
      <c r="FU173" s="265"/>
      <c r="FV173" s="265"/>
      <c r="FW173" s="265"/>
      <c r="FX173" s="265"/>
      <c r="FY173" s="265"/>
      <c r="FZ173" s="265"/>
      <c r="GA173" s="265"/>
      <c r="GB173" s="265"/>
      <c r="GC173" s="265"/>
      <c r="GD173" s="265"/>
      <c r="GE173" s="265"/>
      <c r="GF173" s="265"/>
      <c r="GG173" s="265"/>
      <c r="GH173" s="265"/>
      <c r="GI173" s="265"/>
      <c r="GJ173" s="265"/>
      <c r="GK173" s="265"/>
      <c r="GL173" s="265"/>
      <c r="GM173" s="265"/>
      <c r="GN173" s="265"/>
      <c r="GO173" s="265"/>
      <c r="GP173" s="265"/>
      <c r="GQ173" s="265"/>
      <c r="GR173" s="265"/>
      <c r="GS173" s="265"/>
      <c r="GT173" s="265"/>
      <c r="GU173" s="265"/>
      <c r="GV173" s="265"/>
      <c r="GW173" s="265"/>
      <c r="GX173" s="265"/>
      <c r="GY173" s="265"/>
      <c r="GZ173" s="265"/>
      <c r="HA173" s="265"/>
      <c r="HB173" s="265"/>
      <c r="HC173" s="265"/>
      <c r="HD173" s="265"/>
      <c r="HE173" s="265"/>
      <c r="HF173" s="265"/>
      <c r="HG173" s="265"/>
      <c r="HH173" s="265"/>
      <c r="HI173" s="265"/>
      <c r="HJ173" s="265"/>
      <c r="HK173" s="265"/>
      <c r="HL173" s="265"/>
      <c r="HM173" s="265"/>
      <c r="HN173" s="265"/>
      <c r="HO173" s="265"/>
      <c r="HP173" s="265"/>
      <c r="HQ173" s="265"/>
      <c r="HR173" s="265"/>
      <c r="HS173" s="265"/>
      <c r="HT173" s="265"/>
      <c r="HU173" s="265"/>
      <c r="HV173" s="265"/>
      <c r="HW173" s="265"/>
      <c r="HX173" s="265"/>
      <c r="HY173" s="265"/>
      <c r="HZ173" s="265"/>
      <c r="IA173" s="265"/>
      <c r="IB173" s="265"/>
      <c r="IC173" s="265"/>
      <c r="ID173" s="265"/>
      <c r="IE173" s="265"/>
      <c r="IF173" s="265"/>
      <c r="IG173" s="265"/>
      <c r="IH173" s="265"/>
      <c r="II173" s="265"/>
      <c r="IJ173" s="265"/>
      <c r="IK173" s="265"/>
      <c r="IL173" s="265"/>
      <c r="IM173" s="265"/>
      <c r="IN173" s="265"/>
      <c r="IO173" s="265"/>
      <c r="IP173" s="265"/>
      <c r="IQ173" s="265"/>
      <c r="IR173" s="265"/>
      <c r="IS173" s="265"/>
      <c r="IT173" s="265"/>
      <c r="IU173" s="265"/>
      <c r="IV173" s="265"/>
    </row>
    <row r="174" spans="1:256" s="469" customFormat="1" ht="15" customHeight="1">
      <c r="A174" s="270"/>
      <c r="B174" s="270"/>
      <c r="C174" s="270"/>
      <c r="D174" s="461"/>
      <c r="E174" s="461"/>
      <c r="F174" s="461"/>
      <c r="G174" s="267"/>
      <c r="H174" s="267"/>
      <c r="I174" s="265"/>
      <c r="J174" s="266"/>
      <c r="K174" s="265"/>
      <c r="L174" s="265"/>
      <c r="M174" s="266"/>
      <c r="N174" s="265"/>
      <c r="O174" s="265"/>
      <c r="P174" s="265"/>
      <c r="Q174" s="265"/>
      <c r="R174" s="265"/>
      <c r="S174" s="265"/>
      <c r="T174" s="265"/>
      <c r="U174" s="265"/>
      <c r="V174" s="265"/>
      <c r="W174" s="265"/>
      <c r="X174" s="265"/>
      <c r="Y174" s="265"/>
      <c r="Z174" s="265"/>
      <c r="AA174" s="265"/>
      <c r="AB174" s="265"/>
      <c r="AC174" s="265"/>
      <c r="AD174" s="265"/>
      <c r="AE174" s="265"/>
      <c r="AF174" s="265"/>
      <c r="AG174" s="265"/>
      <c r="AH174" s="265"/>
      <c r="AI174" s="265"/>
      <c r="AJ174" s="265"/>
      <c r="AK174" s="265"/>
      <c r="AL174" s="265"/>
      <c r="AM174" s="265"/>
      <c r="AN174" s="265"/>
      <c r="AO174" s="265"/>
      <c r="AP174" s="265"/>
      <c r="AQ174" s="265"/>
      <c r="AR174" s="265"/>
      <c r="AS174" s="265"/>
      <c r="AT174" s="265"/>
      <c r="AU174" s="265"/>
      <c r="AV174" s="265"/>
      <c r="AW174" s="265"/>
      <c r="AX174" s="265"/>
      <c r="AY174" s="265"/>
      <c r="AZ174" s="265"/>
      <c r="BA174" s="265"/>
      <c r="BB174" s="265"/>
      <c r="BC174" s="265"/>
      <c r="BD174" s="265"/>
      <c r="BE174" s="265"/>
      <c r="BF174" s="265"/>
      <c r="BG174" s="265"/>
      <c r="BH174" s="265"/>
      <c r="BI174" s="265"/>
      <c r="BJ174" s="265"/>
      <c r="BK174" s="265"/>
      <c r="BL174" s="265"/>
      <c r="BM174" s="265"/>
      <c r="BN174" s="265"/>
      <c r="BO174" s="265"/>
      <c r="BP174" s="265"/>
      <c r="BQ174" s="265"/>
      <c r="BR174" s="265"/>
      <c r="BS174" s="265"/>
      <c r="BT174" s="265"/>
      <c r="BU174" s="265"/>
      <c r="BV174" s="265"/>
      <c r="BW174" s="265"/>
      <c r="BX174" s="265"/>
      <c r="BY174" s="265"/>
      <c r="BZ174" s="265"/>
      <c r="CA174" s="265"/>
      <c r="CB174" s="265"/>
      <c r="CC174" s="265"/>
      <c r="CD174" s="265"/>
      <c r="CE174" s="265"/>
      <c r="CF174" s="265"/>
      <c r="CG174" s="265"/>
      <c r="CH174" s="265"/>
      <c r="CI174" s="265"/>
      <c r="CJ174" s="265"/>
      <c r="CK174" s="265"/>
      <c r="CL174" s="265"/>
      <c r="CM174" s="265"/>
      <c r="CN174" s="265"/>
      <c r="CO174" s="265"/>
      <c r="CP174" s="265"/>
      <c r="CQ174" s="265"/>
      <c r="CR174" s="265"/>
      <c r="CS174" s="265"/>
      <c r="CT174" s="265"/>
      <c r="CU174" s="265"/>
      <c r="CV174" s="265"/>
      <c r="CW174" s="265"/>
      <c r="CX174" s="265"/>
      <c r="CY174" s="265"/>
      <c r="CZ174" s="265"/>
      <c r="DA174" s="265"/>
      <c r="DB174" s="265"/>
      <c r="DC174" s="265"/>
      <c r="DD174" s="265"/>
      <c r="DE174" s="265"/>
      <c r="DF174" s="265"/>
      <c r="DG174" s="265"/>
      <c r="DH174" s="265"/>
      <c r="DI174" s="265"/>
      <c r="DJ174" s="265"/>
      <c r="DK174" s="265"/>
      <c r="DL174" s="265"/>
      <c r="DM174" s="265"/>
      <c r="DN174" s="265"/>
      <c r="DO174" s="265"/>
      <c r="DP174" s="265"/>
      <c r="DQ174" s="265"/>
      <c r="DR174" s="265"/>
      <c r="DS174" s="265"/>
      <c r="DT174" s="265"/>
      <c r="DU174" s="265"/>
      <c r="DV174" s="265"/>
      <c r="DW174" s="265"/>
      <c r="DX174" s="265"/>
      <c r="DY174" s="265"/>
      <c r="DZ174" s="265"/>
      <c r="EA174" s="265"/>
      <c r="EB174" s="265"/>
      <c r="EC174" s="265"/>
      <c r="ED174" s="265"/>
      <c r="EE174" s="265"/>
      <c r="EF174" s="265"/>
      <c r="EG174" s="265"/>
      <c r="EH174" s="265"/>
      <c r="EI174" s="265"/>
      <c r="EJ174" s="265"/>
      <c r="EK174" s="265"/>
      <c r="EL174" s="265"/>
      <c r="EM174" s="265"/>
      <c r="EN174" s="265"/>
      <c r="EO174" s="265"/>
      <c r="EP174" s="265"/>
      <c r="EQ174" s="265"/>
      <c r="ER174" s="265"/>
      <c r="ES174" s="265"/>
      <c r="ET174" s="265"/>
      <c r="EU174" s="265"/>
      <c r="EV174" s="265"/>
      <c r="EW174" s="265"/>
      <c r="EX174" s="265"/>
      <c r="EY174" s="265"/>
      <c r="EZ174" s="265"/>
      <c r="FA174" s="265"/>
      <c r="FB174" s="265"/>
      <c r="FC174" s="265"/>
      <c r="FD174" s="265"/>
      <c r="FE174" s="265"/>
      <c r="FF174" s="265"/>
      <c r="FG174" s="265"/>
      <c r="FH174" s="265"/>
      <c r="FI174" s="265"/>
      <c r="FJ174" s="265"/>
      <c r="FK174" s="265"/>
      <c r="FL174" s="265"/>
      <c r="FM174" s="265"/>
      <c r="FN174" s="265"/>
      <c r="FO174" s="265"/>
      <c r="FP174" s="265"/>
      <c r="FQ174" s="265"/>
      <c r="FR174" s="265"/>
      <c r="FS174" s="265"/>
      <c r="FT174" s="265"/>
      <c r="FU174" s="265"/>
      <c r="FV174" s="265"/>
      <c r="FW174" s="265"/>
      <c r="FX174" s="265"/>
      <c r="FY174" s="265"/>
      <c r="FZ174" s="265"/>
      <c r="GA174" s="265"/>
      <c r="GB174" s="265"/>
      <c r="GC174" s="265"/>
      <c r="GD174" s="265"/>
      <c r="GE174" s="265"/>
      <c r="GF174" s="265"/>
      <c r="GG174" s="265"/>
      <c r="GH174" s="265"/>
      <c r="GI174" s="265"/>
      <c r="GJ174" s="265"/>
      <c r="GK174" s="265"/>
      <c r="GL174" s="265"/>
      <c r="GM174" s="265"/>
      <c r="GN174" s="265"/>
      <c r="GO174" s="265"/>
      <c r="GP174" s="265"/>
      <c r="GQ174" s="265"/>
      <c r="GR174" s="265"/>
      <c r="GS174" s="265"/>
      <c r="GT174" s="265"/>
      <c r="GU174" s="265"/>
      <c r="GV174" s="265"/>
      <c r="GW174" s="265"/>
      <c r="GX174" s="265"/>
      <c r="GY174" s="265"/>
      <c r="GZ174" s="265"/>
      <c r="HA174" s="265"/>
      <c r="HB174" s="265"/>
      <c r="HC174" s="265"/>
      <c r="HD174" s="265"/>
      <c r="HE174" s="265"/>
      <c r="HF174" s="265"/>
      <c r="HG174" s="265"/>
      <c r="HH174" s="265"/>
      <c r="HI174" s="265"/>
      <c r="HJ174" s="265"/>
      <c r="HK174" s="265"/>
      <c r="HL174" s="265"/>
      <c r="HM174" s="265"/>
      <c r="HN174" s="265"/>
      <c r="HO174" s="265"/>
      <c r="HP174" s="265"/>
      <c r="HQ174" s="265"/>
      <c r="HR174" s="265"/>
      <c r="HS174" s="265"/>
      <c r="HT174" s="265"/>
      <c r="HU174" s="265"/>
      <c r="HV174" s="265"/>
      <c r="HW174" s="265"/>
      <c r="HX174" s="265"/>
      <c r="HY174" s="265"/>
      <c r="HZ174" s="265"/>
      <c r="IA174" s="265"/>
      <c r="IB174" s="265"/>
      <c r="IC174" s="265"/>
      <c r="ID174" s="265"/>
      <c r="IE174" s="265"/>
      <c r="IF174" s="265"/>
      <c r="IG174" s="265"/>
      <c r="IH174" s="265"/>
      <c r="II174" s="265"/>
      <c r="IJ174" s="265"/>
      <c r="IK174" s="265"/>
      <c r="IL174" s="265"/>
      <c r="IM174" s="265"/>
      <c r="IN174" s="265"/>
      <c r="IO174" s="265"/>
      <c r="IP174" s="265"/>
      <c r="IQ174" s="265"/>
      <c r="IR174" s="265"/>
      <c r="IS174" s="265"/>
      <c r="IT174" s="265"/>
      <c r="IU174" s="265"/>
      <c r="IV174" s="265"/>
    </row>
    <row r="175" spans="1:256" s="469" customFormat="1" ht="15" customHeight="1">
      <c r="A175" s="270"/>
      <c r="B175" s="270"/>
      <c r="C175" s="270"/>
      <c r="D175" s="461"/>
      <c r="E175" s="461"/>
      <c r="F175" s="461"/>
      <c r="G175" s="267"/>
      <c r="H175" s="267"/>
      <c r="I175" s="265"/>
      <c r="J175" s="266"/>
      <c r="K175" s="265"/>
      <c r="L175" s="265"/>
      <c r="M175" s="266"/>
      <c r="N175" s="265"/>
      <c r="O175" s="265"/>
      <c r="P175" s="265"/>
      <c r="Q175" s="265"/>
      <c r="R175" s="265"/>
      <c r="S175" s="265"/>
      <c r="T175" s="265"/>
      <c r="U175" s="265"/>
      <c r="V175" s="265"/>
      <c r="W175" s="265"/>
      <c r="X175" s="265"/>
      <c r="Y175" s="265"/>
      <c r="Z175" s="265"/>
      <c r="AA175" s="265"/>
      <c r="AB175" s="265"/>
      <c r="AC175" s="265"/>
      <c r="AD175" s="265"/>
      <c r="AE175" s="265"/>
      <c r="AF175" s="265"/>
      <c r="AG175" s="265"/>
      <c r="AH175" s="265"/>
      <c r="AI175" s="265"/>
      <c r="AJ175" s="265"/>
      <c r="AK175" s="265"/>
      <c r="AL175" s="265"/>
      <c r="AM175" s="265"/>
      <c r="AN175" s="265"/>
      <c r="AO175" s="265"/>
      <c r="AP175" s="265"/>
      <c r="AQ175" s="265"/>
      <c r="AR175" s="265"/>
      <c r="AS175" s="265"/>
      <c r="AT175" s="265"/>
      <c r="AU175" s="265"/>
      <c r="AV175" s="265"/>
      <c r="AW175" s="265"/>
      <c r="AX175" s="265"/>
      <c r="AY175" s="265"/>
      <c r="AZ175" s="265"/>
      <c r="BA175" s="265"/>
      <c r="BB175" s="265"/>
      <c r="BC175" s="265"/>
      <c r="BD175" s="265"/>
      <c r="BE175" s="265"/>
      <c r="BF175" s="265"/>
      <c r="BG175" s="265"/>
      <c r="BH175" s="265"/>
      <c r="BI175" s="265"/>
      <c r="BJ175" s="265"/>
      <c r="BK175" s="265"/>
      <c r="BL175" s="265"/>
      <c r="BM175" s="265"/>
      <c r="BN175" s="265"/>
      <c r="BO175" s="265"/>
      <c r="BP175" s="265"/>
      <c r="BQ175" s="265"/>
      <c r="BR175" s="265"/>
      <c r="BS175" s="265"/>
      <c r="BT175" s="265"/>
      <c r="BU175" s="265"/>
      <c r="BV175" s="265"/>
      <c r="BW175" s="265"/>
      <c r="BX175" s="265"/>
      <c r="BY175" s="265"/>
      <c r="BZ175" s="265"/>
      <c r="CA175" s="265"/>
      <c r="CB175" s="265"/>
      <c r="CC175" s="265"/>
      <c r="CD175" s="265"/>
      <c r="CE175" s="265"/>
      <c r="CF175" s="265"/>
      <c r="CG175" s="265"/>
      <c r="CH175" s="265"/>
      <c r="CI175" s="265"/>
      <c r="CJ175" s="265"/>
      <c r="CK175" s="265"/>
      <c r="CL175" s="265"/>
      <c r="CM175" s="265"/>
      <c r="CN175" s="265"/>
      <c r="CO175" s="265"/>
      <c r="CP175" s="265"/>
      <c r="CQ175" s="265"/>
      <c r="CR175" s="265"/>
      <c r="CS175" s="265"/>
      <c r="CT175" s="265"/>
      <c r="CU175" s="265"/>
      <c r="CV175" s="265"/>
      <c r="CW175" s="265"/>
      <c r="CX175" s="265"/>
      <c r="CY175" s="265"/>
      <c r="CZ175" s="265"/>
      <c r="DA175" s="265"/>
      <c r="DB175" s="265"/>
      <c r="DC175" s="265"/>
      <c r="DD175" s="265"/>
      <c r="DE175" s="265"/>
      <c r="DF175" s="265"/>
      <c r="DG175" s="265"/>
      <c r="DH175" s="265"/>
      <c r="DI175" s="265"/>
      <c r="DJ175" s="265"/>
      <c r="DK175" s="265"/>
      <c r="DL175" s="265"/>
      <c r="DM175" s="265"/>
      <c r="DN175" s="265"/>
      <c r="DO175" s="265"/>
      <c r="DP175" s="265"/>
      <c r="DQ175" s="265"/>
      <c r="DR175" s="265"/>
      <c r="DS175" s="265"/>
      <c r="DT175" s="265"/>
      <c r="DU175" s="265"/>
      <c r="DV175" s="265"/>
      <c r="DW175" s="265"/>
      <c r="DX175" s="265"/>
      <c r="DY175" s="265"/>
      <c r="DZ175" s="265"/>
      <c r="EA175" s="265"/>
      <c r="EB175" s="265"/>
      <c r="EC175" s="265"/>
      <c r="ED175" s="265"/>
      <c r="EE175" s="265"/>
      <c r="EF175" s="265"/>
      <c r="EG175" s="265"/>
      <c r="EH175" s="265"/>
      <c r="EI175" s="265"/>
      <c r="EJ175" s="265"/>
      <c r="EK175" s="265"/>
      <c r="EL175" s="265"/>
      <c r="EM175" s="265"/>
      <c r="EN175" s="265"/>
      <c r="EO175" s="265"/>
      <c r="EP175" s="265"/>
      <c r="EQ175" s="265"/>
      <c r="ER175" s="265"/>
      <c r="ES175" s="265"/>
      <c r="ET175" s="265"/>
      <c r="EU175" s="265"/>
      <c r="EV175" s="265"/>
      <c r="EW175" s="265"/>
      <c r="EX175" s="265"/>
      <c r="EY175" s="265"/>
      <c r="EZ175" s="265"/>
      <c r="FA175" s="265"/>
      <c r="FB175" s="265"/>
      <c r="FC175" s="265"/>
      <c r="FD175" s="265"/>
      <c r="FE175" s="265"/>
      <c r="FF175" s="265"/>
      <c r="FG175" s="265"/>
      <c r="FH175" s="265"/>
      <c r="FI175" s="265"/>
      <c r="FJ175" s="265"/>
      <c r="FK175" s="265"/>
      <c r="FL175" s="265"/>
      <c r="FM175" s="265"/>
      <c r="FN175" s="265"/>
      <c r="FO175" s="265"/>
      <c r="FP175" s="265"/>
      <c r="FQ175" s="265"/>
      <c r="FR175" s="265"/>
      <c r="FS175" s="265"/>
      <c r="FT175" s="265"/>
      <c r="FU175" s="265"/>
      <c r="FV175" s="265"/>
      <c r="FW175" s="265"/>
      <c r="FX175" s="265"/>
      <c r="FY175" s="265"/>
      <c r="FZ175" s="265"/>
      <c r="GA175" s="265"/>
      <c r="GB175" s="265"/>
      <c r="GC175" s="265"/>
      <c r="GD175" s="265"/>
      <c r="GE175" s="265"/>
      <c r="GF175" s="265"/>
      <c r="GG175" s="265"/>
      <c r="GH175" s="265"/>
      <c r="GI175" s="265"/>
      <c r="GJ175" s="265"/>
      <c r="GK175" s="265"/>
      <c r="GL175" s="265"/>
      <c r="GM175" s="265"/>
      <c r="GN175" s="265"/>
      <c r="GO175" s="265"/>
      <c r="GP175" s="265"/>
      <c r="GQ175" s="265"/>
      <c r="GR175" s="265"/>
      <c r="GS175" s="265"/>
      <c r="GT175" s="265"/>
      <c r="GU175" s="265"/>
      <c r="GV175" s="265"/>
      <c r="GW175" s="265"/>
      <c r="GX175" s="265"/>
      <c r="GY175" s="265"/>
      <c r="GZ175" s="265"/>
      <c r="HA175" s="265"/>
      <c r="HB175" s="265"/>
      <c r="HC175" s="265"/>
      <c r="HD175" s="265"/>
      <c r="HE175" s="265"/>
      <c r="HF175" s="265"/>
      <c r="HG175" s="265"/>
      <c r="HH175" s="265"/>
      <c r="HI175" s="265"/>
      <c r="HJ175" s="265"/>
      <c r="HK175" s="265"/>
      <c r="HL175" s="265"/>
      <c r="HM175" s="265"/>
      <c r="HN175" s="265"/>
      <c r="HO175" s="265"/>
      <c r="HP175" s="265"/>
      <c r="HQ175" s="265"/>
      <c r="HR175" s="265"/>
      <c r="HS175" s="265"/>
      <c r="HT175" s="265"/>
      <c r="HU175" s="265"/>
      <c r="HV175" s="265"/>
      <c r="HW175" s="265"/>
      <c r="HX175" s="265"/>
      <c r="HY175" s="265"/>
      <c r="HZ175" s="265"/>
      <c r="IA175" s="265"/>
      <c r="IB175" s="265"/>
      <c r="IC175" s="265"/>
      <c r="ID175" s="265"/>
      <c r="IE175" s="265"/>
      <c r="IF175" s="265"/>
      <c r="IG175" s="265"/>
      <c r="IH175" s="265"/>
      <c r="II175" s="265"/>
      <c r="IJ175" s="265"/>
      <c r="IK175" s="265"/>
      <c r="IL175" s="265"/>
      <c r="IM175" s="265"/>
      <c r="IN175" s="265"/>
      <c r="IO175" s="265"/>
      <c r="IP175" s="265"/>
      <c r="IQ175" s="265"/>
      <c r="IR175" s="265"/>
      <c r="IS175" s="265"/>
      <c r="IT175" s="265"/>
      <c r="IU175" s="265"/>
      <c r="IV175" s="265"/>
    </row>
    <row r="176" spans="1:256" s="469" customFormat="1" ht="15" customHeight="1">
      <c r="A176" s="270"/>
      <c r="B176" s="270"/>
      <c r="C176" s="270"/>
      <c r="D176" s="461"/>
      <c r="E176" s="461"/>
      <c r="F176" s="461"/>
      <c r="G176" s="267"/>
      <c r="H176" s="267"/>
      <c r="I176" s="265"/>
      <c r="J176" s="266"/>
      <c r="K176" s="265"/>
      <c r="L176" s="265"/>
      <c r="M176" s="266"/>
      <c r="N176" s="265"/>
      <c r="O176" s="265"/>
      <c r="P176" s="265"/>
      <c r="Q176" s="265"/>
      <c r="R176" s="265"/>
      <c r="S176" s="265"/>
      <c r="T176" s="265"/>
      <c r="U176" s="265"/>
      <c r="V176" s="265"/>
      <c r="W176" s="265"/>
      <c r="X176" s="265"/>
      <c r="Y176" s="265"/>
      <c r="Z176" s="265"/>
      <c r="AA176" s="265"/>
      <c r="AB176" s="265"/>
      <c r="AC176" s="265"/>
      <c r="AD176" s="265"/>
      <c r="AE176" s="265"/>
      <c r="AF176" s="265"/>
      <c r="AG176" s="265"/>
      <c r="AH176" s="265"/>
      <c r="AI176" s="265"/>
      <c r="AJ176" s="265"/>
      <c r="AK176" s="265"/>
      <c r="AL176" s="265"/>
      <c r="AM176" s="265"/>
      <c r="AN176" s="265"/>
      <c r="AO176" s="265"/>
      <c r="AP176" s="265"/>
      <c r="AQ176" s="265"/>
      <c r="AR176" s="265"/>
      <c r="AS176" s="265"/>
      <c r="AT176" s="265"/>
      <c r="AU176" s="265"/>
      <c r="AV176" s="265"/>
      <c r="AW176" s="265"/>
      <c r="AX176" s="265"/>
      <c r="AY176" s="265"/>
      <c r="AZ176" s="265"/>
      <c r="BA176" s="265"/>
      <c r="BB176" s="265"/>
      <c r="BC176" s="265"/>
      <c r="BD176" s="265"/>
      <c r="BE176" s="265"/>
      <c r="BF176" s="265"/>
      <c r="BG176" s="265"/>
      <c r="BH176" s="265"/>
      <c r="BI176" s="265"/>
      <c r="BJ176" s="265"/>
      <c r="BK176" s="265"/>
      <c r="BL176" s="265"/>
      <c r="BM176" s="265"/>
      <c r="BN176" s="265"/>
      <c r="BO176" s="265"/>
      <c r="BP176" s="265"/>
      <c r="BQ176" s="265"/>
      <c r="BR176" s="265"/>
      <c r="BS176" s="265"/>
      <c r="BT176" s="265"/>
      <c r="BU176" s="265"/>
      <c r="BV176" s="265"/>
      <c r="BW176" s="265"/>
      <c r="BX176" s="265"/>
      <c r="BY176" s="265"/>
      <c r="BZ176" s="265"/>
      <c r="CA176" s="265"/>
      <c r="CB176" s="265"/>
      <c r="CC176" s="265"/>
      <c r="CD176" s="265"/>
      <c r="CE176" s="265"/>
      <c r="CF176" s="265"/>
      <c r="CG176" s="265"/>
      <c r="CH176" s="265"/>
      <c r="CI176" s="265"/>
      <c r="CJ176" s="265"/>
      <c r="CK176" s="265"/>
      <c r="CL176" s="265"/>
      <c r="CM176" s="265"/>
      <c r="CN176" s="265"/>
      <c r="CO176" s="265"/>
      <c r="CP176" s="265"/>
      <c r="CQ176" s="265"/>
      <c r="CR176" s="265"/>
      <c r="CS176" s="265"/>
      <c r="CT176" s="265"/>
      <c r="CU176" s="265"/>
      <c r="CV176" s="265"/>
      <c r="CW176" s="265"/>
      <c r="CX176" s="265"/>
      <c r="CY176" s="265"/>
      <c r="CZ176" s="265"/>
      <c r="DA176" s="265"/>
      <c r="DB176" s="265"/>
      <c r="DC176" s="265"/>
      <c r="DD176" s="265"/>
      <c r="DE176" s="265"/>
      <c r="DF176" s="265"/>
      <c r="DG176" s="265"/>
      <c r="DH176" s="265"/>
      <c r="DI176" s="265"/>
      <c r="DJ176" s="265"/>
      <c r="DK176" s="265"/>
      <c r="DL176" s="265"/>
      <c r="DM176" s="265"/>
      <c r="DN176" s="265"/>
      <c r="DO176" s="265"/>
      <c r="DP176" s="265"/>
      <c r="DQ176" s="265"/>
      <c r="DR176" s="265"/>
      <c r="DS176" s="265"/>
      <c r="DT176" s="265"/>
      <c r="DU176" s="265"/>
      <c r="DV176" s="265"/>
      <c r="DW176" s="265"/>
      <c r="DX176" s="265"/>
      <c r="DY176" s="265"/>
      <c r="DZ176" s="265"/>
      <c r="EA176" s="265"/>
      <c r="EB176" s="265"/>
      <c r="EC176" s="265"/>
      <c r="ED176" s="265"/>
      <c r="EE176" s="265"/>
      <c r="EF176" s="265"/>
      <c r="EG176" s="265"/>
      <c r="EH176" s="265"/>
      <c r="EI176" s="265"/>
      <c r="EJ176" s="265"/>
      <c r="EK176" s="265"/>
      <c r="EL176" s="265"/>
      <c r="EM176" s="265"/>
      <c r="EN176" s="265"/>
      <c r="EO176" s="265"/>
      <c r="EP176" s="265"/>
      <c r="EQ176" s="265"/>
      <c r="ER176" s="265"/>
      <c r="ES176" s="265"/>
      <c r="ET176" s="265"/>
      <c r="EU176" s="265"/>
      <c r="EV176" s="265"/>
      <c r="EW176" s="265"/>
      <c r="EX176" s="265"/>
      <c r="EY176" s="265"/>
      <c r="EZ176" s="265"/>
      <c r="FA176" s="265"/>
      <c r="FB176" s="265"/>
      <c r="FC176" s="265"/>
      <c r="FD176" s="265"/>
      <c r="FE176" s="265"/>
      <c r="FF176" s="265"/>
      <c r="FG176" s="265"/>
      <c r="FH176" s="265"/>
      <c r="FI176" s="265"/>
      <c r="FJ176" s="265"/>
      <c r="FK176" s="265"/>
      <c r="FL176" s="265"/>
      <c r="FM176" s="265"/>
      <c r="FN176" s="265"/>
      <c r="FO176" s="265"/>
      <c r="FP176" s="265"/>
      <c r="FQ176" s="265"/>
      <c r="FR176" s="265"/>
      <c r="FS176" s="265"/>
      <c r="FT176" s="265"/>
      <c r="FU176" s="265"/>
      <c r="FV176" s="265"/>
      <c r="FW176" s="265"/>
      <c r="FX176" s="265"/>
      <c r="FY176" s="265"/>
      <c r="FZ176" s="265"/>
      <c r="GA176" s="265"/>
      <c r="GB176" s="265"/>
      <c r="GC176" s="265"/>
      <c r="GD176" s="265"/>
      <c r="GE176" s="265"/>
      <c r="GF176" s="265"/>
      <c r="GG176" s="265"/>
      <c r="GH176" s="265"/>
      <c r="GI176" s="265"/>
      <c r="GJ176" s="265"/>
      <c r="GK176" s="265"/>
      <c r="GL176" s="265"/>
      <c r="GM176" s="265"/>
      <c r="GN176" s="265"/>
      <c r="GO176" s="265"/>
      <c r="GP176" s="265"/>
      <c r="GQ176" s="265"/>
      <c r="GR176" s="265"/>
      <c r="GS176" s="265"/>
      <c r="GT176" s="265"/>
      <c r="GU176" s="265"/>
      <c r="GV176" s="265"/>
      <c r="GW176" s="265"/>
      <c r="GX176" s="265"/>
      <c r="GY176" s="265"/>
      <c r="GZ176" s="265"/>
      <c r="HA176" s="265"/>
      <c r="HB176" s="265"/>
      <c r="HC176" s="265"/>
      <c r="HD176" s="265"/>
      <c r="HE176" s="265"/>
      <c r="HF176" s="265"/>
      <c r="HG176" s="265"/>
      <c r="HH176" s="265"/>
      <c r="HI176" s="265"/>
      <c r="HJ176" s="265"/>
      <c r="HK176" s="265"/>
      <c r="HL176" s="265"/>
      <c r="HM176" s="265"/>
      <c r="HN176" s="265"/>
      <c r="HO176" s="265"/>
      <c r="HP176" s="265"/>
      <c r="HQ176" s="265"/>
      <c r="HR176" s="265"/>
      <c r="HS176" s="265"/>
      <c r="HT176" s="265"/>
      <c r="HU176" s="265"/>
      <c r="HV176" s="265"/>
      <c r="HW176" s="265"/>
      <c r="HX176" s="265"/>
      <c r="HY176" s="265"/>
      <c r="HZ176" s="265"/>
      <c r="IA176" s="265"/>
      <c r="IB176" s="265"/>
      <c r="IC176" s="265"/>
      <c r="ID176" s="265"/>
      <c r="IE176" s="265"/>
      <c r="IF176" s="265"/>
      <c r="IG176" s="265"/>
      <c r="IH176" s="265"/>
      <c r="II176" s="265"/>
      <c r="IJ176" s="265"/>
      <c r="IK176" s="265"/>
      <c r="IL176" s="265"/>
      <c r="IM176" s="265"/>
      <c r="IN176" s="265"/>
      <c r="IO176" s="265"/>
      <c r="IP176" s="265"/>
      <c r="IQ176" s="265"/>
      <c r="IR176" s="265"/>
      <c r="IS176" s="265"/>
      <c r="IT176" s="265"/>
      <c r="IU176" s="265"/>
      <c r="IV176" s="265"/>
    </row>
    <row r="177" spans="1:256" s="469" customFormat="1" ht="15" customHeight="1">
      <c r="A177" s="270"/>
      <c r="B177" s="270"/>
      <c r="C177" s="270"/>
      <c r="D177" s="461"/>
      <c r="E177" s="461"/>
      <c r="F177" s="461"/>
      <c r="G177" s="267"/>
      <c r="H177" s="267"/>
      <c r="I177" s="265"/>
      <c r="J177" s="266"/>
      <c r="K177" s="265"/>
      <c r="L177" s="265"/>
      <c r="M177" s="266"/>
      <c r="N177" s="265"/>
      <c r="O177" s="265"/>
      <c r="P177" s="265"/>
      <c r="Q177" s="265"/>
      <c r="R177" s="265"/>
      <c r="S177" s="265"/>
      <c r="T177" s="265"/>
      <c r="U177" s="265"/>
      <c r="V177" s="265"/>
      <c r="W177" s="265"/>
      <c r="X177" s="265"/>
      <c r="Y177" s="265"/>
      <c r="Z177" s="265"/>
      <c r="AA177" s="265"/>
      <c r="AB177" s="265"/>
      <c r="AC177" s="265"/>
      <c r="AD177" s="265"/>
      <c r="AE177" s="265"/>
      <c r="AF177" s="265"/>
      <c r="AG177" s="265"/>
      <c r="AH177" s="265"/>
      <c r="AI177" s="265"/>
      <c r="AJ177" s="265"/>
      <c r="AK177" s="265"/>
      <c r="AL177" s="265"/>
      <c r="AM177" s="265"/>
      <c r="AN177" s="265"/>
      <c r="AO177" s="265"/>
      <c r="AP177" s="265"/>
      <c r="AQ177" s="265"/>
      <c r="AR177" s="265"/>
      <c r="AS177" s="265"/>
      <c r="AT177" s="265"/>
      <c r="AU177" s="265"/>
      <c r="AV177" s="265"/>
      <c r="AW177" s="265"/>
      <c r="AX177" s="265"/>
      <c r="AY177" s="265"/>
      <c r="AZ177" s="265"/>
      <c r="BA177" s="265"/>
      <c r="BB177" s="265"/>
      <c r="BC177" s="265"/>
      <c r="BD177" s="265"/>
      <c r="BE177" s="265"/>
      <c r="BF177" s="265"/>
      <c r="BG177" s="265"/>
      <c r="BH177" s="265"/>
      <c r="BI177" s="265"/>
      <c r="BJ177" s="265"/>
      <c r="BK177" s="265"/>
      <c r="BL177" s="265"/>
      <c r="BM177" s="265"/>
      <c r="BN177" s="265"/>
      <c r="BO177" s="265"/>
      <c r="BP177" s="265"/>
      <c r="BQ177" s="265"/>
      <c r="BR177" s="265"/>
      <c r="BS177" s="265"/>
      <c r="BT177" s="265"/>
      <c r="BU177" s="265"/>
      <c r="BV177" s="265"/>
      <c r="BW177" s="265"/>
      <c r="BX177" s="265"/>
      <c r="BY177" s="265"/>
      <c r="BZ177" s="265"/>
      <c r="CA177" s="265"/>
      <c r="CB177" s="265"/>
      <c r="CC177" s="265"/>
      <c r="CD177" s="265"/>
      <c r="CE177" s="265"/>
      <c r="CF177" s="265"/>
      <c r="CG177" s="265"/>
      <c r="CH177" s="265"/>
      <c r="CI177" s="265"/>
      <c r="CJ177" s="265"/>
      <c r="CK177" s="265"/>
      <c r="CL177" s="265"/>
      <c r="CM177" s="265"/>
      <c r="CN177" s="265"/>
      <c r="CO177" s="265"/>
      <c r="CP177" s="265"/>
      <c r="CQ177" s="265"/>
      <c r="CR177" s="265"/>
      <c r="CS177" s="265"/>
      <c r="CT177" s="265"/>
      <c r="CU177" s="265"/>
      <c r="CV177" s="265"/>
      <c r="CW177" s="265"/>
      <c r="CX177" s="265"/>
      <c r="CY177" s="265"/>
      <c r="CZ177" s="265"/>
      <c r="DA177" s="265"/>
      <c r="DB177" s="265"/>
      <c r="DC177" s="265"/>
      <c r="DD177" s="265"/>
      <c r="DE177" s="265"/>
      <c r="DF177" s="265"/>
      <c r="DG177" s="265"/>
      <c r="DH177" s="265"/>
      <c r="DI177" s="265"/>
      <c r="DJ177" s="265"/>
      <c r="DK177" s="265"/>
      <c r="DL177" s="265"/>
      <c r="DM177" s="265"/>
      <c r="DN177" s="265"/>
      <c r="DO177" s="265"/>
      <c r="DP177" s="265"/>
      <c r="DQ177" s="265"/>
      <c r="DR177" s="265"/>
      <c r="DS177" s="265"/>
      <c r="DT177" s="265"/>
      <c r="DU177" s="265"/>
      <c r="DV177" s="265"/>
      <c r="DW177" s="265"/>
      <c r="DX177" s="265"/>
      <c r="DY177" s="265"/>
      <c r="DZ177" s="265"/>
      <c r="EA177" s="265"/>
      <c r="EB177" s="265"/>
      <c r="EC177" s="265"/>
      <c r="ED177" s="265"/>
      <c r="EE177" s="265"/>
      <c r="EF177" s="265"/>
      <c r="EG177" s="265"/>
      <c r="EH177" s="265"/>
      <c r="EI177" s="265"/>
      <c r="EJ177" s="265"/>
      <c r="EK177" s="265"/>
      <c r="EL177" s="265"/>
      <c r="EM177" s="265"/>
      <c r="EN177" s="265"/>
      <c r="EO177" s="265"/>
      <c r="EP177" s="265"/>
      <c r="EQ177" s="265"/>
      <c r="ER177" s="265"/>
      <c r="ES177" s="265"/>
      <c r="ET177" s="265"/>
      <c r="EU177" s="265"/>
      <c r="EV177" s="265"/>
      <c r="EW177" s="265"/>
      <c r="EX177" s="265"/>
      <c r="EY177" s="265"/>
      <c r="EZ177" s="265"/>
      <c r="FA177" s="265"/>
      <c r="FB177" s="265"/>
      <c r="FC177" s="265"/>
      <c r="FD177" s="265"/>
      <c r="FE177" s="265"/>
      <c r="FF177" s="265"/>
      <c r="FG177" s="265"/>
      <c r="FH177" s="265"/>
      <c r="FI177" s="265"/>
      <c r="FJ177" s="265"/>
      <c r="FK177" s="265"/>
      <c r="FL177" s="265"/>
      <c r="FM177" s="265"/>
      <c r="FN177" s="265"/>
      <c r="FO177" s="265"/>
      <c r="FP177" s="265"/>
      <c r="FQ177" s="265"/>
      <c r="FR177" s="265"/>
      <c r="FS177" s="265"/>
      <c r="FT177" s="265"/>
      <c r="FU177" s="265"/>
      <c r="FV177" s="265"/>
      <c r="FW177" s="265"/>
      <c r="FX177" s="265"/>
      <c r="FY177" s="265"/>
      <c r="FZ177" s="265"/>
      <c r="GA177" s="265"/>
      <c r="GB177" s="265"/>
      <c r="GC177" s="265"/>
      <c r="GD177" s="265"/>
      <c r="GE177" s="265"/>
      <c r="GF177" s="265"/>
      <c r="GG177" s="265"/>
      <c r="GH177" s="265"/>
      <c r="GI177" s="265"/>
      <c r="GJ177" s="265"/>
      <c r="GK177" s="265"/>
      <c r="GL177" s="265"/>
      <c r="GM177" s="265"/>
      <c r="GN177" s="265"/>
      <c r="GO177" s="265"/>
      <c r="GP177" s="265"/>
      <c r="GQ177" s="265"/>
      <c r="GR177" s="265"/>
      <c r="GS177" s="265"/>
      <c r="GT177" s="265"/>
      <c r="GU177" s="265"/>
      <c r="GV177" s="265"/>
      <c r="GW177" s="265"/>
      <c r="GX177" s="265"/>
      <c r="GY177" s="265"/>
      <c r="GZ177" s="265"/>
      <c r="HA177" s="265"/>
      <c r="HB177" s="265"/>
      <c r="HC177" s="265"/>
      <c r="HD177" s="265"/>
      <c r="HE177" s="265"/>
      <c r="HF177" s="265"/>
      <c r="HG177" s="265"/>
      <c r="HH177" s="265"/>
      <c r="HI177" s="265"/>
      <c r="HJ177" s="265"/>
      <c r="HK177" s="265"/>
      <c r="HL177" s="265"/>
      <c r="HM177" s="265"/>
      <c r="HN177" s="265"/>
      <c r="HO177" s="265"/>
      <c r="HP177" s="265"/>
      <c r="HQ177" s="265"/>
      <c r="HR177" s="265"/>
      <c r="HS177" s="265"/>
      <c r="HT177" s="265"/>
      <c r="HU177" s="265"/>
      <c r="HV177" s="265"/>
      <c r="HW177" s="265"/>
      <c r="HX177" s="265"/>
      <c r="HY177" s="265"/>
      <c r="HZ177" s="265"/>
      <c r="IA177" s="265"/>
      <c r="IB177" s="265"/>
      <c r="IC177" s="265"/>
      <c r="ID177" s="265"/>
      <c r="IE177" s="265"/>
      <c r="IF177" s="265"/>
      <c r="IG177" s="265"/>
      <c r="IH177" s="265"/>
      <c r="II177" s="265"/>
      <c r="IJ177" s="265"/>
      <c r="IK177" s="265"/>
      <c r="IL177" s="265"/>
      <c r="IM177" s="265"/>
      <c r="IN177" s="265"/>
      <c r="IO177" s="265"/>
      <c r="IP177" s="265"/>
      <c r="IQ177" s="265"/>
      <c r="IR177" s="265"/>
      <c r="IS177" s="265"/>
      <c r="IT177" s="265"/>
      <c r="IU177" s="265"/>
      <c r="IV177" s="265"/>
    </row>
    <row r="178" spans="1:256" s="469" customFormat="1" ht="15" customHeight="1">
      <c r="A178" s="270"/>
      <c r="B178" s="270"/>
      <c r="C178" s="270"/>
      <c r="D178" s="461"/>
      <c r="E178" s="461"/>
      <c r="F178" s="461"/>
      <c r="G178" s="267"/>
      <c r="H178" s="267"/>
      <c r="I178" s="265"/>
      <c r="J178" s="266"/>
      <c r="K178" s="265"/>
      <c r="L178" s="265"/>
      <c r="M178" s="266"/>
      <c r="N178" s="265"/>
      <c r="O178" s="265"/>
      <c r="P178" s="265"/>
      <c r="Q178" s="265"/>
      <c r="R178" s="265"/>
      <c r="S178" s="265"/>
      <c r="T178" s="265"/>
      <c r="U178" s="265"/>
      <c r="V178" s="265"/>
      <c r="W178" s="265"/>
      <c r="X178" s="265"/>
      <c r="Y178" s="265"/>
      <c r="Z178" s="265"/>
      <c r="AA178" s="265"/>
      <c r="AB178" s="265"/>
      <c r="AC178" s="265"/>
      <c r="AD178" s="265"/>
      <c r="AE178" s="265"/>
      <c r="AF178" s="265"/>
      <c r="AG178" s="265"/>
      <c r="AH178" s="265"/>
      <c r="AI178" s="265"/>
      <c r="AJ178" s="265"/>
      <c r="AK178" s="265"/>
      <c r="AL178" s="265"/>
      <c r="AM178" s="265"/>
      <c r="AN178" s="265"/>
      <c r="AO178" s="265"/>
      <c r="AP178" s="265"/>
      <c r="AQ178" s="265"/>
      <c r="AR178" s="265"/>
      <c r="AS178" s="265"/>
      <c r="AT178" s="265"/>
      <c r="AU178" s="265"/>
      <c r="AV178" s="265"/>
      <c r="AW178" s="265"/>
      <c r="AX178" s="265"/>
      <c r="AY178" s="265"/>
      <c r="AZ178" s="265"/>
      <c r="BA178" s="265"/>
      <c r="BB178" s="265"/>
      <c r="BC178" s="265"/>
      <c r="BD178" s="265"/>
      <c r="BE178" s="265"/>
      <c r="BF178" s="265"/>
      <c r="BG178" s="265"/>
      <c r="BH178" s="265"/>
      <c r="BI178" s="265"/>
      <c r="BJ178" s="265"/>
      <c r="BK178" s="265"/>
      <c r="BL178" s="265"/>
      <c r="BM178" s="265"/>
      <c r="BN178" s="265"/>
      <c r="BO178" s="265"/>
      <c r="BP178" s="265"/>
      <c r="BQ178" s="265"/>
      <c r="BR178" s="265"/>
      <c r="BS178" s="265"/>
      <c r="BT178" s="265"/>
      <c r="BU178" s="265"/>
      <c r="BV178" s="265"/>
      <c r="BW178" s="265"/>
      <c r="BX178" s="265"/>
      <c r="BY178" s="265"/>
      <c r="BZ178" s="265"/>
      <c r="CA178" s="265"/>
      <c r="CB178" s="265"/>
      <c r="CC178" s="265"/>
      <c r="CD178" s="265"/>
      <c r="CE178" s="265"/>
      <c r="CF178" s="265"/>
      <c r="CG178" s="265"/>
      <c r="CH178" s="265"/>
      <c r="CI178" s="265"/>
      <c r="CJ178" s="265"/>
      <c r="CK178" s="265"/>
      <c r="CL178" s="265"/>
      <c r="CM178" s="265"/>
      <c r="CN178" s="265"/>
      <c r="CO178" s="265"/>
      <c r="CP178" s="265"/>
      <c r="CQ178" s="265"/>
      <c r="CR178" s="265"/>
      <c r="CS178" s="265"/>
      <c r="CT178" s="265"/>
      <c r="CU178" s="265"/>
      <c r="CV178" s="265"/>
      <c r="CW178" s="265"/>
      <c r="CX178" s="265"/>
      <c r="CY178" s="265"/>
      <c r="CZ178" s="265"/>
      <c r="DA178" s="265"/>
      <c r="DB178" s="265"/>
      <c r="DC178" s="265"/>
      <c r="DD178" s="265"/>
      <c r="DE178" s="265"/>
      <c r="DF178" s="265"/>
      <c r="DG178" s="265"/>
      <c r="DH178" s="265"/>
      <c r="DI178" s="265"/>
      <c r="DJ178" s="265"/>
      <c r="DK178" s="265"/>
      <c r="DL178" s="265"/>
      <c r="DM178" s="265"/>
      <c r="DN178" s="265"/>
      <c r="DO178" s="265"/>
      <c r="DP178" s="265"/>
      <c r="DQ178" s="265"/>
      <c r="DR178" s="265"/>
      <c r="DS178" s="265"/>
      <c r="DT178" s="265"/>
      <c r="DU178" s="265"/>
      <c r="DV178" s="265"/>
      <c r="DW178" s="265"/>
      <c r="DX178" s="265"/>
      <c r="DY178" s="265"/>
      <c r="DZ178" s="265"/>
      <c r="EA178" s="265"/>
      <c r="EB178" s="265"/>
      <c r="EC178" s="265"/>
      <c r="ED178" s="265"/>
      <c r="EE178" s="265"/>
      <c r="EF178" s="265"/>
      <c r="EG178" s="265"/>
      <c r="EH178" s="265"/>
      <c r="EI178" s="265"/>
      <c r="EJ178" s="265"/>
      <c r="EK178" s="265"/>
      <c r="EL178" s="265"/>
      <c r="EM178" s="265"/>
      <c r="EN178" s="265"/>
      <c r="EO178" s="265"/>
      <c r="EP178" s="265"/>
      <c r="EQ178" s="265"/>
      <c r="ER178" s="265"/>
      <c r="ES178" s="265"/>
      <c r="ET178" s="265"/>
      <c r="EU178" s="265"/>
      <c r="EV178" s="265"/>
      <c r="EW178" s="265"/>
      <c r="EX178" s="265"/>
      <c r="EY178" s="265"/>
      <c r="EZ178" s="265"/>
      <c r="FA178" s="265"/>
      <c r="FB178" s="265"/>
      <c r="FC178" s="265"/>
      <c r="FD178" s="265"/>
      <c r="FE178" s="265"/>
      <c r="FF178" s="265"/>
      <c r="FG178" s="265"/>
      <c r="FH178" s="265"/>
      <c r="FI178" s="265"/>
      <c r="FJ178" s="265"/>
      <c r="FK178" s="265"/>
      <c r="FL178" s="265"/>
      <c r="FM178" s="265"/>
      <c r="FN178" s="265"/>
      <c r="FO178" s="265"/>
      <c r="FP178" s="265"/>
      <c r="FQ178" s="265"/>
      <c r="FR178" s="265"/>
      <c r="FS178" s="265"/>
      <c r="FT178" s="265"/>
      <c r="FU178" s="265"/>
      <c r="FV178" s="265"/>
      <c r="FW178" s="265"/>
      <c r="FX178" s="265"/>
      <c r="FY178" s="265"/>
      <c r="FZ178" s="265"/>
      <c r="GA178" s="265"/>
      <c r="GB178" s="265"/>
      <c r="GC178" s="265"/>
      <c r="GD178" s="265"/>
      <c r="GE178" s="265"/>
      <c r="GF178" s="265"/>
      <c r="GG178" s="265"/>
      <c r="GH178" s="265"/>
      <c r="GI178" s="265"/>
      <c r="GJ178" s="265"/>
      <c r="GK178" s="265"/>
      <c r="GL178" s="265"/>
      <c r="GM178" s="265"/>
      <c r="GN178" s="265"/>
      <c r="GO178" s="265"/>
      <c r="GP178" s="265"/>
      <c r="GQ178" s="265"/>
      <c r="GR178" s="265"/>
      <c r="GS178" s="265"/>
      <c r="GT178" s="265"/>
      <c r="GU178" s="265"/>
      <c r="GV178" s="265"/>
      <c r="GW178" s="265"/>
      <c r="GX178" s="265"/>
      <c r="GY178" s="265"/>
      <c r="GZ178" s="265"/>
      <c r="HA178" s="265"/>
      <c r="HB178" s="265"/>
      <c r="HC178" s="265"/>
      <c r="HD178" s="265"/>
      <c r="HE178" s="265"/>
      <c r="HF178" s="265"/>
      <c r="HG178" s="265"/>
      <c r="HH178" s="265"/>
      <c r="HI178" s="265"/>
      <c r="HJ178" s="265"/>
      <c r="HK178" s="265"/>
      <c r="HL178" s="265"/>
      <c r="HM178" s="265"/>
      <c r="HN178" s="265"/>
      <c r="HO178" s="265"/>
      <c r="HP178" s="265"/>
      <c r="HQ178" s="265"/>
      <c r="HR178" s="265"/>
      <c r="HS178" s="265"/>
      <c r="HT178" s="265"/>
      <c r="HU178" s="265"/>
      <c r="HV178" s="265"/>
      <c r="HW178" s="265"/>
      <c r="HX178" s="265"/>
      <c r="HY178" s="265"/>
      <c r="HZ178" s="265"/>
      <c r="IA178" s="265"/>
      <c r="IB178" s="265"/>
      <c r="IC178" s="265"/>
      <c r="ID178" s="265"/>
      <c r="IE178" s="265"/>
      <c r="IF178" s="265"/>
      <c r="IG178" s="265"/>
      <c r="IH178" s="265"/>
      <c r="II178" s="265"/>
      <c r="IJ178" s="265"/>
      <c r="IK178" s="265"/>
      <c r="IL178" s="265"/>
      <c r="IM178" s="265"/>
      <c r="IN178" s="265"/>
      <c r="IO178" s="265"/>
      <c r="IP178" s="265"/>
      <c r="IQ178" s="265"/>
      <c r="IR178" s="265"/>
      <c r="IS178" s="265"/>
      <c r="IT178" s="265"/>
      <c r="IU178" s="265"/>
      <c r="IV178" s="265"/>
    </row>
    <row r="179" spans="1:256" s="469" customFormat="1" ht="15" customHeight="1">
      <c r="A179" s="270"/>
      <c r="B179" s="270"/>
      <c r="C179" s="270"/>
      <c r="D179" s="461"/>
      <c r="E179" s="461"/>
      <c r="F179" s="461"/>
      <c r="G179" s="267"/>
      <c r="H179" s="267"/>
      <c r="I179" s="265"/>
      <c r="J179" s="266"/>
      <c r="K179" s="265"/>
      <c r="L179" s="265"/>
      <c r="M179" s="266"/>
      <c r="N179" s="265"/>
      <c r="O179" s="265"/>
      <c r="P179" s="265"/>
      <c r="Q179" s="265"/>
      <c r="R179" s="265"/>
      <c r="S179" s="265"/>
      <c r="T179" s="265"/>
      <c r="U179" s="265"/>
      <c r="V179" s="265"/>
      <c r="W179" s="265"/>
      <c r="X179" s="265"/>
      <c r="Y179" s="265"/>
      <c r="Z179" s="265"/>
      <c r="AA179" s="265"/>
      <c r="AB179" s="265"/>
      <c r="AC179" s="265"/>
      <c r="AD179" s="265"/>
      <c r="AE179" s="265"/>
      <c r="AF179" s="265"/>
      <c r="AG179" s="265"/>
      <c r="AH179" s="265"/>
      <c r="AI179" s="265"/>
      <c r="AJ179" s="265"/>
      <c r="AK179" s="265"/>
      <c r="AL179" s="265"/>
      <c r="AM179" s="265"/>
      <c r="AN179" s="265"/>
      <c r="AO179" s="265"/>
      <c r="AP179" s="265"/>
      <c r="AQ179" s="265"/>
      <c r="AR179" s="265"/>
      <c r="AS179" s="265"/>
      <c r="AT179" s="265"/>
      <c r="AU179" s="265"/>
      <c r="AV179" s="265"/>
      <c r="AW179" s="265"/>
      <c r="AX179" s="265"/>
      <c r="AY179" s="265"/>
      <c r="AZ179" s="265"/>
      <c r="BA179" s="265"/>
      <c r="BB179" s="265"/>
      <c r="BC179" s="265"/>
      <c r="BD179" s="265"/>
      <c r="BE179" s="265"/>
      <c r="BF179" s="265"/>
      <c r="BG179" s="265"/>
      <c r="BH179" s="265"/>
      <c r="BI179" s="265"/>
      <c r="BJ179" s="265"/>
      <c r="BK179" s="265"/>
      <c r="BL179" s="265"/>
      <c r="BM179" s="265"/>
      <c r="BN179" s="265"/>
      <c r="BO179" s="265"/>
      <c r="BP179" s="265"/>
      <c r="BQ179" s="265"/>
      <c r="BR179" s="265"/>
      <c r="BS179" s="265"/>
      <c r="BT179" s="265"/>
      <c r="BU179" s="265"/>
      <c r="BV179" s="265"/>
      <c r="BW179" s="265"/>
      <c r="BX179" s="265"/>
      <c r="BY179" s="265"/>
      <c r="BZ179" s="265"/>
      <c r="CA179" s="265"/>
      <c r="CB179" s="265"/>
      <c r="CC179" s="265"/>
      <c r="CD179" s="265"/>
      <c r="CE179" s="265"/>
      <c r="CF179" s="265"/>
      <c r="CG179" s="265"/>
      <c r="CH179" s="265"/>
      <c r="CI179" s="265"/>
      <c r="CJ179" s="265"/>
      <c r="CK179" s="265"/>
      <c r="CL179" s="265"/>
      <c r="CM179" s="265"/>
      <c r="CN179" s="265"/>
      <c r="CO179" s="265"/>
      <c r="CP179" s="265"/>
      <c r="CQ179" s="265"/>
      <c r="CR179" s="265"/>
      <c r="CS179" s="265"/>
      <c r="CT179" s="265"/>
      <c r="CU179" s="265"/>
      <c r="CV179" s="265"/>
      <c r="CW179" s="265"/>
      <c r="CX179" s="265"/>
      <c r="CY179" s="265"/>
      <c r="CZ179" s="265"/>
      <c r="DA179" s="265"/>
      <c r="DB179" s="265"/>
      <c r="DC179" s="265"/>
      <c r="DD179" s="265"/>
      <c r="DE179" s="265"/>
      <c r="DF179" s="265"/>
      <c r="DG179" s="265"/>
      <c r="DH179" s="265"/>
      <c r="DI179" s="265"/>
      <c r="DJ179" s="265"/>
      <c r="DK179" s="265"/>
      <c r="DL179" s="265"/>
      <c r="DM179" s="265"/>
      <c r="DN179" s="265"/>
      <c r="DO179" s="265"/>
      <c r="DP179" s="265"/>
      <c r="DQ179" s="265"/>
      <c r="DR179" s="265"/>
      <c r="DS179" s="265"/>
      <c r="DT179" s="265"/>
      <c r="DU179" s="265"/>
      <c r="DV179" s="265"/>
      <c r="DW179" s="265"/>
      <c r="DX179" s="265"/>
      <c r="DY179" s="265"/>
      <c r="DZ179" s="265"/>
      <c r="EA179" s="265"/>
      <c r="EB179" s="265"/>
      <c r="EC179" s="265"/>
      <c r="ED179" s="265"/>
      <c r="EE179" s="265"/>
      <c r="EF179" s="265"/>
      <c r="EG179" s="265"/>
      <c r="EH179" s="265"/>
      <c r="EI179" s="265"/>
      <c r="EJ179" s="265"/>
      <c r="EK179" s="265"/>
      <c r="EL179" s="265"/>
      <c r="EM179" s="265"/>
      <c r="EN179" s="265"/>
      <c r="EO179" s="265"/>
      <c r="EP179" s="265"/>
      <c r="EQ179" s="265"/>
      <c r="ER179" s="265"/>
      <c r="ES179" s="265"/>
      <c r="ET179" s="265"/>
      <c r="EU179" s="265"/>
      <c r="EV179" s="265"/>
      <c r="EW179" s="265"/>
      <c r="EX179" s="265"/>
      <c r="EY179" s="265"/>
      <c r="EZ179" s="265"/>
      <c r="FA179" s="265"/>
      <c r="FB179" s="265"/>
      <c r="FC179" s="265"/>
      <c r="FD179" s="265"/>
      <c r="FE179" s="265"/>
      <c r="FF179" s="265"/>
      <c r="FG179" s="265"/>
      <c r="FH179" s="265"/>
      <c r="FI179" s="265"/>
      <c r="FJ179" s="265"/>
      <c r="FK179" s="265"/>
      <c r="FL179" s="265"/>
      <c r="FM179" s="265"/>
      <c r="FN179" s="265"/>
      <c r="FO179" s="265"/>
      <c r="FP179" s="265"/>
      <c r="FQ179" s="265"/>
      <c r="FR179" s="265"/>
      <c r="FS179" s="265"/>
      <c r="FT179" s="265"/>
      <c r="FU179" s="265"/>
      <c r="FV179" s="265"/>
      <c r="FW179" s="265"/>
      <c r="FX179" s="265"/>
      <c r="FY179" s="265"/>
      <c r="FZ179" s="265"/>
      <c r="GA179" s="265"/>
      <c r="GB179" s="265"/>
      <c r="GC179" s="265"/>
      <c r="GD179" s="265"/>
      <c r="GE179" s="265"/>
      <c r="GF179" s="265"/>
      <c r="GG179" s="265"/>
      <c r="GH179" s="265"/>
      <c r="GI179" s="265"/>
      <c r="GJ179" s="265"/>
      <c r="GK179" s="265"/>
      <c r="GL179" s="265"/>
      <c r="GM179" s="265"/>
      <c r="GN179" s="265"/>
      <c r="GO179" s="265"/>
      <c r="GP179" s="265"/>
      <c r="GQ179" s="265"/>
      <c r="GR179" s="265"/>
      <c r="GS179" s="265"/>
      <c r="GT179" s="265"/>
      <c r="GU179" s="265"/>
      <c r="GV179" s="265"/>
      <c r="GW179" s="265"/>
      <c r="GX179" s="265"/>
      <c r="GY179" s="265"/>
      <c r="GZ179" s="265"/>
      <c r="HA179" s="265"/>
      <c r="HB179" s="265"/>
      <c r="HC179" s="265"/>
      <c r="HD179" s="265"/>
      <c r="HE179" s="265"/>
      <c r="HF179" s="265"/>
      <c r="HG179" s="265"/>
      <c r="HH179" s="265"/>
      <c r="HI179" s="265"/>
      <c r="HJ179" s="265"/>
      <c r="HK179" s="265"/>
      <c r="HL179" s="265"/>
      <c r="HM179" s="265"/>
      <c r="HN179" s="265"/>
      <c r="HO179" s="265"/>
      <c r="HP179" s="265"/>
      <c r="HQ179" s="265"/>
      <c r="HR179" s="265"/>
      <c r="HS179" s="265"/>
      <c r="HT179" s="265"/>
      <c r="HU179" s="265"/>
      <c r="HV179" s="265"/>
      <c r="HW179" s="265"/>
      <c r="HX179" s="265"/>
      <c r="HY179" s="265"/>
      <c r="HZ179" s="265"/>
      <c r="IA179" s="265"/>
      <c r="IB179" s="265"/>
      <c r="IC179" s="265"/>
      <c r="ID179" s="265"/>
      <c r="IE179" s="265"/>
      <c r="IF179" s="265"/>
      <c r="IG179" s="265"/>
      <c r="IH179" s="265"/>
      <c r="II179" s="265"/>
      <c r="IJ179" s="265"/>
      <c r="IK179" s="265"/>
      <c r="IL179" s="265"/>
      <c r="IM179" s="265"/>
      <c r="IN179" s="265"/>
      <c r="IO179" s="265"/>
      <c r="IP179" s="265"/>
      <c r="IQ179" s="265"/>
      <c r="IR179" s="265"/>
      <c r="IS179" s="265"/>
      <c r="IT179" s="265"/>
      <c r="IU179" s="265"/>
      <c r="IV179" s="265"/>
    </row>
    <row r="180" spans="1:256" s="469" customFormat="1" ht="15" customHeight="1">
      <c r="A180" s="270"/>
      <c r="B180" s="270"/>
      <c r="C180" s="270"/>
      <c r="D180" s="461"/>
      <c r="E180" s="461"/>
      <c r="F180" s="461"/>
      <c r="G180" s="267"/>
      <c r="H180" s="267"/>
      <c r="I180" s="265"/>
      <c r="J180" s="266"/>
      <c r="K180" s="265"/>
      <c r="L180" s="265"/>
      <c r="M180" s="266"/>
      <c r="N180" s="265"/>
      <c r="O180" s="265"/>
      <c r="P180" s="265"/>
      <c r="Q180" s="265"/>
      <c r="R180" s="265"/>
      <c r="S180" s="265"/>
      <c r="T180" s="265"/>
      <c r="U180" s="265"/>
      <c r="V180" s="265"/>
      <c r="W180" s="265"/>
      <c r="X180" s="265"/>
      <c r="Y180" s="265"/>
      <c r="Z180" s="265"/>
      <c r="AA180" s="265"/>
      <c r="AB180" s="265"/>
      <c r="AC180" s="265"/>
      <c r="AD180" s="265"/>
      <c r="AE180" s="265"/>
      <c r="AF180" s="265"/>
      <c r="AG180" s="265"/>
      <c r="AH180" s="265"/>
      <c r="AI180" s="265"/>
      <c r="AJ180" s="265"/>
      <c r="AK180" s="265"/>
      <c r="AL180" s="265"/>
      <c r="AM180" s="265"/>
      <c r="AN180" s="265"/>
      <c r="AO180" s="265"/>
      <c r="AP180" s="265"/>
      <c r="AQ180" s="265"/>
      <c r="AR180" s="265"/>
      <c r="AS180" s="265"/>
      <c r="AT180" s="265"/>
      <c r="AU180" s="265"/>
      <c r="AV180" s="265"/>
      <c r="AW180" s="265"/>
      <c r="AX180" s="265"/>
      <c r="AY180" s="265"/>
      <c r="AZ180" s="265"/>
      <c r="BA180" s="265"/>
      <c r="BB180" s="265"/>
      <c r="BC180" s="265"/>
      <c r="BD180" s="265"/>
      <c r="BE180" s="265"/>
      <c r="BF180" s="265"/>
      <c r="BG180" s="265"/>
      <c r="BH180" s="265"/>
      <c r="BI180" s="265"/>
      <c r="BJ180" s="265"/>
      <c r="BK180" s="265"/>
      <c r="BL180" s="265"/>
      <c r="BM180" s="265"/>
      <c r="BN180" s="265"/>
      <c r="BO180" s="265"/>
      <c r="BP180" s="265"/>
      <c r="BQ180" s="265"/>
      <c r="BR180" s="265"/>
      <c r="BS180" s="265"/>
      <c r="BT180" s="265"/>
      <c r="BU180" s="265"/>
      <c r="BV180" s="265"/>
      <c r="BW180" s="265"/>
      <c r="BX180" s="265"/>
      <c r="BY180" s="265"/>
      <c r="BZ180" s="265"/>
      <c r="CA180" s="265"/>
      <c r="CB180" s="265"/>
      <c r="CC180" s="265"/>
      <c r="CD180" s="265"/>
      <c r="CE180" s="265"/>
      <c r="CF180" s="265"/>
      <c r="CG180" s="265"/>
      <c r="CH180" s="265"/>
      <c r="CI180" s="265"/>
      <c r="CJ180" s="265"/>
      <c r="CK180" s="265"/>
      <c r="CL180" s="265"/>
      <c r="CM180" s="265"/>
      <c r="CN180" s="265"/>
      <c r="CO180" s="265"/>
      <c r="CP180" s="265"/>
      <c r="CQ180" s="265"/>
      <c r="CR180" s="265"/>
      <c r="CS180" s="265"/>
      <c r="CT180" s="265"/>
      <c r="CU180" s="265"/>
      <c r="CV180" s="265"/>
      <c r="CW180" s="265"/>
      <c r="CX180" s="265"/>
      <c r="CY180" s="265"/>
      <c r="CZ180" s="265"/>
      <c r="DA180" s="265"/>
      <c r="DB180" s="265"/>
      <c r="DC180" s="265"/>
      <c r="DD180" s="265"/>
      <c r="DE180" s="265"/>
      <c r="DF180" s="265"/>
      <c r="DG180" s="265"/>
      <c r="DH180" s="265"/>
      <c r="DI180" s="265"/>
      <c r="DJ180" s="265"/>
      <c r="DK180" s="265"/>
      <c r="DL180" s="265"/>
      <c r="DM180" s="265"/>
      <c r="DN180" s="265"/>
      <c r="DO180" s="265"/>
      <c r="DP180" s="265"/>
      <c r="DQ180" s="265"/>
      <c r="DR180" s="265"/>
      <c r="DS180" s="265"/>
      <c r="DT180" s="265"/>
      <c r="DU180" s="265"/>
      <c r="DV180" s="265"/>
      <c r="DW180" s="265"/>
      <c r="DX180" s="265"/>
      <c r="DY180" s="265"/>
      <c r="DZ180" s="265"/>
      <c r="EA180" s="265"/>
      <c r="EB180" s="265"/>
      <c r="EC180" s="265"/>
      <c r="ED180" s="265"/>
      <c r="EE180" s="265"/>
      <c r="EF180" s="265"/>
      <c r="EG180" s="265"/>
      <c r="EH180" s="265"/>
      <c r="EI180" s="265"/>
      <c r="EJ180" s="265"/>
      <c r="EK180" s="265"/>
      <c r="EL180" s="265"/>
      <c r="EM180" s="265"/>
      <c r="EN180" s="265"/>
      <c r="EO180" s="265"/>
      <c r="EP180" s="265"/>
      <c r="EQ180" s="265"/>
      <c r="ER180" s="265"/>
      <c r="ES180" s="265"/>
      <c r="ET180" s="265"/>
      <c r="EU180" s="265"/>
      <c r="EV180" s="265"/>
      <c r="EW180" s="265"/>
      <c r="EX180" s="265"/>
      <c r="EY180" s="265"/>
      <c r="EZ180" s="265"/>
      <c r="FA180" s="265"/>
      <c r="FB180" s="265"/>
      <c r="FC180" s="265"/>
      <c r="FD180" s="265"/>
      <c r="FE180" s="265"/>
      <c r="FF180" s="265"/>
      <c r="FG180" s="265"/>
      <c r="FH180" s="265"/>
      <c r="FI180" s="265"/>
      <c r="FJ180" s="265"/>
      <c r="FK180" s="265"/>
      <c r="FL180" s="265"/>
      <c r="FM180" s="265"/>
      <c r="FN180" s="265"/>
      <c r="FO180" s="265"/>
      <c r="FP180" s="265"/>
      <c r="FQ180" s="265"/>
      <c r="FR180" s="265"/>
      <c r="FS180" s="265"/>
      <c r="FT180" s="265"/>
      <c r="FU180" s="265"/>
      <c r="FV180" s="265"/>
      <c r="FW180" s="265"/>
      <c r="FX180" s="265"/>
      <c r="FY180" s="265"/>
      <c r="FZ180" s="265"/>
      <c r="GA180" s="265"/>
      <c r="GB180" s="265"/>
      <c r="GC180" s="265"/>
      <c r="GD180" s="265"/>
      <c r="GE180" s="265"/>
      <c r="GF180" s="265"/>
      <c r="GG180" s="265"/>
      <c r="GH180" s="265"/>
      <c r="GI180" s="265"/>
      <c r="GJ180" s="265"/>
      <c r="GK180" s="265"/>
      <c r="GL180" s="265"/>
      <c r="GM180" s="265"/>
      <c r="GN180" s="265"/>
      <c r="GO180" s="265"/>
      <c r="GP180" s="265"/>
      <c r="GQ180" s="265"/>
      <c r="GR180" s="265"/>
      <c r="GS180" s="265"/>
      <c r="GT180" s="265"/>
      <c r="GU180" s="265"/>
      <c r="GV180" s="265"/>
      <c r="GW180" s="265"/>
      <c r="GX180" s="265"/>
      <c r="GY180" s="265"/>
      <c r="GZ180" s="265"/>
      <c r="HA180" s="265"/>
      <c r="HB180" s="265"/>
      <c r="HC180" s="265"/>
      <c r="HD180" s="265"/>
      <c r="HE180" s="265"/>
      <c r="HF180" s="265"/>
      <c r="HG180" s="265"/>
      <c r="HH180" s="265"/>
      <c r="HI180" s="265"/>
      <c r="HJ180" s="265"/>
      <c r="HK180" s="265"/>
      <c r="HL180" s="265"/>
      <c r="HM180" s="265"/>
      <c r="HN180" s="265"/>
      <c r="HO180" s="265"/>
      <c r="HP180" s="265"/>
      <c r="HQ180" s="265"/>
      <c r="HR180" s="265"/>
      <c r="HS180" s="265"/>
      <c r="HT180" s="265"/>
      <c r="HU180" s="265"/>
      <c r="HV180" s="265"/>
      <c r="HW180" s="265"/>
      <c r="HX180" s="265"/>
      <c r="HY180" s="265"/>
      <c r="HZ180" s="265"/>
      <c r="IA180" s="265"/>
      <c r="IB180" s="265"/>
      <c r="IC180" s="265"/>
      <c r="ID180" s="265"/>
      <c r="IE180" s="265"/>
      <c r="IF180" s="265"/>
      <c r="IG180" s="265"/>
      <c r="IH180" s="265"/>
      <c r="II180" s="265"/>
      <c r="IJ180" s="265"/>
      <c r="IK180" s="265"/>
      <c r="IL180" s="265"/>
      <c r="IM180" s="265"/>
      <c r="IN180" s="265"/>
      <c r="IO180" s="265"/>
      <c r="IP180" s="265"/>
      <c r="IQ180" s="265"/>
      <c r="IR180" s="265"/>
      <c r="IS180" s="265"/>
      <c r="IT180" s="265"/>
      <c r="IU180" s="265"/>
      <c r="IV180" s="265"/>
    </row>
    <row r="181" spans="1:256" s="469" customFormat="1" ht="15" customHeight="1">
      <c r="A181" s="270"/>
      <c r="B181" s="270"/>
      <c r="C181" s="270"/>
      <c r="D181" s="461"/>
      <c r="E181" s="461"/>
      <c r="F181" s="461"/>
      <c r="G181" s="267"/>
      <c r="H181" s="267"/>
      <c r="I181" s="265"/>
      <c r="J181" s="266"/>
      <c r="K181" s="265"/>
      <c r="L181" s="265"/>
      <c r="M181" s="266"/>
      <c r="N181" s="265"/>
      <c r="O181" s="265"/>
      <c r="P181" s="265"/>
      <c r="Q181" s="265"/>
      <c r="R181" s="265"/>
      <c r="S181" s="265"/>
      <c r="T181" s="265"/>
      <c r="U181" s="265"/>
      <c r="V181" s="265"/>
      <c r="W181" s="265"/>
      <c r="X181" s="265"/>
      <c r="Y181" s="265"/>
      <c r="Z181" s="265"/>
      <c r="AA181" s="265"/>
      <c r="AB181" s="265"/>
      <c r="AC181" s="265"/>
      <c r="AD181" s="265"/>
      <c r="AE181" s="265"/>
      <c r="AF181" s="265"/>
      <c r="AG181" s="265"/>
      <c r="AH181" s="265"/>
      <c r="AI181" s="265"/>
      <c r="AJ181" s="265"/>
      <c r="AK181" s="265"/>
      <c r="AL181" s="265"/>
      <c r="AM181" s="265"/>
      <c r="AN181" s="265"/>
      <c r="AO181" s="265"/>
      <c r="AP181" s="265"/>
      <c r="AQ181" s="265"/>
      <c r="AR181" s="265"/>
      <c r="AS181" s="265"/>
      <c r="AT181" s="265"/>
      <c r="AU181" s="265"/>
      <c r="AV181" s="265"/>
      <c r="AW181" s="265"/>
      <c r="AX181" s="265"/>
      <c r="AY181" s="265"/>
      <c r="AZ181" s="265"/>
      <c r="BA181" s="265"/>
      <c r="BB181" s="265"/>
      <c r="BC181" s="265"/>
      <c r="BD181" s="265"/>
      <c r="BE181" s="265"/>
      <c r="BF181" s="265"/>
      <c r="BG181" s="265"/>
      <c r="BH181" s="265"/>
      <c r="BI181" s="265"/>
      <c r="BJ181" s="265"/>
      <c r="BK181" s="265"/>
      <c r="BL181" s="265"/>
      <c r="BM181" s="265"/>
      <c r="BN181" s="265"/>
      <c r="BO181" s="265"/>
      <c r="BP181" s="265"/>
      <c r="BQ181" s="265"/>
      <c r="BR181" s="265"/>
      <c r="BS181" s="265"/>
      <c r="BT181" s="265"/>
      <c r="BU181" s="265"/>
      <c r="BV181" s="265"/>
      <c r="BW181" s="265"/>
      <c r="BX181" s="265"/>
      <c r="BY181" s="265"/>
      <c r="BZ181" s="265"/>
      <c r="CA181" s="265"/>
      <c r="CB181" s="265"/>
      <c r="CC181" s="265"/>
      <c r="CD181" s="265"/>
      <c r="CE181" s="265"/>
      <c r="CF181" s="265"/>
      <c r="CG181" s="265"/>
      <c r="CH181" s="265"/>
      <c r="CI181" s="265"/>
      <c r="CJ181" s="265"/>
      <c r="CK181" s="265"/>
      <c r="CL181" s="265"/>
      <c r="CM181" s="265"/>
      <c r="CN181" s="265"/>
      <c r="CO181" s="265"/>
      <c r="CP181" s="265"/>
      <c r="CQ181" s="265"/>
      <c r="CR181" s="265"/>
      <c r="CS181" s="265"/>
      <c r="CT181" s="265"/>
      <c r="CU181" s="265"/>
      <c r="CV181" s="265"/>
      <c r="CW181" s="265"/>
      <c r="CX181" s="265"/>
      <c r="CY181" s="265"/>
      <c r="CZ181" s="265"/>
      <c r="DA181" s="265"/>
      <c r="DB181" s="265"/>
      <c r="DC181" s="265"/>
      <c r="DD181" s="265"/>
      <c r="DE181" s="265"/>
      <c r="DF181" s="265"/>
      <c r="DG181" s="265"/>
      <c r="DH181" s="265"/>
      <c r="DI181" s="265"/>
      <c r="DJ181" s="265"/>
      <c r="DK181" s="265"/>
      <c r="DL181" s="265"/>
      <c r="DM181" s="265"/>
      <c r="DN181" s="265"/>
      <c r="DO181" s="265"/>
      <c r="DP181" s="265"/>
      <c r="DQ181" s="265"/>
      <c r="DR181" s="265"/>
      <c r="DS181" s="265"/>
      <c r="DT181" s="265"/>
      <c r="DU181" s="265"/>
      <c r="DV181" s="265"/>
      <c r="DW181" s="265"/>
      <c r="DX181" s="265"/>
      <c r="DY181" s="265"/>
      <c r="DZ181" s="265"/>
      <c r="EA181" s="265"/>
      <c r="EB181" s="265"/>
      <c r="EC181" s="265"/>
      <c r="ED181" s="265"/>
      <c r="EE181" s="265"/>
      <c r="EF181" s="265"/>
      <c r="EG181" s="265"/>
      <c r="EH181" s="265"/>
      <c r="EI181" s="265"/>
      <c r="EJ181" s="265"/>
      <c r="EK181" s="265"/>
      <c r="EL181" s="265"/>
      <c r="EM181" s="265"/>
      <c r="EN181" s="265"/>
      <c r="EO181" s="265"/>
      <c r="EP181" s="265"/>
      <c r="EQ181" s="265"/>
      <c r="ER181" s="265"/>
      <c r="ES181" s="265"/>
      <c r="ET181" s="265"/>
      <c r="EU181" s="265"/>
      <c r="EV181" s="265"/>
      <c r="EW181" s="265"/>
      <c r="EX181" s="265"/>
      <c r="EY181" s="265"/>
      <c r="EZ181" s="265"/>
      <c r="FA181" s="265"/>
      <c r="FB181" s="265"/>
      <c r="FC181" s="265"/>
      <c r="FD181" s="265"/>
      <c r="FE181" s="265"/>
      <c r="FF181" s="265"/>
      <c r="FG181" s="265"/>
      <c r="FH181" s="265"/>
      <c r="FI181" s="265"/>
      <c r="FJ181" s="265"/>
      <c r="FK181" s="265"/>
      <c r="FL181" s="265"/>
      <c r="FM181" s="265"/>
      <c r="FN181" s="265"/>
      <c r="FO181" s="265"/>
      <c r="FP181" s="265"/>
      <c r="FQ181" s="265"/>
      <c r="FR181" s="265"/>
      <c r="FS181" s="265"/>
      <c r="FT181" s="265"/>
      <c r="FU181" s="265"/>
      <c r="FV181" s="265"/>
      <c r="FW181" s="265"/>
      <c r="FX181" s="265"/>
      <c r="FY181" s="265"/>
      <c r="FZ181" s="265"/>
      <c r="GA181" s="265"/>
      <c r="GB181" s="265"/>
      <c r="GC181" s="265"/>
      <c r="GD181" s="265"/>
      <c r="GE181" s="265"/>
      <c r="GF181" s="265"/>
      <c r="GG181" s="265"/>
      <c r="GH181" s="265"/>
      <c r="GI181" s="265"/>
      <c r="GJ181" s="265"/>
      <c r="GK181" s="265"/>
      <c r="GL181" s="265"/>
      <c r="GM181" s="265"/>
      <c r="GN181" s="265"/>
      <c r="GO181" s="265"/>
      <c r="GP181" s="265"/>
      <c r="GQ181" s="265"/>
      <c r="GR181" s="265"/>
      <c r="GS181" s="265"/>
      <c r="GT181" s="265"/>
      <c r="GU181" s="265"/>
      <c r="GV181" s="265"/>
      <c r="GW181" s="265"/>
      <c r="GX181" s="265"/>
      <c r="GY181" s="265"/>
      <c r="GZ181" s="265"/>
      <c r="HA181" s="265"/>
      <c r="HB181" s="265"/>
      <c r="HC181" s="265"/>
      <c r="HD181" s="265"/>
      <c r="HE181" s="265"/>
      <c r="HF181" s="265"/>
      <c r="HG181" s="265"/>
      <c r="HH181" s="265"/>
      <c r="HI181" s="265"/>
      <c r="HJ181" s="265"/>
      <c r="HK181" s="265"/>
      <c r="HL181" s="265"/>
      <c r="HM181" s="265"/>
      <c r="HN181" s="265"/>
      <c r="HO181" s="265"/>
      <c r="HP181" s="265"/>
      <c r="HQ181" s="265"/>
      <c r="HR181" s="265"/>
      <c r="HS181" s="265"/>
      <c r="HT181" s="265"/>
      <c r="HU181" s="265"/>
      <c r="HV181" s="265"/>
      <c r="HW181" s="265"/>
      <c r="HX181" s="265"/>
      <c r="HY181" s="265"/>
      <c r="HZ181" s="265"/>
      <c r="IA181" s="265"/>
      <c r="IB181" s="265"/>
      <c r="IC181" s="265"/>
      <c r="ID181" s="265"/>
      <c r="IE181" s="265"/>
      <c r="IF181" s="265"/>
      <c r="IG181" s="265"/>
      <c r="IH181" s="265"/>
      <c r="II181" s="265"/>
      <c r="IJ181" s="265"/>
      <c r="IK181" s="265"/>
      <c r="IL181" s="265"/>
      <c r="IM181" s="265"/>
      <c r="IN181" s="265"/>
      <c r="IO181" s="265"/>
      <c r="IP181" s="265"/>
      <c r="IQ181" s="265"/>
      <c r="IR181" s="265"/>
      <c r="IS181" s="265"/>
      <c r="IT181" s="265"/>
      <c r="IU181" s="265"/>
      <c r="IV181" s="265"/>
    </row>
    <row r="182" spans="1:256" s="469" customFormat="1" ht="15" customHeight="1">
      <c r="A182" s="270"/>
      <c r="B182" s="270"/>
      <c r="C182" s="270"/>
      <c r="D182" s="461"/>
      <c r="E182" s="461"/>
      <c r="F182" s="461"/>
      <c r="G182" s="267"/>
      <c r="H182" s="267"/>
      <c r="I182" s="265"/>
      <c r="J182" s="266"/>
      <c r="K182" s="265"/>
      <c r="L182" s="265"/>
      <c r="M182" s="266"/>
      <c r="N182" s="265"/>
      <c r="O182" s="265"/>
      <c r="P182" s="265"/>
      <c r="Q182" s="265"/>
      <c r="R182" s="265"/>
      <c r="S182" s="265"/>
      <c r="T182" s="265"/>
      <c r="U182" s="265"/>
      <c r="V182" s="265"/>
      <c r="W182" s="265"/>
      <c r="X182" s="265"/>
      <c r="Y182" s="265"/>
      <c r="Z182" s="265"/>
      <c r="AA182" s="265"/>
      <c r="AB182" s="265"/>
      <c r="AC182" s="265"/>
      <c r="AD182" s="265"/>
      <c r="AE182" s="265"/>
      <c r="AF182" s="265"/>
      <c r="AG182" s="265"/>
      <c r="AH182" s="265"/>
      <c r="AI182" s="265"/>
      <c r="AJ182" s="265"/>
      <c r="AK182" s="265"/>
      <c r="AL182" s="265"/>
      <c r="AM182" s="265"/>
      <c r="AN182" s="265"/>
      <c r="AO182" s="265"/>
      <c r="AP182" s="265"/>
      <c r="AQ182" s="265"/>
      <c r="AR182" s="265"/>
      <c r="AS182" s="265"/>
      <c r="AT182" s="265"/>
      <c r="AU182" s="265"/>
      <c r="AV182" s="265"/>
      <c r="AW182" s="265"/>
      <c r="AX182" s="265"/>
      <c r="AY182" s="265"/>
      <c r="AZ182" s="265"/>
      <c r="BA182" s="265"/>
      <c r="BB182" s="265"/>
      <c r="BC182" s="265"/>
      <c r="BD182" s="265"/>
      <c r="BE182" s="265"/>
      <c r="BF182" s="265"/>
      <c r="BG182" s="265"/>
      <c r="BH182" s="265"/>
      <c r="BI182" s="265"/>
      <c r="BJ182" s="265"/>
      <c r="BK182" s="265"/>
      <c r="BL182" s="265"/>
      <c r="BM182" s="265"/>
      <c r="BN182" s="265"/>
      <c r="BO182" s="265"/>
      <c r="BP182" s="265"/>
      <c r="BQ182" s="265"/>
      <c r="BR182" s="265"/>
      <c r="BS182" s="265"/>
      <c r="BT182" s="265"/>
      <c r="BU182" s="265"/>
      <c r="BV182" s="265"/>
      <c r="BW182" s="265"/>
      <c r="BX182" s="265"/>
      <c r="BY182" s="265"/>
      <c r="BZ182" s="265"/>
      <c r="CA182" s="265"/>
      <c r="CB182" s="265"/>
      <c r="CC182" s="265"/>
      <c r="CD182" s="265"/>
      <c r="CE182" s="265"/>
      <c r="CF182" s="265"/>
      <c r="CG182" s="265"/>
      <c r="CH182" s="265"/>
      <c r="CI182" s="265"/>
      <c r="CJ182" s="265"/>
      <c r="CK182" s="265"/>
      <c r="CL182" s="265"/>
      <c r="CM182" s="265"/>
      <c r="CN182" s="265"/>
      <c r="CO182" s="265"/>
      <c r="CP182" s="265"/>
      <c r="CQ182" s="265"/>
      <c r="CR182" s="265"/>
      <c r="CS182" s="265"/>
      <c r="CT182" s="265"/>
      <c r="CU182" s="265"/>
      <c r="CV182" s="265"/>
      <c r="CW182" s="265"/>
      <c r="CX182" s="265"/>
      <c r="CY182" s="265"/>
      <c r="CZ182" s="265"/>
      <c r="DA182" s="265"/>
      <c r="DB182" s="265"/>
      <c r="DC182" s="265"/>
      <c r="DD182" s="265"/>
      <c r="DE182" s="265"/>
      <c r="DF182" s="265"/>
      <c r="DG182" s="265"/>
      <c r="DH182" s="265"/>
      <c r="DI182" s="265"/>
      <c r="DJ182" s="265"/>
      <c r="DK182" s="265"/>
      <c r="DL182" s="265"/>
      <c r="DM182" s="265"/>
      <c r="DN182" s="265"/>
      <c r="DO182" s="265"/>
      <c r="DP182" s="265"/>
      <c r="DQ182" s="265"/>
      <c r="DR182" s="265"/>
      <c r="DS182" s="265"/>
      <c r="DT182" s="265"/>
      <c r="DU182" s="265"/>
      <c r="DV182" s="265"/>
      <c r="DW182" s="265"/>
      <c r="DX182" s="265"/>
      <c r="DY182" s="265"/>
      <c r="DZ182" s="265"/>
      <c r="EA182" s="265"/>
      <c r="EB182" s="265"/>
      <c r="EC182" s="265"/>
      <c r="ED182" s="265"/>
      <c r="EE182" s="265"/>
      <c r="EF182" s="265"/>
      <c r="EG182" s="265"/>
      <c r="EH182" s="265"/>
      <c r="EI182" s="265"/>
      <c r="EJ182" s="265"/>
      <c r="EK182" s="265"/>
      <c r="EL182" s="265"/>
      <c r="EM182" s="265"/>
      <c r="EN182" s="265"/>
      <c r="EO182" s="265"/>
      <c r="EP182" s="265"/>
      <c r="EQ182" s="265"/>
      <c r="ER182" s="265"/>
      <c r="ES182" s="265"/>
      <c r="ET182" s="265"/>
      <c r="EU182" s="265"/>
      <c r="EV182" s="265"/>
      <c r="EW182" s="265"/>
      <c r="EX182" s="265"/>
      <c r="EY182" s="265"/>
      <c r="EZ182" s="265"/>
      <c r="FA182" s="265"/>
      <c r="FB182" s="265"/>
      <c r="FC182" s="265"/>
      <c r="FD182" s="265"/>
      <c r="FE182" s="265"/>
      <c r="FF182" s="265"/>
      <c r="FG182" s="265"/>
      <c r="FH182" s="265"/>
      <c r="FI182" s="265"/>
      <c r="FJ182" s="265"/>
      <c r="FK182" s="265"/>
      <c r="FL182" s="265"/>
      <c r="FM182" s="265"/>
      <c r="FN182" s="265"/>
      <c r="FO182" s="265"/>
      <c r="FP182" s="265"/>
      <c r="FQ182" s="265"/>
      <c r="FR182" s="265"/>
      <c r="FS182" s="265"/>
      <c r="FT182" s="265"/>
      <c r="FU182" s="265"/>
      <c r="FV182" s="265"/>
      <c r="FW182" s="265"/>
      <c r="FX182" s="265"/>
      <c r="FY182" s="265"/>
      <c r="FZ182" s="265"/>
      <c r="GA182" s="265"/>
      <c r="GB182" s="265"/>
      <c r="GC182" s="265"/>
      <c r="GD182" s="265"/>
      <c r="GE182" s="265"/>
      <c r="GF182" s="265"/>
      <c r="GG182" s="265"/>
      <c r="GH182" s="265"/>
      <c r="GI182" s="265"/>
      <c r="GJ182" s="265"/>
      <c r="GK182" s="265"/>
      <c r="GL182" s="265"/>
      <c r="GM182" s="265"/>
      <c r="GN182" s="265"/>
      <c r="GO182" s="265"/>
      <c r="GP182" s="265"/>
      <c r="GQ182" s="265"/>
      <c r="GR182" s="265"/>
      <c r="GS182" s="265"/>
      <c r="GT182" s="265"/>
      <c r="GU182" s="265"/>
      <c r="GV182" s="265"/>
      <c r="GW182" s="265"/>
      <c r="GX182" s="265"/>
      <c r="GY182" s="265"/>
      <c r="GZ182" s="265"/>
      <c r="HA182" s="265"/>
      <c r="HB182" s="265"/>
      <c r="HC182" s="265"/>
      <c r="HD182" s="265"/>
      <c r="HE182" s="265"/>
      <c r="HF182" s="265"/>
      <c r="HG182" s="265"/>
      <c r="HH182" s="265"/>
      <c r="HI182" s="265"/>
      <c r="HJ182" s="265"/>
      <c r="HK182" s="265"/>
      <c r="HL182" s="265"/>
      <c r="HM182" s="265"/>
      <c r="HN182" s="265"/>
      <c r="HO182" s="265"/>
      <c r="HP182" s="265"/>
      <c r="HQ182" s="265"/>
      <c r="HR182" s="265"/>
      <c r="HS182" s="265"/>
      <c r="HT182" s="265"/>
      <c r="HU182" s="265"/>
      <c r="HV182" s="265"/>
      <c r="HW182" s="265"/>
      <c r="HX182" s="265"/>
      <c r="HY182" s="265"/>
      <c r="HZ182" s="265"/>
      <c r="IA182" s="265"/>
      <c r="IB182" s="265"/>
      <c r="IC182" s="265"/>
      <c r="ID182" s="265"/>
      <c r="IE182" s="265"/>
      <c r="IF182" s="265"/>
      <c r="IG182" s="265"/>
      <c r="IH182" s="265"/>
      <c r="II182" s="265"/>
      <c r="IJ182" s="265"/>
      <c r="IK182" s="265"/>
      <c r="IL182" s="265"/>
      <c r="IM182" s="265"/>
      <c r="IN182" s="265"/>
      <c r="IO182" s="265"/>
      <c r="IP182" s="265"/>
      <c r="IQ182" s="265"/>
      <c r="IR182" s="265"/>
      <c r="IS182" s="265"/>
      <c r="IT182" s="265"/>
      <c r="IU182" s="265"/>
      <c r="IV182" s="265"/>
    </row>
    <row r="183" spans="1:256" s="469" customFormat="1" ht="15" customHeight="1">
      <c r="A183" s="270"/>
      <c r="B183" s="270"/>
      <c r="C183" s="270"/>
      <c r="D183" s="461"/>
      <c r="E183" s="461"/>
      <c r="F183" s="461"/>
      <c r="G183" s="267"/>
      <c r="H183" s="267"/>
      <c r="I183" s="265"/>
      <c r="J183" s="266"/>
      <c r="K183" s="265"/>
      <c r="L183" s="265"/>
      <c r="M183" s="266"/>
      <c r="N183" s="265"/>
      <c r="O183" s="265"/>
      <c r="P183" s="265"/>
      <c r="Q183" s="265"/>
      <c r="R183" s="265"/>
      <c r="S183" s="265"/>
      <c r="T183" s="265"/>
      <c r="U183" s="265"/>
      <c r="V183" s="265"/>
      <c r="W183" s="265"/>
      <c r="X183" s="265"/>
      <c r="Y183" s="265"/>
      <c r="Z183" s="265"/>
      <c r="AA183" s="265"/>
      <c r="AB183" s="265"/>
      <c r="AC183" s="265"/>
      <c r="AD183" s="265"/>
      <c r="AE183" s="265"/>
      <c r="AF183" s="265"/>
      <c r="AG183" s="265"/>
      <c r="AH183" s="265"/>
      <c r="AI183" s="265"/>
      <c r="AJ183" s="265"/>
      <c r="AK183" s="265"/>
      <c r="AL183" s="265"/>
      <c r="AM183" s="265"/>
      <c r="AN183" s="265"/>
      <c r="AO183" s="265"/>
      <c r="AP183" s="265"/>
      <c r="AQ183" s="265"/>
      <c r="AR183" s="265"/>
      <c r="AS183" s="265"/>
      <c r="AT183" s="265"/>
      <c r="AU183" s="265"/>
      <c r="AV183" s="265"/>
      <c r="AW183" s="265"/>
      <c r="AX183" s="265"/>
      <c r="AY183" s="265"/>
      <c r="AZ183" s="265"/>
      <c r="BA183" s="265"/>
      <c r="BB183" s="265"/>
      <c r="BC183" s="265"/>
      <c r="BD183" s="265"/>
      <c r="BE183" s="265"/>
      <c r="BF183" s="265"/>
      <c r="BG183" s="265"/>
      <c r="BH183" s="265"/>
      <c r="BI183" s="265"/>
      <c r="BJ183" s="265"/>
      <c r="BK183" s="265"/>
      <c r="BL183" s="265"/>
      <c r="BM183" s="265"/>
      <c r="BN183" s="265"/>
      <c r="BO183" s="265"/>
      <c r="BP183" s="265"/>
      <c r="BQ183" s="265"/>
      <c r="BR183" s="265"/>
      <c r="BS183" s="265"/>
      <c r="BT183" s="265"/>
      <c r="BU183" s="265"/>
      <c r="BV183" s="265"/>
      <c r="BW183" s="265"/>
      <c r="BX183" s="265"/>
      <c r="BY183" s="265"/>
      <c r="BZ183" s="265"/>
      <c r="CA183" s="265"/>
      <c r="CB183" s="265"/>
      <c r="CC183" s="265"/>
      <c r="CD183" s="265"/>
      <c r="CE183" s="265"/>
      <c r="CF183" s="265"/>
      <c r="CG183" s="265"/>
      <c r="CH183" s="265"/>
      <c r="CI183" s="265"/>
      <c r="CJ183" s="265"/>
      <c r="CK183" s="265"/>
      <c r="CL183" s="265"/>
      <c r="CM183" s="265"/>
      <c r="CN183" s="265"/>
      <c r="CO183" s="265"/>
      <c r="CP183" s="265"/>
      <c r="CQ183" s="265"/>
      <c r="CR183" s="265"/>
      <c r="CS183" s="265"/>
      <c r="CT183" s="265"/>
      <c r="CU183" s="265"/>
      <c r="CV183" s="265"/>
      <c r="CW183" s="265"/>
      <c r="CX183" s="265"/>
      <c r="CY183" s="265"/>
      <c r="CZ183" s="265"/>
      <c r="DA183" s="265"/>
      <c r="DB183" s="265"/>
      <c r="DC183" s="265"/>
      <c r="DD183" s="265"/>
      <c r="DE183" s="265"/>
      <c r="DF183" s="265"/>
      <c r="DG183" s="265"/>
      <c r="DH183" s="265"/>
      <c r="DI183" s="265"/>
      <c r="DJ183" s="265"/>
      <c r="DK183" s="265"/>
      <c r="DL183" s="265"/>
      <c r="DM183" s="265"/>
      <c r="DN183" s="265"/>
      <c r="DO183" s="265"/>
      <c r="DP183" s="265"/>
      <c r="DQ183" s="265"/>
      <c r="DR183" s="265"/>
      <c r="DS183" s="265"/>
      <c r="DT183" s="265"/>
      <c r="DU183" s="265"/>
      <c r="DV183" s="265"/>
      <c r="DW183" s="265"/>
      <c r="DX183" s="265"/>
      <c r="DY183" s="265"/>
      <c r="DZ183" s="265"/>
      <c r="EA183" s="265"/>
      <c r="EB183" s="265"/>
      <c r="EC183" s="265"/>
      <c r="ED183" s="265"/>
      <c r="EE183" s="265"/>
      <c r="EF183" s="265"/>
      <c r="EG183" s="265"/>
      <c r="EH183" s="265"/>
      <c r="EI183" s="265"/>
      <c r="EJ183" s="265"/>
      <c r="EK183" s="265"/>
      <c r="EL183" s="265"/>
      <c r="EM183" s="265"/>
      <c r="EN183" s="265"/>
      <c r="EO183" s="265"/>
      <c r="EP183" s="265"/>
      <c r="EQ183" s="265"/>
      <c r="ER183" s="265"/>
      <c r="ES183" s="265"/>
      <c r="ET183" s="265"/>
      <c r="EU183" s="265"/>
      <c r="EV183" s="265"/>
      <c r="EW183" s="265"/>
      <c r="EX183" s="265"/>
      <c r="EY183" s="265"/>
      <c r="EZ183" s="265"/>
      <c r="FA183" s="265"/>
      <c r="FB183" s="265"/>
      <c r="FC183" s="265"/>
      <c r="FD183" s="265"/>
      <c r="FE183" s="265"/>
      <c r="FF183" s="265"/>
      <c r="FG183" s="265"/>
      <c r="FH183" s="265"/>
      <c r="FI183" s="265"/>
      <c r="FJ183" s="265"/>
      <c r="FK183" s="265"/>
      <c r="FL183" s="265"/>
      <c r="FM183" s="265"/>
      <c r="FN183" s="265"/>
      <c r="FO183" s="265"/>
      <c r="FP183" s="265"/>
      <c r="FQ183" s="265"/>
      <c r="FR183" s="265"/>
      <c r="FS183" s="265"/>
      <c r="FT183" s="265"/>
      <c r="FU183" s="265"/>
      <c r="FV183" s="265"/>
      <c r="FW183" s="265"/>
      <c r="FX183" s="265"/>
      <c r="FY183" s="265"/>
      <c r="FZ183" s="265"/>
      <c r="GA183" s="265"/>
      <c r="GB183" s="265"/>
      <c r="GC183" s="265"/>
      <c r="GD183" s="265"/>
      <c r="GE183" s="265"/>
      <c r="GF183" s="265"/>
      <c r="GG183" s="265"/>
      <c r="GH183" s="265"/>
      <c r="GI183" s="265"/>
      <c r="GJ183" s="265"/>
      <c r="GK183" s="265"/>
      <c r="GL183" s="265"/>
      <c r="GM183" s="265"/>
      <c r="GN183" s="265"/>
      <c r="GO183" s="265"/>
      <c r="GP183" s="265"/>
      <c r="GQ183" s="265"/>
      <c r="GR183" s="265"/>
      <c r="GS183" s="265"/>
      <c r="GT183" s="265"/>
      <c r="GU183" s="265"/>
      <c r="GV183" s="265"/>
      <c r="GW183" s="265"/>
      <c r="GX183" s="265"/>
      <c r="GY183" s="265"/>
      <c r="GZ183" s="265"/>
      <c r="HA183" s="265"/>
      <c r="HB183" s="265"/>
      <c r="HC183" s="265"/>
      <c r="HD183" s="265"/>
      <c r="HE183" s="265"/>
      <c r="HF183" s="265"/>
      <c r="HG183" s="265"/>
      <c r="HH183" s="265"/>
      <c r="HI183" s="265"/>
      <c r="HJ183" s="265"/>
      <c r="HK183" s="265"/>
      <c r="HL183" s="265"/>
      <c r="HM183" s="265"/>
      <c r="HN183" s="265"/>
      <c r="HO183" s="265"/>
      <c r="HP183" s="265"/>
      <c r="HQ183" s="265"/>
      <c r="HR183" s="265"/>
      <c r="HS183" s="265"/>
      <c r="HT183" s="265"/>
      <c r="HU183" s="265"/>
      <c r="HV183" s="265"/>
      <c r="HW183" s="265"/>
      <c r="HX183" s="265"/>
      <c r="HY183" s="265"/>
      <c r="HZ183" s="265"/>
      <c r="IA183" s="265"/>
      <c r="IB183" s="265"/>
      <c r="IC183" s="265"/>
      <c r="ID183" s="265"/>
      <c r="IE183" s="265"/>
      <c r="IF183" s="265"/>
      <c r="IG183" s="265"/>
      <c r="IH183" s="265"/>
      <c r="II183" s="265"/>
      <c r="IJ183" s="265"/>
      <c r="IK183" s="265"/>
      <c r="IL183" s="265"/>
      <c r="IM183" s="265"/>
      <c r="IN183" s="265"/>
      <c r="IO183" s="265"/>
      <c r="IP183" s="265"/>
      <c r="IQ183" s="265"/>
      <c r="IR183" s="265"/>
      <c r="IS183" s="265"/>
      <c r="IT183" s="265"/>
      <c r="IU183" s="265"/>
      <c r="IV183" s="265"/>
    </row>
    <row r="184" spans="1:256" s="469" customFormat="1" ht="15" customHeight="1">
      <c r="A184" s="270"/>
      <c r="B184" s="270"/>
      <c r="C184" s="270"/>
      <c r="D184" s="461"/>
      <c r="E184" s="461"/>
      <c r="F184" s="461"/>
      <c r="G184" s="267"/>
      <c r="H184" s="267"/>
      <c r="I184" s="265"/>
      <c r="J184" s="266"/>
      <c r="K184" s="265"/>
      <c r="L184" s="265"/>
      <c r="M184" s="266"/>
      <c r="N184" s="265"/>
      <c r="O184" s="265"/>
      <c r="P184" s="265"/>
      <c r="Q184" s="265"/>
      <c r="R184" s="265"/>
      <c r="S184" s="265"/>
      <c r="T184" s="265"/>
      <c r="U184" s="265"/>
      <c r="V184" s="265"/>
      <c r="W184" s="265"/>
      <c r="X184" s="265"/>
      <c r="Y184" s="265"/>
      <c r="Z184" s="265"/>
      <c r="AA184" s="265"/>
      <c r="AB184" s="265"/>
      <c r="AC184" s="265"/>
      <c r="AD184" s="265"/>
      <c r="AE184" s="265"/>
      <c r="AF184" s="265"/>
      <c r="AG184" s="265"/>
      <c r="AH184" s="265"/>
      <c r="AI184" s="265"/>
      <c r="AJ184" s="265"/>
      <c r="AK184" s="265"/>
      <c r="AL184" s="265"/>
      <c r="AM184" s="265"/>
      <c r="AN184" s="265"/>
      <c r="AO184" s="265"/>
      <c r="AP184" s="265"/>
      <c r="AQ184" s="265"/>
      <c r="AR184" s="265"/>
      <c r="AS184" s="265"/>
      <c r="AT184" s="265"/>
      <c r="AU184" s="265"/>
      <c r="AV184" s="265"/>
      <c r="AW184" s="265"/>
      <c r="AX184" s="265"/>
      <c r="AY184" s="265"/>
      <c r="AZ184" s="265"/>
      <c r="BA184" s="265"/>
      <c r="BB184" s="265"/>
      <c r="BC184" s="265"/>
      <c r="BD184" s="265"/>
      <c r="BE184" s="265"/>
      <c r="BF184" s="265"/>
      <c r="BG184" s="265"/>
      <c r="BH184" s="265"/>
      <c r="BI184" s="265"/>
      <c r="BJ184" s="265"/>
      <c r="BK184" s="265"/>
      <c r="BL184" s="265"/>
      <c r="BM184" s="265"/>
      <c r="BN184" s="265"/>
      <c r="BO184" s="265"/>
      <c r="BP184" s="265"/>
      <c r="BQ184" s="265"/>
      <c r="BR184" s="265"/>
      <c r="BS184" s="265"/>
      <c r="BT184" s="265"/>
      <c r="BU184" s="265"/>
      <c r="BV184" s="265"/>
      <c r="BW184" s="265"/>
      <c r="BX184" s="265"/>
      <c r="BY184" s="265"/>
      <c r="BZ184" s="265"/>
      <c r="CA184" s="265"/>
      <c r="CB184" s="265"/>
      <c r="CC184" s="265"/>
      <c r="CD184" s="265"/>
      <c r="CE184" s="265"/>
      <c r="CF184" s="265"/>
      <c r="CG184" s="265"/>
      <c r="CH184" s="265"/>
      <c r="CI184" s="265"/>
      <c r="CJ184" s="265"/>
      <c r="CK184" s="265"/>
      <c r="CL184" s="265"/>
      <c r="CM184" s="265"/>
      <c r="CN184" s="265"/>
      <c r="CO184" s="265"/>
      <c r="CP184" s="265"/>
      <c r="CQ184" s="265"/>
      <c r="CR184" s="265"/>
      <c r="CS184" s="265"/>
      <c r="CT184" s="265"/>
      <c r="CU184" s="265"/>
      <c r="CV184" s="265"/>
      <c r="CW184" s="265"/>
      <c r="CX184" s="265"/>
      <c r="CY184" s="265"/>
      <c r="CZ184" s="265"/>
      <c r="DA184" s="265"/>
      <c r="DB184" s="265"/>
      <c r="DC184" s="265"/>
      <c r="DD184" s="265"/>
      <c r="DE184" s="265"/>
      <c r="DF184" s="265"/>
      <c r="DG184" s="265"/>
      <c r="DH184" s="265"/>
      <c r="DI184" s="265"/>
      <c r="DJ184" s="265"/>
      <c r="DK184" s="265"/>
      <c r="DL184" s="265"/>
      <c r="DM184" s="265"/>
      <c r="DN184" s="265"/>
      <c r="DO184" s="265"/>
      <c r="DP184" s="265"/>
      <c r="DQ184" s="265"/>
      <c r="DR184" s="265"/>
      <c r="DS184" s="265"/>
      <c r="DT184" s="265"/>
      <c r="DU184" s="265"/>
      <c r="DV184" s="265"/>
      <c r="DW184" s="265"/>
      <c r="DX184" s="265"/>
      <c r="DY184" s="265"/>
      <c r="DZ184" s="265"/>
      <c r="EA184" s="265"/>
      <c r="EB184" s="265"/>
      <c r="EC184" s="265"/>
      <c r="ED184" s="265"/>
      <c r="EE184" s="265"/>
      <c r="EF184" s="265"/>
      <c r="EG184" s="265"/>
      <c r="EH184" s="265"/>
      <c r="EI184" s="265"/>
      <c r="EJ184" s="265"/>
      <c r="EK184" s="265"/>
      <c r="EL184" s="265"/>
      <c r="EM184" s="265"/>
      <c r="EN184" s="265"/>
      <c r="EO184" s="265"/>
      <c r="EP184" s="265"/>
      <c r="EQ184" s="265"/>
      <c r="ER184" s="265"/>
      <c r="ES184" s="265"/>
      <c r="ET184" s="265"/>
      <c r="EU184" s="265"/>
      <c r="EV184" s="265"/>
      <c r="EW184" s="265"/>
      <c r="EX184" s="265"/>
      <c r="EY184" s="265"/>
      <c r="EZ184" s="265"/>
      <c r="FA184" s="265"/>
      <c r="FB184" s="265"/>
      <c r="FC184" s="265"/>
      <c r="FD184" s="265"/>
      <c r="FE184" s="265"/>
      <c r="FF184" s="265"/>
      <c r="FG184" s="265"/>
      <c r="FH184" s="265"/>
      <c r="FI184" s="265"/>
      <c r="FJ184" s="265"/>
      <c r="FK184" s="265"/>
      <c r="FL184" s="265"/>
      <c r="FM184" s="265"/>
      <c r="FN184" s="265"/>
      <c r="FO184" s="265"/>
      <c r="FP184" s="265"/>
      <c r="FQ184" s="265"/>
      <c r="FR184" s="265"/>
      <c r="FS184" s="265"/>
      <c r="FT184" s="265"/>
      <c r="FU184" s="265"/>
      <c r="FV184" s="265"/>
      <c r="FW184" s="265"/>
      <c r="FX184" s="265"/>
      <c r="FY184" s="265"/>
      <c r="FZ184" s="265"/>
      <c r="GA184" s="265"/>
      <c r="GB184" s="265"/>
      <c r="GC184" s="265"/>
      <c r="GD184" s="265"/>
      <c r="GE184" s="265"/>
      <c r="GF184" s="265"/>
      <c r="GG184" s="265"/>
      <c r="GH184" s="265"/>
      <c r="GI184" s="265"/>
      <c r="GJ184" s="265"/>
      <c r="GK184" s="265"/>
      <c r="GL184" s="265"/>
      <c r="GM184" s="265"/>
      <c r="GN184" s="265"/>
      <c r="GO184" s="265"/>
      <c r="GP184" s="265"/>
      <c r="GQ184" s="265"/>
      <c r="GR184" s="265"/>
      <c r="GS184" s="265"/>
      <c r="GT184" s="265"/>
      <c r="GU184" s="265"/>
      <c r="GV184" s="265"/>
      <c r="GW184" s="265"/>
      <c r="GX184" s="265"/>
      <c r="GY184" s="265"/>
      <c r="GZ184" s="265"/>
      <c r="HA184" s="265"/>
      <c r="HB184" s="265"/>
      <c r="HC184" s="265"/>
      <c r="HD184" s="265"/>
      <c r="HE184" s="265"/>
      <c r="HF184" s="265"/>
      <c r="HG184" s="265"/>
      <c r="HH184" s="265"/>
      <c r="HI184" s="265"/>
      <c r="HJ184" s="265"/>
      <c r="HK184" s="265"/>
      <c r="HL184" s="265"/>
      <c r="HM184" s="265"/>
      <c r="HN184" s="265"/>
      <c r="HO184" s="265"/>
      <c r="HP184" s="265"/>
      <c r="HQ184" s="265"/>
      <c r="HR184" s="265"/>
      <c r="HS184" s="265"/>
      <c r="HT184" s="265"/>
      <c r="HU184" s="265"/>
      <c r="HV184" s="265"/>
      <c r="HW184" s="265"/>
      <c r="HX184" s="265"/>
      <c r="HY184" s="265"/>
      <c r="HZ184" s="265"/>
      <c r="IA184" s="265"/>
      <c r="IB184" s="265"/>
      <c r="IC184" s="265"/>
      <c r="ID184" s="265"/>
      <c r="IE184" s="265"/>
      <c r="IF184" s="265"/>
      <c r="IG184" s="265"/>
      <c r="IH184" s="265"/>
      <c r="II184" s="265"/>
      <c r="IJ184" s="265"/>
      <c r="IK184" s="265"/>
      <c r="IL184" s="265"/>
      <c r="IM184" s="265"/>
      <c r="IN184" s="265"/>
      <c r="IO184" s="265"/>
      <c r="IP184" s="265"/>
      <c r="IQ184" s="265"/>
      <c r="IR184" s="265"/>
      <c r="IS184" s="265"/>
      <c r="IT184" s="265"/>
      <c r="IU184" s="265"/>
      <c r="IV184" s="265"/>
    </row>
    <row r="185" spans="1:256" s="469" customFormat="1" ht="15" customHeight="1">
      <c r="A185" s="270"/>
      <c r="B185" s="270"/>
      <c r="C185" s="270"/>
      <c r="D185" s="461"/>
      <c r="E185" s="461"/>
      <c r="F185" s="461"/>
      <c r="G185" s="267"/>
      <c r="H185" s="267"/>
      <c r="I185" s="265"/>
      <c r="J185" s="266"/>
      <c r="K185" s="265"/>
      <c r="L185" s="265"/>
      <c r="M185" s="266"/>
      <c r="N185" s="265"/>
      <c r="O185" s="265"/>
      <c r="P185" s="265"/>
      <c r="Q185" s="265"/>
      <c r="R185" s="265"/>
      <c r="S185" s="265"/>
      <c r="T185" s="265"/>
      <c r="U185" s="265"/>
      <c r="V185" s="265"/>
      <c r="W185" s="265"/>
      <c r="X185" s="265"/>
      <c r="Y185" s="265"/>
      <c r="Z185" s="265"/>
      <c r="AA185" s="265"/>
      <c r="AB185" s="265"/>
      <c r="AC185" s="265"/>
      <c r="AD185" s="265"/>
      <c r="AE185" s="265"/>
      <c r="AF185" s="265"/>
      <c r="AG185" s="265"/>
      <c r="AH185" s="265"/>
      <c r="AI185" s="265"/>
      <c r="AJ185" s="265"/>
      <c r="AK185" s="265"/>
      <c r="AL185" s="265"/>
      <c r="AM185" s="265"/>
      <c r="AN185" s="265"/>
      <c r="AO185" s="265"/>
      <c r="AP185" s="265"/>
      <c r="AQ185" s="265"/>
      <c r="AR185" s="265"/>
      <c r="AS185" s="265"/>
      <c r="AT185" s="265"/>
      <c r="AU185" s="265"/>
      <c r="AV185" s="265"/>
      <c r="AW185" s="265"/>
      <c r="AX185" s="265"/>
      <c r="AY185" s="265"/>
      <c r="AZ185" s="265"/>
      <c r="BA185" s="265"/>
      <c r="BB185" s="265"/>
      <c r="BC185" s="265"/>
      <c r="BD185" s="265"/>
      <c r="BE185" s="265"/>
      <c r="BF185" s="265"/>
      <c r="BG185" s="265"/>
      <c r="BH185" s="265"/>
      <c r="BI185" s="265"/>
      <c r="BJ185" s="265"/>
      <c r="BK185" s="265"/>
      <c r="BL185" s="265"/>
      <c r="BM185" s="265"/>
      <c r="BN185" s="265"/>
      <c r="BO185" s="265"/>
      <c r="BP185" s="265"/>
      <c r="BQ185" s="265"/>
      <c r="BR185" s="265"/>
      <c r="BS185" s="265"/>
      <c r="BT185" s="265"/>
      <c r="BU185" s="265"/>
      <c r="BV185" s="265"/>
      <c r="BW185" s="265"/>
      <c r="BX185" s="265"/>
      <c r="BY185" s="265"/>
      <c r="BZ185" s="265"/>
      <c r="CA185" s="265"/>
      <c r="CB185" s="265"/>
      <c r="CC185" s="265"/>
      <c r="CD185" s="265"/>
      <c r="CE185" s="265"/>
      <c r="CF185" s="265"/>
      <c r="CG185" s="265"/>
      <c r="CH185" s="265"/>
      <c r="CI185" s="265"/>
      <c r="CJ185" s="265"/>
      <c r="CK185" s="265"/>
      <c r="CL185" s="265"/>
      <c r="CM185" s="265"/>
      <c r="CN185" s="265"/>
      <c r="CO185" s="265"/>
      <c r="CP185" s="265"/>
      <c r="CQ185" s="265"/>
      <c r="CR185" s="265"/>
      <c r="CS185" s="265"/>
      <c r="CT185" s="265"/>
      <c r="CU185" s="265"/>
      <c r="CV185" s="265"/>
      <c r="CW185" s="265"/>
      <c r="CX185" s="265"/>
      <c r="CY185" s="265"/>
      <c r="CZ185" s="265"/>
      <c r="DA185" s="265"/>
      <c r="DB185" s="265"/>
      <c r="DC185" s="265"/>
      <c r="DD185" s="265"/>
      <c r="DE185" s="265"/>
      <c r="DF185" s="265"/>
      <c r="DG185" s="265"/>
      <c r="DH185" s="265"/>
      <c r="DI185" s="265"/>
      <c r="DJ185" s="265"/>
      <c r="DK185" s="265"/>
      <c r="DL185" s="265"/>
      <c r="DM185" s="265"/>
      <c r="DN185" s="265"/>
      <c r="DO185" s="265"/>
      <c r="DP185" s="265"/>
      <c r="DQ185" s="265"/>
      <c r="DR185" s="265"/>
      <c r="DS185" s="265"/>
      <c r="DT185" s="265"/>
      <c r="DU185" s="265"/>
      <c r="DV185" s="265"/>
      <c r="DW185" s="265"/>
      <c r="DX185" s="265"/>
      <c r="DY185" s="265"/>
      <c r="DZ185" s="265"/>
      <c r="EA185" s="265"/>
      <c r="EB185" s="265"/>
      <c r="EC185" s="265"/>
      <c r="ED185" s="265"/>
      <c r="EE185" s="265"/>
      <c r="EF185" s="265"/>
      <c r="EG185" s="265"/>
      <c r="EH185" s="265"/>
      <c r="EI185" s="265"/>
      <c r="EJ185" s="265"/>
      <c r="EK185" s="265"/>
      <c r="EL185" s="265"/>
      <c r="EM185" s="265"/>
      <c r="EN185" s="265"/>
      <c r="EO185" s="265"/>
      <c r="EP185" s="265"/>
      <c r="EQ185" s="265"/>
      <c r="ER185" s="265"/>
      <c r="ES185" s="265"/>
      <c r="ET185" s="265"/>
      <c r="EU185" s="265"/>
      <c r="EV185" s="265"/>
      <c r="EW185" s="265"/>
      <c r="EX185" s="265"/>
      <c r="EY185" s="265"/>
      <c r="EZ185" s="265"/>
      <c r="FA185" s="265"/>
      <c r="FB185" s="265"/>
      <c r="FC185" s="265"/>
      <c r="FD185" s="265"/>
      <c r="FE185" s="265"/>
      <c r="FF185" s="265"/>
      <c r="FG185" s="265"/>
      <c r="FH185" s="265"/>
      <c r="FI185" s="265"/>
      <c r="FJ185" s="265"/>
      <c r="FK185" s="265"/>
      <c r="FL185" s="265"/>
      <c r="FM185" s="265"/>
      <c r="FN185" s="265"/>
      <c r="FO185" s="265"/>
      <c r="FP185" s="265"/>
      <c r="FQ185" s="265"/>
      <c r="FR185" s="265"/>
      <c r="FS185" s="265"/>
      <c r="FT185" s="265"/>
      <c r="FU185" s="265"/>
      <c r="FV185" s="265"/>
      <c r="FW185" s="265"/>
      <c r="FX185" s="265"/>
      <c r="FY185" s="265"/>
      <c r="FZ185" s="265"/>
      <c r="GA185" s="265"/>
      <c r="GB185" s="265"/>
      <c r="GC185" s="265"/>
      <c r="GD185" s="265"/>
      <c r="GE185" s="265"/>
      <c r="GF185" s="265"/>
      <c r="GG185" s="265"/>
      <c r="GH185" s="265"/>
      <c r="GI185" s="265"/>
      <c r="GJ185" s="265"/>
      <c r="GK185" s="265"/>
      <c r="GL185" s="265"/>
      <c r="GM185" s="265"/>
      <c r="GN185" s="265"/>
      <c r="GO185" s="265"/>
      <c r="GP185" s="265"/>
      <c r="GQ185" s="265"/>
      <c r="GR185" s="265"/>
      <c r="GS185" s="265"/>
      <c r="GT185" s="265"/>
      <c r="GU185" s="265"/>
      <c r="GV185" s="265"/>
      <c r="GW185" s="265"/>
      <c r="GX185" s="265"/>
      <c r="GY185" s="265"/>
      <c r="GZ185" s="265"/>
      <c r="HA185" s="265"/>
      <c r="HB185" s="265"/>
      <c r="HC185" s="265"/>
      <c r="HD185" s="265"/>
      <c r="HE185" s="265"/>
      <c r="HF185" s="265"/>
      <c r="HG185" s="265"/>
      <c r="HH185" s="265"/>
      <c r="HI185" s="265"/>
      <c r="HJ185" s="265"/>
      <c r="HK185" s="265"/>
      <c r="HL185" s="265"/>
      <c r="HM185" s="265"/>
      <c r="HN185" s="265"/>
      <c r="HO185" s="265"/>
      <c r="HP185" s="265"/>
      <c r="HQ185" s="265"/>
      <c r="HR185" s="265"/>
      <c r="HS185" s="265"/>
      <c r="HT185" s="265"/>
      <c r="HU185" s="265"/>
      <c r="HV185" s="265"/>
      <c r="HW185" s="265"/>
      <c r="HX185" s="265"/>
      <c r="HY185" s="265"/>
      <c r="HZ185" s="265"/>
      <c r="IA185" s="265"/>
      <c r="IB185" s="265"/>
      <c r="IC185" s="265"/>
      <c r="ID185" s="265"/>
      <c r="IE185" s="265"/>
      <c r="IF185" s="265"/>
      <c r="IG185" s="265"/>
      <c r="IH185" s="265"/>
      <c r="II185" s="265"/>
      <c r="IJ185" s="265"/>
      <c r="IK185" s="265"/>
      <c r="IL185" s="265"/>
      <c r="IM185" s="265"/>
      <c r="IN185" s="265"/>
      <c r="IO185" s="265"/>
      <c r="IP185" s="265"/>
      <c r="IQ185" s="265"/>
      <c r="IR185" s="265"/>
      <c r="IS185" s="265"/>
      <c r="IT185" s="265"/>
      <c r="IU185" s="265"/>
      <c r="IV185" s="265"/>
    </row>
    <row r="186" spans="1:256" s="469" customFormat="1" ht="15" customHeight="1">
      <c r="A186" s="270"/>
      <c r="B186" s="270"/>
      <c r="C186" s="270"/>
      <c r="D186" s="461"/>
      <c r="E186" s="461"/>
      <c r="F186" s="461"/>
      <c r="G186" s="267"/>
      <c r="H186" s="267"/>
      <c r="I186" s="265"/>
      <c r="J186" s="266"/>
      <c r="K186" s="265"/>
      <c r="L186" s="265"/>
      <c r="M186" s="266"/>
      <c r="N186" s="265"/>
      <c r="O186" s="265"/>
      <c r="P186" s="265"/>
      <c r="Q186" s="265"/>
      <c r="R186" s="265"/>
      <c r="S186" s="265"/>
      <c r="T186" s="265"/>
      <c r="U186" s="265"/>
      <c r="V186" s="265"/>
      <c r="W186" s="265"/>
      <c r="X186" s="265"/>
      <c r="Y186" s="265"/>
      <c r="Z186" s="265"/>
      <c r="AA186" s="265"/>
      <c r="AB186" s="265"/>
      <c r="AC186" s="265"/>
      <c r="AD186" s="265"/>
      <c r="AE186" s="265"/>
      <c r="AF186" s="265"/>
      <c r="AG186" s="265"/>
      <c r="AH186" s="265"/>
      <c r="AI186" s="265"/>
      <c r="AJ186" s="265"/>
      <c r="AK186" s="265"/>
      <c r="AL186" s="265"/>
      <c r="AM186" s="265"/>
      <c r="AN186" s="265"/>
      <c r="AO186" s="265"/>
      <c r="AP186" s="265"/>
      <c r="AQ186" s="265"/>
      <c r="AR186" s="265"/>
      <c r="AS186" s="265"/>
      <c r="AT186" s="265"/>
      <c r="AU186" s="265"/>
      <c r="AV186" s="265"/>
      <c r="AW186" s="265"/>
      <c r="AX186" s="265"/>
      <c r="AY186" s="265"/>
      <c r="AZ186" s="265"/>
      <c r="BA186" s="265"/>
      <c r="BB186" s="265"/>
      <c r="BC186" s="265"/>
      <c r="BD186" s="265"/>
      <c r="BE186" s="265"/>
      <c r="BF186" s="265"/>
      <c r="BG186" s="265"/>
      <c r="BH186" s="265"/>
      <c r="BI186" s="265"/>
      <c r="BJ186" s="265"/>
      <c r="BK186" s="265"/>
      <c r="BL186" s="265"/>
      <c r="BM186" s="265"/>
      <c r="BN186" s="265"/>
      <c r="BO186" s="265"/>
      <c r="BP186" s="265"/>
      <c r="BQ186" s="265"/>
      <c r="BR186" s="265"/>
      <c r="BS186" s="265"/>
      <c r="BT186" s="265"/>
      <c r="BU186" s="265"/>
      <c r="BV186" s="265"/>
      <c r="BW186" s="265"/>
      <c r="BX186" s="265"/>
      <c r="BY186" s="265"/>
      <c r="BZ186" s="265"/>
      <c r="CA186" s="265"/>
      <c r="CB186" s="265"/>
      <c r="CC186" s="265"/>
      <c r="CD186" s="265"/>
      <c r="CE186" s="265"/>
      <c r="CF186" s="265"/>
      <c r="CG186" s="265"/>
      <c r="CH186" s="265"/>
      <c r="CI186" s="265"/>
      <c r="CJ186" s="265"/>
      <c r="CK186" s="265"/>
      <c r="CL186" s="265"/>
      <c r="CM186" s="265"/>
      <c r="CN186" s="265"/>
      <c r="CO186" s="265"/>
      <c r="CP186" s="265"/>
      <c r="CQ186" s="265"/>
      <c r="CR186" s="265"/>
      <c r="CS186" s="265"/>
      <c r="CT186" s="265"/>
      <c r="CU186" s="265"/>
      <c r="CV186" s="265"/>
      <c r="CW186" s="265"/>
      <c r="CX186" s="265"/>
      <c r="CY186" s="265"/>
      <c r="CZ186" s="265"/>
      <c r="DA186" s="265"/>
      <c r="DB186" s="265"/>
      <c r="DC186" s="265"/>
      <c r="DD186" s="265"/>
      <c r="DE186" s="265"/>
      <c r="DF186" s="265"/>
      <c r="DG186" s="265"/>
      <c r="DH186" s="265"/>
      <c r="DI186" s="265"/>
      <c r="DJ186" s="265"/>
      <c r="DK186" s="265"/>
      <c r="DL186" s="265"/>
      <c r="DM186" s="265"/>
      <c r="DN186" s="265"/>
      <c r="DO186" s="265"/>
      <c r="DP186" s="265"/>
      <c r="DQ186" s="265"/>
      <c r="DR186" s="265"/>
      <c r="DS186" s="265"/>
      <c r="DT186" s="265"/>
      <c r="DU186" s="265"/>
      <c r="DV186" s="265"/>
      <c r="DW186" s="265"/>
      <c r="DX186" s="265"/>
      <c r="DY186" s="265"/>
      <c r="DZ186" s="265"/>
      <c r="EA186" s="265"/>
      <c r="EB186" s="265"/>
      <c r="EC186" s="265"/>
      <c r="ED186" s="265"/>
      <c r="EE186" s="265"/>
      <c r="EF186" s="265"/>
      <c r="EG186" s="265"/>
      <c r="EH186" s="265"/>
      <c r="EI186" s="265"/>
      <c r="EJ186" s="265"/>
      <c r="EK186" s="265"/>
      <c r="EL186" s="265"/>
      <c r="EM186" s="265"/>
      <c r="EN186" s="265"/>
      <c r="EO186" s="265"/>
      <c r="EP186" s="265"/>
      <c r="EQ186" s="265"/>
      <c r="ER186" s="265"/>
      <c r="ES186" s="265"/>
      <c r="ET186" s="265"/>
      <c r="EU186" s="265"/>
      <c r="EV186" s="265"/>
      <c r="EW186" s="265"/>
      <c r="EX186" s="265"/>
      <c r="EY186" s="265"/>
      <c r="EZ186" s="265"/>
      <c r="FA186" s="265"/>
      <c r="FB186" s="265"/>
      <c r="FC186" s="265"/>
      <c r="FD186" s="265"/>
      <c r="FE186" s="265"/>
      <c r="FF186" s="265"/>
      <c r="FG186" s="265"/>
      <c r="FH186" s="265"/>
      <c r="FI186" s="265"/>
      <c r="FJ186" s="265"/>
      <c r="FK186" s="265"/>
      <c r="FL186" s="265"/>
      <c r="FM186" s="265"/>
      <c r="FN186" s="265"/>
      <c r="FO186" s="265"/>
      <c r="FP186" s="265"/>
      <c r="FQ186" s="265"/>
      <c r="FR186" s="265"/>
      <c r="FS186" s="265"/>
      <c r="FT186" s="265"/>
      <c r="FU186" s="265"/>
      <c r="FV186" s="265"/>
      <c r="FW186" s="265"/>
      <c r="FX186" s="265"/>
      <c r="FY186" s="265"/>
      <c r="FZ186" s="265"/>
      <c r="GA186" s="265"/>
      <c r="GB186" s="265"/>
      <c r="GC186" s="265"/>
      <c r="GD186" s="265"/>
      <c r="GE186" s="265"/>
      <c r="GF186" s="265"/>
      <c r="GG186" s="265"/>
      <c r="GH186" s="265"/>
      <c r="GI186" s="265"/>
      <c r="GJ186" s="265"/>
      <c r="GK186" s="265"/>
      <c r="GL186" s="265"/>
      <c r="GM186" s="265"/>
      <c r="GN186" s="265"/>
      <c r="GO186" s="265"/>
      <c r="GP186" s="265"/>
      <c r="GQ186" s="265"/>
      <c r="GR186" s="265"/>
      <c r="GS186" s="265"/>
      <c r="GT186" s="265"/>
      <c r="GU186" s="265"/>
      <c r="GV186" s="265"/>
      <c r="GW186" s="265"/>
      <c r="GX186" s="265"/>
      <c r="GY186" s="265"/>
      <c r="GZ186" s="265"/>
      <c r="HA186" s="265"/>
      <c r="HB186" s="265"/>
      <c r="HC186" s="265"/>
      <c r="HD186" s="265"/>
      <c r="HE186" s="265"/>
      <c r="HF186" s="265"/>
      <c r="HG186" s="265"/>
      <c r="HH186" s="265"/>
      <c r="HI186" s="265"/>
      <c r="HJ186" s="265"/>
      <c r="HK186" s="265"/>
      <c r="HL186" s="265"/>
      <c r="HM186" s="265"/>
      <c r="HN186" s="265"/>
      <c r="HO186" s="265"/>
      <c r="HP186" s="265"/>
      <c r="HQ186" s="265"/>
      <c r="HR186" s="265"/>
      <c r="HS186" s="265"/>
      <c r="HT186" s="265"/>
      <c r="HU186" s="265"/>
      <c r="HV186" s="265"/>
      <c r="HW186" s="265"/>
      <c r="HX186" s="265"/>
      <c r="HY186" s="265"/>
      <c r="HZ186" s="265"/>
      <c r="IA186" s="265"/>
      <c r="IB186" s="265"/>
      <c r="IC186" s="265"/>
      <c r="ID186" s="265"/>
      <c r="IE186" s="265"/>
      <c r="IF186" s="265"/>
      <c r="IG186" s="265"/>
      <c r="IH186" s="265"/>
      <c r="II186" s="265"/>
      <c r="IJ186" s="265"/>
      <c r="IK186" s="265"/>
      <c r="IL186" s="265"/>
      <c r="IM186" s="265"/>
      <c r="IN186" s="265"/>
      <c r="IO186" s="265"/>
      <c r="IP186" s="265"/>
      <c r="IQ186" s="265"/>
      <c r="IR186" s="265"/>
      <c r="IS186" s="265"/>
      <c r="IT186" s="265"/>
      <c r="IU186" s="265"/>
      <c r="IV186" s="265"/>
    </row>
    <row r="187" spans="1:256" s="469" customFormat="1" ht="15" customHeight="1">
      <c r="A187" s="270"/>
      <c r="B187" s="270"/>
      <c r="C187" s="270"/>
      <c r="D187" s="461"/>
      <c r="E187" s="461"/>
      <c r="F187" s="461"/>
      <c r="G187" s="267"/>
      <c r="H187" s="267"/>
      <c r="I187" s="265"/>
      <c r="J187" s="266"/>
      <c r="K187" s="265"/>
      <c r="L187" s="265"/>
      <c r="M187" s="266"/>
      <c r="N187" s="265"/>
      <c r="O187" s="265"/>
      <c r="P187" s="265"/>
      <c r="Q187" s="265"/>
      <c r="R187" s="265"/>
      <c r="S187" s="265"/>
      <c r="T187" s="265"/>
      <c r="U187" s="265"/>
      <c r="V187" s="265"/>
      <c r="W187" s="265"/>
      <c r="X187" s="265"/>
      <c r="Y187" s="265"/>
      <c r="Z187" s="265"/>
      <c r="AA187" s="265"/>
      <c r="AB187" s="265"/>
      <c r="AC187" s="265"/>
      <c r="AD187" s="265"/>
      <c r="AE187" s="265"/>
      <c r="AF187" s="265"/>
      <c r="AG187" s="265"/>
      <c r="AH187" s="265"/>
      <c r="AI187" s="265"/>
      <c r="AJ187" s="265"/>
      <c r="AK187" s="265"/>
      <c r="AL187" s="265"/>
      <c r="AM187" s="265"/>
      <c r="AN187" s="265"/>
      <c r="AO187" s="265"/>
      <c r="AP187" s="265"/>
      <c r="AQ187" s="265"/>
      <c r="AR187" s="265"/>
      <c r="AS187" s="265"/>
      <c r="AT187" s="265"/>
      <c r="AU187" s="265"/>
      <c r="AV187" s="265"/>
      <c r="AW187" s="265"/>
      <c r="AX187" s="265"/>
      <c r="AY187" s="265"/>
      <c r="AZ187" s="265"/>
      <c r="BA187" s="265"/>
      <c r="BB187" s="265"/>
      <c r="BC187" s="265"/>
      <c r="BD187" s="265"/>
      <c r="BE187" s="265"/>
      <c r="BF187" s="265"/>
      <c r="BG187" s="265"/>
      <c r="BH187" s="265"/>
      <c r="BI187" s="265"/>
      <c r="BJ187" s="265"/>
      <c r="BK187" s="265"/>
      <c r="BL187" s="265"/>
      <c r="BM187" s="265"/>
      <c r="BN187" s="265"/>
      <c r="BO187" s="265"/>
      <c r="BP187" s="265"/>
      <c r="BQ187" s="265"/>
      <c r="BR187" s="265"/>
      <c r="BS187" s="265"/>
      <c r="BT187" s="265"/>
      <c r="BU187" s="265"/>
      <c r="BV187" s="265"/>
      <c r="BW187" s="265"/>
      <c r="BX187" s="265"/>
      <c r="BY187" s="265"/>
      <c r="BZ187" s="265"/>
      <c r="CA187" s="265"/>
      <c r="CB187" s="265"/>
      <c r="CC187" s="265"/>
      <c r="CD187" s="265"/>
      <c r="CE187" s="265"/>
      <c r="CF187" s="265"/>
      <c r="CG187" s="265"/>
      <c r="CH187" s="265"/>
      <c r="CI187" s="265"/>
      <c r="CJ187" s="265"/>
      <c r="CK187" s="265"/>
      <c r="CL187" s="265"/>
      <c r="CM187" s="265"/>
      <c r="CN187" s="265"/>
      <c r="CO187" s="265"/>
      <c r="CP187" s="265"/>
      <c r="CQ187" s="265"/>
      <c r="CR187" s="265"/>
      <c r="CS187" s="265"/>
      <c r="CT187" s="265"/>
      <c r="CU187" s="265"/>
      <c r="CV187" s="265"/>
      <c r="CW187" s="265"/>
      <c r="CX187" s="265"/>
      <c r="CY187" s="265"/>
      <c r="CZ187" s="265"/>
      <c r="DA187" s="265"/>
      <c r="DB187" s="265"/>
      <c r="DC187" s="265"/>
      <c r="DD187" s="265"/>
      <c r="DE187" s="265"/>
      <c r="DF187" s="265"/>
      <c r="DG187" s="265"/>
      <c r="DH187" s="265"/>
      <c r="DI187" s="265"/>
      <c r="DJ187" s="265"/>
      <c r="DK187" s="265"/>
      <c r="DL187" s="265"/>
      <c r="DM187" s="265"/>
      <c r="DN187" s="265"/>
      <c r="DO187" s="265"/>
      <c r="DP187" s="265"/>
      <c r="DQ187" s="265"/>
      <c r="DR187" s="265"/>
      <c r="DS187" s="265"/>
      <c r="DT187" s="265"/>
      <c r="DU187" s="265"/>
      <c r="DV187" s="265"/>
      <c r="DW187" s="265"/>
      <c r="DX187" s="265"/>
      <c r="DY187" s="265"/>
      <c r="DZ187" s="265"/>
      <c r="EA187" s="265"/>
      <c r="EB187" s="265"/>
      <c r="EC187" s="265"/>
      <c r="ED187" s="265"/>
      <c r="EE187" s="265"/>
      <c r="EF187" s="265"/>
      <c r="EG187" s="265"/>
      <c r="EH187" s="265"/>
      <c r="EI187" s="265"/>
      <c r="EJ187" s="265"/>
      <c r="EK187" s="265"/>
      <c r="EL187" s="265"/>
      <c r="EM187" s="265"/>
      <c r="EN187" s="265"/>
      <c r="EO187" s="265"/>
      <c r="EP187" s="265"/>
      <c r="EQ187" s="265"/>
      <c r="ER187" s="265"/>
      <c r="ES187" s="265"/>
      <c r="ET187" s="265"/>
      <c r="EU187" s="265"/>
      <c r="EV187" s="265"/>
      <c r="EW187" s="265"/>
      <c r="EX187" s="265"/>
      <c r="EY187" s="265"/>
      <c r="EZ187" s="265"/>
      <c r="FA187" s="265"/>
      <c r="FB187" s="265"/>
      <c r="FC187" s="265"/>
      <c r="FD187" s="265"/>
      <c r="FE187" s="265"/>
      <c r="FF187" s="265"/>
      <c r="FG187" s="265"/>
      <c r="FH187" s="265"/>
      <c r="FI187" s="265"/>
      <c r="FJ187" s="265"/>
      <c r="FK187" s="265"/>
      <c r="FL187" s="265"/>
      <c r="FM187" s="265"/>
      <c r="FN187" s="265"/>
      <c r="FO187" s="265"/>
      <c r="FP187" s="265"/>
      <c r="FQ187" s="265"/>
      <c r="FR187" s="265"/>
      <c r="FS187" s="265"/>
      <c r="FT187" s="265"/>
      <c r="FU187" s="265"/>
      <c r="FV187" s="265"/>
      <c r="FW187" s="265"/>
      <c r="FX187" s="265"/>
      <c r="FY187" s="265"/>
      <c r="FZ187" s="265"/>
      <c r="GA187" s="265"/>
      <c r="GB187" s="265"/>
      <c r="GC187" s="265"/>
      <c r="GD187" s="265"/>
      <c r="GE187" s="265"/>
      <c r="GF187" s="265"/>
      <c r="GG187" s="265"/>
      <c r="GH187" s="265"/>
      <c r="GI187" s="265"/>
      <c r="GJ187" s="265"/>
      <c r="GK187" s="265"/>
      <c r="GL187" s="265"/>
      <c r="GM187" s="265"/>
      <c r="GN187" s="265"/>
      <c r="GO187" s="265"/>
      <c r="GP187" s="265"/>
      <c r="GQ187" s="265"/>
      <c r="GR187" s="265"/>
      <c r="GS187" s="265"/>
      <c r="GT187" s="265"/>
      <c r="GU187" s="265"/>
      <c r="GV187" s="265"/>
      <c r="GW187" s="265"/>
      <c r="GX187" s="265"/>
      <c r="GY187" s="265"/>
      <c r="GZ187" s="265"/>
      <c r="HA187" s="265"/>
      <c r="HB187" s="265"/>
      <c r="HC187" s="265"/>
      <c r="HD187" s="265"/>
      <c r="HE187" s="265"/>
      <c r="HF187" s="265"/>
      <c r="HG187" s="265"/>
      <c r="HH187" s="265"/>
      <c r="HI187" s="265"/>
      <c r="HJ187" s="265"/>
      <c r="HK187" s="265"/>
      <c r="HL187" s="265"/>
      <c r="HM187" s="265"/>
      <c r="HN187" s="265"/>
      <c r="HO187" s="265"/>
      <c r="HP187" s="265"/>
      <c r="HQ187" s="265"/>
      <c r="HR187" s="265"/>
      <c r="HS187" s="265"/>
      <c r="HT187" s="265"/>
      <c r="HU187" s="265"/>
      <c r="HV187" s="265"/>
      <c r="HW187" s="265"/>
      <c r="HX187" s="265"/>
      <c r="HY187" s="265"/>
      <c r="HZ187" s="265"/>
      <c r="IA187" s="265"/>
      <c r="IB187" s="265"/>
      <c r="IC187" s="265"/>
      <c r="ID187" s="265"/>
      <c r="IE187" s="265"/>
      <c r="IF187" s="265"/>
      <c r="IG187" s="265"/>
      <c r="IH187" s="265"/>
      <c r="II187" s="265"/>
      <c r="IJ187" s="265"/>
      <c r="IK187" s="265"/>
      <c r="IL187" s="265"/>
      <c r="IM187" s="265"/>
      <c r="IN187" s="265"/>
      <c r="IO187" s="265"/>
      <c r="IP187" s="265"/>
      <c r="IQ187" s="265"/>
      <c r="IR187" s="265"/>
      <c r="IS187" s="265"/>
      <c r="IT187" s="265"/>
      <c r="IU187" s="265"/>
      <c r="IV187" s="265"/>
    </row>
    <row r="188" spans="1:256" s="469" customFormat="1" ht="15" customHeight="1">
      <c r="A188" s="270"/>
      <c r="B188" s="270"/>
      <c r="C188" s="270"/>
      <c r="D188" s="461"/>
      <c r="E188" s="461"/>
      <c r="F188" s="461"/>
      <c r="G188" s="267"/>
      <c r="H188" s="267"/>
      <c r="I188" s="265"/>
      <c r="J188" s="266"/>
      <c r="K188" s="265"/>
      <c r="L188" s="265"/>
      <c r="M188" s="266"/>
      <c r="N188" s="265"/>
      <c r="O188" s="265"/>
      <c r="P188" s="265"/>
      <c r="Q188" s="265"/>
      <c r="R188" s="265"/>
      <c r="S188" s="265"/>
      <c r="T188" s="265"/>
      <c r="U188" s="265"/>
      <c r="V188" s="265"/>
      <c r="W188" s="265"/>
      <c r="X188" s="265"/>
      <c r="Y188" s="265"/>
      <c r="Z188" s="265"/>
      <c r="AA188" s="265"/>
      <c r="AB188" s="265"/>
      <c r="AC188" s="265"/>
      <c r="AD188" s="265"/>
      <c r="AE188" s="265"/>
      <c r="AF188" s="265"/>
      <c r="AG188" s="265"/>
      <c r="AH188" s="265"/>
      <c r="AI188" s="265"/>
      <c r="AJ188" s="265"/>
      <c r="AK188" s="265"/>
      <c r="AL188" s="265"/>
      <c r="AM188" s="265"/>
      <c r="AN188" s="265"/>
      <c r="AO188" s="265"/>
      <c r="AP188" s="265"/>
      <c r="AQ188" s="265"/>
      <c r="AR188" s="265"/>
      <c r="AS188" s="265"/>
      <c r="AT188" s="265"/>
      <c r="AU188" s="265"/>
      <c r="AV188" s="265"/>
      <c r="AW188" s="265"/>
      <c r="AX188" s="265"/>
      <c r="AY188" s="265"/>
      <c r="AZ188" s="265"/>
      <c r="BA188" s="265"/>
      <c r="BB188" s="265"/>
      <c r="BC188" s="265"/>
      <c r="BD188" s="265"/>
      <c r="BE188" s="265"/>
      <c r="BF188" s="265"/>
      <c r="BG188" s="265"/>
      <c r="BH188" s="265"/>
      <c r="BI188" s="265"/>
      <c r="BJ188" s="265"/>
      <c r="BK188" s="265"/>
      <c r="BL188" s="265"/>
      <c r="BM188" s="265"/>
      <c r="BN188" s="265"/>
      <c r="BO188" s="265"/>
      <c r="BP188" s="265"/>
      <c r="BQ188" s="265"/>
      <c r="BR188" s="265"/>
      <c r="BS188" s="265"/>
      <c r="BT188" s="265"/>
      <c r="BU188" s="265"/>
      <c r="BV188" s="265"/>
      <c r="BW188" s="265"/>
      <c r="BX188" s="265"/>
      <c r="BY188" s="265"/>
      <c r="BZ188" s="265"/>
      <c r="CA188" s="265"/>
      <c r="CB188" s="265"/>
      <c r="CC188" s="265"/>
      <c r="CD188" s="265"/>
      <c r="CE188" s="265"/>
      <c r="CF188" s="265"/>
      <c r="CG188" s="265"/>
      <c r="CH188" s="265"/>
      <c r="CI188" s="265"/>
      <c r="CJ188" s="265"/>
      <c r="CK188" s="265"/>
      <c r="CL188" s="265"/>
      <c r="CM188" s="265"/>
      <c r="CN188" s="265"/>
      <c r="CO188" s="265"/>
      <c r="CP188" s="265"/>
      <c r="CQ188" s="265"/>
      <c r="CR188" s="265"/>
      <c r="CS188" s="265"/>
      <c r="CT188" s="265"/>
      <c r="CU188" s="265"/>
      <c r="CV188" s="265"/>
      <c r="CW188" s="265"/>
      <c r="CX188" s="265"/>
      <c r="CY188" s="265"/>
      <c r="CZ188" s="265"/>
      <c r="DA188" s="265"/>
      <c r="DB188" s="265"/>
      <c r="DC188" s="265"/>
      <c r="DD188" s="265"/>
      <c r="DE188" s="265"/>
      <c r="DF188" s="265"/>
      <c r="DG188" s="265"/>
      <c r="DH188" s="265"/>
      <c r="DI188" s="265"/>
      <c r="DJ188" s="265"/>
      <c r="DK188" s="265"/>
      <c r="DL188" s="265"/>
      <c r="DM188" s="265"/>
      <c r="DN188" s="265"/>
      <c r="DO188" s="265"/>
      <c r="DP188" s="265"/>
      <c r="DQ188" s="265"/>
      <c r="DR188" s="265"/>
      <c r="DS188" s="265"/>
      <c r="DT188" s="265"/>
      <c r="DU188" s="265"/>
      <c r="DV188" s="265"/>
      <c r="DW188" s="265"/>
      <c r="DX188" s="265"/>
      <c r="DY188" s="265"/>
      <c r="DZ188" s="265"/>
      <c r="EA188" s="265"/>
      <c r="EB188" s="265"/>
      <c r="EC188" s="265"/>
      <c r="ED188" s="265"/>
      <c r="EE188" s="265"/>
      <c r="EF188" s="265"/>
      <c r="EG188" s="265"/>
      <c r="EH188" s="265"/>
      <c r="EI188" s="265"/>
      <c r="EJ188" s="265"/>
      <c r="EK188" s="265"/>
      <c r="EL188" s="265"/>
      <c r="EM188" s="265"/>
      <c r="EN188" s="265"/>
      <c r="EO188" s="265"/>
      <c r="EP188" s="265"/>
      <c r="EQ188" s="265"/>
      <c r="ER188" s="265"/>
      <c r="ES188" s="265"/>
      <c r="ET188" s="265"/>
      <c r="EU188" s="265"/>
      <c r="EV188" s="265"/>
      <c r="EW188" s="265"/>
      <c r="EX188" s="265"/>
      <c r="EY188" s="265"/>
      <c r="EZ188" s="265"/>
      <c r="FA188" s="265"/>
      <c r="FB188" s="265"/>
      <c r="FC188" s="265"/>
      <c r="FD188" s="265"/>
      <c r="FE188" s="265"/>
      <c r="FF188" s="265"/>
      <c r="FG188" s="265"/>
      <c r="FH188" s="265"/>
      <c r="FI188" s="265"/>
      <c r="FJ188" s="265"/>
      <c r="FK188" s="265"/>
      <c r="FL188" s="265"/>
      <c r="FM188" s="265"/>
      <c r="FN188" s="265"/>
      <c r="FO188" s="265"/>
      <c r="FP188" s="265"/>
      <c r="FQ188" s="265"/>
      <c r="FR188" s="265"/>
      <c r="FS188" s="265"/>
      <c r="FT188" s="265"/>
      <c r="FU188" s="265"/>
      <c r="FV188" s="265"/>
      <c r="FW188" s="265"/>
      <c r="FX188" s="265"/>
      <c r="FY188" s="265"/>
      <c r="FZ188" s="265"/>
      <c r="GA188" s="265"/>
      <c r="GB188" s="265"/>
      <c r="GC188" s="265"/>
      <c r="GD188" s="265"/>
      <c r="GE188" s="265"/>
      <c r="GF188" s="265"/>
      <c r="GG188" s="265"/>
      <c r="GH188" s="265"/>
      <c r="GI188" s="265"/>
      <c r="GJ188" s="265"/>
      <c r="GK188" s="265"/>
      <c r="GL188" s="265"/>
      <c r="GM188" s="265"/>
      <c r="GN188" s="265"/>
      <c r="GO188" s="265"/>
      <c r="GP188" s="265"/>
      <c r="GQ188" s="265"/>
      <c r="GR188" s="265"/>
      <c r="GS188" s="265"/>
      <c r="GT188" s="265"/>
      <c r="GU188" s="265"/>
      <c r="GV188" s="265"/>
      <c r="GW188" s="265"/>
      <c r="GX188" s="265"/>
      <c r="GY188" s="265"/>
      <c r="GZ188" s="265"/>
      <c r="HA188" s="265"/>
      <c r="HB188" s="265"/>
      <c r="HC188" s="265"/>
      <c r="HD188" s="265"/>
      <c r="HE188" s="265"/>
      <c r="HF188" s="265"/>
      <c r="HG188" s="265"/>
      <c r="HH188" s="265"/>
      <c r="HI188" s="265"/>
      <c r="HJ188" s="265"/>
      <c r="HK188" s="265"/>
      <c r="HL188" s="265"/>
      <c r="HM188" s="265"/>
      <c r="HN188" s="265"/>
      <c r="HO188" s="265"/>
      <c r="HP188" s="265"/>
      <c r="HQ188" s="265"/>
      <c r="HR188" s="265"/>
      <c r="HS188" s="265"/>
      <c r="HT188" s="265"/>
      <c r="HU188" s="265"/>
      <c r="HV188" s="265"/>
      <c r="HW188" s="265"/>
      <c r="HX188" s="265"/>
      <c r="HY188" s="265"/>
      <c r="HZ188" s="265"/>
      <c r="IA188" s="265"/>
      <c r="IB188" s="265"/>
      <c r="IC188" s="265"/>
      <c r="ID188" s="265"/>
      <c r="IE188" s="265"/>
      <c r="IF188" s="265"/>
      <c r="IG188" s="265"/>
      <c r="IH188" s="265"/>
      <c r="II188" s="265"/>
      <c r="IJ188" s="265"/>
      <c r="IK188" s="265"/>
      <c r="IL188" s="265"/>
      <c r="IM188" s="265"/>
      <c r="IN188" s="265"/>
      <c r="IO188" s="265"/>
      <c r="IP188" s="265"/>
      <c r="IQ188" s="265"/>
      <c r="IR188" s="265"/>
      <c r="IS188" s="265"/>
      <c r="IT188" s="265"/>
      <c r="IU188" s="265"/>
      <c r="IV188" s="265"/>
    </row>
    <row r="189" spans="1:256" s="469" customFormat="1" ht="15" customHeight="1">
      <c r="A189" s="270"/>
      <c r="B189" s="270"/>
      <c r="C189" s="270"/>
      <c r="D189" s="461"/>
      <c r="E189" s="461"/>
      <c r="F189" s="461"/>
      <c r="G189" s="267"/>
      <c r="H189" s="267"/>
      <c r="I189" s="265"/>
      <c r="J189" s="266"/>
      <c r="K189" s="265"/>
      <c r="L189" s="265"/>
      <c r="M189" s="266"/>
      <c r="N189" s="265"/>
      <c r="O189" s="265"/>
      <c r="P189" s="265"/>
      <c r="Q189" s="265"/>
      <c r="R189" s="265"/>
      <c r="S189" s="265"/>
      <c r="T189" s="265"/>
      <c r="U189" s="265"/>
      <c r="V189" s="265"/>
      <c r="W189" s="265"/>
      <c r="X189" s="265"/>
      <c r="Y189" s="265"/>
      <c r="Z189" s="265"/>
      <c r="AA189" s="265"/>
      <c r="AB189" s="265"/>
      <c r="AC189" s="265"/>
      <c r="AD189" s="265"/>
      <c r="AE189" s="265"/>
      <c r="AF189" s="265"/>
      <c r="AG189" s="265"/>
      <c r="AH189" s="265"/>
      <c r="AI189" s="265"/>
      <c r="AJ189" s="265"/>
      <c r="AK189" s="265"/>
      <c r="AL189" s="265"/>
      <c r="AM189" s="265"/>
      <c r="AN189" s="265"/>
      <c r="AO189" s="265"/>
      <c r="AP189" s="265"/>
      <c r="AQ189" s="265"/>
      <c r="AR189" s="265"/>
      <c r="AS189" s="265"/>
      <c r="AT189" s="265"/>
      <c r="AU189" s="265"/>
      <c r="AV189" s="265"/>
      <c r="AW189" s="265"/>
      <c r="AX189" s="265"/>
      <c r="AY189" s="265"/>
      <c r="AZ189" s="265"/>
      <c r="BA189" s="265"/>
      <c r="BB189" s="265"/>
      <c r="BC189" s="265"/>
      <c r="BD189" s="265"/>
      <c r="BE189" s="265"/>
      <c r="BF189" s="265"/>
      <c r="BG189" s="265"/>
      <c r="BH189" s="265"/>
      <c r="BI189" s="265"/>
      <c r="BJ189" s="265"/>
      <c r="BK189" s="265"/>
      <c r="BL189" s="265"/>
      <c r="BM189" s="265"/>
      <c r="BN189" s="265"/>
      <c r="BO189" s="265"/>
      <c r="BP189" s="265"/>
      <c r="BQ189" s="265"/>
      <c r="BR189" s="265"/>
      <c r="BS189" s="265"/>
      <c r="BT189" s="265"/>
      <c r="BU189" s="265"/>
      <c r="BV189" s="265"/>
      <c r="BW189" s="265"/>
      <c r="BX189" s="265"/>
      <c r="BY189" s="265"/>
      <c r="BZ189" s="265"/>
      <c r="CA189" s="265"/>
      <c r="CB189" s="265"/>
      <c r="CC189" s="265"/>
      <c r="CD189" s="265"/>
      <c r="CE189" s="265"/>
      <c r="CF189" s="265"/>
      <c r="CG189" s="265"/>
      <c r="CH189" s="265"/>
      <c r="CI189" s="265"/>
      <c r="CJ189" s="265"/>
      <c r="CK189" s="265"/>
      <c r="CL189" s="265"/>
      <c r="CM189" s="265"/>
      <c r="CN189" s="265"/>
      <c r="CO189" s="265"/>
      <c r="CP189" s="265"/>
      <c r="CQ189" s="265"/>
      <c r="CR189" s="265"/>
      <c r="CS189" s="265"/>
      <c r="CT189" s="265"/>
      <c r="CU189" s="265"/>
      <c r="CV189" s="265"/>
      <c r="CW189" s="265"/>
      <c r="CX189" s="265"/>
      <c r="CY189" s="265"/>
      <c r="CZ189" s="265"/>
      <c r="DA189" s="265"/>
      <c r="DB189" s="265"/>
      <c r="DC189" s="265"/>
      <c r="DD189" s="265"/>
      <c r="DE189" s="265"/>
      <c r="DF189" s="265"/>
      <c r="DG189" s="265"/>
      <c r="DH189" s="265"/>
      <c r="DI189" s="265"/>
      <c r="DJ189" s="265"/>
      <c r="DK189" s="265"/>
      <c r="DL189" s="265"/>
      <c r="DM189" s="265"/>
      <c r="DN189" s="265"/>
      <c r="DO189" s="265"/>
      <c r="DP189" s="265"/>
      <c r="DQ189" s="265"/>
      <c r="DR189" s="265"/>
      <c r="DS189" s="265"/>
      <c r="DT189" s="265"/>
      <c r="DU189" s="265"/>
      <c r="DV189" s="265"/>
      <c r="DW189" s="265"/>
      <c r="DX189" s="265"/>
      <c r="DY189" s="265"/>
      <c r="DZ189" s="265"/>
      <c r="EA189" s="265"/>
      <c r="EB189" s="265"/>
      <c r="EC189" s="265"/>
      <c r="ED189" s="265"/>
      <c r="EE189" s="265"/>
      <c r="EF189" s="265"/>
      <c r="EG189" s="265"/>
      <c r="EH189" s="265"/>
      <c r="EI189" s="265"/>
      <c r="EJ189" s="265"/>
      <c r="EK189" s="265"/>
      <c r="EL189" s="265"/>
      <c r="EM189" s="265"/>
      <c r="EN189" s="265"/>
      <c r="EO189" s="265"/>
      <c r="EP189" s="265"/>
      <c r="EQ189" s="265"/>
      <c r="ER189" s="265"/>
      <c r="ES189" s="265"/>
      <c r="ET189" s="265"/>
      <c r="EU189" s="265"/>
      <c r="EV189" s="265"/>
      <c r="EW189" s="265"/>
      <c r="EX189" s="265"/>
      <c r="EY189" s="265"/>
      <c r="EZ189" s="265"/>
      <c r="FA189" s="265"/>
      <c r="FB189" s="265"/>
      <c r="FC189" s="265"/>
      <c r="FD189" s="265"/>
      <c r="FE189" s="265"/>
      <c r="FF189" s="265"/>
      <c r="FG189" s="265"/>
      <c r="FH189" s="265"/>
      <c r="FI189" s="265"/>
      <c r="FJ189" s="265"/>
      <c r="FK189" s="265"/>
      <c r="FL189" s="265"/>
      <c r="FM189" s="265"/>
      <c r="FN189" s="265"/>
      <c r="FO189" s="265"/>
      <c r="FP189" s="265"/>
      <c r="FQ189" s="265"/>
      <c r="FR189" s="265"/>
      <c r="FS189" s="265"/>
      <c r="FT189" s="265"/>
      <c r="FU189" s="265"/>
      <c r="FV189" s="265"/>
      <c r="FW189" s="265"/>
      <c r="FX189" s="265"/>
      <c r="FY189" s="265"/>
      <c r="FZ189" s="265"/>
      <c r="GA189" s="265"/>
      <c r="GB189" s="265"/>
      <c r="GC189" s="265"/>
      <c r="GD189" s="265"/>
      <c r="GE189" s="265"/>
      <c r="GF189" s="265"/>
      <c r="GG189" s="265"/>
      <c r="GH189" s="265"/>
      <c r="GI189" s="265"/>
      <c r="GJ189" s="265"/>
      <c r="GK189" s="265"/>
      <c r="GL189" s="265"/>
      <c r="GM189" s="265"/>
      <c r="GN189" s="265"/>
      <c r="GO189" s="265"/>
      <c r="GP189" s="265"/>
      <c r="GQ189" s="265"/>
      <c r="GR189" s="265"/>
      <c r="GS189" s="265"/>
      <c r="GT189" s="265"/>
      <c r="GU189" s="265"/>
      <c r="GV189" s="265"/>
      <c r="GW189" s="265"/>
      <c r="GX189" s="265"/>
      <c r="GY189" s="265"/>
      <c r="GZ189" s="265"/>
      <c r="HA189" s="265"/>
      <c r="HB189" s="265"/>
      <c r="HC189" s="265"/>
      <c r="HD189" s="265"/>
      <c r="HE189" s="265"/>
      <c r="HF189" s="265"/>
      <c r="HG189" s="265"/>
      <c r="HH189" s="265"/>
      <c r="HI189" s="265"/>
      <c r="HJ189" s="265"/>
      <c r="HK189" s="265"/>
      <c r="HL189" s="265"/>
      <c r="HM189" s="265"/>
      <c r="HN189" s="265"/>
      <c r="HO189" s="265"/>
      <c r="HP189" s="265"/>
      <c r="HQ189" s="265"/>
      <c r="HR189" s="265"/>
      <c r="HS189" s="265"/>
      <c r="HT189" s="265"/>
      <c r="HU189" s="265"/>
      <c r="HV189" s="265"/>
      <c r="HW189" s="265"/>
      <c r="HX189" s="265"/>
      <c r="HY189" s="265"/>
      <c r="HZ189" s="265"/>
      <c r="IA189" s="265"/>
      <c r="IB189" s="265"/>
      <c r="IC189" s="265"/>
      <c r="ID189" s="265"/>
      <c r="IE189" s="265"/>
      <c r="IF189" s="265"/>
      <c r="IG189" s="265"/>
      <c r="IH189" s="265"/>
      <c r="II189" s="265"/>
      <c r="IJ189" s="265"/>
      <c r="IK189" s="265"/>
      <c r="IL189" s="265"/>
      <c r="IM189" s="265"/>
      <c r="IN189" s="265"/>
      <c r="IO189" s="265"/>
      <c r="IP189" s="265"/>
      <c r="IQ189" s="265"/>
      <c r="IR189" s="265"/>
      <c r="IS189" s="265"/>
      <c r="IT189" s="265"/>
      <c r="IU189" s="265"/>
      <c r="IV189" s="265"/>
    </row>
    <row r="190" spans="1:256" s="469" customFormat="1" ht="15" customHeight="1">
      <c r="A190" s="270"/>
      <c r="B190" s="270"/>
      <c r="C190" s="270"/>
      <c r="D190" s="461"/>
      <c r="E190" s="461"/>
      <c r="F190" s="461"/>
      <c r="G190" s="267"/>
      <c r="H190" s="267"/>
      <c r="I190" s="265"/>
      <c r="J190" s="266"/>
      <c r="K190" s="265"/>
      <c r="L190" s="265"/>
      <c r="M190" s="266"/>
      <c r="N190" s="265"/>
      <c r="O190" s="265"/>
      <c r="P190" s="265"/>
      <c r="Q190" s="265"/>
      <c r="R190" s="265"/>
      <c r="S190" s="265"/>
      <c r="T190" s="265"/>
      <c r="U190" s="265"/>
      <c r="V190" s="265"/>
      <c r="W190" s="265"/>
      <c r="X190" s="265"/>
      <c r="Y190" s="265"/>
      <c r="Z190" s="265"/>
      <c r="AA190" s="265"/>
      <c r="AB190" s="265"/>
      <c r="AC190" s="265"/>
      <c r="AD190" s="265"/>
      <c r="AE190" s="265"/>
      <c r="AF190" s="265"/>
      <c r="AG190" s="265"/>
      <c r="AH190" s="265"/>
      <c r="AI190" s="265"/>
      <c r="AJ190" s="265"/>
      <c r="AK190" s="265"/>
      <c r="AL190" s="265"/>
      <c r="AM190" s="265"/>
      <c r="AN190" s="265"/>
      <c r="AO190" s="265"/>
      <c r="AP190" s="265"/>
      <c r="AQ190" s="265"/>
      <c r="AR190" s="265"/>
      <c r="AS190" s="265"/>
      <c r="AT190" s="265"/>
      <c r="AU190" s="265"/>
      <c r="AV190" s="265"/>
      <c r="AW190" s="265"/>
      <c r="AX190" s="265"/>
      <c r="AY190" s="265"/>
      <c r="AZ190" s="265"/>
      <c r="BA190" s="265"/>
      <c r="BB190" s="265"/>
      <c r="BC190" s="265"/>
      <c r="BD190" s="265"/>
      <c r="BE190" s="265"/>
      <c r="BF190" s="265"/>
      <c r="BG190" s="265"/>
      <c r="BH190" s="265"/>
      <c r="BI190" s="265"/>
      <c r="BJ190" s="265"/>
      <c r="BK190" s="265"/>
      <c r="BL190" s="265"/>
      <c r="BM190" s="265"/>
      <c r="BN190" s="265"/>
      <c r="BO190" s="265"/>
      <c r="BP190" s="265"/>
      <c r="BQ190" s="265"/>
      <c r="BR190" s="265"/>
      <c r="BS190" s="265"/>
      <c r="BT190" s="265"/>
      <c r="BU190" s="265"/>
      <c r="BV190" s="265"/>
      <c r="BW190" s="265"/>
      <c r="BX190" s="265"/>
      <c r="BY190" s="265"/>
      <c r="BZ190" s="265"/>
      <c r="CA190" s="265"/>
      <c r="CB190" s="265"/>
      <c r="CC190" s="265"/>
      <c r="CD190" s="265"/>
      <c r="CE190" s="265"/>
      <c r="CF190" s="265"/>
      <c r="CG190" s="265"/>
      <c r="CH190" s="265"/>
      <c r="CI190" s="265"/>
      <c r="CJ190" s="265"/>
      <c r="CK190" s="265"/>
      <c r="CL190" s="265"/>
      <c r="CM190" s="265"/>
      <c r="CN190" s="265"/>
      <c r="CO190" s="265"/>
      <c r="CP190" s="265"/>
      <c r="CQ190" s="265"/>
      <c r="CR190" s="265"/>
      <c r="CS190" s="265"/>
      <c r="CT190" s="265"/>
      <c r="CU190" s="265"/>
      <c r="CV190" s="265"/>
      <c r="CW190" s="265"/>
      <c r="CX190" s="265"/>
      <c r="CY190" s="265"/>
      <c r="CZ190" s="265"/>
      <c r="DA190" s="265"/>
      <c r="DB190" s="265"/>
      <c r="DC190" s="265"/>
      <c r="DD190" s="265"/>
      <c r="DE190" s="265"/>
      <c r="DF190" s="265"/>
      <c r="DG190" s="265"/>
      <c r="DH190" s="265"/>
      <c r="DI190" s="265"/>
      <c r="DJ190" s="265"/>
      <c r="DK190" s="265"/>
      <c r="DL190" s="265"/>
      <c r="DM190" s="265"/>
      <c r="DN190" s="265"/>
      <c r="DO190" s="265"/>
      <c r="DP190" s="265"/>
      <c r="DQ190" s="265"/>
      <c r="DR190" s="265"/>
      <c r="DS190" s="265"/>
      <c r="DT190" s="265"/>
      <c r="DU190" s="265"/>
      <c r="DV190" s="265"/>
      <c r="DW190" s="265"/>
      <c r="DX190" s="265"/>
      <c r="DY190" s="265"/>
      <c r="DZ190" s="265"/>
      <c r="EA190" s="265"/>
      <c r="EB190" s="265"/>
      <c r="EC190" s="265"/>
      <c r="ED190" s="265"/>
      <c r="EE190" s="265"/>
      <c r="EF190" s="265"/>
      <c r="EG190" s="265"/>
      <c r="EH190" s="265"/>
      <c r="EI190" s="265"/>
      <c r="EJ190" s="265"/>
      <c r="EK190" s="265"/>
      <c r="EL190" s="265"/>
      <c r="EM190" s="265"/>
      <c r="EN190" s="265"/>
      <c r="EO190" s="265"/>
      <c r="EP190" s="265"/>
      <c r="EQ190" s="265"/>
      <c r="ER190" s="265"/>
      <c r="ES190" s="265"/>
      <c r="ET190" s="265"/>
      <c r="EU190" s="265"/>
      <c r="EV190" s="265"/>
      <c r="EW190" s="265"/>
      <c r="EX190" s="265"/>
      <c r="EY190" s="265"/>
      <c r="EZ190" s="265"/>
      <c r="FA190" s="265"/>
      <c r="FB190" s="265"/>
      <c r="FC190" s="265"/>
      <c r="FD190" s="265"/>
      <c r="FE190" s="265"/>
      <c r="FF190" s="265"/>
      <c r="FG190" s="265"/>
      <c r="FH190" s="265"/>
      <c r="FI190" s="265"/>
      <c r="FJ190" s="265"/>
      <c r="FK190" s="265"/>
      <c r="FL190" s="265"/>
      <c r="FM190" s="265"/>
      <c r="FN190" s="265"/>
      <c r="FO190" s="265"/>
      <c r="FP190" s="265"/>
      <c r="FQ190" s="265"/>
      <c r="FR190" s="265"/>
      <c r="FS190" s="265"/>
      <c r="FT190" s="265"/>
      <c r="FU190" s="265"/>
      <c r="FV190" s="265"/>
      <c r="FW190" s="265"/>
      <c r="FX190" s="265"/>
      <c r="FY190" s="265"/>
      <c r="FZ190" s="265"/>
      <c r="GA190" s="265"/>
      <c r="GB190" s="265"/>
      <c r="GC190" s="265"/>
      <c r="GD190" s="265"/>
      <c r="GE190" s="265"/>
      <c r="GF190" s="265"/>
      <c r="GG190" s="265"/>
      <c r="GH190" s="265"/>
      <c r="GI190" s="265"/>
      <c r="GJ190" s="265"/>
      <c r="GK190" s="265"/>
      <c r="GL190" s="265"/>
      <c r="GM190" s="265"/>
      <c r="GN190" s="265"/>
      <c r="GO190" s="265"/>
      <c r="GP190" s="265"/>
      <c r="GQ190" s="265"/>
      <c r="GR190" s="265"/>
      <c r="GS190" s="265"/>
      <c r="GT190" s="265"/>
      <c r="GU190" s="265"/>
      <c r="GV190" s="265"/>
      <c r="GW190" s="265"/>
      <c r="GX190" s="265"/>
      <c r="GY190" s="265"/>
      <c r="GZ190" s="265"/>
      <c r="HA190" s="265"/>
      <c r="HB190" s="265"/>
      <c r="HC190" s="265"/>
      <c r="HD190" s="265"/>
      <c r="HE190" s="265"/>
      <c r="HF190" s="265"/>
      <c r="HG190" s="265"/>
      <c r="HH190" s="265"/>
      <c r="HI190" s="265"/>
      <c r="HJ190" s="265"/>
      <c r="HK190" s="265"/>
      <c r="HL190" s="265"/>
      <c r="HM190" s="265"/>
      <c r="HN190" s="265"/>
      <c r="HO190" s="265"/>
      <c r="HP190" s="265"/>
      <c r="HQ190" s="265"/>
      <c r="HR190" s="265"/>
      <c r="HS190" s="265"/>
      <c r="HT190" s="265"/>
      <c r="HU190" s="265"/>
      <c r="HV190" s="265"/>
      <c r="HW190" s="265"/>
      <c r="HX190" s="265"/>
      <c r="HY190" s="265"/>
      <c r="HZ190" s="265"/>
      <c r="IA190" s="265"/>
      <c r="IB190" s="265"/>
      <c r="IC190" s="265"/>
      <c r="ID190" s="265"/>
      <c r="IE190" s="265"/>
      <c r="IF190" s="265"/>
      <c r="IG190" s="265"/>
      <c r="IH190" s="265"/>
      <c r="II190" s="265"/>
      <c r="IJ190" s="265"/>
      <c r="IK190" s="265"/>
      <c r="IL190" s="265"/>
      <c r="IM190" s="265"/>
      <c r="IN190" s="265"/>
      <c r="IO190" s="265"/>
      <c r="IP190" s="265"/>
      <c r="IQ190" s="265"/>
      <c r="IR190" s="265"/>
      <c r="IS190" s="265"/>
      <c r="IT190" s="265"/>
      <c r="IU190" s="265"/>
      <c r="IV190" s="265"/>
    </row>
    <row r="191" spans="1:256" s="469" customFormat="1" ht="15" customHeight="1">
      <c r="A191" s="270"/>
      <c r="B191" s="270"/>
      <c r="C191" s="270"/>
      <c r="D191" s="461"/>
      <c r="E191" s="461"/>
      <c r="F191" s="461"/>
      <c r="G191" s="267"/>
      <c r="H191" s="267"/>
      <c r="I191" s="265"/>
      <c r="J191" s="266"/>
      <c r="K191" s="265"/>
      <c r="L191" s="265"/>
      <c r="M191" s="266"/>
      <c r="N191" s="265"/>
      <c r="O191" s="265"/>
      <c r="P191" s="265"/>
      <c r="Q191" s="265"/>
      <c r="R191" s="265"/>
      <c r="S191" s="265"/>
      <c r="T191" s="265"/>
      <c r="U191" s="265"/>
      <c r="V191" s="265"/>
      <c r="W191" s="265"/>
      <c r="X191" s="265"/>
      <c r="Y191" s="265"/>
      <c r="Z191" s="265"/>
      <c r="AA191" s="265"/>
      <c r="AB191" s="265"/>
      <c r="AC191" s="265"/>
      <c r="AD191" s="265"/>
      <c r="AE191" s="265"/>
      <c r="AF191" s="265"/>
      <c r="AG191" s="265"/>
      <c r="AH191" s="265"/>
      <c r="AI191" s="265"/>
      <c r="AJ191" s="265"/>
      <c r="AK191" s="265"/>
      <c r="AL191" s="265"/>
      <c r="AM191" s="265"/>
      <c r="AN191" s="265"/>
      <c r="AO191" s="265"/>
      <c r="AP191" s="265"/>
      <c r="AQ191" s="265"/>
      <c r="AR191" s="265"/>
      <c r="AS191" s="265"/>
      <c r="AT191" s="265"/>
      <c r="AU191" s="265"/>
      <c r="AV191" s="265"/>
      <c r="AW191" s="265"/>
      <c r="AX191" s="265"/>
      <c r="AY191" s="265"/>
      <c r="AZ191" s="265"/>
      <c r="BA191" s="265"/>
      <c r="BB191" s="265"/>
      <c r="BC191" s="265"/>
      <c r="BD191" s="265"/>
      <c r="BE191" s="265"/>
      <c r="BF191" s="265"/>
      <c r="BG191" s="265"/>
      <c r="BH191" s="265"/>
      <c r="BI191" s="265"/>
      <c r="BJ191" s="265"/>
      <c r="BK191" s="265"/>
      <c r="BL191" s="265"/>
      <c r="BM191" s="265"/>
      <c r="BN191" s="265"/>
      <c r="BO191" s="265"/>
      <c r="BP191" s="265"/>
      <c r="BQ191" s="265"/>
      <c r="BR191" s="265"/>
      <c r="BS191" s="265"/>
      <c r="BT191" s="265"/>
      <c r="BU191" s="265"/>
      <c r="BV191" s="265"/>
      <c r="BW191" s="265"/>
      <c r="BX191" s="265"/>
      <c r="BY191" s="265"/>
      <c r="BZ191" s="265"/>
      <c r="CA191" s="265"/>
      <c r="CB191" s="265"/>
      <c r="CC191" s="265"/>
      <c r="CD191" s="265"/>
      <c r="CE191" s="265"/>
      <c r="CF191" s="265"/>
      <c r="CG191" s="265"/>
      <c r="CH191" s="265"/>
      <c r="CI191" s="265"/>
      <c r="CJ191" s="265"/>
      <c r="CK191" s="265"/>
      <c r="CL191" s="265"/>
      <c r="CM191" s="265"/>
      <c r="CN191" s="265"/>
      <c r="CO191" s="265"/>
      <c r="CP191" s="265"/>
      <c r="CQ191" s="265"/>
      <c r="CR191" s="265"/>
      <c r="CS191" s="265"/>
      <c r="CT191" s="265"/>
      <c r="CU191" s="265"/>
      <c r="CV191" s="265"/>
      <c r="CW191" s="265"/>
      <c r="CX191" s="265"/>
      <c r="CY191" s="265"/>
      <c r="CZ191" s="265"/>
      <c r="DA191" s="265"/>
      <c r="DB191" s="265"/>
      <c r="DC191" s="265"/>
      <c r="DD191" s="265"/>
      <c r="DE191" s="265"/>
      <c r="DF191" s="265"/>
      <c r="DG191" s="265"/>
      <c r="DH191" s="265"/>
      <c r="DI191" s="265"/>
      <c r="DJ191" s="265"/>
      <c r="DK191" s="265"/>
      <c r="DL191" s="265"/>
      <c r="DM191" s="265"/>
      <c r="DN191" s="265"/>
      <c r="DO191" s="265"/>
      <c r="DP191" s="265"/>
      <c r="DQ191" s="265"/>
      <c r="DR191" s="265"/>
      <c r="DS191" s="265"/>
      <c r="DT191" s="265"/>
      <c r="DU191" s="265"/>
      <c r="DV191" s="265"/>
      <c r="DW191" s="265"/>
      <c r="DX191" s="265"/>
      <c r="DY191" s="265"/>
      <c r="DZ191" s="265"/>
      <c r="EA191" s="265"/>
      <c r="EB191" s="265"/>
      <c r="EC191" s="265"/>
      <c r="ED191" s="265"/>
      <c r="EE191" s="265"/>
      <c r="EF191" s="265"/>
      <c r="EG191" s="265"/>
      <c r="EH191" s="265"/>
      <c r="EI191" s="265"/>
      <c r="EJ191" s="265"/>
      <c r="EK191" s="265"/>
      <c r="EL191" s="265"/>
      <c r="EM191" s="265"/>
      <c r="EN191" s="265"/>
      <c r="EO191" s="265"/>
      <c r="EP191" s="265"/>
      <c r="EQ191" s="265"/>
      <c r="ER191" s="265"/>
      <c r="ES191" s="265"/>
      <c r="ET191" s="265"/>
      <c r="EU191" s="265"/>
      <c r="EV191" s="265"/>
      <c r="EW191" s="265"/>
      <c r="EX191" s="265"/>
      <c r="EY191" s="265"/>
      <c r="EZ191" s="265"/>
      <c r="FA191" s="265"/>
      <c r="FB191" s="265"/>
      <c r="FC191" s="265"/>
      <c r="FD191" s="265"/>
      <c r="FE191" s="265"/>
      <c r="FF191" s="265"/>
      <c r="FG191" s="265"/>
      <c r="FH191" s="265"/>
      <c r="FI191" s="265"/>
      <c r="FJ191" s="265"/>
      <c r="FK191" s="265"/>
      <c r="FL191" s="265"/>
      <c r="FM191" s="265"/>
      <c r="FN191" s="265"/>
      <c r="FO191" s="265"/>
      <c r="FP191" s="265"/>
      <c r="FQ191" s="265"/>
      <c r="FR191" s="265"/>
      <c r="FS191" s="265"/>
      <c r="FT191" s="265"/>
      <c r="FU191" s="265"/>
      <c r="FV191" s="265"/>
      <c r="FW191" s="265"/>
      <c r="FX191" s="265"/>
      <c r="FY191" s="265"/>
      <c r="FZ191" s="265"/>
      <c r="GA191" s="265"/>
      <c r="GB191" s="265"/>
      <c r="GC191" s="265"/>
      <c r="GD191" s="265"/>
      <c r="GE191" s="265"/>
      <c r="GF191" s="265"/>
      <c r="GG191" s="265"/>
      <c r="GH191" s="265"/>
      <c r="GI191" s="265"/>
      <c r="GJ191" s="265"/>
      <c r="GK191" s="265"/>
      <c r="GL191" s="265"/>
      <c r="GM191" s="265"/>
      <c r="GN191" s="265"/>
      <c r="GO191" s="265"/>
      <c r="GP191" s="265"/>
      <c r="GQ191" s="265"/>
      <c r="GR191" s="265"/>
      <c r="GS191" s="265"/>
      <c r="GT191" s="265"/>
      <c r="GU191" s="265"/>
      <c r="GV191" s="265"/>
      <c r="GW191" s="265"/>
      <c r="GX191" s="265"/>
      <c r="GY191" s="265"/>
      <c r="GZ191" s="265"/>
      <c r="HA191" s="265"/>
      <c r="HB191" s="265"/>
      <c r="HC191" s="265"/>
      <c r="HD191" s="265"/>
      <c r="HE191" s="265"/>
      <c r="HF191" s="265"/>
      <c r="HG191" s="265"/>
      <c r="HH191" s="265"/>
      <c r="HI191" s="265"/>
      <c r="HJ191" s="265"/>
      <c r="HK191" s="265"/>
      <c r="HL191" s="265"/>
      <c r="HM191" s="265"/>
      <c r="HN191" s="265"/>
      <c r="HO191" s="265"/>
      <c r="HP191" s="265"/>
      <c r="HQ191" s="265"/>
      <c r="HR191" s="265"/>
      <c r="HS191" s="265"/>
      <c r="HT191" s="265"/>
      <c r="HU191" s="265"/>
      <c r="HV191" s="265"/>
      <c r="HW191" s="265"/>
      <c r="HX191" s="265"/>
      <c r="HY191" s="265"/>
      <c r="HZ191" s="265"/>
      <c r="IA191" s="265"/>
      <c r="IB191" s="265"/>
      <c r="IC191" s="265"/>
      <c r="ID191" s="265"/>
      <c r="IE191" s="265"/>
      <c r="IF191" s="265"/>
      <c r="IG191" s="265"/>
      <c r="IH191" s="265"/>
      <c r="II191" s="265"/>
      <c r="IJ191" s="265"/>
      <c r="IK191" s="265"/>
      <c r="IL191" s="265"/>
      <c r="IM191" s="265"/>
      <c r="IN191" s="265"/>
      <c r="IO191" s="265"/>
      <c r="IP191" s="265"/>
      <c r="IQ191" s="265"/>
      <c r="IR191" s="265"/>
      <c r="IS191" s="265"/>
      <c r="IT191" s="265"/>
      <c r="IU191" s="265"/>
      <c r="IV191" s="265"/>
    </row>
    <row r="192" spans="1:256" s="469" customFormat="1" ht="15" customHeight="1">
      <c r="A192" s="270"/>
      <c r="B192" s="270"/>
      <c r="C192" s="270"/>
      <c r="D192" s="461"/>
      <c r="E192" s="461"/>
      <c r="F192" s="461"/>
      <c r="G192" s="267"/>
      <c r="H192" s="267"/>
      <c r="I192" s="265"/>
      <c r="J192" s="266"/>
      <c r="K192" s="265"/>
      <c r="L192" s="265"/>
      <c r="M192" s="266"/>
      <c r="N192" s="265"/>
      <c r="O192" s="265"/>
      <c r="P192" s="265"/>
      <c r="Q192" s="265"/>
      <c r="R192" s="265"/>
      <c r="S192" s="265"/>
      <c r="T192" s="265"/>
      <c r="U192" s="265"/>
      <c r="V192" s="265"/>
      <c r="W192" s="265"/>
      <c r="X192" s="265"/>
      <c r="Y192" s="265"/>
      <c r="Z192" s="265"/>
      <c r="AA192" s="265"/>
      <c r="AB192" s="265"/>
      <c r="AC192" s="265"/>
      <c r="AD192" s="265"/>
      <c r="AE192" s="265"/>
      <c r="AF192" s="265"/>
      <c r="AG192" s="265"/>
      <c r="AH192" s="265"/>
      <c r="AI192" s="265"/>
      <c r="AJ192" s="265"/>
      <c r="AK192" s="265"/>
      <c r="AL192" s="265"/>
      <c r="AM192" s="265"/>
      <c r="AN192" s="265"/>
      <c r="AO192" s="265"/>
      <c r="AP192" s="265"/>
      <c r="AQ192" s="265"/>
      <c r="AR192" s="265"/>
      <c r="AS192" s="265"/>
      <c r="AT192" s="265"/>
      <c r="AU192" s="265"/>
      <c r="AV192" s="265"/>
      <c r="AW192" s="265"/>
      <c r="AX192" s="265"/>
      <c r="AY192" s="265"/>
      <c r="AZ192" s="265"/>
      <c r="BA192" s="265"/>
      <c r="BB192" s="265"/>
      <c r="BC192" s="265"/>
      <c r="BD192" s="265"/>
      <c r="BE192" s="265"/>
      <c r="BF192" s="265"/>
      <c r="BG192" s="265"/>
      <c r="BH192" s="265"/>
      <c r="BI192" s="265"/>
      <c r="BJ192" s="265"/>
      <c r="BK192" s="265"/>
      <c r="BL192" s="265"/>
      <c r="BM192" s="265"/>
      <c r="BN192" s="265"/>
      <c r="BO192" s="265"/>
      <c r="BP192" s="265"/>
      <c r="BQ192" s="265"/>
      <c r="BR192" s="265"/>
      <c r="BS192" s="265"/>
      <c r="BT192" s="265"/>
      <c r="BU192" s="265"/>
      <c r="BV192" s="265"/>
      <c r="BW192" s="265"/>
      <c r="BX192" s="265"/>
      <c r="BY192" s="265"/>
      <c r="BZ192" s="265"/>
      <c r="CA192" s="265"/>
      <c r="CB192" s="265"/>
      <c r="CC192" s="265"/>
      <c r="CD192" s="265"/>
      <c r="CE192" s="265"/>
      <c r="CF192" s="265"/>
      <c r="CG192" s="265"/>
      <c r="CH192" s="265"/>
      <c r="CI192" s="265"/>
      <c r="CJ192" s="265"/>
      <c r="CK192" s="265"/>
      <c r="CL192" s="265"/>
      <c r="CM192" s="265"/>
      <c r="CN192" s="265"/>
      <c r="CO192" s="265"/>
      <c r="CP192" s="265"/>
      <c r="CQ192" s="265"/>
      <c r="CR192" s="265"/>
      <c r="CS192" s="265"/>
      <c r="CT192" s="265"/>
      <c r="CU192" s="265"/>
      <c r="CV192" s="265"/>
      <c r="CW192" s="265"/>
      <c r="CX192" s="265"/>
      <c r="CY192" s="265"/>
      <c r="CZ192" s="265"/>
      <c r="DA192" s="265"/>
      <c r="DB192" s="265"/>
      <c r="DC192" s="265"/>
      <c r="DD192" s="265"/>
      <c r="DE192" s="265"/>
      <c r="DF192" s="265"/>
      <c r="DG192" s="265"/>
      <c r="DH192" s="265"/>
      <c r="DI192" s="265"/>
      <c r="DJ192" s="265"/>
      <c r="DK192" s="265"/>
      <c r="DL192" s="265"/>
      <c r="DM192" s="265"/>
      <c r="DN192" s="265"/>
      <c r="DO192" s="265"/>
      <c r="DP192" s="265"/>
      <c r="DQ192" s="265"/>
      <c r="DR192" s="265"/>
      <c r="DS192" s="265"/>
      <c r="DT192" s="265"/>
      <c r="DU192" s="265"/>
      <c r="DV192" s="265"/>
      <c r="DW192" s="265"/>
      <c r="DX192" s="265"/>
      <c r="DY192" s="265"/>
      <c r="DZ192" s="265"/>
      <c r="EA192" s="265"/>
      <c r="EB192" s="265"/>
      <c r="EC192" s="265"/>
      <c r="ED192" s="265"/>
      <c r="EE192" s="265"/>
      <c r="EF192" s="265"/>
      <c r="EG192" s="265"/>
      <c r="EH192" s="265"/>
      <c r="EI192" s="265"/>
      <c r="EJ192" s="265"/>
      <c r="EK192" s="265"/>
      <c r="EL192" s="265"/>
      <c r="EM192" s="265"/>
      <c r="EN192" s="265"/>
      <c r="EO192" s="265"/>
      <c r="EP192" s="265"/>
      <c r="EQ192" s="265"/>
      <c r="ER192" s="265"/>
      <c r="ES192" s="265"/>
      <c r="ET192" s="265"/>
      <c r="EU192" s="265"/>
      <c r="EV192" s="265"/>
      <c r="EW192" s="265"/>
      <c r="EX192" s="265"/>
      <c r="EY192" s="265"/>
      <c r="EZ192" s="265"/>
      <c r="FA192" s="265"/>
      <c r="FB192" s="265"/>
      <c r="FC192" s="265"/>
      <c r="FD192" s="265"/>
      <c r="FE192" s="265"/>
      <c r="FF192" s="265"/>
      <c r="FG192" s="265"/>
      <c r="FH192" s="265"/>
      <c r="FI192" s="265"/>
      <c r="FJ192" s="265"/>
      <c r="FK192" s="265"/>
      <c r="FL192" s="265"/>
      <c r="FM192" s="265"/>
      <c r="FN192" s="265"/>
      <c r="FO192" s="265"/>
      <c r="FP192" s="265"/>
      <c r="FQ192" s="265"/>
      <c r="FR192" s="265"/>
      <c r="FS192" s="265"/>
      <c r="FT192" s="265"/>
      <c r="FU192" s="265"/>
      <c r="FV192" s="265"/>
      <c r="FW192" s="265"/>
      <c r="FX192" s="265"/>
      <c r="FY192" s="265"/>
      <c r="FZ192" s="265"/>
      <c r="GA192" s="265"/>
      <c r="GB192" s="265"/>
      <c r="GC192" s="265"/>
      <c r="GD192" s="265"/>
      <c r="GE192" s="265"/>
      <c r="GF192" s="265"/>
      <c r="GG192" s="265"/>
      <c r="GH192" s="265"/>
      <c r="GI192" s="265"/>
      <c r="GJ192" s="265"/>
      <c r="GK192" s="265"/>
      <c r="GL192" s="265"/>
      <c r="GM192" s="265"/>
      <c r="GN192" s="265"/>
      <c r="GO192" s="265"/>
      <c r="GP192" s="265"/>
      <c r="GQ192" s="265"/>
      <c r="GR192" s="265"/>
      <c r="GS192" s="265"/>
      <c r="GT192" s="265"/>
      <c r="GU192" s="265"/>
      <c r="GV192" s="265"/>
      <c r="GW192" s="265"/>
      <c r="GX192" s="265"/>
      <c r="GY192" s="265"/>
      <c r="GZ192" s="265"/>
      <c r="HA192" s="265"/>
      <c r="HB192" s="265"/>
      <c r="HC192" s="265"/>
      <c r="HD192" s="265"/>
      <c r="HE192" s="265"/>
      <c r="HF192" s="265"/>
      <c r="HG192" s="265"/>
      <c r="HH192" s="265"/>
      <c r="HI192" s="265"/>
      <c r="HJ192" s="265"/>
      <c r="HK192" s="265"/>
      <c r="HL192" s="265"/>
      <c r="HM192" s="265"/>
      <c r="HN192" s="265"/>
      <c r="HO192" s="265"/>
      <c r="HP192" s="265"/>
      <c r="HQ192" s="265"/>
      <c r="HR192" s="265"/>
      <c r="HS192" s="265"/>
      <c r="HT192" s="265"/>
      <c r="HU192" s="265"/>
      <c r="HV192" s="265"/>
      <c r="HW192" s="265"/>
      <c r="HX192" s="265"/>
      <c r="HY192" s="265"/>
      <c r="HZ192" s="265"/>
      <c r="IA192" s="265"/>
      <c r="IB192" s="265"/>
      <c r="IC192" s="265"/>
      <c r="ID192" s="265"/>
      <c r="IE192" s="265"/>
      <c r="IF192" s="265"/>
      <c r="IG192" s="265"/>
      <c r="IH192" s="265"/>
      <c r="II192" s="265"/>
      <c r="IJ192" s="265"/>
      <c r="IK192" s="265"/>
      <c r="IL192" s="265"/>
      <c r="IM192" s="265"/>
      <c r="IN192" s="265"/>
      <c r="IO192" s="265"/>
      <c r="IP192" s="265"/>
      <c r="IQ192" s="265"/>
      <c r="IR192" s="265"/>
      <c r="IS192" s="265"/>
      <c r="IT192" s="265"/>
      <c r="IU192" s="265"/>
      <c r="IV192" s="265"/>
    </row>
    <row r="193" spans="1:256" s="469" customFormat="1" ht="15" customHeight="1">
      <c r="A193" s="270"/>
      <c r="B193" s="270"/>
      <c r="C193" s="270"/>
      <c r="D193" s="461"/>
      <c r="E193" s="461"/>
      <c r="F193" s="461"/>
      <c r="G193" s="267"/>
      <c r="H193" s="267"/>
      <c r="I193" s="265"/>
      <c r="J193" s="266"/>
      <c r="K193" s="265"/>
      <c r="L193" s="265"/>
      <c r="M193" s="266"/>
      <c r="N193" s="265"/>
      <c r="O193" s="265"/>
      <c r="P193" s="265"/>
      <c r="Q193" s="265"/>
      <c r="R193" s="265"/>
      <c r="S193" s="265"/>
      <c r="T193" s="265"/>
      <c r="U193" s="265"/>
      <c r="V193" s="265"/>
      <c r="W193" s="265"/>
      <c r="X193" s="265"/>
      <c r="Y193" s="265"/>
      <c r="Z193" s="265"/>
      <c r="AA193" s="265"/>
      <c r="AB193" s="265"/>
      <c r="AC193" s="265"/>
      <c r="AD193" s="265"/>
      <c r="AE193" s="265"/>
      <c r="AF193" s="265"/>
      <c r="AG193" s="265"/>
      <c r="AH193" s="265"/>
      <c r="AI193" s="265"/>
      <c r="AJ193" s="265"/>
      <c r="AK193" s="265"/>
      <c r="AL193" s="265"/>
      <c r="AM193" s="265"/>
      <c r="AN193" s="265"/>
      <c r="AO193" s="265"/>
      <c r="AP193" s="265"/>
      <c r="AQ193" s="265"/>
      <c r="AR193" s="265"/>
      <c r="AS193" s="265"/>
      <c r="AT193" s="265"/>
      <c r="AU193" s="265"/>
      <c r="AV193" s="265"/>
      <c r="AW193" s="265"/>
      <c r="AX193" s="265"/>
      <c r="AY193" s="265"/>
      <c r="AZ193" s="265"/>
      <c r="BA193" s="265"/>
      <c r="BB193" s="265"/>
      <c r="BC193" s="265"/>
      <c r="BD193" s="265"/>
      <c r="BE193" s="265"/>
      <c r="BF193" s="265"/>
      <c r="BG193" s="265"/>
      <c r="BH193" s="265"/>
      <c r="BI193" s="265"/>
      <c r="BJ193" s="265"/>
      <c r="BK193" s="265"/>
      <c r="BL193" s="265"/>
      <c r="BM193" s="265"/>
      <c r="BN193" s="265"/>
      <c r="BO193" s="265"/>
      <c r="BP193" s="265"/>
      <c r="BQ193" s="265"/>
      <c r="BR193" s="265"/>
      <c r="BS193" s="265"/>
      <c r="BT193" s="265"/>
      <c r="BU193" s="265"/>
      <c r="BV193" s="265"/>
      <c r="BW193" s="265"/>
      <c r="BX193" s="265"/>
      <c r="BY193" s="265"/>
      <c r="BZ193" s="265"/>
      <c r="CA193" s="265"/>
      <c r="CB193" s="265"/>
      <c r="CC193" s="265"/>
      <c r="CD193" s="265"/>
      <c r="CE193" s="265"/>
      <c r="CF193" s="265"/>
      <c r="CG193" s="265"/>
      <c r="CH193" s="265"/>
      <c r="CI193" s="265"/>
      <c r="CJ193" s="265"/>
      <c r="CK193" s="265"/>
      <c r="CL193" s="265"/>
      <c r="CM193" s="265"/>
      <c r="CN193" s="265"/>
      <c r="CO193" s="265"/>
      <c r="CP193" s="265"/>
      <c r="CQ193" s="265"/>
      <c r="CR193" s="265"/>
      <c r="CS193" s="265"/>
      <c r="CT193" s="265"/>
      <c r="CU193" s="265"/>
      <c r="CV193" s="265"/>
      <c r="CW193" s="265"/>
      <c r="CX193" s="265"/>
      <c r="CY193" s="265"/>
      <c r="CZ193" s="265"/>
      <c r="DA193" s="265"/>
      <c r="DB193" s="265"/>
      <c r="DC193" s="265"/>
      <c r="DD193" s="265"/>
      <c r="DE193" s="265"/>
      <c r="DF193" s="265"/>
      <c r="DG193" s="265"/>
      <c r="DH193" s="265"/>
      <c r="DI193" s="265"/>
      <c r="DJ193" s="265"/>
      <c r="DK193" s="265"/>
      <c r="DL193" s="265"/>
      <c r="DM193" s="265"/>
      <c r="DN193" s="265"/>
      <c r="DO193" s="265"/>
      <c r="DP193" s="265"/>
      <c r="DQ193" s="265"/>
      <c r="DR193" s="265"/>
      <c r="DS193" s="265"/>
      <c r="DT193" s="265"/>
      <c r="DU193" s="265"/>
      <c r="DV193" s="265"/>
      <c r="DW193" s="265"/>
      <c r="DX193" s="265"/>
      <c r="DY193" s="265"/>
      <c r="DZ193" s="265"/>
      <c r="EA193" s="265"/>
      <c r="EB193" s="265"/>
      <c r="EC193" s="265"/>
      <c r="ED193" s="265"/>
      <c r="EE193" s="265"/>
      <c r="EF193" s="265"/>
      <c r="EG193" s="265"/>
      <c r="EH193" s="265"/>
      <c r="EI193" s="265"/>
      <c r="EJ193" s="265"/>
      <c r="EK193" s="265"/>
      <c r="EL193" s="265"/>
      <c r="EM193" s="265"/>
      <c r="EN193" s="265"/>
      <c r="EO193" s="265"/>
      <c r="EP193" s="265"/>
      <c r="EQ193" s="265"/>
      <c r="ER193" s="265"/>
      <c r="ES193" s="265"/>
      <c r="ET193" s="265"/>
      <c r="EU193" s="265"/>
      <c r="EV193" s="265"/>
      <c r="EW193" s="265"/>
      <c r="EX193" s="265"/>
      <c r="EY193" s="265"/>
      <c r="EZ193" s="265"/>
      <c r="FA193" s="265"/>
      <c r="FB193" s="265"/>
      <c r="FC193" s="265"/>
      <c r="FD193" s="265"/>
      <c r="FE193" s="265"/>
      <c r="FF193" s="265"/>
      <c r="FG193" s="265"/>
      <c r="FH193" s="265"/>
      <c r="FI193" s="265"/>
      <c r="FJ193" s="265"/>
      <c r="FK193" s="265"/>
      <c r="FL193" s="265"/>
      <c r="FM193" s="265"/>
      <c r="FN193" s="265"/>
      <c r="FO193" s="265"/>
      <c r="FP193" s="265"/>
      <c r="FQ193" s="265"/>
      <c r="FR193" s="265"/>
      <c r="FS193" s="265"/>
      <c r="FT193" s="265"/>
      <c r="FU193" s="265"/>
      <c r="FV193" s="265"/>
      <c r="FW193" s="265"/>
      <c r="FX193" s="265"/>
      <c r="FY193" s="265"/>
      <c r="FZ193" s="265"/>
      <c r="GA193" s="265"/>
      <c r="GB193" s="265"/>
      <c r="GC193" s="265"/>
      <c r="GD193" s="265"/>
      <c r="GE193" s="265"/>
      <c r="GF193" s="265"/>
      <c r="GG193" s="265"/>
      <c r="GH193" s="265"/>
      <c r="GI193" s="265"/>
      <c r="GJ193" s="265"/>
      <c r="GK193" s="265"/>
      <c r="GL193" s="265"/>
      <c r="GM193" s="265"/>
      <c r="GN193" s="265"/>
      <c r="GO193" s="265"/>
      <c r="GP193" s="265"/>
      <c r="GQ193" s="265"/>
      <c r="GR193" s="265"/>
      <c r="GS193" s="265"/>
      <c r="GT193" s="265"/>
      <c r="GU193" s="265"/>
      <c r="GV193" s="265"/>
      <c r="GW193" s="265"/>
      <c r="GX193" s="265"/>
      <c r="GY193" s="265"/>
      <c r="GZ193" s="265"/>
      <c r="HA193" s="265"/>
      <c r="HB193" s="265"/>
      <c r="HC193" s="265"/>
      <c r="HD193" s="265"/>
      <c r="HE193" s="265"/>
      <c r="HF193" s="265"/>
      <c r="HG193" s="265"/>
      <c r="HH193" s="265"/>
      <c r="HI193" s="265"/>
      <c r="HJ193" s="265"/>
      <c r="HK193" s="265"/>
      <c r="HL193" s="265"/>
      <c r="HM193" s="265"/>
      <c r="HN193" s="265"/>
      <c r="HO193" s="265"/>
      <c r="HP193" s="265"/>
      <c r="HQ193" s="265"/>
      <c r="HR193" s="265"/>
      <c r="HS193" s="265"/>
      <c r="HT193" s="265"/>
      <c r="HU193" s="265"/>
      <c r="HV193" s="265"/>
      <c r="HW193" s="265"/>
      <c r="HX193" s="265"/>
      <c r="HY193" s="265"/>
      <c r="HZ193" s="265"/>
      <c r="IA193" s="265"/>
      <c r="IB193" s="265"/>
      <c r="IC193" s="265"/>
      <c r="ID193" s="265"/>
      <c r="IE193" s="265"/>
      <c r="IF193" s="265"/>
      <c r="IG193" s="265"/>
      <c r="IH193" s="265"/>
      <c r="II193" s="265"/>
      <c r="IJ193" s="265"/>
      <c r="IK193" s="265"/>
      <c r="IL193" s="265"/>
      <c r="IM193" s="265"/>
      <c r="IN193" s="265"/>
      <c r="IO193" s="265"/>
      <c r="IP193" s="265"/>
      <c r="IQ193" s="265"/>
      <c r="IR193" s="265"/>
      <c r="IS193" s="265"/>
      <c r="IT193" s="265"/>
      <c r="IU193" s="265"/>
      <c r="IV193" s="265"/>
    </row>
    <row r="194" spans="1:256" s="469" customFormat="1" ht="15" customHeight="1">
      <c r="A194" s="270"/>
      <c r="B194" s="270"/>
      <c r="C194" s="270"/>
      <c r="D194" s="461"/>
      <c r="E194" s="461"/>
      <c r="F194" s="461"/>
      <c r="G194" s="267"/>
      <c r="H194" s="267"/>
      <c r="I194" s="265"/>
      <c r="J194" s="266"/>
      <c r="K194" s="265"/>
      <c r="L194" s="265"/>
      <c r="M194" s="266"/>
      <c r="N194" s="265"/>
      <c r="O194" s="265"/>
      <c r="P194" s="265"/>
      <c r="Q194" s="265"/>
      <c r="R194" s="265"/>
      <c r="S194" s="265"/>
      <c r="T194" s="265"/>
      <c r="U194" s="265"/>
      <c r="V194" s="265"/>
      <c r="W194" s="265"/>
      <c r="X194" s="265"/>
      <c r="Y194" s="265"/>
      <c r="Z194" s="265"/>
      <c r="AA194" s="265"/>
      <c r="AB194" s="265"/>
      <c r="AC194" s="265"/>
      <c r="AD194" s="265"/>
      <c r="AE194" s="265"/>
      <c r="AF194" s="265"/>
      <c r="AG194" s="265"/>
      <c r="AH194" s="265"/>
      <c r="AI194" s="265"/>
      <c r="AJ194" s="265"/>
      <c r="AK194" s="265"/>
      <c r="AL194" s="265"/>
      <c r="AM194" s="265"/>
      <c r="AN194" s="265"/>
      <c r="AO194" s="265"/>
      <c r="AP194" s="265"/>
      <c r="AQ194" s="265"/>
      <c r="AR194" s="265"/>
      <c r="AS194" s="265"/>
      <c r="AT194" s="265"/>
      <c r="AU194" s="265"/>
      <c r="AV194" s="265"/>
      <c r="AW194" s="265"/>
      <c r="AX194" s="265"/>
      <c r="AY194" s="265"/>
      <c r="AZ194" s="265"/>
      <c r="BA194" s="265"/>
      <c r="BB194" s="265"/>
      <c r="BC194" s="265"/>
      <c r="BD194" s="265"/>
      <c r="BE194" s="265"/>
      <c r="BF194" s="265"/>
      <c r="BG194" s="265"/>
      <c r="BH194" s="265"/>
      <c r="BI194" s="265"/>
      <c r="BJ194" s="265"/>
      <c r="BK194" s="265"/>
      <c r="BL194" s="265"/>
      <c r="BM194" s="265"/>
      <c r="BN194" s="265"/>
      <c r="BO194" s="265"/>
      <c r="BP194" s="265"/>
      <c r="BQ194" s="265"/>
      <c r="BR194" s="265"/>
      <c r="BS194" s="265"/>
      <c r="BT194" s="265"/>
      <c r="BU194" s="265"/>
      <c r="BV194" s="265"/>
      <c r="BW194" s="265"/>
      <c r="BX194" s="265"/>
      <c r="BY194" s="265"/>
      <c r="BZ194" s="265"/>
      <c r="CA194" s="265"/>
      <c r="CB194" s="265"/>
      <c r="CC194" s="265"/>
      <c r="CD194" s="265"/>
      <c r="CE194" s="265"/>
      <c r="CF194" s="265"/>
      <c r="CG194" s="265"/>
      <c r="CH194" s="265"/>
      <c r="CI194" s="265"/>
      <c r="CJ194" s="265"/>
      <c r="CK194" s="265"/>
      <c r="CL194" s="265"/>
      <c r="CM194" s="265"/>
      <c r="CN194" s="265"/>
      <c r="CO194" s="265"/>
      <c r="CP194" s="265"/>
      <c r="CQ194" s="265"/>
      <c r="CR194" s="265"/>
      <c r="CS194" s="265"/>
      <c r="CT194" s="265"/>
      <c r="CU194" s="265"/>
      <c r="CV194" s="265"/>
      <c r="CW194" s="265"/>
      <c r="CX194" s="265"/>
      <c r="CY194" s="265"/>
      <c r="CZ194" s="265"/>
      <c r="DA194" s="265"/>
      <c r="DB194" s="265"/>
      <c r="DC194" s="265"/>
      <c r="DD194" s="265"/>
      <c r="DE194" s="265"/>
      <c r="DF194" s="265"/>
      <c r="DG194" s="265"/>
      <c r="DH194" s="265"/>
      <c r="DI194" s="265"/>
      <c r="DJ194" s="265"/>
      <c r="DK194" s="265"/>
      <c r="DL194" s="265"/>
      <c r="DM194" s="265"/>
      <c r="DN194" s="265"/>
      <c r="DO194" s="265"/>
      <c r="DP194" s="265"/>
      <c r="DQ194" s="265"/>
      <c r="DR194" s="265"/>
      <c r="DS194" s="265"/>
      <c r="DT194" s="265"/>
      <c r="DU194" s="265"/>
      <c r="DV194" s="265"/>
      <c r="DW194" s="265"/>
      <c r="DX194" s="265"/>
      <c r="DY194" s="265"/>
      <c r="DZ194" s="265"/>
      <c r="EA194" s="265"/>
      <c r="EB194" s="265"/>
      <c r="EC194" s="265"/>
      <c r="ED194" s="265"/>
      <c r="EE194" s="265"/>
      <c r="EF194" s="265"/>
      <c r="EG194" s="265"/>
      <c r="EH194" s="265"/>
      <c r="EI194" s="265"/>
      <c r="EJ194" s="265"/>
      <c r="EK194" s="265"/>
      <c r="EL194" s="265"/>
      <c r="EM194" s="265"/>
      <c r="EN194" s="265"/>
      <c r="EO194" s="265"/>
      <c r="EP194" s="265"/>
      <c r="EQ194" s="265"/>
      <c r="ER194" s="265"/>
      <c r="ES194" s="265"/>
      <c r="ET194" s="265"/>
      <c r="EU194" s="265"/>
      <c r="EV194" s="265"/>
      <c r="EW194" s="265"/>
      <c r="EX194" s="265"/>
      <c r="EY194" s="265"/>
      <c r="EZ194" s="265"/>
      <c r="FA194" s="265"/>
      <c r="FB194" s="265"/>
      <c r="FC194" s="265"/>
      <c r="FD194" s="265"/>
      <c r="FE194" s="265"/>
      <c r="FF194" s="265"/>
      <c r="FG194" s="265"/>
      <c r="FH194" s="265"/>
      <c r="FI194" s="265"/>
      <c r="FJ194" s="265"/>
      <c r="FK194" s="265"/>
      <c r="FL194" s="265"/>
      <c r="FM194" s="265"/>
      <c r="FN194" s="265"/>
      <c r="FO194" s="265"/>
      <c r="FP194" s="265"/>
      <c r="FQ194" s="265"/>
      <c r="FR194" s="265"/>
      <c r="FS194" s="265"/>
      <c r="FT194" s="265"/>
      <c r="FU194" s="265"/>
      <c r="FV194" s="265"/>
      <c r="FW194" s="265"/>
      <c r="FX194" s="265"/>
      <c r="FY194" s="265"/>
      <c r="FZ194" s="265"/>
      <c r="GA194" s="265"/>
      <c r="GB194" s="265"/>
      <c r="GC194" s="265"/>
      <c r="GD194" s="265"/>
      <c r="GE194" s="265"/>
      <c r="GF194" s="265"/>
      <c r="GG194" s="265"/>
      <c r="GH194" s="265"/>
      <c r="GI194" s="265"/>
      <c r="GJ194" s="265"/>
      <c r="GK194" s="265"/>
      <c r="GL194" s="265"/>
      <c r="GM194" s="265"/>
      <c r="GN194" s="265"/>
      <c r="GO194" s="265"/>
      <c r="GP194" s="265"/>
      <c r="GQ194" s="265"/>
      <c r="GR194" s="265"/>
      <c r="GS194" s="265"/>
      <c r="GT194" s="265"/>
      <c r="GU194" s="265"/>
      <c r="GV194" s="265"/>
      <c r="GW194" s="265"/>
      <c r="GX194" s="265"/>
      <c r="GY194" s="265"/>
      <c r="GZ194" s="265"/>
      <c r="HA194" s="265"/>
      <c r="HB194" s="265"/>
      <c r="HC194" s="265"/>
      <c r="HD194" s="265"/>
      <c r="HE194" s="265"/>
      <c r="HF194" s="265"/>
      <c r="HG194" s="265"/>
      <c r="HH194" s="265"/>
      <c r="HI194" s="265"/>
      <c r="HJ194" s="265"/>
      <c r="HK194" s="265"/>
      <c r="HL194" s="265"/>
      <c r="HM194" s="265"/>
      <c r="HN194" s="265"/>
      <c r="HO194" s="265"/>
      <c r="HP194" s="265"/>
      <c r="HQ194" s="265"/>
      <c r="HR194" s="265"/>
      <c r="HS194" s="265"/>
      <c r="HT194" s="265"/>
      <c r="HU194" s="265"/>
      <c r="HV194" s="265"/>
      <c r="HW194" s="265"/>
      <c r="HX194" s="265"/>
      <c r="HY194" s="265"/>
      <c r="HZ194" s="265"/>
      <c r="IA194" s="265"/>
      <c r="IB194" s="265"/>
      <c r="IC194" s="265"/>
      <c r="ID194" s="265"/>
      <c r="IE194" s="265"/>
      <c r="IF194" s="265"/>
      <c r="IG194" s="265"/>
      <c r="IH194" s="265"/>
      <c r="II194" s="265"/>
      <c r="IJ194" s="265"/>
      <c r="IK194" s="265"/>
      <c r="IL194" s="265"/>
      <c r="IM194" s="265"/>
      <c r="IN194" s="265"/>
      <c r="IO194" s="265"/>
      <c r="IP194" s="265"/>
      <c r="IQ194" s="265"/>
      <c r="IR194" s="265"/>
      <c r="IS194" s="265"/>
      <c r="IT194" s="265"/>
      <c r="IU194" s="265"/>
      <c r="IV194" s="265"/>
    </row>
    <row r="195" spans="1:256" s="469" customFormat="1" ht="15" customHeight="1">
      <c r="A195" s="270"/>
      <c r="B195" s="270"/>
      <c r="C195" s="270"/>
      <c r="D195" s="461"/>
      <c r="E195" s="461"/>
      <c r="F195" s="461"/>
      <c r="G195" s="267"/>
      <c r="H195" s="267"/>
      <c r="I195" s="265"/>
      <c r="J195" s="266"/>
      <c r="K195" s="265"/>
      <c r="L195" s="265"/>
      <c r="M195" s="266"/>
      <c r="N195" s="265"/>
      <c r="O195" s="265"/>
      <c r="P195" s="265"/>
      <c r="Q195" s="265"/>
      <c r="R195" s="265"/>
      <c r="S195" s="265"/>
      <c r="T195" s="265"/>
      <c r="U195" s="265"/>
      <c r="V195" s="265"/>
      <c r="W195" s="265"/>
      <c r="X195" s="265"/>
      <c r="Y195" s="265"/>
      <c r="Z195" s="265"/>
      <c r="AA195" s="265"/>
      <c r="AB195" s="265"/>
      <c r="AC195" s="265"/>
      <c r="AD195" s="265"/>
      <c r="AE195" s="265"/>
      <c r="AF195" s="265"/>
      <c r="AG195" s="265"/>
      <c r="AH195" s="265"/>
      <c r="AI195" s="265"/>
      <c r="AJ195" s="265"/>
      <c r="AK195" s="265"/>
      <c r="AL195" s="265"/>
      <c r="AM195" s="265"/>
      <c r="AN195" s="265"/>
      <c r="AO195" s="265"/>
      <c r="AP195" s="265"/>
      <c r="AQ195" s="265"/>
      <c r="AR195" s="265"/>
      <c r="AS195" s="265"/>
      <c r="AT195" s="265"/>
      <c r="AU195" s="265"/>
      <c r="AV195" s="265"/>
      <c r="AW195" s="265"/>
      <c r="AX195" s="265"/>
      <c r="AY195" s="265"/>
      <c r="AZ195" s="265"/>
      <c r="BA195" s="265"/>
      <c r="BB195" s="265"/>
      <c r="BC195" s="265"/>
      <c r="BD195" s="265"/>
      <c r="BE195" s="265"/>
      <c r="BF195" s="265"/>
      <c r="BG195" s="265"/>
      <c r="BH195" s="265"/>
      <c r="BI195" s="265"/>
      <c r="BJ195" s="265"/>
      <c r="BK195" s="265"/>
      <c r="BL195" s="265"/>
      <c r="BM195" s="265"/>
      <c r="BN195" s="265"/>
      <c r="BO195" s="265"/>
      <c r="BP195" s="265"/>
      <c r="BQ195" s="265"/>
      <c r="BR195" s="265"/>
      <c r="BS195" s="265"/>
      <c r="BT195" s="265"/>
      <c r="BU195" s="265"/>
      <c r="BV195" s="265"/>
      <c r="BW195" s="265"/>
      <c r="BX195" s="265"/>
      <c r="BY195" s="265"/>
      <c r="BZ195" s="265"/>
      <c r="CA195" s="265"/>
      <c r="CB195" s="265"/>
      <c r="CC195" s="265"/>
      <c r="CD195" s="265"/>
      <c r="CE195" s="265"/>
      <c r="CF195" s="265"/>
      <c r="CG195" s="265"/>
      <c r="CH195" s="265"/>
      <c r="CI195" s="265"/>
      <c r="CJ195" s="265"/>
      <c r="CK195" s="265"/>
      <c r="CL195" s="265"/>
      <c r="CM195" s="265"/>
      <c r="CN195" s="265"/>
      <c r="CO195" s="265"/>
      <c r="CP195" s="265"/>
      <c r="CQ195" s="265"/>
      <c r="CR195" s="265"/>
      <c r="CS195" s="265"/>
      <c r="CT195" s="265"/>
      <c r="CU195" s="265"/>
      <c r="CV195" s="265"/>
      <c r="CW195" s="265"/>
      <c r="CX195" s="265"/>
      <c r="CY195" s="265"/>
      <c r="CZ195" s="265"/>
      <c r="DA195" s="265"/>
      <c r="DB195" s="265"/>
      <c r="DC195" s="265"/>
      <c r="DD195" s="265"/>
      <c r="DE195" s="265"/>
      <c r="DF195" s="265"/>
      <c r="DG195" s="265"/>
      <c r="DH195" s="265"/>
      <c r="DI195" s="265"/>
      <c r="DJ195" s="265"/>
      <c r="DK195" s="265"/>
      <c r="DL195" s="265"/>
      <c r="DM195" s="265"/>
      <c r="DN195" s="265"/>
      <c r="DO195" s="265"/>
      <c r="DP195" s="265"/>
      <c r="DQ195" s="265"/>
      <c r="DR195" s="265"/>
      <c r="DS195" s="265"/>
      <c r="DT195" s="265"/>
      <c r="DU195" s="265"/>
      <c r="DV195" s="265"/>
      <c r="DW195" s="265"/>
      <c r="DX195" s="265"/>
      <c r="DY195" s="265"/>
      <c r="DZ195" s="265"/>
      <c r="EA195" s="265"/>
      <c r="EB195" s="265"/>
      <c r="EC195" s="265"/>
      <c r="ED195" s="265"/>
      <c r="EE195" s="265"/>
      <c r="EF195" s="265"/>
      <c r="EG195" s="265"/>
      <c r="EH195" s="265"/>
      <c r="EI195" s="265"/>
      <c r="EJ195" s="265"/>
      <c r="EK195" s="265"/>
      <c r="EL195" s="265"/>
      <c r="EM195" s="265"/>
      <c r="EN195" s="265"/>
      <c r="EO195" s="265"/>
      <c r="EP195" s="265"/>
      <c r="EQ195" s="265"/>
      <c r="ER195" s="265"/>
      <c r="ES195" s="265"/>
      <c r="ET195" s="265"/>
      <c r="EU195" s="265"/>
      <c r="EV195" s="265"/>
      <c r="EW195" s="265"/>
      <c r="EX195" s="265"/>
      <c r="EY195" s="265"/>
      <c r="EZ195" s="265"/>
      <c r="FA195" s="265"/>
      <c r="FB195" s="265"/>
      <c r="FC195" s="265"/>
      <c r="FD195" s="265"/>
      <c r="FE195" s="265"/>
      <c r="FF195" s="265"/>
      <c r="FG195" s="265"/>
      <c r="FH195" s="265"/>
      <c r="FI195" s="265"/>
      <c r="FJ195" s="265"/>
      <c r="FK195" s="265"/>
      <c r="FL195" s="265"/>
      <c r="FM195" s="265"/>
      <c r="FN195" s="265"/>
      <c r="FO195" s="265"/>
      <c r="FP195" s="265"/>
      <c r="FQ195" s="265"/>
      <c r="FR195" s="265"/>
      <c r="FS195" s="265"/>
      <c r="FT195" s="265"/>
      <c r="FU195" s="265"/>
      <c r="FV195" s="265"/>
      <c r="FW195" s="265"/>
      <c r="FX195" s="265"/>
      <c r="FY195" s="265"/>
      <c r="FZ195" s="265"/>
      <c r="GA195" s="265"/>
      <c r="GB195" s="265"/>
      <c r="GC195" s="265"/>
      <c r="GD195" s="265"/>
      <c r="GE195" s="265"/>
      <c r="GF195" s="265"/>
      <c r="GG195" s="265"/>
      <c r="GH195" s="265"/>
      <c r="GI195" s="265"/>
      <c r="GJ195" s="265"/>
      <c r="GK195" s="265"/>
      <c r="GL195" s="265"/>
      <c r="GM195" s="265"/>
      <c r="GN195" s="265"/>
      <c r="GO195" s="265"/>
      <c r="GP195" s="265"/>
      <c r="GQ195" s="265"/>
      <c r="GR195" s="265"/>
      <c r="GS195" s="265"/>
      <c r="GT195" s="265"/>
      <c r="GU195" s="265"/>
      <c r="GV195" s="265"/>
      <c r="GW195" s="265"/>
      <c r="GX195" s="265"/>
      <c r="GY195" s="265"/>
      <c r="GZ195" s="265"/>
      <c r="HA195" s="265"/>
      <c r="HB195" s="265"/>
      <c r="HC195" s="265"/>
      <c r="HD195" s="265"/>
      <c r="HE195" s="265"/>
      <c r="HF195" s="265"/>
      <c r="HG195" s="265"/>
      <c r="HH195" s="265"/>
      <c r="HI195" s="265"/>
      <c r="HJ195" s="265"/>
      <c r="HK195" s="265"/>
      <c r="HL195" s="265"/>
      <c r="HM195" s="265"/>
      <c r="HN195" s="265"/>
      <c r="HO195" s="265"/>
      <c r="HP195" s="265"/>
      <c r="HQ195" s="265"/>
      <c r="HR195" s="265"/>
      <c r="HS195" s="265"/>
      <c r="HT195" s="265"/>
      <c r="HU195" s="265"/>
      <c r="HV195" s="265"/>
      <c r="HW195" s="265"/>
      <c r="HX195" s="265"/>
      <c r="HY195" s="265"/>
      <c r="HZ195" s="265"/>
      <c r="IA195" s="265"/>
      <c r="IB195" s="265"/>
      <c r="IC195" s="265"/>
      <c r="ID195" s="265"/>
      <c r="IE195" s="265"/>
      <c r="IF195" s="265"/>
      <c r="IG195" s="265"/>
      <c r="IH195" s="265"/>
      <c r="II195" s="265"/>
      <c r="IJ195" s="265"/>
      <c r="IK195" s="265"/>
      <c r="IL195" s="265"/>
      <c r="IM195" s="265"/>
      <c r="IN195" s="265"/>
      <c r="IO195" s="265"/>
      <c r="IP195" s="265"/>
      <c r="IQ195" s="265"/>
      <c r="IR195" s="265"/>
      <c r="IS195" s="265"/>
      <c r="IT195" s="265"/>
      <c r="IU195" s="265"/>
      <c r="IV195" s="265"/>
    </row>
    <row r="196" spans="1:256" s="469" customFormat="1" ht="15" customHeight="1">
      <c r="A196" s="270"/>
      <c r="B196" s="270"/>
      <c r="C196" s="270"/>
      <c r="D196" s="461"/>
      <c r="E196" s="461"/>
      <c r="F196" s="461"/>
      <c r="G196" s="267"/>
      <c r="H196" s="267"/>
      <c r="I196" s="265"/>
      <c r="J196" s="266"/>
      <c r="K196" s="265"/>
      <c r="L196" s="265"/>
      <c r="M196" s="266"/>
      <c r="N196" s="265"/>
      <c r="O196" s="265"/>
      <c r="P196" s="265"/>
      <c r="Q196" s="265"/>
      <c r="R196" s="265"/>
      <c r="S196" s="265"/>
      <c r="T196" s="265"/>
      <c r="U196" s="265"/>
      <c r="V196" s="265"/>
      <c r="W196" s="265"/>
      <c r="X196" s="265"/>
      <c r="Y196" s="265"/>
      <c r="Z196" s="265"/>
      <c r="AA196" s="265"/>
      <c r="AB196" s="265"/>
      <c r="AC196" s="265"/>
      <c r="AD196" s="265"/>
      <c r="AE196" s="265"/>
      <c r="AF196" s="265"/>
      <c r="AG196" s="265"/>
      <c r="AH196" s="265"/>
      <c r="AI196" s="265"/>
      <c r="AJ196" s="265"/>
      <c r="AK196" s="265"/>
      <c r="AL196" s="265"/>
      <c r="AM196" s="265"/>
      <c r="AN196" s="265"/>
      <c r="AO196" s="265"/>
      <c r="AP196" s="265"/>
      <c r="AQ196" s="265"/>
      <c r="AR196" s="265"/>
      <c r="AS196" s="265"/>
      <c r="AT196" s="265"/>
      <c r="AU196" s="265"/>
      <c r="AV196" s="265"/>
      <c r="AW196" s="265"/>
      <c r="AX196" s="265"/>
      <c r="AY196" s="265"/>
      <c r="AZ196" s="265"/>
      <c r="BA196" s="265"/>
      <c r="BB196" s="265"/>
      <c r="BC196" s="265"/>
      <c r="BD196" s="265"/>
      <c r="BE196" s="265"/>
      <c r="BF196" s="265"/>
      <c r="BG196" s="265"/>
      <c r="BH196" s="265"/>
      <c r="BI196" s="265"/>
      <c r="BJ196" s="265"/>
      <c r="BK196" s="265"/>
      <c r="BL196" s="265"/>
      <c r="BM196" s="265"/>
      <c r="BN196" s="265"/>
      <c r="BO196" s="265"/>
      <c r="BP196" s="265"/>
      <c r="BQ196" s="265"/>
      <c r="BR196" s="265"/>
      <c r="BS196" s="265"/>
      <c r="BT196" s="265"/>
      <c r="BU196" s="265"/>
      <c r="BV196" s="265"/>
      <c r="BW196" s="265"/>
      <c r="BX196" s="265"/>
      <c r="BY196" s="265"/>
      <c r="BZ196" s="265"/>
      <c r="CA196" s="265"/>
      <c r="CB196" s="265"/>
      <c r="CC196" s="265"/>
      <c r="CD196" s="265"/>
      <c r="CE196" s="265"/>
      <c r="CF196" s="265"/>
      <c r="CG196" s="265"/>
      <c r="CH196" s="265"/>
      <c r="CI196" s="265"/>
      <c r="CJ196" s="265"/>
      <c r="CK196" s="265"/>
      <c r="CL196" s="265"/>
      <c r="CM196" s="265"/>
      <c r="CN196" s="265"/>
      <c r="CO196" s="265"/>
      <c r="CP196" s="265"/>
      <c r="CQ196" s="265"/>
      <c r="CR196" s="265"/>
      <c r="CS196" s="265"/>
      <c r="CT196" s="265"/>
      <c r="CU196" s="265"/>
      <c r="CV196" s="265"/>
      <c r="CW196" s="265"/>
      <c r="CX196" s="265"/>
      <c r="CY196" s="265"/>
      <c r="CZ196" s="265"/>
      <c r="DA196" s="265"/>
      <c r="DB196" s="265"/>
      <c r="DC196" s="265"/>
      <c r="DD196" s="265"/>
      <c r="DE196" s="265"/>
      <c r="DF196" s="265"/>
      <c r="DG196" s="265"/>
      <c r="DH196" s="265"/>
      <c r="DI196" s="265"/>
      <c r="DJ196" s="265"/>
      <c r="DK196" s="265"/>
      <c r="DL196" s="265"/>
      <c r="DM196" s="265"/>
      <c r="DN196" s="265"/>
      <c r="DO196" s="265"/>
      <c r="DP196" s="265"/>
      <c r="DQ196" s="265"/>
      <c r="DR196" s="265"/>
      <c r="DS196" s="265"/>
      <c r="DT196" s="265"/>
      <c r="DU196" s="265"/>
      <c r="DV196" s="265"/>
      <c r="DW196" s="265"/>
      <c r="DX196" s="265"/>
      <c r="DY196" s="265"/>
      <c r="DZ196" s="265"/>
      <c r="EA196" s="265"/>
      <c r="EB196" s="265"/>
      <c r="EC196" s="265"/>
      <c r="ED196" s="265"/>
      <c r="EE196" s="265"/>
      <c r="EF196" s="265"/>
      <c r="EG196" s="265"/>
      <c r="EH196" s="265"/>
      <c r="EI196" s="265"/>
      <c r="EJ196" s="265"/>
      <c r="EK196" s="265"/>
      <c r="EL196" s="265"/>
      <c r="EM196" s="265"/>
      <c r="EN196" s="265"/>
      <c r="EO196" s="265"/>
      <c r="EP196" s="265"/>
      <c r="EQ196" s="265"/>
      <c r="ER196" s="265"/>
      <c r="ES196" s="265"/>
      <c r="ET196" s="265"/>
      <c r="EU196" s="265"/>
      <c r="EV196" s="265"/>
      <c r="EW196" s="265"/>
      <c r="EX196" s="265"/>
      <c r="EY196" s="265"/>
      <c r="EZ196" s="265"/>
      <c r="FA196" s="265"/>
      <c r="FB196" s="265"/>
      <c r="FC196" s="265"/>
      <c r="FD196" s="265"/>
      <c r="FE196" s="265"/>
      <c r="FF196" s="265"/>
      <c r="FG196" s="265"/>
      <c r="FH196" s="265"/>
      <c r="FI196" s="265"/>
      <c r="FJ196" s="265"/>
      <c r="FK196" s="265"/>
      <c r="FL196" s="265"/>
      <c r="FM196" s="265"/>
      <c r="FN196" s="265"/>
      <c r="FO196" s="265"/>
      <c r="FP196" s="265"/>
      <c r="FQ196" s="265"/>
      <c r="FR196" s="265"/>
      <c r="FS196" s="265"/>
      <c r="FT196" s="265"/>
      <c r="FU196" s="265"/>
      <c r="FV196" s="265"/>
      <c r="FW196" s="265"/>
      <c r="FX196" s="265"/>
      <c r="FY196" s="265"/>
      <c r="FZ196" s="265"/>
      <c r="GA196" s="265"/>
      <c r="GB196" s="265"/>
      <c r="GC196" s="265"/>
      <c r="GD196" s="265"/>
      <c r="GE196" s="265"/>
      <c r="GF196" s="265"/>
      <c r="GG196" s="265"/>
      <c r="GH196" s="265"/>
      <c r="GI196" s="265"/>
      <c r="GJ196" s="265"/>
      <c r="GK196" s="265"/>
      <c r="GL196" s="265"/>
      <c r="GM196" s="265"/>
      <c r="GN196" s="265"/>
      <c r="GO196" s="265"/>
      <c r="GP196" s="265"/>
      <c r="GQ196" s="265"/>
      <c r="GR196" s="265"/>
      <c r="GS196" s="265"/>
      <c r="GT196" s="265"/>
      <c r="GU196" s="265"/>
      <c r="GV196" s="265"/>
      <c r="GW196" s="265"/>
      <c r="GX196" s="265"/>
      <c r="GY196" s="265"/>
      <c r="GZ196" s="265"/>
      <c r="HA196" s="265"/>
      <c r="HB196" s="265"/>
      <c r="HC196" s="265"/>
      <c r="HD196" s="265"/>
      <c r="HE196" s="265"/>
      <c r="HF196" s="265"/>
      <c r="HG196" s="265"/>
      <c r="HH196" s="265"/>
      <c r="HI196" s="265"/>
      <c r="HJ196" s="265"/>
      <c r="HK196" s="265"/>
      <c r="HL196" s="265"/>
      <c r="HM196" s="265"/>
      <c r="HN196" s="265"/>
      <c r="HO196" s="265"/>
      <c r="HP196" s="265"/>
      <c r="HQ196" s="265"/>
      <c r="HR196" s="265"/>
      <c r="HS196" s="265"/>
      <c r="HT196" s="265"/>
      <c r="HU196" s="265"/>
      <c r="HV196" s="265"/>
      <c r="HW196" s="265"/>
      <c r="HX196" s="265"/>
      <c r="HY196" s="265"/>
      <c r="HZ196" s="265"/>
      <c r="IA196" s="265"/>
      <c r="IB196" s="265"/>
      <c r="IC196" s="265"/>
      <c r="ID196" s="265"/>
      <c r="IE196" s="265"/>
      <c r="IF196" s="265"/>
      <c r="IG196" s="265"/>
      <c r="IH196" s="265"/>
      <c r="II196" s="265"/>
      <c r="IJ196" s="265"/>
      <c r="IK196" s="265"/>
      <c r="IL196" s="265"/>
      <c r="IM196" s="265"/>
      <c r="IN196" s="265"/>
      <c r="IO196" s="265"/>
      <c r="IP196" s="265"/>
      <c r="IQ196" s="265"/>
      <c r="IR196" s="265"/>
      <c r="IS196" s="265"/>
      <c r="IT196" s="265"/>
      <c r="IU196" s="265"/>
      <c r="IV196" s="265"/>
    </row>
    <row r="197" spans="1:256" s="469" customFormat="1" ht="15" customHeight="1">
      <c r="A197" s="270"/>
      <c r="B197" s="270"/>
      <c r="C197" s="270"/>
      <c r="D197" s="461"/>
      <c r="E197" s="461"/>
      <c r="F197" s="461"/>
      <c r="G197" s="267"/>
      <c r="H197" s="267"/>
      <c r="I197" s="265"/>
      <c r="J197" s="266"/>
      <c r="K197" s="265"/>
      <c r="L197" s="265"/>
      <c r="M197" s="266"/>
      <c r="N197" s="265"/>
      <c r="O197" s="265"/>
      <c r="P197" s="265"/>
      <c r="Q197" s="265"/>
      <c r="R197" s="265"/>
      <c r="S197" s="265"/>
      <c r="T197" s="265"/>
      <c r="U197" s="265"/>
      <c r="V197" s="265"/>
      <c r="W197" s="265"/>
      <c r="X197" s="265"/>
      <c r="Y197" s="265"/>
      <c r="Z197" s="265"/>
      <c r="AA197" s="265"/>
      <c r="AB197" s="265"/>
      <c r="AC197" s="265"/>
      <c r="AD197" s="265"/>
      <c r="AE197" s="265"/>
      <c r="AF197" s="265"/>
      <c r="AG197" s="265"/>
      <c r="AH197" s="265"/>
      <c r="AI197" s="265"/>
      <c r="AJ197" s="265"/>
      <c r="AK197" s="265"/>
      <c r="AL197" s="265"/>
      <c r="AM197" s="265"/>
      <c r="AN197" s="265"/>
      <c r="AO197" s="265"/>
      <c r="AP197" s="265"/>
      <c r="AQ197" s="265"/>
      <c r="AR197" s="265"/>
      <c r="AS197" s="265"/>
      <c r="AT197" s="265"/>
      <c r="AU197" s="265"/>
      <c r="AV197" s="265"/>
      <c r="AW197" s="265"/>
      <c r="AX197" s="265"/>
      <c r="AY197" s="265"/>
      <c r="AZ197" s="265"/>
      <c r="BA197" s="265"/>
      <c r="BB197" s="265"/>
      <c r="BC197" s="265"/>
      <c r="BD197" s="265"/>
      <c r="BE197" s="265"/>
      <c r="BF197" s="265"/>
      <c r="BG197" s="265"/>
      <c r="BH197" s="265"/>
      <c r="BI197" s="265"/>
      <c r="BJ197" s="265"/>
      <c r="BK197" s="265"/>
      <c r="BL197" s="265"/>
      <c r="BM197" s="265"/>
      <c r="BN197" s="265"/>
      <c r="BO197" s="265"/>
      <c r="BP197" s="265"/>
      <c r="BQ197" s="265"/>
      <c r="BR197" s="265"/>
      <c r="BS197" s="265"/>
      <c r="BT197" s="265"/>
      <c r="BU197" s="265"/>
      <c r="BV197" s="265"/>
      <c r="BW197" s="265"/>
      <c r="BX197" s="265"/>
      <c r="BY197" s="265"/>
      <c r="BZ197" s="265"/>
      <c r="CA197" s="265"/>
      <c r="CB197" s="265"/>
      <c r="CC197" s="265"/>
      <c r="CD197" s="265"/>
      <c r="CE197" s="265"/>
      <c r="CF197" s="265"/>
      <c r="CG197" s="265"/>
      <c r="CH197" s="265"/>
      <c r="CI197" s="265"/>
      <c r="CJ197" s="265"/>
      <c r="CK197" s="265"/>
      <c r="CL197" s="265"/>
      <c r="CM197" s="265"/>
      <c r="CN197" s="265"/>
      <c r="CO197" s="265"/>
      <c r="CP197" s="265"/>
      <c r="CQ197" s="265"/>
      <c r="CR197" s="265"/>
      <c r="CS197" s="265"/>
      <c r="CT197" s="265"/>
      <c r="CU197" s="265"/>
      <c r="CV197" s="265"/>
      <c r="CW197" s="265"/>
      <c r="CX197" s="265"/>
      <c r="CY197" s="265"/>
      <c r="CZ197" s="265"/>
      <c r="DA197" s="265"/>
      <c r="DB197" s="265"/>
      <c r="DC197" s="265"/>
      <c r="DD197" s="265"/>
      <c r="DE197" s="265"/>
      <c r="DF197" s="265"/>
      <c r="DG197" s="265"/>
      <c r="DH197" s="265"/>
      <c r="DI197" s="265"/>
      <c r="DJ197" s="265"/>
      <c r="DK197" s="265"/>
      <c r="DL197" s="265"/>
      <c r="DM197" s="265"/>
      <c r="DN197" s="265"/>
      <c r="DO197" s="265"/>
      <c r="DP197" s="265"/>
      <c r="DQ197" s="265"/>
      <c r="DR197" s="265"/>
      <c r="DS197" s="265"/>
      <c r="DT197" s="265"/>
      <c r="DU197" s="265"/>
      <c r="DV197" s="265"/>
      <c r="DW197" s="265"/>
      <c r="DX197" s="265"/>
      <c r="DY197" s="265"/>
      <c r="DZ197" s="265"/>
      <c r="EA197" s="265"/>
      <c r="EB197" s="265"/>
      <c r="EC197" s="265"/>
      <c r="ED197" s="265"/>
      <c r="EE197" s="265"/>
      <c r="EF197" s="265"/>
      <c r="EG197" s="265"/>
      <c r="EH197" s="265"/>
      <c r="EI197" s="265"/>
      <c r="EJ197" s="265"/>
      <c r="EK197" s="265"/>
      <c r="EL197" s="265"/>
      <c r="EM197" s="265"/>
      <c r="EN197" s="265"/>
      <c r="EO197" s="265"/>
      <c r="EP197" s="265"/>
      <c r="EQ197" s="265"/>
      <c r="ER197" s="265"/>
      <c r="ES197" s="265"/>
      <c r="ET197" s="265"/>
      <c r="EU197" s="265"/>
      <c r="EV197" s="265"/>
      <c r="EW197" s="265"/>
      <c r="EX197" s="265"/>
      <c r="EY197" s="265"/>
      <c r="EZ197" s="265"/>
      <c r="FA197" s="265"/>
      <c r="FB197" s="265"/>
      <c r="FC197" s="265"/>
      <c r="FD197" s="265"/>
      <c r="FE197" s="265"/>
      <c r="FF197" s="265"/>
      <c r="FG197" s="265"/>
      <c r="FH197" s="265"/>
      <c r="FI197" s="265"/>
      <c r="FJ197" s="265"/>
      <c r="FK197" s="265"/>
      <c r="FL197" s="265"/>
      <c r="FM197" s="265"/>
      <c r="FN197" s="265"/>
      <c r="FO197" s="265"/>
      <c r="FP197" s="265"/>
      <c r="FQ197" s="265"/>
      <c r="FR197" s="265"/>
      <c r="FS197" s="265"/>
      <c r="FT197" s="265"/>
      <c r="FU197" s="265"/>
      <c r="FV197" s="265"/>
      <c r="FW197" s="265"/>
      <c r="FX197" s="265"/>
      <c r="FY197" s="265"/>
      <c r="FZ197" s="265"/>
      <c r="GA197" s="265"/>
      <c r="GB197" s="265"/>
      <c r="GC197" s="265"/>
      <c r="GD197" s="265"/>
      <c r="GE197" s="265"/>
      <c r="GF197" s="265"/>
      <c r="GG197" s="265"/>
      <c r="GH197" s="265"/>
      <c r="GI197" s="265"/>
      <c r="GJ197" s="265"/>
      <c r="GK197" s="265"/>
      <c r="GL197" s="265"/>
      <c r="GM197" s="265"/>
      <c r="GN197" s="265"/>
      <c r="GO197" s="265"/>
      <c r="GP197" s="265"/>
      <c r="GQ197" s="265"/>
      <c r="GR197" s="265"/>
      <c r="GS197" s="265"/>
      <c r="GT197" s="265"/>
      <c r="GU197" s="265"/>
      <c r="GV197" s="265"/>
      <c r="GW197" s="265"/>
      <c r="GX197" s="265"/>
      <c r="GY197" s="265"/>
      <c r="GZ197" s="265"/>
      <c r="HA197" s="265"/>
      <c r="HB197" s="265"/>
      <c r="HC197" s="265"/>
      <c r="HD197" s="265"/>
      <c r="HE197" s="265"/>
      <c r="HF197" s="265"/>
      <c r="HG197" s="265"/>
      <c r="HH197" s="265"/>
      <c r="HI197" s="265"/>
      <c r="HJ197" s="265"/>
      <c r="HK197" s="265"/>
      <c r="HL197" s="265"/>
      <c r="HM197" s="265"/>
      <c r="HN197" s="265"/>
      <c r="HO197" s="265"/>
      <c r="HP197" s="265"/>
      <c r="HQ197" s="265"/>
      <c r="HR197" s="265"/>
      <c r="HS197" s="265"/>
      <c r="HT197" s="265"/>
      <c r="HU197" s="265"/>
      <c r="HV197" s="265"/>
      <c r="HW197" s="265"/>
      <c r="HX197" s="265"/>
      <c r="HY197" s="265"/>
      <c r="HZ197" s="265"/>
      <c r="IA197" s="265"/>
      <c r="IB197" s="265"/>
      <c r="IC197" s="265"/>
      <c r="ID197" s="265"/>
      <c r="IE197" s="265"/>
      <c r="IF197" s="265"/>
      <c r="IG197" s="265"/>
      <c r="IH197" s="265"/>
      <c r="II197" s="265"/>
      <c r="IJ197" s="265"/>
      <c r="IK197" s="265"/>
      <c r="IL197" s="265"/>
      <c r="IM197" s="265"/>
      <c r="IN197" s="265"/>
      <c r="IO197" s="265"/>
      <c r="IP197" s="265"/>
      <c r="IQ197" s="265"/>
      <c r="IR197" s="265"/>
      <c r="IS197" s="265"/>
      <c r="IT197" s="265"/>
      <c r="IU197" s="265"/>
      <c r="IV197" s="265"/>
    </row>
    <row r="198" spans="1:256" s="469" customFormat="1" ht="15" customHeight="1">
      <c r="A198" s="270"/>
      <c r="B198" s="270"/>
      <c r="C198" s="270"/>
      <c r="D198" s="461"/>
      <c r="E198" s="461"/>
      <c r="F198" s="461"/>
      <c r="G198" s="267"/>
      <c r="H198" s="267"/>
      <c r="I198" s="265"/>
      <c r="J198" s="266"/>
      <c r="K198" s="265"/>
      <c r="L198" s="265"/>
      <c r="M198" s="266"/>
      <c r="N198" s="265"/>
      <c r="O198" s="265"/>
      <c r="P198" s="265"/>
      <c r="Q198" s="265"/>
      <c r="R198" s="265"/>
      <c r="S198" s="265"/>
      <c r="T198" s="265"/>
      <c r="U198" s="265"/>
      <c r="V198" s="265"/>
      <c r="W198" s="265"/>
      <c r="X198" s="265"/>
      <c r="Y198" s="265"/>
      <c r="Z198" s="265"/>
      <c r="AA198" s="265"/>
      <c r="AB198" s="265"/>
      <c r="AC198" s="265"/>
      <c r="AD198" s="265"/>
      <c r="AE198" s="265"/>
      <c r="AF198" s="265"/>
      <c r="AG198" s="265"/>
      <c r="AH198" s="265"/>
      <c r="AI198" s="265"/>
      <c r="AJ198" s="265"/>
      <c r="AK198" s="265"/>
      <c r="AL198" s="265"/>
      <c r="AM198" s="265"/>
      <c r="AN198" s="265"/>
      <c r="AO198" s="265"/>
      <c r="AP198" s="265"/>
      <c r="AQ198" s="265"/>
      <c r="AR198" s="265"/>
      <c r="AS198" s="265"/>
      <c r="AT198" s="265"/>
      <c r="AU198" s="265"/>
      <c r="AV198" s="265"/>
      <c r="AW198" s="265"/>
      <c r="AX198" s="265"/>
      <c r="AY198" s="265"/>
      <c r="AZ198" s="265"/>
      <c r="BA198" s="265"/>
      <c r="BB198" s="265"/>
      <c r="BC198" s="265"/>
      <c r="BD198" s="265"/>
      <c r="BE198" s="265"/>
      <c r="BF198" s="265"/>
      <c r="BG198" s="265"/>
      <c r="BH198" s="265"/>
      <c r="BI198" s="265"/>
      <c r="BJ198" s="265"/>
      <c r="BK198" s="265"/>
      <c r="BL198" s="265"/>
      <c r="BM198" s="265"/>
      <c r="BN198" s="265"/>
      <c r="BO198" s="265"/>
      <c r="BP198" s="265"/>
      <c r="BQ198" s="265"/>
      <c r="BR198" s="265"/>
      <c r="BS198" s="265"/>
      <c r="BT198" s="265"/>
      <c r="BU198" s="265"/>
      <c r="BV198" s="265"/>
      <c r="BW198" s="265"/>
      <c r="BX198" s="265"/>
      <c r="BY198" s="265"/>
      <c r="BZ198" s="265"/>
      <c r="CA198" s="265"/>
      <c r="CB198" s="265"/>
      <c r="CC198" s="265"/>
      <c r="CD198" s="265"/>
      <c r="CE198" s="265"/>
      <c r="CF198" s="265"/>
      <c r="CG198" s="265"/>
      <c r="CH198" s="265"/>
      <c r="CI198" s="265"/>
      <c r="CJ198" s="265"/>
      <c r="CK198" s="265"/>
      <c r="CL198" s="265"/>
      <c r="CM198" s="265"/>
      <c r="CN198" s="265"/>
      <c r="CO198" s="265"/>
      <c r="CP198" s="265"/>
      <c r="CQ198" s="265"/>
      <c r="CR198" s="265"/>
      <c r="CS198" s="265"/>
      <c r="CT198" s="265"/>
      <c r="CU198" s="265"/>
      <c r="CV198" s="265"/>
      <c r="CW198" s="265"/>
      <c r="CX198" s="265"/>
      <c r="CY198" s="265"/>
      <c r="CZ198" s="265"/>
      <c r="DA198" s="265"/>
      <c r="DB198" s="265"/>
      <c r="DC198" s="265"/>
      <c r="DD198" s="265"/>
      <c r="DE198" s="265"/>
      <c r="DF198" s="265"/>
      <c r="DG198" s="265"/>
      <c r="DH198" s="265"/>
      <c r="DI198" s="265"/>
      <c r="DJ198" s="265"/>
      <c r="DK198" s="265"/>
      <c r="DL198" s="265"/>
      <c r="DM198" s="265"/>
      <c r="DN198" s="265"/>
      <c r="DO198" s="265"/>
      <c r="DP198" s="265"/>
      <c r="DQ198" s="265"/>
      <c r="DR198" s="265"/>
      <c r="DS198" s="265"/>
      <c r="DT198" s="265"/>
      <c r="DU198" s="265"/>
      <c r="DV198" s="265"/>
      <c r="DW198" s="265"/>
      <c r="DX198" s="265"/>
      <c r="DY198" s="265"/>
      <c r="DZ198" s="265"/>
      <c r="EA198" s="265"/>
      <c r="EB198" s="265"/>
      <c r="EC198" s="265"/>
      <c r="ED198" s="265"/>
      <c r="EE198" s="265"/>
      <c r="EF198" s="265"/>
      <c r="EG198" s="265"/>
      <c r="EH198" s="265"/>
      <c r="EI198" s="265"/>
      <c r="EJ198" s="265"/>
      <c r="EK198" s="265"/>
      <c r="EL198" s="265"/>
      <c r="EM198" s="265"/>
      <c r="EN198" s="265"/>
      <c r="EO198" s="265"/>
      <c r="EP198" s="265"/>
      <c r="EQ198" s="265"/>
      <c r="ER198" s="265"/>
      <c r="ES198" s="265"/>
      <c r="ET198" s="265"/>
      <c r="EU198" s="265"/>
      <c r="EV198" s="265"/>
      <c r="EW198" s="265"/>
      <c r="EX198" s="265"/>
      <c r="EY198" s="265"/>
      <c r="EZ198" s="265"/>
      <c r="FA198" s="265"/>
      <c r="FB198" s="265"/>
      <c r="FC198" s="265"/>
      <c r="FD198" s="265"/>
      <c r="FE198" s="265"/>
      <c r="FF198" s="265"/>
      <c r="FG198" s="265"/>
      <c r="FH198" s="265"/>
      <c r="FI198" s="265"/>
      <c r="FJ198" s="265"/>
      <c r="FK198" s="265"/>
      <c r="FL198" s="265"/>
      <c r="FM198" s="265"/>
      <c r="FN198" s="265"/>
      <c r="FO198" s="265"/>
      <c r="FP198" s="265"/>
      <c r="FQ198" s="265"/>
      <c r="FR198" s="265"/>
      <c r="FS198" s="265"/>
      <c r="FT198" s="265"/>
      <c r="FU198" s="265"/>
      <c r="FV198" s="265"/>
      <c r="FW198" s="265"/>
      <c r="FX198" s="265"/>
      <c r="FY198" s="265"/>
      <c r="FZ198" s="265"/>
      <c r="GA198" s="265"/>
      <c r="GB198" s="265"/>
      <c r="GC198" s="265"/>
      <c r="GD198" s="265"/>
      <c r="GE198" s="265"/>
      <c r="GF198" s="265"/>
      <c r="GG198" s="265"/>
      <c r="GH198" s="265"/>
      <c r="GI198" s="265"/>
      <c r="GJ198" s="265"/>
      <c r="GK198" s="265"/>
      <c r="GL198" s="265"/>
      <c r="GM198" s="265"/>
      <c r="GN198" s="265"/>
      <c r="GO198" s="265"/>
      <c r="GP198" s="265"/>
      <c r="GQ198" s="265"/>
      <c r="GR198" s="265"/>
      <c r="GS198" s="265"/>
      <c r="GT198" s="265"/>
      <c r="GU198" s="265"/>
      <c r="GV198" s="265"/>
      <c r="GW198" s="265"/>
      <c r="GX198" s="265"/>
      <c r="GY198" s="265"/>
      <c r="GZ198" s="265"/>
      <c r="HA198" s="265"/>
      <c r="HB198" s="265"/>
      <c r="HC198" s="265"/>
      <c r="HD198" s="265"/>
      <c r="HE198" s="265"/>
      <c r="HF198" s="265"/>
      <c r="HG198" s="265"/>
      <c r="HH198" s="265"/>
      <c r="HI198" s="265"/>
      <c r="HJ198" s="265"/>
      <c r="HK198" s="265"/>
      <c r="HL198" s="265"/>
      <c r="HM198" s="265"/>
      <c r="HN198" s="265"/>
      <c r="HO198" s="265"/>
      <c r="HP198" s="265"/>
      <c r="HQ198" s="265"/>
      <c r="HR198" s="265"/>
      <c r="HS198" s="265"/>
      <c r="HT198" s="265"/>
      <c r="HU198" s="265"/>
      <c r="HV198" s="265"/>
      <c r="HW198" s="265"/>
      <c r="HX198" s="265"/>
      <c r="HY198" s="265"/>
      <c r="HZ198" s="265"/>
      <c r="IA198" s="265"/>
      <c r="IB198" s="265"/>
      <c r="IC198" s="265"/>
      <c r="ID198" s="265"/>
      <c r="IE198" s="265"/>
      <c r="IF198" s="265"/>
      <c r="IG198" s="265"/>
      <c r="IH198" s="265"/>
      <c r="II198" s="265"/>
      <c r="IJ198" s="265"/>
      <c r="IK198" s="265"/>
      <c r="IL198" s="265"/>
      <c r="IM198" s="265"/>
      <c r="IN198" s="265"/>
      <c r="IO198" s="265"/>
      <c r="IP198" s="265"/>
      <c r="IQ198" s="265"/>
      <c r="IR198" s="265"/>
      <c r="IS198" s="265"/>
      <c r="IT198" s="265"/>
      <c r="IU198" s="265"/>
      <c r="IV198" s="265"/>
    </row>
    <row r="199" spans="1:256" s="469" customFormat="1" ht="15" customHeight="1">
      <c r="A199" s="270"/>
      <c r="B199" s="270"/>
      <c r="C199" s="270"/>
      <c r="D199" s="461"/>
      <c r="E199" s="461"/>
      <c r="F199" s="461"/>
      <c r="G199" s="267"/>
      <c r="H199" s="267"/>
      <c r="I199" s="265"/>
      <c r="J199" s="266"/>
      <c r="K199" s="265"/>
      <c r="L199" s="265"/>
      <c r="M199" s="266"/>
      <c r="N199" s="265"/>
      <c r="O199" s="265"/>
      <c r="P199" s="265"/>
      <c r="Q199" s="265"/>
      <c r="R199" s="265"/>
      <c r="S199" s="265"/>
      <c r="T199" s="265"/>
      <c r="U199" s="265"/>
      <c r="V199" s="265"/>
      <c r="W199" s="265"/>
      <c r="X199" s="265"/>
      <c r="Y199" s="265"/>
      <c r="Z199" s="265"/>
      <c r="AA199" s="265"/>
      <c r="AB199" s="265"/>
      <c r="AC199" s="265"/>
      <c r="AD199" s="265"/>
      <c r="AE199" s="265"/>
      <c r="AF199" s="265"/>
      <c r="AG199" s="265"/>
      <c r="AH199" s="265"/>
      <c r="AI199" s="265"/>
      <c r="AJ199" s="265"/>
      <c r="AK199" s="265"/>
      <c r="AL199" s="265"/>
      <c r="AM199" s="265"/>
      <c r="AN199" s="265"/>
      <c r="AO199" s="265"/>
      <c r="AP199" s="265"/>
      <c r="AQ199" s="265"/>
      <c r="AR199" s="265"/>
      <c r="AS199" s="265"/>
      <c r="AT199" s="265"/>
      <c r="AU199" s="265"/>
      <c r="AV199" s="265"/>
      <c r="AW199" s="265"/>
      <c r="AX199" s="265"/>
      <c r="AY199" s="265"/>
      <c r="AZ199" s="265"/>
      <c r="BA199" s="265"/>
      <c r="BB199" s="265"/>
      <c r="BC199" s="265"/>
      <c r="BD199" s="265"/>
      <c r="BE199" s="265"/>
      <c r="BF199" s="265"/>
      <c r="BG199" s="265"/>
      <c r="BH199" s="265"/>
      <c r="BI199" s="265"/>
      <c r="BJ199" s="265"/>
      <c r="BK199" s="265"/>
      <c r="BL199" s="265"/>
      <c r="BM199" s="265"/>
      <c r="BN199" s="265"/>
      <c r="BO199" s="265"/>
      <c r="BP199" s="265"/>
      <c r="BQ199" s="265"/>
      <c r="BR199" s="265"/>
      <c r="BS199" s="265"/>
      <c r="BT199" s="265"/>
      <c r="BU199" s="265"/>
      <c r="BV199" s="265"/>
      <c r="BW199" s="265"/>
      <c r="BX199" s="265"/>
      <c r="BY199" s="265"/>
      <c r="BZ199" s="265"/>
      <c r="CA199" s="265"/>
      <c r="CB199" s="265"/>
      <c r="CC199" s="265"/>
      <c r="CD199" s="265"/>
      <c r="CE199" s="265"/>
      <c r="CF199" s="265"/>
      <c r="CG199" s="265"/>
      <c r="CH199" s="265"/>
      <c r="CI199" s="265"/>
      <c r="CJ199" s="265"/>
      <c r="CK199" s="265"/>
      <c r="CL199" s="265"/>
      <c r="CM199" s="265"/>
      <c r="CN199" s="265"/>
      <c r="CO199" s="265"/>
      <c r="CP199" s="265"/>
      <c r="CQ199" s="265"/>
      <c r="CR199" s="265"/>
      <c r="CS199" s="265"/>
      <c r="CT199" s="265"/>
      <c r="CU199" s="265"/>
      <c r="CV199" s="265"/>
      <c r="CW199" s="265"/>
      <c r="CX199" s="265"/>
      <c r="CY199" s="265"/>
      <c r="CZ199" s="265"/>
      <c r="DA199" s="265"/>
      <c r="DB199" s="265"/>
      <c r="DC199" s="265"/>
      <c r="DD199" s="265"/>
      <c r="DE199" s="265"/>
      <c r="DF199" s="265"/>
      <c r="DG199" s="265"/>
      <c r="DH199" s="265"/>
      <c r="DI199" s="265"/>
      <c r="DJ199" s="265"/>
      <c r="DK199" s="265"/>
      <c r="DL199" s="265"/>
      <c r="DM199" s="265"/>
      <c r="DN199" s="265"/>
      <c r="DO199" s="265"/>
      <c r="DP199" s="265"/>
      <c r="DQ199" s="265"/>
      <c r="DR199" s="265"/>
      <c r="DS199" s="265"/>
      <c r="DT199" s="265"/>
      <c r="DU199" s="265"/>
      <c r="DV199" s="265"/>
      <c r="DW199" s="265"/>
      <c r="DX199" s="265"/>
      <c r="DY199" s="265"/>
      <c r="DZ199" s="265"/>
      <c r="EA199" s="265"/>
      <c r="EB199" s="265"/>
      <c r="EC199" s="265"/>
      <c r="ED199" s="265"/>
      <c r="EE199" s="265"/>
      <c r="EF199" s="265"/>
      <c r="EG199" s="265"/>
      <c r="EH199" s="265"/>
      <c r="EI199" s="265"/>
      <c r="EJ199" s="265"/>
      <c r="EK199" s="265"/>
      <c r="EL199" s="265"/>
      <c r="EM199" s="265"/>
      <c r="EN199" s="265"/>
      <c r="EO199" s="265"/>
      <c r="EP199" s="265"/>
      <c r="EQ199" s="265"/>
      <c r="ER199" s="265"/>
      <c r="ES199" s="265"/>
      <c r="ET199" s="265"/>
      <c r="EU199" s="265"/>
      <c r="EV199" s="265"/>
      <c r="EW199" s="265"/>
      <c r="EX199" s="265"/>
      <c r="EY199" s="265"/>
      <c r="EZ199" s="265"/>
      <c r="FA199" s="265"/>
      <c r="FB199" s="265"/>
      <c r="FC199" s="265"/>
      <c r="FD199" s="265"/>
      <c r="FE199" s="265"/>
      <c r="FF199" s="265"/>
      <c r="FG199" s="265"/>
      <c r="FH199" s="265"/>
      <c r="FI199" s="265"/>
      <c r="FJ199" s="265"/>
      <c r="FK199" s="265"/>
      <c r="FL199" s="265"/>
      <c r="FM199" s="265"/>
      <c r="FN199" s="265"/>
      <c r="FO199" s="265"/>
      <c r="FP199" s="265"/>
      <c r="FQ199" s="265"/>
      <c r="FR199" s="265"/>
      <c r="FS199" s="265"/>
      <c r="FT199" s="265"/>
      <c r="FU199" s="265"/>
      <c r="FV199" s="265"/>
      <c r="FW199" s="265"/>
      <c r="FX199" s="265"/>
      <c r="FY199" s="265"/>
      <c r="FZ199" s="265"/>
      <c r="GA199" s="265"/>
      <c r="GB199" s="265"/>
      <c r="GC199" s="265"/>
      <c r="GD199" s="265"/>
      <c r="GE199" s="265"/>
      <c r="GF199" s="265"/>
      <c r="GG199" s="265"/>
      <c r="GH199" s="265"/>
      <c r="GI199" s="265"/>
      <c r="GJ199" s="265"/>
      <c r="GK199" s="265"/>
      <c r="GL199" s="265"/>
      <c r="GM199" s="265"/>
      <c r="GN199" s="265"/>
      <c r="GO199" s="265"/>
      <c r="GP199" s="265"/>
      <c r="GQ199" s="265"/>
      <c r="GR199" s="265"/>
      <c r="GS199" s="265"/>
      <c r="GT199" s="265"/>
      <c r="GU199" s="265"/>
      <c r="GV199" s="265"/>
      <c r="GW199" s="265"/>
      <c r="GX199" s="265"/>
      <c r="GY199" s="265"/>
      <c r="GZ199" s="265"/>
      <c r="HA199" s="265"/>
      <c r="HB199" s="265"/>
      <c r="HC199" s="265"/>
      <c r="HD199" s="265"/>
      <c r="HE199" s="265"/>
      <c r="HF199" s="265"/>
      <c r="HG199" s="265"/>
      <c r="HH199" s="265"/>
      <c r="HI199" s="265"/>
      <c r="HJ199" s="265"/>
      <c r="HK199" s="265"/>
      <c r="HL199" s="265"/>
      <c r="HM199" s="265"/>
      <c r="HN199" s="265"/>
      <c r="HO199" s="265"/>
      <c r="HP199" s="265"/>
      <c r="HQ199" s="265"/>
      <c r="HR199" s="265"/>
      <c r="HS199" s="265"/>
      <c r="HT199" s="265"/>
      <c r="HU199" s="265"/>
      <c r="HV199" s="265"/>
      <c r="HW199" s="265"/>
      <c r="HX199" s="265"/>
      <c r="HY199" s="265"/>
      <c r="HZ199" s="265"/>
      <c r="IA199" s="265"/>
      <c r="IB199" s="265"/>
      <c r="IC199" s="265"/>
      <c r="ID199" s="265"/>
      <c r="IE199" s="265"/>
      <c r="IF199" s="265"/>
      <c r="IG199" s="265"/>
      <c r="IH199" s="265"/>
      <c r="II199" s="265"/>
      <c r="IJ199" s="265"/>
      <c r="IK199" s="265"/>
      <c r="IL199" s="265"/>
      <c r="IM199" s="265"/>
      <c r="IN199" s="265"/>
      <c r="IO199" s="265"/>
      <c r="IP199" s="265"/>
      <c r="IQ199" s="265"/>
      <c r="IR199" s="265"/>
      <c r="IS199" s="265"/>
      <c r="IT199" s="265"/>
      <c r="IU199" s="265"/>
      <c r="IV199" s="265"/>
    </row>
    <row r="200" spans="1:256" ht="15" customHeight="1"/>
    <row r="201" spans="1:256" ht="15" customHeight="1"/>
    <row r="202" spans="1:256" ht="15" customHeight="1"/>
    <row r="203" spans="1:256" ht="15" customHeight="1"/>
    <row r="204" spans="1:256" ht="15" customHeight="1"/>
    <row r="205" spans="1:256" ht="15" customHeight="1">
      <c r="A205" s="265"/>
      <c r="B205" s="265"/>
      <c r="C205" s="265"/>
      <c r="D205" s="265"/>
      <c r="E205" s="265"/>
      <c r="F205" s="265"/>
      <c r="G205" s="265"/>
      <c r="H205" s="265"/>
      <c r="J205" s="265"/>
      <c r="M205" s="265"/>
    </row>
    <row r="206" spans="1:256" ht="15" customHeight="1">
      <c r="A206" s="265"/>
      <c r="B206" s="265"/>
      <c r="C206" s="265"/>
      <c r="D206" s="265"/>
      <c r="E206" s="265"/>
      <c r="F206" s="265"/>
      <c r="G206" s="265"/>
      <c r="H206" s="265"/>
      <c r="J206" s="265"/>
      <c r="M206" s="265"/>
    </row>
    <row r="207" spans="1:256" ht="15" customHeight="1">
      <c r="A207" s="265"/>
      <c r="B207" s="265"/>
      <c r="C207" s="265"/>
      <c r="D207" s="265"/>
      <c r="E207" s="265"/>
      <c r="F207" s="265"/>
      <c r="G207" s="265"/>
      <c r="H207" s="265"/>
      <c r="J207" s="265"/>
      <c r="M207" s="265"/>
    </row>
    <row r="208" spans="1:256" ht="15" customHeight="1">
      <c r="A208" s="265"/>
      <c r="B208" s="265"/>
      <c r="C208" s="265"/>
      <c r="D208" s="265"/>
      <c r="E208" s="265"/>
      <c r="F208" s="265"/>
      <c r="G208" s="265"/>
      <c r="H208" s="265"/>
      <c r="J208" s="265"/>
      <c r="M208" s="265"/>
    </row>
    <row r="209" spans="1:13" ht="15" customHeight="1">
      <c r="A209" s="265"/>
      <c r="B209" s="265"/>
      <c r="C209" s="265"/>
      <c r="D209" s="265"/>
      <c r="E209" s="265"/>
      <c r="F209" s="265"/>
      <c r="G209" s="265"/>
      <c r="H209" s="265"/>
      <c r="J209" s="265"/>
      <c r="M209" s="265"/>
    </row>
    <row r="210" spans="1:13" ht="15" customHeight="1">
      <c r="A210" s="265"/>
      <c r="B210" s="265"/>
      <c r="C210" s="265"/>
      <c r="D210" s="265"/>
      <c r="E210" s="265"/>
      <c r="F210" s="265"/>
      <c r="G210" s="265"/>
      <c r="H210" s="265"/>
      <c r="J210" s="265"/>
      <c r="M210" s="265"/>
    </row>
    <row r="211" spans="1:13" ht="15" customHeight="1">
      <c r="A211" s="265"/>
      <c r="B211" s="265"/>
      <c r="C211" s="265"/>
      <c r="D211" s="265"/>
      <c r="E211" s="265"/>
      <c r="F211" s="265"/>
      <c r="G211" s="265"/>
      <c r="H211" s="265"/>
      <c r="J211" s="265"/>
      <c r="M211" s="265"/>
    </row>
    <row r="212" spans="1:13" ht="15" customHeight="1">
      <c r="A212" s="265"/>
      <c r="B212" s="265"/>
      <c r="C212" s="265"/>
      <c r="D212" s="265"/>
      <c r="E212" s="265"/>
      <c r="F212" s="265"/>
      <c r="G212" s="265"/>
      <c r="H212" s="265"/>
      <c r="J212" s="265"/>
      <c r="M212" s="265"/>
    </row>
    <row r="213" spans="1:13" ht="15" customHeight="1">
      <c r="A213" s="265"/>
      <c r="B213" s="265"/>
      <c r="C213" s="265"/>
      <c r="D213" s="265"/>
      <c r="E213" s="265"/>
      <c r="F213" s="265"/>
      <c r="G213" s="265"/>
      <c r="H213" s="265"/>
      <c r="J213" s="265"/>
      <c r="M213" s="265"/>
    </row>
    <row r="214" spans="1:13" ht="15" customHeight="1">
      <c r="A214" s="265"/>
      <c r="B214" s="265"/>
      <c r="C214" s="265"/>
      <c r="D214" s="265"/>
      <c r="E214" s="265"/>
      <c r="F214" s="265"/>
      <c r="G214" s="265"/>
      <c r="H214" s="265"/>
      <c r="J214" s="265"/>
      <c r="M214" s="265"/>
    </row>
    <row r="215" spans="1:13" ht="15" customHeight="1">
      <c r="A215" s="265"/>
      <c r="B215" s="265"/>
      <c r="C215" s="265"/>
      <c r="D215" s="265"/>
      <c r="E215" s="265"/>
      <c r="F215" s="265"/>
      <c r="G215" s="265"/>
      <c r="H215" s="265"/>
      <c r="J215" s="265"/>
      <c r="M215" s="265"/>
    </row>
    <row r="216" spans="1:13" ht="15" customHeight="1">
      <c r="A216" s="265"/>
      <c r="B216" s="265"/>
      <c r="C216" s="265"/>
      <c r="D216" s="265"/>
      <c r="E216" s="265"/>
      <c r="F216" s="265"/>
      <c r="G216" s="265"/>
      <c r="H216" s="265"/>
      <c r="J216" s="265"/>
      <c r="M216" s="265"/>
    </row>
    <row r="217" spans="1:13" ht="15" customHeight="1">
      <c r="A217" s="265"/>
      <c r="B217" s="265"/>
      <c r="C217" s="265"/>
      <c r="D217" s="265"/>
      <c r="E217" s="265"/>
      <c r="F217" s="265"/>
      <c r="G217" s="265"/>
      <c r="H217" s="265"/>
      <c r="J217" s="265"/>
      <c r="M217" s="265"/>
    </row>
    <row r="218" spans="1:13" ht="15" customHeight="1">
      <c r="A218" s="265"/>
      <c r="B218" s="265"/>
      <c r="C218" s="265"/>
      <c r="D218" s="265"/>
      <c r="E218" s="265"/>
      <c r="F218" s="265"/>
      <c r="G218" s="265"/>
      <c r="H218" s="265"/>
      <c r="J218" s="265"/>
      <c r="M218" s="265"/>
    </row>
    <row r="219" spans="1:13" ht="15" customHeight="1">
      <c r="A219" s="265"/>
      <c r="B219" s="265"/>
      <c r="C219" s="265"/>
      <c r="D219" s="265"/>
      <c r="E219" s="265"/>
      <c r="F219" s="265"/>
      <c r="G219" s="265"/>
      <c r="H219" s="265"/>
      <c r="J219" s="265"/>
      <c r="M219" s="265"/>
    </row>
  </sheetData>
  <sheetProtection password="D860" sheet="1" objects="1" scenarios="1"/>
  <mergeCells count="6">
    <mergeCell ref="A6:B6"/>
    <mergeCell ref="A1:D1"/>
    <mergeCell ref="A2:C2"/>
    <mergeCell ref="B3:F3"/>
    <mergeCell ref="A4:C4"/>
    <mergeCell ref="B5:F5"/>
  </mergeCells>
  <printOptions gridLines="1" gridLinesSet="0"/>
  <pageMargins left="0.78740157480314965" right="0.39370078740157483" top="1.1811023622047245" bottom="0.98425196850393704" header="0.39370078740157483" footer="0.51181102362204722"/>
  <pageSetup paperSize="9" scale="89" orientation="portrait" r:id="rId1"/>
  <headerFooter alignWithMargins="0">
    <oddHeader>&amp;L&amp;8&amp;G&amp;C&amp;8
MM-BIRO d.o.o. Ulica tolminskih puntarjev 4, 5000 Nova Gorica,  
tel: 05 333-49-40, fax: 05 333-49-39,  
e.mail: mm.biro@siol.net, http://www.mm-biro.si</oddHeader>
    <oddFooter>&amp;L&amp;8Mapa: 4&amp;C&amp;8POPIS ELEKTROINSTALACIJSKEGA MATERIALA IN DEL&amp;R&amp;8Stran: &amp;P/&amp;N</oddFooter>
  </headerFooter>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syncHorizontal="1" syncVertical="1" syncRef="A37">
    <tabColor rgb="FFFFFF99"/>
  </sheetPr>
  <dimension ref="A1:IV217"/>
  <sheetViews>
    <sheetView view="pageBreakPreview" topLeftCell="A37" zoomScaleNormal="100" zoomScaleSheetLayoutView="100" workbookViewId="0">
      <selection activeCell="D47" sqref="D47"/>
    </sheetView>
  </sheetViews>
  <sheetFormatPr defaultColWidth="9" defaultRowHeight="13.2"/>
  <cols>
    <col min="1" max="1" width="3.59765625" style="1018" customWidth="1"/>
    <col min="2" max="2" width="54" style="1018" customWidth="1"/>
    <col min="3" max="3" width="5.8984375" style="1018" customWidth="1"/>
    <col min="4" max="4" width="7.69921875" style="1103" customWidth="1"/>
    <col min="5" max="5" width="10.09765625" style="1103" customWidth="1"/>
    <col min="6" max="6" width="9.5" style="1103" bestFit="1" customWidth="1"/>
    <col min="7" max="7" width="11.59765625" style="1021" bestFit="1" customWidth="1"/>
    <col min="8" max="8" width="9.69921875" style="1021" bestFit="1" customWidth="1"/>
    <col min="9" max="9" width="5" style="926" customWidth="1"/>
    <col min="10" max="10" width="10.3984375" style="1022" customWidth="1"/>
    <col min="11" max="11" width="11" style="926" customWidth="1"/>
    <col min="12" max="12" width="0" style="926" hidden="1" customWidth="1"/>
    <col min="13" max="13" width="10.3984375" style="1022" hidden="1" customWidth="1"/>
    <col min="14" max="16384" width="9" style="926"/>
  </cols>
  <sheetData>
    <row r="1" spans="1:13" ht="15" customHeight="1">
      <c r="A1" s="2472" t="s">
        <v>1521</v>
      </c>
      <c r="B1" s="2472"/>
      <c r="C1" s="2472"/>
      <c r="D1" s="2472"/>
      <c r="E1" s="1097"/>
      <c r="F1" s="1097"/>
      <c r="G1" s="923"/>
      <c r="H1" s="923"/>
      <c r="I1" s="924"/>
      <c r="J1" s="925"/>
      <c r="K1" s="924"/>
      <c r="L1" s="924"/>
      <c r="M1" s="925"/>
    </row>
    <row r="2" spans="1:13" s="1146" customFormat="1">
      <c r="A2" s="2490" t="s">
        <v>1140</v>
      </c>
      <c r="B2" s="2475"/>
      <c r="C2" s="2475"/>
      <c r="D2" s="1032"/>
      <c r="E2" s="1033"/>
      <c r="F2" s="1033"/>
      <c r="G2" s="1033"/>
      <c r="H2" s="1143"/>
      <c r="I2" s="1144"/>
      <c r="J2" s="1144"/>
      <c r="K2" s="1145"/>
    </row>
    <row r="3" spans="1:13" s="1146" customFormat="1" ht="192.75" customHeight="1">
      <c r="A3" s="1147" t="s">
        <v>1137</v>
      </c>
      <c r="B3" s="2477" t="s">
        <v>1139</v>
      </c>
      <c r="C3" s="2478"/>
      <c r="D3" s="2478"/>
      <c r="E3" s="2478"/>
      <c r="F3" s="2478"/>
      <c r="G3" s="937"/>
      <c r="H3" s="1143"/>
      <c r="I3" s="1144"/>
      <c r="J3" s="1144"/>
      <c r="K3" s="1145"/>
    </row>
    <row r="4" spans="1:13" s="936" customFormat="1">
      <c r="A4" s="2474" t="s">
        <v>1138</v>
      </c>
      <c r="B4" s="2475"/>
      <c r="C4" s="2475"/>
      <c r="D4" s="931"/>
      <c r="E4" s="931"/>
      <c r="F4" s="931"/>
      <c r="G4" s="932"/>
      <c r="H4" s="933"/>
      <c r="I4" s="934"/>
      <c r="J4" s="934"/>
      <c r="K4" s="935"/>
    </row>
    <row r="5" spans="1:13" ht="52.5" customHeight="1">
      <c r="A5" s="929" t="s">
        <v>1137</v>
      </c>
      <c r="B5" s="2477" t="s">
        <v>1136</v>
      </c>
      <c r="C5" s="2479"/>
      <c r="D5" s="2479"/>
      <c r="E5" s="2479"/>
      <c r="F5" s="2479"/>
      <c r="G5" s="937"/>
      <c r="H5" s="923"/>
      <c r="I5" s="924"/>
      <c r="J5" s="924"/>
      <c r="K5" s="925"/>
      <c r="M5" s="926"/>
    </row>
    <row r="6" spans="1:13" s="1146" customFormat="1">
      <c r="A6" s="2490" t="s">
        <v>1135</v>
      </c>
      <c r="B6" s="2476"/>
      <c r="C6" s="1034"/>
      <c r="D6" s="1034"/>
      <c r="E6" s="1034"/>
      <c r="F6" s="1034"/>
      <c r="G6" s="937"/>
      <c r="H6" s="1143"/>
      <c r="I6" s="1144"/>
      <c r="J6" s="1144"/>
      <c r="K6" s="1145"/>
    </row>
    <row r="7" spans="1:13" ht="12.75" customHeight="1" thickBot="1">
      <c r="A7" s="1035"/>
      <c r="B7" s="1035"/>
      <c r="C7" s="1034"/>
      <c r="D7" s="1034"/>
      <c r="E7" s="1034"/>
      <c r="F7" s="1034"/>
      <c r="G7" s="937"/>
      <c r="H7" s="923"/>
      <c r="I7" s="924"/>
      <c r="J7" s="924"/>
      <c r="K7" s="925"/>
      <c r="M7" s="926"/>
    </row>
    <row r="8" spans="1:13" s="1041" customFormat="1">
      <c r="A8" s="943" t="s">
        <v>1134</v>
      </c>
      <c r="B8" s="943" t="s">
        <v>1133</v>
      </c>
      <c r="C8" s="944" t="s">
        <v>1132</v>
      </c>
      <c r="D8" s="944" t="s">
        <v>1131</v>
      </c>
      <c r="E8" s="1037" t="s">
        <v>1130</v>
      </c>
      <c r="F8" s="1037" t="s">
        <v>1129</v>
      </c>
      <c r="G8" s="1038"/>
      <c r="H8" s="1039"/>
      <c r="I8" s="947"/>
      <c r="J8" s="1040"/>
    </row>
    <row r="9" spans="1:13" s="1041" customFormat="1">
      <c r="A9" s="1148"/>
      <c r="B9" s="1149"/>
      <c r="C9" s="1150"/>
      <c r="D9" s="1150"/>
      <c r="E9" s="1151"/>
      <c r="F9" s="1151"/>
      <c r="G9" s="1152"/>
      <c r="H9" s="1152"/>
      <c r="I9" s="1152"/>
      <c r="J9" s="1152"/>
      <c r="K9" s="1152"/>
      <c r="L9" s="1152"/>
      <c r="M9" s="1152"/>
    </row>
    <row r="10" spans="1:13" s="1041" customFormat="1" ht="92.4">
      <c r="A10" s="1153">
        <v>1</v>
      </c>
      <c r="B10" s="1154" t="s">
        <v>1520</v>
      </c>
      <c r="C10" s="1155" t="s">
        <v>10</v>
      </c>
      <c r="D10" s="1156">
        <v>1</v>
      </c>
      <c r="E10" s="1184"/>
      <c r="F10" s="961">
        <f>D10*E10</f>
        <v>0</v>
      </c>
      <c r="G10" s="1157"/>
      <c r="H10" s="1157"/>
      <c r="I10" s="1158"/>
      <c r="J10" s="1159"/>
    </row>
    <row r="11" spans="1:13" s="1047" customFormat="1">
      <c r="A11" s="1018"/>
      <c r="C11" s="1160"/>
      <c r="D11" s="1072"/>
      <c r="E11" s="919"/>
      <c r="F11" s="1133"/>
      <c r="G11" s="1161"/>
      <c r="H11" s="1161"/>
      <c r="I11" s="1158"/>
      <c r="J11" s="1159"/>
    </row>
    <row r="12" spans="1:13" s="1047" customFormat="1" ht="26.4">
      <c r="A12" s="1160">
        <f>A10+1</f>
        <v>2</v>
      </c>
      <c r="B12" s="1154" t="s">
        <v>1519</v>
      </c>
      <c r="C12" s="1162" t="s">
        <v>10</v>
      </c>
      <c r="D12" s="1163">
        <v>9</v>
      </c>
      <c r="E12" s="919"/>
      <c r="F12" s="961">
        <f>D12*E12</f>
        <v>0</v>
      </c>
      <c r="G12" s="1157"/>
      <c r="H12" s="1157"/>
      <c r="I12" s="1158"/>
      <c r="J12" s="1159"/>
    </row>
    <row r="13" spans="1:13" s="962" customFormat="1">
      <c r="A13" s="958"/>
      <c r="B13" s="958"/>
      <c r="C13" s="958"/>
      <c r="D13" s="1001"/>
      <c r="E13" s="919"/>
      <c r="F13" s="1001"/>
      <c r="G13" s="975"/>
      <c r="H13" s="975"/>
      <c r="J13" s="964"/>
      <c r="M13" s="964"/>
    </row>
    <row r="14" spans="1:13" s="956" customFormat="1" ht="39.6">
      <c r="A14" s="1160">
        <f>A12+1</f>
        <v>3</v>
      </c>
      <c r="B14" s="1154" t="s">
        <v>1518</v>
      </c>
      <c r="C14" s="1162" t="s">
        <v>10</v>
      </c>
      <c r="D14" s="1163">
        <v>62</v>
      </c>
      <c r="E14" s="919"/>
      <c r="F14" s="961">
        <f>D14*E14</f>
        <v>0</v>
      </c>
      <c r="G14" s="1157"/>
      <c r="H14" s="1157"/>
      <c r="I14" s="1158"/>
      <c r="J14" s="1159"/>
    </row>
    <row r="15" spans="1:13" s="962" customFormat="1">
      <c r="A15" s="958"/>
      <c r="B15" s="958"/>
      <c r="C15" s="958"/>
      <c r="D15" s="1001"/>
      <c r="E15" s="919"/>
      <c r="F15" s="1001"/>
      <c r="G15" s="975"/>
      <c r="H15" s="975"/>
      <c r="J15" s="964"/>
      <c r="M15" s="964"/>
    </row>
    <row r="16" spans="1:13" s="956" customFormat="1" ht="26.4">
      <c r="A16" s="1160">
        <f>A14+1</f>
        <v>4</v>
      </c>
      <c r="B16" s="1154" t="s">
        <v>1517</v>
      </c>
      <c r="C16" s="1162" t="s">
        <v>10</v>
      </c>
      <c r="D16" s="1163">
        <v>4</v>
      </c>
      <c r="E16" s="919"/>
      <c r="F16" s="961">
        <f>D16*E16</f>
        <v>0</v>
      </c>
      <c r="G16" s="1157"/>
      <c r="H16" s="1157"/>
      <c r="I16" s="1158"/>
      <c r="J16" s="1159"/>
    </row>
    <row r="17" spans="1:10" s="1047" customFormat="1">
      <c r="A17" s="958"/>
      <c r="B17" s="1164"/>
      <c r="C17" s="1160"/>
      <c r="D17" s="1072"/>
      <c r="E17" s="919"/>
      <c r="F17" s="1001"/>
      <c r="G17" s="1161"/>
      <c r="H17" s="1161"/>
      <c r="I17" s="1158"/>
      <c r="J17" s="1159"/>
    </row>
    <row r="18" spans="1:10" s="1047" customFormat="1" ht="26.4">
      <c r="A18" s="1160">
        <f>A16+1</f>
        <v>5</v>
      </c>
      <c r="B18" s="1154" t="s">
        <v>1516</v>
      </c>
      <c r="C18" s="1162" t="s">
        <v>10</v>
      </c>
      <c r="D18" s="1163">
        <v>7</v>
      </c>
      <c r="E18" s="919"/>
      <c r="F18" s="961">
        <f>D18*E18</f>
        <v>0</v>
      </c>
      <c r="G18" s="1157"/>
      <c r="H18" s="1157"/>
      <c r="I18" s="1158"/>
      <c r="J18" s="1159"/>
    </row>
    <row r="19" spans="1:10" s="1047" customFormat="1">
      <c r="A19" s="958"/>
      <c r="B19" s="1164"/>
      <c r="C19" s="1160"/>
      <c r="D19" s="1072"/>
      <c r="E19" s="919"/>
      <c r="F19" s="1001"/>
      <c r="G19" s="1161"/>
      <c r="H19" s="1161"/>
      <c r="I19" s="1158"/>
      <c r="J19" s="1159"/>
    </row>
    <row r="20" spans="1:10" s="1047" customFormat="1">
      <c r="A20" s="1160">
        <f>A18+1</f>
        <v>6</v>
      </c>
      <c r="B20" s="1154" t="s">
        <v>1515</v>
      </c>
      <c r="C20" s="1162" t="s">
        <v>10</v>
      </c>
      <c r="D20" s="1163">
        <v>4</v>
      </c>
      <c r="E20" s="919"/>
      <c r="F20" s="961">
        <f>D20*E20</f>
        <v>0</v>
      </c>
      <c r="G20" s="1157"/>
      <c r="H20" s="1157"/>
      <c r="I20" s="1158"/>
      <c r="J20" s="1159"/>
    </row>
    <row r="21" spans="1:10" s="1047" customFormat="1">
      <c r="A21" s="958"/>
      <c r="B21" s="1164"/>
      <c r="C21" s="1160"/>
      <c r="D21" s="1072"/>
      <c r="E21" s="919"/>
      <c r="F21" s="1001"/>
      <c r="G21" s="1161"/>
      <c r="H21" s="1161"/>
      <c r="I21" s="1158"/>
      <c r="J21" s="1159"/>
    </row>
    <row r="22" spans="1:10" s="1047" customFormat="1">
      <c r="A22" s="1160">
        <f>A20+1</f>
        <v>7</v>
      </c>
      <c r="B22" s="1154" t="s">
        <v>1514</v>
      </c>
      <c r="C22" s="1160" t="s">
        <v>10</v>
      </c>
      <c r="D22" s="1072">
        <v>8</v>
      </c>
      <c r="E22" s="919"/>
      <c r="F22" s="961">
        <f>D22*E22</f>
        <v>0</v>
      </c>
      <c r="G22" s="1161"/>
      <c r="H22" s="1161"/>
      <c r="I22" s="1158"/>
      <c r="J22" s="1159"/>
    </row>
    <row r="23" spans="1:10" s="1047" customFormat="1">
      <c r="A23" s="1160"/>
      <c r="B23" s="1154"/>
      <c r="C23" s="1160"/>
      <c r="D23" s="1072"/>
      <c r="E23" s="919"/>
      <c r="F23" s="1001"/>
      <c r="G23" s="1161"/>
      <c r="H23" s="1161"/>
      <c r="I23" s="1158"/>
      <c r="J23" s="1159"/>
    </row>
    <row r="24" spans="1:10" s="1047" customFormat="1" ht="26.4">
      <c r="A24" s="1160">
        <f>A22+1</f>
        <v>8</v>
      </c>
      <c r="B24" s="1165" t="s">
        <v>1513</v>
      </c>
      <c r="C24" s="1160" t="s">
        <v>10</v>
      </c>
      <c r="D24" s="1166">
        <v>18</v>
      </c>
      <c r="E24" s="919"/>
      <c r="F24" s="961">
        <f>D24*E24</f>
        <v>0</v>
      </c>
      <c r="G24" s="1161"/>
      <c r="H24" s="1161"/>
      <c r="I24" s="1158"/>
      <c r="J24" s="1159"/>
    </row>
    <row r="25" spans="1:10" s="1047" customFormat="1">
      <c r="A25" s="1160"/>
      <c r="B25" s="1165"/>
      <c r="C25" s="1167"/>
      <c r="D25" s="1166"/>
      <c r="E25" s="919"/>
      <c r="F25" s="1001"/>
      <c r="G25" s="1161"/>
      <c r="H25" s="1161"/>
      <c r="I25" s="1158"/>
      <c r="J25" s="1159"/>
    </row>
    <row r="26" spans="1:10" s="1047" customFormat="1" ht="26.4">
      <c r="A26" s="1160">
        <f>A24+1</f>
        <v>9</v>
      </c>
      <c r="B26" s="1165" t="s">
        <v>1512</v>
      </c>
      <c r="C26" s="1167" t="s">
        <v>10</v>
      </c>
      <c r="D26" s="1166">
        <v>4</v>
      </c>
      <c r="E26" s="919"/>
      <c r="F26" s="961">
        <f>D26*E26</f>
        <v>0</v>
      </c>
      <c r="G26" s="1161"/>
      <c r="H26" s="1161"/>
      <c r="I26" s="1158"/>
      <c r="J26" s="1159"/>
    </row>
    <row r="27" spans="1:10" s="1047" customFormat="1">
      <c r="A27" s="1160"/>
      <c r="B27" s="1165"/>
      <c r="C27" s="1167"/>
      <c r="D27" s="1166"/>
      <c r="E27" s="919"/>
      <c r="F27" s="1001"/>
      <c r="G27" s="1161"/>
      <c r="H27" s="1161"/>
      <c r="I27" s="1158"/>
      <c r="J27" s="1159"/>
    </row>
    <row r="28" spans="1:10" s="1047" customFormat="1" ht="26.4">
      <c r="A28" s="1160">
        <f>A26+1</f>
        <v>10</v>
      </c>
      <c r="B28" s="1165" t="s">
        <v>1511</v>
      </c>
      <c r="C28" s="1167" t="s">
        <v>10</v>
      </c>
      <c r="D28" s="1166">
        <v>15</v>
      </c>
      <c r="E28" s="919"/>
      <c r="F28" s="961">
        <f>D28*E28</f>
        <v>0</v>
      </c>
      <c r="G28" s="1161"/>
      <c r="H28" s="1161"/>
      <c r="I28" s="1158"/>
      <c r="J28" s="1159"/>
    </row>
    <row r="29" spans="1:10" s="1047" customFormat="1">
      <c r="A29" s="1160"/>
      <c r="B29" s="1165"/>
      <c r="C29" s="1167"/>
      <c r="D29" s="1166"/>
      <c r="E29" s="919"/>
      <c r="F29" s="1001"/>
      <c r="G29" s="1161"/>
      <c r="H29" s="1161"/>
      <c r="I29" s="1158"/>
      <c r="J29" s="1159"/>
    </row>
    <row r="30" spans="1:10" s="1047" customFormat="1" ht="26.4">
      <c r="A30" s="1160">
        <f>A28+1</f>
        <v>11</v>
      </c>
      <c r="B30" s="1165" t="s">
        <v>1510</v>
      </c>
      <c r="C30" s="1167" t="s">
        <v>10</v>
      </c>
      <c r="D30" s="1166">
        <v>13</v>
      </c>
      <c r="E30" s="919"/>
      <c r="F30" s="961">
        <f>D30*E30</f>
        <v>0</v>
      </c>
      <c r="G30" s="1161"/>
      <c r="H30" s="1161"/>
      <c r="I30" s="1158"/>
      <c r="J30" s="1159"/>
    </row>
    <row r="31" spans="1:10" s="1047" customFormat="1">
      <c r="A31" s="1160"/>
      <c r="B31" s="1165"/>
      <c r="C31" s="1167"/>
      <c r="D31" s="1166"/>
      <c r="E31" s="919"/>
      <c r="F31" s="1001"/>
      <c r="G31" s="1161"/>
      <c r="H31" s="1161"/>
      <c r="I31" s="1158"/>
      <c r="J31" s="1159"/>
    </row>
    <row r="32" spans="1:10" s="1047" customFormat="1" ht="26.4">
      <c r="A32" s="1160">
        <f>A30+1</f>
        <v>12</v>
      </c>
      <c r="B32" s="1165" t="s">
        <v>1509</v>
      </c>
      <c r="C32" s="1167" t="s">
        <v>10</v>
      </c>
      <c r="D32" s="1166">
        <v>85</v>
      </c>
      <c r="E32" s="919"/>
      <c r="F32" s="961">
        <f>D32*E32</f>
        <v>0</v>
      </c>
      <c r="G32" s="1161"/>
      <c r="H32" s="1161"/>
      <c r="I32" s="1158"/>
      <c r="J32" s="1159"/>
    </row>
    <row r="33" spans="1:256" s="1047" customFormat="1">
      <c r="A33" s="1160"/>
      <c r="B33" s="1165"/>
      <c r="C33" s="1167"/>
      <c r="D33" s="1166"/>
      <c r="E33" s="919"/>
      <c r="F33" s="1001"/>
      <c r="G33" s="1161"/>
      <c r="H33" s="1161"/>
      <c r="I33" s="1158"/>
      <c r="J33" s="1159"/>
    </row>
    <row r="34" spans="1:256" s="1047" customFormat="1">
      <c r="A34" s="1160">
        <f>A32+1</f>
        <v>13</v>
      </c>
      <c r="B34" s="1165" t="s">
        <v>1508</v>
      </c>
      <c r="C34" s="1167" t="s">
        <v>10</v>
      </c>
      <c r="D34" s="1166">
        <v>9</v>
      </c>
      <c r="E34" s="919"/>
      <c r="F34" s="961">
        <f>D34*E34</f>
        <v>0</v>
      </c>
      <c r="G34" s="1161"/>
      <c r="H34" s="1161"/>
      <c r="I34" s="1158"/>
      <c r="J34" s="1159"/>
    </row>
    <row r="35" spans="1:256" s="1047" customFormat="1">
      <c r="A35" s="1160"/>
      <c r="B35" s="1165"/>
      <c r="C35" s="1167"/>
      <c r="D35" s="1166"/>
      <c r="E35" s="919"/>
      <c r="F35" s="1001"/>
      <c r="G35" s="1161"/>
      <c r="H35" s="1161"/>
      <c r="I35" s="1158"/>
      <c r="J35" s="1159"/>
    </row>
    <row r="36" spans="1:256" s="1047" customFormat="1">
      <c r="A36" s="1160">
        <f>A34+1</f>
        <v>14</v>
      </c>
      <c r="B36" s="1165" t="s">
        <v>1507</v>
      </c>
      <c r="C36" s="1167" t="s">
        <v>10</v>
      </c>
      <c r="D36" s="1166">
        <v>13</v>
      </c>
      <c r="E36" s="919"/>
      <c r="F36" s="961">
        <f>D36*E36</f>
        <v>0</v>
      </c>
      <c r="G36" s="1161"/>
      <c r="H36" s="1161"/>
      <c r="I36" s="1158"/>
      <c r="J36" s="1159"/>
    </row>
    <row r="37" spans="1:256" s="1047" customFormat="1">
      <c r="A37" s="1160"/>
      <c r="B37" s="1165"/>
      <c r="C37" s="1167"/>
      <c r="D37" s="1166"/>
      <c r="E37" s="919"/>
      <c r="F37" s="1001"/>
      <c r="G37" s="1161"/>
      <c r="H37" s="1161"/>
      <c r="I37" s="1158"/>
      <c r="J37" s="1159"/>
    </row>
    <row r="38" spans="1:256" s="1047" customFormat="1" ht="26.4">
      <c r="A38" s="1160">
        <f>A36+1</f>
        <v>15</v>
      </c>
      <c r="B38" s="1165" t="s">
        <v>1506</v>
      </c>
      <c r="C38" s="1167" t="s">
        <v>1119</v>
      </c>
      <c r="D38" s="1166">
        <v>1100</v>
      </c>
      <c r="E38" s="919"/>
      <c r="F38" s="961">
        <f>D38*E38</f>
        <v>0</v>
      </c>
      <c r="G38" s="1161"/>
      <c r="H38" s="1161"/>
      <c r="I38" s="1158"/>
      <c r="J38" s="1159"/>
    </row>
    <row r="39" spans="1:256" s="1047" customFormat="1">
      <c r="A39" s="1160"/>
      <c r="B39" s="1165"/>
      <c r="C39" s="1167"/>
      <c r="D39" s="1166"/>
      <c r="E39" s="919"/>
      <c r="F39" s="1001"/>
      <c r="G39" s="1161"/>
      <c r="H39" s="1161"/>
      <c r="I39" s="1158"/>
      <c r="J39" s="1159"/>
    </row>
    <row r="40" spans="1:256" s="956" customFormat="1" ht="26.4">
      <c r="A40" s="1160">
        <f>A38+1</f>
        <v>16</v>
      </c>
      <c r="B40" s="1165" t="s">
        <v>1505</v>
      </c>
      <c r="C40" s="1167" t="s">
        <v>1119</v>
      </c>
      <c r="D40" s="1166">
        <v>250</v>
      </c>
      <c r="E40" s="919"/>
      <c r="F40" s="961">
        <f>D40*E40</f>
        <v>0</v>
      </c>
      <c r="G40" s="1161"/>
      <c r="H40" s="1161"/>
      <c r="I40" s="1158"/>
      <c r="J40" s="1159"/>
    </row>
    <row r="41" spans="1:256" s="1047" customFormat="1">
      <c r="A41" s="1160"/>
      <c r="B41" s="1165"/>
      <c r="C41" s="1167"/>
      <c r="D41" s="1166"/>
      <c r="E41" s="919"/>
      <c r="F41" s="1001"/>
      <c r="G41" s="1161"/>
      <c r="H41" s="1161"/>
      <c r="I41" s="1158"/>
      <c r="J41" s="1159"/>
    </row>
    <row r="42" spans="1:256" s="956" customFormat="1" ht="26.4">
      <c r="A42" s="1160">
        <f>A40+1</f>
        <v>17</v>
      </c>
      <c r="B42" s="1165" t="s">
        <v>1504</v>
      </c>
      <c r="C42" s="1167" t="s">
        <v>1119</v>
      </c>
      <c r="D42" s="1166">
        <v>285</v>
      </c>
      <c r="E42" s="919"/>
      <c r="F42" s="961">
        <f>D42*E42</f>
        <v>0</v>
      </c>
      <c r="G42" s="1161"/>
      <c r="H42" s="1161"/>
      <c r="I42" s="1158"/>
      <c r="J42" s="1159"/>
    </row>
    <row r="43" spans="1:256" s="956" customFormat="1">
      <c r="A43" s="1160"/>
      <c r="B43" s="1165"/>
      <c r="C43" s="1167"/>
      <c r="D43" s="1166"/>
      <c r="E43" s="919"/>
      <c r="F43" s="1001"/>
      <c r="G43" s="1161"/>
      <c r="H43" s="1161"/>
      <c r="I43" s="1158"/>
      <c r="J43" s="1159"/>
    </row>
    <row r="44" spans="1:256" s="956" customFormat="1" ht="26.4">
      <c r="A44" s="1160">
        <f>A42+1</f>
        <v>18</v>
      </c>
      <c r="B44" s="1168" t="s">
        <v>1503</v>
      </c>
      <c r="C44" s="1169"/>
      <c r="D44" s="1170"/>
      <c r="E44" s="919"/>
      <c r="F44" s="961"/>
      <c r="G44" s="962"/>
      <c r="H44" s="962"/>
      <c r="I44" s="963"/>
      <c r="J44" s="962"/>
      <c r="K44" s="963"/>
      <c r="L44" s="962"/>
      <c r="M44" s="962"/>
      <c r="N44" s="962"/>
      <c r="O44" s="962"/>
      <c r="P44" s="962"/>
      <c r="Q44" s="962"/>
      <c r="R44" s="962"/>
      <c r="S44" s="962"/>
      <c r="T44" s="962"/>
      <c r="U44" s="962"/>
      <c r="V44" s="962"/>
      <c r="W44" s="962"/>
      <c r="X44" s="962"/>
      <c r="Y44" s="962"/>
      <c r="Z44" s="962"/>
      <c r="AA44" s="962"/>
      <c r="AB44" s="962"/>
      <c r="AC44" s="962"/>
      <c r="AD44" s="962"/>
      <c r="AE44" s="962"/>
      <c r="AF44" s="962"/>
      <c r="AG44" s="962"/>
      <c r="AH44" s="962"/>
      <c r="AI44" s="962"/>
      <c r="AJ44" s="962"/>
      <c r="AK44" s="962"/>
      <c r="AL44" s="962"/>
      <c r="AM44" s="962"/>
      <c r="AN44" s="962"/>
      <c r="AO44" s="962"/>
      <c r="AP44" s="962"/>
      <c r="AQ44" s="962"/>
      <c r="AR44" s="962"/>
      <c r="AS44" s="962"/>
      <c r="AT44" s="962"/>
      <c r="AU44" s="962"/>
      <c r="AV44" s="962"/>
      <c r="AW44" s="962"/>
      <c r="AX44" s="962"/>
      <c r="AY44" s="962"/>
      <c r="AZ44" s="962"/>
      <c r="BA44" s="962"/>
      <c r="BB44" s="962"/>
      <c r="BC44" s="962"/>
      <c r="BD44" s="962"/>
      <c r="BE44" s="962"/>
      <c r="BF44" s="962"/>
      <c r="BG44" s="962"/>
      <c r="BH44" s="962"/>
      <c r="BI44" s="962"/>
      <c r="BJ44" s="962"/>
      <c r="BK44" s="962"/>
      <c r="BL44" s="962"/>
      <c r="BM44" s="962"/>
      <c r="BN44" s="962"/>
      <c r="BO44" s="962"/>
      <c r="BP44" s="962"/>
      <c r="BQ44" s="962"/>
      <c r="BR44" s="962"/>
      <c r="BS44" s="962"/>
      <c r="BT44" s="962"/>
      <c r="BU44" s="962"/>
      <c r="BV44" s="962"/>
      <c r="BW44" s="962"/>
      <c r="BX44" s="962"/>
      <c r="BY44" s="962"/>
      <c r="BZ44" s="962"/>
      <c r="CA44" s="962"/>
      <c r="CB44" s="962"/>
      <c r="CC44" s="962"/>
      <c r="CD44" s="962"/>
      <c r="CE44" s="962"/>
      <c r="CF44" s="962"/>
      <c r="CG44" s="962"/>
      <c r="CH44" s="962"/>
      <c r="CI44" s="962"/>
      <c r="CJ44" s="962"/>
      <c r="CK44" s="962"/>
      <c r="CL44" s="962"/>
      <c r="CM44" s="962"/>
      <c r="CN44" s="962"/>
      <c r="CO44" s="962"/>
      <c r="CP44" s="962"/>
      <c r="CQ44" s="962"/>
      <c r="CR44" s="962"/>
      <c r="CS44" s="962"/>
      <c r="CT44" s="962"/>
      <c r="CU44" s="962"/>
      <c r="CV44" s="962"/>
      <c r="CW44" s="962"/>
      <c r="CX44" s="962"/>
      <c r="CY44" s="962"/>
      <c r="CZ44" s="962"/>
      <c r="DA44" s="962"/>
      <c r="DB44" s="962"/>
      <c r="DC44" s="962"/>
      <c r="DD44" s="962"/>
      <c r="DE44" s="962"/>
      <c r="DF44" s="962"/>
      <c r="DG44" s="962"/>
      <c r="DH44" s="962"/>
      <c r="DI44" s="962"/>
      <c r="DJ44" s="962"/>
      <c r="DK44" s="962"/>
      <c r="DL44" s="962"/>
      <c r="DM44" s="962"/>
      <c r="DN44" s="962"/>
      <c r="DO44" s="962"/>
      <c r="DP44" s="962"/>
      <c r="DQ44" s="962"/>
      <c r="DR44" s="962"/>
      <c r="DS44" s="962"/>
      <c r="DT44" s="962"/>
      <c r="DU44" s="962"/>
      <c r="DV44" s="962"/>
      <c r="DW44" s="962"/>
      <c r="DX44" s="962"/>
      <c r="DY44" s="962"/>
      <c r="DZ44" s="962"/>
      <c r="EA44" s="962"/>
      <c r="EB44" s="962"/>
      <c r="EC44" s="962"/>
      <c r="ED44" s="962"/>
      <c r="EE44" s="962"/>
      <c r="EF44" s="962"/>
      <c r="EG44" s="962"/>
      <c r="EH44" s="962"/>
      <c r="EI44" s="962"/>
      <c r="EJ44" s="962"/>
      <c r="EK44" s="962"/>
      <c r="EL44" s="962"/>
      <c r="EM44" s="962"/>
      <c r="EN44" s="962"/>
      <c r="EO44" s="962"/>
      <c r="EP44" s="962"/>
      <c r="EQ44" s="962"/>
      <c r="ER44" s="962"/>
      <c r="ES44" s="962"/>
      <c r="ET44" s="962"/>
      <c r="EU44" s="962"/>
      <c r="EV44" s="962"/>
      <c r="EW44" s="962"/>
      <c r="EX44" s="962"/>
      <c r="EY44" s="962"/>
      <c r="EZ44" s="962"/>
      <c r="FA44" s="962"/>
      <c r="FB44" s="962"/>
      <c r="FC44" s="962"/>
      <c r="FD44" s="962"/>
      <c r="FE44" s="962"/>
      <c r="FF44" s="962"/>
      <c r="FG44" s="962"/>
      <c r="FH44" s="962"/>
      <c r="FI44" s="962"/>
      <c r="FJ44" s="962"/>
      <c r="FK44" s="962"/>
      <c r="FL44" s="962"/>
      <c r="FM44" s="962"/>
      <c r="FN44" s="962"/>
      <c r="FO44" s="962"/>
      <c r="FP44" s="962"/>
      <c r="FQ44" s="962"/>
      <c r="FR44" s="962"/>
      <c r="FS44" s="962"/>
      <c r="FT44" s="962"/>
      <c r="FU44" s="962"/>
      <c r="FV44" s="962"/>
      <c r="FW44" s="962"/>
      <c r="FX44" s="962"/>
      <c r="FY44" s="962"/>
      <c r="FZ44" s="962"/>
      <c r="GA44" s="962"/>
      <c r="GB44" s="962"/>
      <c r="GC44" s="962"/>
      <c r="GD44" s="962"/>
      <c r="GE44" s="962"/>
      <c r="GF44" s="962"/>
      <c r="GG44" s="962"/>
      <c r="GH44" s="962"/>
      <c r="GI44" s="962"/>
      <c r="GJ44" s="962"/>
      <c r="GK44" s="962"/>
      <c r="GL44" s="962"/>
      <c r="GM44" s="962"/>
      <c r="GN44" s="962"/>
      <c r="GO44" s="962"/>
      <c r="GP44" s="962"/>
      <c r="GQ44" s="962"/>
      <c r="GR44" s="962"/>
      <c r="GS44" s="962"/>
      <c r="GT44" s="962"/>
      <c r="GU44" s="962"/>
      <c r="GV44" s="962"/>
      <c r="GW44" s="962"/>
      <c r="GX44" s="962"/>
      <c r="GY44" s="962"/>
      <c r="GZ44" s="962"/>
      <c r="HA44" s="962"/>
      <c r="HB44" s="962"/>
      <c r="HC44" s="962"/>
      <c r="HD44" s="962"/>
      <c r="HE44" s="962"/>
      <c r="HF44" s="962"/>
      <c r="HG44" s="962"/>
      <c r="HH44" s="962"/>
      <c r="HI44" s="962"/>
      <c r="HJ44" s="962"/>
      <c r="HK44" s="962"/>
      <c r="HL44" s="962"/>
      <c r="HM44" s="962"/>
      <c r="HN44" s="962"/>
      <c r="HO44" s="962"/>
      <c r="HP44" s="962"/>
      <c r="HQ44" s="962"/>
      <c r="HR44" s="962"/>
      <c r="HS44" s="962"/>
      <c r="HT44" s="962"/>
      <c r="HU44" s="962"/>
      <c r="HV44" s="962"/>
      <c r="HW44" s="962"/>
      <c r="HX44" s="962"/>
      <c r="HY44" s="962"/>
      <c r="HZ44" s="962"/>
      <c r="IA44" s="962"/>
      <c r="IB44" s="962"/>
      <c r="IC44" s="962"/>
      <c r="ID44" s="962"/>
      <c r="IE44" s="962"/>
      <c r="IF44" s="962"/>
      <c r="IG44" s="962"/>
      <c r="IH44" s="962"/>
      <c r="II44" s="962"/>
      <c r="IJ44" s="962"/>
      <c r="IK44" s="962"/>
      <c r="IL44" s="962"/>
      <c r="IM44" s="962"/>
      <c r="IN44" s="962"/>
      <c r="IO44" s="962"/>
      <c r="IP44" s="962"/>
      <c r="IQ44" s="962"/>
      <c r="IR44" s="962"/>
      <c r="IS44" s="962"/>
      <c r="IT44" s="962"/>
      <c r="IU44" s="962"/>
      <c r="IV44" s="962"/>
    </row>
    <row r="45" spans="1:256" s="956" customFormat="1">
      <c r="A45" s="1160"/>
      <c r="B45" s="1168" t="s">
        <v>1502</v>
      </c>
      <c r="C45" s="969" t="s">
        <v>1119</v>
      </c>
      <c r="D45" s="1171">
        <v>800</v>
      </c>
      <c r="E45" s="919"/>
      <c r="F45" s="961">
        <f>D45*E45</f>
        <v>0</v>
      </c>
      <c r="G45" s="962"/>
      <c r="H45" s="962"/>
      <c r="I45" s="963"/>
      <c r="J45" s="962"/>
      <c r="K45" s="963"/>
      <c r="L45" s="962"/>
      <c r="M45" s="962"/>
      <c r="N45" s="962"/>
      <c r="O45" s="962"/>
      <c r="P45" s="962"/>
      <c r="Q45" s="962"/>
      <c r="R45" s="962"/>
      <c r="S45" s="962"/>
      <c r="T45" s="962"/>
      <c r="U45" s="962"/>
      <c r="V45" s="962"/>
      <c r="W45" s="962"/>
      <c r="X45" s="962"/>
      <c r="Y45" s="962"/>
      <c r="Z45" s="962"/>
      <c r="AA45" s="962"/>
      <c r="AB45" s="962"/>
      <c r="AC45" s="962"/>
      <c r="AD45" s="962"/>
      <c r="AE45" s="962"/>
      <c r="AF45" s="962"/>
      <c r="AG45" s="962"/>
      <c r="AH45" s="962"/>
      <c r="AI45" s="962"/>
      <c r="AJ45" s="962"/>
      <c r="AK45" s="962"/>
      <c r="AL45" s="962"/>
      <c r="AM45" s="962"/>
      <c r="AN45" s="962"/>
      <c r="AO45" s="962"/>
      <c r="AP45" s="962"/>
      <c r="AQ45" s="962"/>
      <c r="AR45" s="962"/>
      <c r="AS45" s="962"/>
      <c r="AT45" s="962"/>
      <c r="AU45" s="962"/>
      <c r="AV45" s="962"/>
      <c r="AW45" s="962"/>
      <c r="AX45" s="962"/>
      <c r="AY45" s="962"/>
      <c r="AZ45" s="962"/>
      <c r="BA45" s="962"/>
      <c r="BB45" s="962"/>
      <c r="BC45" s="962"/>
      <c r="BD45" s="962"/>
      <c r="BE45" s="962"/>
      <c r="BF45" s="962"/>
      <c r="BG45" s="962"/>
      <c r="BH45" s="962"/>
      <c r="BI45" s="962"/>
      <c r="BJ45" s="962"/>
      <c r="BK45" s="962"/>
      <c r="BL45" s="962"/>
      <c r="BM45" s="962"/>
      <c r="BN45" s="962"/>
      <c r="BO45" s="962"/>
      <c r="BP45" s="962"/>
      <c r="BQ45" s="962"/>
      <c r="BR45" s="962"/>
      <c r="BS45" s="962"/>
      <c r="BT45" s="962"/>
      <c r="BU45" s="962"/>
      <c r="BV45" s="962"/>
      <c r="BW45" s="962"/>
      <c r="BX45" s="962"/>
      <c r="BY45" s="962"/>
      <c r="BZ45" s="962"/>
      <c r="CA45" s="962"/>
      <c r="CB45" s="962"/>
      <c r="CC45" s="962"/>
      <c r="CD45" s="962"/>
      <c r="CE45" s="962"/>
      <c r="CF45" s="962"/>
      <c r="CG45" s="962"/>
      <c r="CH45" s="962"/>
      <c r="CI45" s="962"/>
      <c r="CJ45" s="962"/>
      <c r="CK45" s="962"/>
      <c r="CL45" s="962"/>
      <c r="CM45" s="962"/>
      <c r="CN45" s="962"/>
      <c r="CO45" s="962"/>
      <c r="CP45" s="962"/>
      <c r="CQ45" s="962"/>
      <c r="CR45" s="962"/>
      <c r="CS45" s="962"/>
      <c r="CT45" s="962"/>
      <c r="CU45" s="962"/>
      <c r="CV45" s="962"/>
      <c r="CW45" s="962"/>
      <c r="CX45" s="962"/>
      <c r="CY45" s="962"/>
      <c r="CZ45" s="962"/>
      <c r="DA45" s="962"/>
      <c r="DB45" s="962"/>
      <c r="DC45" s="962"/>
      <c r="DD45" s="962"/>
      <c r="DE45" s="962"/>
      <c r="DF45" s="962"/>
      <c r="DG45" s="962"/>
      <c r="DH45" s="962"/>
      <c r="DI45" s="962"/>
      <c r="DJ45" s="962"/>
      <c r="DK45" s="962"/>
      <c r="DL45" s="962"/>
      <c r="DM45" s="962"/>
      <c r="DN45" s="962"/>
      <c r="DO45" s="962"/>
      <c r="DP45" s="962"/>
      <c r="DQ45" s="962"/>
      <c r="DR45" s="962"/>
      <c r="DS45" s="962"/>
      <c r="DT45" s="962"/>
      <c r="DU45" s="962"/>
      <c r="DV45" s="962"/>
      <c r="DW45" s="962"/>
      <c r="DX45" s="962"/>
      <c r="DY45" s="962"/>
      <c r="DZ45" s="962"/>
      <c r="EA45" s="962"/>
      <c r="EB45" s="962"/>
      <c r="EC45" s="962"/>
      <c r="ED45" s="962"/>
      <c r="EE45" s="962"/>
      <c r="EF45" s="962"/>
      <c r="EG45" s="962"/>
      <c r="EH45" s="962"/>
      <c r="EI45" s="962"/>
      <c r="EJ45" s="962"/>
      <c r="EK45" s="962"/>
      <c r="EL45" s="962"/>
      <c r="EM45" s="962"/>
      <c r="EN45" s="962"/>
      <c r="EO45" s="962"/>
      <c r="EP45" s="962"/>
      <c r="EQ45" s="962"/>
      <c r="ER45" s="962"/>
      <c r="ES45" s="962"/>
      <c r="ET45" s="962"/>
      <c r="EU45" s="962"/>
      <c r="EV45" s="962"/>
      <c r="EW45" s="962"/>
      <c r="EX45" s="962"/>
      <c r="EY45" s="962"/>
      <c r="EZ45" s="962"/>
      <c r="FA45" s="962"/>
      <c r="FB45" s="962"/>
      <c r="FC45" s="962"/>
      <c r="FD45" s="962"/>
      <c r="FE45" s="962"/>
      <c r="FF45" s="962"/>
      <c r="FG45" s="962"/>
      <c r="FH45" s="962"/>
      <c r="FI45" s="962"/>
      <c r="FJ45" s="962"/>
      <c r="FK45" s="962"/>
      <c r="FL45" s="962"/>
      <c r="FM45" s="962"/>
      <c r="FN45" s="962"/>
      <c r="FO45" s="962"/>
      <c r="FP45" s="962"/>
      <c r="FQ45" s="962"/>
      <c r="FR45" s="962"/>
      <c r="FS45" s="962"/>
      <c r="FT45" s="962"/>
      <c r="FU45" s="962"/>
      <c r="FV45" s="962"/>
      <c r="FW45" s="962"/>
      <c r="FX45" s="962"/>
      <c r="FY45" s="962"/>
      <c r="FZ45" s="962"/>
      <c r="GA45" s="962"/>
      <c r="GB45" s="962"/>
      <c r="GC45" s="962"/>
      <c r="GD45" s="962"/>
      <c r="GE45" s="962"/>
      <c r="GF45" s="962"/>
      <c r="GG45" s="962"/>
      <c r="GH45" s="962"/>
      <c r="GI45" s="962"/>
      <c r="GJ45" s="962"/>
      <c r="GK45" s="962"/>
      <c r="GL45" s="962"/>
      <c r="GM45" s="962"/>
      <c r="GN45" s="962"/>
      <c r="GO45" s="962"/>
      <c r="GP45" s="962"/>
      <c r="GQ45" s="962"/>
      <c r="GR45" s="962"/>
      <c r="GS45" s="962"/>
      <c r="GT45" s="962"/>
      <c r="GU45" s="962"/>
      <c r="GV45" s="962"/>
      <c r="GW45" s="962"/>
      <c r="GX45" s="962"/>
      <c r="GY45" s="962"/>
      <c r="GZ45" s="962"/>
      <c r="HA45" s="962"/>
      <c r="HB45" s="962"/>
      <c r="HC45" s="962"/>
      <c r="HD45" s="962"/>
      <c r="HE45" s="962"/>
      <c r="HF45" s="962"/>
      <c r="HG45" s="962"/>
      <c r="HH45" s="962"/>
      <c r="HI45" s="962"/>
      <c r="HJ45" s="962"/>
      <c r="HK45" s="962"/>
      <c r="HL45" s="962"/>
      <c r="HM45" s="962"/>
      <c r="HN45" s="962"/>
      <c r="HO45" s="962"/>
      <c r="HP45" s="962"/>
      <c r="HQ45" s="962"/>
      <c r="HR45" s="962"/>
      <c r="HS45" s="962"/>
      <c r="HT45" s="962"/>
      <c r="HU45" s="962"/>
      <c r="HV45" s="962"/>
      <c r="HW45" s="962"/>
      <c r="HX45" s="962"/>
      <c r="HY45" s="962"/>
      <c r="HZ45" s="962"/>
      <c r="IA45" s="962"/>
      <c r="IB45" s="962"/>
      <c r="IC45" s="962"/>
      <c r="ID45" s="962"/>
      <c r="IE45" s="962"/>
      <c r="IF45" s="962"/>
      <c r="IG45" s="962"/>
      <c r="IH45" s="962"/>
      <c r="II45" s="962"/>
      <c r="IJ45" s="962"/>
      <c r="IK45" s="962"/>
      <c r="IL45" s="962"/>
      <c r="IM45" s="962"/>
      <c r="IN45" s="962"/>
      <c r="IO45" s="962"/>
      <c r="IP45" s="962"/>
      <c r="IQ45" s="962"/>
      <c r="IR45" s="962"/>
      <c r="IS45" s="962"/>
      <c r="IT45" s="962"/>
      <c r="IU45" s="962"/>
      <c r="IV45" s="962"/>
    </row>
    <row r="46" spans="1:256" s="956" customFormat="1">
      <c r="B46" s="1168"/>
      <c r="C46" s="969"/>
      <c r="D46" s="1171"/>
      <c r="E46" s="919"/>
      <c r="F46" s="961"/>
      <c r="G46" s="962"/>
      <c r="H46" s="962"/>
      <c r="I46" s="963"/>
      <c r="J46" s="962"/>
      <c r="K46" s="963"/>
      <c r="L46" s="962"/>
      <c r="M46" s="962"/>
      <c r="N46" s="962"/>
      <c r="O46" s="962"/>
      <c r="P46" s="962"/>
      <c r="Q46" s="962"/>
      <c r="R46" s="962"/>
      <c r="S46" s="962"/>
      <c r="T46" s="962"/>
      <c r="U46" s="962"/>
      <c r="V46" s="962"/>
      <c r="W46" s="962"/>
      <c r="X46" s="962"/>
      <c r="Y46" s="962"/>
      <c r="Z46" s="962"/>
      <c r="AA46" s="962"/>
      <c r="AB46" s="962"/>
      <c r="AC46" s="962"/>
      <c r="AD46" s="962"/>
      <c r="AE46" s="962"/>
      <c r="AF46" s="962"/>
      <c r="AG46" s="962"/>
      <c r="AH46" s="962"/>
      <c r="AI46" s="962"/>
      <c r="AJ46" s="962"/>
      <c r="AK46" s="962"/>
      <c r="AL46" s="962"/>
      <c r="AM46" s="962"/>
      <c r="AN46" s="962"/>
      <c r="AO46" s="962"/>
      <c r="AP46" s="962"/>
      <c r="AQ46" s="962"/>
      <c r="AR46" s="962"/>
      <c r="AS46" s="962"/>
      <c r="AT46" s="962"/>
      <c r="AU46" s="962"/>
      <c r="AV46" s="962"/>
      <c r="AW46" s="962"/>
      <c r="AX46" s="962"/>
      <c r="AY46" s="962"/>
      <c r="AZ46" s="962"/>
      <c r="BA46" s="962"/>
      <c r="BB46" s="962"/>
      <c r="BC46" s="962"/>
      <c r="BD46" s="962"/>
      <c r="BE46" s="962"/>
      <c r="BF46" s="962"/>
      <c r="BG46" s="962"/>
      <c r="BH46" s="962"/>
      <c r="BI46" s="962"/>
      <c r="BJ46" s="962"/>
      <c r="BK46" s="962"/>
      <c r="BL46" s="962"/>
      <c r="BM46" s="962"/>
      <c r="BN46" s="962"/>
      <c r="BO46" s="962"/>
      <c r="BP46" s="962"/>
      <c r="BQ46" s="962"/>
      <c r="BR46" s="962"/>
      <c r="BS46" s="962"/>
      <c r="BT46" s="962"/>
      <c r="BU46" s="962"/>
      <c r="BV46" s="962"/>
      <c r="BW46" s="962"/>
      <c r="BX46" s="962"/>
      <c r="BY46" s="962"/>
      <c r="BZ46" s="962"/>
      <c r="CA46" s="962"/>
      <c r="CB46" s="962"/>
      <c r="CC46" s="962"/>
      <c r="CD46" s="962"/>
      <c r="CE46" s="962"/>
      <c r="CF46" s="962"/>
      <c r="CG46" s="962"/>
      <c r="CH46" s="962"/>
      <c r="CI46" s="962"/>
      <c r="CJ46" s="962"/>
      <c r="CK46" s="962"/>
      <c r="CL46" s="962"/>
      <c r="CM46" s="962"/>
      <c r="CN46" s="962"/>
      <c r="CO46" s="962"/>
      <c r="CP46" s="962"/>
      <c r="CQ46" s="962"/>
      <c r="CR46" s="962"/>
      <c r="CS46" s="962"/>
      <c r="CT46" s="962"/>
      <c r="CU46" s="962"/>
      <c r="CV46" s="962"/>
      <c r="CW46" s="962"/>
      <c r="CX46" s="962"/>
      <c r="CY46" s="962"/>
      <c r="CZ46" s="962"/>
      <c r="DA46" s="962"/>
      <c r="DB46" s="962"/>
      <c r="DC46" s="962"/>
      <c r="DD46" s="962"/>
      <c r="DE46" s="962"/>
      <c r="DF46" s="962"/>
      <c r="DG46" s="962"/>
      <c r="DH46" s="962"/>
      <c r="DI46" s="962"/>
      <c r="DJ46" s="962"/>
      <c r="DK46" s="962"/>
      <c r="DL46" s="962"/>
      <c r="DM46" s="962"/>
      <c r="DN46" s="962"/>
      <c r="DO46" s="962"/>
      <c r="DP46" s="962"/>
      <c r="DQ46" s="962"/>
      <c r="DR46" s="962"/>
      <c r="DS46" s="962"/>
      <c r="DT46" s="962"/>
      <c r="DU46" s="962"/>
      <c r="DV46" s="962"/>
      <c r="DW46" s="962"/>
      <c r="DX46" s="962"/>
      <c r="DY46" s="962"/>
      <c r="DZ46" s="962"/>
      <c r="EA46" s="962"/>
      <c r="EB46" s="962"/>
      <c r="EC46" s="962"/>
      <c r="ED46" s="962"/>
      <c r="EE46" s="962"/>
      <c r="EF46" s="962"/>
      <c r="EG46" s="962"/>
      <c r="EH46" s="962"/>
      <c r="EI46" s="962"/>
      <c r="EJ46" s="962"/>
      <c r="EK46" s="962"/>
      <c r="EL46" s="962"/>
      <c r="EM46" s="962"/>
      <c r="EN46" s="962"/>
      <c r="EO46" s="962"/>
      <c r="EP46" s="962"/>
      <c r="EQ46" s="962"/>
      <c r="ER46" s="962"/>
      <c r="ES46" s="962"/>
      <c r="ET46" s="962"/>
      <c r="EU46" s="962"/>
      <c r="EV46" s="962"/>
      <c r="EW46" s="962"/>
      <c r="EX46" s="962"/>
      <c r="EY46" s="962"/>
      <c r="EZ46" s="962"/>
      <c r="FA46" s="962"/>
      <c r="FB46" s="962"/>
      <c r="FC46" s="962"/>
      <c r="FD46" s="962"/>
      <c r="FE46" s="962"/>
      <c r="FF46" s="962"/>
      <c r="FG46" s="962"/>
      <c r="FH46" s="962"/>
      <c r="FI46" s="962"/>
      <c r="FJ46" s="962"/>
      <c r="FK46" s="962"/>
      <c r="FL46" s="962"/>
      <c r="FM46" s="962"/>
      <c r="FN46" s="962"/>
      <c r="FO46" s="962"/>
      <c r="FP46" s="962"/>
      <c r="FQ46" s="962"/>
      <c r="FR46" s="962"/>
      <c r="FS46" s="962"/>
      <c r="FT46" s="962"/>
      <c r="FU46" s="962"/>
      <c r="FV46" s="962"/>
      <c r="FW46" s="962"/>
      <c r="FX46" s="962"/>
      <c r="FY46" s="962"/>
      <c r="FZ46" s="962"/>
      <c r="GA46" s="962"/>
      <c r="GB46" s="962"/>
      <c r="GC46" s="962"/>
      <c r="GD46" s="962"/>
      <c r="GE46" s="962"/>
      <c r="GF46" s="962"/>
      <c r="GG46" s="962"/>
      <c r="GH46" s="962"/>
      <c r="GI46" s="962"/>
      <c r="GJ46" s="962"/>
      <c r="GK46" s="962"/>
      <c r="GL46" s="962"/>
      <c r="GM46" s="962"/>
      <c r="GN46" s="962"/>
      <c r="GO46" s="962"/>
      <c r="GP46" s="962"/>
      <c r="GQ46" s="962"/>
      <c r="GR46" s="962"/>
      <c r="GS46" s="962"/>
      <c r="GT46" s="962"/>
      <c r="GU46" s="962"/>
      <c r="GV46" s="962"/>
      <c r="GW46" s="962"/>
      <c r="GX46" s="962"/>
      <c r="GY46" s="962"/>
      <c r="GZ46" s="962"/>
      <c r="HA46" s="962"/>
      <c r="HB46" s="962"/>
      <c r="HC46" s="962"/>
      <c r="HD46" s="962"/>
      <c r="HE46" s="962"/>
      <c r="HF46" s="962"/>
      <c r="HG46" s="962"/>
      <c r="HH46" s="962"/>
      <c r="HI46" s="962"/>
      <c r="HJ46" s="962"/>
      <c r="HK46" s="962"/>
      <c r="HL46" s="962"/>
      <c r="HM46" s="962"/>
      <c r="HN46" s="962"/>
      <c r="HO46" s="962"/>
      <c r="HP46" s="962"/>
      <c r="HQ46" s="962"/>
      <c r="HR46" s="962"/>
      <c r="HS46" s="962"/>
      <c r="HT46" s="962"/>
      <c r="HU46" s="962"/>
      <c r="HV46" s="962"/>
      <c r="HW46" s="962"/>
      <c r="HX46" s="962"/>
      <c r="HY46" s="962"/>
      <c r="HZ46" s="962"/>
      <c r="IA46" s="962"/>
      <c r="IB46" s="962"/>
      <c r="IC46" s="962"/>
      <c r="ID46" s="962"/>
      <c r="IE46" s="962"/>
      <c r="IF46" s="962"/>
      <c r="IG46" s="962"/>
      <c r="IH46" s="962"/>
      <c r="II46" s="962"/>
      <c r="IJ46" s="962"/>
      <c r="IK46" s="962"/>
      <c r="IL46" s="962"/>
      <c r="IM46" s="962"/>
      <c r="IN46" s="962"/>
      <c r="IO46" s="962"/>
      <c r="IP46" s="962"/>
      <c r="IQ46" s="962"/>
      <c r="IR46" s="962"/>
      <c r="IS46" s="962"/>
      <c r="IT46" s="962"/>
      <c r="IU46" s="962"/>
      <c r="IV46" s="962"/>
    </row>
    <row r="47" spans="1:256" s="962" customFormat="1" ht="26.4">
      <c r="A47" s="1160">
        <f>A44+1</f>
        <v>19</v>
      </c>
      <c r="B47" s="988" t="s">
        <v>1478</v>
      </c>
      <c r="C47" s="959"/>
      <c r="D47" s="1118"/>
      <c r="E47" s="919"/>
      <c r="F47" s="961"/>
      <c r="G47" s="1006"/>
      <c r="J47" s="963"/>
      <c r="K47" s="963"/>
      <c r="M47" s="963"/>
    </row>
    <row r="48" spans="1:256" s="962" customFormat="1">
      <c r="A48" s="347"/>
      <c r="B48" s="988" t="s">
        <v>1477</v>
      </c>
      <c r="C48" s="959" t="s">
        <v>1119</v>
      </c>
      <c r="D48" s="1118">
        <v>500</v>
      </c>
      <c r="E48" s="919"/>
      <c r="F48" s="961">
        <f>D48*E48</f>
        <v>0</v>
      </c>
      <c r="I48" s="963"/>
      <c r="K48" s="963"/>
    </row>
    <row r="49" spans="1:256" s="962" customFormat="1">
      <c r="A49" s="956"/>
      <c r="B49" s="988" t="s">
        <v>1501</v>
      </c>
      <c r="C49" s="959" t="s">
        <v>1119</v>
      </c>
      <c r="D49" s="1118">
        <v>25</v>
      </c>
      <c r="E49" s="919"/>
      <c r="F49" s="961">
        <f>D49*E49</f>
        <v>0</v>
      </c>
      <c r="I49" s="963"/>
      <c r="K49" s="963"/>
    </row>
    <row r="50" spans="1:256" s="962" customFormat="1">
      <c r="A50" s="956"/>
      <c r="B50" s="988"/>
      <c r="C50" s="959"/>
      <c r="D50" s="1118"/>
      <c r="E50" s="919"/>
      <c r="F50" s="961"/>
      <c r="I50" s="963"/>
      <c r="K50" s="963"/>
    </row>
    <row r="51" spans="1:256" s="1047" customFormat="1">
      <c r="A51" s="1172">
        <f>A47+1</f>
        <v>20</v>
      </c>
      <c r="B51" s="1173" t="s">
        <v>1500</v>
      </c>
      <c r="C51" s="1174" t="s">
        <v>1113</v>
      </c>
      <c r="D51" s="998">
        <v>1</v>
      </c>
      <c r="E51" s="919"/>
      <c r="F51" s="961">
        <f>D51*E51</f>
        <v>0</v>
      </c>
      <c r="G51" s="1161"/>
      <c r="H51" s="1161"/>
      <c r="I51" s="1158"/>
      <c r="J51" s="1159"/>
    </row>
    <row r="52" spans="1:256" s="956" customFormat="1">
      <c r="B52" s="1168"/>
      <c r="C52" s="969"/>
      <c r="D52" s="1171"/>
      <c r="E52" s="919"/>
      <c r="F52" s="961"/>
      <c r="G52" s="962"/>
      <c r="H52" s="962"/>
      <c r="I52" s="963"/>
      <c r="J52" s="962"/>
      <c r="K52" s="963"/>
      <c r="L52" s="962"/>
      <c r="M52" s="962"/>
      <c r="N52" s="962"/>
      <c r="O52" s="962"/>
      <c r="P52" s="962"/>
      <c r="Q52" s="962"/>
      <c r="R52" s="962"/>
      <c r="S52" s="962"/>
      <c r="T52" s="962"/>
      <c r="U52" s="962"/>
      <c r="V52" s="962"/>
      <c r="W52" s="962"/>
      <c r="X52" s="962"/>
      <c r="Y52" s="962"/>
      <c r="Z52" s="962"/>
      <c r="AA52" s="962"/>
      <c r="AB52" s="962"/>
      <c r="AC52" s="962"/>
      <c r="AD52" s="962"/>
      <c r="AE52" s="962"/>
      <c r="AF52" s="962"/>
      <c r="AG52" s="962"/>
      <c r="AH52" s="962"/>
      <c r="AI52" s="962"/>
      <c r="AJ52" s="962"/>
      <c r="AK52" s="962"/>
      <c r="AL52" s="962"/>
      <c r="AM52" s="962"/>
      <c r="AN52" s="962"/>
      <c r="AO52" s="962"/>
      <c r="AP52" s="962"/>
      <c r="AQ52" s="962"/>
      <c r="AR52" s="962"/>
      <c r="AS52" s="962"/>
      <c r="AT52" s="962"/>
      <c r="AU52" s="962"/>
      <c r="AV52" s="962"/>
      <c r="AW52" s="962"/>
      <c r="AX52" s="962"/>
      <c r="AY52" s="962"/>
      <c r="AZ52" s="962"/>
      <c r="BA52" s="962"/>
      <c r="BB52" s="962"/>
      <c r="BC52" s="962"/>
      <c r="BD52" s="962"/>
      <c r="BE52" s="962"/>
      <c r="BF52" s="962"/>
      <c r="BG52" s="962"/>
      <c r="BH52" s="962"/>
      <c r="BI52" s="962"/>
      <c r="BJ52" s="962"/>
      <c r="BK52" s="962"/>
      <c r="BL52" s="962"/>
      <c r="BM52" s="962"/>
      <c r="BN52" s="962"/>
      <c r="BO52" s="962"/>
      <c r="BP52" s="962"/>
      <c r="BQ52" s="962"/>
      <c r="BR52" s="962"/>
      <c r="BS52" s="962"/>
      <c r="BT52" s="962"/>
      <c r="BU52" s="962"/>
      <c r="BV52" s="962"/>
      <c r="BW52" s="962"/>
      <c r="BX52" s="962"/>
      <c r="BY52" s="962"/>
      <c r="BZ52" s="962"/>
      <c r="CA52" s="962"/>
      <c r="CB52" s="962"/>
      <c r="CC52" s="962"/>
      <c r="CD52" s="962"/>
      <c r="CE52" s="962"/>
      <c r="CF52" s="962"/>
      <c r="CG52" s="962"/>
      <c r="CH52" s="962"/>
      <c r="CI52" s="962"/>
      <c r="CJ52" s="962"/>
      <c r="CK52" s="962"/>
      <c r="CL52" s="962"/>
      <c r="CM52" s="962"/>
      <c r="CN52" s="962"/>
      <c r="CO52" s="962"/>
      <c r="CP52" s="962"/>
      <c r="CQ52" s="962"/>
      <c r="CR52" s="962"/>
      <c r="CS52" s="962"/>
      <c r="CT52" s="962"/>
      <c r="CU52" s="962"/>
      <c r="CV52" s="962"/>
      <c r="CW52" s="962"/>
      <c r="CX52" s="962"/>
      <c r="CY52" s="962"/>
      <c r="CZ52" s="962"/>
      <c r="DA52" s="962"/>
      <c r="DB52" s="962"/>
      <c r="DC52" s="962"/>
      <c r="DD52" s="962"/>
      <c r="DE52" s="962"/>
      <c r="DF52" s="962"/>
      <c r="DG52" s="962"/>
      <c r="DH52" s="962"/>
      <c r="DI52" s="962"/>
      <c r="DJ52" s="962"/>
      <c r="DK52" s="962"/>
      <c r="DL52" s="962"/>
      <c r="DM52" s="962"/>
      <c r="DN52" s="962"/>
      <c r="DO52" s="962"/>
      <c r="DP52" s="962"/>
      <c r="DQ52" s="962"/>
      <c r="DR52" s="962"/>
      <c r="DS52" s="962"/>
      <c r="DT52" s="962"/>
      <c r="DU52" s="962"/>
      <c r="DV52" s="962"/>
      <c r="DW52" s="962"/>
      <c r="DX52" s="962"/>
      <c r="DY52" s="962"/>
      <c r="DZ52" s="962"/>
      <c r="EA52" s="962"/>
      <c r="EB52" s="962"/>
      <c r="EC52" s="962"/>
      <c r="ED52" s="962"/>
      <c r="EE52" s="962"/>
      <c r="EF52" s="962"/>
      <c r="EG52" s="962"/>
      <c r="EH52" s="962"/>
      <c r="EI52" s="962"/>
      <c r="EJ52" s="962"/>
      <c r="EK52" s="962"/>
      <c r="EL52" s="962"/>
      <c r="EM52" s="962"/>
      <c r="EN52" s="962"/>
      <c r="EO52" s="962"/>
      <c r="EP52" s="962"/>
      <c r="EQ52" s="962"/>
      <c r="ER52" s="962"/>
      <c r="ES52" s="962"/>
      <c r="ET52" s="962"/>
      <c r="EU52" s="962"/>
      <c r="EV52" s="962"/>
      <c r="EW52" s="962"/>
      <c r="EX52" s="962"/>
      <c r="EY52" s="962"/>
      <c r="EZ52" s="962"/>
      <c r="FA52" s="962"/>
      <c r="FB52" s="962"/>
      <c r="FC52" s="962"/>
      <c r="FD52" s="962"/>
      <c r="FE52" s="962"/>
      <c r="FF52" s="962"/>
      <c r="FG52" s="962"/>
      <c r="FH52" s="962"/>
      <c r="FI52" s="962"/>
      <c r="FJ52" s="962"/>
      <c r="FK52" s="962"/>
      <c r="FL52" s="962"/>
      <c r="FM52" s="962"/>
      <c r="FN52" s="962"/>
      <c r="FO52" s="962"/>
      <c r="FP52" s="962"/>
      <c r="FQ52" s="962"/>
      <c r="FR52" s="962"/>
      <c r="FS52" s="962"/>
      <c r="FT52" s="962"/>
      <c r="FU52" s="962"/>
      <c r="FV52" s="962"/>
      <c r="FW52" s="962"/>
      <c r="FX52" s="962"/>
      <c r="FY52" s="962"/>
      <c r="FZ52" s="962"/>
      <c r="GA52" s="962"/>
      <c r="GB52" s="962"/>
      <c r="GC52" s="962"/>
      <c r="GD52" s="962"/>
      <c r="GE52" s="962"/>
      <c r="GF52" s="962"/>
      <c r="GG52" s="962"/>
      <c r="GH52" s="962"/>
      <c r="GI52" s="962"/>
      <c r="GJ52" s="962"/>
      <c r="GK52" s="962"/>
      <c r="GL52" s="962"/>
      <c r="GM52" s="962"/>
      <c r="GN52" s="962"/>
      <c r="GO52" s="962"/>
      <c r="GP52" s="962"/>
      <c r="GQ52" s="962"/>
      <c r="GR52" s="962"/>
      <c r="GS52" s="962"/>
      <c r="GT52" s="962"/>
      <c r="GU52" s="962"/>
      <c r="GV52" s="962"/>
      <c r="GW52" s="962"/>
      <c r="GX52" s="962"/>
      <c r="GY52" s="962"/>
      <c r="GZ52" s="962"/>
      <c r="HA52" s="962"/>
      <c r="HB52" s="962"/>
      <c r="HC52" s="962"/>
      <c r="HD52" s="962"/>
      <c r="HE52" s="962"/>
      <c r="HF52" s="962"/>
      <c r="HG52" s="962"/>
      <c r="HH52" s="962"/>
      <c r="HI52" s="962"/>
      <c r="HJ52" s="962"/>
      <c r="HK52" s="962"/>
      <c r="HL52" s="962"/>
      <c r="HM52" s="962"/>
      <c r="HN52" s="962"/>
      <c r="HO52" s="962"/>
      <c r="HP52" s="962"/>
      <c r="HQ52" s="962"/>
      <c r="HR52" s="962"/>
      <c r="HS52" s="962"/>
      <c r="HT52" s="962"/>
      <c r="HU52" s="962"/>
      <c r="HV52" s="962"/>
      <c r="HW52" s="962"/>
      <c r="HX52" s="962"/>
      <c r="HY52" s="962"/>
      <c r="HZ52" s="962"/>
      <c r="IA52" s="962"/>
      <c r="IB52" s="962"/>
      <c r="IC52" s="962"/>
      <c r="ID52" s="962"/>
      <c r="IE52" s="962"/>
      <c r="IF52" s="962"/>
      <c r="IG52" s="962"/>
      <c r="IH52" s="962"/>
      <c r="II52" s="962"/>
      <c r="IJ52" s="962"/>
      <c r="IK52" s="962"/>
      <c r="IL52" s="962"/>
      <c r="IM52" s="962"/>
      <c r="IN52" s="962"/>
      <c r="IO52" s="962"/>
      <c r="IP52" s="962"/>
      <c r="IQ52" s="962"/>
      <c r="IR52" s="962"/>
      <c r="IS52" s="962"/>
      <c r="IT52" s="962"/>
      <c r="IU52" s="962"/>
      <c r="IV52" s="962"/>
    </row>
    <row r="53" spans="1:256" s="956" customFormat="1" ht="43.5" customHeight="1">
      <c r="A53" s="347">
        <f>A51+1</f>
        <v>21</v>
      </c>
      <c r="B53" s="988" t="s">
        <v>1499</v>
      </c>
      <c r="C53" s="959" t="s">
        <v>1113</v>
      </c>
      <c r="D53" s="1118">
        <v>1</v>
      </c>
      <c r="E53" s="919"/>
      <c r="F53" s="961">
        <f>D53*E53</f>
        <v>0</v>
      </c>
      <c r="G53" s="962"/>
      <c r="H53" s="962"/>
      <c r="I53" s="962"/>
      <c r="J53" s="964"/>
      <c r="K53" s="962"/>
      <c r="L53" s="962"/>
      <c r="M53" s="964"/>
      <c r="N53" s="962"/>
      <c r="O53" s="962"/>
      <c r="P53" s="962"/>
      <c r="Q53" s="962"/>
      <c r="R53" s="962"/>
      <c r="S53" s="962"/>
      <c r="T53" s="962"/>
      <c r="U53" s="962"/>
      <c r="V53" s="962"/>
      <c r="W53" s="962"/>
      <c r="X53" s="962"/>
      <c r="Y53" s="962"/>
      <c r="Z53" s="962"/>
      <c r="AA53" s="962"/>
      <c r="AB53" s="962"/>
      <c r="AC53" s="962"/>
      <c r="AD53" s="962"/>
      <c r="AE53" s="962"/>
      <c r="AF53" s="962"/>
      <c r="AG53" s="962"/>
      <c r="AH53" s="962"/>
      <c r="AI53" s="962"/>
      <c r="AJ53" s="962"/>
      <c r="AK53" s="962"/>
      <c r="AL53" s="962"/>
      <c r="AM53" s="962"/>
      <c r="AN53" s="962"/>
      <c r="AO53" s="962"/>
      <c r="AP53" s="962"/>
      <c r="AQ53" s="962"/>
      <c r="AR53" s="962"/>
      <c r="AS53" s="962"/>
      <c r="AT53" s="962"/>
      <c r="AU53" s="962"/>
      <c r="AV53" s="962"/>
      <c r="AW53" s="962"/>
      <c r="AX53" s="962"/>
      <c r="AY53" s="962"/>
      <c r="AZ53" s="962"/>
      <c r="BA53" s="962"/>
      <c r="BB53" s="962"/>
      <c r="BC53" s="962"/>
      <c r="BD53" s="962"/>
      <c r="BE53" s="962"/>
      <c r="BF53" s="962"/>
      <c r="BG53" s="962"/>
      <c r="BH53" s="962"/>
      <c r="BI53" s="962"/>
      <c r="BJ53" s="962"/>
      <c r="BK53" s="962"/>
      <c r="BL53" s="962"/>
      <c r="BM53" s="962"/>
      <c r="BN53" s="962"/>
      <c r="BO53" s="962"/>
      <c r="BP53" s="962"/>
      <c r="BQ53" s="962"/>
      <c r="BR53" s="962"/>
      <c r="BS53" s="962"/>
      <c r="BT53" s="962"/>
      <c r="BU53" s="962"/>
      <c r="BV53" s="962"/>
      <c r="BW53" s="962"/>
      <c r="BX53" s="962"/>
      <c r="BY53" s="962"/>
      <c r="BZ53" s="962"/>
      <c r="CA53" s="962"/>
      <c r="CB53" s="962"/>
      <c r="CC53" s="962"/>
      <c r="CD53" s="962"/>
      <c r="CE53" s="962"/>
      <c r="CF53" s="962"/>
      <c r="CG53" s="962"/>
      <c r="CH53" s="962"/>
      <c r="CI53" s="962"/>
      <c r="CJ53" s="962"/>
      <c r="CK53" s="962"/>
      <c r="CL53" s="962"/>
      <c r="CM53" s="962"/>
      <c r="CN53" s="962"/>
      <c r="CO53" s="962"/>
      <c r="CP53" s="962"/>
      <c r="CQ53" s="962"/>
      <c r="CR53" s="962"/>
      <c r="CS53" s="962"/>
      <c r="CT53" s="962"/>
      <c r="CU53" s="962"/>
      <c r="CV53" s="962"/>
      <c r="CW53" s="962"/>
      <c r="CX53" s="962"/>
      <c r="CY53" s="962"/>
      <c r="CZ53" s="962"/>
      <c r="DA53" s="962"/>
      <c r="DB53" s="962"/>
      <c r="DC53" s="962"/>
      <c r="DD53" s="962"/>
      <c r="DE53" s="962"/>
      <c r="DF53" s="962"/>
      <c r="DG53" s="962"/>
      <c r="DH53" s="962"/>
      <c r="DI53" s="962"/>
      <c r="DJ53" s="962"/>
      <c r="DK53" s="962"/>
      <c r="DL53" s="962"/>
      <c r="DM53" s="962"/>
      <c r="DN53" s="962"/>
      <c r="DO53" s="962"/>
      <c r="DP53" s="962"/>
      <c r="DQ53" s="962"/>
      <c r="DR53" s="962"/>
      <c r="DS53" s="962"/>
      <c r="DT53" s="962"/>
      <c r="DU53" s="962"/>
      <c r="DV53" s="962"/>
      <c r="DW53" s="962"/>
      <c r="DX53" s="962"/>
      <c r="DY53" s="962"/>
      <c r="DZ53" s="962"/>
      <c r="EA53" s="962"/>
      <c r="EB53" s="962"/>
      <c r="EC53" s="962"/>
      <c r="ED53" s="962"/>
      <c r="EE53" s="962"/>
      <c r="EF53" s="962"/>
      <c r="EG53" s="962"/>
      <c r="EH53" s="962"/>
      <c r="EI53" s="962"/>
      <c r="EJ53" s="962"/>
      <c r="EK53" s="962"/>
      <c r="EL53" s="962"/>
      <c r="EM53" s="962"/>
      <c r="EN53" s="962"/>
      <c r="EO53" s="962"/>
      <c r="EP53" s="962"/>
      <c r="EQ53" s="962"/>
      <c r="ER53" s="962"/>
      <c r="ES53" s="962"/>
      <c r="ET53" s="962"/>
      <c r="EU53" s="962"/>
      <c r="EV53" s="962"/>
      <c r="EW53" s="962"/>
      <c r="EX53" s="962"/>
      <c r="EY53" s="962"/>
      <c r="EZ53" s="962"/>
      <c r="FA53" s="962"/>
      <c r="FB53" s="962"/>
      <c r="FC53" s="962"/>
      <c r="FD53" s="962"/>
      <c r="FE53" s="962"/>
      <c r="FF53" s="962"/>
      <c r="FG53" s="962"/>
      <c r="FH53" s="962"/>
      <c r="FI53" s="962"/>
      <c r="FJ53" s="962"/>
      <c r="FK53" s="962"/>
      <c r="FL53" s="962"/>
      <c r="FM53" s="962"/>
      <c r="FN53" s="962"/>
      <c r="FO53" s="962"/>
      <c r="FP53" s="962"/>
      <c r="FQ53" s="962"/>
      <c r="FR53" s="962"/>
      <c r="FS53" s="962"/>
      <c r="FT53" s="962"/>
      <c r="FU53" s="962"/>
      <c r="FV53" s="962"/>
      <c r="FW53" s="962"/>
      <c r="FX53" s="962"/>
      <c r="FY53" s="962"/>
      <c r="FZ53" s="962"/>
      <c r="GA53" s="962"/>
      <c r="GB53" s="962"/>
      <c r="GC53" s="962"/>
      <c r="GD53" s="962"/>
      <c r="GE53" s="962"/>
      <c r="GF53" s="962"/>
      <c r="GG53" s="962"/>
      <c r="GH53" s="962"/>
      <c r="GI53" s="962"/>
      <c r="GJ53" s="962"/>
      <c r="GK53" s="962"/>
      <c r="GL53" s="962"/>
      <c r="GM53" s="962"/>
      <c r="GN53" s="962"/>
      <c r="GO53" s="962"/>
      <c r="GP53" s="962"/>
      <c r="GQ53" s="962"/>
      <c r="GR53" s="962"/>
      <c r="GS53" s="962"/>
      <c r="GT53" s="962"/>
      <c r="GU53" s="962"/>
      <c r="GV53" s="962"/>
      <c r="GW53" s="962"/>
      <c r="GX53" s="962"/>
      <c r="GY53" s="962"/>
      <c r="GZ53" s="962"/>
      <c r="HA53" s="962"/>
      <c r="HB53" s="962"/>
      <c r="HC53" s="962"/>
      <c r="HD53" s="962"/>
      <c r="HE53" s="962"/>
      <c r="HF53" s="962"/>
      <c r="HG53" s="962"/>
      <c r="HH53" s="962"/>
      <c r="HI53" s="962"/>
      <c r="HJ53" s="962"/>
      <c r="HK53" s="962"/>
      <c r="HL53" s="962"/>
      <c r="HM53" s="962"/>
      <c r="HN53" s="962"/>
      <c r="HO53" s="962"/>
      <c r="HP53" s="962"/>
      <c r="HQ53" s="962"/>
      <c r="HR53" s="962"/>
      <c r="HS53" s="962"/>
      <c r="HT53" s="962"/>
      <c r="HU53" s="962"/>
      <c r="HV53" s="962"/>
      <c r="HW53" s="962"/>
      <c r="HX53" s="962"/>
      <c r="HY53" s="962"/>
      <c r="HZ53" s="962"/>
      <c r="IA53" s="962"/>
      <c r="IB53" s="962"/>
      <c r="IC53" s="962"/>
      <c r="ID53" s="962"/>
      <c r="IE53" s="962"/>
      <c r="IF53" s="962"/>
      <c r="IG53" s="962"/>
      <c r="IH53" s="962"/>
      <c r="II53" s="962"/>
      <c r="IJ53" s="962"/>
      <c r="IK53" s="962"/>
      <c r="IL53" s="962"/>
      <c r="IM53" s="962"/>
      <c r="IN53" s="962"/>
      <c r="IO53" s="962"/>
      <c r="IP53" s="962"/>
      <c r="IQ53" s="962"/>
      <c r="IR53" s="962"/>
      <c r="IS53" s="962"/>
      <c r="IT53" s="962"/>
      <c r="IU53" s="962"/>
      <c r="IV53" s="962"/>
    </row>
    <row r="54" spans="1:256" s="956" customFormat="1">
      <c r="B54" s="988"/>
      <c r="C54" s="959"/>
      <c r="D54" s="1118"/>
      <c r="E54" s="919"/>
      <c r="F54" s="961"/>
      <c r="G54" s="962"/>
      <c r="H54" s="962"/>
      <c r="I54" s="962"/>
      <c r="J54" s="964"/>
      <c r="K54" s="962"/>
      <c r="L54" s="962"/>
      <c r="M54" s="964"/>
      <c r="N54" s="962"/>
      <c r="O54" s="962"/>
      <c r="P54" s="962"/>
      <c r="Q54" s="962"/>
      <c r="R54" s="962"/>
      <c r="S54" s="962"/>
      <c r="T54" s="962"/>
      <c r="U54" s="962"/>
      <c r="V54" s="962"/>
      <c r="W54" s="962"/>
      <c r="X54" s="962"/>
      <c r="Y54" s="962"/>
      <c r="Z54" s="962"/>
      <c r="AA54" s="962"/>
      <c r="AB54" s="962"/>
      <c r="AC54" s="962"/>
      <c r="AD54" s="962"/>
      <c r="AE54" s="962"/>
      <c r="AF54" s="962"/>
      <c r="AG54" s="962"/>
      <c r="AH54" s="962"/>
      <c r="AI54" s="962"/>
      <c r="AJ54" s="962"/>
      <c r="AK54" s="962"/>
      <c r="AL54" s="962"/>
      <c r="AM54" s="962"/>
      <c r="AN54" s="962"/>
      <c r="AO54" s="962"/>
      <c r="AP54" s="962"/>
      <c r="AQ54" s="962"/>
      <c r="AR54" s="962"/>
      <c r="AS54" s="962"/>
      <c r="AT54" s="962"/>
      <c r="AU54" s="962"/>
      <c r="AV54" s="962"/>
      <c r="AW54" s="962"/>
      <c r="AX54" s="962"/>
      <c r="AY54" s="962"/>
      <c r="AZ54" s="962"/>
      <c r="BA54" s="962"/>
      <c r="BB54" s="962"/>
      <c r="BC54" s="962"/>
      <c r="BD54" s="962"/>
      <c r="BE54" s="962"/>
      <c r="BF54" s="962"/>
      <c r="BG54" s="962"/>
      <c r="BH54" s="962"/>
      <c r="BI54" s="962"/>
      <c r="BJ54" s="962"/>
      <c r="BK54" s="962"/>
      <c r="BL54" s="962"/>
      <c r="BM54" s="962"/>
      <c r="BN54" s="962"/>
      <c r="BO54" s="962"/>
      <c r="BP54" s="962"/>
      <c r="BQ54" s="962"/>
      <c r="BR54" s="962"/>
      <c r="BS54" s="962"/>
      <c r="BT54" s="962"/>
      <c r="BU54" s="962"/>
      <c r="BV54" s="962"/>
      <c r="BW54" s="962"/>
      <c r="BX54" s="962"/>
      <c r="BY54" s="962"/>
      <c r="BZ54" s="962"/>
      <c r="CA54" s="962"/>
      <c r="CB54" s="962"/>
      <c r="CC54" s="962"/>
      <c r="CD54" s="962"/>
      <c r="CE54" s="962"/>
      <c r="CF54" s="962"/>
      <c r="CG54" s="962"/>
      <c r="CH54" s="962"/>
      <c r="CI54" s="962"/>
      <c r="CJ54" s="962"/>
      <c r="CK54" s="962"/>
      <c r="CL54" s="962"/>
      <c r="CM54" s="962"/>
      <c r="CN54" s="962"/>
      <c r="CO54" s="962"/>
      <c r="CP54" s="962"/>
      <c r="CQ54" s="962"/>
      <c r="CR54" s="962"/>
      <c r="CS54" s="962"/>
      <c r="CT54" s="962"/>
      <c r="CU54" s="962"/>
      <c r="CV54" s="962"/>
      <c r="CW54" s="962"/>
      <c r="CX54" s="962"/>
      <c r="CY54" s="962"/>
      <c r="CZ54" s="962"/>
      <c r="DA54" s="962"/>
      <c r="DB54" s="962"/>
      <c r="DC54" s="962"/>
      <c r="DD54" s="962"/>
      <c r="DE54" s="962"/>
      <c r="DF54" s="962"/>
      <c r="DG54" s="962"/>
      <c r="DH54" s="962"/>
      <c r="DI54" s="962"/>
      <c r="DJ54" s="962"/>
      <c r="DK54" s="962"/>
      <c r="DL54" s="962"/>
      <c r="DM54" s="962"/>
      <c r="DN54" s="962"/>
      <c r="DO54" s="962"/>
      <c r="DP54" s="962"/>
      <c r="DQ54" s="962"/>
      <c r="DR54" s="962"/>
      <c r="DS54" s="962"/>
      <c r="DT54" s="962"/>
      <c r="DU54" s="962"/>
      <c r="DV54" s="962"/>
      <c r="DW54" s="962"/>
      <c r="DX54" s="962"/>
      <c r="DY54" s="962"/>
      <c r="DZ54" s="962"/>
      <c r="EA54" s="962"/>
      <c r="EB54" s="962"/>
      <c r="EC54" s="962"/>
      <c r="ED54" s="962"/>
      <c r="EE54" s="962"/>
      <c r="EF54" s="962"/>
      <c r="EG54" s="962"/>
      <c r="EH54" s="962"/>
      <c r="EI54" s="962"/>
      <c r="EJ54" s="962"/>
      <c r="EK54" s="962"/>
      <c r="EL54" s="962"/>
      <c r="EM54" s="962"/>
      <c r="EN54" s="962"/>
      <c r="EO54" s="962"/>
      <c r="EP54" s="962"/>
      <c r="EQ54" s="962"/>
      <c r="ER54" s="962"/>
      <c r="ES54" s="962"/>
      <c r="ET54" s="962"/>
      <c r="EU54" s="962"/>
      <c r="EV54" s="962"/>
      <c r="EW54" s="962"/>
      <c r="EX54" s="962"/>
      <c r="EY54" s="962"/>
      <c r="EZ54" s="962"/>
      <c r="FA54" s="962"/>
      <c r="FB54" s="962"/>
      <c r="FC54" s="962"/>
      <c r="FD54" s="962"/>
      <c r="FE54" s="962"/>
      <c r="FF54" s="962"/>
      <c r="FG54" s="962"/>
      <c r="FH54" s="962"/>
      <c r="FI54" s="962"/>
      <c r="FJ54" s="962"/>
      <c r="FK54" s="962"/>
      <c r="FL54" s="962"/>
      <c r="FM54" s="962"/>
      <c r="FN54" s="962"/>
      <c r="FO54" s="962"/>
      <c r="FP54" s="962"/>
      <c r="FQ54" s="962"/>
      <c r="FR54" s="962"/>
      <c r="FS54" s="962"/>
      <c r="FT54" s="962"/>
      <c r="FU54" s="962"/>
      <c r="FV54" s="962"/>
      <c r="FW54" s="962"/>
      <c r="FX54" s="962"/>
      <c r="FY54" s="962"/>
      <c r="FZ54" s="962"/>
      <c r="GA54" s="962"/>
      <c r="GB54" s="962"/>
      <c r="GC54" s="962"/>
      <c r="GD54" s="962"/>
      <c r="GE54" s="962"/>
      <c r="GF54" s="962"/>
      <c r="GG54" s="962"/>
      <c r="GH54" s="962"/>
      <c r="GI54" s="962"/>
      <c r="GJ54" s="962"/>
      <c r="GK54" s="962"/>
      <c r="GL54" s="962"/>
      <c r="GM54" s="962"/>
      <c r="GN54" s="962"/>
      <c r="GO54" s="962"/>
      <c r="GP54" s="962"/>
      <c r="GQ54" s="962"/>
      <c r="GR54" s="962"/>
      <c r="GS54" s="962"/>
      <c r="GT54" s="962"/>
      <c r="GU54" s="962"/>
      <c r="GV54" s="962"/>
      <c r="GW54" s="962"/>
      <c r="GX54" s="962"/>
      <c r="GY54" s="962"/>
      <c r="GZ54" s="962"/>
      <c r="HA54" s="962"/>
      <c r="HB54" s="962"/>
      <c r="HC54" s="962"/>
      <c r="HD54" s="962"/>
      <c r="HE54" s="962"/>
      <c r="HF54" s="962"/>
      <c r="HG54" s="962"/>
      <c r="HH54" s="962"/>
      <c r="HI54" s="962"/>
      <c r="HJ54" s="962"/>
      <c r="HK54" s="962"/>
      <c r="HL54" s="962"/>
      <c r="HM54" s="962"/>
      <c r="HN54" s="962"/>
      <c r="HO54" s="962"/>
      <c r="HP54" s="962"/>
      <c r="HQ54" s="962"/>
      <c r="HR54" s="962"/>
      <c r="HS54" s="962"/>
      <c r="HT54" s="962"/>
      <c r="HU54" s="962"/>
      <c r="HV54" s="962"/>
      <c r="HW54" s="962"/>
      <c r="HX54" s="962"/>
      <c r="HY54" s="962"/>
      <c r="HZ54" s="962"/>
      <c r="IA54" s="962"/>
      <c r="IB54" s="962"/>
      <c r="IC54" s="962"/>
      <c r="ID54" s="962"/>
      <c r="IE54" s="962"/>
      <c r="IF54" s="962"/>
      <c r="IG54" s="962"/>
      <c r="IH54" s="962"/>
      <c r="II54" s="962"/>
      <c r="IJ54" s="962"/>
      <c r="IK54" s="962"/>
      <c r="IL54" s="962"/>
      <c r="IM54" s="962"/>
      <c r="IN54" s="962"/>
      <c r="IO54" s="962"/>
      <c r="IP54" s="962"/>
      <c r="IQ54" s="962"/>
      <c r="IR54" s="962"/>
      <c r="IS54" s="962"/>
      <c r="IT54" s="962"/>
      <c r="IU54" s="962"/>
      <c r="IV54" s="962"/>
    </row>
    <row r="55" spans="1:256" s="956" customFormat="1" ht="26.4">
      <c r="A55" s="347">
        <f>A53+1</f>
        <v>22</v>
      </c>
      <c r="B55" s="988" t="s">
        <v>1498</v>
      </c>
      <c r="C55" s="959" t="s">
        <v>1113</v>
      </c>
      <c r="D55" s="1118">
        <v>1</v>
      </c>
      <c r="E55" s="919"/>
      <c r="F55" s="961">
        <f>D55*E55</f>
        <v>0</v>
      </c>
      <c r="G55" s="962"/>
      <c r="H55" s="962"/>
      <c r="I55" s="962"/>
      <c r="J55" s="964"/>
      <c r="K55" s="962"/>
      <c r="L55" s="962"/>
      <c r="M55" s="964"/>
      <c r="N55" s="962"/>
      <c r="O55" s="962"/>
      <c r="P55" s="962"/>
      <c r="Q55" s="962"/>
      <c r="R55" s="962"/>
      <c r="S55" s="962"/>
      <c r="T55" s="962"/>
      <c r="U55" s="962"/>
      <c r="V55" s="962"/>
      <c r="W55" s="962"/>
      <c r="X55" s="962"/>
      <c r="Y55" s="962"/>
      <c r="Z55" s="962"/>
      <c r="AA55" s="962"/>
      <c r="AB55" s="962"/>
      <c r="AC55" s="962"/>
      <c r="AD55" s="962"/>
      <c r="AE55" s="962"/>
      <c r="AF55" s="962"/>
      <c r="AG55" s="962"/>
      <c r="AH55" s="962"/>
      <c r="AI55" s="962"/>
      <c r="AJ55" s="962"/>
      <c r="AK55" s="962"/>
      <c r="AL55" s="962"/>
      <c r="AM55" s="962"/>
      <c r="AN55" s="962"/>
      <c r="AO55" s="962"/>
      <c r="AP55" s="962"/>
      <c r="AQ55" s="962"/>
      <c r="AR55" s="962"/>
      <c r="AS55" s="962"/>
      <c r="AT55" s="962"/>
      <c r="AU55" s="962"/>
      <c r="AV55" s="962"/>
      <c r="AW55" s="962"/>
      <c r="AX55" s="962"/>
      <c r="AY55" s="962"/>
      <c r="AZ55" s="962"/>
      <c r="BA55" s="962"/>
      <c r="BB55" s="962"/>
      <c r="BC55" s="962"/>
      <c r="BD55" s="962"/>
      <c r="BE55" s="962"/>
      <c r="BF55" s="962"/>
      <c r="BG55" s="962"/>
      <c r="BH55" s="962"/>
      <c r="BI55" s="962"/>
      <c r="BJ55" s="962"/>
      <c r="BK55" s="962"/>
      <c r="BL55" s="962"/>
      <c r="BM55" s="962"/>
      <c r="BN55" s="962"/>
      <c r="BO55" s="962"/>
      <c r="BP55" s="962"/>
      <c r="BQ55" s="962"/>
      <c r="BR55" s="962"/>
      <c r="BS55" s="962"/>
      <c r="BT55" s="962"/>
      <c r="BU55" s="962"/>
      <c r="BV55" s="962"/>
      <c r="BW55" s="962"/>
      <c r="BX55" s="962"/>
      <c r="BY55" s="962"/>
      <c r="BZ55" s="962"/>
      <c r="CA55" s="962"/>
      <c r="CB55" s="962"/>
      <c r="CC55" s="962"/>
      <c r="CD55" s="962"/>
      <c r="CE55" s="962"/>
      <c r="CF55" s="962"/>
      <c r="CG55" s="962"/>
      <c r="CH55" s="962"/>
      <c r="CI55" s="962"/>
      <c r="CJ55" s="962"/>
      <c r="CK55" s="962"/>
      <c r="CL55" s="962"/>
      <c r="CM55" s="962"/>
      <c r="CN55" s="962"/>
      <c r="CO55" s="962"/>
      <c r="CP55" s="962"/>
      <c r="CQ55" s="962"/>
      <c r="CR55" s="962"/>
      <c r="CS55" s="962"/>
      <c r="CT55" s="962"/>
      <c r="CU55" s="962"/>
      <c r="CV55" s="962"/>
      <c r="CW55" s="962"/>
      <c r="CX55" s="962"/>
      <c r="CY55" s="962"/>
      <c r="CZ55" s="962"/>
      <c r="DA55" s="962"/>
      <c r="DB55" s="962"/>
      <c r="DC55" s="962"/>
      <c r="DD55" s="962"/>
      <c r="DE55" s="962"/>
      <c r="DF55" s="962"/>
      <c r="DG55" s="962"/>
      <c r="DH55" s="962"/>
      <c r="DI55" s="962"/>
      <c r="DJ55" s="962"/>
      <c r="DK55" s="962"/>
      <c r="DL55" s="962"/>
      <c r="DM55" s="962"/>
      <c r="DN55" s="962"/>
      <c r="DO55" s="962"/>
      <c r="DP55" s="962"/>
      <c r="DQ55" s="962"/>
      <c r="DR55" s="962"/>
      <c r="DS55" s="962"/>
      <c r="DT55" s="962"/>
      <c r="DU55" s="962"/>
      <c r="DV55" s="962"/>
      <c r="DW55" s="962"/>
      <c r="DX55" s="962"/>
      <c r="DY55" s="962"/>
      <c r="DZ55" s="962"/>
      <c r="EA55" s="962"/>
      <c r="EB55" s="962"/>
      <c r="EC55" s="962"/>
      <c r="ED55" s="962"/>
      <c r="EE55" s="962"/>
      <c r="EF55" s="962"/>
      <c r="EG55" s="962"/>
      <c r="EH55" s="962"/>
      <c r="EI55" s="962"/>
      <c r="EJ55" s="962"/>
      <c r="EK55" s="962"/>
      <c r="EL55" s="962"/>
      <c r="EM55" s="962"/>
      <c r="EN55" s="962"/>
      <c r="EO55" s="962"/>
      <c r="EP55" s="962"/>
      <c r="EQ55" s="962"/>
      <c r="ER55" s="962"/>
      <c r="ES55" s="962"/>
      <c r="ET55" s="962"/>
      <c r="EU55" s="962"/>
      <c r="EV55" s="962"/>
      <c r="EW55" s="962"/>
      <c r="EX55" s="962"/>
      <c r="EY55" s="962"/>
      <c r="EZ55" s="962"/>
      <c r="FA55" s="962"/>
      <c r="FB55" s="962"/>
      <c r="FC55" s="962"/>
      <c r="FD55" s="962"/>
      <c r="FE55" s="962"/>
      <c r="FF55" s="962"/>
      <c r="FG55" s="962"/>
      <c r="FH55" s="962"/>
      <c r="FI55" s="962"/>
      <c r="FJ55" s="962"/>
      <c r="FK55" s="962"/>
      <c r="FL55" s="962"/>
      <c r="FM55" s="962"/>
      <c r="FN55" s="962"/>
      <c r="FO55" s="962"/>
      <c r="FP55" s="962"/>
      <c r="FQ55" s="962"/>
      <c r="FR55" s="962"/>
      <c r="FS55" s="962"/>
      <c r="FT55" s="962"/>
      <c r="FU55" s="962"/>
      <c r="FV55" s="962"/>
      <c r="FW55" s="962"/>
      <c r="FX55" s="962"/>
      <c r="FY55" s="962"/>
      <c r="FZ55" s="962"/>
      <c r="GA55" s="962"/>
      <c r="GB55" s="962"/>
      <c r="GC55" s="962"/>
      <c r="GD55" s="962"/>
      <c r="GE55" s="962"/>
      <c r="GF55" s="962"/>
      <c r="GG55" s="962"/>
      <c r="GH55" s="962"/>
      <c r="GI55" s="962"/>
      <c r="GJ55" s="962"/>
      <c r="GK55" s="962"/>
      <c r="GL55" s="962"/>
      <c r="GM55" s="962"/>
      <c r="GN55" s="962"/>
      <c r="GO55" s="962"/>
      <c r="GP55" s="962"/>
      <c r="GQ55" s="962"/>
      <c r="GR55" s="962"/>
      <c r="GS55" s="962"/>
      <c r="GT55" s="962"/>
      <c r="GU55" s="962"/>
      <c r="GV55" s="962"/>
      <c r="GW55" s="962"/>
      <c r="GX55" s="962"/>
      <c r="GY55" s="962"/>
      <c r="GZ55" s="962"/>
      <c r="HA55" s="962"/>
      <c r="HB55" s="962"/>
      <c r="HC55" s="962"/>
      <c r="HD55" s="962"/>
      <c r="HE55" s="962"/>
      <c r="HF55" s="962"/>
      <c r="HG55" s="962"/>
      <c r="HH55" s="962"/>
      <c r="HI55" s="962"/>
      <c r="HJ55" s="962"/>
      <c r="HK55" s="962"/>
      <c r="HL55" s="962"/>
      <c r="HM55" s="962"/>
      <c r="HN55" s="962"/>
      <c r="HO55" s="962"/>
      <c r="HP55" s="962"/>
      <c r="HQ55" s="962"/>
      <c r="HR55" s="962"/>
      <c r="HS55" s="962"/>
      <c r="HT55" s="962"/>
      <c r="HU55" s="962"/>
      <c r="HV55" s="962"/>
      <c r="HW55" s="962"/>
      <c r="HX55" s="962"/>
      <c r="HY55" s="962"/>
      <c r="HZ55" s="962"/>
      <c r="IA55" s="962"/>
      <c r="IB55" s="962"/>
      <c r="IC55" s="962"/>
      <c r="ID55" s="962"/>
      <c r="IE55" s="962"/>
      <c r="IF55" s="962"/>
      <c r="IG55" s="962"/>
      <c r="IH55" s="962"/>
      <c r="II55" s="962"/>
      <c r="IJ55" s="962"/>
      <c r="IK55" s="962"/>
      <c r="IL55" s="962"/>
      <c r="IM55" s="962"/>
      <c r="IN55" s="962"/>
      <c r="IO55" s="962"/>
      <c r="IP55" s="962"/>
      <c r="IQ55" s="962"/>
      <c r="IR55" s="962"/>
      <c r="IS55" s="962"/>
      <c r="IT55" s="962"/>
      <c r="IU55" s="962"/>
      <c r="IV55" s="962"/>
    </row>
    <row r="56" spans="1:256" s="1129" customFormat="1" ht="14.4">
      <c r="A56" s="959"/>
      <c r="B56" s="977"/>
      <c r="C56" s="1123"/>
      <c r="D56" s="1124"/>
      <c r="E56" s="1093"/>
      <c r="F56" s="1125"/>
      <c r="G56" s="1126"/>
      <c r="H56" s="1127"/>
      <c r="I56" s="1128"/>
      <c r="J56" s="1128"/>
    </row>
    <row r="57" spans="1:256" s="962" customFormat="1" ht="66">
      <c r="A57" s="957">
        <f>A55+1</f>
        <v>23</v>
      </c>
      <c r="B57" s="958" t="s">
        <v>1114</v>
      </c>
      <c r="C57" s="1005" t="s">
        <v>1113</v>
      </c>
      <c r="D57" s="1001">
        <v>1</v>
      </c>
      <c r="E57" s="919"/>
      <c r="F57" s="961">
        <f>D57*E57</f>
        <v>0</v>
      </c>
      <c r="G57" s="975"/>
      <c r="I57" s="1006"/>
      <c r="J57" s="963"/>
      <c r="K57" s="963"/>
      <c r="M57" s="963"/>
    </row>
    <row r="58" spans="1:256" s="956" customFormat="1">
      <c r="B58" s="988"/>
      <c r="C58" s="959"/>
      <c r="D58" s="1118"/>
      <c r="E58" s="961"/>
      <c r="F58" s="961"/>
      <c r="G58" s="962"/>
      <c r="H58" s="962"/>
      <c r="I58" s="962"/>
      <c r="J58" s="964"/>
      <c r="K58" s="962"/>
      <c r="L58" s="962"/>
      <c r="M58" s="964"/>
      <c r="N58" s="962"/>
      <c r="O58" s="962"/>
      <c r="P58" s="962"/>
      <c r="Q58" s="962"/>
      <c r="R58" s="962"/>
      <c r="S58" s="962"/>
      <c r="T58" s="962"/>
      <c r="U58" s="962"/>
      <c r="V58" s="962"/>
      <c r="W58" s="962"/>
      <c r="X58" s="962"/>
      <c r="Y58" s="962"/>
      <c r="Z58" s="962"/>
      <c r="AA58" s="962"/>
      <c r="AB58" s="962"/>
      <c r="AC58" s="962"/>
      <c r="AD58" s="962"/>
      <c r="AE58" s="962"/>
      <c r="AF58" s="962"/>
      <c r="AG58" s="962"/>
      <c r="AH58" s="962"/>
      <c r="AI58" s="962"/>
      <c r="AJ58" s="962"/>
      <c r="AK58" s="962"/>
      <c r="AL58" s="962"/>
      <c r="AM58" s="962"/>
      <c r="AN58" s="962"/>
      <c r="AO58" s="962"/>
      <c r="AP58" s="962"/>
      <c r="AQ58" s="962"/>
      <c r="AR58" s="962"/>
      <c r="AS58" s="962"/>
      <c r="AT58" s="962"/>
      <c r="AU58" s="962"/>
      <c r="AV58" s="962"/>
      <c r="AW58" s="962"/>
      <c r="AX58" s="962"/>
      <c r="AY58" s="962"/>
      <c r="AZ58" s="962"/>
      <c r="BA58" s="962"/>
      <c r="BB58" s="962"/>
      <c r="BC58" s="962"/>
      <c r="BD58" s="962"/>
      <c r="BE58" s="962"/>
      <c r="BF58" s="962"/>
      <c r="BG58" s="962"/>
      <c r="BH58" s="962"/>
      <c r="BI58" s="962"/>
      <c r="BJ58" s="962"/>
      <c r="BK58" s="962"/>
      <c r="BL58" s="962"/>
      <c r="BM58" s="962"/>
      <c r="BN58" s="962"/>
      <c r="BO58" s="962"/>
      <c r="BP58" s="962"/>
      <c r="BQ58" s="962"/>
      <c r="BR58" s="962"/>
      <c r="BS58" s="962"/>
      <c r="BT58" s="962"/>
      <c r="BU58" s="962"/>
      <c r="BV58" s="962"/>
      <c r="BW58" s="962"/>
      <c r="BX58" s="962"/>
      <c r="BY58" s="962"/>
      <c r="BZ58" s="962"/>
      <c r="CA58" s="962"/>
      <c r="CB58" s="962"/>
      <c r="CC58" s="962"/>
      <c r="CD58" s="962"/>
      <c r="CE58" s="962"/>
      <c r="CF58" s="962"/>
      <c r="CG58" s="962"/>
      <c r="CH58" s="962"/>
      <c r="CI58" s="962"/>
      <c r="CJ58" s="962"/>
      <c r="CK58" s="962"/>
      <c r="CL58" s="962"/>
      <c r="CM58" s="962"/>
      <c r="CN58" s="962"/>
      <c r="CO58" s="962"/>
      <c r="CP58" s="962"/>
      <c r="CQ58" s="962"/>
      <c r="CR58" s="962"/>
      <c r="CS58" s="962"/>
      <c r="CT58" s="962"/>
      <c r="CU58" s="962"/>
      <c r="CV58" s="962"/>
      <c r="CW58" s="962"/>
      <c r="CX58" s="962"/>
      <c r="CY58" s="962"/>
      <c r="CZ58" s="962"/>
      <c r="DA58" s="962"/>
      <c r="DB58" s="962"/>
      <c r="DC58" s="962"/>
      <c r="DD58" s="962"/>
      <c r="DE58" s="962"/>
      <c r="DF58" s="962"/>
      <c r="DG58" s="962"/>
      <c r="DH58" s="962"/>
      <c r="DI58" s="962"/>
      <c r="DJ58" s="962"/>
      <c r="DK58" s="962"/>
      <c r="DL58" s="962"/>
      <c r="DM58" s="962"/>
      <c r="DN58" s="962"/>
      <c r="DO58" s="962"/>
      <c r="DP58" s="962"/>
      <c r="DQ58" s="962"/>
      <c r="DR58" s="962"/>
      <c r="DS58" s="962"/>
      <c r="DT58" s="962"/>
      <c r="DU58" s="962"/>
      <c r="DV58" s="962"/>
      <c r="DW58" s="962"/>
      <c r="DX58" s="962"/>
      <c r="DY58" s="962"/>
      <c r="DZ58" s="962"/>
      <c r="EA58" s="962"/>
      <c r="EB58" s="962"/>
      <c r="EC58" s="962"/>
      <c r="ED58" s="962"/>
      <c r="EE58" s="962"/>
      <c r="EF58" s="962"/>
      <c r="EG58" s="962"/>
      <c r="EH58" s="962"/>
      <c r="EI58" s="962"/>
      <c r="EJ58" s="962"/>
      <c r="EK58" s="962"/>
      <c r="EL58" s="962"/>
      <c r="EM58" s="962"/>
      <c r="EN58" s="962"/>
      <c r="EO58" s="962"/>
      <c r="EP58" s="962"/>
      <c r="EQ58" s="962"/>
      <c r="ER58" s="962"/>
      <c r="ES58" s="962"/>
      <c r="ET58" s="962"/>
      <c r="EU58" s="962"/>
      <c r="EV58" s="962"/>
      <c r="EW58" s="962"/>
      <c r="EX58" s="962"/>
      <c r="EY58" s="962"/>
      <c r="EZ58" s="962"/>
      <c r="FA58" s="962"/>
      <c r="FB58" s="962"/>
      <c r="FC58" s="962"/>
      <c r="FD58" s="962"/>
      <c r="FE58" s="962"/>
      <c r="FF58" s="962"/>
      <c r="FG58" s="962"/>
      <c r="FH58" s="962"/>
      <c r="FI58" s="962"/>
      <c r="FJ58" s="962"/>
      <c r="FK58" s="962"/>
      <c r="FL58" s="962"/>
      <c r="FM58" s="962"/>
      <c r="FN58" s="962"/>
      <c r="FO58" s="962"/>
      <c r="FP58" s="962"/>
      <c r="FQ58" s="962"/>
      <c r="FR58" s="962"/>
      <c r="FS58" s="962"/>
      <c r="FT58" s="962"/>
      <c r="FU58" s="962"/>
      <c r="FV58" s="962"/>
      <c r="FW58" s="962"/>
      <c r="FX58" s="962"/>
      <c r="FY58" s="962"/>
      <c r="FZ58" s="962"/>
      <c r="GA58" s="962"/>
      <c r="GB58" s="962"/>
      <c r="GC58" s="962"/>
      <c r="GD58" s="962"/>
      <c r="GE58" s="962"/>
      <c r="GF58" s="962"/>
      <c r="GG58" s="962"/>
      <c r="GH58" s="962"/>
      <c r="GI58" s="962"/>
      <c r="GJ58" s="962"/>
      <c r="GK58" s="962"/>
      <c r="GL58" s="962"/>
      <c r="GM58" s="962"/>
      <c r="GN58" s="962"/>
      <c r="GO58" s="962"/>
      <c r="GP58" s="962"/>
      <c r="GQ58" s="962"/>
      <c r="GR58" s="962"/>
      <c r="GS58" s="962"/>
      <c r="GT58" s="962"/>
      <c r="GU58" s="962"/>
      <c r="GV58" s="962"/>
      <c r="GW58" s="962"/>
      <c r="GX58" s="962"/>
      <c r="GY58" s="962"/>
      <c r="GZ58" s="962"/>
      <c r="HA58" s="962"/>
      <c r="HB58" s="962"/>
      <c r="HC58" s="962"/>
      <c r="HD58" s="962"/>
      <c r="HE58" s="962"/>
      <c r="HF58" s="962"/>
      <c r="HG58" s="962"/>
      <c r="HH58" s="962"/>
      <c r="HI58" s="962"/>
      <c r="HJ58" s="962"/>
      <c r="HK58" s="962"/>
      <c r="HL58" s="962"/>
      <c r="HM58" s="962"/>
      <c r="HN58" s="962"/>
      <c r="HO58" s="962"/>
      <c r="HP58" s="962"/>
      <c r="HQ58" s="962"/>
      <c r="HR58" s="962"/>
      <c r="HS58" s="962"/>
      <c r="HT58" s="962"/>
      <c r="HU58" s="962"/>
      <c r="HV58" s="962"/>
      <c r="HW58" s="962"/>
      <c r="HX58" s="962"/>
      <c r="HY58" s="962"/>
      <c r="HZ58" s="962"/>
      <c r="IA58" s="962"/>
      <c r="IB58" s="962"/>
      <c r="IC58" s="962"/>
      <c r="ID58" s="962"/>
      <c r="IE58" s="962"/>
      <c r="IF58" s="962"/>
      <c r="IG58" s="962"/>
      <c r="IH58" s="962"/>
      <c r="II58" s="962"/>
      <c r="IJ58" s="962"/>
      <c r="IK58" s="962"/>
      <c r="IL58" s="962"/>
      <c r="IM58" s="962"/>
      <c r="IN58" s="962"/>
      <c r="IO58" s="962"/>
      <c r="IP58" s="962"/>
      <c r="IQ58" s="962"/>
      <c r="IR58" s="962"/>
      <c r="IS58" s="962"/>
      <c r="IT58" s="962"/>
      <c r="IU58" s="962"/>
      <c r="IV58" s="962"/>
    </row>
    <row r="59" spans="1:256" s="962" customFormat="1" ht="15" customHeight="1" thickBot="1">
      <c r="A59" s="1007"/>
      <c r="B59" s="1008" t="s">
        <v>1497</v>
      </c>
      <c r="C59" s="1009"/>
      <c r="D59" s="1131"/>
      <c r="E59" s="1011"/>
      <c r="F59" s="1012">
        <f>SUM(F10:F58)</f>
        <v>0</v>
      </c>
      <c r="K59" s="964"/>
    </row>
    <row r="60" spans="1:256" s="956" customFormat="1" ht="15" thickBot="1">
      <c r="A60" s="1175"/>
      <c r="B60" s="1176"/>
      <c r="C60" s="1177"/>
      <c r="D60" s="1176"/>
      <c r="E60" s="1178"/>
      <c r="F60" s="1179"/>
      <c r="G60" s="1180"/>
      <c r="H60" s="1181"/>
      <c r="I60" s="1182"/>
      <c r="J60" s="1182"/>
      <c r="K60" s="1182"/>
      <c r="L60" s="1182"/>
      <c r="M60" s="1182"/>
      <c r="N60" s="1182"/>
      <c r="O60" s="1182"/>
      <c r="P60" s="1182"/>
      <c r="Q60" s="1182"/>
      <c r="R60" s="1182"/>
      <c r="S60" s="1182"/>
      <c r="T60" s="1182"/>
      <c r="U60" s="1182"/>
      <c r="V60" s="1182"/>
      <c r="W60" s="1182"/>
      <c r="X60" s="1182"/>
      <c r="Y60" s="1182"/>
      <c r="Z60" s="1182"/>
      <c r="AA60" s="1182"/>
      <c r="AB60" s="1182"/>
      <c r="AC60" s="1182"/>
      <c r="AD60" s="1182"/>
      <c r="AE60" s="1182"/>
      <c r="AF60" s="1182"/>
      <c r="AG60" s="1182"/>
      <c r="AH60" s="1182"/>
      <c r="AI60" s="1182"/>
      <c r="AJ60" s="1182"/>
      <c r="AK60" s="1182"/>
      <c r="AL60" s="1182"/>
      <c r="AM60" s="1182"/>
      <c r="AN60" s="1182"/>
      <c r="AO60" s="1182"/>
      <c r="AP60" s="1182"/>
      <c r="AQ60" s="1182"/>
      <c r="AR60" s="1182"/>
      <c r="AS60" s="1182"/>
      <c r="AT60" s="1182"/>
      <c r="AU60" s="1182"/>
      <c r="AV60" s="1182"/>
      <c r="AW60" s="1182"/>
      <c r="AX60" s="1182"/>
      <c r="AY60" s="1182"/>
      <c r="AZ60" s="1182"/>
      <c r="BA60" s="1182"/>
      <c r="BB60" s="1182"/>
      <c r="BC60" s="1182"/>
      <c r="BD60" s="1182"/>
      <c r="BE60" s="1182"/>
      <c r="BF60" s="1182"/>
      <c r="BG60" s="1182"/>
      <c r="BH60" s="1182"/>
      <c r="BI60" s="1182"/>
      <c r="BJ60" s="1182"/>
      <c r="BK60" s="1182"/>
      <c r="BL60" s="1182"/>
      <c r="BM60" s="1182"/>
      <c r="BN60" s="1182"/>
      <c r="BO60" s="1182"/>
      <c r="BP60" s="1182"/>
      <c r="BQ60" s="1182"/>
      <c r="BR60" s="1182"/>
      <c r="BS60" s="1182"/>
      <c r="BT60" s="1182"/>
      <c r="BU60" s="1182"/>
      <c r="BV60" s="1182"/>
      <c r="BW60" s="1182"/>
      <c r="BX60" s="1182"/>
      <c r="BY60" s="1182"/>
      <c r="BZ60" s="1182"/>
      <c r="CA60" s="1182"/>
      <c r="CB60" s="1182"/>
      <c r="CC60" s="1182"/>
      <c r="CD60" s="1182"/>
      <c r="CE60" s="1182"/>
      <c r="CF60" s="1182"/>
      <c r="CG60" s="1182"/>
      <c r="CH60" s="1182"/>
      <c r="CI60" s="1182"/>
      <c r="CJ60" s="1182"/>
      <c r="CK60" s="1182"/>
      <c r="CL60" s="1182"/>
      <c r="CM60" s="1182"/>
      <c r="CN60" s="1182"/>
      <c r="CO60" s="1182"/>
      <c r="CP60" s="1182"/>
      <c r="CQ60" s="1182"/>
      <c r="CR60" s="1182"/>
      <c r="CS60" s="1182"/>
      <c r="CT60" s="1182"/>
      <c r="CU60" s="1182"/>
      <c r="CV60" s="1182"/>
      <c r="CW60" s="1182"/>
      <c r="CX60" s="1182"/>
      <c r="CY60" s="1182"/>
      <c r="CZ60" s="1182"/>
      <c r="DA60" s="1182"/>
      <c r="DB60" s="1182"/>
      <c r="DC60" s="1182"/>
      <c r="DD60" s="1182"/>
      <c r="DE60" s="1182"/>
      <c r="DF60" s="1182"/>
      <c r="DG60" s="1182"/>
      <c r="DH60" s="1182"/>
      <c r="DI60" s="1182"/>
      <c r="DJ60" s="1182"/>
      <c r="DK60" s="1182"/>
      <c r="DL60" s="1182"/>
      <c r="DM60" s="1182"/>
      <c r="DN60" s="1182"/>
      <c r="DO60" s="1182"/>
      <c r="DP60" s="1182"/>
      <c r="DQ60" s="1182"/>
      <c r="DR60" s="1182"/>
      <c r="DS60" s="1182"/>
      <c r="DT60" s="1182"/>
      <c r="DU60" s="1182"/>
      <c r="DV60" s="1182"/>
      <c r="DW60" s="1182"/>
      <c r="DX60" s="1182"/>
      <c r="DY60" s="1182"/>
      <c r="DZ60" s="1182"/>
      <c r="EA60" s="1182"/>
      <c r="EB60" s="1182"/>
      <c r="EC60" s="1182"/>
      <c r="ED60" s="1182"/>
      <c r="EE60" s="1182"/>
      <c r="EF60" s="1182"/>
      <c r="EG60" s="1182"/>
      <c r="EH60" s="1182"/>
      <c r="EI60" s="1182"/>
      <c r="EJ60" s="1182"/>
      <c r="EK60" s="1182"/>
      <c r="EL60" s="1182"/>
      <c r="EM60" s="1182"/>
      <c r="EN60" s="1182"/>
      <c r="EO60" s="1182"/>
      <c r="EP60" s="1182"/>
      <c r="EQ60" s="1182"/>
      <c r="ER60" s="1182"/>
      <c r="ES60" s="1182"/>
      <c r="ET60" s="1182"/>
      <c r="EU60" s="1182"/>
      <c r="EV60" s="1182"/>
      <c r="EW60" s="1182"/>
      <c r="EX60" s="1182"/>
      <c r="EY60" s="1182"/>
      <c r="EZ60" s="1182"/>
      <c r="FA60" s="1182"/>
      <c r="FB60" s="1182"/>
      <c r="FC60" s="1182"/>
      <c r="FD60" s="1182"/>
      <c r="FE60" s="1182"/>
      <c r="FF60" s="1182"/>
      <c r="FG60" s="1182"/>
      <c r="FH60" s="1182"/>
      <c r="FI60" s="1182"/>
      <c r="FJ60" s="1182"/>
      <c r="FK60" s="1182"/>
      <c r="FL60" s="1182"/>
      <c r="FM60" s="1182"/>
      <c r="FN60" s="1182"/>
      <c r="FO60" s="1182"/>
      <c r="FP60" s="1182"/>
      <c r="FQ60" s="1182"/>
      <c r="FR60" s="1182"/>
      <c r="FS60" s="1182"/>
      <c r="FT60" s="1182"/>
      <c r="FU60" s="1182"/>
      <c r="FV60" s="1182"/>
      <c r="FW60" s="1182"/>
      <c r="FX60" s="1182"/>
      <c r="FY60" s="1182"/>
      <c r="FZ60" s="1182"/>
      <c r="GA60" s="1182"/>
      <c r="GB60" s="1182"/>
      <c r="GC60" s="1182"/>
      <c r="GD60" s="1182"/>
      <c r="GE60" s="1182"/>
      <c r="GF60" s="1182"/>
      <c r="GG60" s="1182"/>
      <c r="GH60" s="1182"/>
      <c r="GI60" s="1182"/>
      <c r="GJ60" s="1182"/>
      <c r="GK60" s="1182"/>
      <c r="GL60" s="1182"/>
      <c r="GM60" s="1182"/>
      <c r="GN60" s="1182"/>
      <c r="GO60" s="1182"/>
      <c r="GP60" s="1182"/>
      <c r="GQ60" s="1182"/>
      <c r="GR60" s="1182"/>
      <c r="GS60" s="1182"/>
      <c r="GT60" s="1182"/>
      <c r="GU60" s="1182"/>
      <c r="GV60" s="1182"/>
      <c r="GW60" s="1182"/>
      <c r="GX60" s="1182"/>
      <c r="GY60" s="1182"/>
      <c r="GZ60" s="1182"/>
      <c r="HA60" s="1182"/>
      <c r="HB60" s="1182"/>
      <c r="HC60" s="1182"/>
      <c r="HD60" s="1182"/>
      <c r="HE60" s="1182"/>
      <c r="HF60" s="1182"/>
      <c r="HG60" s="1182"/>
      <c r="HH60" s="1182"/>
      <c r="HI60" s="1182"/>
      <c r="HJ60" s="1182"/>
      <c r="HK60" s="1182"/>
      <c r="HL60" s="1182"/>
      <c r="HM60" s="1182"/>
      <c r="HN60" s="1182"/>
      <c r="HO60" s="1182"/>
      <c r="HP60" s="1182"/>
      <c r="HQ60" s="1182"/>
      <c r="HR60" s="1182"/>
      <c r="HS60" s="1182"/>
      <c r="HT60" s="1182"/>
      <c r="HU60" s="1182"/>
      <c r="HV60" s="1182"/>
      <c r="HW60" s="1182"/>
      <c r="HX60" s="1182"/>
      <c r="HY60" s="1182"/>
      <c r="HZ60" s="1182"/>
      <c r="IA60" s="1182"/>
      <c r="IB60" s="1182"/>
      <c r="IC60" s="1182"/>
      <c r="ID60" s="1182"/>
      <c r="IE60" s="1182"/>
      <c r="IF60" s="1182"/>
      <c r="IG60" s="1182"/>
      <c r="IH60" s="1182"/>
      <c r="II60" s="1182"/>
      <c r="IJ60" s="1182"/>
      <c r="IK60" s="1182"/>
      <c r="IL60" s="1182"/>
      <c r="IM60" s="1182"/>
      <c r="IN60" s="1182"/>
      <c r="IO60" s="1182"/>
      <c r="IP60" s="1182"/>
      <c r="IQ60" s="1182"/>
      <c r="IR60" s="1182"/>
      <c r="IS60" s="1182"/>
      <c r="IT60" s="1182"/>
      <c r="IU60" s="1182"/>
      <c r="IV60" s="1182"/>
    </row>
    <row r="61" spans="1:256" s="1047" customFormat="1" ht="15" customHeight="1" thickTop="1">
      <c r="A61" s="1005"/>
      <c r="B61" s="958"/>
      <c r="C61" s="957"/>
      <c r="D61" s="1006"/>
      <c r="E61" s="1006"/>
      <c r="F61" s="1006"/>
      <c r="G61" s="975"/>
      <c r="H61" s="975"/>
      <c r="I61" s="962"/>
      <c r="J61" s="964"/>
      <c r="K61" s="962"/>
      <c r="L61" s="962"/>
      <c r="M61" s="964"/>
      <c r="N61" s="962"/>
      <c r="O61" s="962"/>
      <c r="P61" s="962"/>
      <c r="Q61" s="962"/>
      <c r="R61" s="962"/>
      <c r="S61" s="962"/>
      <c r="T61" s="962"/>
      <c r="U61" s="962"/>
      <c r="V61" s="962"/>
      <c r="W61" s="962"/>
      <c r="X61" s="962"/>
      <c r="Y61" s="962"/>
      <c r="Z61" s="962"/>
      <c r="AA61" s="962"/>
      <c r="AB61" s="962"/>
      <c r="AC61" s="962"/>
      <c r="AD61" s="962"/>
      <c r="AE61" s="962"/>
      <c r="AF61" s="962"/>
      <c r="AG61" s="962"/>
      <c r="AH61" s="962"/>
      <c r="AI61" s="962"/>
      <c r="AJ61" s="962"/>
      <c r="AK61" s="962"/>
      <c r="AL61" s="962"/>
      <c r="AM61" s="962"/>
      <c r="AN61" s="962"/>
      <c r="AO61" s="962"/>
      <c r="AP61" s="962"/>
      <c r="AQ61" s="962"/>
      <c r="AR61" s="962"/>
      <c r="AS61" s="962"/>
      <c r="AT61" s="962"/>
      <c r="AU61" s="962"/>
      <c r="AV61" s="962"/>
      <c r="AW61" s="962"/>
      <c r="AX61" s="962"/>
      <c r="AY61" s="962"/>
      <c r="AZ61" s="962"/>
      <c r="BA61" s="962"/>
      <c r="BB61" s="962"/>
      <c r="BC61" s="962"/>
      <c r="BD61" s="962"/>
      <c r="BE61" s="962"/>
      <c r="BF61" s="962"/>
      <c r="BG61" s="962"/>
      <c r="BH61" s="962"/>
      <c r="BI61" s="962"/>
      <c r="BJ61" s="962"/>
      <c r="BK61" s="962"/>
      <c r="BL61" s="962"/>
      <c r="BM61" s="962"/>
      <c r="BN61" s="962"/>
      <c r="BO61" s="962"/>
      <c r="BP61" s="962"/>
      <c r="BQ61" s="962"/>
      <c r="BR61" s="962"/>
      <c r="BS61" s="962"/>
      <c r="BT61" s="962"/>
      <c r="BU61" s="962"/>
      <c r="BV61" s="962"/>
      <c r="BW61" s="962"/>
      <c r="BX61" s="962"/>
      <c r="BY61" s="962"/>
      <c r="BZ61" s="962"/>
      <c r="CA61" s="962"/>
      <c r="CB61" s="962"/>
      <c r="CC61" s="962"/>
      <c r="CD61" s="962"/>
      <c r="CE61" s="962"/>
      <c r="CF61" s="962"/>
      <c r="CG61" s="962"/>
      <c r="CH61" s="962"/>
      <c r="CI61" s="962"/>
      <c r="CJ61" s="962"/>
      <c r="CK61" s="962"/>
      <c r="CL61" s="962"/>
      <c r="CM61" s="962"/>
      <c r="CN61" s="962"/>
      <c r="CO61" s="962"/>
      <c r="CP61" s="962"/>
      <c r="CQ61" s="962"/>
      <c r="CR61" s="962"/>
      <c r="CS61" s="962"/>
      <c r="CT61" s="962"/>
      <c r="CU61" s="962"/>
      <c r="CV61" s="962"/>
      <c r="CW61" s="962"/>
      <c r="CX61" s="962"/>
      <c r="CY61" s="962"/>
      <c r="CZ61" s="962"/>
      <c r="DA61" s="962"/>
      <c r="DB61" s="962"/>
      <c r="DC61" s="962"/>
      <c r="DD61" s="962"/>
      <c r="DE61" s="962"/>
      <c r="DF61" s="962"/>
      <c r="DG61" s="962"/>
      <c r="DH61" s="962"/>
      <c r="DI61" s="962"/>
      <c r="DJ61" s="962"/>
      <c r="DK61" s="962"/>
      <c r="DL61" s="962"/>
      <c r="DM61" s="962"/>
      <c r="DN61" s="962"/>
      <c r="DO61" s="962"/>
      <c r="DP61" s="962"/>
      <c r="DQ61" s="962"/>
      <c r="DR61" s="962"/>
      <c r="DS61" s="962"/>
      <c r="DT61" s="962"/>
      <c r="DU61" s="962"/>
      <c r="DV61" s="962"/>
      <c r="DW61" s="962"/>
      <c r="DX61" s="962"/>
      <c r="DY61" s="962"/>
      <c r="DZ61" s="962"/>
      <c r="EA61" s="962"/>
      <c r="EB61" s="962"/>
      <c r="EC61" s="962"/>
      <c r="ED61" s="962"/>
      <c r="EE61" s="962"/>
      <c r="EF61" s="962"/>
      <c r="EG61" s="962"/>
      <c r="EH61" s="962"/>
      <c r="EI61" s="962"/>
      <c r="EJ61" s="962"/>
      <c r="EK61" s="962"/>
      <c r="EL61" s="962"/>
      <c r="EM61" s="962"/>
      <c r="EN61" s="962"/>
      <c r="EO61" s="962"/>
      <c r="EP61" s="962"/>
      <c r="EQ61" s="962"/>
      <c r="ER61" s="962"/>
      <c r="ES61" s="962"/>
      <c r="ET61" s="962"/>
      <c r="EU61" s="962"/>
      <c r="EV61" s="962"/>
      <c r="EW61" s="962"/>
      <c r="EX61" s="962"/>
      <c r="EY61" s="962"/>
      <c r="EZ61" s="962"/>
      <c r="FA61" s="962"/>
      <c r="FB61" s="962"/>
      <c r="FC61" s="962"/>
      <c r="FD61" s="962"/>
      <c r="FE61" s="962"/>
      <c r="FF61" s="962"/>
      <c r="FG61" s="962"/>
      <c r="FH61" s="962"/>
      <c r="FI61" s="962"/>
      <c r="FJ61" s="962"/>
      <c r="FK61" s="962"/>
      <c r="FL61" s="962"/>
      <c r="FM61" s="962"/>
      <c r="FN61" s="962"/>
      <c r="FO61" s="962"/>
      <c r="FP61" s="962"/>
      <c r="FQ61" s="962"/>
      <c r="FR61" s="962"/>
      <c r="FS61" s="962"/>
      <c r="FT61" s="962"/>
      <c r="FU61" s="962"/>
      <c r="FV61" s="962"/>
      <c r="FW61" s="962"/>
      <c r="FX61" s="962"/>
      <c r="FY61" s="962"/>
      <c r="FZ61" s="962"/>
      <c r="GA61" s="962"/>
      <c r="GB61" s="962"/>
      <c r="GC61" s="962"/>
      <c r="GD61" s="962"/>
      <c r="GE61" s="962"/>
      <c r="GF61" s="962"/>
      <c r="GG61" s="962"/>
      <c r="GH61" s="962"/>
      <c r="GI61" s="962"/>
      <c r="GJ61" s="962"/>
      <c r="GK61" s="962"/>
      <c r="GL61" s="962"/>
      <c r="GM61" s="962"/>
      <c r="GN61" s="962"/>
      <c r="GO61" s="962"/>
      <c r="GP61" s="962"/>
      <c r="GQ61" s="962"/>
      <c r="GR61" s="962"/>
      <c r="GS61" s="962"/>
      <c r="GT61" s="962"/>
      <c r="GU61" s="962"/>
      <c r="GV61" s="962"/>
      <c r="GW61" s="962"/>
      <c r="GX61" s="962"/>
      <c r="GY61" s="962"/>
      <c r="GZ61" s="962"/>
      <c r="HA61" s="962"/>
      <c r="HB61" s="962"/>
      <c r="HC61" s="962"/>
      <c r="HD61" s="962"/>
      <c r="HE61" s="962"/>
      <c r="HF61" s="962"/>
      <c r="HG61" s="962"/>
      <c r="HH61" s="962"/>
      <c r="HI61" s="962"/>
      <c r="HJ61" s="962"/>
      <c r="HK61" s="962"/>
      <c r="HL61" s="962"/>
      <c r="HM61" s="962"/>
      <c r="HN61" s="962"/>
      <c r="HO61" s="962"/>
      <c r="HP61" s="962"/>
      <c r="HQ61" s="962"/>
      <c r="HR61" s="962"/>
      <c r="HS61" s="962"/>
      <c r="HT61" s="962"/>
      <c r="HU61" s="962"/>
      <c r="HV61" s="962"/>
      <c r="HW61" s="962"/>
      <c r="HX61" s="962"/>
      <c r="HY61" s="962"/>
      <c r="HZ61" s="962"/>
      <c r="IA61" s="962"/>
      <c r="IB61" s="962"/>
      <c r="IC61" s="962"/>
      <c r="ID61" s="962"/>
      <c r="IE61" s="962"/>
      <c r="IF61" s="962"/>
      <c r="IG61" s="962"/>
      <c r="IH61" s="962"/>
      <c r="II61" s="962"/>
      <c r="IJ61" s="962"/>
      <c r="IK61" s="962"/>
      <c r="IL61" s="962"/>
      <c r="IM61" s="962"/>
      <c r="IN61" s="962"/>
      <c r="IO61" s="962"/>
      <c r="IP61" s="962"/>
      <c r="IQ61" s="962"/>
      <c r="IR61" s="962"/>
      <c r="IS61" s="962"/>
      <c r="IT61" s="962"/>
      <c r="IU61" s="962"/>
      <c r="IV61" s="962"/>
    </row>
    <row r="62" spans="1:256" s="1047" customFormat="1" ht="15" customHeight="1">
      <c r="A62" s="1005"/>
      <c r="B62" s="958"/>
      <c r="C62" s="957"/>
      <c r="D62" s="1006"/>
      <c r="E62" s="1006"/>
      <c r="F62" s="1006"/>
      <c r="G62" s="975"/>
      <c r="H62" s="975"/>
      <c r="I62" s="962"/>
      <c r="J62" s="964"/>
      <c r="K62" s="962"/>
      <c r="L62" s="962"/>
      <c r="M62" s="964"/>
      <c r="N62" s="962"/>
      <c r="O62" s="962"/>
      <c r="P62" s="962"/>
      <c r="Q62" s="962"/>
      <c r="R62" s="962"/>
      <c r="S62" s="962"/>
      <c r="T62" s="962"/>
      <c r="U62" s="962"/>
      <c r="V62" s="962"/>
      <c r="W62" s="962"/>
      <c r="X62" s="962"/>
      <c r="Y62" s="962"/>
      <c r="Z62" s="962"/>
      <c r="AA62" s="962"/>
      <c r="AB62" s="962"/>
      <c r="AC62" s="962"/>
      <c r="AD62" s="962"/>
      <c r="AE62" s="962"/>
      <c r="AF62" s="962"/>
      <c r="AG62" s="962"/>
      <c r="AH62" s="962"/>
      <c r="AI62" s="962"/>
      <c r="AJ62" s="962"/>
      <c r="AK62" s="962"/>
      <c r="AL62" s="962"/>
      <c r="AM62" s="962"/>
      <c r="AN62" s="962"/>
      <c r="AO62" s="962"/>
      <c r="AP62" s="962"/>
      <c r="AQ62" s="962"/>
      <c r="AR62" s="962"/>
      <c r="AS62" s="962"/>
      <c r="AT62" s="962"/>
      <c r="AU62" s="962"/>
      <c r="AV62" s="962"/>
      <c r="AW62" s="962"/>
      <c r="AX62" s="962"/>
      <c r="AY62" s="962"/>
      <c r="AZ62" s="962"/>
      <c r="BA62" s="962"/>
      <c r="BB62" s="962"/>
      <c r="BC62" s="962"/>
      <c r="BD62" s="962"/>
      <c r="BE62" s="962"/>
      <c r="BF62" s="962"/>
      <c r="BG62" s="962"/>
      <c r="BH62" s="962"/>
      <c r="BI62" s="962"/>
      <c r="BJ62" s="962"/>
      <c r="BK62" s="962"/>
      <c r="BL62" s="962"/>
      <c r="BM62" s="962"/>
      <c r="BN62" s="962"/>
      <c r="BO62" s="962"/>
      <c r="BP62" s="962"/>
      <c r="BQ62" s="962"/>
      <c r="BR62" s="962"/>
      <c r="BS62" s="962"/>
      <c r="BT62" s="962"/>
      <c r="BU62" s="962"/>
      <c r="BV62" s="962"/>
      <c r="BW62" s="962"/>
      <c r="BX62" s="962"/>
      <c r="BY62" s="962"/>
      <c r="BZ62" s="962"/>
      <c r="CA62" s="962"/>
      <c r="CB62" s="962"/>
      <c r="CC62" s="962"/>
      <c r="CD62" s="962"/>
      <c r="CE62" s="962"/>
      <c r="CF62" s="962"/>
      <c r="CG62" s="962"/>
      <c r="CH62" s="962"/>
      <c r="CI62" s="962"/>
      <c r="CJ62" s="962"/>
      <c r="CK62" s="962"/>
      <c r="CL62" s="962"/>
      <c r="CM62" s="962"/>
      <c r="CN62" s="962"/>
      <c r="CO62" s="962"/>
      <c r="CP62" s="962"/>
      <c r="CQ62" s="962"/>
      <c r="CR62" s="962"/>
      <c r="CS62" s="962"/>
      <c r="CT62" s="962"/>
      <c r="CU62" s="962"/>
      <c r="CV62" s="962"/>
      <c r="CW62" s="962"/>
      <c r="CX62" s="962"/>
      <c r="CY62" s="962"/>
      <c r="CZ62" s="962"/>
      <c r="DA62" s="962"/>
      <c r="DB62" s="962"/>
      <c r="DC62" s="962"/>
      <c r="DD62" s="962"/>
      <c r="DE62" s="962"/>
      <c r="DF62" s="962"/>
      <c r="DG62" s="962"/>
      <c r="DH62" s="962"/>
      <c r="DI62" s="962"/>
      <c r="DJ62" s="962"/>
      <c r="DK62" s="962"/>
      <c r="DL62" s="962"/>
      <c r="DM62" s="962"/>
      <c r="DN62" s="962"/>
      <c r="DO62" s="962"/>
      <c r="DP62" s="962"/>
      <c r="DQ62" s="962"/>
      <c r="DR62" s="962"/>
      <c r="DS62" s="962"/>
      <c r="DT62" s="962"/>
      <c r="DU62" s="962"/>
      <c r="DV62" s="962"/>
      <c r="DW62" s="962"/>
      <c r="DX62" s="962"/>
      <c r="DY62" s="962"/>
      <c r="DZ62" s="962"/>
      <c r="EA62" s="962"/>
      <c r="EB62" s="962"/>
      <c r="EC62" s="962"/>
      <c r="ED62" s="962"/>
      <c r="EE62" s="962"/>
      <c r="EF62" s="962"/>
      <c r="EG62" s="962"/>
      <c r="EH62" s="962"/>
      <c r="EI62" s="962"/>
      <c r="EJ62" s="962"/>
      <c r="EK62" s="962"/>
      <c r="EL62" s="962"/>
      <c r="EM62" s="962"/>
      <c r="EN62" s="962"/>
      <c r="EO62" s="962"/>
      <c r="EP62" s="962"/>
      <c r="EQ62" s="962"/>
      <c r="ER62" s="962"/>
      <c r="ES62" s="962"/>
      <c r="ET62" s="962"/>
      <c r="EU62" s="962"/>
      <c r="EV62" s="962"/>
      <c r="EW62" s="962"/>
      <c r="EX62" s="962"/>
      <c r="EY62" s="962"/>
      <c r="EZ62" s="962"/>
      <c r="FA62" s="962"/>
      <c r="FB62" s="962"/>
      <c r="FC62" s="962"/>
      <c r="FD62" s="962"/>
      <c r="FE62" s="962"/>
      <c r="FF62" s="962"/>
      <c r="FG62" s="962"/>
      <c r="FH62" s="962"/>
      <c r="FI62" s="962"/>
      <c r="FJ62" s="962"/>
      <c r="FK62" s="962"/>
      <c r="FL62" s="962"/>
      <c r="FM62" s="962"/>
      <c r="FN62" s="962"/>
      <c r="FO62" s="962"/>
      <c r="FP62" s="962"/>
      <c r="FQ62" s="962"/>
      <c r="FR62" s="962"/>
      <c r="FS62" s="962"/>
      <c r="FT62" s="962"/>
      <c r="FU62" s="962"/>
      <c r="FV62" s="962"/>
      <c r="FW62" s="962"/>
      <c r="FX62" s="962"/>
      <c r="FY62" s="962"/>
      <c r="FZ62" s="962"/>
      <c r="GA62" s="962"/>
      <c r="GB62" s="962"/>
      <c r="GC62" s="962"/>
      <c r="GD62" s="962"/>
      <c r="GE62" s="962"/>
      <c r="GF62" s="962"/>
      <c r="GG62" s="962"/>
      <c r="GH62" s="962"/>
      <c r="GI62" s="962"/>
      <c r="GJ62" s="962"/>
      <c r="GK62" s="962"/>
      <c r="GL62" s="962"/>
      <c r="GM62" s="962"/>
      <c r="GN62" s="962"/>
      <c r="GO62" s="962"/>
      <c r="GP62" s="962"/>
      <c r="GQ62" s="962"/>
      <c r="GR62" s="962"/>
      <c r="GS62" s="962"/>
      <c r="GT62" s="962"/>
      <c r="GU62" s="962"/>
      <c r="GV62" s="962"/>
      <c r="GW62" s="962"/>
      <c r="GX62" s="962"/>
      <c r="GY62" s="962"/>
      <c r="GZ62" s="962"/>
      <c r="HA62" s="962"/>
      <c r="HB62" s="962"/>
      <c r="HC62" s="962"/>
      <c r="HD62" s="962"/>
      <c r="HE62" s="962"/>
      <c r="HF62" s="962"/>
      <c r="HG62" s="962"/>
      <c r="HH62" s="962"/>
      <c r="HI62" s="962"/>
      <c r="HJ62" s="962"/>
      <c r="HK62" s="962"/>
      <c r="HL62" s="962"/>
      <c r="HM62" s="962"/>
      <c r="HN62" s="962"/>
      <c r="HO62" s="962"/>
      <c r="HP62" s="962"/>
      <c r="HQ62" s="962"/>
      <c r="HR62" s="962"/>
      <c r="HS62" s="962"/>
      <c r="HT62" s="962"/>
      <c r="HU62" s="962"/>
      <c r="HV62" s="962"/>
      <c r="HW62" s="962"/>
      <c r="HX62" s="962"/>
      <c r="HY62" s="962"/>
      <c r="HZ62" s="962"/>
      <c r="IA62" s="962"/>
      <c r="IB62" s="962"/>
      <c r="IC62" s="962"/>
      <c r="ID62" s="962"/>
      <c r="IE62" s="962"/>
      <c r="IF62" s="962"/>
      <c r="IG62" s="962"/>
      <c r="IH62" s="962"/>
      <c r="II62" s="962"/>
      <c r="IJ62" s="962"/>
      <c r="IK62" s="962"/>
      <c r="IL62" s="962"/>
      <c r="IM62" s="962"/>
      <c r="IN62" s="962"/>
      <c r="IO62" s="962"/>
      <c r="IP62" s="962"/>
      <c r="IQ62" s="962"/>
      <c r="IR62" s="962"/>
      <c r="IS62" s="962"/>
      <c r="IT62" s="962"/>
      <c r="IU62" s="962"/>
      <c r="IV62" s="962"/>
    </row>
    <row r="63" spans="1:256" s="1047" customFormat="1" ht="15" customHeight="1">
      <c r="A63" s="1005"/>
      <c r="B63" s="958"/>
      <c r="C63" s="957"/>
      <c r="D63" s="1006"/>
      <c r="E63" s="1006"/>
      <c r="F63" s="1006"/>
      <c r="G63" s="975"/>
      <c r="H63" s="975"/>
      <c r="I63" s="962"/>
      <c r="J63" s="964"/>
      <c r="K63" s="962"/>
      <c r="L63" s="962"/>
      <c r="M63" s="964"/>
      <c r="N63" s="962"/>
      <c r="O63" s="962"/>
      <c r="P63" s="962"/>
      <c r="Q63" s="962"/>
      <c r="R63" s="962"/>
      <c r="S63" s="962"/>
      <c r="T63" s="962"/>
      <c r="U63" s="962"/>
      <c r="V63" s="962"/>
      <c r="W63" s="962"/>
      <c r="X63" s="962"/>
      <c r="Y63" s="962"/>
      <c r="Z63" s="962"/>
      <c r="AA63" s="962"/>
      <c r="AB63" s="962"/>
      <c r="AC63" s="962"/>
      <c r="AD63" s="962"/>
      <c r="AE63" s="962"/>
      <c r="AF63" s="962"/>
      <c r="AG63" s="962"/>
      <c r="AH63" s="962"/>
      <c r="AI63" s="962"/>
      <c r="AJ63" s="962"/>
      <c r="AK63" s="962"/>
      <c r="AL63" s="962"/>
      <c r="AM63" s="962"/>
      <c r="AN63" s="962"/>
      <c r="AO63" s="962"/>
      <c r="AP63" s="962"/>
      <c r="AQ63" s="962"/>
      <c r="AR63" s="962"/>
      <c r="AS63" s="962"/>
      <c r="AT63" s="962"/>
      <c r="AU63" s="962"/>
      <c r="AV63" s="962"/>
      <c r="AW63" s="962"/>
      <c r="AX63" s="962"/>
      <c r="AY63" s="962"/>
      <c r="AZ63" s="962"/>
      <c r="BA63" s="962"/>
      <c r="BB63" s="962"/>
      <c r="BC63" s="962"/>
      <c r="BD63" s="962"/>
      <c r="BE63" s="962"/>
      <c r="BF63" s="962"/>
      <c r="BG63" s="962"/>
      <c r="BH63" s="962"/>
      <c r="BI63" s="962"/>
      <c r="BJ63" s="962"/>
      <c r="BK63" s="962"/>
      <c r="BL63" s="962"/>
      <c r="BM63" s="962"/>
      <c r="BN63" s="962"/>
      <c r="BO63" s="962"/>
      <c r="BP63" s="962"/>
      <c r="BQ63" s="962"/>
      <c r="BR63" s="962"/>
      <c r="BS63" s="962"/>
      <c r="BT63" s="962"/>
      <c r="BU63" s="962"/>
      <c r="BV63" s="962"/>
      <c r="BW63" s="962"/>
      <c r="BX63" s="962"/>
      <c r="BY63" s="962"/>
      <c r="BZ63" s="962"/>
      <c r="CA63" s="962"/>
      <c r="CB63" s="962"/>
      <c r="CC63" s="962"/>
      <c r="CD63" s="962"/>
      <c r="CE63" s="962"/>
      <c r="CF63" s="962"/>
      <c r="CG63" s="962"/>
      <c r="CH63" s="962"/>
      <c r="CI63" s="962"/>
      <c r="CJ63" s="962"/>
      <c r="CK63" s="962"/>
      <c r="CL63" s="962"/>
      <c r="CM63" s="962"/>
      <c r="CN63" s="962"/>
      <c r="CO63" s="962"/>
      <c r="CP63" s="962"/>
      <c r="CQ63" s="962"/>
      <c r="CR63" s="962"/>
      <c r="CS63" s="962"/>
      <c r="CT63" s="962"/>
      <c r="CU63" s="962"/>
      <c r="CV63" s="962"/>
      <c r="CW63" s="962"/>
      <c r="CX63" s="962"/>
      <c r="CY63" s="962"/>
      <c r="CZ63" s="962"/>
      <c r="DA63" s="962"/>
      <c r="DB63" s="962"/>
      <c r="DC63" s="962"/>
      <c r="DD63" s="962"/>
      <c r="DE63" s="962"/>
      <c r="DF63" s="962"/>
      <c r="DG63" s="962"/>
      <c r="DH63" s="962"/>
      <c r="DI63" s="962"/>
      <c r="DJ63" s="962"/>
      <c r="DK63" s="962"/>
      <c r="DL63" s="962"/>
      <c r="DM63" s="962"/>
      <c r="DN63" s="962"/>
      <c r="DO63" s="962"/>
      <c r="DP63" s="962"/>
      <c r="DQ63" s="962"/>
      <c r="DR63" s="962"/>
      <c r="DS63" s="962"/>
      <c r="DT63" s="962"/>
      <c r="DU63" s="962"/>
      <c r="DV63" s="962"/>
      <c r="DW63" s="962"/>
      <c r="DX63" s="962"/>
      <c r="DY63" s="962"/>
      <c r="DZ63" s="962"/>
      <c r="EA63" s="962"/>
      <c r="EB63" s="962"/>
      <c r="EC63" s="962"/>
      <c r="ED63" s="962"/>
      <c r="EE63" s="962"/>
      <c r="EF63" s="962"/>
      <c r="EG63" s="962"/>
      <c r="EH63" s="962"/>
      <c r="EI63" s="962"/>
      <c r="EJ63" s="962"/>
      <c r="EK63" s="962"/>
      <c r="EL63" s="962"/>
      <c r="EM63" s="962"/>
      <c r="EN63" s="962"/>
      <c r="EO63" s="962"/>
      <c r="EP63" s="962"/>
      <c r="EQ63" s="962"/>
      <c r="ER63" s="962"/>
      <c r="ES63" s="962"/>
      <c r="ET63" s="962"/>
      <c r="EU63" s="962"/>
      <c r="EV63" s="962"/>
      <c r="EW63" s="962"/>
      <c r="EX63" s="962"/>
      <c r="EY63" s="962"/>
      <c r="EZ63" s="962"/>
      <c r="FA63" s="962"/>
      <c r="FB63" s="962"/>
      <c r="FC63" s="962"/>
      <c r="FD63" s="962"/>
      <c r="FE63" s="962"/>
      <c r="FF63" s="962"/>
      <c r="FG63" s="962"/>
      <c r="FH63" s="962"/>
      <c r="FI63" s="962"/>
      <c r="FJ63" s="962"/>
      <c r="FK63" s="962"/>
      <c r="FL63" s="962"/>
      <c r="FM63" s="962"/>
      <c r="FN63" s="962"/>
      <c r="FO63" s="962"/>
      <c r="FP63" s="962"/>
      <c r="FQ63" s="962"/>
      <c r="FR63" s="962"/>
      <c r="FS63" s="962"/>
      <c r="FT63" s="962"/>
      <c r="FU63" s="962"/>
      <c r="FV63" s="962"/>
      <c r="FW63" s="962"/>
      <c r="FX63" s="962"/>
      <c r="FY63" s="962"/>
      <c r="FZ63" s="962"/>
      <c r="GA63" s="962"/>
      <c r="GB63" s="962"/>
      <c r="GC63" s="962"/>
      <c r="GD63" s="962"/>
      <c r="GE63" s="962"/>
      <c r="GF63" s="962"/>
      <c r="GG63" s="962"/>
      <c r="GH63" s="962"/>
      <c r="GI63" s="962"/>
      <c r="GJ63" s="962"/>
      <c r="GK63" s="962"/>
      <c r="GL63" s="962"/>
      <c r="GM63" s="962"/>
      <c r="GN63" s="962"/>
      <c r="GO63" s="962"/>
      <c r="GP63" s="962"/>
      <c r="GQ63" s="962"/>
      <c r="GR63" s="962"/>
      <c r="GS63" s="962"/>
      <c r="GT63" s="962"/>
      <c r="GU63" s="962"/>
      <c r="GV63" s="962"/>
      <c r="GW63" s="962"/>
      <c r="GX63" s="962"/>
      <c r="GY63" s="962"/>
      <c r="GZ63" s="962"/>
      <c r="HA63" s="962"/>
      <c r="HB63" s="962"/>
      <c r="HC63" s="962"/>
      <c r="HD63" s="962"/>
      <c r="HE63" s="962"/>
      <c r="HF63" s="962"/>
      <c r="HG63" s="962"/>
      <c r="HH63" s="962"/>
      <c r="HI63" s="962"/>
      <c r="HJ63" s="962"/>
      <c r="HK63" s="962"/>
      <c r="HL63" s="962"/>
      <c r="HM63" s="962"/>
      <c r="HN63" s="962"/>
      <c r="HO63" s="962"/>
      <c r="HP63" s="962"/>
      <c r="HQ63" s="962"/>
      <c r="HR63" s="962"/>
      <c r="HS63" s="962"/>
      <c r="HT63" s="962"/>
      <c r="HU63" s="962"/>
      <c r="HV63" s="962"/>
      <c r="HW63" s="962"/>
      <c r="HX63" s="962"/>
      <c r="HY63" s="962"/>
      <c r="HZ63" s="962"/>
      <c r="IA63" s="962"/>
      <c r="IB63" s="962"/>
      <c r="IC63" s="962"/>
      <c r="ID63" s="962"/>
      <c r="IE63" s="962"/>
      <c r="IF63" s="962"/>
      <c r="IG63" s="962"/>
      <c r="IH63" s="962"/>
      <c r="II63" s="962"/>
      <c r="IJ63" s="962"/>
      <c r="IK63" s="962"/>
      <c r="IL63" s="962"/>
      <c r="IM63" s="962"/>
      <c r="IN63" s="962"/>
      <c r="IO63" s="962"/>
      <c r="IP63" s="962"/>
      <c r="IQ63" s="962"/>
      <c r="IR63" s="962"/>
      <c r="IS63" s="962"/>
      <c r="IT63" s="962"/>
      <c r="IU63" s="962"/>
      <c r="IV63" s="962"/>
    </row>
    <row r="64" spans="1:256" s="1047" customFormat="1" ht="15" customHeight="1">
      <c r="A64" s="1005"/>
      <c r="B64" s="958"/>
      <c r="C64" s="957"/>
      <c r="D64" s="1006"/>
      <c r="E64" s="1006"/>
      <c r="F64" s="1006"/>
      <c r="G64" s="975"/>
      <c r="H64" s="975"/>
      <c r="I64" s="962"/>
      <c r="J64" s="964"/>
      <c r="K64" s="962"/>
      <c r="L64" s="962"/>
      <c r="M64" s="964"/>
      <c r="N64" s="962"/>
      <c r="O64" s="962"/>
      <c r="P64" s="962"/>
      <c r="Q64" s="962"/>
      <c r="R64" s="962"/>
      <c r="S64" s="962"/>
      <c r="T64" s="962"/>
      <c r="U64" s="962"/>
      <c r="V64" s="962"/>
      <c r="W64" s="962"/>
      <c r="X64" s="962"/>
      <c r="Y64" s="962"/>
      <c r="Z64" s="962"/>
      <c r="AA64" s="962"/>
      <c r="AB64" s="962"/>
      <c r="AC64" s="962"/>
      <c r="AD64" s="962"/>
      <c r="AE64" s="962"/>
      <c r="AF64" s="962"/>
      <c r="AG64" s="962"/>
      <c r="AH64" s="962"/>
      <c r="AI64" s="962"/>
      <c r="AJ64" s="962"/>
      <c r="AK64" s="962"/>
      <c r="AL64" s="962"/>
      <c r="AM64" s="962"/>
      <c r="AN64" s="962"/>
      <c r="AO64" s="962"/>
      <c r="AP64" s="962"/>
      <c r="AQ64" s="962"/>
      <c r="AR64" s="962"/>
      <c r="AS64" s="962"/>
      <c r="AT64" s="962"/>
      <c r="AU64" s="962"/>
      <c r="AV64" s="962"/>
      <c r="AW64" s="962"/>
      <c r="AX64" s="962"/>
      <c r="AY64" s="962"/>
      <c r="AZ64" s="962"/>
      <c r="BA64" s="962"/>
      <c r="BB64" s="962"/>
      <c r="BC64" s="962"/>
      <c r="BD64" s="962"/>
      <c r="BE64" s="962"/>
      <c r="BF64" s="962"/>
      <c r="BG64" s="962"/>
      <c r="BH64" s="962"/>
      <c r="BI64" s="962"/>
      <c r="BJ64" s="962"/>
      <c r="BK64" s="962"/>
      <c r="BL64" s="962"/>
      <c r="BM64" s="962"/>
      <c r="BN64" s="962"/>
      <c r="BO64" s="962"/>
      <c r="BP64" s="962"/>
      <c r="BQ64" s="962"/>
      <c r="BR64" s="962"/>
      <c r="BS64" s="962"/>
      <c r="BT64" s="962"/>
      <c r="BU64" s="962"/>
      <c r="BV64" s="962"/>
      <c r="BW64" s="962"/>
      <c r="BX64" s="962"/>
      <c r="BY64" s="962"/>
      <c r="BZ64" s="962"/>
      <c r="CA64" s="962"/>
      <c r="CB64" s="962"/>
      <c r="CC64" s="962"/>
      <c r="CD64" s="962"/>
      <c r="CE64" s="962"/>
      <c r="CF64" s="962"/>
      <c r="CG64" s="962"/>
      <c r="CH64" s="962"/>
      <c r="CI64" s="962"/>
      <c r="CJ64" s="962"/>
      <c r="CK64" s="962"/>
      <c r="CL64" s="962"/>
      <c r="CM64" s="962"/>
      <c r="CN64" s="962"/>
      <c r="CO64" s="962"/>
      <c r="CP64" s="962"/>
      <c r="CQ64" s="962"/>
      <c r="CR64" s="962"/>
      <c r="CS64" s="962"/>
      <c r="CT64" s="962"/>
      <c r="CU64" s="962"/>
      <c r="CV64" s="962"/>
      <c r="CW64" s="962"/>
      <c r="CX64" s="962"/>
      <c r="CY64" s="962"/>
      <c r="CZ64" s="962"/>
      <c r="DA64" s="962"/>
      <c r="DB64" s="962"/>
      <c r="DC64" s="962"/>
      <c r="DD64" s="962"/>
      <c r="DE64" s="962"/>
      <c r="DF64" s="962"/>
      <c r="DG64" s="962"/>
      <c r="DH64" s="962"/>
      <c r="DI64" s="962"/>
      <c r="DJ64" s="962"/>
      <c r="DK64" s="962"/>
      <c r="DL64" s="962"/>
      <c r="DM64" s="962"/>
      <c r="DN64" s="962"/>
      <c r="DO64" s="962"/>
      <c r="DP64" s="962"/>
      <c r="DQ64" s="962"/>
      <c r="DR64" s="962"/>
      <c r="DS64" s="962"/>
      <c r="DT64" s="962"/>
      <c r="DU64" s="962"/>
      <c r="DV64" s="962"/>
      <c r="DW64" s="962"/>
      <c r="DX64" s="962"/>
      <c r="DY64" s="962"/>
      <c r="DZ64" s="962"/>
      <c r="EA64" s="962"/>
      <c r="EB64" s="962"/>
      <c r="EC64" s="962"/>
      <c r="ED64" s="962"/>
      <c r="EE64" s="962"/>
      <c r="EF64" s="962"/>
      <c r="EG64" s="962"/>
      <c r="EH64" s="962"/>
      <c r="EI64" s="962"/>
      <c r="EJ64" s="962"/>
      <c r="EK64" s="962"/>
      <c r="EL64" s="962"/>
      <c r="EM64" s="962"/>
      <c r="EN64" s="962"/>
      <c r="EO64" s="962"/>
      <c r="EP64" s="962"/>
      <c r="EQ64" s="962"/>
      <c r="ER64" s="962"/>
      <c r="ES64" s="962"/>
      <c r="ET64" s="962"/>
      <c r="EU64" s="962"/>
      <c r="EV64" s="962"/>
      <c r="EW64" s="962"/>
      <c r="EX64" s="962"/>
      <c r="EY64" s="962"/>
      <c r="EZ64" s="962"/>
      <c r="FA64" s="962"/>
      <c r="FB64" s="962"/>
      <c r="FC64" s="962"/>
      <c r="FD64" s="962"/>
      <c r="FE64" s="962"/>
      <c r="FF64" s="962"/>
      <c r="FG64" s="962"/>
      <c r="FH64" s="962"/>
      <c r="FI64" s="962"/>
      <c r="FJ64" s="962"/>
      <c r="FK64" s="962"/>
      <c r="FL64" s="962"/>
      <c r="FM64" s="962"/>
      <c r="FN64" s="962"/>
      <c r="FO64" s="962"/>
      <c r="FP64" s="962"/>
      <c r="FQ64" s="962"/>
      <c r="FR64" s="962"/>
      <c r="FS64" s="962"/>
      <c r="FT64" s="962"/>
      <c r="FU64" s="962"/>
      <c r="FV64" s="962"/>
      <c r="FW64" s="962"/>
      <c r="FX64" s="962"/>
      <c r="FY64" s="962"/>
      <c r="FZ64" s="962"/>
      <c r="GA64" s="962"/>
      <c r="GB64" s="962"/>
      <c r="GC64" s="962"/>
      <c r="GD64" s="962"/>
      <c r="GE64" s="962"/>
      <c r="GF64" s="962"/>
      <c r="GG64" s="962"/>
      <c r="GH64" s="962"/>
      <c r="GI64" s="962"/>
      <c r="GJ64" s="962"/>
      <c r="GK64" s="962"/>
      <c r="GL64" s="962"/>
      <c r="GM64" s="962"/>
      <c r="GN64" s="962"/>
      <c r="GO64" s="962"/>
      <c r="GP64" s="962"/>
      <c r="GQ64" s="962"/>
      <c r="GR64" s="962"/>
      <c r="GS64" s="962"/>
      <c r="GT64" s="962"/>
      <c r="GU64" s="962"/>
      <c r="GV64" s="962"/>
      <c r="GW64" s="962"/>
      <c r="GX64" s="962"/>
      <c r="GY64" s="962"/>
      <c r="GZ64" s="962"/>
      <c r="HA64" s="962"/>
      <c r="HB64" s="962"/>
      <c r="HC64" s="962"/>
      <c r="HD64" s="962"/>
      <c r="HE64" s="962"/>
      <c r="HF64" s="962"/>
      <c r="HG64" s="962"/>
      <c r="HH64" s="962"/>
      <c r="HI64" s="962"/>
      <c r="HJ64" s="962"/>
      <c r="HK64" s="962"/>
      <c r="HL64" s="962"/>
      <c r="HM64" s="962"/>
      <c r="HN64" s="962"/>
      <c r="HO64" s="962"/>
      <c r="HP64" s="962"/>
      <c r="HQ64" s="962"/>
      <c r="HR64" s="962"/>
      <c r="HS64" s="962"/>
      <c r="HT64" s="962"/>
      <c r="HU64" s="962"/>
      <c r="HV64" s="962"/>
      <c r="HW64" s="962"/>
      <c r="HX64" s="962"/>
      <c r="HY64" s="962"/>
      <c r="HZ64" s="962"/>
      <c r="IA64" s="962"/>
      <c r="IB64" s="962"/>
      <c r="IC64" s="962"/>
      <c r="ID64" s="962"/>
      <c r="IE64" s="962"/>
      <c r="IF64" s="962"/>
      <c r="IG64" s="962"/>
      <c r="IH64" s="962"/>
      <c r="II64" s="962"/>
      <c r="IJ64" s="962"/>
      <c r="IK64" s="962"/>
      <c r="IL64" s="962"/>
      <c r="IM64" s="962"/>
      <c r="IN64" s="962"/>
      <c r="IO64" s="962"/>
      <c r="IP64" s="962"/>
      <c r="IQ64" s="962"/>
      <c r="IR64" s="962"/>
      <c r="IS64" s="962"/>
      <c r="IT64" s="962"/>
      <c r="IU64" s="962"/>
      <c r="IV64" s="962"/>
    </row>
    <row r="65" spans="1:256" s="1047" customFormat="1" ht="15" customHeight="1">
      <c r="A65" s="1005"/>
      <c r="B65" s="958"/>
      <c r="C65" s="957"/>
      <c r="D65" s="1006"/>
      <c r="E65" s="1006"/>
      <c r="F65" s="1006"/>
      <c r="G65" s="975"/>
      <c r="H65" s="975"/>
      <c r="I65" s="962"/>
      <c r="J65" s="964"/>
      <c r="K65" s="962"/>
      <c r="L65" s="962"/>
      <c r="M65" s="964"/>
      <c r="N65" s="962"/>
      <c r="O65" s="962"/>
      <c r="P65" s="962"/>
      <c r="Q65" s="962"/>
      <c r="R65" s="962"/>
      <c r="S65" s="962"/>
      <c r="T65" s="962"/>
      <c r="U65" s="962"/>
      <c r="V65" s="962"/>
      <c r="W65" s="962"/>
      <c r="X65" s="962"/>
      <c r="Y65" s="962"/>
      <c r="Z65" s="962"/>
      <c r="AA65" s="962"/>
      <c r="AB65" s="962"/>
      <c r="AC65" s="962"/>
      <c r="AD65" s="962"/>
      <c r="AE65" s="962"/>
      <c r="AF65" s="962"/>
      <c r="AG65" s="962"/>
      <c r="AH65" s="962"/>
      <c r="AI65" s="962"/>
      <c r="AJ65" s="962"/>
      <c r="AK65" s="962"/>
      <c r="AL65" s="962"/>
      <c r="AM65" s="962"/>
      <c r="AN65" s="962"/>
      <c r="AO65" s="962"/>
      <c r="AP65" s="962"/>
      <c r="AQ65" s="962"/>
      <c r="AR65" s="962"/>
      <c r="AS65" s="962"/>
      <c r="AT65" s="962"/>
      <c r="AU65" s="962"/>
      <c r="AV65" s="962"/>
      <c r="AW65" s="962"/>
      <c r="AX65" s="962"/>
      <c r="AY65" s="962"/>
      <c r="AZ65" s="962"/>
      <c r="BA65" s="962"/>
      <c r="BB65" s="962"/>
      <c r="BC65" s="962"/>
      <c r="BD65" s="962"/>
      <c r="BE65" s="962"/>
      <c r="BF65" s="962"/>
      <c r="BG65" s="962"/>
      <c r="BH65" s="962"/>
      <c r="BI65" s="962"/>
      <c r="BJ65" s="962"/>
      <c r="BK65" s="962"/>
      <c r="BL65" s="962"/>
      <c r="BM65" s="962"/>
      <c r="BN65" s="962"/>
      <c r="BO65" s="962"/>
      <c r="BP65" s="962"/>
      <c r="BQ65" s="962"/>
      <c r="BR65" s="962"/>
      <c r="BS65" s="962"/>
      <c r="BT65" s="962"/>
      <c r="BU65" s="962"/>
      <c r="BV65" s="962"/>
      <c r="BW65" s="962"/>
      <c r="BX65" s="962"/>
      <c r="BY65" s="962"/>
      <c r="BZ65" s="962"/>
      <c r="CA65" s="962"/>
      <c r="CB65" s="962"/>
      <c r="CC65" s="962"/>
      <c r="CD65" s="962"/>
      <c r="CE65" s="962"/>
      <c r="CF65" s="962"/>
      <c r="CG65" s="962"/>
      <c r="CH65" s="962"/>
      <c r="CI65" s="962"/>
      <c r="CJ65" s="962"/>
      <c r="CK65" s="962"/>
      <c r="CL65" s="962"/>
      <c r="CM65" s="962"/>
      <c r="CN65" s="962"/>
      <c r="CO65" s="962"/>
      <c r="CP65" s="962"/>
      <c r="CQ65" s="962"/>
      <c r="CR65" s="962"/>
      <c r="CS65" s="962"/>
      <c r="CT65" s="962"/>
      <c r="CU65" s="962"/>
      <c r="CV65" s="962"/>
      <c r="CW65" s="962"/>
      <c r="CX65" s="962"/>
      <c r="CY65" s="962"/>
      <c r="CZ65" s="962"/>
      <c r="DA65" s="962"/>
      <c r="DB65" s="962"/>
      <c r="DC65" s="962"/>
      <c r="DD65" s="962"/>
      <c r="DE65" s="962"/>
      <c r="DF65" s="962"/>
      <c r="DG65" s="962"/>
      <c r="DH65" s="962"/>
      <c r="DI65" s="962"/>
      <c r="DJ65" s="962"/>
      <c r="DK65" s="962"/>
      <c r="DL65" s="962"/>
      <c r="DM65" s="962"/>
      <c r="DN65" s="962"/>
      <c r="DO65" s="962"/>
      <c r="DP65" s="962"/>
      <c r="DQ65" s="962"/>
      <c r="DR65" s="962"/>
      <c r="DS65" s="962"/>
      <c r="DT65" s="962"/>
      <c r="DU65" s="962"/>
      <c r="DV65" s="962"/>
      <c r="DW65" s="962"/>
      <c r="DX65" s="962"/>
      <c r="DY65" s="962"/>
      <c r="DZ65" s="962"/>
      <c r="EA65" s="962"/>
      <c r="EB65" s="962"/>
      <c r="EC65" s="962"/>
      <c r="ED65" s="962"/>
      <c r="EE65" s="962"/>
      <c r="EF65" s="962"/>
      <c r="EG65" s="962"/>
      <c r="EH65" s="962"/>
      <c r="EI65" s="962"/>
      <c r="EJ65" s="962"/>
      <c r="EK65" s="962"/>
      <c r="EL65" s="962"/>
      <c r="EM65" s="962"/>
      <c r="EN65" s="962"/>
      <c r="EO65" s="962"/>
      <c r="EP65" s="962"/>
      <c r="EQ65" s="962"/>
      <c r="ER65" s="962"/>
      <c r="ES65" s="962"/>
      <c r="ET65" s="962"/>
      <c r="EU65" s="962"/>
      <c r="EV65" s="962"/>
      <c r="EW65" s="962"/>
      <c r="EX65" s="962"/>
      <c r="EY65" s="962"/>
      <c r="EZ65" s="962"/>
      <c r="FA65" s="962"/>
      <c r="FB65" s="962"/>
      <c r="FC65" s="962"/>
      <c r="FD65" s="962"/>
      <c r="FE65" s="962"/>
      <c r="FF65" s="962"/>
      <c r="FG65" s="962"/>
      <c r="FH65" s="962"/>
      <c r="FI65" s="962"/>
      <c r="FJ65" s="962"/>
      <c r="FK65" s="962"/>
      <c r="FL65" s="962"/>
      <c r="FM65" s="962"/>
      <c r="FN65" s="962"/>
      <c r="FO65" s="962"/>
      <c r="FP65" s="962"/>
      <c r="FQ65" s="962"/>
      <c r="FR65" s="962"/>
      <c r="FS65" s="962"/>
      <c r="FT65" s="962"/>
      <c r="FU65" s="962"/>
      <c r="FV65" s="962"/>
      <c r="FW65" s="962"/>
      <c r="FX65" s="962"/>
      <c r="FY65" s="962"/>
      <c r="FZ65" s="962"/>
      <c r="GA65" s="962"/>
      <c r="GB65" s="962"/>
      <c r="GC65" s="962"/>
      <c r="GD65" s="962"/>
      <c r="GE65" s="962"/>
      <c r="GF65" s="962"/>
      <c r="GG65" s="962"/>
      <c r="GH65" s="962"/>
      <c r="GI65" s="962"/>
      <c r="GJ65" s="962"/>
      <c r="GK65" s="962"/>
      <c r="GL65" s="962"/>
      <c r="GM65" s="962"/>
      <c r="GN65" s="962"/>
      <c r="GO65" s="962"/>
      <c r="GP65" s="962"/>
      <c r="GQ65" s="962"/>
      <c r="GR65" s="962"/>
      <c r="GS65" s="962"/>
      <c r="GT65" s="962"/>
      <c r="GU65" s="962"/>
      <c r="GV65" s="962"/>
      <c r="GW65" s="962"/>
      <c r="GX65" s="962"/>
      <c r="GY65" s="962"/>
      <c r="GZ65" s="962"/>
      <c r="HA65" s="962"/>
      <c r="HB65" s="962"/>
      <c r="HC65" s="962"/>
      <c r="HD65" s="962"/>
      <c r="HE65" s="962"/>
      <c r="HF65" s="962"/>
      <c r="HG65" s="962"/>
      <c r="HH65" s="962"/>
      <c r="HI65" s="962"/>
      <c r="HJ65" s="962"/>
      <c r="HK65" s="962"/>
      <c r="HL65" s="962"/>
      <c r="HM65" s="962"/>
      <c r="HN65" s="962"/>
      <c r="HO65" s="962"/>
      <c r="HP65" s="962"/>
      <c r="HQ65" s="962"/>
      <c r="HR65" s="962"/>
      <c r="HS65" s="962"/>
      <c r="HT65" s="962"/>
      <c r="HU65" s="962"/>
      <c r="HV65" s="962"/>
      <c r="HW65" s="962"/>
      <c r="HX65" s="962"/>
      <c r="HY65" s="962"/>
      <c r="HZ65" s="962"/>
      <c r="IA65" s="962"/>
      <c r="IB65" s="962"/>
      <c r="IC65" s="962"/>
      <c r="ID65" s="962"/>
      <c r="IE65" s="962"/>
      <c r="IF65" s="962"/>
      <c r="IG65" s="962"/>
      <c r="IH65" s="962"/>
      <c r="II65" s="962"/>
      <c r="IJ65" s="962"/>
      <c r="IK65" s="962"/>
      <c r="IL65" s="962"/>
      <c r="IM65" s="962"/>
      <c r="IN65" s="962"/>
      <c r="IO65" s="962"/>
      <c r="IP65" s="962"/>
      <c r="IQ65" s="962"/>
      <c r="IR65" s="962"/>
      <c r="IS65" s="962"/>
      <c r="IT65" s="962"/>
      <c r="IU65" s="962"/>
      <c r="IV65" s="962"/>
    </row>
    <row r="66" spans="1:256" s="1047" customFormat="1" ht="15" customHeight="1">
      <c r="A66" s="1005"/>
      <c r="B66" s="958"/>
      <c r="C66" s="957"/>
      <c r="D66" s="1006"/>
      <c r="E66" s="1006"/>
      <c r="F66" s="1006"/>
      <c r="G66" s="975"/>
      <c r="H66" s="975"/>
      <c r="I66" s="962"/>
      <c r="J66" s="964"/>
      <c r="K66" s="962"/>
      <c r="L66" s="962"/>
      <c r="M66" s="964"/>
      <c r="N66" s="962"/>
      <c r="O66" s="962"/>
      <c r="P66" s="962"/>
      <c r="Q66" s="962"/>
      <c r="R66" s="962"/>
      <c r="S66" s="962"/>
      <c r="T66" s="962"/>
      <c r="U66" s="962"/>
      <c r="V66" s="962"/>
      <c r="W66" s="962"/>
      <c r="X66" s="962"/>
      <c r="Y66" s="962"/>
      <c r="Z66" s="962"/>
      <c r="AA66" s="962"/>
      <c r="AB66" s="962"/>
      <c r="AC66" s="962"/>
      <c r="AD66" s="962"/>
      <c r="AE66" s="962"/>
      <c r="AF66" s="962"/>
      <c r="AG66" s="962"/>
      <c r="AH66" s="962"/>
      <c r="AI66" s="962"/>
      <c r="AJ66" s="962"/>
      <c r="AK66" s="962"/>
      <c r="AL66" s="962"/>
      <c r="AM66" s="962"/>
      <c r="AN66" s="962"/>
      <c r="AO66" s="962"/>
      <c r="AP66" s="962"/>
      <c r="AQ66" s="962"/>
      <c r="AR66" s="962"/>
      <c r="AS66" s="962"/>
      <c r="AT66" s="962"/>
      <c r="AU66" s="962"/>
      <c r="AV66" s="962"/>
      <c r="AW66" s="962"/>
      <c r="AX66" s="962"/>
      <c r="AY66" s="962"/>
      <c r="AZ66" s="962"/>
      <c r="BA66" s="962"/>
      <c r="BB66" s="962"/>
      <c r="BC66" s="962"/>
      <c r="BD66" s="962"/>
      <c r="BE66" s="962"/>
      <c r="BF66" s="962"/>
      <c r="BG66" s="962"/>
      <c r="BH66" s="962"/>
      <c r="BI66" s="962"/>
      <c r="BJ66" s="962"/>
      <c r="BK66" s="962"/>
      <c r="BL66" s="962"/>
      <c r="BM66" s="962"/>
      <c r="BN66" s="962"/>
      <c r="BO66" s="962"/>
      <c r="BP66" s="962"/>
      <c r="BQ66" s="962"/>
      <c r="BR66" s="962"/>
      <c r="BS66" s="962"/>
      <c r="BT66" s="962"/>
      <c r="BU66" s="962"/>
      <c r="BV66" s="962"/>
      <c r="BW66" s="962"/>
      <c r="BX66" s="962"/>
      <c r="BY66" s="962"/>
      <c r="BZ66" s="962"/>
      <c r="CA66" s="962"/>
      <c r="CB66" s="962"/>
      <c r="CC66" s="962"/>
      <c r="CD66" s="962"/>
      <c r="CE66" s="962"/>
      <c r="CF66" s="962"/>
      <c r="CG66" s="962"/>
      <c r="CH66" s="962"/>
      <c r="CI66" s="962"/>
      <c r="CJ66" s="962"/>
      <c r="CK66" s="962"/>
      <c r="CL66" s="962"/>
      <c r="CM66" s="962"/>
      <c r="CN66" s="962"/>
      <c r="CO66" s="962"/>
      <c r="CP66" s="962"/>
      <c r="CQ66" s="962"/>
      <c r="CR66" s="962"/>
      <c r="CS66" s="962"/>
      <c r="CT66" s="962"/>
      <c r="CU66" s="962"/>
      <c r="CV66" s="962"/>
      <c r="CW66" s="962"/>
      <c r="CX66" s="962"/>
      <c r="CY66" s="962"/>
      <c r="CZ66" s="962"/>
      <c r="DA66" s="962"/>
      <c r="DB66" s="962"/>
      <c r="DC66" s="962"/>
      <c r="DD66" s="962"/>
      <c r="DE66" s="962"/>
      <c r="DF66" s="962"/>
      <c r="DG66" s="962"/>
      <c r="DH66" s="962"/>
      <c r="DI66" s="962"/>
      <c r="DJ66" s="962"/>
      <c r="DK66" s="962"/>
      <c r="DL66" s="962"/>
      <c r="DM66" s="962"/>
      <c r="DN66" s="962"/>
      <c r="DO66" s="962"/>
      <c r="DP66" s="962"/>
      <c r="DQ66" s="962"/>
      <c r="DR66" s="962"/>
      <c r="DS66" s="962"/>
      <c r="DT66" s="962"/>
      <c r="DU66" s="962"/>
      <c r="DV66" s="962"/>
      <c r="DW66" s="962"/>
      <c r="DX66" s="962"/>
      <c r="DY66" s="962"/>
      <c r="DZ66" s="962"/>
      <c r="EA66" s="962"/>
      <c r="EB66" s="962"/>
      <c r="EC66" s="962"/>
      <c r="ED66" s="962"/>
      <c r="EE66" s="962"/>
      <c r="EF66" s="962"/>
      <c r="EG66" s="962"/>
      <c r="EH66" s="962"/>
      <c r="EI66" s="962"/>
      <c r="EJ66" s="962"/>
      <c r="EK66" s="962"/>
      <c r="EL66" s="962"/>
      <c r="EM66" s="962"/>
      <c r="EN66" s="962"/>
      <c r="EO66" s="962"/>
      <c r="EP66" s="962"/>
      <c r="EQ66" s="962"/>
      <c r="ER66" s="962"/>
      <c r="ES66" s="962"/>
      <c r="ET66" s="962"/>
      <c r="EU66" s="962"/>
      <c r="EV66" s="962"/>
      <c r="EW66" s="962"/>
      <c r="EX66" s="962"/>
      <c r="EY66" s="962"/>
      <c r="EZ66" s="962"/>
      <c r="FA66" s="962"/>
      <c r="FB66" s="962"/>
      <c r="FC66" s="962"/>
      <c r="FD66" s="962"/>
      <c r="FE66" s="962"/>
      <c r="FF66" s="962"/>
      <c r="FG66" s="962"/>
      <c r="FH66" s="962"/>
      <c r="FI66" s="962"/>
      <c r="FJ66" s="962"/>
      <c r="FK66" s="962"/>
      <c r="FL66" s="962"/>
      <c r="FM66" s="962"/>
      <c r="FN66" s="962"/>
      <c r="FO66" s="962"/>
      <c r="FP66" s="962"/>
      <c r="FQ66" s="962"/>
      <c r="FR66" s="962"/>
      <c r="FS66" s="962"/>
      <c r="FT66" s="962"/>
      <c r="FU66" s="962"/>
      <c r="FV66" s="962"/>
      <c r="FW66" s="962"/>
      <c r="FX66" s="962"/>
      <c r="FY66" s="962"/>
      <c r="FZ66" s="962"/>
      <c r="GA66" s="962"/>
      <c r="GB66" s="962"/>
      <c r="GC66" s="962"/>
      <c r="GD66" s="962"/>
      <c r="GE66" s="962"/>
      <c r="GF66" s="962"/>
      <c r="GG66" s="962"/>
      <c r="GH66" s="962"/>
      <c r="GI66" s="962"/>
      <c r="GJ66" s="962"/>
      <c r="GK66" s="962"/>
      <c r="GL66" s="962"/>
      <c r="GM66" s="962"/>
      <c r="GN66" s="962"/>
      <c r="GO66" s="962"/>
      <c r="GP66" s="962"/>
      <c r="GQ66" s="962"/>
      <c r="GR66" s="962"/>
      <c r="GS66" s="962"/>
      <c r="GT66" s="962"/>
      <c r="GU66" s="962"/>
      <c r="GV66" s="962"/>
      <c r="GW66" s="962"/>
      <c r="GX66" s="962"/>
      <c r="GY66" s="962"/>
      <c r="GZ66" s="962"/>
      <c r="HA66" s="962"/>
      <c r="HB66" s="962"/>
      <c r="HC66" s="962"/>
      <c r="HD66" s="962"/>
      <c r="HE66" s="962"/>
      <c r="HF66" s="962"/>
      <c r="HG66" s="962"/>
      <c r="HH66" s="962"/>
      <c r="HI66" s="962"/>
      <c r="HJ66" s="962"/>
      <c r="HK66" s="962"/>
      <c r="HL66" s="962"/>
      <c r="HM66" s="962"/>
      <c r="HN66" s="962"/>
      <c r="HO66" s="962"/>
      <c r="HP66" s="962"/>
      <c r="HQ66" s="962"/>
      <c r="HR66" s="962"/>
      <c r="HS66" s="962"/>
      <c r="HT66" s="962"/>
      <c r="HU66" s="962"/>
      <c r="HV66" s="962"/>
      <c r="HW66" s="962"/>
      <c r="HX66" s="962"/>
      <c r="HY66" s="962"/>
      <c r="HZ66" s="962"/>
      <c r="IA66" s="962"/>
      <c r="IB66" s="962"/>
      <c r="IC66" s="962"/>
      <c r="ID66" s="962"/>
      <c r="IE66" s="962"/>
      <c r="IF66" s="962"/>
      <c r="IG66" s="962"/>
      <c r="IH66" s="962"/>
      <c r="II66" s="962"/>
      <c r="IJ66" s="962"/>
      <c r="IK66" s="962"/>
      <c r="IL66" s="962"/>
      <c r="IM66" s="962"/>
      <c r="IN66" s="962"/>
      <c r="IO66" s="962"/>
      <c r="IP66" s="962"/>
      <c r="IQ66" s="962"/>
      <c r="IR66" s="962"/>
      <c r="IS66" s="962"/>
      <c r="IT66" s="962"/>
      <c r="IU66" s="962"/>
      <c r="IV66" s="962"/>
    </row>
    <row r="67" spans="1:256" s="1047" customFormat="1" ht="15" customHeight="1">
      <c r="A67" s="1005"/>
      <c r="B67" s="958"/>
      <c r="C67" s="957"/>
      <c r="D67" s="1006"/>
      <c r="E67" s="1006"/>
      <c r="F67" s="1006"/>
      <c r="G67" s="975"/>
      <c r="H67" s="975"/>
      <c r="I67" s="962"/>
      <c r="J67" s="964"/>
      <c r="K67" s="962"/>
      <c r="L67" s="962"/>
      <c r="M67" s="964"/>
      <c r="N67" s="962"/>
      <c r="O67" s="962"/>
      <c r="P67" s="962"/>
      <c r="Q67" s="962"/>
      <c r="R67" s="962"/>
      <c r="S67" s="962"/>
      <c r="T67" s="962"/>
      <c r="U67" s="962"/>
      <c r="V67" s="962"/>
      <c r="W67" s="962"/>
      <c r="X67" s="962"/>
      <c r="Y67" s="962"/>
      <c r="Z67" s="962"/>
      <c r="AA67" s="962"/>
      <c r="AB67" s="962"/>
      <c r="AC67" s="962"/>
      <c r="AD67" s="962"/>
      <c r="AE67" s="962"/>
      <c r="AF67" s="962"/>
      <c r="AG67" s="962"/>
      <c r="AH67" s="962"/>
      <c r="AI67" s="962"/>
      <c r="AJ67" s="962"/>
      <c r="AK67" s="962"/>
      <c r="AL67" s="962"/>
      <c r="AM67" s="962"/>
      <c r="AN67" s="962"/>
      <c r="AO67" s="962"/>
      <c r="AP67" s="962"/>
      <c r="AQ67" s="962"/>
      <c r="AR67" s="962"/>
      <c r="AS67" s="962"/>
      <c r="AT67" s="962"/>
      <c r="AU67" s="962"/>
      <c r="AV67" s="962"/>
      <c r="AW67" s="962"/>
      <c r="AX67" s="962"/>
      <c r="AY67" s="962"/>
      <c r="AZ67" s="962"/>
      <c r="BA67" s="962"/>
      <c r="BB67" s="962"/>
      <c r="BC67" s="962"/>
      <c r="BD67" s="962"/>
      <c r="BE67" s="962"/>
      <c r="BF67" s="962"/>
      <c r="BG67" s="962"/>
      <c r="BH67" s="962"/>
      <c r="BI67" s="962"/>
      <c r="BJ67" s="962"/>
      <c r="BK67" s="962"/>
      <c r="BL67" s="962"/>
      <c r="BM67" s="962"/>
      <c r="BN67" s="962"/>
      <c r="BO67" s="962"/>
      <c r="BP67" s="962"/>
      <c r="BQ67" s="962"/>
      <c r="BR67" s="962"/>
      <c r="BS67" s="962"/>
      <c r="BT67" s="962"/>
      <c r="BU67" s="962"/>
      <c r="BV67" s="962"/>
      <c r="BW67" s="962"/>
      <c r="BX67" s="962"/>
      <c r="BY67" s="962"/>
      <c r="BZ67" s="962"/>
      <c r="CA67" s="962"/>
      <c r="CB67" s="962"/>
      <c r="CC67" s="962"/>
      <c r="CD67" s="962"/>
      <c r="CE67" s="962"/>
      <c r="CF67" s="962"/>
      <c r="CG67" s="962"/>
      <c r="CH67" s="962"/>
      <c r="CI67" s="962"/>
      <c r="CJ67" s="962"/>
      <c r="CK67" s="962"/>
      <c r="CL67" s="962"/>
      <c r="CM67" s="962"/>
      <c r="CN67" s="962"/>
      <c r="CO67" s="962"/>
      <c r="CP67" s="962"/>
      <c r="CQ67" s="962"/>
      <c r="CR67" s="962"/>
      <c r="CS67" s="962"/>
      <c r="CT67" s="962"/>
      <c r="CU67" s="962"/>
      <c r="CV67" s="962"/>
      <c r="CW67" s="962"/>
      <c r="CX67" s="962"/>
      <c r="CY67" s="962"/>
      <c r="CZ67" s="962"/>
      <c r="DA67" s="962"/>
      <c r="DB67" s="962"/>
      <c r="DC67" s="962"/>
      <c r="DD67" s="962"/>
      <c r="DE67" s="962"/>
      <c r="DF67" s="962"/>
      <c r="DG67" s="962"/>
      <c r="DH67" s="962"/>
      <c r="DI67" s="962"/>
      <c r="DJ67" s="962"/>
      <c r="DK67" s="962"/>
      <c r="DL67" s="962"/>
      <c r="DM67" s="962"/>
      <c r="DN67" s="962"/>
      <c r="DO67" s="962"/>
      <c r="DP67" s="962"/>
      <c r="DQ67" s="962"/>
      <c r="DR67" s="962"/>
      <c r="DS67" s="962"/>
      <c r="DT67" s="962"/>
      <c r="DU67" s="962"/>
      <c r="DV67" s="962"/>
      <c r="DW67" s="962"/>
      <c r="DX67" s="962"/>
      <c r="DY67" s="962"/>
      <c r="DZ67" s="962"/>
      <c r="EA67" s="962"/>
      <c r="EB67" s="962"/>
      <c r="EC67" s="962"/>
      <c r="ED67" s="962"/>
      <c r="EE67" s="962"/>
      <c r="EF67" s="962"/>
      <c r="EG67" s="962"/>
      <c r="EH67" s="962"/>
      <c r="EI67" s="962"/>
      <c r="EJ67" s="962"/>
      <c r="EK67" s="962"/>
      <c r="EL67" s="962"/>
      <c r="EM67" s="962"/>
      <c r="EN67" s="962"/>
      <c r="EO67" s="962"/>
      <c r="EP67" s="962"/>
      <c r="EQ67" s="962"/>
      <c r="ER67" s="962"/>
      <c r="ES67" s="962"/>
      <c r="ET67" s="962"/>
      <c r="EU67" s="962"/>
      <c r="EV67" s="962"/>
      <c r="EW67" s="962"/>
      <c r="EX67" s="962"/>
      <c r="EY67" s="962"/>
      <c r="EZ67" s="962"/>
      <c r="FA67" s="962"/>
      <c r="FB67" s="962"/>
      <c r="FC67" s="962"/>
      <c r="FD67" s="962"/>
      <c r="FE67" s="962"/>
      <c r="FF67" s="962"/>
      <c r="FG67" s="962"/>
      <c r="FH67" s="962"/>
      <c r="FI67" s="962"/>
      <c r="FJ67" s="962"/>
      <c r="FK67" s="962"/>
      <c r="FL67" s="962"/>
      <c r="FM67" s="962"/>
      <c r="FN67" s="962"/>
      <c r="FO67" s="962"/>
      <c r="FP67" s="962"/>
      <c r="FQ67" s="962"/>
      <c r="FR67" s="962"/>
      <c r="FS67" s="962"/>
      <c r="FT67" s="962"/>
      <c r="FU67" s="962"/>
      <c r="FV67" s="962"/>
      <c r="FW67" s="962"/>
      <c r="FX67" s="962"/>
      <c r="FY67" s="962"/>
      <c r="FZ67" s="962"/>
      <c r="GA67" s="962"/>
      <c r="GB67" s="962"/>
      <c r="GC67" s="962"/>
      <c r="GD67" s="962"/>
      <c r="GE67" s="962"/>
      <c r="GF67" s="962"/>
      <c r="GG67" s="962"/>
      <c r="GH67" s="962"/>
      <c r="GI67" s="962"/>
      <c r="GJ67" s="962"/>
      <c r="GK67" s="962"/>
      <c r="GL67" s="962"/>
      <c r="GM67" s="962"/>
      <c r="GN67" s="962"/>
      <c r="GO67" s="962"/>
      <c r="GP67" s="962"/>
      <c r="GQ67" s="962"/>
      <c r="GR67" s="962"/>
      <c r="GS67" s="962"/>
      <c r="GT67" s="962"/>
      <c r="GU67" s="962"/>
      <c r="GV67" s="962"/>
      <c r="GW67" s="962"/>
      <c r="GX67" s="962"/>
      <c r="GY67" s="962"/>
      <c r="GZ67" s="962"/>
      <c r="HA67" s="962"/>
      <c r="HB67" s="962"/>
      <c r="HC67" s="962"/>
      <c r="HD67" s="962"/>
      <c r="HE67" s="962"/>
      <c r="HF67" s="962"/>
      <c r="HG67" s="962"/>
      <c r="HH67" s="962"/>
      <c r="HI67" s="962"/>
      <c r="HJ67" s="962"/>
      <c r="HK67" s="962"/>
      <c r="HL67" s="962"/>
      <c r="HM67" s="962"/>
      <c r="HN67" s="962"/>
      <c r="HO67" s="962"/>
      <c r="HP67" s="962"/>
      <c r="HQ67" s="962"/>
      <c r="HR67" s="962"/>
      <c r="HS67" s="962"/>
      <c r="HT67" s="962"/>
      <c r="HU67" s="962"/>
      <c r="HV67" s="962"/>
      <c r="HW67" s="962"/>
      <c r="HX67" s="962"/>
      <c r="HY67" s="962"/>
      <c r="HZ67" s="962"/>
      <c r="IA67" s="962"/>
      <c r="IB67" s="962"/>
      <c r="IC67" s="962"/>
      <c r="ID67" s="962"/>
      <c r="IE67" s="962"/>
      <c r="IF67" s="962"/>
      <c r="IG67" s="962"/>
      <c r="IH67" s="962"/>
      <c r="II67" s="962"/>
      <c r="IJ67" s="962"/>
      <c r="IK67" s="962"/>
      <c r="IL67" s="962"/>
      <c r="IM67" s="962"/>
      <c r="IN67" s="962"/>
      <c r="IO67" s="962"/>
      <c r="IP67" s="962"/>
      <c r="IQ67" s="962"/>
      <c r="IR67" s="962"/>
      <c r="IS67" s="962"/>
      <c r="IT67" s="962"/>
      <c r="IU67" s="962"/>
      <c r="IV67" s="962"/>
    </row>
    <row r="68" spans="1:256" s="1047" customFormat="1" ht="15" customHeight="1">
      <c r="A68" s="1005"/>
      <c r="B68" s="958"/>
      <c r="C68" s="957"/>
      <c r="D68" s="1006"/>
      <c r="E68" s="1006"/>
      <c r="F68" s="1006"/>
      <c r="G68" s="975"/>
      <c r="H68" s="975"/>
      <c r="I68" s="962"/>
      <c r="J68" s="964"/>
      <c r="K68" s="962"/>
      <c r="L68" s="962"/>
      <c r="M68" s="964"/>
      <c r="N68" s="962"/>
      <c r="O68" s="962"/>
      <c r="P68" s="962"/>
      <c r="Q68" s="962"/>
      <c r="R68" s="962"/>
      <c r="S68" s="962"/>
      <c r="T68" s="962"/>
      <c r="U68" s="962"/>
      <c r="V68" s="962"/>
      <c r="W68" s="962"/>
      <c r="X68" s="962"/>
      <c r="Y68" s="962"/>
      <c r="Z68" s="962"/>
      <c r="AA68" s="962"/>
      <c r="AB68" s="962"/>
      <c r="AC68" s="962"/>
      <c r="AD68" s="962"/>
      <c r="AE68" s="962"/>
      <c r="AF68" s="962"/>
      <c r="AG68" s="962"/>
      <c r="AH68" s="962"/>
      <c r="AI68" s="962"/>
      <c r="AJ68" s="962"/>
      <c r="AK68" s="962"/>
      <c r="AL68" s="962"/>
      <c r="AM68" s="962"/>
      <c r="AN68" s="962"/>
      <c r="AO68" s="962"/>
      <c r="AP68" s="962"/>
      <c r="AQ68" s="962"/>
      <c r="AR68" s="962"/>
      <c r="AS68" s="962"/>
      <c r="AT68" s="962"/>
      <c r="AU68" s="962"/>
      <c r="AV68" s="962"/>
      <c r="AW68" s="962"/>
      <c r="AX68" s="962"/>
      <c r="AY68" s="962"/>
      <c r="AZ68" s="962"/>
      <c r="BA68" s="962"/>
      <c r="BB68" s="962"/>
      <c r="BC68" s="962"/>
      <c r="BD68" s="962"/>
      <c r="BE68" s="962"/>
      <c r="BF68" s="962"/>
      <c r="BG68" s="962"/>
      <c r="BH68" s="962"/>
      <c r="BI68" s="962"/>
      <c r="BJ68" s="962"/>
      <c r="BK68" s="962"/>
      <c r="BL68" s="962"/>
      <c r="BM68" s="962"/>
      <c r="BN68" s="962"/>
      <c r="BO68" s="962"/>
      <c r="BP68" s="962"/>
      <c r="BQ68" s="962"/>
      <c r="BR68" s="962"/>
      <c r="BS68" s="962"/>
      <c r="BT68" s="962"/>
      <c r="BU68" s="962"/>
      <c r="BV68" s="962"/>
      <c r="BW68" s="962"/>
      <c r="BX68" s="962"/>
      <c r="BY68" s="962"/>
      <c r="BZ68" s="962"/>
      <c r="CA68" s="962"/>
      <c r="CB68" s="962"/>
      <c r="CC68" s="962"/>
      <c r="CD68" s="962"/>
      <c r="CE68" s="962"/>
      <c r="CF68" s="962"/>
      <c r="CG68" s="962"/>
      <c r="CH68" s="962"/>
      <c r="CI68" s="962"/>
      <c r="CJ68" s="962"/>
      <c r="CK68" s="962"/>
      <c r="CL68" s="962"/>
      <c r="CM68" s="962"/>
      <c r="CN68" s="962"/>
      <c r="CO68" s="962"/>
      <c r="CP68" s="962"/>
      <c r="CQ68" s="962"/>
      <c r="CR68" s="962"/>
      <c r="CS68" s="962"/>
      <c r="CT68" s="962"/>
      <c r="CU68" s="962"/>
      <c r="CV68" s="962"/>
      <c r="CW68" s="962"/>
      <c r="CX68" s="962"/>
      <c r="CY68" s="962"/>
      <c r="CZ68" s="962"/>
      <c r="DA68" s="962"/>
      <c r="DB68" s="962"/>
      <c r="DC68" s="962"/>
      <c r="DD68" s="962"/>
      <c r="DE68" s="962"/>
      <c r="DF68" s="962"/>
      <c r="DG68" s="962"/>
      <c r="DH68" s="962"/>
      <c r="DI68" s="962"/>
      <c r="DJ68" s="962"/>
      <c r="DK68" s="962"/>
      <c r="DL68" s="962"/>
      <c r="DM68" s="962"/>
      <c r="DN68" s="962"/>
      <c r="DO68" s="962"/>
      <c r="DP68" s="962"/>
      <c r="DQ68" s="962"/>
      <c r="DR68" s="962"/>
      <c r="DS68" s="962"/>
      <c r="DT68" s="962"/>
      <c r="DU68" s="962"/>
      <c r="DV68" s="962"/>
      <c r="DW68" s="962"/>
      <c r="DX68" s="962"/>
      <c r="DY68" s="962"/>
      <c r="DZ68" s="962"/>
      <c r="EA68" s="962"/>
      <c r="EB68" s="962"/>
      <c r="EC68" s="962"/>
      <c r="ED68" s="962"/>
      <c r="EE68" s="962"/>
      <c r="EF68" s="962"/>
      <c r="EG68" s="962"/>
      <c r="EH68" s="962"/>
      <c r="EI68" s="962"/>
      <c r="EJ68" s="962"/>
      <c r="EK68" s="962"/>
      <c r="EL68" s="962"/>
      <c r="EM68" s="962"/>
      <c r="EN68" s="962"/>
      <c r="EO68" s="962"/>
      <c r="EP68" s="962"/>
      <c r="EQ68" s="962"/>
      <c r="ER68" s="962"/>
      <c r="ES68" s="962"/>
      <c r="ET68" s="962"/>
      <c r="EU68" s="962"/>
      <c r="EV68" s="962"/>
      <c r="EW68" s="962"/>
      <c r="EX68" s="962"/>
      <c r="EY68" s="962"/>
      <c r="EZ68" s="962"/>
      <c r="FA68" s="962"/>
      <c r="FB68" s="962"/>
      <c r="FC68" s="962"/>
      <c r="FD68" s="962"/>
      <c r="FE68" s="962"/>
      <c r="FF68" s="962"/>
      <c r="FG68" s="962"/>
      <c r="FH68" s="962"/>
      <c r="FI68" s="962"/>
      <c r="FJ68" s="962"/>
      <c r="FK68" s="962"/>
      <c r="FL68" s="962"/>
      <c r="FM68" s="962"/>
      <c r="FN68" s="962"/>
      <c r="FO68" s="962"/>
      <c r="FP68" s="962"/>
      <c r="FQ68" s="962"/>
      <c r="FR68" s="962"/>
      <c r="FS68" s="962"/>
      <c r="FT68" s="962"/>
      <c r="FU68" s="962"/>
      <c r="FV68" s="962"/>
      <c r="FW68" s="962"/>
      <c r="FX68" s="962"/>
      <c r="FY68" s="962"/>
      <c r="FZ68" s="962"/>
      <c r="GA68" s="962"/>
      <c r="GB68" s="962"/>
      <c r="GC68" s="962"/>
      <c r="GD68" s="962"/>
      <c r="GE68" s="962"/>
      <c r="GF68" s="962"/>
      <c r="GG68" s="962"/>
      <c r="GH68" s="962"/>
      <c r="GI68" s="962"/>
      <c r="GJ68" s="962"/>
      <c r="GK68" s="962"/>
      <c r="GL68" s="962"/>
      <c r="GM68" s="962"/>
      <c r="GN68" s="962"/>
      <c r="GO68" s="962"/>
      <c r="GP68" s="962"/>
      <c r="GQ68" s="962"/>
      <c r="GR68" s="962"/>
      <c r="GS68" s="962"/>
      <c r="GT68" s="962"/>
      <c r="GU68" s="962"/>
      <c r="GV68" s="962"/>
      <c r="GW68" s="962"/>
      <c r="GX68" s="962"/>
      <c r="GY68" s="962"/>
      <c r="GZ68" s="962"/>
      <c r="HA68" s="962"/>
      <c r="HB68" s="962"/>
      <c r="HC68" s="962"/>
      <c r="HD68" s="962"/>
      <c r="HE68" s="962"/>
      <c r="HF68" s="962"/>
      <c r="HG68" s="962"/>
      <c r="HH68" s="962"/>
      <c r="HI68" s="962"/>
      <c r="HJ68" s="962"/>
      <c r="HK68" s="962"/>
      <c r="HL68" s="962"/>
      <c r="HM68" s="962"/>
      <c r="HN68" s="962"/>
      <c r="HO68" s="962"/>
      <c r="HP68" s="962"/>
      <c r="HQ68" s="962"/>
      <c r="HR68" s="962"/>
      <c r="HS68" s="962"/>
      <c r="HT68" s="962"/>
      <c r="HU68" s="962"/>
      <c r="HV68" s="962"/>
      <c r="HW68" s="962"/>
      <c r="HX68" s="962"/>
      <c r="HY68" s="962"/>
      <c r="HZ68" s="962"/>
      <c r="IA68" s="962"/>
      <c r="IB68" s="962"/>
      <c r="IC68" s="962"/>
      <c r="ID68" s="962"/>
      <c r="IE68" s="962"/>
      <c r="IF68" s="962"/>
      <c r="IG68" s="962"/>
      <c r="IH68" s="962"/>
      <c r="II68" s="962"/>
      <c r="IJ68" s="962"/>
      <c r="IK68" s="962"/>
      <c r="IL68" s="962"/>
      <c r="IM68" s="962"/>
      <c r="IN68" s="962"/>
      <c r="IO68" s="962"/>
      <c r="IP68" s="962"/>
      <c r="IQ68" s="962"/>
      <c r="IR68" s="962"/>
      <c r="IS68" s="962"/>
      <c r="IT68" s="962"/>
      <c r="IU68" s="962"/>
      <c r="IV68" s="962"/>
    </row>
    <row r="69" spans="1:256" s="1047" customFormat="1" ht="15" customHeight="1">
      <c r="A69" s="1005"/>
      <c r="B69" s="958"/>
      <c r="C69" s="957"/>
      <c r="D69" s="1006"/>
      <c r="E69" s="1006"/>
      <c r="F69" s="1006"/>
      <c r="G69" s="975"/>
      <c r="H69" s="975"/>
      <c r="I69" s="962"/>
      <c r="J69" s="964"/>
      <c r="K69" s="962"/>
      <c r="L69" s="962"/>
      <c r="M69" s="964"/>
      <c r="N69" s="962"/>
      <c r="O69" s="962"/>
      <c r="P69" s="962"/>
      <c r="Q69" s="962"/>
      <c r="R69" s="962"/>
      <c r="S69" s="962"/>
      <c r="T69" s="962"/>
      <c r="U69" s="962"/>
      <c r="V69" s="962"/>
      <c r="W69" s="962"/>
      <c r="X69" s="962"/>
      <c r="Y69" s="962"/>
      <c r="Z69" s="962"/>
      <c r="AA69" s="962"/>
      <c r="AB69" s="962"/>
      <c r="AC69" s="962"/>
      <c r="AD69" s="962"/>
      <c r="AE69" s="962"/>
      <c r="AF69" s="962"/>
      <c r="AG69" s="962"/>
      <c r="AH69" s="962"/>
      <c r="AI69" s="962"/>
      <c r="AJ69" s="962"/>
      <c r="AK69" s="962"/>
      <c r="AL69" s="962"/>
      <c r="AM69" s="962"/>
      <c r="AN69" s="962"/>
      <c r="AO69" s="962"/>
      <c r="AP69" s="962"/>
      <c r="AQ69" s="962"/>
      <c r="AR69" s="962"/>
      <c r="AS69" s="962"/>
      <c r="AT69" s="962"/>
      <c r="AU69" s="962"/>
      <c r="AV69" s="962"/>
      <c r="AW69" s="962"/>
      <c r="AX69" s="962"/>
      <c r="AY69" s="962"/>
      <c r="AZ69" s="962"/>
      <c r="BA69" s="962"/>
      <c r="BB69" s="962"/>
      <c r="BC69" s="962"/>
      <c r="BD69" s="962"/>
      <c r="BE69" s="962"/>
      <c r="BF69" s="962"/>
      <c r="BG69" s="962"/>
      <c r="BH69" s="962"/>
      <c r="BI69" s="962"/>
      <c r="BJ69" s="962"/>
      <c r="BK69" s="962"/>
      <c r="BL69" s="962"/>
      <c r="BM69" s="962"/>
      <c r="BN69" s="962"/>
      <c r="BO69" s="962"/>
      <c r="BP69" s="962"/>
      <c r="BQ69" s="962"/>
      <c r="BR69" s="962"/>
      <c r="BS69" s="962"/>
      <c r="BT69" s="962"/>
      <c r="BU69" s="962"/>
      <c r="BV69" s="962"/>
      <c r="BW69" s="962"/>
      <c r="BX69" s="962"/>
      <c r="BY69" s="962"/>
      <c r="BZ69" s="962"/>
      <c r="CA69" s="962"/>
      <c r="CB69" s="962"/>
      <c r="CC69" s="962"/>
      <c r="CD69" s="962"/>
      <c r="CE69" s="962"/>
      <c r="CF69" s="962"/>
      <c r="CG69" s="962"/>
      <c r="CH69" s="962"/>
      <c r="CI69" s="962"/>
      <c r="CJ69" s="962"/>
      <c r="CK69" s="962"/>
      <c r="CL69" s="962"/>
      <c r="CM69" s="962"/>
      <c r="CN69" s="962"/>
      <c r="CO69" s="962"/>
      <c r="CP69" s="962"/>
      <c r="CQ69" s="962"/>
      <c r="CR69" s="962"/>
      <c r="CS69" s="962"/>
      <c r="CT69" s="962"/>
      <c r="CU69" s="962"/>
      <c r="CV69" s="962"/>
      <c r="CW69" s="962"/>
      <c r="CX69" s="962"/>
      <c r="CY69" s="962"/>
      <c r="CZ69" s="962"/>
      <c r="DA69" s="962"/>
      <c r="DB69" s="962"/>
      <c r="DC69" s="962"/>
      <c r="DD69" s="962"/>
      <c r="DE69" s="962"/>
      <c r="DF69" s="962"/>
      <c r="DG69" s="962"/>
      <c r="DH69" s="962"/>
      <c r="DI69" s="962"/>
      <c r="DJ69" s="962"/>
      <c r="DK69" s="962"/>
      <c r="DL69" s="962"/>
      <c r="DM69" s="962"/>
      <c r="DN69" s="962"/>
      <c r="DO69" s="962"/>
      <c r="DP69" s="962"/>
      <c r="DQ69" s="962"/>
      <c r="DR69" s="962"/>
      <c r="DS69" s="962"/>
      <c r="DT69" s="962"/>
      <c r="DU69" s="962"/>
      <c r="DV69" s="962"/>
      <c r="DW69" s="962"/>
      <c r="DX69" s="962"/>
      <c r="DY69" s="962"/>
      <c r="DZ69" s="962"/>
      <c r="EA69" s="962"/>
      <c r="EB69" s="962"/>
      <c r="EC69" s="962"/>
      <c r="ED69" s="962"/>
      <c r="EE69" s="962"/>
      <c r="EF69" s="962"/>
      <c r="EG69" s="962"/>
      <c r="EH69" s="962"/>
      <c r="EI69" s="962"/>
      <c r="EJ69" s="962"/>
      <c r="EK69" s="962"/>
      <c r="EL69" s="962"/>
      <c r="EM69" s="962"/>
      <c r="EN69" s="962"/>
      <c r="EO69" s="962"/>
      <c r="EP69" s="962"/>
      <c r="EQ69" s="962"/>
      <c r="ER69" s="962"/>
      <c r="ES69" s="962"/>
      <c r="ET69" s="962"/>
      <c r="EU69" s="962"/>
      <c r="EV69" s="962"/>
      <c r="EW69" s="962"/>
      <c r="EX69" s="962"/>
      <c r="EY69" s="962"/>
      <c r="EZ69" s="962"/>
      <c r="FA69" s="962"/>
      <c r="FB69" s="962"/>
      <c r="FC69" s="962"/>
      <c r="FD69" s="962"/>
      <c r="FE69" s="962"/>
      <c r="FF69" s="962"/>
      <c r="FG69" s="962"/>
      <c r="FH69" s="962"/>
      <c r="FI69" s="962"/>
      <c r="FJ69" s="962"/>
      <c r="FK69" s="962"/>
      <c r="FL69" s="962"/>
      <c r="FM69" s="962"/>
      <c r="FN69" s="962"/>
      <c r="FO69" s="962"/>
      <c r="FP69" s="962"/>
      <c r="FQ69" s="962"/>
      <c r="FR69" s="962"/>
      <c r="FS69" s="962"/>
      <c r="FT69" s="962"/>
      <c r="FU69" s="962"/>
      <c r="FV69" s="962"/>
      <c r="FW69" s="962"/>
      <c r="FX69" s="962"/>
      <c r="FY69" s="962"/>
      <c r="FZ69" s="962"/>
      <c r="GA69" s="962"/>
      <c r="GB69" s="962"/>
      <c r="GC69" s="962"/>
      <c r="GD69" s="962"/>
      <c r="GE69" s="962"/>
      <c r="GF69" s="962"/>
      <c r="GG69" s="962"/>
      <c r="GH69" s="962"/>
      <c r="GI69" s="962"/>
      <c r="GJ69" s="962"/>
      <c r="GK69" s="962"/>
      <c r="GL69" s="962"/>
      <c r="GM69" s="962"/>
      <c r="GN69" s="962"/>
      <c r="GO69" s="962"/>
      <c r="GP69" s="962"/>
      <c r="GQ69" s="962"/>
      <c r="GR69" s="962"/>
      <c r="GS69" s="962"/>
      <c r="GT69" s="962"/>
      <c r="GU69" s="962"/>
      <c r="GV69" s="962"/>
      <c r="GW69" s="962"/>
      <c r="GX69" s="962"/>
      <c r="GY69" s="962"/>
      <c r="GZ69" s="962"/>
      <c r="HA69" s="962"/>
      <c r="HB69" s="962"/>
      <c r="HC69" s="962"/>
      <c r="HD69" s="962"/>
      <c r="HE69" s="962"/>
      <c r="HF69" s="962"/>
      <c r="HG69" s="962"/>
      <c r="HH69" s="962"/>
      <c r="HI69" s="962"/>
      <c r="HJ69" s="962"/>
      <c r="HK69" s="962"/>
      <c r="HL69" s="962"/>
      <c r="HM69" s="962"/>
      <c r="HN69" s="962"/>
      <c r="HO69" s="962"/>
      <c r="HP69" s="962"/>
      <c r="HQ69" s="962"/>
      <c r="HR69" s="962"/>
      <c r="HS69" s="962"/>
      <c r="HT69" s="962"/>
      <c r="HU69" s="962"/>
      <c r="HV69" s="962"/>
      <c r="HW69" s="962"/>
      <c r="HX69" s="962"/>
      <c r="HY69" s="962"/>
      <c r="HZ69" s="962"/>
      <c r="IA69" s="962"/>
      <c r="IB69" s="962"/>
      <c r="IC69" s="962"/>
      <c r="ID69" s="962"/>
      <c r="IE69" s="962"/>
      <c r="IF69" s="962"/>
      <c r="IG69" s="962"/>
      <c r="IH69" s="962"/>
      <c r="II69" s="962"/>
      <c r="IJ69" s="962"/>
      <c r="IK69" s="962"/>
      <c r="IL69" s="962"/>
      <c r="IM69" s="962"/>
      <c r="IN69" s="962"/>
      <c r="IO69" s="962"/>
      <c r="IP69" s="962"/>
      <c r="IQ69" s="962"/>
      <c r="IR69" s="962"/>
      <c r="IS69" s="962"/>
      <c r="IT69" s="962"/>
      <c r="IU69" s="962"/>
      <c r="IV69" s="962"/>
    </row>
    <row r="70" spans="1:256" s="1047" customFormat="1" ht="15" customHeight="1">
      <c r="A70" s="1005"/>
      <c r="B70" s="958"/>
      <c r="C70" s="957"/>
      <c r="D70" s="1006"/>
      <c r="E70" s="1006"/>
      <c r="F70" s="1006"/>
      <c r="G70" s="975"/>
      <c r="H70" s="975"/>
      <c r="I70" s="962"/>
      <c r="J70" s="964"/>
      <c r="K70" s="962"/>
      <c r="L70" s="962"/>
      <c r="M70" s="964"/>
      <c r="N70" s="962"/>
      <c r="O70" s="962"/>
      <c r="P70" s="962"/>
      <c r="Q70" s="962"/>
      <c r="R70" s="962"/>
      <c r="S70" s="962"/>
      <c r="T70" s="962"/>
      <c r="U70" s="962"/>
      <c r="V70" s="962"/>
      <c r="W70" s="962"/>
      <c r="X70" s="962"/>
      <c r="Y70" s="962"/>
      <c r="Z70" s="962"/>
      <c r="AA70" s="962"/>
      <c r="AB70" s="962"/>
      <c r="AC70" s="962"/>
      <c r="AD70" s="962"/>
      <c r="AE70" s="962"/>
      <c r="AF70" s="962"/>
      <c r="AG70" s="962"/>
      <c r="AH70" s="962"/>
      <c r="AI70" s="962"/>
      <c r="AJ70" s="962"/>
      <c r="AK70" s="962"/>
      <c r="AL70" s="962"/>
      <c r="AM70" s="962"/>
      <c r="AN70" s="962"/>
      <c r="AO70" s="962"/>
      <c r="AP70" s="962"/>
      <c r="AQ70" s="962"/>
      <c r="AR70" s="962"/>
      <c r="AS70" s="962"/>
      <c r="AT70" s="962"/>
      <c r="AU70" s="962"/>
      <c r="AV70" s="962"/>
      <c r="AW70" s="962"/>
      <c r="AX70" s="962"/>
      <c r="AY70" s="962"/>
      <c r="AZ70" s="962"/>
      <c r="BA70" s="962"/>
      <c r="BB70" s="962"/>
      <c r="BC70" s="962"/>
      <c r="BD70" s="962"/>
      <c r="BE70" s="962"/>
      <c r="BF70" s="962"/>
      <c r="BG70" s="962"/>
      <c r="BH70" s="962"/>
      <c r="BI70" s="962"/>
      <c r="BJ70" s="962"/>
      <c r="BK70" s="962"/>
      <c r="BL70" s="962"/>
      <c r="BM70" s="962"/>
      <c r="BN70" s="962"/>
      <c r="BO70" s="962"/>
      <c r="BP70" s="962"/>
      <c r="BQ70" s="962"/>
      <c r="BR70" s="962"/>
      <c r="BS70" s="962"/>
      <c r="BT70" s="962"/>
      <c r="BU70" s="962"/>
      <c r="BV70" s="962"/>
      <c r="BW70" s="962"/>
      <c r="BX70" s="962"/>
      <c r="BY70" s="962"/>
      <c r="BZ70" s="962"/>
      <c r="CA70" s="962"/>
      <c r="CB70" s="962"/>
      <c r="CC70" s="962"/>
      <c r="CD70" s="962"/>
      <c r="CE70" s="962"/>
      <c r="CF70" s="962"/>
      <c r="CG70" s="962"/>
      <c r="CH70" s="962"/>
      <c r="CI70" s="962"/>
      <c r="CJ70" s="962"/>
      <c r="CK70" s="962"/>
      <c r="CL70" s="962"/>
      <c r="CM70" s="962"/>
      <c r="CN70" s="962"/>
      <c r="CO70" s="962"/>
      <c r="CP70" s="962"/>
      <c r="CQ70" s="962"/>
      <c r="CR70" s="962"/>
      <c r="CS70" s="962"/>
      <c r="CT70" s="962"/>
      <c r="CU70" s="962"/>
      <c r="CV70" s="962"/>
      <c r="CW70" s="962"/>
      <c r="CX70" s="962"/>
      <c r="CY70" s="962"/>
      <c r="CZ70" s="962"/>
      <c r="DA70" s="962"/>
      <c r="DB70" s="962"/>
      <c r="DC70" s="962"/>
      <c r="DD70" s="962"/>
      <c r="DE70" s="962"/>
      <c r="DF70" s="962"/>
      <c r="DG70" s="962"/>
      <c r="DH70" s="962"/>
      <c r="DI70" s="962"/>
      <c r="DJ70" s="962"/>
      <c r="DK70" s="962"/>
      <c r="DL70" s="962"/>
      <c r="DM70" s="962"/>
      <c r="DN70" s="962"/>
      <c r="DO70" s="962"/>
      <c r="DP70" s="962"/>
      <c r="DQ70" s="962"/>
      <c r="DR70" s="962"/>
      <c r="DS70" s="962"/>
      <c r="DT70" s="962"/>
      <c r="DU70" s="962"/>
      <c r="DV70" s="962"/>
      <c r="DW70" s="962"/>
      <c r="DX70" s="962"/>
      <c r="DY70" s="962"/>
      <c r="DZ70" s="962"/>
      <c r="EA70" s="962"/>
      <c r="EB70" s="962"/>
      <c r="EC70" s="962"/>
      <c r="ED70" s="962"/>
      <c r="EE70" s="962"/>
      <c r="EF70" s="962"/>
      <c r="EG70" s="962"/>
      <c r="EH70" s="962"/>
      <c r="EI70" s="962"/>
      <c r="EJ70" s="962"/>
      <c r="EK70" s="962"/>
      <c r="EL70" s="962"/>
      <c r="EM70" s="962"/>
      <c r="EN70" s="962"/>
      <c r="EO70" s="962"/>
      <c r="EP70" s="962"/>
      <c r="EQ70" s="962"/>
      <c r="ER70" s="962"/>
      <c r="ES70" s="962"/>
      <c r="ET70" s="962"/>
      <c r="EU70" s="962"/>
      <c r="EV70" s="962"/>
      <c r="EW70" s="962"/>
      <c r="EX70" s="962"/>
      <c r="EY70" s="962"/>
      <c r="EZ70" s="962"/>
      <c r="FA70" s="962"/>
      <c r="FB70" s="962"/>
      <c r="FC70" s="962"/>
      <c r="FD70" s="962"/>
      <c r="FE70" s="962"/>
      <c r="FF70" s="962"/>
      <c r="FG70" s="962"/>
      <c r="FH70" s="962"/>
      <c r="FI70" s="962"/>
      <c r="FJ70" s="962"/>
      <c r="FK70" s="962"/>
      <c r="FL70" s="962"/>
      <c r="FM70" s="962"/>
      <c r="FN70" s="962"/>
      <c r="FO70" s="962"/>
      <c r="FP70" s="962"/>
      <c r="FQ70" s="962"/>
      <c r="FR70" s="962"/>
      <c r="FS70" s="962"/>
      <c r="FT70" s="962"/>
      <c r="FU70" s="962"/>
      <c r="FV70" s="962"/>
      <c r="FW70" s="962"/>
      <c r="FX70" s="962"/>
      <c r="FY70" s="962"/>
      <c r="FZ70" s="962"/>
      <c r="GA70" s="962"/>
      <c r="GB70" s="962"/>
      <c r="GC70" s="962"/>
      <c r="GD70" s="962"/>
      <c r="GE70" s="962"/>
      <c r="GF70" s="962"/>
      <c r="GG70" s="962"/>
      <c r="GH70" s="962"/>
      <c r="GI70" s="962"/>
      <c r="GJ70" s="962"/>
      <c r="GK70" s="962"/>
      <c r="GL70" s="962"/>
      <c r="GM70" s="962"/>
      <c r="GN70" s="962"/>
      <c r="GO70" s="962"/>
      <c r="GP70" s="962"/>
      <c r="GQ70" s="962"/>
      <c r="GR70" s="962"/>
      <c r="GS70" s="962"/>
      <c r="GT70" s="962"/>
      <c r="GU70" s="962"/>
      <c r="GV70" s="962"/>
      <c r="GW70" s="962"/>
      <c r="GX70" s="962"/>
      <c r="GY70" s="962"/>
      <c r="GZ70" s="962"/>
      <c r="HA70" s="962"/>
      <c r="HB70" s="962"/>
      <c r="HC70" s="962"/>
      <c r="HD70" s="962"/>
      <c r="HE70" s="962"/>
      <c r="HF70" s="962"/>
      <c r="HG70" s="962"/>
      <c r="HH70" s="962"/>
      <c r="HI70" s="962"/>
      <c r="HJ70" s="962"/>
      <c r="HK70" s="962"/>
      <c r="HL70" s="962"/>
      <c r="HM70" s="962"/>
      <c r="HN70" s="962"/>
      <c r="HO70" s="962"/>
      <c r="HP70" s="962"/>
      <c r="HQ70" s="962"/>
      <c r="HR70" s="962"/>
      <c r="HS70" s="962"/>
      <c r="HT70" s="962"/>
      <c r="HU70" s="962"/>
      <c r="HV70" s="962"/>
      <c r="HW70" s="962"/>
      <c r="HX70" s="962"/>
      <c r="HY70" s="962"/>
      <c r="HZ70" s="962"/>
      <c r="IA70" s="962"/>
      <c r="IB70" s="962"/>
      <c r="IC70" s="962"/>
      <c r="ID70" s="962"/>
      <c r="IE70" s="962"/>
      <c r="IF70" s="962"/>
      <c r="IG70" s="962"/>
      <c r="IH70" s="962"/>
      <c r="II70" s="962"/>
      <c r="IJ70" s="962"/>
      <c r="IK70" s="962"/>
      <c r="IL70" s="962"/>
      <c r="IM70" s="962"/>
      <c r="IN70" s="962"/>
      <c r="IO70" s="962"/>
      <c r="IP70" s="962"/>
      <c r="IQ70" s="962"/>
      <c r="IR70" s="962"/>
      <c r="IS70" s="962"/>
      <c r="IT70" s="962"/>
      <c r="IU70" s="962"/>
      <c r="IV70" s="962"/>
    </row>
    <row r="71" spans="1:256" s="1047" customFormat="1" ht="15" customHeight="1">
      <c r="A71" s="1005"/>
      <c r="B71" s="958"/>
      <c r="C71" s="957"/>
      <c r="D71" s="1006"/>
      <c r="E71" s="1006"/>
      <c r="F71" s="1006"/>
      <c r="G71" s="975"/>
      <c r="H71" s="975"/>
      <c r="I71" s="962"/>
      <c r="J71" s="964"/>
      <c r="K71" s="962"/>
      <c r="L71" s="962"/>
      <c r="M71" s="964"/>
      <c r="N71" s="962"/>
      <c r="O71" s="962"/>
      <c r="P71" s="962"/>
      <c r="Q71" s="962"/>
      <c r="R71" s="962"/>
      <c r="S71" s="962"/>
      <c r="T71" s="962"/>
      <c r="U71" s="962"/>
      <c r="V71" s="962"/>
      <c r="W71" s="962"/>
      <c r="X71" s="962"/>
      <c r="Y71" s="962"/>
      <c r="Z71" s="962"/>
      <c r="AA71" s="962"/>
      <c r="AB71" s="962"/>
      <c r="AC71" s="962"/>
      <c r="AD71" s="962"/>
      <c r="AE71" s="962"/>
      <c r="AF71" s="962"/>
      <c r="AG71" s="962"/>
      <c r="AH71" s="962"/>
      <c r="AI71" s="962"/>
      <c r="AJ71" s="962"/>
      <c r="AK71" s="962"/>
      <c r="AL71" s="962"/>
      <c r="AM71" s="962"/>
      <c r="AN71" s="962"/>
      <c r="AO71" s="962"/>
      <c r="AP71" s="962"/>
      <c r="AQ71" s="962"/>
      <c r="AR71" s="962"/>
      <c r="AS71" s="962"/>
      <c r="AT71" s="962"/>
      <c r="AU71" s="962"/>
      <c r="AV71" s="962"/>
      <c r="AW71" s="962"/>
      <c r="AX71" s="962"/>
      <c r="AY71" s="962"/>
      <c r="AZ71" s="962"/>
      <c r="BA71" s="962"/>
      <c r="BB71" s="962"/>
      <c r="BC71" s="962"/>
      <c r="BD71" s="962"/>
      <c r="BE71" s="962"/>
      <c r="BF71" s="962"/>
      <c r="BG71" s="962"/>
      <c r="BH71" s="962"/>
      <c r="BI71" s="962"/>
      <c r="BJ71" s="962"/>
      <c r="BK71" s="962"/>
      <c r="BL71" s="962"/>
      <c r="BM71" s="962"/>
      <c r="BN71" s="962"/>
      <c r="BO71" s="962"/>
      <c r="BP71" s="962"/>
      <c r="BQ71" s="962"/>
      <c r="BR71" s="962"/>
      <c r="BS71" s="962"/>
      <c r="BT71" s="962"/>
      <c r="BU71" s="962"/>
      <c r="BV71" s="962"/>
      <c r="BW71" s="962"/>
      <c r="BX71" s="962"/>
      <c r="BY71" s="962"/>
      <c r="BZ71" s="962"/>
      <c r="CA71" s="962"/>
      <c r="CB71" s="962"/>
      <c r="CC71" s="962"/>
      <c r="CD71" s="962"/>
      <c r="CE71" s="962"/>
      <c r="CF71" s="962"/>
      <c r="CG71" s="962"/>
      <c r="CH71" s="962"/>
      <c r="CI71" s="962"/>
      <c r="CJ71" s="962"/>
      <c r="CK71" s="962"/>
      <c r="CL71" s="962"/>
      <c r="CM71" s="962"/>
      <c r="CN71" s="962"/>
      <c r="CO71" s="962"/>
      <c r="CP71" s="962"/>
      <c r="CQ71" s="962"/>
      <c r="CR71" s="962"/>
      <c r="CS71" s="962"/>
      <c r="CT71" s="962"/>
      <c r="CU71" s="962"/>
      <c r="CV71" s="962"/>
      <c r="CW71" s="962"/>
      <c r="CX71" s="962"/>
      <c r="CY71" s="962"/>
      <c r="CZ71" s="962"/>
      <c r="DA71" s="962"/>
      <c r="DB71" s="962"/>
      <c r="DC71" s="962"/>
      <c r="DD71" s="962"/>
      <c r="DE71" s="962"/>
      <c r="DF71" s="962"/>
      <c r="DG71" s="962"/>
      <c r="DH71" s="962"/>
      <c r="DI71" s="962"/>
      <c r="DJ71" s="962"/>
      <c r="DK71" s="962"/>
      <c r="DL71" s="962"/>
      <c r="DM71" s="962"/>
      <c r="DN71" s="962"/>
      <c r="DO71" s="962"/>
      <c r="DP71" s="962"/>
      <c r="DQ71" s="962"/>
      <c r="DR71" s="962"/>
      <c r="DS71" s="962"/>
      <c r="DT71" s="962"/>
      <c r="DU71" s="962"/>
      <c r="DV71" s="962"/>
      <c r="DW71" s="962"/>
      <c r="DX71" s="962"/>
      <c r="DY71" s="962"/>
      <c r="DZ71" s="962"/>
      <c r="EA71" s="962"/>
      <c r="EB71" s="962"/>
      <c r="EC71" s="962"/>
      <c r="ED71" s="962"/>
      <c r="EE71" s="962"/>
      <c r="EF71" s="962"/>
      <c r="EG71" s="962"/>
      <c r="EH71" s="962"/>
      <c r="EI71" s="962"/>
      <c r="EJ71" s="962"/>
      <c r="EK71" s="962"/>
      <c r="EL71" s="962"/>
      <c r="EM71" s="962"/>
      <c r="EN71" s="962"/>
      <c r="EO71" s="962"/>
      <c r="EP71" s="962"/>
      <c r="EQ71" s="962"/>
      <c r="ER71" s="962"/>
      <c r="ES71" s="962"/>
      <c r="ET71" s="962"/>
      <c r="EU71" s="962"/>
      <c r="EV71" s="962"/>
      <c r="EW71" s="962"/>
      <c r="EX71" s="962"/>
      <c r="EY71" s="962"/>
      <c r="EZ71" s="962"/>
      <c r="FA71" s="962"/>
      <c r="FB71" s="962"/>
      <c r="FC71" s="962"/>
      <c r="FD71" s="962"/>
      <c r="FE71" s="962"/>
      <c r="FF71" s="962"/>
      <c r="FG71" s="962"/>
      <c r="FH71" s="962"/>
      <c r="FI71" s="962"/>
      <c r="FJ71" s="962"/>
      <c r="FK71" s="962"/>
      <c r="FL71" s="962"/>
      <c r="FM71" s="962"/>
      <c r="FN71" s="962"/>
      <c r="FO71" s="962"/>
      <c r="FP71" s="962"/>
      <c r="FQ71" s="962"/>
      <c r="FR71" s="962"/>
      <c r="FS71" s="962"/>
      <c r="FT71" s="962"/>
      <c r="FU71" s="962"/>
      <c r="FV71" s="962"/>
      <c r="FW71" s="962"/>
      <c r="FX71" s="962"/>
      <c r="FY71" s="962"/>
      <c r="FZ71" s="962"/>
      <c r="GA71" s="962"/>
      <c r="GB71" s="962"/>
      <c r="GC71" s="962"/>
      <c r="GD71" s="962"/>
      <c r="GE71" s="962"/>
      <c r="GF71" s="962"/>
      <c r="GG71" s="962"/>
      <c r="GH71" s="962"/>
      <c r="GI71" s="962"/>
      <c r="GJ71" s="962"/>
      <c r="GK71" s="962"/>
      <c r="GL71" s="962"/>
      <c r="GM71" s="962"/>
      <c r="GN71" s="962"/>
      <c r="GO71" s="962"/>
      <c r="GP71" s="962"/>
      <c r="GQ71" s="962"/>
      <c r="GR71" s="962"/>
      <c r="GS71" s="962"/>
      <c r="GT71" s="962"/>
      <c r="GU71" s="962"/>
      <c r="GV71" s="962"/>
      <c r="GW71" s="962"/>
      <c r="GX71" s="962"/>
      <c r="GY71" s="962"/>
      <c r="GZ71" s="962"/>
      <c r="HA71" s="962"/>
      <c r="HB71" s="962"/>
      <c r="HC71" s="962"/>
      <c r="HD71" s="962"/>
      <c r="HE71" s="962"/>
      <c r="HF71" s="962"/>
      <c r="HG71" s="962"/>
      <c r="HH71" s="962"/>
      <c r="HI71" s="962"/>
      <c r="HJ71" s="962"/>
      <c r="HK71" s="962"/>
      <c r="HL71" s="962"/>
      <c r="HM71" s="962"/>
      <c r="HN71" s="962"/>
      <c r="HO71" s="962"/>
      <c r="HP71" s="962"/>
      <c r="HQ71" s="962"/>
      <c r="HR71" s="962"/>
      <c r="HS71" s="962"/>
      <c r="HT71" s="962"/>
      <c r="HU71" s="962"/>
      <c r="HV71" s="962"/>
      <c r="HW71" s="962"/>
      <c r="HX71" s="962"/>
      <c r="HY71" s="962"/>
      <c r="HZ71" s="962"/>
      <c r="IA71" s="962"/>
      <c r="IB71" s="962"/>
      <c r="IC71" s="962"/>
      <c r="ID71" s="962"/>
      <c r="IE71" s="962"/>
      <c r="IF71" s="962"/>
      <c r="IG71" s="962"/>
      <c r="IH71" s="962"/>
      <c r="II71" s="962"/>
      <c r="IJ71" s="962"/>
      <c r="IK71" s="962"/>
      <c r="IL71" s="962"/>
      <c r="IM71" s="962"/>
      <c r="IN71" s="962"/>
      <c r="IO71" s="962"/>
      <c r="IP71" s="962"/>
      <c r="IQ71" s="962"/>
      <c r="IR71" s="962"/>
      <c r="IS71" s="962"/>
      <c r="IT71" s="962"/>
      <c r="IU71" s="962"/>
      <c r="IV71" s="962"/>
    </row>
    <row r="72" spans="1:256" s="1047" customFormat="1" ht="15" customHeight="1">
      <c r="A72" s="1005"/>
      <c r="B72" s="958"/>
      <c r="C72" s="957"/>
      <c r="D72" s="1006"/>
      <c r="E72" s="1006"/>
      <c r="F72" s="1006"/>
      <c r="G72" s="975"/>
      <c r="H72" s="975"/>
      <c r="I72" s="962"/>
      <c r="J72" s="964"/>
      <c r="K72" s="962"/>
      <c r="L72" s="962"/>
      <c r="M72" s="964"/>
      <c r="N72" s="962"/>
      <c r="O72" s="962"/>
      <c r="P72" s="962"/>
      <c r="Q72" s="962"/>
      <c r="R72" s="962"/>
      <c r="S72" s="962"/>
      <c r="T72" s="962"/>
      <c r="U72" s="962"/>
      <c r="V72" s="962"/>
      <c r="W72" s="962"/>
      <c r="X72" s="962"/>
      <c r="Y72" s="962"/>
      <c r="Z72" s="962"/>
      <c r="AA72" s="962"/>
      <c r="AB72" s="962"/>
      <c r="AC72" s="962"/>
      <c r="AD72" s="962"/>
      <c r="AE72" s="962"/>
      <c r="AF72" s="962"/>
      <c r="AG72" s="962"/>
      <c r="AH72" s="962"/>
      <c r="AI72" s="962"/>
      <c r="AJ72" s="962"/>
      <c r="AK72" s="962"/>
      <c r="AL72" s="962"/>
      <c r="AM72" s="962"/>
      <c r="AN72" s="962"/>
      <c r="AO72" s="962"/>
      <c r="AP72" s="962"/>
      <c r="AQ72" s="962"/>
      <c r="AR72" s="962"/>
      <c r="AS72" s="962"/>
      <c r="AT72" s="962"/>
      <c r="AU72" s="962"/>
      <c r="AV72" s="962"/>
      <c r="AW72" s="962"/>
      <c r="AX72" s="962"/>
      <c r="AY72" s="962"/>
      <c r="AZ72" s="962"/>
      <c r="BA72" s="962"/>
      <c r="BB72" s="962"/>
      <c r="BC72" s="962"/>
      <c r="BD72" s="962"/>
      <c r="BE72" s="962"/>
      <c r="BF72" s="962"/>
      <c r="BG72" s="962"/>
      <c r="BH72" s="962"/>
      <c r="BI72" s="962"/>
      <c r="BJ72" s="962"/>
      <c r="BK72" s="962"/>
      <c r="BL72" s="962"/>
      <c r="BM72" s="962"/>
      <c r="BN72" s="962"/>
      <c r="BO72" s="962"/>
      <c r="BP72" s="962"/>
      <c r="BQ72" s="962"/>
      <c r="BR72" s="962"/>
      <c r="BS72" s="962"/>
      <c r="BT72" s="962"/>
      <c r="BU72" s="962"/>
      <c r="BV72" s="962"/>
      <c r="BW72" s="962"/>
      <c r="BX72" s="962"/>
      <c r="BY72" s="962"/>
      <c r="BZ72" s="962"/>
      <c r="CA72" s="962"/>
      <c r="CB72" s="962"/>
      <c r="CC72" s="962"/>
      <c r="CD72" s="962"/>
      <c r="CE72" s="962"/>
      <c r="CF72" s="962"/>
      <c r="CG72" s="962"/>
      <c r="CH72" s="962"/>
      <c r="CI72" s="962"/>
      <c r="CJ72" s="962"/>
      <c r="CK72" s="962"/>
      <c r="CL72" s="962"/>
      <c r="CM72" s="962"/>
      <c r="CN72" s="962"/>
      <c r="CO72" s="962"/>
      <c r="CP72" s="962"/>
      <c r="CQ72" s="962"/>
      <c r="CR72" s="962"/>
      <c r="CS72" s="962"/>
      <c r="CT72" s="962"/>
      <c r="CU72" s="962"/>
      <c r="CV72" s="962"/>
      <c r="CW72" s="962"/>
      <c r="CX72" s="962"/>
      <c r="CY72" s="962"/>
      <c r="CZ72" s="962"/>
      <c r="DA72" s="962"/>
      <c r="DB72" s="962"/>
      <c r="DC72" s="962"/>
      <c r="DD72" s="962"/>
      <c r="DE72" s="962"/>
      <c r="DF72" s="962"/>
      <c r="DG72" s="962"/>
      <c r="DH72" s="962"/>
      <c r="DI72" s="962"/>
      <c r="DJ72" s="962"/>
      <c r="DK72" s="962"/>
      <c r="DL72" s="962"/>
      <c r="DM72" s="962"/>
      <c r="DN72" s="962"/>
      <c r="DO72" s="962"/>
      <c r="DP72" s="962"/>
      <c r="DQ72" s="962"/>
      <c r="DR72" s="962"/>
      <c r="DS72" s="962"/>
      <c r="DT72" s="962"/>
      <c r="DU72" s="962"/>
      <c r="DV72" s="962"/>
      <c r="DW72" s="962"/>
      <c r="DX72" s="962"/>
      <c r="DY72" s="962"/>
      <c r="DZ72" s="962"/>
      <c r="EA72" s="962"/>
      <c r="EB72" s="962"/>
      <c r="EC72" s="962"/>
      <c r="ED72" s="962"/>
      <c r="EE72" s="962"/>
      <c r="EF72" s="962"/>
      <c r="EG72" s="962"/>
      <c r="EH72" s="962"/>
      <c r="EI72" s="962"/>
      <c r="EJ72" s="962"/>
      <c r="EK72" s="962"/>
      <c r="EL72" s="962"/>
      <c r="EM72" s="962"/>
      <c r="EN72" s="962"/>
      <c r="EO72" s="962"/>
      <c r="EP72" s="962"/>
      <c r="EQ72" s="962"/>
      <c r="ER72" s="962"/>
      <c r="ES72" s="962"/>
      <c r="ET72" s="962"/>
      <c r="EU72" s="962"/>
      <c r="EV72" s="962"/>
      <c r="EW72" s="962"/>
      <c r="EX72" s="962"/>
      <c r="EY72" s="962"/>
      <c r="EZ72" s="962"/>
      <c r="FA72" s="962"/>
      <c r="FB72" s="962"/>
      <c r="FC72" s="962"/>
      <c r="FD72" s="962"/>
      <c r="FE72" s="962"/>
      <c r="FF72" s="962"/>
      <c r="FG72" s="962"/>
      <c r="FH72" s="962"/>
      <c r="FI72" s="962"/>
      <c r="FJ72" s="962"/>
      <c r="FK72" s="962"/>
      <c r="FL72" s="962"/>
      <c r="FM72" s="962"/>
      <c r="FN72" s="962"/>
      <c r="FO72" s="962"/>
      <c r="FP72" s="962"/>
      <c r="FQ72" s="962"/>
      <c r="FR72" s="962"/>
      <c r="FS72" s="962"/>
      <c r="FT72" s="962"/>
      <c r="FU72" s="962"/>
      <c r="FV72" s="962"/>
      <c r="FW72" s="962"/>
      <c r="FX72" s="962"/>
      <c r="FY72" s="962"/>
      <c r="FZ72" s="962"/>
      <c r="GA72" s="962"/>
      <c r="GB72" s="962"/>
      <c r="GC72" s="962"/>
      <c r="GD72" s="962"/>
      <c r="GE72" s="962"/>
      <c r="GF72" s="962"/>
      <c r="GG72" s="962"/>
      <c r="GH72" s="962"/>
      <c r="GI72" s="962"/>
      <c r="GJ72" s="962"/>
      <c r="GK72" s="962"/>
      <c r="GL72" s="962"/>
      <c r="GM72" s="962"/>
      <c r="GN72" s="962"/>
      <c r="GO72" s="962"/>
      <c r="GP72" s="962"/>
      <c r="GQ72" s="962"/>
      <c r="GR72" s="962"/>
      <c r="GS72" s="962"/>
      <c r="GT72" s="962"/>
      <c r="GU72" s="962"/>
      <c r="GV72" s="962"/>
      <c r="GW72" s="962"/>
      <c r="GX72" s="962"/>
      <c r="GY72" s="962"/>
      <c r="GZ72" s="962"/>
      <c r="HA72" s="962"/>
      <c r="HB72" s="962"/>
      <c r="HC72" s="962"/>
      <c r="HD72" s="962"/>
      <c r="HE72" s="962"/>
      <c r="HF72" s="962"/>
      <c r="HG72" s="962"/>
      <c r="HH72" s="962"/>
      <c r="HI72" s="962"/>
      <c r="HJ72" s="962"/>
      <c r="HK72" s="962"/>
      <c r="HL72" s="962"/>
      <c r="HM72" s="962"/>
      <c r="HN72" s="962"/>
      <c r="HO72" s="962"/>
      <c r="HP72" s="962"/>
      <c r="HQ72" s="962"/>
      <c r="HR72" s="962"/>
      <c r="HS72" s="962"/>
      <c r="HT72" s="962"/>
      <c r="HU72" s="962"/>
      <c r="HV72" s="962"/>
      <c r="HW72" s="962"/>
      <c r="HX72" s="962"/>
      <c r="HY72" s="962"/>
      <c r="HZ72" s="962"/>
      <c r="IA72" s="962"/>
      <c r="IB72" s="962"/>
      <c r="IC72" s="962"/>
      <c r="ID72" s="962"/>
      <c r="IE72" s="962"/>
      <c r="IF72" s="962"/>
      <c r="IG72" s="962"/>
      <c r="IH72" s="962"/>
      <c r="II72" s="962"/>
      <c r="IJ72" s="962"/>
      <c r="IK72" s="962"/>
      <c r="IL72" s="962"/>
      <c r="IM72" s="962"/>
      <c r="IN72" s="962"/>
      <c r="IO72" s="962"/>
      <c r="IP72" s="962"/>
      <c r="IQ72" s="962"/>
      <c r="IR72" s="962"/>
      <c r="IS72" s="962"/>
      <c r="IT72" s="962"/>
      <c r="IU72" s="962"/>
      <c r="IV72" s="962"/>
    </row>
    <row r="73" spans="1:256" s="1047" customFormat="1" ht="15" customHeight="1">
      <c r="A73" s="1005"/>
      <c r="B73" s="958"/>
      <c r="C73" s="957"/>
      <c r="D73" s="1006"/>
      <c r="E73" s="1006"/>
      <c r="F73" s="1006"/>
      <c r="G73" s="975"/>
      <c r="H73" s="975"/>
      <c r="I73" s="962"/>
      <c r="J73" s="964"/>
      <c r="K73" s="962"/>
      <c r="L73" s="962"/>
      <c r="M73" s="964"/>
      <c r="N73" s="962"/>
      <c r="O73" s="962"/>
      <c r="P73" s="962"/>
      <c r="Q73" s="962"/>
      <c r="R73" s="962"/>
      <c r="S73" s="962"/>
      <c r="T73" s="962"/>
      <c r="U73" s="962"/>
      <c r="V73" s="962"/>
      <c r="W73" s="962"/>
      <c r="X73" s="962"/>
      <c r="Y73" s="962"/>
      <c r="Z73" s="962"/>
      <c r="AA73" s="962"/>
      <c r="AB73" s="962"/>
      <c r="AC73" s="962"/>
      <c r="AD73" s="962"/>
      <c r="AE73" s="962"/>
      <c r="AF73" s="962"/>
      <c r="AG73" s="962"/>
      <c r="AH73" s="962"/>
      <c r="AI73" s="962"/>
      <c r="AJ73" s="962"/>
      <c r="AK73" s="962"/>
      <c r="AL73" s="962"/>
      <c r="AM73" s="962"/>
      <c r="AN73" s="962"/>
      <c r="AO73" s="962"/>
      <c r="AP73" s="962"/>
      <c r="AQ73" s="962"/>
      <c r="AR73" s="962"/>
      <c r="AS73" s="962"/>
      <c r="AT73" s="962"/>
      <c r="AU73" s="962"/>
      <c r="AV73" s="962"/>
      <c r="AW73" s="962"/>
      <c r="AX73" s="962"/>
      <c r="AY73" s="962"/>
      <c r="AZ73" s="962"/>
      <c r="BA73" s="962"/>
      <c r="BB73" s="962"/>
      <c r="BC73" s="962"/>
      <c r="BD73" s="962"/>
      <c r="BE73" s="962"/>
      <c r="BF73" s="962"/>
      <c r="BG73" s="962"/>
      <c r="BH73" s="962"/>
      <c r="BI73" s="962"/>
      <c r="BJ73" s="962"/>
      <c r="BK73" s="962"/>
      <c r="BL73" s="962"/>
      <c r="BM73" s="962"/>
      <c r="BN73" s="962"/>
      <c r="BO73" s="962"/>
      <c r="BP73" s="962"/>
      <c r="BQ73" s="962"/>
      <c r="BR73" s="962"/>
      <c r="BS73" s="962"/>
      <c r="BT73" s="962"/>
      <c r="BU73" s="962"/>
      <c r="BV73" s="962"/>
      <c r="BW73" s="962"/>
      <c r="BX73" s="962"/>
      <c r="BY73" s="962"/>
      <c r="BZ73" s="962"/>
      <c r="CA73" s="962"/>
      <c r="CB73" s="962"/>
      <c r="CC73" s="962"/>
      <c r="CD73" s="962"/>
      <c r="CE73" s="962"/>
      <c r="CF73" s="962"/>
      <c r="CG73" s="962"/>
      <c r="CH73" s="962"/>
      <c r="CI73" s="962"/>
      <c r="CJ73" s="962"/>
      <c r="CK73" s="962"/>
      <c r="CL73" s="962"/>
      <c r="CM73" s="962"/>
      <c r="CN73" s="962"/>
      <c r="CO73" s="962"/>
      <c r="CP73" s="962"/>
      <c r="CQ73" s="962"/>
      <c r="CR73" s="962"/>
      <c r="CS73" s="962"/>
      <c r="CT73" s="962"/>
      <c r="CU73" s="962"/>
      <c r="CV73" s="962"/>
      <c r="CW73" s="962"/>
      <c r="CX73" s="962"/>
      <c r="CY73" s="962"/>
      <c r="CZ73" s="962"/>
      <c r="DA73" s="962"/>
      <c r="DB73" s="962"/>
      <c r="DC73" s="962"/>
      <c r="DD73" s="962"/>
      <c r="DE73" s="962"/>
      <c r="DF73" s="962"/>
      <c r="DG73" s="962"/>
      <c r="DH73" s="962"/>
      <c r="DI73" s="962"/>
      <c r="DJ73" s="962"/>
      <c r="DK73" s="962"/>
      <c r="DL73" s="962"/>
      <c r="DM73" s="962"/>
      <c r="DN73" s="962"/>
      <c r="DO73" s="962"/>
      <c r="DP73" s="962"/>
      <c r="DQ73" s="962"/>
      <c r="DR73" s="962"/>
      <c r="DS73" s="962"/>
      <c r="DT73" s="962"/>
      <c r="DU73" s="962"/>
      <c r="DV73" s="962"/>
      <c r="DW73" s="962"/>
      <c r="DX73" s="962"/>
      <c r="DY73" s="962"/>
      <c r="DZ73" s="962"/>
      <c r="EA73" s="962"/>
      <c r="EB73" s="962"/>
      <c r="EC73" s="962"/>
      <c r="ED73" s="962"/>
      <c r="EE73" s="962"/>
      <c r="EF73" s="962"/>
      <c r="EG73" s="962"/>
      <c r="EH73" s="962"/>
      <c r="EI73" s="962"/>
      <c r="EJ73" s="962"/>
      <c r="EK73" s="962"/>
      <c r="EL73" s="962"/>
      <c r="EM73" s="962"/>
      <c r="EN73" s="962"/>
      <c r="EO73" s="962"/>
      <c r="EP73" s="962"/>
      <c r="EQ73" s="962"/>
      <c r="ER73" s="962"/>
      <c r="ES73" s="962"/>
      <c r="ET73" s="962"/>
      <c r="EU73" s="962"/>
      <c r="EV73" s="962"/>
      <c r="EW73" s="962"/>
      <c r="EX73" s="962"/>
      <c r="EY73" s="962"/>
      <c r="EZ73" s="962"/>
      <c r="FA73" s="962"/>
      <c r="FB73" s="962"/>
      <c r="FC73" s="962"/>
      <c r="FD73" s="962"/>
      <c r="FE73" s="962"/>
      <c r="FF73" s="962"/>
      <c r="FG73" s="962"/>
      <c r="FH73" s="962"/>
      <c r="FI73" s="962"/>
      <c r="FJ73" s="962"/>
      <c r="FK73" s="962"/>
      <c r="FL73" s="962"/>
      <c r="FM73" s="962"/>
      <c r="FN73" s="962"/>
      <c r="FO73" s="962"/>
      <c r="FP73" s="962"/>
      <c r="FQ73" s="962"/>
      <c r="FR73" s="962"/>
      <c r="FS73" s="962"/>
      <c r="FT73" s="962"/>
      <c r="FU73" s="962"/>
      <c r="FV73" s="962"/>
      <c r="FW73" s="962"/>
      <c r="FX73" s="962"/>
      <c r="FY73" s="962"/>
      <c r="FZ73" s="962"/>
      <c r="GA73" s="962"/>
      <c r="GB73" s="962"/>
      <c r="GC73" s="962"/>
      <c r="GD73" s="962"/>
      <c r="GE73" s="962"/>
      <c r="GF73" s="962"/>
      <c r="GG73" s="962"/>
      <c r="GH73" s="962"/>
      <c r="GI73" s="962"/>
      <c r="GJ73" s="962"/>
      <c r="GK73" s="962"/>
      <c r="GL73" s="962"/>
      <c r="GM73" s="962"/>
      <c r="GN73" s="962"/>
      <c r="GO73" s="962"/>
      <c r="GP73" s="962"/>
      <c r="GQ73" s="962"/>
      <c r="GR73" s="962"/>
      <c r="GS73" s="962"/>
      <c r="GT73" s="962"/>
      <c r="GU73" s="962"/>
      <c r="GV73" s="962"/>
      <c r="GW73" s="962"/>
      <c r="GX73" s="962"/>
      <c r="GY73" s="962"/>
      <c r="GZ73" s="962"/>
      <c r="HA73" s="962"/>
      <c r="HB73" s="962"/>
      <c r="HC73" s="962"/>
      <c r="HD73" s="962"/>
      <c r="HE73" s="962"/>
      <c r="HF73" s="962"/>
      <c r="HG73" s="962"/>
      <c r="HH73" s="962"/>
      <c r="HI73" s="962"/>
      <c r="HJ73" s="962"/>
      <c r="HK73" s="962"/>
      <c r="HL73" s="962"/>
      <c r="HM73" s="962"/>
      <c r="HN73" s="962"/>
      <c r="HO73" s="962"/>
      <c r="HP73" s="962"/>
      <c r="HQ73" s="962"/>
      <c r="HR73" s="962"/>
      <c r="HS73" s="962"/>
      <c r="HT73" s="962"/>
      <c r="HU73" s="962"/>
      <c r="HV73" s="962"/>
      <c r="HW73" s="962"/>
      <c r="HX73" s="962"/>
      <c r="HY73" s="962"/>
      <c r="HZ73" s="962"/>
      <c r="IA73" s="962"/>
      <c r="IB73" s="962"/>
      <c r="IC73" s="962"/>
      <c r="ID73" s="962"/>
      <c r="IE73" s="962"/>
      <c r="IF73" s="962"/>
      <c r="IG73" s="962"/>
      <c r="IH73" s="962"/>
      <c r="II73" s="962"/>
      <c r="IJ73" s="962"/>
      <c r="IK73" s="962"/>
      <c r="IL73" s="962"/>
      <c r="IM73" s="962"/>
      <c r="IN73" s="962"/>
      <c r="IO73" s="962"/>
      <c r="IP73" s="962"/>
      <c r="IQ73" s="962"/>
      <c r="IR73" s="962"/>
      <c r="IS73" s="962"/>
      <c r="IT73" s="962"/>
      <c r="IU73" s="962"/>
      <c r="IV73" s="962"/>
    </row>
    <row r="74" spans="1:256" s="1047" customFormat="1" ht="15" customHeight="1">
      <c r="A74" s="1005"/>
      <c r="B74" s="958"/>
      <c r="C74" s="957"/>
      <c r="D74" s="1006"/>
      <c r="E74" s="1006"/>
      <c r="F74" s="1006"/>
      <c r="G74" s="975"/>
      <c r="H74" s="975"/>
      <c r="I74" s="962"/>
      <c r="J74" s="964"/>
      <c r="K74" s="962"/>
      <c r="L74" s="962"/>
      <c r="M74" s="964"/>
      <c r="N74" s="962"/>
      <c r="O74" s="962"/>
      <c r="P74" s="962"/>
      <c r="Q74" s="962"/>
      <c r="R74" s="962"/>
      <c r="S74" s="962"/>
      <c r="T74" s="962"/>
      <c r="U74" s="962"/>
      <c r="V74" s="962"/>
      <c r="W74" s="962"/>
      <c r="X74" s="962"/>
      <c r="Y74" s="962"/>
      <c r="Z74" s="962"/>
      <c r="AA74" s="962"/>
      <c r="AB74" s="962"/>
      <c r="AC74" s="962"/>
      <c r="AD74" s="962"/>
      <c r="AE74" s="962"/>
      <c r="AF74" s="962"/>
      <c r="AG74" s="962"/>
      <c r="AH74" s="962"/>
      <c r="AI74" s="962"/>
      <c r="AJ74" s="962"/>
      <c r="AK74" s="962"/>
      <c r="AL74" s="962"/>
      <c r="AM74" s="962"/>
      <c r="AN74" s="962"/>
      <c r="AO74" s="962"/>
      <c r="AP74" s="962"/>
      <c r="AQ74" s="962"/>
      <c r="AR74" s="962"/>
      <c r="AS74" s="962"/>
      <c r="AT74" s="962"/>
      <c r="AU74" s="962"/>
      <c r="AV74" s="962"/>
      <c r="AW74" s="962"/>
      <c r="AX74" s="962"/>
      <c r="AY74" s="962"/>
      <c r="AZ74" s="962"/>
      <c r="BA74" s="962"/>
      <c r="BB74" s="962"/>
      <c r="BC74" s="962"/>
      <c r="BD74" s="962"/>
      <c r="BE74" s="962"/>
      <c r="BF74" s="962"/>
      <c r="BG74" s="962"/>
      <c r="BH74" s="962"/>
      <c r="BI74" s="962"/>
      <c r="BJ74" s="962"/>
      <c r="BK74" s="962"/>
      <c r="BL74" s="962"/>
      <c r="BM74" s="962"/>
      <c r="BN74" s="962"/>
      <c r="BO74" s="962"/>
      <c r="BP74" s="962"/>
      <c r="BQ74" s="962"/>
      <c r="BR74" s="962"/>
      <c r="BS74" s="962"/>
      <c r="BT74" s="962"/>
      <c r="BU74" s="962"/>
      <c r="BV74" s="962"/>
      <c r="BW74" s="962"/>
      <c r="BX74" s="962"/>
      <c r="BY74" s="962"/>
      <c r="BZ74" s="962"/>
      <c r="CA74" s="962"/>
      <c r="CB74" s="962"/>
      <c r="CC74" s="962"/>
      <c r="CD74" s="962"/>
      <c r="CE74" s="962"/>
      <c r="CF74" s="962"/>
      <c r="CG74" s="962"/>
      <c r="CH74" s="962"/>
      <c r="CI74" s="962"/>
      <c r="CJ74" s="962"/>
      <c r="CK74" s="962"/>
      <c r="CL74" s="962"/>
      <c r="CM74" s="962"/>
      <c r="CN74" s="962"/>
      <c r="CO74" s="962"/>
      <c r="CP74" s="962"/>
      <c r="CQ74" s="962"/>
      <c r="CR74" s="962"/>
      <c r="CS74" s="962"/>
      <c r="CT74" s="962"/>
      <c r="CU74" s="962"/>
      <c r="CV74" s="962"/>
      <c r="CW74" s="962"/>
      <c r="CX74" s="962"/>
      <c r="CY74" s="962"/>
      <c r="CZ74" s="962"/>
      <c r="DA74" s="962"/>
      <c r="DB74" s="962"/>
      <c r="DC74" s="962"/>
      <c r="DD74" s="962"/>
      <c r="DE74" s="962"/>
      <c r="DF74" s="962"/>
      <c r="DG74" s="962"/>
      <c r="DH74" s="962"/>
      <c r="DI74" s="962"/>
      <c r="DJ74" s="962"/>
      <c r="DK74" s="962"/>
      <c r="DL74" s="962"/>
      <c r="DM74" s="962"/>
      <c r="DN74" s="962"/>
      <c r="DO74" s="962"/>
      <c r="DP74" s="962"/>
      <c r="DQ74" s="962"/>
      <c r="DR74" s="962"/>
      <c r="DS74" s="962"/>
      <c r="DT74" s="962"/>
      <c r="DU74" s="962"/>
      <c r="DV74" s="962"/>
      <c r="DW74" s="962"/>
      <c r="DX74" s="962"/>
      <c r="DY74" s="962"/>
      <c r="DZ74" s="962"/>
      <c r="EA74" s="962"/>
      <c r="EB74" s="962"/>
      <c r="EC74" s="962"/>
      <c r="ED74" s="962"/>
      <c r="EE74" s="962"/>
      <c r="EF74" s="962"/>
      <c r="EG74" s="962"/>
      <c r="EH74" s="962"/>
      <c r="EI74" s="962"/>
      <c r="EJ74" s="962"/>
      <c r="EK74" s="962"/>
      <c r="EL74" s="962"/>
      <c r="EM74" s="962"/>
      <c r="EN74" s="962"/>
      <c r="EO74" s="962"/>
      <c r="EP74" s="962"/>
      <c r="EQ74" s="962"/>
      <c r="ER74" s="962"/>
      <c r="ES74" s="962"/>
      <c r="ET74" s="962"/>
      <c r="EU74" s="962"/>
      <c r="EV74" s="962"/>
      <c r="EW74" s="962"/>
      <c r="EX74" s="962"/>
      <c r="EY74" s="962"/>
      <c r="EZ74" s="962"/>
      <c r="FA74" s="962"/>
      <c r="FB74" s="962"/>
      <c r="FC74" s="962"/>
      <c r="FD74" s="962"/>
      <c r="FE74" s="962"/>
      <c r="FF74" s="962"/>
      <c r="FG74" s="962"/>
      <c r="FH74" s="962"/>
      <c r="FI74" s="962"/>
      <c r="FJ74" s="962"/>
      <c r="FK74" s="962"/>
      <c r="FL74" s="962"/>
      <c r="FM74" s="962"/>
      <c r="FN74" s="962"/>
      <c r="FO74" s="962"/>
      <c r="FP74" s="962"/>
      <c r="FQ74" s="962"/>
      <c r="FR74" s="962"/>
      <c r="FS74" s="962"/>
      <c r="FT74" s="962"/>
      <c r="FU74" s="962"/>
      <c r="FV74" s="962"/>
      <c r="FW74" s="962"/>
      <c r="FX74" s="962"/>
      <c r="FY74" s="962"/>
      <c r="FZ74" s="962"/>
      <c r="GA74" s="962"/>
      <c r="GB74" s="962"/>
      <c r="GC74" s="962"/>
      <c r="GD74" s="962"/>
      <c r="GE74" s="962"/>
      <c r="GF74" s="962"/>
      <c r="GG74" s="962"/>
      <c r="GH74" s="962"/>
      <c r="GI74" s="962"/>
      <c r="GJ74" s="962"/>
      <c r="GK74" s="962"/>
      <c r="GL74" s="962"/>
      <c r="GM74" s="962"/>
      <c r="GN74" s="962"/>
      <c r="GO74" s="962"/>
      <c r="GP74" s="962"/>
      <c r="GQ74" s="962"/>
      <c r="GR74" s="962"/>
      <c r="GS74" s="962"/>
      <c r="GT74" s="962"/>
      <c r="GU74" s="962"/>
      <c r="GV74" s="962"/>
      <c r="GW74" s="962"/>
      <c r="GX74" s="962"/>
      <c r="GY74" s="962"/>
      <c r="GZ74" s="962"/>
      <c r="HA74" s="962"/>
      <c r="HB74" s="962"/>
      <c r="HC74" s="962"/>
      <c r="HD74" s="962"/>
      <c r="HE74" s="962"/>
      <c r="HF74" s="962"/>
      <c r="HG74" s="962"/>
      <c r="HH74" s="962"/>
      <c r="HI74" s="962"/>
      <c r="HJ74" s="962"/>
      <c r="HK74" s="962"/>
      <c r="HL74" s="962"/>
      <c r="HM74" s="962"/>
      <c r="HN74" s="962"/>
      <c r="HO74" s="962"/>
      <c r="HP74" s="962"/>
      <c r="HQ74" s="962"/>
      <c r="HR74" s="962"/>
      <c r="HS74" s="962"/>
      <c r="HT74" s="962"/>
      <c r="HU74" s="962"/>
      <c r="HV74" s="962"/>
      <c r="HW74" s="962"/>
      <c r="HX74" s="962"/>
      <c r="HY74" s="962"/>
      <c r="HZ74" s="962"/>
      <c r="IA74" s="962"/>
      <c r="IB74" s="962"/>
      <c r="IC74" s="962"/>
      <c r="ID74" s="962"/>
      <c r="IE74" s="962"/>
      <c r="IF74" s="962"/>
      <c r="IG74" s="962"/>
      <c r="IH74" s="962"/>
      <c r="II74" s="962"/>
      <c r="IJ74" s="962"/>
      <c r="IK74" s="962"/>
      <c r="IL74" s="962"/>
      <c r="IM74" s="962"/>
      <c r="IN74" s="962"/>
      <c r="IO74" s="962"/>
      <c r="IP74" s="962"/>
      <c r="IQ74" s="962"/>
      <c r="IR74" s="962"/>
      <c r="IS74" s="962"/>
      <c r="IT74" s="962"/>
      <c r="IU74" s="962"/>
      <c r="IV74" s="962"/>
    </row>
    <row r="75" spans="1:256" s="1047" customFormat="1" ht="15" customHeight="1">
      <c r="A75" s="1005"/>
      <c r="B75" s="958"/>
      <c r="C75" s="957"/>
      <c r="D75" s="1006"/>
      <c r="E75" s="1006"/>
      <c r="F75" s="1006"/>
      <c r="G75" s="975"/>
      <c r="H75" s="975"/>
      <c r="I75" s="962"/>
      <c r="J75" s="964"/>
      <c r="K75" s="962"/>
      <c r="L75" s="962"/>
      <c r="M75" s="964"/>
      <c r="N75" s="962"/>
      <c r="O75" s="962"/>
      <c r="P75" s="962"/>
      <c r="Q75" s="962"/>
      <c r="R75" s="962"/>
      <c r="S75" s="962"/>
      <c r="T75" s="962"/>
      <c r="U75" s="962"/>
      <c r="V75" s="962"/>
      <c r="W75" s="962"/>
      <c r="X75" s="962"/>
      <c r="Y75" s="962"/>
      <c r="Z75" s="962"/>
      <c r="AA75" s="962"/>
      <c r="AB75" s="962"/>
      <c r="AC75" s="962"/>
      <c r="AD75" s="962"/>
      <c r="AE75" s="962"/>
      <c r="AF75" s="962"/>
      <c r="AG75" s="962"/>
      <c r="AH75" s="962"/>
      <c r="AI75" s="962"/>
      <c r="AJ75" s="962"/>
      <c r="AK75" s="962"/>
      <c r="AL75" s="962"/>
      <c r="AM75" s="962"/>
      <c r="AN75" s="962"/>
      <c r="AO75" s="962"/>
      <c r="AP75" s="962"/>
      <c r="AQ75" s="962"/>
      <c r="AR75" s="962"/>
      <c r="AS75" s="962"/>
      <c r="AT75" s="962"/>
      <c r="AU75" s="962"/>
      <c r="AV75" s="962"/>
      <c r="AW75" s="962"/>
      <c r="AX75" s="962"/>
      <c r="AY75" s="962"/>
      <c r="AZ75" s="962"/>
      <c r="BA75" s="962"/>
      <c r="BB75" s="962"/>
      <c r="BC75" s="962"/>
      <c r="BD75" s="962"/>
      <c r="BE75" s="962"/>
      <c r="BF75" s="962"/>
      <c r="BG75" s="962"/>
      <c r="BH75" s="962"/>
      <c r="BI75" s="962"/>
      <c r="BJ75" s="962"/>
      <c r="BK75" s="962"/>
      <c r="BL75" s="962"/>
      <c r="BM75" s="962"/>
      <c r="BN75" s="962"/>
      <c r="BO75" s="962"/>
      <c r="BP75" s="962"/>
      <c r="BQ75" s="962"/>
      <c r="BR75" s="962"/>
      <c r="BS75" s="962"/>
      <c r="BT75" s="962"/>
      <c r="BU75" s="962"/>
      <c r="BV75" s="962"/>
      <c r="BW75" s="962"/>
      <c r="BX75" s="962"/>
      <c r="BY75" s="962"/>
      <c r="BZ75" s="962"/>
      <c r="CA75" s="962"/>
      <c r="CB75" s="962"/>
      <c r="CC75" s="962"/>
      <c r="CD75" s="962"/>
      <c r="CE75" s="962"/>
      <c r="CF75" s="962"/>
      <c r="CG75" s="962"/>
      <c r="CH75" s="962"/>
      <c r="CI75" s="962"/>
      <c r="CJ75" s="962"/>
      <c r="CK75" s="962"/>
      <c r="CL75" s="962"/>
      <c r="CM75" s="962"/>
      <c r="CN75" s="962"/>
      <c r="CO75" s="962"/>
      <c r="CP75" s="962"/>
      <c r="CQ75" s="962"/>
      <c r="CR75" s="962"/>
      <c r="CS75" s="962"/>
      <c r="CT75" s="962"/>
      <c r="CU75" s="962"/>
      <c r="CV75" s="962"/>
      <c r="CW75" s="962"/>
      <c r="CX75" s="962"/>
      <c r="CY75" s="962"/>
      <c r="CZ75" s="962"/>
      <c r="DA75" s="962"/>
      <c r="DB75" s="962"/>
      <c r="DC75" s="962"/>
      <c r="DD75" s="962"/>
      <c r="DE75" s="962"/>
      <c r="DF75" s="962"/>
      <c r="DG75" s="962"/>
      <c r="DH75" s="962"/>
      <c r="DI75" s="962"/>
      <c r="DJ75" s="962"/>
      <c r="DK75" s="962"/>
      <c r="DL75" s="962"/>
      <c r="DM75" s="962"/>
      <c r="DN75" s="962"/>
      <c r="DO75" s="962"/>
      <c r="DP75" s="962"/>
      <c r="DQ75" s="962"/>
      <c r="DR75" s="962"/>
      <c r="DS75" s="962"/>
      <c r="DT75" s="962"/>
      <c r="DU75" s="962"/>
      <c r="DV75" s="962"/>
      <c r="DW75" s="962"/>
      <c r="DX75" s="962"/>
      <c r="DY75" s="962"/>
      <c r="DZ75" s="962"/>
      <c r="EA75" s="962"/>
      <c r="EB75" s="962"/>
      <c r="EC75" s="962"/>
      <c r="ED75" s="962"/>
      <c r="EE75" s="962"/>
      <c r="EF75" s="962"/>
      <c r="EG75" s="962"/>
      <c r="EH75" s="962"/>
      <c r="EI75" s="962"/>
      <c r="EJ75" s="962"/>
      <c r="EK75" s="962"/>
      <c r="EL75" s="962"/>
      <c r="EM75" s="962"/>
      <c r="EN75" s="962"/>
      <c r="EO75" s="962"/>
      <c r="EP75" s="962"/>
      <c r="EQ75" s="962"/>
      <c r="ER75" s="962"/>
      <c r="ES75" s="962"/>
      <c r="ET75" s="962"/>
      <c r="EU75" s="962"/>
      <c r="EV75" s="962"/>
      <c r="EW75" s="962"/>
      <c r="EX75" s="962"/>
      <c r="EY75" s="962"/>
      <c r="EZ75" s="962"/>
      <c r="FA75" s="962"/>
      <c r="FB75" s="962"/>
      <c r="FC75" s="962"/>
      <c r="FD75" s="962"/>
      <c r="FE75" s="962"/>
      <c r="FF75" s="962"/>
      <c r="FG75" s="962"/>
      <c r="FH75" s="962"/>
      <c r="FI75" s="962"/>
      <c r="FJ75" s="962"/>
      <c r="FK75" s="962"/>
      <c r="FL75" s="962"/>
      <c r="FM75" s="962"/>
      <c r="FN75" s="962"/>
      <c r="FO75" s="962"/>
      <c r="FP75" s="962"/>
      <c r="FQ75" s="962"/>
      <c r="FR75" s="962"/>
      <c r="FS75" s="962"/>
      <c r="FT75" s="962"/>
      <c r="FU75" s="962"/>
      <c r="FV75" s="962"/>
      <c r="FW75" s="962"/>
      <c r="FX75" s="962"/>
      <c r="FY75" s="962"/>
      <c r="FZ75" s="962"/>
      <c r="GA75" s="962"/>
      <c r="GB75" s="962"/>
      <c r="GC75" s="962"/>
      <c r="GD75" s="962"/>
      <c r="GE75" s="962"/>
      <c r="GF75" s="962"/>
      <c r="GG75" s="962"/>
      <c r="GH75" s="962"/>
      <c r="GI75" s="962"/>
      <c r="GJ75" s="962"/>
      <c r="GK75" s="962"/>
      <c r="GL75" s="962"/>
      <c r="GM75" s="962"/>
      <c r="GN75" s="962"/>
      <c r="GO75" s="962"/>
      <c r="GP75" s="962"/>
      <c r="GQ75" s="962"/>
      <c r="GR75" s="962"/>
      <c r="GS75" s="962"/>
      <c r="GT75" s="962"/>
      <c r="GU75" s="962"/>
      <c r="GV75" s="962"/>
      <c r="GW75" s="962"/>
      <c r="GX75" s="962"/>
      <c r="GY75" s="962"/>
      <c r="GZ75" s="962"/>
      <c r="HA75" s="962"/>
      <c r="HB75" s="962"/>
      <c r="HC75" s="962"/>
      <c r="HD75" s="962"/>
      <c r="HE75" s="962"/>
      <c r="HF75" s="962"/>
      <c r="HG75" s="962"/>
      <c r="HH75" s="962"/>
      <c r="HI75" s="962"/>
      <c r="HJ75" s="962"/>
      <c r="HK75" s="962"/>
      <c r="HL75" s="962"/>
      <c r="HM75" s="962"/>
      <c r="HN75" s="962"/>
      <c r="HO75" s="962"/>
      <c r="HP75" s="962"/>
      <c r="HQ75" s="962"/>
      <c r="HR75" s="962"/>
      <c r="HS75" s="962"/>
      <c r="HT75" s="962"/>
      <c r="HU75" s="962"/>
      <c r="HV75" s="962"/>
      <c r="HW75" s="962"/>
      <c r="HX75" s="962"/>
      <c r="HY75" s="962"/>
      <c r="HZ75" s="962"/>
      <c r="IA75" s="962"/>
      <c r="IB75" s="962"/>
      <c r="IC75" s="962"/>
      <c r="ID75" s="962"/>
      <c r="IE75" s="962"/>
      <c r="IF75" s="962"/>
      <c r="IG75" s="962"/>
      <c r="IH75" s="962"/>
      <c r="II75" s="962"/>
      <c r="IJ75" s="962"/>
      <c r="IK75" s="962"/>
      <c r="IL75" s="962"/>
      <c r="IM75" s="962"/>
      <c r="IN75" s="962"/>
      <c r="IO75" s="962"/>
      <c r="IP75" s="962"/>
      <c r="IQ75" s="962"/>
      <c r="IR75" s="962"/>
      <c r="IS75" s="962"/>
      <c r="IT75" s="962"/>
      <c r="IU75" s="962"/>
      <c r="IV75" s="962"/>
    </row>
    <row r="76" spans="1:256" s="1047" customFormat="1" ht="15" customHeight="1">
      <c r="A76" s="1005"/>
      <c r="B76" s="958"/>
      <c r="C76" s="957"/>
      <c r="D76" s="1006"/>
      <c r="E76" s="1006"/>
      <c r="F76" s="1006"/>
      <c r="G76" s="975"/>
      <c r="H76" s="975"/>
      <c r="I76" s="962"/>
      <c r="J76" s="964"/>
      <c r="K76" s="962"/>
      <c r="L76" s="962"/>
      <c r="M76" s="964"/>
      <c r="N76" s="962"/>
      <c r="O76" s="962"/>
      <c r="P76" s="962"/>
      <c r="Q76" s="962"/>
      <c r="R76" s="962"/>
      <c r="S76" s="962"/>
      <c r="T76" s="962"/>
      <c r="U76" s="962"/>
      <c r="V76" s="962"/>
      <c r="W76" s="962"/>
      <c r="X76" s="962"/>
      <c r="Y76" s="962"/>
      <c r="Z76" s="962"/>
      <c r="AA76" s="962"/>
      <c r="AB76" s="962"/>
      <c r="AC76" s="962"/>
      <c r="AD76" s="962"/>
      <c r="AE76" s="962"/>
      <c r="AF76" s="962"/>
      <c r="AG76" s="962"/>
      <c r="AH76" s="962"/>
      <c r="AI76" s="962"/>
      <c r="AJ76" s="962"/>
      <c r="AK76" s="962"/>
      <c r="AL76" s="962"/>
      <c r="AM76" s="962"/>
      <c r="AN76" s="962"/>
      <c r="AO76" s="962"/>
      <c r="AP76" s="962"/>
      <c r="AQ76" s="962"/>
      <c r="AR76" s="962"/>
      <c r="AS76" s="962"/>
      <c r="AT76" s="962"/>
      <c r="AU76" s="962"/>
      <c r="AV76" s="962"/>
      <c r="AW76" s="962"/>
      <c r="AX76" s="962"/>
      <c r="AY76" s="962"/>
      <c r="AZ76" s="962"/>
      <c r="BA76" s="962"/>
      <c r="BB76" s="962"/>
      <c r="BC76" s="962"/>
      <c r="BD76" s="962"/>
      <c r="BE76" s="962"/>
      <c r="BF76" s="962"/>
      <c r="BG76" s="962"/>
      <c r="BH76" s="962"/>
      <c r="BI76" s="962"/>
      <c r="BJ76" s="962"/>
      <c r="BK76" s="962"/>
      <c r="BL76" s="962"/>
      <c r="BM76" s="962"/>
      <c r="BN76" s="962"/>
      <c r="BO76" s="962"/>
      <c r="BP76" s="962"/>
      <c r="BQ76" s="962"/>
      <c r="BR76" s="962"/>
      <c r="BS76" s="962"/>
      <c r="BT76" s="962"/>
      <c r="BU76" s="962"/>
      <c r="BV76" s="962"/>
      <c r="BW76" s="962"/>
      <c r="BX76" s="962"/>
      <c r="BY76" s="962"/>
      <c r="BZ76" s="962"/>
      <c r="CA76" s="962"/>
      <c r="CB76" s="962"/>
      <c r="CC76" s="962"/>
      <c r="CD76" s="962"/>
      <c r="CE76" s="962"/>
      <c r="CF76" s="962"/>
      <c r="CG76" s="962"/>
      <c r="CH76" s="962"/>
      <c r="CI76" s="962"/>
      <c r="CJ76" s="962"/>
      <c r="CK76" s="962"/>
      <c r="CL76" s="962"/>
      <c r="CM76" s="962"/>
      <c r="CN76" s="962"/>
      <c r="CO76" s="962"/>
      <c r="CP76" s="962"/>
      <c r="CQ76" s="962"/>
      <c r="CR76" s="962"/>
      <c r="CS76" s="962"/>
      <c r="CT76" s="962"/>
      <c r="CU76" s="962"/>
      <c r="CV76" s="962"/>
      <c r="CW76" s="962"/>
      <c r="CX76" s="962"/>
      <c r="CY76" s="962"/>
      <c r="CZ76" s="962"/>
      <c r="DA76" s="962"/>
      <c r="DB76" s="962"/>
      <c r="DC76" s="962"/>
      <c r="DD76" s="962"/>
      <c r="DE76" s="962"/>
      <c r="DF76" s="962"/>
      <c r="DG76" s="962"/>
      <c r="DH76" s="962"/>
      <c r="DI76" s="962"/>
      <c r="DJ76" s="962"/>
      <c r="DK76" s="962"/>
      <c r="DL76" s="962"/>
      <c r="DM76" s="962"/>
      <c r="DN76" s="962"/>
      <c r="DO76" s="962"/>
      <c r="DP76" s="962"/>
      <c r="DQ76" s="962"/>
      <c r="DR76" s="962"/>
      <c r="DS76" s="962"/>
      <c r="DT76" s="962"/>
      <c r="DU76" s="962"/>
      <c r="DV76" s="962"/>
      <c r="DW76" s="962"/>
      <c r="DX76" s="962"/>
      <c r="DY76" s="962"/>
      <c r="DZ76" s="962"/>
      <c r="EA76" s="962"/>
      <c r="EB76" s="962"/>
      <c r="EC76" s="962"/>
      <c r="ED76" s="962"/>
      <c r="EE76" s="962"/>
      <c r="EF76" s="962"/>
      <c r="EG76" s="962"/>
      <c r="EH76" s="962"/>
      <c r="EI76" s="962"/>
      <c r="EJ76" s="962"/>
      <c r="EK76" s="962"/>
      <c r="EL76" s="962"/>
      <c r="EM76" s="962"/>
      <c r="EN76" s="962"/>
      <c r="EO76" s="962"/>
      <c r="EP76" s="962"/>
      <c r="EQ76" s="962"/>
      <c r="ER76" s="962"/>
      <c r="ES76" s="962"/>
      <c r="ET76" s="962"/>
      <c r="EU76" s="962"/>
      <c r="EV76" s="962"/>
      <c r="EW76" s="962"/>
      <c r="EX76" s="962"/>
      <c r="EY76" s="962"/>
      <c r="EZ76" s="962"/>
      <c r="FA76" s="962"/>
      <c r="FB76" s="962"/>
      <c r="FC76" s="962"/>
      <c r="FD76" s="962"/>
      <c r="FE76" s="962"/>
      <c r="FF76" s="962"/>
      <c r="FG76" s="962"/>
      <c r="FH76" s="962"/>
      <c r="FI76" s="962"/>
      <c r="FJ76" s="962"/>
      <c r="FK76" s="962"/>
      <c r="FL76" s="962"/>
      <c r="FM76" s="962"/>
      <c r="FN76" s="962"/>
      <c r="FO76" s="962"/>
      <c r="FP76" s="962"/>
      <c r="FQ76" s="962"/>
      <c r="FR76" s="962"/>
      <c r="FS76" s="962"/>
      <c r="FT76" s="962"/>
      <c r="FU76" s="962"/>
      <c r="FV76" s="962"/>
      <c r="FW76" s="962"/>
      <c r="FX76" s="962"/>
      <c r="FY76" s="962"/>
      <c r="FZ76" s="962"/>
      <c r="GA76" s="962"/>
      <c r="GB76" s="962"/>
      <c r="GC76" s="962"/>
      <c r="GD76" s="962"/>
      <c r="GE76" s="962"/>
      <c r="GF76" s="962"/>
      <c r="GG76" s="962"/>
      <c r="GH76" s="962"/>
      <c r="GI76" s="962"/>
      <c r="GJ76" s="962"/>
      <c r="GK76" s="962"/>
      <c r="GL76" s="962"/>
      <c r="GM76" s="962"/>
      <c r="GN76" s="962"/>
      <c r="GO76" s="962"/>
      <c r="GP76" s="962"/>
      <c r="GQ76" s="962"/>
      <c r="GR76" s="962"/>
      <c r="GS76" s="962"/>
      <c r="GT76" s="962"/>
      <c r="GU76" s="962"/>
      <c r="GV76" s="962"/>
      <c r="GW76" s="962"/>
      <c r="GX76" s="962"/>
      <c r="GY76" s="962"/>
      <c r="GZ76" s="962"/>
      <c r="HA76" s="962"/>
      <c r="HB76" s="962"/>
      <c r="HC76" s="962"/>
      <c r="HD76" s="962"/>
      <c r="HE76" s="962"/>
      <c r="HF76" s="962"/>
      <c r="HG76" s="962"/>
      <c r="HH76" s="962"/>
      <c r="HI76" s="962"/>
      <c r="HJ76" s="962"/>
      <c r="HK76" s="962"/>
      <c r="HL76" s="962"/>
      <c r="HM76" s="962"/>
      <c r="HN76" s="962"/>
      <c r="HO76" s="962"/>
      <c r="HP76" s="962"/>
      <c r="HQ76" s="962"/>
      <c r="HR76" s="962"/>
      <c r="HS76" s="962"/>
      <c r="HT76" s="962"/>
      <c r="HU76" s="962"/>
      <c r="HV76" s="962"/>
      <c r="HW76" s="962"/>
      <c r="HX76" s="962"/>
      <c r="HY76" s="962"/>
      <c r="HZ76" s="962"/>
      <c r="IA76" s="962"/>
      <c r="IB76" s="962"/>
      <c r="IC76" s="962"/>
      <c r="ID76" s="962"/>
      <c r="IE76" s="962"/>
      <c r="IF76" s="962"/>
      <c r="IG76" s="962"/>
      <c r="IH76" s="962"/>
      <c r="II76" s="962"/>
      <c r="IJ76" s="962"/>
      <c r="IK76" s="962"/>
      <c r="IL76" s="962"/>
      <c r="IM76" s="962"/>
      <c r="IN76" s="962"/>
      <c r="IO76" s="962"/>
      <c r="IP76" s="962"/>
      <c r="IQ76" s="962"/>
      <c r="IR76" s="962"/>
      <c r="IS76" s="962"/>
      <c r="IT76" s="962"/>
      <c r="IU76" s="962"/>
      <c r="IV76" s="962"/>
    </row>
    <row r="77" spans="1:256" s="1047" customFormat="1" ht="15" customHeight="1">
      <c r="A77" s="1005"/>
      <c r="B77" s="958"/>
      <c r="C77" s="957"/>
      <c r="D77" s="1006"/>
      <c r="E77" s="1006"/>
      <c r="F77" s="1006"/>
      <c r="G77" s="975"/>
      <c r="H77" s="975"/>
      <c r="I77" s="962"/>
      <c r="J77" s="964"/>
      <c r="K77" s="962"/>
      <c r="L77" s="962"/>
      <c r="M77" s="964"/>
      <c r="N77" s="962"/>
      <c r="O77" s="962"/>
      <c r="P77" s="962"/>
      <c r="Q77" s="962"/>
      <c r="R77" s="962"/>
      <c r="S77" s="962"/>
      <c r="T77" s="962"/>
      <c r="U77" s="962"/>
      <c r="V77" s="962"/>
      <c r="W77" s="962"/>
      <c r="X77" s="962"/>
      <c r="Y77" s="962"/>
      <c r="Z77" s="962"/>
      <c r="AA77" s="962"/>
      <c r="AB77" s="962"/>
      <c r="AC77" s="962"/>
      <c r="AD77" s="962"/>
      <c r="AE77" s="962"/>
      <c r="AF77" s="962"/>
      <c r="AG77" s="962"/>
      <c r="AH77" s="962"/>
      <c r="AI77" s="962"/>
      <c r="AJ77" s="962"/>
      <c r="AK77" s="962"/>
      <c r="AL77" s="962"/>
      <c r="AM77" s="962"/>
      <c r="AN77" s="962"/>
      <c r="AO77" s="962"/>
      <c r="AP77" s="962"/>
      <c r="AQ77" s="962"/>
      <c r="AR77" s="962"/>
      <c r="AS77" s="962"/>
      <c r="AT77" s="962"/>
      <c r="AU77" s="962"/>
      <c r="AV77" s="962"/>
      <c r="AW77" s="962"/>
      <c r="AX77" s="962"/>
      <c r="AY77" s="962"/>
      <c r="AZ77" s="962"/>
      <c r="BA77" s="962"/>
      <c r="BB77" s="962"/>
      <c r="BC77" s="962"/>
      <c r="BD77" s="962"/>
      <c r="BE77" s="962"/>
      <c r="BF77" s="962"/>
      <c r="BG77" s="962"/>
      <c r="BH77" s="962"/>
      <c r="BI77" s="962"/>
      <c r="BJ77" s="962"/>
      <c r="BK77" s="962"/>
      <c r="BL77" s="962"/>
      <c r="BM77" s="962"/>
      <c r="BN77" s="962"/>
      <c r="BO77" s="962"/>
      <c r="BP77" s="962"/>
      <c r="BQ77" s="962"/>
      <c r="BR77" s="962"/>
      <c r="BS77" s="962"/>
      <c r="BT77" s="962"/>
      <c r="BU77" s="962"/>
      <c r="BV77" s="962"/>
      <c r="BW77" s="962"/>
      <c r="BX77" s="962"/>
      <c r="BY77" s="962"/>
      <c r="BZ77" s="962"/>
      <c r="CA77" s="962"/>
      <c r="CB77" s="962"/>
      <c r="CC77" s="962"/>
      <c r="CD77" s="962"/>
      <c r="CE77" s="962"/>
      <c r="CF77" s="962"/>
      <c r="CG77" s="962"/>
      <c r="CH77" s="962"/>
      <c r="CI77" s="962"/>
      <c r="CJ77" s="962"/>
      <c r="CK77" s="962"/>
      <c r="CL77" s="962"/>
      <c r="CM77" s="962"/>
      <c r="CN77" s="962"/>
      <c r="CO77" s="962"/>
      <c r="CP77" s="962"/>
      <c r="CQ77" s="962"/>
      <c r="CR77" s="962"/>
      <c r="CS77" s="962"/>
      <c r="CT77" s="962"/>
      <c r="CU77" s="962"/>
      <c r="CV77" s="962"/>
      <c r="CW77" s="962"/>
      <c r="CX77" s="962"/>
      <c r="CY77" s="962"/>
      <c r="CZ77" s="962"/>
      <c r="DA77" s="962"/>
      <c r="DB77" s="962"/>
      <c r="DC77" s="962"/>
      <c r="DD77" s="962"/>
      <c r="DE77" s="962"/>
      <c r="DF77" s="962"/>
      <c r="DG77" s="962"/>
      <c r="DH77" s="962"/>
      <c r="DI77" s="962"/>
      <c r="DJ77" s="962"/>
      <c r="DK77" s="962"/>
      <c r="DL77" s="962"/>
      <c r="DM77" s="962"/>
      <c r="DN77" s="962"/>
      <c r="DO77" s="962"/>
      <c r="DP77" s="962"/>
      <c r="DQ77" s="962"/>
      <c r="DR77" s="962"/>
      <c r="DS77" s="962"/>
      <c r="DT77" s="962"/>
      <c r="DU77" s="962"/>
      <c r="DV77" s="962"/>
      <c r="DW77" s="962"/>
      <c r="DX77" s="962"/>
      <c r="DY77" s="962"/>
      <c r="DZ77" s="962"/>
      <c r="EA77" s="962"/>
      <c r="EB77" s="962"/>
      <c r="EC77" s="962"/>
      <c r="ED77" s="962"/>
      <c r="EE77" s="962"/>
      <c r="EF77" s="962"/>
      <c r="EG77" s="962"/>
      <c r="EH77" s="962"/>
      <c r="EI77" s="962"/>
      <c r="EJ77" s="962"/>
      <c r="EK77" s="962"/>
      <c r="EL77" s="962"/>
      <c r="EM77" s="962"/>
      <c r="EN77" s="962"/>
      <c r="EO77" s="962"/>
      <c r="EP77" s="962"/>
      <c r="EQ77" s="962"/>
      <c r="ER77" s="962"/>
      <c r="ES77" s="962"/>
      <c r="ET77" s="962"/>
      <c r="EU77" s="962"/>
      <c r="EV77" s="962"/>
      <c r="EW77" s="962"/>
      <c r="EX77" s="962"/>
      <c r="EY77" s="962"/>
      <c r="EZ77" s="962"/>
      <c r="FA77" s="962"/>
      <c r="FB77" s="962"/>
      <c r="FC77" s="962"/>
      <c r="FD77" s="962"/>
      <c r="FE77" s="962"/>
      <c r="FF77" s="962"/>
      <c r="FG77" s="962"/>
      <c r="FH77" s="962"/>
      <c r="FI77" s="962"/>
      <c r="FJ77" s="962"/>
      <c r="FK77" s="962"/>
      <c r="FL77" s="962"/>
      <c r="FM77" s="962"/>
      <c r="FN77" s="962"/>
      <c r="FO77" s="962"/>
      <c r="FP77" s="962"/>
      <c r="FQ77" s="962"/>
      <c r="FR77" s="962"/>
      <c r="FS77" s="962"/>
      <c r="FT77" s="962"/>
      <c r="FU77" s="962"/>
      <c r="FV77" s="962"/>
      <c r="FW77" s="962"/>
      <c r="FX77" s="962"/>
      <c r="FY77" s="962"/>
      <c r="FZ77" s="962"/>
      <c r="GA77" s="962"/>
      <c r="GB77" s="962"/>
      <c r="GC77" s="962"/>
      <c r="GD77" s="962"/>
      <c r="GE77" s="962"/>
      <c r="GF77" s="962"/>
      <c r="GG77" s="962"/>
      <c r="GH77" s="962"/>
      <c r="GI77" s="962"/>
      <c r="GJ77" s="962"/>
      <c r="GK77" s="962"/>
      <c r="GL77" s="962"/>
      <c r="GM77" s="962"/>
      <c r="GN77" s="962"/>
      <c r="GO77" s="962"/>
      <c r="GP77" s="962"/>
      <c r="GQ77" s="962"/>
      <c r="GR77" s="962"/>
      <c r="GS77" s="962"/>
      <c r="GT77" s="962"/>
      <c r="GU77" s="962"/>
      <c r="GV77" s="962"/>
      <c r="GW77" s="962"/>
      <c r="GX77" s="962"/>
      <c r="GY77" s="962"/>
      <c r="GZ77" s="962"/>
      <c r="HA77" s="962"/>
      <c r="HB77" s="962"/>
      <c r="HC77" s="962"/>
      <c r="HD77" s="962"/>
      <c r="HE77" s="962"/>
      <c r="HF77" s="962"/>
      <c r="HG77" s="962"/>
      <c r="HH77" s="962"/>
      <c r="HI77" s="962"/>
      <c r="HJ77" s="962"/>
      <c r="HK77" s="962"/>
      <c r="HL77" s="962"/>
      <c r="HM77" s="962"/>
      <c r="HN77" s="962"/>
      <c r="HO77" s="962"/>
      <c r="HP77" s="962"/>
      <c r="HQ77" s="962"/>
      <c r="HR77" s="962"/>
      <c r="HS77" s="962"/>
      <c r="HT77" s="962"/>
      <c r="HU77" s="962"/>
      <c r="HV77" s="962"/>
      <c r="HW77" s="962"/>
      <c r="HX77" s="962"/>
      <c r="HY77" s="962"/>
      <c r="HZ77" s="962"/>
      <c r="IA77" s="962"/>
      <c r="IB77" s="962"/>
      <c r="IC77" s="962"/>
      <c r="ID77" s="962"/>
      <c r="IE77" s="962"/>
      <c r="IF77" s="962"/>
      <c r="IG77" s="962"/>
      <c r="IH77" s="962"/>
      <c r="II77" s="962"/>
      <c r="IJ77" s="962"/>
      <c r="IK77" s="962"/>
      <c r="IL77" s="962"/>
      <c r="IM77" s="962"/>
      <c r="IN77" s="962"/>
      <c r="IO77" s="962"/>
      <c r="IP77" s="962"/>
      <c r="IQ77" s="962"/>
      <c r="IR77" s="962"/>
      <c r="IS77" s="962"/>
      <c r="IT77" s="962"/>
      <c r="IU77" s="962"/>
      <c r="IV77" s="962"/>
    </row>
    <row r="78" spans="1:256" s="1047" customFormat="1" ht="15" customHeight="1">
      <c r="A78" s="1005"/>
      <c r="B78" s="958"/>
      <c r="C78" s="957"/>
      <c r="D78" s="1006"/>
      <c r="E78" s="1006"/>
      <c r="F78" s="1006"/>
      <c r="G78" s="975"/>
      <c r="H78" s="975"/>
      <c r="I78" s="962"/>
      <c r="J78" s="964"/>
      <c r="K78" s="962"/>
      <c r="L78" s="962"/>
      <c r="M78" s="964"/>
      <c r="N78" s="962"/>
      <c r="O78" s="962"/>
      <c r="P78" s="962"/>
      <c r="Q78" s="962"/>
      <c r="R78" s="962"/>
      <c r="S78" s="962"/>
      <c r="T78" s="962"/>
      <c r="U78" s="962"/>
      <c r="V78" s="962"/>
      <c r="W78" s="962"/>
      <c r="X78" s="962"/>
      <c r="Y78" s="962"/>
      <c r="Z78" s="962"/>
      <c r="AA78" s="962"/>
      <c r="AB78" s="962"/>
      <c r="AC78" s="962"/>
      <c r="AD78" s="962"/>
      <c r="AE78" s="962"/>
      <c r="AF78" s="962"/>
      <c r="AG78" s="962"/>
      <c r="AH78" s="962"/>
      <c r="AI78" s="962"/>
      <c r="AJ78" s="962"/>
      <c r="AK78" s="962"/>
      <c r="AL78" s="962"/>
      <c r="AM78" s="962"/>
      <c r="AN78" s="962"/>
      <c r="AO78" s="962"/>
      <c r="AP78" s="962"/>
      <c r="AQ78" s="962"/>
      <c r="AR78" s="962"/>
      <c r="AS78" s="962"/>
      <c r="AT78" s="962"/>
      <c r="AU78" s="962"/>
      <c r="AV78" s="962"/>
      <c r="AW78" s="962"/>
      <c r="AX78" s="962"/>
      <c r="AY78" s="962"/>
      <c r="AZ78" s="962"/>
      <c r="BA78" s="962"/>
      <c r="BB78" s="962"/>
      <c r="BC78" s="962"/>
      <c r="BD78" s="962"/>
      <c r="BE78" s="962"/>
      <c r="BF78" s="962"/>
      <c r="BG78" s="962"/>
      <c r="BH78" s="962"/>
      <c r="BI78" s="962"/>
      <c r="BJ78" s="962"/>
      <c r="BK78" s="962"/>
      <c r="BL78" s="962"/>
      <c r="BM78" s="962"/>
      <c r="BN78" s="962"/>
      <c r="BO78" s="962"/>
      <c r="BP78" s="962"/>
      <c r="BQ78" s="962"/>
      <c r="BR78" s="962"/>
      <c r="BS78" s="962"/>
      <c r="BT78" s="962"/>
      <c r="BU78" s="962"/>
      <c r="BV78" s="962"/>
      <c r="BW78" s="962"/>
      <c r="BX78" s="962"/>
      <c r="BY78" s="962"/>
      <c r="BZ78" s="962"/>
      <c r="CA78" s="962"/>
      <c r="CB78" s="962"/>
      <c r="CC78" s="962"/>
      <c r="CD78" s="962"/>
      <c r="CE78" s="962"/>
      <c r="CF78" s="962"/>
      <c r="CG78" s="962"/>
      <c r="CH78" s="962"/>
      <c r="CI78" s="962"/>
      <c r="CJ78" s="962"/>
      <c r="CK78" s="962"/>
      <c r="CL78" s="962"/>
      <c r="CM78" s="962"/>
      <c r="CN78" s="962"/>
      <c r="CO78" s="962"/>
      <c r="CP78" s="962"/>
      <c r="CQ78" s="962"/>
      <c r="CR78" s="962"/>
      <c r="CS78" s="962"/>
      <c r="CT78" s="962"/>
      <c r="CU78" s="962"/>
      <c r="CV78" s="962"/>
      <c r="CW78" s="962"/>
      <c r="CX78" s="962"/>
      <c r="CY78" s="962"/>
      <c r="CZ78" s="962"/>
      <c r="DA78" s="962"/>
      <c r="DB78" s="962"/>
      <c r="DC78" s="962"/>
      <c r="DD78" s="962"/>
      <c r="DE78" s="962"/>
      <c r="DF78" s="962"/>
      <c r="DG78" s="962"/>
      <c r="DH78" s="962"/>
      <c r="DI78" s="962"/>
      <c r="DJ78" s="962"/>
      <c r="DK78" s="962"/>
      <c r="DL78" s="962"/>
      <c r="DM78" s="962"/>
      <c r="DN78" s="962"/>
      <c r="DO78" s="962"/>
      <c r="DP78" s="962"/>
      <c r="DQ78" s="962"/>
      <c r="DR78" s="962"/>
      <c r="DS78" s="962"/>
      <c r="DT78" s="962"/>
      <c r="DU78" s="962"/>
      <c r="DV78" s="962"/>
      <c r="DW78" s="962"/>
      <c r="DX78" s="962"/>
      <c r="DY78" s="962"/>
      <c r="DZ78" s="962"/>
      <c r="EA78" s="962"/>
      <c r="EB78" s="962"/>
      <c r="EC78" s="962"/>
      <c r="ED78" s="962"/>
      <c r="EE78" s="962"/>
      <c r="EF78" s="962"/>
      <c r="EG78" s="962"/>
      <c r="EH78" s="962"/>
      <c r="EI78" s="962"/>
      <c r="EJ78" s="962"/>
      <c r="EK78" s="962"/>
      <c r="EL78" s="962"/>
      <c r="EM78" s="962"/>
      <c r="EN78" s="962"/>
      <c r="EO78" s="962"/>
      <c r="EP78" s="962"/>
      <c r="EQ78" s="962"/>
      <c r="ER78" s="962"/>
      <c r="ES78" s="962"/>
      <c r="ET78" s="962"/>
      <c r="EU78" s="962"/>
      <c r="EV78" s="962"/>
      <c r="EW78" s="962"/>
      <c r="EX78" s="962"/>
      <c r="EY78" s="962"/>
      <c r="EZ78" s="962"/>
      <c r="FA78" s="962"/>
      <c r="FB78" s="962"/>
      <c r="FC78" s="962"/>
      <c r="FD78" s="962"/>
      <c r="FE78" s="962"/>
      <c r="FF78" s="962"/>
      <c r="FG78" s="962"/>
      <c r="FH78" s="962"/>
      <c r="FI78" s="962"/>
      <c r="FJ78" s="962"/>
      <c r="FK78" s="962"/>
      <c r="FL78" s="962"/>
      <c r="FM78" s="962"/>
      <c r="FN78" s="962"/>
      <c r="FO78" s="962"/>
      <c r="FP78" s="962"/>
      <c r="FQ78" s="962"/>
      <c r="FR78" s="962"/>
      <c r="FS78" s="962"/>
      <c r="FT78" s="962"/>
      <c r="FU78" s="962"/>
      <c r="FV78" s="962"/>
      <c r="FW78" s="962"/>
      <c r="FX78" s="962"/>
      <c r="FY78" s="962"/>
      <c r="FZ78" s="962"/>
      <c r="GA78" s="962"/>
      <c r="GB78" s="962"/>
      <c r="GC78" s="962"/>
      <c r="GD78" s="962"/>
      <c r="GE78" s="962"/>
      <c r="GF78" s="962"/>
      <c r="GG78" s="962"/>
      <c r="GH78" s="962"/>
      <c r="GI78" s="962"/>
      <c r="GJ78" s="962"/>
      <c r="GK78" s="962"/>
      <c r="GL78" s="962"/>
      <c r="GM78" s="962"/>
      <c r="GN78" s="962"/>
      <c r="GO78" s="962"/>
      <c r="GP78" s="962"/>
      <c r="GQ78" s="962"/>
      <c r="GR78" s="962"/>
      <c r="GS78" s="962"/>
      <c r="GT78" s="962"/>
      <c r="GU78" s="962"/>
      <c r="GV78" s="962"/>
      <c r="GW78" s="962"/>
      <c r="GX78" s="962"/>
      <c r="GY78" s="962"/>
      <c r="GZ78" s="962"/>
      <c r="HA78" s="962"/>
      <c r="HB78" s="962"/>
      <c r="HC78" s="962"/>
      <c r="HD78" s="962"/>
      <c r="HE78" s="962"/>
      <c r="HF78" s="962"/>
      <c r="HG78" s="962"/>
      <c r="HH78" s="962"/>
      <c r="HI78" s="962"/>
      <c r="HJ78" s="962"/>
      <c r="HK78" s="962"/>
      <c r="HL78" s="962"/>
      <c r="HM78" s="962"/>
      <c r="HN78" s="962"/>
      <c r="HO78" s="962"/>
      <c r="HP78" s="962"/>
      <c r="HQ78" s="962"/>
      <c r="HR78" s="962"/>
      <c r="HS78" s="962"/>
      <c r="HT78" s="962"/>
      <c r="HU78" s="962"/>
      <c r="HV78" s="962"/>
      <c r="HW78" s="962"/>
      <c r="HX78" s="962"/>
      <c r="HY78" s="962"/>
      <c r="HZ78" s="962"/>
      <c r="IA78" s="962"/>
      <c r="IB78" s="962"/>
      <c r="IC78" s="962"/>
      <c r="ID78" s="962"/>
      <c r="IE78" s="962"/>
      <c r="IF78" s="962"/>
      <c r="IG78" s="962"/>
      <c r="IH78" s="962"/>
      <c r="II78" s="962"/>
      <c r="IJ78" s="962"/>
      <c r="IK78" s="962"/>
      <c r="IL78" s="962"/>
      <c r="IM78" s="962"/>
      <c r="IN78" s="962"/>
      <c r="IO78" s="962"/>
      <c r="IP78" s="962"/>
      <c r="IQ78" s="962"/>
      <c r="IR78" s="962"/>
      <c r="IS78" s="962"/>
      <c r="IT78" s="962"/>
      <c r="IU78" s="962"/>
      <c r="IV78" s="962"/>
    </row>
    <row r="79" spans="1:256" s="1047" customFormat="1" ht="15" customHeight="1">
      <c r="A79" s="1005"/>
      <c r="B79" s="958"/>
      <c r="C79" s="957"/>
      <c r="D79" s="1006"/>
      <c r="E79" s="1006"/>
      <c r="F79" s="1006"/>
      <c r="G79" s="975"/>
      <c r="H79" s="975"/>
      <c r="I79" s="962"/>
      <c r="J79" s="964"/>
      <c r="K79" s="962"/>
      <c r="L79" s="962"/>
      <c r="M79" s="964"/>
      <c r="N79" s="962"/>
      <c r="O79" s="962"/>
      <c r="P79" s="962"/>
      <c r="Q79" s="962"/>
      <c r="R79" s="962"/>
      <c r="S79" s="962"/>
      <c r="T79" s="962"/>
      <c r="U79" s="962"/>
      <c r="V79" s="962"/>
      <c r="W79" s="962"/>
      <c r="X79" s="962"/>
      <c r="Y79" s="962"/>
      <c r="Z79" s="962"/>
      <c r="AA79" s="962"/>
      <c r="AB79" s="962"/>
      <c r="AC79" s="962"/>
      <c r="AD79" s="962"/>
      <c r="AE79" s="962"/>
      <c r="AF79" s="962"/>
      <c r="AG79" s="962"/>
      <c r="AH79" s="962"/>
      <c r="AI79" s="962"/>
      <c r="AJ79" s="962"/>
      <c r="AK79" s="962"/>
      <c r="AL79" s="962"/>
      <c r="AM79" s="962"/>
      <c r="AN79" s="962"/>
      <c r="AO79" s="962"/>
      <c r="AP79" s="962"/>
      <c r="AQ79" s="962"/>
      <c r="AR79" s="962"/>
      <c r="AS79" s="962"/>
      <c r="AT79" s="962"/>
      <c r="AU79" s="962"/>
      <c r="AV79" s="962"/>
      <c r="AW79" s="962"/>
      <c r="AX79" s="962"/>
      <c r="AY79" s="962"/>
      <c r="AZ79" s="962"/>
      <c r="BA79" s="962"/>
      <c r="BB79" s="962"/>
      <c r="BC79" s="962"/>
      <c r="BD79" s="962"/>
      <c r="BE79" s="962"/>
      <c r="BF79" s="962"/>
      <c r="BG79" s="962"/>
      <c r="BH79" s="962"/>
      <c r="BI79" s="962"/>
      <c r="BJ79" s="962"/>
      <c r="BK79" s="962"/>
      <c r="BL79" s="962"/>
      <c r="BM79" s="962"/>
      <c r="BN79" s="962"/>
      <c r="BO79" s="962"/>
      <c r="BP79" s="962"/>
      <c r="BQ79" s="962"/>
      <c r="BR79" s="962"/>
      <c r="BS79" s="962"/>
      <c r="BT79" s="962"/>
      <c r="BU79" s="962"/>
      <c r="BV79" s="962"/>
      <c r="BW79" s="962"/>
      <c r="BX79" s="962"/>
      <c r="BY79" s="962"/>
      <c r="BZ79" s="962"/>
      <c r="CA79" s="962"/>
      <c r="CB79" s="962"/>
      <c r="CC79" s="962"/>
      <c r="CD79" s="962"/>
      <c r="CE79" s="962"/>
      <c r="CF79" s="962"/>
      <c r="CG79" s="962"/>
      <c r="CH79" s="962"/>
      <c r="CI79" s="962"/>
      <c r="CJ79" s="962"/>
      <c r="CK79" s="962"/>
      <c r="CL79" s="962"/>
      <c r="CM79" s="962"/>
      <c r="CN79" s="962"/>
      <c r="CO79" s="962"/>
      <c r="CP79" s="962"/>
      <c r="CQ79" s="962"/>
      <c r="CR79" s="962"/>
      <c r="CS79" s="962"/>
      <c r="CT79" s="962"/>
      <c r="CU79" s="962"/>
      <c r="CV79" s="962"/>
      <c r="CW79" s="962"/>
      <c r="CX79" s="962"/>
      <c r="CY79" s="962"/>
      <c r="CZ79" s="962"/>
      <c r="DA79" s="962"/>
      <c r="DB79" s="962"/>
      <c r="DC79" s="962"/>
      <c r="DD79" s="962"/>
      <c r="DE79" s="962"/>
      <c r="DF79" s="962"/>
      <c r="DG79" s="962"/>
      <c r="DH79" s="962"/>
      <c r="DI79" s="962"/>
      <c r="DJ79" s="962"/>
      <c r="DK79" s="962"/>
      <c r="DL79" s="962"/>
      <c r="DM79" s="962"/>
      <c r="DN79" s="962"/>
      <c r="DO79" s="962"/>
      <c r="DP79" s="962"/>
      <c r="DQ79" s="962"/>
      <c r="DR79" s="962"/>
      <c r="DS79" s="962"/>
      <c r="DT79" s="962"/>
      <c r="DU79" s="962"/>
      <c r="DV79" s="962"/>
      <c r="DW79" s="962"/>
      <c r="DX79" s="962"/>
      <c r="DY79" s="962"/>
      <c r="DZ79" s="962"/>
      <c r="EA79" s="962"/>
      <c r="EB79" s="962"/>
      <c r="EC79" s="962"/>
      <c r="ED79" s="962"/>
      <c r="EE79" s="962"/>
      <c r="EF79" s="962"/>
      <c r="EG79" s="962"/>
      <c r="EH79" s="962"/>
      <c r="EI79" s="962"/>
      <c r="EJ79" s="962"/>
      <c r="EK79" s="962"/>
      <c r="EL79" s="962"/>
      <c r="EM79" s="962"/>
      <c r="EN79" s="962"/>
      <c r="EO79" s="962"/>
      <c r="EP79" s="962"/>
      <c r="EQ79" s="962"/>
      <c r="ER79" s="962"/>
      <c r="ES79" s="962"/>
      <c r="ET79" s="962"/>
      <c r="EU79" s="962"/>
      <c r="EV79" s="962"/>
      <c r="EW79" s="962"/>
      <c r="EX79" s="962"/>
      <c r="EY79" s="962"/>
      <c r="EZ79" s="962"/>
      <c r="FA79" s="962"/>
      <c r="FB79" s="962"/>
      <c r="FC79" s="962"/>
      <c r="FD79" s="962"/>
      <c r="FE79" s="962"/>
      <c r="FF79" s="962"/>
      <c r="FG79" s="962"/>
      <c r="FH79" s="962"/>
      <c r="FI79" s="962"/>
      <c r="FJ79" s="962"/>
      <c r="FK79" s="962"/>
      <c r="FL79" s="962"/>
      <c r="FM79" s="962"/>
      <c r="FN79" s="962"/>
      <c r="FO79" s="962"/>
      <c r="FP79" s="962"/>
      <c r="FQ79" s="962"/>
      <c r="FR79" s="962"/>
      <c r="FS79" s="962"/>
      <c r="FT79" s="962"/>
      <c r="FU79" s="962"/>
      <c r="FV79" s="962"/>
      <c r="FW79" s="962"/>
      <c r="FX79" s="962"/>
      <c r="FY79" s="962"/>
      <c r="FZ79" s="962"/>
      <c r="GA79" s="962"/>
      <c r="GB79" s="962"/>
      <c r="GC79" s="962"/>
      <c r="GD79" s="962"/>
      <c r="GE79" s="962"/>
      <c r="GF79" s="962"/>
      <c r="GG79" s="962"/>
      <c r="GH79" s="962"/>
      <c r="GI79" s="962"/>
      <c r="GJ79" s="962"/>
      <c r="GK79" s="962"/>
      <c r="GL79" s="962"/>
      <c r="GM79" s="962"/>
      <c r="GN79" s="962"/>
      <c r="GO79" s="962"/>
      <c r="GP79" s="962"/>
      <c r="GQ79" s="962"/>
      <c r="GR79" s="962"/>
      <c r="GS79" s="962"/>
      <c r="GT79" s="962"/>
      <c r="GU79" s="962"/>
      <c r="GV79" s="962"/>
      <c r="GW79" s="962"/>
      <c r="GX79" s="962"/>
      <c r="GY79" s="962"/>
      <c r="GZ79" s="962"/>
      <c r="HA79" s="962"/>
      <c r="HB79" s="962"/>
      <c r="HC79" s="962"/>
      <c r="HD79" s="962"/>
      <c r="HE79" s="962"/>
      <c r="HF79" s="962"/>
      <c r="HG79" s="962"/>
      <c r="HH79" s="962"/>
      <c r="HI79" s="962"/>
      <c r="HJ79" s="962"/>
      <c r="HK79" s="962"/>
      <c r="HL79" s="962"/>
      <c r="HM79" s="962"/>
      <c r="HN79" s="962"/>
      <c r="HO79" s="962"/>
      <c r="HP79" s="962"/>
      <c r="HQ79" s="962"/>
      <c r="HR79" s="962"/>
      <c r="HS79" s="962"/>
      <c r="HT79" s="962"/>
      <c r="HU79" s="962"/>
      <c r="HV79" s="962"/>
      <c r="HW79" s="962"/>
      <c r="HX79" s="962"/>
      <c r="HY79" s="962"/>
      <c r="HZ79" s="962"/>
      <c r="IA79" s="962"/>
      <c r="IB79" s="962"/>
      <c r="IC79" s="962"/>
      <c r="ID79" s="962"/>
      <c r="IE79" s="962"/>
      <c r="IF79" s="962"/>
      <c r="IG79" s="962"/>
      <c r="IH79" s="962"/>
      <c r="II79" s="962"/>
      <c r="IJ79" s="962"/>
      <c r="IK79" s="962"/>
      <c r="IL79" s="962"/>
      <c r="IM79" s="962"/>
      <c r="IN79" s="962"/>
      <c r="IO79" s="962"/>
      <c r="IP79" s="962"/>
      <c r="IQ79" s="962"/>
      <c r="IR79" s="962"/>
      <c r="IS79" s="962"/>
      <c r="IT79" s="962"/>
      <c r="IU79" s="962"/>
      <c r="IV79" s="962"/>
    </row>
    <row r="80" spans="1:256" s="1047" customFormat="1" ht="15" customHeight="1">
      <c r="A80" s="1005"/>
      <c r="B80" s="958"/>
      <c r="C80" s="957"/>
      <c r="D80" s="1006"/>
      <c r="E80" s="1006"/>
      <c r="F80" s="1006"/>
      <c r="G80" s="975"/>
      <c r="H80" s="975"/>
      <c r="I80" s="962"/>
      <c r="J80" s="964"/>
      <c r="K80" s="962"/>
      <c r="L80" s="962"/>
      <c r="M80" s="964"/>
      <c r="N80" s="962"/>
      <c r="O80" s="962"/>
      <c r="P80" s="962"/>
      <c r="Q80" s="962"/>
      <c r="R80" s="962"/>
      <c r="S80" s="962"/>
      <c r="T80" s="962"/>
      <c r="U80" s="962"/>
      <c r="V80" s="962"/>
      <c r="W80" s="962"/>
      <c r="X80" s="962"/>
      <c r="Y80" s="962"/>
      <c r="Z80" s="962"/>
      <c r="AA80" s="962"/>
      <c r="AB80" s="962"/>
      <c r="AC80" s="962"/>
      <c r="AD80" s="962"/>
      <c r="AE80" s="962"/>
      <c r="AF80" s="962"/>
      <c r="AG80" s="962"/>
      <c r="AH80" s="962"/>
      <c r="AI80" s="962"/>
      <c r="AJ80" s="962"/>
      <c r="AK80" s="962"/>
      <c r="AL80" s="962"/>
      <c r="AM80" s="962"/>
      <c r="AN80" s="962"/>
      <c r="AO80" s="962"/>
      <c r="AP80" s="962"/>
      <c r="AQ80" s="962"/>
      <c r="AR80" s="962"/>
      <c r="AS80" s="962"/>
      <c r="AT80" s="962"/>
      <c r="AU80" s="962"/>
      <c r="AV80" s="962"/>
      <c r="AW80" s="962"/>
      <c r="AX80" s="962"/>
      <c r="AY80" s="962"/>
      <c r="AZ80" s="962"/>
      <c r="BA80" s="962"/>
      <c r="BB80" s="962"/>
      <c r="BC80" s="962"/>
      <c r="BD80" s="962"/>
      <c r="BE80" s="962"/>
      <c r="BF80" s="962"/>
      <c r="BG80" s="962"/>
      <c r="BH80" s="962"/>
      <c r="BI80" s="962"/>
      <c r="BJ80" s="962"/>
      <c r="BK80" s="962"/>
      <c r="BL80" s="962"/>
      <c r="BM80" s="962"/>
      <c r="BN80" s="962"/>
      <c r="BO80" s="962"/>
      <c r="BP80" s="962"/>
      <c r="BQ80" s="962"/>
      <c r="BR80" s="962"/>
      <c r="BS80" s="962"/>
      <c r="BT80" s="962"/>
      <c r="BU80" s="962"/>
      <c r="BV80" s="962"/>
      <c r="BW80" s="962"/>
      <c r="BX80" s="962"/>
      <c r="BY80" s="962"/>
      <c r="BZ80" s="962"/>
      <c r="CA80" s="962"/>
      <c r="CB80" s="962"/>
      <c r="CC80" s="962"/>
      <c r="CD80" s="962"/>
      <c r="CE80" s="962"/>
      <c r="CF80" s="962"/>
      <c r="CG80" s="962"/>
      <c r="CH80" s="962"/>
      <c r="CI80" s="962"/>
      <c r="CJ80" s="962"/>
      <c r="CK80" s="962"/>
      <c r="CL80" s="962"/>
      <c r="CM80" s="962"/>
      <c r="CN80" s="962"/>
      <c r="CO80" s="962"/>
      <c r="CP80" s="962"/>
      <c r="CQ80" s="962"/>
      <c r="CR80" s="962"/>
      <c r="CS80" s="962"/>
      <c r="CT80" s="962"/>
      <c r="CU80" s="962"/>
      <c r="CV80" s="962"/>
      <c r="CW80" s="962"/>
      <c r="CX80" s="962"/>
      <c r="CY80" s="962"/>
      <c r="CZ80" s="962"/>
      <c r="DA80" s="962"/>
      <c r="DB80" s="962"/>
      <c r="DC80" s="962"/>
      <c r="DD80" s="962"/>
      <c r="DE80" s="962"/>
      <c r="DF80" s="962"/>
      <c r="DG80" s="962"/>
      <c r="DH80" s="962"/>
      <c r="DI80" s="962"/>
      <c r="DJ80" s="962"/>
      <c r="DK80" s="962"/>
      <c r="DL80" s="962"/>
      <c r="DM80" s="962"/>
      <c r="DN80" s="962"/>
      <c r="DO80" s="962"/>
      <c r="DP80" s="962"/>
      <c r="DQ80" s="962"/>
      <c r="DR80" s="962"/>
      <c r="DS80" s="962"/>
      <c r="DT80" s="962"/>
      <c r="DU80" s="962"/>
      <c r="DV80" s="962"/>
      <c r="DW80" s="962"/>
      <c r="DX80" s="962"/>
      <c r="DY80" s="962"/>
      <c r="DZ80" s="962"/>
      <c r="EA80" s="962"/>
      <c r="EB80" s="962"/>
      <c r="EC80" s="962"/>
      <c r="ED80" s="962"/>
      <c r="EE80" s="962"/>
      <c r="EF80" s="962"/>
      <c r="EG80" s="962"/>
      <c r="EH80" s="962"/>
      <c r="EI80" s="962"/>
      <c r="EJ80" s="962"/>
      <c r="EK80" s="962"/>
      <c r="EL80" s="962"/>
      <c r="EM80" s="962"/>
      <c r="EN80" s="962"/>
      <c r="EO80" s="962"/>
      <c r="EP80" s="962"/>
      <c r="EQ80" s="962"/>
      <c r="ER80" s="962"/>
      <c r="ES80" s="962"/>
      <c r="ET80" s="962"/>
      <c r="EU80" s="962"/>
      <c r="EV80" s="962"/>
      <c r="EW80" s="962"/>
      <c r="EX80" s="962"/>
      <c r="EY80" s="962"/>
      <c r="EZ80" s="962"/>
      <c r="FA80" s="962"/>
      <c r="FB80" s="962"/>
      <c r="FC80" s="962"/>
      <c r="FD80" s="962"/>
      <c r="FE80" s="962"/>
      <c r="FF80" s="962"/>
      <c r="FG80" s="962"/>
      <c r="FH80" s="962"/>
      <c r="FI80" s="962"/>
      <c r="FJ80" s="962"/>
      <c r="FK80" s="962"/>
      <c r="FL80" s="962"/>
      <c r="FM80" s="962"/>
      <c r="FN80" s="962"/>
      <c r="FO80" s="962"/>
      <c r="FP80" s="962"/>
      <c r="FQ80" s="962"/>
      <c r="FR80" s="962"/>
      <c r="FS80" s="962"/>
      <c r="FT80" s="962"/>
      <c r="FU80" s="962"/>
      <c r="FV80" s="962"/>
      <c r="FW80" s="962"/>
      <c r="FX80" s="962"/>
      <c r="FY80" s="962"/>
      <c r="FZ80" s="962"/>
      <c r="GA80" s="962"/>
      <c r="GB80" s="962"/>
      <c r="GC80" s="962"/>
      <c r="GD80" s="962"/>
      <c r="GE80" s="962"/>
      <c r="GF80" s="962"/>
      <c r="GG80" s="962"/>
      <c r="GH80" s="962"/>
      <c r="GI80" s="962"/>
      <c r="GJ80" s="962"/>
      <c r="GK80" s="962"/>
      <c r="GL80" s="962"/>
      <c r="GM80" s="962"/>
      <c r="GN80" s="962"/>
      <c r="GO80" s="962"/>
      <c r="GP80" s="962"/>
      <c r="GQ80" s="962"/>
      <c r="GR80" s="962"/>
      <c r="GS80" s="962"/>
      <c r="GT80" s="962"/>
      <c r="GU80" s="962"/>
      <c r="GV80" s="962"/>
      <c r="GW80" s="962"/>
      <c r="GX80" s="962"/>
      <c r="GY80" s="962"/>
      <c r="GZ80" s="962"/>
      <c r="HA80" s="962"/>
      <c r="HB80" s="962"/>
      <c r="HC80" s="962"/>
      <c r="HD80" s="962"/>
      <c r="HE80" s="962"/>
      <c r="HF80" s="962"/>
      <c r="HG80" s="962"/>
      <c r="HH80" s="962"/>
      <c r="HI80" s="962"/>
      <c r="HJ80" s="962"/>
      <c r="HK80" s="962"/>
      <c r="HL80" s="962"/>
      <c r="HM80" s="962"/>
      <c r="HN80" s="962"/>
      <c r="HO80" s="962"/>
      <c r="HP80" s="962"/>
      <c r="HQ80" s="962"/>
      <c r="HR80" s="962"/>
      <c r="HS80" s="962"/>
      <c r="HT80" s="962"/>
      <c r="HU80" s="962"/>
      <c r="HV80" s="962"/>
      <c r="HW80" s="962"/>
      <c r="HX80" s="962"/>
      <c r="HY80" s="962"/>
      <c r="HZ80" s="962"/>
      <c r="IA80" s="962"/>
      <c r="IB80" s="962"/>
      <c r="IC80" s="962"/>
      <c r="ID80" s="962"/>
      <c r="IE80" s="962"/>
      <c r="IF80" s="962"/>
      <c r="IG80" s="962"/>
      <c r="IH80" s="962"/>
      <c r="II80" s="962"/>
      <c r="IJ80" s="962"/>
      <c r="IK80" s="962"/>
      <c r="IL80" s="962"/>
      <c r="IM80" s="962"/>
      <c r="IN80" s="962"/>
      <c r="IO80" s="962"/>
      <c r="IP80" s="962"/>
      <c r="IQ80" s="962"/>
      <c r="IR80" s="962"/>
      <c r="IS80" s="962"/>
      <c r="IT80" s="962"/>
      <c r="IU80" s="962"/>
      <c r="IV80" s="962"/>
    </row>
    <row r="81" spans="1:256" s="1047" customFormat="1" ht="15" customHeight="1">
      <c r="A81" s="1005"/>
      <c r="B81" s="958"/>
      <c r="C81" s="957"/>
      <c r="D81" s="1006"/>
      <c r="E81" s="1006"/>
      <c r="F81" s="1006"/>
      <c r="G81" s="975"/>
      <c r="H81" s="975"/>
      <c r="I81" s="962"/>
      <c r="J81" s="964"/>
      <c r="K81" s="962"/>
      <c r="L81" s="962"/>
      <c r="M81" s="964"/>
      <c r="N81" s="962"/>
      <c r="O81" s="962"/>
      <c r="P81" s="962"/>
      <c r="Q81" s="962"/>
      <c r="R81" s="962"/>
      <c r="S81" s="962"/>
      <c r="T81" s="962"/>
      <c r="U81" s="962"/>
      <c r="V81" s="962"/>
      <c r="W81" s="962"/>
      <c r="X81" s="962"/>
      <c r="Y81" s="962"/>
      <c r="Z81" s="962"/>
      <c r="AA81" s="962"/>
      <c r="AB81" s="962"/>
      <c r="AC81" s="962"/>
      <c r="AD81" s="962"/>
      <c r="AE81" s="962"/>
      <c r="AF81" s="962"/>
      <c r="AG81" s="962"/>
      <c r="AH81" s="962"/>
      <c r="AI81" s="962"/>
      <c r="AJ81" s="962"/>
      <c r="AK81" s="962"/>
      <c r="AL81" s="962"/>
      <c r="AM81" s="962"/>
      <c r="AN81" s="962"/>
      <c r="AO81" s="962"/>
      <c r="AP81" s="962"/>
      <c r="AQ81" s="962"/>
      <c r="AR81" s="962"/>
      <c r="AS81" s="962"/>
      <c r="AT81" s="962"/>
      <c r="AU81" s="962"/>
      <c r="AV81" s="962"/>
      <c r="AW81" s="962"/>
      <c r="AX81" s="962"/>
      <c r="AY81" s="962"/>
      <c r="AZ81" s="962"/>
      <c r="BA81" s="962"/>
      <c r="BB81" s="962"/>
      <c r="BC81" s="962"/>
      <c r="BD81" s="962"/>
      <c r="BE81" s="962"/>
      <c r="BF81" s="962"/>
      <c r="BG81" s="962"/>
      <c r="BH81" s="962"/>
      <c r="BI81" s="962"/>
      <c r="BJ81" s="962"/>
      <c r="BK81" s="962"/>
      <c r="BL81" s="962"/>
      <c r="BM81" s="962"/>
      <c r="BN81" s="962"/>
      <c r="BO81" s="962"/>
      <c r="BP81" s="962"/>
      <c r="BQ81" s="962"/>
      <c r="BR81" s="962"/>
      <c r="BS81" s="962"/>
      <c r="BT81" s="962"/>
      <c r="BU81" s="962"/>
      <c r="BV81" s="962"/>
      <c r="BW81" s="962"/>
      <c r="BX81" s="962"/>
      <c r="BY81" s="962"/>
      <c r="BZ81" s="962"/>
      <c r="CA81" s="962"/>
      <c r="CB81" s="962"/>
      <c r="CC81" s="962"/>
      <c r="CD81" s="962"/>
      <c r="CE81" s="962"/>
      <c r="CF81" s="962"/>
      <c r="CG81" s="962"/>
      <c r="CH81" s="962"/>
      <c r="CI81" s="962"/>
      <c r="CJ81" s="962"/>
      <c r="CK81" s="962"/>
      <c r="CL81" s="962"/>
      <c r="CM81" s="962"/>
      <c r="CN81" s="962"/>
      <c r="CO81" s="962"/>
      <c r="CP81" s="962"/>
      <c r="CQ81" s="962"/>
      <c r="CR81" s="962"/>
      <c r="CS81" s="962"/>
      <c r="CT81" s="962"/>
      <c r="CU81" s="962"/>
      <c r="CV81" s="962"/>
      <c r="CW81" s="962"/>
      <c r="CX81" s="962"/>
      <c r="CY81" s="962"/>
      <c r="CZ81" s="962"/>
      <c r="DA81" s="962"/>
      <c r="DB81" s="962"/>
      <c r="DC81" s="962"/>
      <c r="DD81" s="962"/>
      <c r="DE81" s="962"/>
      <c r="DF81" s="962"/>
      <c r="DG81" s="962"/>
      <c r="DH81" s="962"/>
      <c r="DI81" s="962"/>
      <c r="DJ81" s="962"/>
      <c r="DK81" s="962"/>
      <c r="DL81" s="962"/>
      <c r="DM81" s="962"/>
      <c r="DN81" s="962"/>
      <c r="DO81" s="962"/>
      <c r="DP81" s="962"/>
      <c r="DQ81" s="962"/>
      <c r="DR81" s="962"/>
      <c r="DS81" s="962"/>
      <c r="DT81" s="962"/>
      <c r="DU81" s="962"/>
      <c r="DV81" s="962"/>
      <c r="DW81" s="962"/>
      <c r="DX81" s="962"/>
      <c r="DY81" s="962"/>
      <c r="DZ81" s="962"/>
      <c r="EA81" s="962"/>
      <c r="EB81" s="962"/>
      <c r="EC81" s="962"/>
      <c r="ED81" s="962"/>
      <c r="EE81" s="962"/>
      <c r="EF81" s="962"/>
      <c r="EG81" s="962"/>
      <c r="EH81" s="962"/>
      <c r="EI81" s="962"/>
      <c r="EJ81" s="962"/>
      <c r="EK81" s="962"/>
      <c r="EL81" s="962"/>
      <c r="EM81" s="962"/>
      <c r="EN81" s="962"/>
      <c r="EO81" s="962"/>
      <c r="EP81" s="962"/>
      <c r="EQ81" s="962"/>
      <c r="ER81" s="962"/>
      <c r="ES81" s="962"/>
      <c r="ET81" s="962"/>
      <c r="EU81" s="962"/>
      <c r="EV81" s="962"/>
      <c r="EW81" s="962"/>
      <c r="EX81" s="962"/>
      <c r="EY81" s="962"/>
      <c r="EZ81" s="962"/>
      <c r="FA81" s="962"/>
      <c r="FB81" s="962"/>
      <c r="FC81" s="962"/>
      <c r="FD81" s="962"/>
      <c r="FE81" s="962"/>
      <c r="FF81" s="962"/>
      <c r="FG81" s="962"/>
      <c r="FH81" s="962"/>
      <c r="FI81" s="962"/>
      <c r="FJ81" s="962"/>
      <c r="FK81" s="962"/>
      <c r="FL81" s="962"/>
      <c r="FM81" s="962"/>
      <c r="FN81" s="962"/>
      <c r="FO81" s="962"/>
      <c r="FP81" s="962"/>
      <c r="FQ81" s="962"/>
      <c r="FR81" s="962"/>
      <c r="FS81" s="962"/>
      <c r="FT81" s="962"/>
      <c r="FU81" s="962"/>
      <c r="FV81" s="962"/>
      <c r="FW81" s="962"/>
      <c r="FX81" s="962"/>
      <c r="FY81" s="962"/>
      <c r="FZ81" s="962"/>
      <c r="GA81" s="962"/>
      <c r="GB81" s="962"/>
      <c r="GC81" s="962"/>
      <c r="GD81" s="962"/>
      <c r="GE81" s="962"/>
      <c r="GF81" s="962"/>
      <c r="GG81" s="962"/>
      <c r="GH81" s="962"/>
      <c r="GI81" s="962"/>
      <c r="GJ81" s="962"/>
      <c r="GK81" s="962"/>
      <c r="GL81" s="962"/>
      <c r="GM81" s="962"/>
      <c r="GN81" s="962"/>
      <c r="GO81" s="962"/>
      <c r="GP81" s="962"/>
      <c r="GQ81" s="962"/>
      <c r="GR81" s="962"/>
      <c r="GS81" s="962"/>
      <c r="GT81" s="962"/>
      <c r="GU81" s="962"/>
      <c r="GV81" s="962"/>
      <c r="GW81" s="962"/>
      <c r="GX81" s="962"/>
      <c r="GY81" s="962"/>
      <c r="GZ81" s="962"/>
      <c r="HA81" s="962"/>
      <c r="HB81" s="962"/>
      <c r="HC81" s="962"/>
      <c r="HD81" s="962"/>
      <c r="HE81" s="962"/>
      <c r="HF81" s="962"/>
      <c r="HG81" s="962"/>
      <c r="HH81" s="962"/>
      <c r="HI81" s="962"/>
      <c r="HJ81" s="962"/>
      <c r="HK81" s="962"/>
      <c r="HL81" s="962"/>
      <c r="HM81" s="962"/>
      <c r="HN81" s="962"/>
      <c r="HO81" s="962"/>
      <c r="HP81" s="962"/>
      <c r="HQ81" s="962"/>
      <c r="HR81" s="962"/>
      <c r="HS81" s="962"/>
      <c r="HT81" s="962"/>
      <c r="HU81" s="962"/>
      <c r="HV81" s="962"/>
      <c r="HW81" s="962"/>
      <c r="HX81" s="962"/>
      <c r="HY81" s="962"/>
      <c r="HZ81" s="962"/>
      <c r="IA81" s="962"/>
      <c r="IB81" s="962"/>
      <c r="IC81" s="962"/>
      <c r="ID81" s="962"/>
      <c r="IE81" s="962"/>
      <c r="IF81" s="962"/>
      <c r="IG81" s="962"/>
      <c r="IH81" s="962"/>
      <c r="II81" s="962"/>
      <c r="IJ81" s="962"/>
      <c r="IK81" s="962"/>
      <c r="IL81" s="962"/>
      <c r="IM81" s="962"/>
      <c r="IN81" s="962"/>
      <c r="IO81" s="962"/>
      <c r="IP81" s="962"/>
      <c r="IQ81" s="962"/>
      <c r="IR81" s="962"/>
      <c r="IS81" s="962"/>
      <c r="IT81" s="962"/>
      <c r="IU81" s="962"/>
      <c r="IV81" s="962"/>
    </row>
    <row r="82" spans="1:256" s="1047" customFormat="1" ht="15" customHeight="1">
      <c r="A82" s="1005"/>
      <c r="B82" s="958"/>
      <c r="C82" s="957"/>
      <c r="D82" s="1006"/>
      <c r="E82" s="1006"/>
      <c r="F82" s="1006"/>
      <c r="G82" s="975"/>
      <c r="H82" s="975"/>
      <c r="I82" s="962"/>
      <c r="J82" s="964"/>
      <c r="K82" s="962"/>
      <c r="L82" s="962"/>
      <c r="M82" s="964"/>
      <c r="N82" s="962"/>
      <c r="O82" s="962"/>
      <c r="P82" s="962"/>
      <c r="Q82" s="962"/>
      <c r="R82" s="962"/>
      <c r="S82" s="962"/>
      <c r="T82" s="962"/>
      <c r="U82" s="962"/>
      <c r="V82" s="962"/>
      <c r="W82" s="962"/>
      <c r="X82" s="962"/>
      <c r="Y82" s="962"/>
      <c r="Z82" s="962"/>
      <c r="AA82" s="962"/>
      <c r="AB82" s="962"/>
      <c r="AC82" s="962"/>
      <c r="AD82" s="962"/>
      <c r="AE82" s="962"/>
      <c r="AF82" s="962"/>
      <c r="AG82" s="962"/>
      <c r="AH82" s="962"/>
      <c r="AI82" s="962"/>
      <c r="AJ82" s="962"/>
      <c r="AK82" s="962"/>
      <c r="AL82" s="962"/>
      <c r="AM82" s="962"/>
      <c r="AN82" s="962"/>
      <c r="AO82" s="962"/>
      <c r="AP82" s="962"/>
      <c r="AQ82" s="962"/>
      <c r="AR82" s="962"/>
      <c r="AS82" s="962"/>
      <c r="AT82" s="962"/>
      <c r="AU82" s="962"/>
      <c r="AV82" s="962"/>
      <c r="AW82" s="962"/>
      <c r="AX82" s="962"/>
      <c r="AY82" s="962"/>
      <c r="AZ82" s="962"/>
      <c r="BA82" s="962"/>
      <c r="BB82" s="962"/>
      <c r="BC82" s="962"/>
      <c r="BD82" s="962"/>
      <c r="BE82" s="962"/>
      <c r="BF82" s="962"/>
      <c r="BG82" s="962"/>
      <c r="BH82" s="962"/>
      <c r="BI82" s="962"/>
      <c r="BJ82" s="962"/>
      <c r="BK82" s="962"/>
      <c r="BL82" s="962"/>
      <c r="BM82" s="962"/>
      <c r="BN82" s="962"/>
      <c r="BO82" s="962"/>
      <c r="BP82" s="962"/>
      <c r="BQ82" s="962"/>
      <c r="BR82" s="962"/>
      <c r="BS82" s="962"/>
      <c r="BT82" s="962"/>
      <c r="BU82" s="962"/>
      <c r="BV82" s="962"/>
      <c r="BW82" s="962"/>
      <c r="BX82" s="962"/>
      <c r="BY82" s="962"/>
      <c r="BZ82" s="962"/>
      <c r="CA82" s="962"/>
      <c r="CB82" s="962"/>
      <c r="CC82" s="962"/>
      <c r="CD82" s="962"/>
      <c r="CE82" s="962"/>
      <c r="CF82" s="962"/>
      <c r="CG82" s="962"/>
      <c r="CH82" s="962"/>
      <c r="CI82" s="962"/>
      <c r="CJ82" s="962"/>
      <c r="CK82" s="962"/>
      <c r="CL82" s="962"/>
      <c r="CM82" s="962"/>
      <c r="CN82" s="962"/>
      <c r="CO82" s="962"/>
      <c r="CP82" s="962"/>
      <c r="CQ82" s="962"/>
      <c r="CR82" s="962"/>
      <c r="CS82" s="962"/>
      <c r="CT82" s="962"/>
      <c r="CU82" s="962"/>
      <c r="CV82" s="962"/>
      <c r="CW82" s="962"/>
      <c r="CX82" s="962"/>
      <c r="CY82" s="962"/>
      <c r="CZ82" s="962"/>
      <c r="DA82" s="962"/>
      <c r="DB82" s="962"/>
      <c r="DC82" s="962"/>
      <c r="DD82" s="962"/>
      <c r="DE82" s="962"/>
      <c r="DF82" s="962"/>
      <c r="DG82" s="962"/>
      <c r="DH82" s="962"/>
      <c r="DI82" s="962"/>
      <c r="DJ82" s="962"/>
      <c r="DK82" s="962"/>
      <c r="DL82" s="962"/>
      <c r="DM82" s="962"/>
      <c r="DN82" s="962"/>
      <c r="DO82" s="962"/>
      <c r="DP82" s="962"/>
      <c r="DQ82" s="962"/>
      <c r="DR82" s="962"/>
      <c r="DS82" s="962"/>
      <c r="DT82" s="962"/>
      <c r="DU82" s="962"/>
      <c r="DV82" s="962"/>
      <c r="DW82" s="962"/>
      <c r="DX82" s="962"/>
      <c r="DY82" s="962"/>
      <c r="DZ82" s="962"/>
      <c r="EA82" s="962"/>
      <c r="EB82" s="962"/>
      <c r="EC82" s="962"/>
      <c r="ED82" s="962"/>
      <c r="EE82" s="962"/>
      <c r="EF82" s="962"/>
      <c r="EG82" s="962"/>
      <c r="EH82" s="962"/>
      <c r="EI82" s="962"/>
      <c r="EJ82" s="962"/>
      <c r="EK82" s="962"/>
      <c r="EL82" s="962"/>
      <c r="EM82" s="962"/>
      <c r="EN82" s="962"/>
      <c r="EO82" s="962"/>
      <c r="EP82" s="962"/>
      <c r="EQ82" s="962"/>
      <c r="ER82" s="962"/>
      <c r="ES82" s="962"/>
      <c r="ET82" s="962"/>
      <c r="EU82" s="962"/>
      <c r="EV82" s="962"/>
      <c r="EW82" s="962"/>
      <c r="EX82" s="962"/>
      <c r="EY82" s="962"/>
      <c r="EZ82" s="962"/>
      <c r="FA82" s="962"/>
      <c r="FB82" s="962"/>
      <c r="FC82" s="962"/>
      <c r="FD82" s="962"/>
      <c r="FE82" s="962"/>
      <c r="FF82" s="962"/>
      <c r="FG82" s="962"/>
      <c r="FH82" s="962"/>
      <c r="FI82" s="962"/>
      <c r="FJ82" s="962"/>
      <c r="FK82" s="962"/>
      <c r="FL82" s="962"/>
      <c r="FM82" s="962"/>
      <c r="FN82" s="962"/>
      <c r="FO82" s="962"/>
      <c r="FP82" s="962"/>
      <c r="FQ82" s="962"/>
      <c r="FR82" s="962"/>
      <c r="FS82" s="962"/>
      <c r="FT82" s="962"/>
      <c r="FU82" s="962"/>
      <c r="FV82" s="962"/>
      <c r="FW82" s="962"/>
      <c r="FX82" s="962"/>
      <c r="FY82" s="962"/>
      <c r="FZ82" s="962"/>
      <c r="GA82" s="962"/>
      <c r="GB82" s="962"/>
      <c r="GC82" s="962"/>
      <c r="GD82" s="962"/>
      <c r="GE82" s="962"/>
      <c r="GF82" s="962"/>
      <c r="GG82" s="962"/>
      <c r="GH82" s="962"/>
      <c r="GI82" s="962"/>
      <c r="GJ82" s="962"/>
      <c r="GK82" s="962"/>
      <c r="GL82" s="962"/>
      <c r="GM82" s="962"/>
      <c r="GN82" s="962"/>
      <c r="GO82" s="962"/>
      <c r="GP82" s="962"/>
      <c r="GQ82" s="962"/>
      <c r="GR82" s="962"/>
      <c r="GS82" s="962"/>
      <c r="GT82" s="962"/>
      <c r="GU82" s="962"/>
      <c r="GV82" s="962"/>
      <c r="GW82" s="962"/>
      <c r="GX82" s="962"/>
      <c r="GY82" s="962"/>
      <c r="GZ82" s="962"/>
      <c r="HA82" s="962"/>
      <c r="HB82" s="962"/>
      <c r="HC82" s="962"/>
      <c r="HD82" s="962"/>
      <c r="HE82" s="962"/>
      <c r="HF82" s="962"/>
      <c r="HG82" s="962"/>
      <c r="HH82" s="962"/>
      <c r="HI82" s="962"/>
      <c r="HJ82" s="962"/>
      <c r="HK82" s="962"/>
      <c r="HL82" s="962"/>
      <c r="HM82" s="962"/>
      <c r="HN82" s="962"/>
      <c r="HO82" s="962"/>
      <c r="HP82" s="962"/>
      <c r="HQ82" s="962"/>
      <c r="HR82" s="962"/>
      <c r="HS82" s="962"/>
      <c r="HT82" s="962"/>
      <c r="HU82" s="962"/>
      <c r="HV82" s="962"/>
      <c r="HW82" s="962"/>
      <c r="HX82" s="962"/>
      <c r="HY82" s="962"/>
      <c r="HZ82" s="962"/>
      <c r="IA82" s="962"/>
      <c r="IB82" s="962"/>
      <c r="IC82" s="962"/>
      <c r="ID82" s="962"/>
      <c r="IE82" s="962"/>
      <c r="IF82" s="962"/>
      <c r="IG82" s="962"/>
      <c r="IH82" s="962"/>
      <c r="II82" s="962"/>
      <c r="IJ82" s="962"/>
      <c r="IK82" s="962"/>
      <c r="IL82" s="962"/>
      <c r="IM82" s="962"/>
      <c r="IN82" s="962"/>
      <c r="IO82" s="962"/>
      <c r="IP82" s="962"/>
      <c r="IQ82" s="962"/>
      <c r="IR82" s="962"/>
      <c r="IS82" s="962"/>
      <c r="IT82" s="962"/>
      <c r="IU82" s="962"/>
      <c r="IV82" s="962"/>
    </row>
    <row r="83" spans="1:256" s="1047" customFormat="1" ht="15" customHeight="1">
      <c r="A83" s="1005"/>
      <c r="B83" s="958"/>
      <c r="C83" s="957"/>
      <c r="D83" s="1006"/>
      <c r="E83" s="1006"/>
      <c r="F83" s="1006"/>
      <c r="G83" s="975"/>
      <c r="H83" s="975"/>
      <c r="I83" s="962"/>
      <c r="J83" s="964"/>
      <c r="K83" s="962"/>
      <c r="L83" s="962"/>
      <c r="M83" s="964"/>
      <c r="N83" s="962"/>
      <c r="O83" s="962"/>
      <c r="P83" s="962"/>
      <c r="Q83" s="962"/>
      <c r="R83" s="962"/>
      <c r="S83" s="962"/>
      <c r="T83" s="962"/>
      <c r="U83" s="962"/>
      <c r="V83" s="962"/>
      <c r="W83" s="962"/>
      <c r="X83" s="962"/>
      <c r="Y83" s="962"/>
      <c r="Z83" s="962"/>
      <c r="AA83" s="962"/>
      <c r="AB83" s="962"/>
      <c r="AC83" s="962"/>
      <c r="AD83" s="962"/>
      <c r="AE83" s="962"/>
      <c r="AF83" s="962"/>
      <c r="AG83" s="962"/>
      <c r="AH83" s="962"/>
      <c r="AI83" s="962"/>
      <c r="AJ83" s="962"/>
      <c r="AK83" s="962"/>
      <c r="AL83" s="962"/>
      <c r="AM83" s="962"/>
      <c r="AN83" s="962"/>
      <c r="AO83" s="962"/>
      <c r="AP83" s="962"/>
      <c r="AQ83" s="962"/>
      <c r="AR83" s="962"/>
      <c r="AS83" s="962"/>
      <c r="AT83" s="962"/>
      <c r="AU83" s="962"/>
      <c r="AV83" s="962"/>
      <c r="AW83" s="962"/>
      <c r="AX83" s="962"/>
      <c r="AY83" s="962"/>
      <c r="AZ83" s="962"/>
      <c r="BA83" s="962"/>
      <c r="BB83" s="962"/>
      <c r="BC83" s="962"/>
      <c r="BD83" s="962"/>
      <c r="BE83" s="962"/>
      <c r="BF83" s="962"/>
      <c r="BG83" s="962"/>
      <c r="BH83" s="962"/>
      <c r="BI83" s="962"/>
      <c r="BJ83" s="962"/>
      <c r="BK83" s="962"/>
      <c r="BL83" s="962"/>
      <c r="BM83" s="962"/>
      <c r="BN83" s="962"/>
      <c r="BO83" s="962"/>
      <c r="BP83" s="962"/>
      <c r="BQ83" s="962"/>
      <c r="BR83" s="962"/>
      <c r="BS83" s="962"/>
      <c r="BT83" s="962"/>
      <c r="BU83" s="962"/>
      <c r="BV83" s="962"/>
      <c r="BW83" s="962"/>
      <c r="BX83" s="962"/>
      <c r="BY83" s="962"/>
      <c r="BZ83" s="962"/>
      <c r="CA83" s="962"/>
      <c r="CB83" s="962"/>
      <c r="CC83" s="962"/>
      <c r="CD83" s="962"/>
      <c r="CE83" s="962"/>
      <c r="CF83" s="962"/>
      <c r="CG83" s="962"/>
      <c r="CH83" s="962"/>
      <c r="CI83" s="962"/>
      <c r="CJ83" s="962"/>
      <c r="CK83" s="962"/>
      <c r="CL83" s="962"/>
      <c r="CM83" s="962"/>
      <c r="CN83" s="962"/>
      <c r="CO83" s="962"/>
      <c r="CP83" s="962"/>
      <c r="CQ83" s="962"/>
      <c r="CR83" s="962"/>
      <c r="CS83" s="962"/>
      <c r="CT83" s="962"/>
      <c r="CU83" s="962"/>
      <c r="CV83" s="962"/>
      <c r="CW83" s="962"/>
      <c r="CX83" s="962"/>
      <c r="CY83" s="962"/>
      <c r="CZ83" s="962"/>
      <c r="DA83" s="962"/>
      <c r="DB83" s="962"/>
      <c r="DC83" s="962"/>
      <c r="DD83" s="962"/>
      <c r="DE83" s="962"/>
      <c r="DF83" s="962"/>
      <c r="DG83" s="962"/>
      <c r="DH83" s="962"/>
      <c r="DI83" s="962"/>
      <c r="DJ83" s="962"/>
      <c r="DK83" s="962"/>
      <c r="DL83" s="962"/>
      <c r="DM83" s="962"/>
      <c r="DN83" s="962"/>
      <c r="DO83" s="962"/>
      <c r="DP83" s="962"/>
      <c r="DQ83" s="962"/>
      <c r="DR83" s="962"/>
      <c r="DS83" s="962"/>
      <c r="DT83" s="962"/>
      <c r="DU83" s="962"/>
      <c r="DV83" s="962"/>
      <c r="DW83" s="962"/>
      <c r="DX83" s="962"/>
      <c r="DY83" s="962"/>
      <c r="DZ83" s="962"/>
      <c r="EA83" s="962"/>
      <c r="EB83" s="962"/>
      <c r="EC83" s="962"/>
      <c r="ED83" s="962"/>
      <c r="EE83" s="962"/>
      <c r="EF83" s="962"/>
      <c r="EG83" s="962"/>
      <c r="EH83" s="962"/>
      <c r="EI83" s="962"/>
      <c r="EJ83" s="962"/>
      <c r="EK83" s="962"/>
      <c r="EL83" s="962"/>
      <c r="EM83" s="962"/>
      <c r="EN83" s="962"/>
      <c r="EO83" s="962"/>
      <c r="EP83" s="962"/>
      <c r="EQ83" s="962"/>
      <c r="ER83" s="962"/>
      <c r="ES83" s="962"/>
      <c r="ET83" s="962"/>
      <c r="EU83" s="962"/>
      <c r="EV83" s="962"/>
      <c r="EW83" s="962"/>
      <c r="EX83" s="962"/>
      <c r="EY83" s="962"/>
      <c r="EZ83" s="962"/>
      <c r="FA83" s="962"/>
      <c r="FB83" s="962"/>
      <c r="FC83" s="962"/>
      <c r="FD83" s="962"/>
      <c r="FE83" s="962"/>
      <c r="FF83" s="962"/>
      <c r="FG83" s="962"/>
      <c r="FH83" s="962"/>
      <c r="FI83" s="962"/>
      <c r="FJ83" s="962"/>
      <c r="FK83" s="962"/>
      <c r="FL83" s="962"/>
      <c r="FM83" s="962"/>
      <c r="FN83" s="962"/>
      <c r="FO83" s="962"/>
      <c r="FP83" s="962"/>
      <c r="FQ83" s="962"/>
      <c r="FR83" s="962"/>
      <c r="FS83" s="962"/>
      <c r="FT83" s="962"/>
      <c r="FU83" s="962"/>
      <c r="FV83" s="962"/>
      <c r="FW83" s="962"/>
      <c r="FX83" s="962"/>
      <c r="FY83" s="962"/>
      <c r="FZ83" s="962"/>
      <c r="GA83" s="962"/>
      <c r="GB83" s="962"/>
      <c r="GC83" s="962"/>
      <c r="GD83" s="962"/>
      <c r="GE83" s="962"/>
      <c r="GF83" s="962"/>
      <c r="GG83" s="962"/>
      <c r="GH83" s="962"/>
      <c r="GI83" s="962"/>
      <c r="GJ83" s="962"/>
      <c r="GK83" s="962"/>
      <c r="GL83" s="962"/>
      <c r="GM83" s="962"/>
      <c r="GN83" s="962"/>
      <c r="GO83" s="962"/>
      <c r="GP83" s="962"/>
      <c r="GQ83" s="962"/>
      <c r="GR83" s="962"/>
      <c r="GS83" s="962"/>
      <c r="GT83" s="962"/>
      <c r="GU83" s="962"/>
      <c r="GV83" s="962"/>
      <c r="GW83" s="962"/>
      <c r="GX83" s="962"/>
      <c r="GY83" s="962"/>
      <c r="GZ83" s="962"/>
      <c r="HA83" s="962"/>
      <c r="HB83" s="962"/>
      <c r="HC83" s="962"/>
      <c r="HD83" s="962"/>
      <c r="HE83" s="962"/>
      <c r="HF83" s="962"/>
      <c r="HG83" s="962"/>
      <c r="HH83" s="962"/>
      <c r="HI83" s="962"/>
      <c r="HJ83" s="962"/>
      <c r="HK83" s="962"/>
      <c r="HL83" s="962"/>
      <c r="HM83" s="962"/>
      <c r="HN83" s="962"/>
      <c r="HO83" s="962"/>
      <c r="HP83" s="962"/>
      <c r="HQ83" s="962"/>
      <c r="HR83" s="962"/>
      <c r="HS83" s="962"/>
      <c r="HT83" s="962"/>
      <c r="HU83" s="962"/>
      <c r="HV83" s="962"/>
      <c r="HW83" s="962"/>
      <c r="HX83" s="962"/>
      <c r="HY83" s="962"/>
      <c r="HZ83" s="962"/>
      <c r="IA83" s="962"/>
      <c r="IB83" s="962"/>
      <c r="IC83" s="962"/>
      <c r="ID83" s="962"/>
      <c r="IE83" s="962"/>
      <c r="IF83" s="962"/>
      <c r="IG83" s="962"/>
      <c r="IH83" s="962"/>
      <c r="II83" s="962"/>
      <c r="IJ83" s="962"/>
      <c r="IK83" s="962"/>
      <c r="IL83" s="962"/>
      <c r="IM83" s="962"/>
      <c r="IN83" s="962"/>
      <c r="IO83" s="962"/>
      <c r="IP83" s="962"/>
      <c r="IQ83" s="962"/>
      <c r="IR83" s="962"/>
      <c r="IS83" s="962"/>
      <c r="IT83" s="962"/>
      <c r="IU83" s="962"/>
      <c r="IV83" s="962"/>
    </row>
    <row r="84" spans="1:256" s="1047" customFormat="1" ht="15" customHeight="1">
      <c r="A84" s="1005"/>
      <c r="B84" s="958"/>
      <c r="C84" s="957"/>
      <c r="D84" s="1006"/>
      <c r="E84" s="1006"/>
      <c r="F84" s="1006"/>
      <c r="G84" s="975"/>
      <c r="H84" s="975"/>
      <c r="I84" s="962"/>
      <c r="J84" s="964"/>
      <c r="K84" s="962"/>
      <c r="L84" s="962"/>
      <c r="M84" s="964"/>
      <c r="N84" s="962"/>
      <c r="O84" s="962"/>
      <c r="P84" s="962"/>
      <c r="Q84" s="962"/>
      <c r="R84" s="962"/>
      <c r="S84" s="962"/>
      <c r="T84" s="962"/>
      <c r="U84" s="962"/>
      <c r="V84" s="962"/>
      <c r="W84" s="962"/>
      <c r="X84" s="962"/>
      <c r="Y84" s="962"/>
      <c r="Z84" s="962"/>
      <c r="AA84" s="962"/>
      <c r="AB84" s="962"/>
      <c r="AC84" s="962"/>
      <c r="AD84" s="962"/>
      <c r="AE84" s="962"/>
      <c r="AF84" s="962"/>
      <c r="AG84" s="962"/>
      <c r="AH84" s="962"/>
      <c r="AI84" s="962"/>
      <c r="AJ84" s="962"/>
      <c r="AK84" s="962"/>
      <c r="AL84" s="962"/>
      <c r="AM84" s="962"/>
      <c r="AN84" s="962"/>
      <c r="AO84" s="962"/>
      <c r="AP84" s="962"/>
      <c r="AQ84" s="962"/>
      <c r="AR84" s="962"/>
      <c r="AS84" s="962"/>
      <c r="AT84" s="962"/>
      <c r="AU84" s="962"/>
      <c r="AV84" s="962"/>
      <c r="AW84" s="962"/>
      <c r="AX84" s="962"/>
      <c r="AY84" s="962"/>
      <c r="AZ84" s="962"/>
      <c r="BA84" s="962"/>
      <c r="BB84" s="962"/>
      <c r="BC84" s="962"/>
      <c r="BD84" s="962"/>
      <c r="BE84" s="962"/>
      <c r="BF84" s="962"/>
      <c r="BG84" s="962"/>
      <c r="BH84" s="962"/>
      <c r="BI84" s="962"/>
      <c r="BJ84" s="962"/>
      <c r="BK84" s="962"/>
      <c r="BL84" s="962"/>
      <c r="BM84" s="962"/>
      <c r="BN84" s="962"/>
      <c r="BO84" s="962"/>
      <c r="BP84" s="962"/>
      <c r="BQ84" s="962"/>
      <c r="BR84" s="962"/>
      <c r="BS84" s="962"/>
      <c r="BT84" s="962"/>
      <c r="BU84" s="962"/>
      <c r="BV84" s="962"/>
      <c r="BW84" s="962"/>
      <c r="BX84" s="962"/>
      <c r="BY84" s="962"/>
      <c r="BZ84" s="962"/>
      <c r="CA84" s="962"/>
      <c r="CB84" s="962"/>
      <c r="CC84" s="962"/>
      <c r="CD84" s="962"/>
      <c r="CE84" s="962"/>
      <c r="CF84" s="962"/>
      <c r="CG84" s="962"/>
      <c r="CH84" s="962"/>
      <c r="CI84" s="962"/>
      <c r="CJ84" s="962"/>
      <c r="CK84" s="962"/>
      <c r="CL84" s="962"/>
      <c r="CM84" s="962"/>
      <c r="CN84" s="962"/>
      <c r="CO84" s="962"/>
      <c r="CP84" s="962"/>
      <c r="CQ84" s="962"/>
      <c r="CR84" s="962"/>
      <c r="CS84" s="962"/>
      <c r="CT84" s="962"/>
      <c r="CU84" s="962"/>
      <c r="CV84" s="962"/>
      <c r="CW84" s="962"/>
      <c r="CX84" s="962"/>
      <c r="CY84" s="962"/>
      <c r="CZ84" s="962"/>
      <c r="DA84" s="962"/>
      <c r="DB84" s="962"/>
      <c r="DC84" s="962"/>
      <c r="DD84" s="962"/>
      <c r="DE84" s="962"/>
      <c r="DF84" s="962"/>
      <c r="DG84" s="962"/>
      <c r="DH84" s="962"/>
      <c r="DI84" s="962"/>
      <c r="DJ84" s="962"/>
      <c r="DK84" s="962"/>
      <c r="DL84" s="962"/>
      <c r="DM84" s="962"/>
      <c r="DN84" s="962"/>
      <c r="DO84" s="962"/>
      <c r="DP84" s="962"/>
      <c r="DQ84" s="962"/>
      <c r="DR84" s="962"/>
      <c r="DS84" s="962"/>
      <c r="DT84" s="962"/>
      <c r="DU84" s="962"/>
      <c r="DV84" s="962"/>
      <c r="DW84" s="962"/>
      <c r="DX84" s="962"/>
      <c r="DY84" s="962"/>
      <c r="DZ84" s="962"/>
      <c r="EA84" s="962"/>
      <c r="EB84" s="962"/>
      <c r="EC84" s="962"/>
      <c r="ED84" s="962"/>
      <c r="EE84" s="962"/>
      <c r="EF84" s="962"/>
      <c r="EG84" s="962"/>
      <c r="EH84" s="962"/>
      <c r="EI84" s="962"/>
      <c r="EJ84" s="962"/>
      <c r="EK84" s="962"/>
      <c r="EL84" s="962"/>
      <c r="EM84" s="962"/>
      <c r="EN84" s="962"/>
      <c r="EO84" s="962"/>
      <c r="EP84" s="962"/>
      <c r="EQ84" s="962"/>
      <c r="ER84" s="962"/>
      <c r="ES84" s="962"/>
      <c r="ET84" s="962"/>
      <c r="EU84" s="962"/>
      <c r="EV84" s="962"/>
      <c r="EW84" s="962"/>
      <c r="EX84" s="962"/>
      <c r="EY84" s="962"/>
      <c r="EZ84" s="962"/>
      <c r="FA84" s="962"/>
      <c r="FB84" s="962"/>
      <c r="FC84" s="962"/>
      <c r="FD84" s="962"/>
      <c r="FE84" s="962"/>
      <c r="FF84" s="962"/>
      <c r="FG84" s="962"/>
      <c r="FH84" s="962"/>
      <c r="FI84" s="962"/>
      <c r="FJ84" s="962"/>
      <c r="FK84" s="962"/>
      <c r="FL84" s="962"/>
      <c r="FM84" s="962"/>
      <c r="FN84" s="962"/>
      <c r="FO84" s="962"/>
      <c r="FP84" s="962"/>
      <c r="FQ84" s="962"/>
      <c r="FR84" s="962"/>
      <c r="FS84" s="962"/>
      <c r="FT84" s="962"/>
      <c r="FU84" s="962"/>
      <c r="FV84" s="962"/>
      <c r="FW84" s="962"/>
      <c r="FX84" s="962"/>
      <c r="FY84" s="962"/>
      <c r="FZ84" s="962"/>
      <c r="GA84" s="962"/>
      <c r="GB84" s="962"/>
      <c r="GC84" s="962"/>
      <c r="GD84" s="962"/>
      <c r="GE84" s="962"/>
      <c r="GF84" s="962"/>
      <c r="GG84" s="962"/>
      <c r="GH84" s="962"/>
      <c r="GI84" s="962"/>
      <c r="GJ84" s="962"/>
      <c r="GK84" s="962"/>
      <c r="GL84" s="962"/>
      <c r="GM84" s="962"/>
      <c r="GN84" s="962"/>
      <c r="GO84" s="962"/>
      <c r="GP84" s="962"/>
      <c r="GQ84" s="962"/>
      <c r="GR84" s="962"/>
      <c r="GS84" s="962"/>
      <c r="GT84" s="962"/>
      <c r="GU84" s="962"/>
      <c r="GV84" s="962"/>
      <c r="GW84" s="962"/>
      <c r="GX84" s="962"/>
      <c r="GY84" s="962"/>
      <c r="GZ84" s="962"/>
      <c r="HA84" s="962"/>
      <c r="HB84" s="962"/>
      <c r="HC84" s="962"/>
      <c r="HD84" s="962"/>
      <c r="HE84" s="962"/>
      <c r="HF84" s="962"/>
      <c r="HG84" s="962"/>
      <c r="HH84" s="962"/>
      <c r="HI84" s="962"/>
      <c r="HJ84" s="962"/>
      <c r="HK84" s="962"/>
      <c r="HL84" s="962"/>
      <c r="HM84" s="962"/>
      <c r="HN84" s="962"/>
      <c r="HO84" s="962"/>
      <c r="HP84" s="962"/>
      <c r="HQ84" s="962"/>
      <c r="HR84" s="962"/>
      <c r="HS84" s="962"/>
      <c r="HT84" s="962"/>
      <c r="HU84" s="962"/>
      <c r="HV84" s="962"/>
      <c r="HW84" s="962"/>
      <c r="HX84" s="962"/>
      <c r="HY84" s="962"/>
      <c r="HZ84" s="962"/>
      <c r="IA84" s="962"/>
      <c r="IB84" s="962"/>
      <c r="IC84" s="962"/>
      <c r="ID84" s="962"/>
      <c r="IE84" s="962"/>
      <c r="IF84" s="962"/>
      <c r="IG84" s="962"/>
      <c r="IH84" s="962"/>
      <c r="II84" s="962"/>
      <c r="IJ84" s="962"/>
      <c r="IK84" s="962"/>
      <c r="IL84" s="962"/>
      <c r="IM84" s="962"/>
      <c r="IN84" s="962"/>
      <c r="IO84" s="962"/>
      <c r="IP84" s="962"/>
      <c r="IQ84" s="962"/>
      <c r="IR84" s="962"/>
      <c r="IS84" s="962"/>
      <c r="IT84" s="962"/>
      <c r="IU84" s="962"/>
      <c r="IV84" s="962"/>
    </row>
    <row r="85" spans="1:256" s="1047" customFormat="1" ht="15" customHeight="1">
      <c r="A85" s="958"/>
      <c r="B85" s="958"/>
      <c r="C85" s="957"/>
      <c r="D85" s="1006"/>
      <c r="E85" s="1006"/>
      <c r="F85" s="1006"/>
      <c r="G85" s="975"/>
      <c r="H85" s="975"/>
      <c r="I85" s="962"/>
      <c r="J85" s="964"/>
      <c r="K85" s="962"/>
      <c r="L85" s="962"/>
      <c r="M85" s="964"/>
      <c r="N85" s="962"/>
      <c r="O85" s="962"/>
      <c r="P85" s="962"/>
      <c r="Q85" s="962"/>
      <c r="R85" s="962"/>
      <c r="S85" s="962"/>
      <c r="T85" s="962"/>
      <c r="U85" s="962"/>
      <c r="V85" s="962"/>
      <c r="W85" s="962"/>
      <c r="X85" s="962"/>
      <c r="Y85" s="962"/>
      <c r="Z85" s="962"/>
      <c r="AA85" s="962"/>
      <c r="AB85" s="962"/>
      <c r="AC85" s="962"/>
      <c r="AD85" s="962"/>
      <c r="AE85" s="962"/>
      <c r="AF85" s="962"/>
      <c r="AG85" s="962"/>
      <c r="AH85" s="962"/>
      <c r="AI85" s="962"/>
      <c r="AJ85" s="962"/>
      <c r="AK85" s="962"/>
      <c r="AL85" s="962"/>
      <c r="AM85" s="962"/>
      <c r="AN85" s="962"/>
      <c r="AO85" s="962"/>
      <c r="AP85" s="962"/>
      <c r="AQ85" s="962"/>
      <c r="AR85" s="962"/>
      <c r="AS85" s="962"/>
      <c r="AT85" s="962"/>
      <c r="AU85" s="962"/>
      <c r="AV85" s="962"/>
      <c r="AW85" s="962"/>
      <c r="AX85" s="962"/>
      <c r="AY85" s="962"/>
      <c r="AZ85" s="962"/>
      <c r="BA85" s="962"/>
      <c r="BB85" s="962"/>
      <c r="BC85" s="962"/>
      <c r="BD85" s="962"/>
      <c r="BE85" s="962"/>
      <c r="BF85" s="962"/>
      <c r="BG85" s="962"/>
      <c r="BH85" s="962"/>
      <c r="BI85" s="962"/>
      <c r="BJ85" s="962"/>
      <c r="BK85" s="962"/>
      <c r="BL85" s="962"/>
      <c r="BM85" s="962"/>
      <c r="BN85" s="962"/>
      <c r="BO85" s="962"/>
      <c r="BP85" s="962"/>
      <c r="BQ85" s="962"/>
      <c r="BR85" s="962"/>
      <c r="BS85" s="962"/>
      <c r="BT85" s="962"/>
      <c r="BU85" s="962"/>
      <c r="BV85" s="962"/>
      <c r="BW85" s="962"/>
      <c r="BX85" s="962"/>
      <c r="BY85" s="962"/>
      <c r="BZ85" s="962"/>
      <c r="CA85" s="962"/>
      <c r="CB85" s="962"/>
      <c r="CC85" s="962"/>
      <c r="CD85" s="962"/>
      <c r="CE85" s="962"/>
      <c r="CF85" s="962"/>
      <c r="CG85" s="962"/>
      <c r="CH85" s="962"/>
      <c r="CI85" s="962"/>
      <c r="CJ85" s="962"/>
      <c r="CK85" s="962"/>
      <c r="CL85" s="962"/>
      <c r="CM85" s="962"/>
      <c r="CN85" s="962"/>
      <c r="CO85" s="962"/>
      <c r="CP85" s="962"/>
      <c r="CQ85" s="962"/>
      <c r="CR85" s="962"/>
      <c r="CS85" s="962"/>
      <c r="CT85" s="962"/>
      <c r="CU85" s="962"/>
      <c r="CV85" s="962"/>
      <c r="CW85" s="962"/>
      <c r="CX85" s="962"/>
      <c r="CY85" s="962"/>
      <c r="CZ85" s="962"/>
      <c r="DA85" s="962"/>
      <c r="DB85" s="962"/>
      <c r="DC85" s="962"/>
      <c r="DD85" s="962"/>
      <c r="DE85" s="962"/>
      <c r="DF85" s="962"/>
      <c r="DG85" s="962"/>
      <c r="DH85" s="962"/>
      <c r="DI85" s="962"/>
      <c r="DJ85" s="962"/>
      <c r="DK85" s="962"/>
      <c r="DL85" s="962"/>
      <c r="DM85" s="962"/>
      <c r="DN85" s="962"/>
      <c r="DO85" s="962"/>
      <c r="DP85" s="962"/>
      <c r="DQ85" s="962"/>
      <c r="DR85" s="962"/>
      <c r="DS85" s="962"/>
      <c r="DT85" s="962"/>
      <c r="DU85" s="962"/>
      <c r="DV85" s="962"/>
      <c r="DW85" s="962"/>
      <c r="DX85" s="962"/>
      <c r="DY85" s="962"/>
      <c r="DZ85" s="962"/>
      <c r="EA85" s="962"/>
      <c r="EB85" s="962"/>
      <c r="EC85" s="962"/>
      <c r="ED85" s="962"/>
      <c r="EE85" s="962"/>
      <c r="EF85" s="962"/>
      <c r="EG85" s="962"/>
      <c r="EH85" s="962"/>
      <c r="EI85" s="962"/>
      <c r="EJ85" s="962"/>
      <c r="EK85" s="962"/>
      <c r="EL85" s="962"/>
      <c r="EM85" s="962"/>
      <c r="EN85" s="962"/>
      <c r="EO85" s="962"/>
      <c r="EP85" s="962"/>
      <c r="EQ85" s="962"/>
      <c r="ER85" s="962"/>
      <c r="ES85" s="962"/>
      <c r="ET85" s="962"/>
      <c r="EU85" s="962"/>
      <c r="EV85" s="962"/>
      <c r="EW85" s="962"/>
      <c r="EX85" s="962"/>
      <c r="EY85" s="962"/>
      <c r="EZ85" s="962"/>
      <c r="FA85" s="962"/>
      <c r="FB85" s="962"/>
      <c r="FC85" s="962"/>
      <c r="FD85" s="962"/>
      <c r="FE85" s="962"/>
      <c r="FF85" s="962"/>
      <c r="FG85" s="962"/>
      <c r="FH85" s="962"/>
      <c r="FI85" s="962"/>
      <c r="FJ85" s="962"/>
      <c r="FK85" s="962"/>
      <c r="FL85" s="962"/>
      <c r="FM85" s="962"/>
      <c r="FN85" s="962"/>
      <c r="FO85" s="962"/>
      <c r="FP85" s="962"/>
      <c r="FQ85" s="962"/>
      <c r="FR85" s="962"/>
      <c r="FS85" s="962"/>
      <c r="FT85" s="962"/>
      <c r="FU85" s="962"/>
      <c r="FV85" s="962"/>
      <c r="FW85" s="962"/>
      <c r="FX85" s="962"/>
      <c r="FY85" s="962"/>
      <c r="FZ85" s="962"/>
      <c r="GA85" s="962"/>
      <c r="GB85" s="962"/>
      <c r="GC85" s="962"/>
      <c r="GD85" s="962"/>
      <c r="GE85" s="962"/>
      <c r="GF85" s="962"/>
      <c r="GG85" s="962"/>
      <c r="GH85" s="962"/>
      <c r="GI85" s="962"/>
      <c r="GJ85" s="962"/>
      <c r="GK85" s="962"/>
      <c r="GL85" s="962"/>
      <c r="GM85" s="962"/>
      <c r="GN85" s="962"/>
      <c r="GO85" s="962"/>
      <c r="GP85" s="962"/>
      <c r="GQ85" s="962"/>
      <c r="GR85" s="962"/>
      <c r="GS85" s="962"/>
      <c r="GT85" s="962"/>
      <c r="GU85" s="962"/>
      <c r="GV85" s="962"/>
      <c r="GW85" s="962"/>
      <c r="GX85" s="962"/>
      <c r="GY85" s="962"/>
      <c r="GZ85" s="962"/>
      <c r="HA85" s="962"/>
      <c r="HB85" s="962"/>
      <c r="HC85" s="962"/>
      <c r="HD85" s="962"/>
      <c r="HE85" s="962"/>
      <c r="HF85" s="962"/>
      <c r="HG85" s="962"/>
      <c r="HH85" s="962"/>
      <c r="HI85" s="962"/>
      <c r="HJ85" s="962"/>
      <c r="HK85" s="962"/>
      <c r="HL85" s="962"/>
      <c r="HM85" s="962"/>
      <c r="HN85" s="962"/>
      <c r="HO85" s="962"/>
      <c r="HP85" s="962"/>
      <c r="HQ85" s="962"/>
      <c r="HR85" s="962"/>
      <c r="HS85" s="962"/>
      <c r="HT85" s="962"/>
      <c r="HU85" s="962"/>
      <c r="HV85" s="962"/>
      <c r="HW85" s="962"/>
      <c r="HX85" s="962"/>
      <c r="HY85" s="962"/>
      <c r="HZ85" s="962"/>
      <c r="IA85" s="962"/>
      <c r="IB85" s="962"/>
      <c r="IC85" s="962"/>
      <c r="ID85" s="962"/>
      <c r="IE85" s="962"/>
      <c r="IF85" s="962"/>
      <c r="IG85" s="962"/>
      <c r="IH85" s="962"/>
      <c r="II85" s="962"/>
      <c r="IJ85" s="962"/>
      <c r="IK85" s="962"/>
      <c r="IL85" s="962"/>
      <c r="IM85" s="962"/>
      <c r="IN85" s="962"/>
      <c r="IO85" s="962"/>
      <c r="IP85" s="962"/>
      <c r="IQ85" s="962"/>
      <c r="IR85" s="962"/>
      <c r="IS85" s="962"/>
      <c r="IT85" s="962"/>
      <c r="IU85" s="962"/>
      <c r="IV85" s="962"/>
    </row>
    <row r="86" spans="1:256" s="1047" customFormat="1" ht="15" customHeight="1">
      <c r="A86" s="958"/>
      <c r="B86" s="958"/>
      <c r="C86" s="957"/>
      <c r="D86" s="1006"/>
      <c r="E86" s="1006"/>
      <c r="F86" s="1006"/>
      <c r="G86" s="975"/>
      <c r="H86" s="975"/>
      <c r="I86" s="962"/>
      <c r="J86" s="964"/>
      <c r="K86" s="962"/>
      <c r="L86" s="962"/>
      <c r="M86" s="964"/>
      <c r="N86" s="962"/>
      <c r="O86" s="962"/>
      <c r="P86" s="962"/>
      <c r="Q86" s="962"/>
      <c r="R86" s="962"/>
      <c r="S86" s="962"/>
      <c r="T86" s="962"/>
      <c r="U86" s="962"/>
      <c r="V86" s="962"/>
      <c r="W86" s="962"/>
      <c r="X86" s="962"/>
      <c r="Y86" s="962"/>
      <c r="Z86" s="962"/>
      <c r="AA86" s="962"/>
      <c r="AB86" s="962"/>
      <c r="AC86" s="962"/>
      <c r="AD86" s="962"/>
      <c r="AE86" s="962"/>
      <c r="AF86" s="962"/>
      <c r="AG86" s="962"/>
      <c r="AH86" s="962"/>
      <c r="AI86" s="962"/>
      <c r="AJ86" s="962"/>
      <c r="AK86" s="962"/>
      <c r="AL86" s="962"/>
      <c r="AM86" s="962"/>
      <c r="AN86" s="962"/>
      <c r="AO86" s="962"/>
      <c r="AP86" s="962"/>
      <c r="AQ86" s="962"/>
      <c r="AR86" s="962"/>
      <c r="AS86" s="962"/>
      <c r="AT86" s="962"/>
      <c r="AU86" s="962"/>
      <c r="AV86" s="962"/>
      <c r="AW86" s="962"/>
      <c r="AX86" s="962"/>
      <c r="AY86" s="962"/>
      <c r="AZ86" s="962"/>
      <c r="BA86" s="962"/>
      <c r="BB86" s="962"/>
      <c r="BC86" s="962"/>
      <c r="BD86" s="962"/>
      <c r="BE86" s="962"/>
      <c r="BF86" s="962"/>
      <c r="BG86" s="962"/>
      <c r="BH86" s="962"/>
      <c r="BI86" s="962"/>
      <c r="BJ86" s="962"/>
      <c r="BK86" s="962"/>
      <c r="BL86" s="962"/>
      <c r="BM86" s="962"/>
      <c r="BN86" s="962"/>
      <c r="BO86" s="962"/>
      <c r="BP86" s="962"/>
      <c r="BQ86" s="962"/>
      <c r="BR86" s="962"/>
      <c r="BS86" s="962"/>
      <c r="BT86" s="962"/>
      <c r="BU86" s="962"/>
      <c r="BV86" s="962"/>
      <c r="BW86" s="962"/>
      <c r="BX86" s="962"/>
      <c r="BY86" s="962"/>
      <c r="BZ86" s="962"/>
      <c r="CA86" s="962"/>
      <c r="CB86" s="962"/>
      <c r="CC86" s="962"/>
      <c r="CD86" s="962"/>
      <c r="CE86" s="962"/>
      <c r="CF86" s="962"/>
      <c r="CG86" s="962"/>
      <c r="CH86" s="962"/>
      <c r="CI86" s="962"/>
      <c r="CJ86" s="962"/>
      <c r="CK86" s="962"/>
      <c r="CL86" s="962"/>
      <c r="CM86" s="962"/>
      <c r="CN86" s="962"/>
      <c r="CO86" s="962"/>
      <c r="CP86" s="962"/>
      <c r="CQ86" s="962"/>
      <c r="CR86" s="962"/>
      <c r="CS86" s="962"/>
      <c r="CT86" s="962"/>
      <c r="CU86" s="962"/>
      <c r="CV86" s="962"/>
      <c r="CW86" s="962"/>
      <c r="CX86" s="962"/>
      <c r="CY86" s="962"/>
      <c r="CZ86" s="962"/>
      <c r="DA86" s="962"/>
      <c r="DB86" s="962"/>
      <c r="DC86" s="962"/>
      <c r="DD86" s="962"/>
      <c r="DE86" s="962"/>
      <c r="DF86" s="962"/>
      <c r="DG86" s="962"/>
      <c r="DH86" s="962"/>
      <c r="DI86" s="962"/>
      <c r="DJ86" s="962"/>
      <c r="DK86" s="962"/>
      <c r="DL86" s="962"/>
      <c r="DM86" s="962"/>
      <c r="DN86" s="962"/>
      <c r="DO86" s="962"/>
      <c r="DP86" s="962"/>
      <c r="DQ86" s="962"/>
      <c r="DR86" s="962"/>
      <c r="DS86" s="962"/>
      <c r="DT86" s="962"/>
      <c r="DU86" s="962"/>
      <c r="DV86" s="962"/>
      <c r="DW86" s="962"/>
      <c r="DX86" s="962"/>
      <c r="DY86" s="962"/>
      <c r="DZ86" s="962"/>
      <c r="EA86" s="962"/>
      <c r="EB86" s="962"/>
      <c r="EC86" s="962"/>
      <c r="ED86" s="962"/>
      <c r="EE86" s="962"/>
      <c r="EF86" s="962"/>
      <c r="EG86" s="962"/>
      <c r="EH86" s="962"/>
      <c r="EI86" s="962"/>
      <c r="EJ86" s="962"/>
      <c r="EK86" s="962"/>
      <c r="EL86" s="962"/>
      <c r="EM86" s="962"/>
      <c r="EN86" s="962"/>
      <c r="EO86" s="962"/>
      <c r="EP86" s="962"/>
      <c r="EQ86" s="962"/>
      <c r="ER86" s="962"/>
      <c r="ES86" s="962"/>
      <c r="ET86" s="962"/>
      <c r="EU86" s="962"/>
      <c r="EV86" s="962"/>
      <c r="EW86" s="962"/>
      <c r="EX86" s="962"/>
      <c r="EY86" s="962"/>
      <c r="EZ86" s="962"/>
      <c r="FA86" s="962"/>
      <c r="FB86" s="962"/>
      <c r="FC86" s="962"/>
      <c r="FD86" s="962"/>
      <c r="FE86" s="962"/>
      <c r="FF86" s="962"/>
      <c r="FG86" s="962"/>
      <c r="FH86" s="962"/>
      <c r="FI86" s="962"/>
      <c r="FJ86" s="962"/>
      <c r="FK86" s="962"/>
      <c r="FL86" s="962"/>
      <c r="FM86" s="962"/>
      <c r="FN86" s="962"/>
      <c r="FO86" s="962"/>
      <c r="FP86" s="962"/>
      <c r="FQ86" s="962"/>
      <c r="FR86" s="962"/>
      <c r="FS86" s="962"/>
      <c r="FT86" s="962"/>
      <c r="FU86" s="962"/>
      <c r="FV86" s="962"/>
      <c r="FW86" s="962"/>
      <c r="FX86" s="962"/>
      <c r="FY86" s="962"/>
      <c r="FZ86" s="962"/>
      <c r="GA86" s="962"/>
      <c r="GB86" s="962"/>
      <c r="GC86" s="962"/>
      <c r="GD86" s="962"/>
      <c r="GE86" s="962"/>
      <c r="GF86" s="962"/>
      <c r="GG86" s="962"/>
      <c r="GH86" s="962"/>
      <c r="GI86" s="962"/>
      <c r="GJ86" s="962"/>
      <c r="GK86" s="962"/>
      <c r="GL86" s="962"/>
      <c r="GM86" s="962"/>
      <c r="GN86" s="962"/>
      <c r="GO86" s="962"/>
      <c r="GP86" s="962"/>
      <c r="GQ86" s="962"/>
      <c r="GR86" s="962"/>
      <c r="GS86" s="962"/>
      <c r="GT86" s="962"/>
      <c r="GU86" s="962"/>
      <c r="GV86" s="962"/>
      <c r="GW86" s="962"/>
      <c r="GX86" s="962"/>
      <c r="GY86" s="962"/>
      <c r="GZ86" s="962"/>
      <c r="HA86" s="962"/>
      <c r="HB86" s="962"/>
      <c r="HC86" s="962"/>
      <c r="HD86" s="962"/>
      <c r="HE86" s="962"/>
      <c r="HF86" s="962"/>
      <c r="HG86" s="962"/>
      <c r="HH86" s="962"/>
      <c r="HI86" s="962"/>
      <c r="HJ86" s="962"/>
      <c r="HK86" s="962"/>
      <c r="HL86" s="962"/>
      <c r="HM86" s="962"/>
      <c r="HN86" s="962"/>
      <c r="HO86" s="962"/>
      <c r="HP86" s="962"/>
      <c r="HQ86" s="962"/>
      <c r="HR86" s="962"/>
      <c r="HS86" s="962"/>
      <c r="HT86" s="962"/>
      <c r="HU86" s="962"/>
      <c r="HV86" s="962"/>
      <c r="HW86" s="962"/>
      <c r="HX86" s="962"/>
      <c r="HY86" s="962"/>
      <c r="HZ86" s="962"/>
      <c r="IA86" s="962"/>
      <c r="IB86" s="962"/>
      <c r="IC86" s="962"/>
      <c r="ID86" s="962"/>
      <c r="IE86" s="962"/>
      <c r="IF86" s="962"/>
      <c r="IG86" s="962"/>
      <c r="IH86" s="962"/>
      <c r="II86" s="962"/>
      <c r="IJ86" s="962"/>
      <c r="IK86" s="962"/>
      <c r="IL86" s="962"/>
      <c r="IM86" s="962"/>
      <c r="IN86" s="962"/>
      <c r="IO86" s="962"/>
      <c r="IP86" s="962"/>
      <c r="IQ86" s="962"/>
      <c r="IR86" s="962"/>
      <c r="IS86" s="962"/>
      <c r="IT86" s="962"/>
      <c r="IU86" s="962"/>
      <c r="IV86" s="962"/>
    </row>
    <row r="87" spans="1:256" s="1047" customFormat="1" ht="15" customHeight="1">
      <c r="A87" s="958"/>
      <c r="B87" s="958"/>
      <c r="C87" s="957"/>
      <c r="D87" s="1006"/>
      <c r="E87" s="1006"/>
      <c r="F87" s="1006"/>
      <c r="G87" s="975"/>
      <c r="H87" s="975"/>
      <c r="I87" s="962"/>
      <c r="J87" s="964"/>
      <c r="K87" s="962"/>
      <c r="L87" s="962"/>
      <c r="M87" s="964"/>
      <c r="N87" s="962"/>
      <c r="O87" s="962"/>
      <c r="P87" s="962"/>
      <c r="Q87" s="962"/>
      <c r="R87" s="962"/>
      <c r="S87" s="962"/>
      <c r="T87" s="962"/>
      <c r="U87" s="962"/>
      <c r="V87" s="962"/>
      <c r="W87" s="962"/>
      <c r="X87" s="962"/>
      <c r="Y87" s="962"/>
      <c r="Z87" s="962"/>
      <c r="AA87" s="962"/>
      <c r="AB87" s="962"/>
      <c r="AC87" s="962"/>
      <c r="AD87" s="962"/>
      <c r="AE87" s="962"/>
      <c r="AF87" s="962"/>
      <c r="AG87" s="962"/>
      <c r="AH87" s="962"/>
      <c r="AI87" s="962"/>
      <c r="AJ87" s="962"/>
      <c r="AK87" s="962"/>
      <c r="AL87" s="962"/>
      <c r="AM87" s="962"/>
      <c r="AN87" s="962"/>
      <c r="AO87" s="962"/>
      <c r="AP87" s="962"/>
      <c r="AQ87" s="962"/>
      <c r="AR87" s="962"/>
      <c r="AS87" s="962"/>
      <c r="AT87" s="962"/>
      <c r="AU87" s="962"/>
      <c r="AV87" s="962"/>
      <c r="AW87" s="962"/>
      <c r="AX87" s="962"/>
      <c r="AY87" s="962"/>
      <c r="AZ87" s="962"/>
      <c r="BA87" s="962"/>
      <c r="BB87" s="962"/>
      <c r="BC87" s="962"/>
      <c r="BD87" s="962"/>
      <c r="BE87" s="962"/>
      <c r="BF87" s="962"/>
      <c r="BG87" s="962"/>
      <c r="BH87" s="962"/>
      <c r="BI87" s="962"/>
      <c r="BJ87" s="962"/>
      <c r="BK87" s="962"/>
      <c r="BL87" s="962"/>
      <c r="BM87" s="962"/>
      <c r="BN87" s="962"/>
      <c r="BO87" s="962"/>
      <c r="BP87" s="962"/>
      <c r="BQ87" s="962"/>
      <c r="BR87" s="962"/>
      <c r="BS87" s="962"/>
      <c r="BT87" s="962"/>
      <c r="BU87" s="962"/>
      <c r="BV87" s="962"/>
      <c r="BW87" s="962"/>
      <c r="BX87" s="962"/>
      <c r="BY87" s="962"/>
      <c r="BZ87" s="962"/>
      <c r="CA87" s="962"/>
      <c r="CB87" s="962"/>
      <c r="CC87" s="962"/>
      <c r="CD87" s="962"/>
      <c r="CE87" s="962"/>
      <c r="CF87" s="962"/>
      <c r="CG87" s="962"/>
      <c r="CH87" s="962"/>
      <c r="CI87" s="962"/>
      <c r="CJ87" s="962"/>
      <c r="CK87" s="962"/>
      <c r="CL87" s="962"/>
      <c r="CM87" s="962"/>
      <c r="CN87" s="962"/>
      <c r="CO87" s="962"/>
      <c r="CP87" s="962"/>
      <c r="CQ87" s="962"/>
      <c r="CR87" s="962"/>
      <c r="CS87" s="962"/>
      <c r="CT87" s="962"/>
      <c r="CU87" s="962"/>
      <c r="CV87" s="962"/>
      <c r="CW87" s="962"/>
      <c r="CX87" s="962"/>
      <c r="CY87" s="962"/>
      <c r="CZ87" s="962"/>
      <c r="DA87" s="962"/>
      <c r="DB87" s="962"/>
      <c r="DC87" s="962"/>
      <c r="DD87" s="962"/>
      <c r="DE87" s="962"/>
      <c r="DF87" s="962"/>
      <c r="DG87" s="962"/>
      <c r="DH87" s="962"/>
      <c r="DI87" s="962"/>
      <c r="DJ87" s="962"/>
      <c r="DK87" s="962"/>
      <c r="DL87" s="962"/>
      <c r="DM87" s="962"/>
      <c r="DN87" s="962"/>
      <c r="DO87" s="962"/>
      <c r="DP87" s="962"/>
      <c r="DQ87" s="962"/>
      <c r="DR87" s="962"/>
      <c r="DS87" s="962"/>
      <c r="DT87" s="962"/>
      <c r="DU87" s="962"/>
      <c r="DV87" s="962"/>
      <c r="DW87" s="962"/>
      <c r="DX87" s="962"/>
      <c r="DY87" s="962"/>
      <c r="DZ87" s="962"/>
      <c r="EA87" s="962"/>
      <c r="EB87" s="962"/>
      <c r="EC87" s="962"/>
      <c r="ED87" s="962"/>
      <c r="EE87" s="962"/>
      <c r="EF87" s="962"/>
      <c r="EG87" s="962"/>
      <c r="EH87" s="962"/>
      <c r="EI87" s="962"/>
      <c r="EJ87" s="962"/>
      <c r="EK87" s="962"/>
      <c r="EL87" s="962"/>
      <c r="EM87" s="962"/>
      <c r="EN87" s="962"/>
      <c r="EO87" s="962"/>
      <c r="EP87" s="962"/>
      <c r="EQ87" s="962"/>
      <c r="ER87" s="962"/>
      <c r="ES87" s="962"/>
      <c r="ET87" s="962"/>
      <c r="EU87" s="962"/>
      <c r="EV87" s="962"/>
      <c r="EW87" s="962"/>
      <c r="EX87" s="962"/>
      <c r="EY87" s="962"/>
      <c r="EZ87" s="962"/>
      <c r="FA87" s="962"/>
      <c r="FB87" s="962"/>
      <c r="FC87" s="962"/>
      <c r="FD87" s="962"/>
      <c r="FE87" s="962"/>
      <c r="FF87" s="962"/>
      <c r="FG87" s="962"/>
      <c r="FH87" s="962"/>
      <c r="FI87" s="962"/>
      <c r="FJ87" s="962"/>
      <c r="FK87" s="962"/>
      <c r="FL87" s="962"/>
      <c r="FM87" s="962"/>
      <c r="FN87" s="962"/>
      <c r="FO87" s="962"/>
      <c r="FP87" s="962"/>
      <c r="FQ87" s="962"/>
      <c r="FR87" s="962"/>
      <c r="FS87" s="962"/>
      <c r="FT87" s="962"/>
      <c r="FU87" s="962"/>
      <c r="FV87" s="962"/>
      <c r="FW87" s="962"/>
      <c r="FX87" s="962"/>
      <c r="FY87" s="962"/>
      <c r="FZ87" s="962"/>
      <c r="GA87" s="962"/>
      <c r="GB87" s="962"/>
      <c r="GC87" s="962"/>
      <c r="GD87" s="962"/>
      <c r="GE87" s="962"/>
      <c r="GF87" s="962"/>
      <c r="GG87" s="962"/>
      <c r="GH87" s="962"/>
      <c r="GI87" s="962"/>
      <c r="GJ87" s="962"/>
      <c r="GK87" s="962"/>
      <c r="GL87" s="962"/>
      <c r="GM87" s="962"/>
      <c r="GN87" s="962"/>
      <c r="GO87" s="962"/>
      <c r="GP87" s="962"/>
      <c r="GQ87" s="962"/>
      <c r="GR87" s="962"/>
      <c r="GS87" s="962"/>
      <c r="GT87" s="962"/>
      <c r="GU87" s="962"/>
      <c r="GV87" s="962"/>
      <c r="GW87" s="962"/>
      <c r="GX87" s="962"/>
      <c r="GY87" s="962"/>
      <c r="GZ87" s="962"/>
      <c r="HA87" s="962"/>
      <c r="HB87" s="962"/>
      <c r="HC87" s="962"/>
      <c r="HD87" s="962"/>
      <c r="HE87" s="962"/>
      <c r="HF87" s="962"/>
      <c r="HG87" s="962"/>
      <c r="HH87" s="962"/>
      <c r="HI87" s="962"/>
      <c r="HJ87" s="962"/>
      <c r="HK87" s="962"/>
      <c r="HL87" s="962"/>
      <c r="HM87" s="962"/>
      <c r="HN87" s="962"/>
      <c r="HO87" s="962"/>
      <c r="HP87" s="962"/>
      <c r="HQ87" s="962"/>
      <c r="HR87" s="962"/>
      <c r="HS87" s="962"/>
      <c r="HT87" s="962"/>
      <c r="HU87" s="962"/>
      <c r="HV87" s="962"/>
      <c r="HW87" s="962"/>
      <c r="HX87" s="962"/>
      <c r="HY87" s="962"/>
      <c r="HZ87" s="962"/>
      <c r="IA87" s="962"/>
      <c r="IB87" s="962"/>
      <c r="IC87" s="962"/>
      <c r="ID87" s="962"/>
      <c r="IE87" s="962"/>
      <c r="IF87" s="962"/>
      <c r="IG87" s="962"/>
      <c r="IH87" s="962"/>
      <c r="II87" s="962"/>
      <c r="IJ87" s="962"/>
      <c r="IK87" s="962"/>
      <c r="IL87" s="962"/>
      <c r="IM87" s="962"/>
      <c r="IN87" s="962"/>
      <c r="IO87" s="962"/>
      <c r="IP87" s="962"/>
      <c r="IQ87" s="962"/>
      <c r="IR87" s="962"/>
      <c r="IS87" s="962"/>
      <c r="IT87" s="962"/>
      <c r="IU87" s="962"/>
      <c r="IV87" s="962"/>
    </row>
    <row r="88" spans="1:256" s="1041" customFormat="1" ht="15" customHeight="1">
      <c r="A88" s="958"/>
      <c r="B88" s="958"/>
      <c r="C88" s="957"/>
      <c r="D88" s="1006"/>
      <c r="E88" s="1006"/>
      <c r="F88" s="1006"/>
      <c r="G88" s="975"/>
      <c r="H88" s="975"/>
      <c r="I88" s="962"/>
      <c r="J88" s="964"/>
      <c r="K88" s="962"/>
      <c r="L88" s="962"/>
      <c r="M88" s="964"/>
      <c r="N88" s="962"/>
      <c r="O88" s="962"/>
      <c r="P88" s="962"/>
      <c r="Q88" s="962"/>
      <c r="R88" s="962"/>
      <c r="S88" s="962"/>
      <c r="T88" s="962"/>
      <c r="U88" s="962"/>
      <c r="V88" s="962"/>
      <c r="W88" s="962"/>
      <c r="X88" s="962"/>
      <c r="Y88" s="962"/>
      <c r="Z88" s="962"/>
      <c r="AA88" s="962"/>
      <c r="AB88" s="962"/>
      <c r="AC88" s="962"/>
      <c r="AD88" s="962"/>
      <c r="AE88" s="962"/>
      <c r="AF88" s="962"/>
      <c r="AG88" s="962"/>
      <c r="AH88" s="962"/>
      <c r="AI88" s="962"/>
      <c r="AJ88" s="962"/>
      <c r="AK88" s="962"/>
      <c r="AL88" s="962"/>
      <c r="AM88" s="962"/>
      <c r="AN88" s="962"/>
      <c r="AO88" s="962"/>
      <c r="AP88" s="962"/>
      <c r="AQ88" s="962"/>
      <c r="AR88" s="962"/>
      <c r="AS88" s="962"/>
      <c r="AT88" s="962"/>
      <c r="AU88" s="962"/>
      <c r="AV88" s="962"/>
      <c r="AW88" s="962"/>
      <c r="AX88" s="962"/>
      <c r="AY88" s="962"/>
      <c r="AZ88" s="962"/>
      <c r="BA88" s="962"/>
      <c r="BB88" s="962"/>
      <c r="BC88" s="962"/>
      <c r="BD88" s="962"/>
      <c r="BE88" s="962"/>
      <c r="BF88" s="962"/>
      <c r="BG88" s="962"/>
      <c r="BH88" s="962"/>
      <c r="BI88" s="962"/>
      <c r="BJ88" s="962"/>
      <c r="BK88" s="962"/>
      <c r="BL88" s="962"/>
      <c r="BM88" s="962"/>
      <c r="BN88" s="962"/>
      <c r="BO88" s="962"/>
      <c r="BP88" s="962"/>
      <c r="BQ88" s="962"/>
      <c r="BR88" s="962"/>
      <c r="BS88" s="962"/>
      <c r="BT88" s="962"/>
      <c r="BU88" s="962"/>
      <c r="BV88" s="962"/>
      <c r="BW88" s="962"/>
      <c r="BX88" s="962"/>
      <c r="BY88" s="962"/>
      <c r="BZ88" s="962"/>
      <c r="CA88" s="962"/>
      <c r="CB88" s="962"/>
      <c r="CC88" s="962"/>
      <c r="CD88" s="962"/>
      <c r="CE88" s="962"/>
      <c r="CF88" s="962"/>
      <c r="CG88" s="962"/>
      <c r="CH88" s="962"/>
      <c r="CI88" s="962"/>
      <c r="CJ88" s="962"/>
      <c r="CK88" s="962"/>
      <c r="CL88" s="962"/>
      <c r="CM88" s="962"/>
      <c r="CN88" s="962"/>
      <c r="CO88" s="962"/>
      <c r="CP88" s="962"/>
      <c r="CQ88" s="962"/>
      <c r="CR88" s="962"/>
      <c r="CS88" s="962"/>
      <c r="CT88" s="962"/>
      <c r="CU88" s="962"/>
      <c r="CV88" s="962"/>
      <c r="CW88" s="962"/>
      <c r="CX88" s="962"/>
      <c r="CY88" s="962"/>
      <c r="CZ88" s="962"/>
      <c r="DA88" s="962"/>
      <c r="DB88" s="962"/>
      <c r="DC88" s="962"/>
      <c r="DD88" s="962"/>
      <c r="DE88" s="962"/>
      <c r="DF88" s="962"/>
      <c r="DG88" s="962"/>
      <c r="DH88" s="962"/>
      <c r="DI88" s="962"/>
      <c r="DJ88" s="962"/>
      <c r="DK88" s="962"/>
      <c r="DL88" s="962"/>
      <c r="DM88" s="962"/>
      <c r="DN88" s="962"/>
      <c r="DO88" s="962"/>
      <c r="DP88" s="962"/>
      <c r="DQ88" s="962"/>
      <c r="DR88" s="962"/>
      <c r="DS88" s="962"/>
      <c r="DT88" s="962"/>
      <c r="DU88" s="962"/>
      <c r="DV88" s="962"/>
      <c r="DW88" s="962"/>
      <c r="DX88" s="962"/>
      <c r="DY88" s="962"/>
      <c r="DZ88" s="962"/>
      <c r="EA88" s="962"/>
      <c r="EB88" s="962"/>
      <c r="EC88" s="962"/>
      <c r="ED88" s="962"/>
      <c r="EE88" s="962"/>
      <c r="EF88" s="962"/>
      <c r="EG88" s="962"/>
      <c r="EH88" s="962"/>
      <c r="EI88" s="962"/>
      <c r="EJ88" s="962"/>
      <c r="EK88" s="962"/>
      <c r="EL88" s="962"/>
      <c r="EM88" s="962"/>
      <c r="EN88" s="962"/>
      <c r="EO88" s="962"/>
      <c r="EP88" s="962"/>
      <c r="EQ88" s="962"/>
      <c r="ER88" s="962"/>
      <c r="ES88" s="962"/>
      <c r="ET88" s="962"/>
      <c r="EU88" s="962"/>
      <c r="EV88" s="962"/>
      <c r="EW88" s="962"/>
      <c r="EX88" s="962"/>
      <c r="EY88" s="962"/>
      <c r="EZ88" s="962"/>
      <c r="FA88" s="962"/>
      <c r="FB88" s="962"/>
      <c r="FC88" s="962"/>
      <c r="FD88" s="962"/>
      <c r="FE88" s="962"/>
      <c r="FF88" s="962"/>
      <c r="FG88" s="962"/>
      <c r="FH88" s="962"/>
      <c r="FI88" s="962"/>
      <c r="FJ88" s="962"/>
      <c r="FK88" s="962"/>
      <c r="FL88" s="962"/>
      <c r="FM88" s="962"/>
      <c r="FN88" s="962"/>
      <c r="FO88" s="962"/>
      <c r="FP88" s="962"/>
      <c r="FQ88" s="962"/>
      <c r="FR88" s="962"/>
      <c r="FS88" s="962"/>
      <c r="FT88" s="962"/>
      <c r="FU88" s="962"/>
      <c r="FV88" s="962"/>
      <c r="FW88" s="962"/>
      <c r="FX88" s="962"/>
      <c r="FY88" s="962"/>
      <c r="FZ88" s="962"/>
      <c r="GA88" s="962"/>
      <c r="GB88" s="962"/>
      <c r="GC88" s="962"/>
      <c r="GD88" s="962"/>
      <c r="GE88" s="962"/>
      <c r="GF88" s="962"/>
      <c r="GG88" s="962"/>
      <c r="GH88" s="962"/>
      <c r="GI88" s="962"/>
      <c r="GJ88" s="962"/>
      <c r="GK88" s="962"/>
      <c r="GL88" s="962"/>
      <c r="GM88" s="962"/>
      <c r="GN88" s="962"/>
      <c r="GO88" s="962"/>
      <c r="GP88" s="962"/>
      <c r="GQ88" s="962"/>
      <c r="GR88" s="962"/>
      <c r="GS88" s="962"/>
      <c r="GT88" s="962"/>
      <c r="GU88" s="962"/>
      <c r="GV88" s="962"/>
      <c r="GW88" s="962"/>
      <c r="GX88" s="962"/>
      <c r="GY88" s="962"/>
      <c r="GZ88" s="962"/>
      <c r="HA88" s="962"/>
      <c r="HB88" s="962"/>
      <c r="HC88" s="962"/>
      <c r="HD88" s="962"/>
      <c r="HE88" s="962"/>
      <c r="HF88" s="962"/>
      <c r="HG88" s="962"/>
      <c r="HH88" s="962"/>
      <c r="HI88" s="962"/>
      <c r="HJ88" s="962"/>
      <c r="HK88" s="962"/>
      <c r="HL88" s="962"/>
      <c r="HM88" s="962"/>
      <c r="HN88" s="962"/>
      <c r="HO88" s="962"/>
      <c r="HP88" s="962"/>
      <c r="HQ88" s="962"/>
      <c r="HR88" s="962"/>
      <c r="HS88" s="962"/>
      <c r="HT88" s="962"/>
      <c r="HU88" s="962"/>
      <c r="HV88" s="962"/>
      <c r="HW88" s="962"/>
      <c r="HX88" s="962"/>
      <c r="HY88" s="962"/>
      <c r="HZ88" s="962"/>
      <c r="IA88" s="962"/>
      <c r="IB88" s="962"/>
      <c r="IC88" s="962"/>
      <c r="ID88" s="962"/>
      <c r="IE88" s="962"/>
      <c r="IF88" s="962"/>
      <c r="IG88" s="962"/>
      <c r="IH88" s="962"/>
      <c r="II88" s="962"/>
      <c r="IJ88" s="962"/>
      <c r="IK88" s="962"/>
      <c r="IL88" s="962"/>
      <c r="IM88" s="962"/>
      <c r="IN88" s="962"/>
      <c r="IO88" s="962"/>
      <c r="IP88" s="962"/>
      <c r="IQ88" s="962"/>
      <c r="IR88" s="962"/>
      <c r="IS88" s="962"/>
      <c r="IT88" s="962"/>
      <c r="IU88" s="962"/>
      <c r="IV88" s="962"/>
    </row>
    <row r="89" spans="1:256" s="1041" customFormat="1" ht="15" customHeight="1">
      <c r="A89" s="958"/>
      <c r="B89" s="958"/>
      <c r="C89" s="957"/>
      <c r="D89" s="1006"/>
      <c r="E89" s="1006"/>
      <c r="F89" s="1006"/>
      <c r="G89" s="975"/>
      <c r="H89" s="975"/>
      <c r="I89" s="962"/>
      <c r="J89" s="964"/>
      <c r="K89" s="962"/>
      <c r="L89" s="962"/>
      <c r="M89" s="964"/>
      <c r="N89" s="962"/>
      <c r="O89" s="962"/>
      <c r="P89" s="962"/>
      <c r="Q89" s="962"/>
      <c r="R89" s="962"/>
      <c r="S89" s="962"/>
      <c r="T89" s="962"/>
      <c r="U89" s="962"/>
      <c r="V89" s="962"/>
      <c r="W89" s="962"/>
      <c r="X89" s="962"/>
      <c r="Y89" s="962"/>
      <c r="Z89" s="962"/>
      <c r="AA89" s="962"/>
      <c r="AB89" s="962"/>
      <c r="AC89" s="962"/>
      <c r="AD89" s="962"/>
      <c r="AE89" s="962"/>
      <c r="AF89" s="962"/>
      <c r="AG89" s="962"/>
      <c r="AH89" s="962"/>
      <c r="AI89" s="962"/>
      <c r="AJ89" s="962"/>
      <c r="AK89" s="962"/>
      <c r="AL89" s="962"/>
      <c r="AM89" s="962"/>
      <c r="AN89" s="962"/>
      <c r="AO89" s="962"/>
      <c r="AP89" s="962"/>
      <c r="AQ89" s="962"/>
      <c r="AR89" s="962"/>
      <c r="AS89" s="962"/>
      <c r="AT89" s="962"/>
      <c r="AU89" s="962"/>
      <c r="AV89" s="962"/>
      <c r="AW89" s="962"/>
      <c r="AX89" s="962"/>
      <c r="AY89" s="962"/>
      <c r="AZ89" s="962"/>
      <c r="BA89" s="962"/>
      <c r="BB89" s="962"/>
      <c r="BC89" s="962"/>
      <c r="BD89" s="962"/>
      <c r="BE89" s="962"/>
      <c r="BF89" s="962"/>
      <c r="BG89" s="962"/>
      <c r="BH89" s="962"/>
      <c r="BI89" s="962"/>
      <c r="BJ89" s="962"/>
      <c r="BK89" s="962"/>
      <c r="BL89" s="962"/>
      <c r="BM89" s="962"/>
      <c r="BN89" s="962"/>
      <c r="BO89" s="962"/>
      <c r="BP89" s="962"/>
      <c r="BQ89" s="962"/>
      <c r="BR89" s="962"/>
      <c r="BS89" s="962"/>
      <c r="BT89" s="962"/>
      <c r="BU89" s="962"/>
      <c r="BV89" s="962"/>
      <c r="BW89" s="962"/>
      <c r="BX89" s="962"/>
      <c r="BY89" s="962"/>
      <c r="BZ89" s="962"/>
      <c r="CA89" s="962"/>
      <c r="CB89" s="962"/>
      <c r="CC89" s="962"/>
      <c r="CD89" s="962"/>
      <c r="CE89" s="962"/>
      <c r="CF89" s="962"/>
      <c r="CG89" s="962"/>
      <c r="CH89" s="962"/>
      <c r="CI89" s="962"/>
      <c r="CJ89" s="962"/>
      <c r="CK89" s="962"/>
      <c r="CL89" s="962"/>
      <c r="CM89" s="962"/>
      <c r="CN89" s="962"/>
      <c r="CO89" s="962"/>
      <c r="CP89" s="962"/>
      <c r="CQ89" s="962"/>
      <c r="CR89" s="962"/>
      <c r="CS89" s="962"/>
      <c r="CT89" s="962"/>
      <c r="CU89" s="962"/>
      <c r="CV89" s="962"/>
      <c r="CW89" s="962"/>
      <c r="CX89" s="962"/>
      <c r="CY89" s="962"/>
      <c r="CZ89" s="962"/>
      <c r="DA89" s="962"/>
      <c r="DB89" s="962"/>
      <c r="DC89" s="962"/>
      <c r="DD89" s="962"/>
      <c r="DE89" s="962"/>
      <c r="DF89" s="962"/>
      <c r="DG89" s="962"/>
      <c r="DH89" s="962"/>
      <c r="DI89" s="962"/>
      <c r="DJ89" s="962"/>
      <c r="DK89" s="962"/>
      <c r="DL89" s="962"/>
      <c r="DM89" s="962"/>
      <c r="DN89" s="962"/>
      <c r="DO89" s="962"/>
      <c r="DP89" s="962"/>
      <c r="DQ89" s="962"/>
      <c r="DR89" s="962"/>
      <c r="DS89" s="962"/>
      <c r="DT89" s="962"/>
      <c r="DU89" s="962"/>
      <c r="DV89" s="962"/>
      <c r="DW89" s="962"/>
      <c r="DX89" s="962"/>
      <c r="DY89" s="962"/>
      <c r="DZ89" s="962"/>
      <c r="EA89" s="962"/>
      <c r="EB89" s="962"/>
      <c r="EC89" s="962"/>
      <c r="ED89" s="962"/>
      <c r="EE89" s="962"/>
      <c r="EF89" s="962"/>
      <c r="EG89" s="962"/>
      <c r="EH89" s="962"/>
      <c r="EI89" s="962"/>
      <c r="EJ89" s="962"/>
      <c r="EK89" s="962"/>
      <c r="EL89" s="962"/>
      <c r="EM89" s="962"/>
      <c r="EN89" s="962"/>
      <c r="EO89" s="962"/>
      <c r="EP89" s="962"/>
      <c r="EQ89" s="962"/>
      <c r="ER89" s="962"/>
      <c r="ES89" s="962"/>
      <c r="ET89" s="962"/>
      <c r="EU89" s="962"/>
      <c r="EV89" s="962"/>
      <c r="EW89" s="962"/>
      <c r="EX89" s="962"/>
      <c r="EY89" s="962"/>
      <c r="EZ89" s="962"/>
      <c r="FA89" s="962"/>
      <c r="FB89" s="962"/>
      <c r="FC89" s="962"/>
      <c r="FD89" s="962"/>
      <c r="FE89" s="962"/>
      <c r="FF89" s="962"/>
      <c r="FG89" s="962"/>
      <c r="FH89" s="962"/>
      <c r="FI89" s="962"/>
      <c r="FJ89" s="962"/>
      <c r="FK89" s="962"/>
      <c r="FL89" s="962"/>
      <c r="FM89" s="962"/>
      <c r="FN89" s="962"/>
      <c r="FO89" s="962"/>
      <c r="FP89" s="962"/>
      <c r="FQ89" s="962"/>
      <c r="FR89" s="962"/>
      <c r="FS89" s="962"/>
      <c r="FT89" s="962"/>
      <c r="FU89" s="962"/>
      <c r="FV89" s="962"/>
      <c r="FW89" s="962"/>
      <c r="FX89" s="962"/>
      <c r="FY89" s="962"/>
      <c r="FZ89" s="962"/>
      <c r="GA89" s="962"/>
      <c r="GB89" s="962"/>
      <c r="GC89" s="962"/>
      <c r="GD89" s="962"/>
      <c r="GE89" s="962"/>
      <c r="GF89" s="962"/>
      <c r="GG89" s="962"/>
      <c r="GH89" s="962"/>
      <c r="GI89" s="962"/>
      <c r="GJ89" s="962"/>
      <c r="GK89" s="962"/>
      <c r="GL89" s="962"/>
      <c r="GM89" s="962"/>
      <c r="GN89" s="962"/>
      <c r="GO89" s="962"/>
      <c r="GP89" s="962"/>
      <c r="GQ89" s="962"/>
      <c r="GR89" s="962"/>
      <c r="GS89" s="962"/>
      <c r="GT89" s="962"/>
      <c r="GU89" s="962"/>
      <c r="GV89" s="962"/>
      <c r="GW89" s="962"/>
      <c r="GX89" s="962"/>
      <c r="GY89" s="962"/>
      <c r="GZ89" s="962"/>
      <c r="HA89" s="962"/>
      <c r="HB89" s="962"/>
      <c r="HC89" s="962"/>
      <c r="HD89" s="962"/>
      <c r="HE89" s="962"/>
      <c r="HF89" s="962"/>
      <c r="HG89" s="962"/>
      <c r="HH89" s="962"/>
      <c r="HI89" s="962"/>
      <c r="HJ89" s="962"/>
      <c r="HK89" s="962"/>
      <c r="HL89" s="962"/>
      <c r="HM89" s="962"/>
      <c r="HN89" s="962"/>
      <c r="HO89" s="962"/>
      <c r="HP89" s="962"/>
      <c r="HQ89" s="962"/>
      <c r="HR89" s="962"/>
      <c r="HS89" s="962"/>
      <c r="HT89" s="962"/>
      <c r="HU89" s="962"/>
      <c r="HV89" s="962"/>
      <c r="HW89" s="962"/>
      <c r="HX89" s="962"/>
      <c r="HY89" s="962"/>
      <c r="HZ89" s="962"/>
      <c r="IA89" s="962"/>
      <c r="IB89" s="962"/>
      <c r="IC89" s="962"/>
      <c r="ID89" s="962"/>
      <c r="IE89" s="962"/>
      <c r="IF89" s="962"/>
      <c r="IG89" s="962"/>
      <c r="IH89" s="962"/>
      <c r="II89" s="962"/>
      <c r="IJ89" s="962"/>
      <c r="IK89" s="962"/>
      <c r="IL89" s="962"/>
      <c r="IM89" s="962"/>
      <c r="IN89" s="962"/>
      <c r="IO89" s="962"/>
      <c r="IP89" s="962"/>
      <c r="IQ89" s="962"/>
      <c r="IR89" s="962"/>
      <c r="IS89" s="962"/>
      <c r="IT89" s="962"/>
      <c r="IU89" s="962"/>
      <c r="IV89" s="962"/>
    </row>
    <row r="90" spans="1:256" s="1041" customFormat="1" ht="15" customHeight="1">
      <c r="A90" s="958"/>
      <c r="B90" s="958"/>
      <c r="C90" s="957"/>
      <c r="D90" s="1006"/>
      <c r="E90" s="1006"/>
      <c r="F90" s="1006"/>
      <c r="G90" s="975"/>
      <c r="H90" s="975"/>
      <c r="I90" s="962"/>
      <c r="J90" s="964"/>
      <c r="K90" s="962"/>
      <c r="L90" s="962"/>
      <c r="M90" s="964"/>
      <c r="N90" s="962"/>
      <c r="O90" s="962"/>
      <c r="P90" s="962"/>
      <c r="Q90" s="962"/>
      <c r="R90" s="962"/>
      <c r="S90" s="962"/>
      <c r="T90" s="962"/>
      <c r="U90" s="962"/>
      <c r="V90" s="962"/>
      <c r="W90" s="962"/>
      <c r="X90" s="962"/>
      <c r="Y90" s="962"/>
      <c r="Z90" s="962"/>
      <c r="AA90" s="962"/>
      <c r="AB90" s="962"/>
      <c r="AC90" s="962"/>
      <c r="AD90" s="962"/>
      <c r="AE90" s="962"/>
      <c r="AF90" s="962"/>
      <c r="AG90" s="962"/>
      <c r="AH90" s="962"/>
      <c r="AI90" s="962"/>
      <c r="AJ90" s="962"/>
      <c r="AK90" s="962"/>
      <c r="AL90" s="962"/>
      <c r="AM90" s="962"/>
      <c r="AN90" s="962"/>
      <c r="AO90" s="962"/>
      <c r="AP90" s="962"/>
      <c r="AQ90" s="962"/>
      <c r="AR90" s="962"/>
      <c r="AS90" s="962"/>
      <c r="AT90" s="962"/>
      <c r="AU90" s="962"/>
      <c r="AV90" s="962"/>
      <c r="AW90" s="962"/>
      <c r="AX90" s="962"/>
      <c r="AY90" s="962"/>
      <c r="AZ90" s="962"/>
      <c r="BA90" s="962"/>
      <c r="BB90" s="962"/>
      <c r="BC90" s="962"/>
      <c r="BD90" s="962"/>
      <c r="BE90" s="962"/>
      <c r="BF90" s="962"/>
      <c r="BG90" s="962"/>
      <c r="BH90" s="962"/>
      <c r="BI90" s="962"/>
      <c r="BJ90" s="962"/>
      <c r="BK90" s="962"/>
      <c r="BL90" s="962"/>
      <c r="BM90" s="962"/>
      <c r="BN90" s="962"/>
      <c r="BO90" s="962"/>
      <c r="BP90" s="962"/>
      <c r="BQ90" s="962"/>
      <c r="BR90" s="962"/>
      <c r="BS90" s="962"/>
      <c r="BT90" s="962"/>
      <c r="BU90" s="962"/>
      <c r="BV90" s="962"/>
      <c r="BW90" s="962"/>
      <c r="BX90" s="962"/>
      <c r="BY90" s="962"/>
      <c r="BZ90" s="962"/>
      <c r="CA90" s="962"/>
      <c r="CB90" s="962"/>
      <c r="CC90" s="962"/>
      <c r="CD90" s="962"/>
      <c r="CE90" s="962"/>
      <c r="CF90" s="962"/>
      <c r="CG90" s="962"/>
      <c r="CH90" s="962"/>
      <c r="CI90" s="962"/>
      <c r="CJ90" s="962"/>
      <c r="CK90" s="962"/>
      <c r="CL90" s="962"/>
      <c r="CM90" s="962"/>
      <c r="CN90" s="962"/>
      <c r="CO90" s="962"/>
      <c r="CP90" s="962"/>
      <c r="CQ90" s="962"/>
      <c r="CR90" s="962"/>
      <c r="CS90" s="962"/>
      <c r="CT90" s="962"/>
      <c r="CU90" s="962"/>
      <c r="CV90" s="962"/>
      <c r="CW90" s="962"/>
      <c r="CX90" s="962"/>
      <c r="CY90" s="962"/>
      <c r="CZ90" s="962"/>
      <c r="DA90" s="962"/>
      <c r="DB90" s="962"/>
      <c r="DC90" s="962"/>
      <c r="DD90" s="962"/>
      <c r="DE90" s="962"/>
      <c r="DF90" s="962"/>
      <c r="DG90" s="962"/>
      <c r="DH90" s="962"/>
      <c r="DI90" s="962"/>
      <c r="DJ90" s="962"/>
      <c r="DK90" s="962"/>
      <c r="DL90" s="962"/>
      <c r="DM90" s="962"/>
      <c r="DN90" s="962"/>
      <c r="DO90" s="962"/>
      <c r="DP90" s="962"/>
      <c r="DQ90" s="962"/>
      <c r="DR90" s="962"/>
      <c r="DS90" s="962"/>
      <c r="DT90" s="962"/>
      <c r="DU90" s="962"/>
      <c r="DV90" s="962"/>
      <c r="DW90" s="962"/>
      <c r="DX90" s="962"/>
      <c r="DY90" s="962"/>
      <c r="DZ90" s="962"/>
      <c r="EA90" s="962"/>
      <c r="EB90" s="962"/>
      <c r="EC90" s="962"/>
      <c r="ED90" s="962"/>
      <c r="EE90" s="962"/>
      <c r="EF90" s="962"/>
      <c r="EG90" s="962"/>
      <c r="EH90" s="962"/>
      <c r="EI90" s="962"/>
      <c r="EJ90" s="962"/>
      <c r="EK90" s="962"/>
      <c r="EL90" s="962"/>
      <c r="EM90" s="962"/>
      <c r="EN90" s="962"/>
      <c r="EO90" s="962"/>
      <c r="EP90" s="962"/>
      <c r="EQ90" s="962"/>
      <c r="ER90" s="962"/>
      <c r="ES90" s="962"/>
      <c r="ET90" s="962"/>
      <c r="EU90" s="962"/>
      <c r="EV90" s="962"/>
      <c r="EW90" s="962"/>
      <c r="EX90" s="962"/>
      <c r="EY90" s="962"/>
      <c r="EZ90" s="962"/>
      <c r="FA90" s="962"/>
      <c r="FB90" s="962"/>
      <c r="FC90" s="962"/>
      <c r="FD90" s="962"/>
      <c r="FE90" s="962"/>
      <c r="FF90" s="962"/>
      <c r="FG90" s="962"/>
      <c r="FH90" s="962"/>
      <c r="FI90" s="962"/>
      <c r="FJ90" s="962"/>
      <c r="FK90" s="962"/>
      <c r="FL90" s="962"/>
      <c r="FM90" s="962"/>
      <c r="FN90" s="962"/>
      <c r="FO90" s="962"/>
      <c r="FP90" s="962"/>
      <c r="FQ90" s="962"/>
      <c r="FR90" s="962"/>
      <c r="FS90" s="962"/>
      <c r="FT90" s="962"/>
      <c r="FU90" s="962"/>
      <c r="FV90" s="962"/>
      <c r="FW90" s="962"/>
      <c r="FX90" s="962"/>
      <c r="FY90" s="962"/>
      <c r="FZ90" s="962"/>
      <c r="GA90" s="962"/>
      <c r="GB90" s="962"/>
      <c r="GC90" s="962"/>
      <c r="GD90" s="962"/>
      <c r="GE90" s="962"/>
      <c r="GF90" s="962"/>
      <c r="GG90" s="962"/>
      <c r="GH90" s="962"/>
      <c r="GI90" s="962"/>
      <c r="GJ90" s="962"/>
      <c r="GK90" s="962"/>
      <c r="GL90" s="962"/>
      <c r="GM90" s="962"/>
      <c r="GN90" s="962"/>
      <c r="GO90" s="962"/>
      <c r="GP90" s="962"/>
      <c r="GQ90" s="962"/>
      <c r="GR90" s="962"/>
      <c r="GS90" s="962"/>
      <c r="GT90" s="962"/>
      <c r="GU90" s="962"/>
      <c r="GV90" s="962"/>
      <c r="GW90" s="962"/>
      <c r="GX90" s="962"/>
      <c r="GY90" s="962"/>
      <c r="GZ90" s="962"/>
      <c r="HA90" s="962"/>
      <c r="HB90" s="962"/>
      <c r="HC90" s="962"/>
      <c r="HD90" s="962"/>
      <c r="HE90" s="962"/>
      <c r="HF90" s="962"/>
      <c r="HG90" s="962"/>
      <c r="HH90" s="962"/>
      <c r="HI90" s="962"/>
      <c r="HJ90" s="962"/>
      <c r="HK90" s="962"/>
      <c r="HL90" s="962"/>
      <c r="HM90" s="962"/>
      <c r="HN90" s="962"/>
      <c r="HO90" s="962"/>
      <c r="HP90" s="962"/>
      <c r="HQ90" s="962"/>
      <c r="HR90" s="962"/>
      <c r="HS90" s="962"/>
      <c r="HT90" s="962"/>
      <c r="HU90" s="962"/>
      <c r="HV90" s="962"/>
      <c r="HW90" s="962"/>
      <c r="HX90" s="962"/>
      <c r="HY90" s="962"/>
      <c r="HZ90" s="962"/>
      <c r="IA90" s="962"/>
      <c r="IB90" s="962"/>
      <c r="IC90" s="962"/>
      <c r="ID90" s="962"/>
      <c r="IE90" s="962"/>
      <c r="IF90" s="962"/>
      <c r="IG90" s="962"/>
      <c r="IH90" s="962"/>
      <c r="II90" s="962"/>
      <c r="IJ90" s="962"/>
      <c r="IK90" s="962"/>
      <c r="IL90" s="962"/>
      <c r="IM90" s="962"/>
      <c r="IN90" s="962"/>
      <c r="IO90" s="962"/>
      <c r="IP90" s="962"/>
      <c r="IQ90" s="962"/>
      <c r="IR90" s="962"/>
      <c r="IS90" s="962"/>
      <c r="IT90" s="962"/>
      <c r="IU90" s="962"/>
      <c r="IV90" s="962"/>
    </row>
    <row r="91" spans="1:256" s="1041" customFormat="1" ht="15" customHeight="1">
      <c r="A91" s="958"/>
      <c r="B91" s="958"/>
      <c r="C91" s="957"/>
      <c r="D91" s="1006"/>
      <c r="E91" s="1006"/>
      <c r="F91" s="1006"/>
      <c r="G91" s="975"/>
      <c r="H91" s="975"/>
      <c r="I91" s="962"/>
      <c r="J91" s="964"/>
      <c r="K91" s="962"/>
      <c r="L91" s="962"/>
      <c r="M91" s="964"/>
      <c r="N91" s="962"/>
      <c r="O91" s="962"/>
      <c r="P91" s="962"/>
      <c r="Q91" s="962"/>
      <c r="R91" s="962"/>
      <c r="S91" s="962"/>
      <c r="T91" s="962"/>
      <c r="U91" s="962"/>
      <c r="V91" s="962"/>
      <c r="W91" s="962"/>
      <c r="X91" s="962"/>
      <c r="Y91" s="962"/>
      <c r="Z91" s="962"/>
      <c r="AA91" s="962"/>
      <c r="AB91" s="962"/>
      <c r="AC91" s="962"/>
      <c r="AD91" s="962"/>
      <c r="AE91" s="962"/>
      <c r="AF91" s="962"/>
      <c r="AG91" s="962"/>
      <c r="AH91" s="962"/>
      <c r="AI91" s="962"/>
      <c r="AJ91" s="962"/>
      <c r="AK91" s="962"/>
      <c r="AL91" s="962"/>
      <c r="AM91" s="962"/>
      <c r="AN91" s="962"/>
      <c r="AO91" s="962"/>
      <c r="AP91" s="962"/>
      <c r="AQ91" s="962"/>
      <c r="AR91" s="962"/>
      <c r="AS91" s="962"/>
      <c r="AT91" s="962"/>
      <c r="AU91" s="962"/>
      <c r="AV91" s="962"/>
      <c r="AW91" s="962"/>
      <c r="AX91" s="962"/>
      <c r="AY91" s="962"/>
      <c r="AZ91" s="962"/>
      <c r="BA91" s="962"/>
      <c r="BB91" s="962"/>
      <c r="BC91" s="962"/>
      <c r="BD91" s="962"/>
      <c r="BE91" s="962"/>
      <c r="BF91" s="962"/>
      <c r="BG91" s="962"/>
      <c r="BH91" s="962"/>
      <c r="BI91" s="962"/>
      <c r="BJ91" s="962"/>
      <c r="BK91" s="962"/>
      <c r="BL91" s="962"/>
      <c r="BM91" s="962"/>
      <c r="BN91" s="962"/>
      <c r="BO91" s="962"/>
      <c r="BP91" s="962"/>
      <c r="BQ91" s="962"/>
      <c r="BR91" s="962"/>
      <c r="BS91" s="962"/>
      <c r="BT91" s="962"/>
      <c r="BU91" s="962"/>
      <c r="BV91" s="962"/>
      <c r="BW91" s="962"/>
      <c r="BX91" s="962"/>
      <c r="BY91" s="962"/>
      <c r="BZ91" s="962"/>
      <c r="CA91" s="962"/>
      <c r="CB91" s="962"/>
      <c r="CC91" s="962"/>
      <c r="CD91" s="962"/>
      <c r="CE91" s="962"/>
      <c r="CF91" s="962"/>
      <c r="CG91" s="962"/>
      <c r="CH91" s="962"/>
      <c r="CI91" s="962"/>
      <c r="CJ91" s="962"/>
      <c r="CK91" s="962"/>
      <c r="CL91" s="962"/>
      <c r="CM91" s="962"/>
      <c r="CN91" s="962"/>
      <c r="CO91" s="962"/>
      <c r="CP91" s="962"/>
      <c r="CQ91" s="962"/>
      <c r="CR91" s="962"/>
      <c r="CS91" s="962"/>
      <c r="CT91" s="962"/>
      <c r="CU91" s="962"/>
      <c r="CV91" s="962"/>
      <c r="CW91" s="962"/>
      <c r="CX91" s="962"/>
      <c r="CY91" s="962"/>
      <c r="CZ91" s="962"/>
      <c r="DA91" s="962"/>
      <c r="DB91" s="962"/>
      <c r="DC91" s="962"/>
      <c r="DD91" s="962"/>
      <c r="DE91" s="962"/>
      <c r="DF91" s="962"/>
      <c r="DG91" s="962"/>
      <c r="DH91" s="962"/>
      <c r="DI91" s="962"/>
      <c r="DJ91" s="962"/>
      <c r="DK91" s="962"/>
      <c r="DL91" s="962"/>
      <c r="DM91" s="962"/>
      <c r="DN91" s="962"/>
      <c r="DO91" s="962"/>
      <c r="DP91" s="962"/>
      <c r="DQ91" s="962"/>
      <c r="DR91" s="962"/>
      <c r="DS91" s="962"/>
      <c r="DT91" s="962"/>
      <c r="DU91" s="962"/>
      <c r="DV91" s="962"/>
      <c r="DW91" s="962"/>
      <c r="DX91" s="962"/>
      <c r="DY91" s="962"/>
      <c r="DZ91" s="962"/>
      <c r="EA91" s="962"/>
      <c r="EB91" s="962"/>
      <c r="EC91" s="962"/>
      <c r="ED91" s="962"/>
      <c r="EE91" s="962"/>
      <c r="EF91" s="962"/>
      <c r="EG91" s="962"/>
      <c r="EH91" s="962"/>
      <c r="EI91" s="962"/>
      <c r="EJ91" s="962"/>
      <c r="EK91" s="962"/>
      <c r="EL91" s="962"/>
      <c r="EM91" s="962"/>
      <c r="EN91" s="962"/>
      <c r="EO91" s="962"/>
      <c r="EP91" s="962"/>
      <c r="EQ91" s="962"/>
      <c r="ER91" s="962"/>
      <c r="ES91" s="962"/>
      <c r="ET91" s="962"/>
      <c r="EU91" s="962"/>
      <c r="EV91" s="962"/>
      <c r="EW91" s="962"/>
      <c r="EX91" s="962"/>
      <c r="EY91" s="962"/>
      <c r="EZ91" s="962"/>
      <c r="FA91" s="962"/>
      <c r="FB91" s="962"/>
      <c r="FC91" s="962"/>
      <c r="FD91" s="962"/>
      <c r="FE91" s="962"/>
      <c r="FF91" s="962"/>
      <c r="FG91" s="962"/>
      <c r="FH91" s="962"/>
      <c r="FI91" s="962"/>
      <c r="FJ91" s="962"/>
      <c r="FK91" s="962"/>
      <c r="FL91" s="962"/>
      <c r="FM91" s="962"/>
      <c r="FN91" s="962"/>
      <c r="FO91" s="962"/>
      <c r="FP91" s="962"/>
      <c r="FQ91" s="962"/>
      <c r="FR91" s="962"/>
      <c r="FS91" s="962"/>
      <c r="FT91" s="962"/>
      <c r="FU91" s="962"/>
      <c r="FV91" s="962"/>
      <c r="FW91" s="962"/>
      <c r="FX91" s="962"/>
      <c r="FY91" s="962"/>
      <c r="FZ91" s="962"/>
      <c r="GA91" s="962"/>
      <c r="GB91" s="962"/>
      <c r="GC91" s="962"/>
      <c r="GD91" s="962"/>
      <c r="GE91" s="962"/>
      <c r="GF91" s="962"/>
      <c r="GG91" s="962"/>
      <c r="GH91" s="962"/>
      <c r="GI91" s="962"/>
      <c r="GJ91" s="962"/>
      <c r="GK91" s="962"/>
      <c r="GL91" s="962"/>
      <c r="GM91" s="962"/>
      <c r="GN91" s="962"/>
      <c r="GO91" s="962"/>
      <c r="GP91" s="962"/>
      <c r="GQ91" s="962"/>
      <c r="GR91" s="962"/>
      <c r="GS91" s="962"/>
      <c r="GT91" s="962"/>
      <c r="GU91" s="962"/>
      <c r="GV91" s="962"/>
      <c r="GW91" s="962"/>
      <c r="GX91" s="962"/>
      <c r="GY91" s="962"/>
      <c r="GZ91" s="962"/>
      <c r="HA91" s="962"/>
      <c r="HB91" s="962"/>
      <c r="HC91" s="962"/>
      <c r="HD91" s="962"/>
      <c r="HE91" s="962"/>
      <c r="HF91" s="962"/>
      <c r="HG91" s="962"/>
      <c r="HH91" s="962"/>
      <c r="HI91" s="962"/>
      <c r="HJ91" s="962"/>
      <c r="HK91" s="962"/>
      <c r="HL91" s="962"/>
      <c r="HM91" s="962"/>
      <c r="HN91" s="962"/>
      <c r="HO91" s="962"/>
      <c r="HP91" s="962"/>
      <c r="HQ91" s="962"/>
      <c r="HR91" s="962"/>
      <c r="HS91" s="962"/>
      <c r="HT91" s="962"/>
      <c r="HU91" s="962"/>
      <c r="HV91" s="962"/>
      <c r="HW91" s="962"/>
      <c r="HX91" s="962"/>
      <c r="HY91" s="962"/>
      <c r="HZ91" s="962"/>
      <c r="IA91" s="962"/>
      <c r="IB91" s="962"/>
      <c r="IC91" s="962"/>
      <c r="ID91" s="962"/>
      <c r="IE91" s="962"/>
      <c r="IF91" s="962"/>
      <c r="IG91" s="962"/>
      <c r="IH91" s="962"/>
      <c r="II91" s="962"/>
      <c r="IJ91" s="962"/>
      <c r="IK91" s="962"/>
      <c r="IL91" s="962"/>
      <c r="IM91" s="962"/>
      <c r="IN91" s="962"/>
      <c r="IO91" s="962"/>
      <c r="IP91" s="962"/>
      <c r="IQ91" s="962"/>
      <c r="IR91" s="962"/>
      <c r="IS91" s="962"/>
      <c r="IT91" s="962"/>
      <c r="IU91" s="962"/>
      <c r="IV91" s="962"/>
    </row>
    <row r="92" spans="1:256" s="1041" customFormat="1" ht="15" customHeight="1">
      <c r="A92" s="958"/>
      <c r="B92" s="958"/>
      <c r="C92" s="957"/>
      <c r="D92" s="1006"/>
      <c r="E92" s="1006"/>
      <c r="F92" s="1006"/>
      <c r="G92" s="975"/>
      <c r="H92" s="975"/>
      <c r="I92" s="962"/>
      <c r="J92" s="964"/>
      <c r="K92" s="962"/>
      <c r="L92" s="962"/>
      <c r="M92" s="964"/>
      <c r="N92" s="962"/>
      <c r="O92" s="962"/>
      <c r="P92" s="962"/>
      <c r="Q92" s="962"/>
      <c r="R92" s="962"/>
      <c r="S92" s="962"/>
      <c r="T92" s="962"/>
      <c r="U92" s="962"/>
      <c r="V92" s="962"/>
      <c r="W92" s="962"/>
      <c r="X92" s="962"/>
      <c r="Y92" s="962"/>
      <c r="Z92" s="962"/>
      <c r="AA92" s="962"/>
      <c r="AB92" s="962"/>
      <c r="AC92" s="962"/>
      <c r="AD92" s="962"/>
      <c r="AE92" s="962"/>
      <c r="AF92" s="962"/>
      <c r="AG92" s="962"/>
      <c r="AH92" s="962"/>
      <c r="AI92" s="962"/>
      <c r="AJ92" s="962"/>
      <c r="AK92" s="962"/>
      <c r="AL92" s="962"/>
      <c r="AM92" s="962"/>
      <c r="AN92" s="962"/>
      <c r="AO92" s="962"/>
      <c r="AP92" s="962"/>
      <c r="AQ92" s="962"/>
      <c r="AR92" s="962"/>
      <c r="AS92" s="962"/>
      <c r="AT92" s="962"/>
      <c r="AU92" s="962"/>
      <c r="AV92" s="962"/>
      <c r="AW92" s="962"/>
      <c r="AX92" s="962"/>
      <c r="AY92" s="962"/>
      <c r="AZ92" s="962"/>
      <c r="BA92" s="962"/>
      <c r="BB92" s="962"/>
      <c r="BC92" s="962"/>
      <c r="BD92" s="962"/>
      <c r="BE92" s="962"/>
      <c r="BF92" s="962"/>
      <c r="BG92" s="962"/>
      <c r="BH92" s="962"/>
      <c r="BI92" s="962"/>
      <c r="BJ92" s="962"/>
      <c r="BK92" s="962"/>
      <c r="BL92" s="962"/>
      <c r="BM92" s="962"/>
      <c r="BN92" s="962"/>
      <c r="BO92" s="962"/>
      <c r="BP92" s="962"/>
      <c r="BQ92" s="962"/>
      <c r="BR92" s="962"/>
      <c r="BS92" s="962"/>
      <c r="BT92" s="962"/>
      <c r="BU92" s="962"/>
      <c r="BV92" s="962"/>
      <c r="BW92" s="962"/>
      <c r="BX92" s="962"/>
      <c r="BY92" s="962"/>
      <c r="BZ92" s="962"/>
      <c r="CA92" s="962"/>
      <c r="CB92" s="962"/>
      <c r="CC92" s="962"/>
      <c r="CD92" s="962"/>
      <c r="CE92" s="962"/>
      <c r="CF92" s="962"/>
      <c r="CG92" s="962"/>
      <c r="CH92" s="962"/>
      <c r="CI92" s="962"/>
      <c r="CJ92" s="962"/>
      <c r="CK92" s="962"/>
      <c r="CL92" s="962"/>
      <c r="CM92" s="962"/>
      <c r="CN92" s="962"/>
      <c r="CO92" s="962"/>
      <c r="CP92" s="962"/>
      <c r="CQ92" s="962"/>
      <c r="CR92" s="962"/>
      <c r="CS92" s="962"/>
      <c r="CT92" s="962"/>
      <c r="CU92" s="962"/>
      <c r="CV92" s="962"/>
      <c r="CW92" s="962"/>
      <c r="CX92" s="962"/>
      <c r="CY92" s="962"/>
      <c r="CZ92" s="962"/>
      <c r="DA92" s="962"/>
      <c r="DB92" s="962"/>
      <c r="DC92" s="962"/>
      <c r="DD92" s="962"/>
      <c r="DE92" s="962"/>
      <c r="DF92" s="962"/>
      <c r="DG92" s="962"/>
      <c r="DH92" s="962"/>
      <c r="DI92" s="962"/>
      <c r="DJ92" s="962"/>
      <c r="DK92" s="962"/>
      <c r="DL92" s="962"/>
      <c r="DM92" s="962"/>
      <c r="DN92" s="962"/>
      <c r="DO92" s="962"/>
      <c r="DP92" s="962"/>
      <c r="DQ92" s="962"/>
      <c r="DR92" s="962"/>
      <c r="DS92" s="962"/>
      <c r="DT92" s="962"/>
      <c r="DU92" s="962"/>
      <c r="DV92" s="962"/>
      <c r="DW92" s="962"/>
      <c r="DX92" s="962"/>
      <c r="DY92" s="962"/>
      <c r="DZ92" s="962"/>
      <c r="EA92" s="962"/>
      <c r="EB92" s="962"/>
      <c r="EC92" s="962"/>
      <c r="ED92" s="962"/>
      <c r="EE92" s="962"/>
      <c r="EF92" s="962"/>
      <c r="EG92" s="962"/>
      <c r="EH92" s="962"/>
      <c r="EI92" s="962"/>
      <c r="EJ92" s="962"/>
      <c r="EK92" s="962"/>
      <c r="EL92" s="962"/>
      <c r="EM92" s="962"/>
      <c r="EN92" s="962"/>
      <c r="EO92" s="962"/>
      <c r="EP92" s="962"/>
      <c r="EQ92" s="962"/>
      <c r="ER92" s="962"/>
      <c r="ES92" s="962"/>
      <c r="ET92" s="962"/>
      <c r="EU92" s="962"/>
      <c r="EV92" s="962"/>
      <c r="EW92" s="962"/>
      <c r="EX92" s="962"/>
      <c r="EY92" s="962"/>
      <c r="EZ92" s="962"/>
      <c r="FA92" s="962"/>
      <c r="FB92" s="962"/>
      <c r="FC92" s="962"/>
      <c r="FD92" s="962"/>
      <c r="FE92" s="962"/>
      <c r="FF92" s="962"/>
      <c r="FG92" s="962"/>
      <c r="FH92" s="962"/>
      <c r="FI92" s="962"/>
      <c r="FJ92" s="962"/>
      <c r="FK92" s="962"/>
      <c r="FL92" s="962"/>
      <c r="FM92" s="962"/>
      <c r="FN92" s="962"/>
      <c r="FO92" s="962"/>
      <c r="FP92" s="962"/>
      <c r="FQ92" s="962"/>
      <c r="FR92" s="962"/>
      <c r="FS92" s="962"/>
      <c r="FT92" s="962"/>
      <c r="FU92" s="962"/>
      <c r="FV92" s="962"/>
      <c r="FW92" s="962"/>
      <c r="FX92" s="962"/>
      <c r="FY92" s="962"/>
      <c r="FZ92" s="962"/>
      <c r="GA92" s="962"/>
      <c r="GB92" s="962"/>
      <c r="GC92" s="962"/>
      <c r="GD92" s="962"/>
      <c r="GE92" s="962"/>
      <c r="GF92" s="962"/>
      <c r="GG92" s="962"/>
      <c r="GH92" s="962"/>
      <c r="GI92" s="962"/>
      <c r="GJ92" s="962"/>
      <c r="GK92" s="962"/>
      <c r="GL92" s="962"/>
      <c r="GM92" s="962"/>
      <c r="GN92" s="962"/>
      <c r="GO92" s="962"/>
      <c r="GP92" s="962"/>
      <c r="GQ92" s="962"/>
      <c r="GR92" s="962"/>
      <c r="GS92" s="962"/>
      <c r="GT92" s="962"/>
      <c r="GU92" s="962"/>
      <c r="GV92" s="962"/>
      <c r="GW92" s="962"/>
      <c r="GX92" s="962"/>
      <c r="GY92" s="962"/>
      <c r="GZ92" s="962"/>
      <c r="HA92" s="962"/>
      <c r="HB92" s="962"/>
      <c r="HC92" s="962"/>
      <c r="HD92" s="962"/>
      <c r="HE92" s="962"/>
      <c r="HF92" s="962"/>
      <c r="HG92" s="962"/>
      <c r="HH92" s="962"/>
      <c r="HI92" s="962"/>
      <c r="HJ92" s="962"/>
      <c r="HK92" s="962"/>
      <c r="HL92" s="962"/>
      <c r="HM92" s="962"/>
      <c r="HN92" s="962"/>
      <c r="HO92" s="962"/>
      <c r="HP92" s="962"/>
      <c r="HQ92" s="962"/>
      <c r="HR92" s="962"/>
      <c r="HS92" s="962"/>
      <c r="HT92" s="962"/>
      <c r="HU92" s="962"/>
      <c r="HV92" s="962"/>
      <c r="HW92" s="962"/>
      <c r="HX92" s="962"/>
      <c r="HY92" s="962"/>
      <c r="HZ92" s="962"/>
      <c r="IA92" s="962"/>
      <c r="IB92" s="962"/>
      <c r="IC92" s="962"/>
      <c r="ID92" s="962"/>
      <c r="IE92" s="962"/>
      <c r="IF92" s="962"/>
      <c r="IG92" s="962"/>
      <c r="IH92" s="962"/>
      <c r="II92" s="962"/>
      <c r="IJ92" s="962"/>
      <c r="IK92" s="962"/>
      <c r="IL92" s="962"/>
      <c r="IM92" s="962"/>
      <c r="IN92" s="962"/>
      <c r="IO92" s="962"/>
      <c r="IP92" s="962"/>
      <c r="IQ92" s="962"/>
      <c r="IR92" s="962"/>
      <c r="IS92" s="962"/>
      <c r="IT92" s="962"/>
      <c r="IU92" s="962"/>
      <c r="IV92" s="962"/>
    </row>
    <row r="93" spans="1:256" s="1041" customFormat="1" ht="15" customHeight="1">
      <c r="A93" s="958"/>
      <c r="B93" s="958"/>
      <c r="C93" s="957"/>
      <c r="D93" s="1006"/>
      <c r="E93" s="1006"/>
      <c r="F93" s="1006"/>
      <c r="G93" s="975"/>
      <c r="H93" s="975"/>
      <c r="I93" s="962"/>
      <c r="J93" s="964"/>
      <c r="K93" s="962"/>
      <c r="L93" s="962"/>
      <c r="M93" s="964"/>
      <c r="N93" s="962"/>
      <c r="O93" s="962"/>
      <c r="P93" s="962"/>
      <c r="Q93" s="962"/>
      <c r="R93" s="962"/>
      <c r="S93" s="962"/>
      <c r="T93" s="962"/>
      <c r="U93" s="962"/>
      <c r="V93" s="962"/>
      <c r="W93" s="962"/>
      <c r="X93" s="962"/>
      <c r="Y93" s="962"/>
      <c r="Z93" s="962"/>
      <c r="AA93" s="962"/>
      <c r="AB93" s="962"/>
      <c r="AC93" s="962"/>
      <c r="AD93" s="962"/>
      <c r="AE93" s="962"/>
      <c r="AF93" s="962"/>
      <c r="AG93" s="962"/>
      <c r="AH93" s="962"/>
      <c r="AI93" s="962"/>
      <c r="AJ93" s="962"/>
      <c r="AK93" s="962"/>
      <c r="AL93" s="962"/>
      <c r="AM93" s="962"/>
      <c r="AN93" s="962"/>
      <c r="AO93" s="962"/>
      <c r="AP93" s="962"/>
      <c r="AQ93" s="962"/>
      <c r="AR93" s="962"/>
      <c r="AS93" s="962"/>
      <c r="AT93" s="962"/>
      <c r="AU93" s="962"/>
      <c r="AV93" s="962"/>
      <c r="AW93" s="962"/>
      <c r="AX93" s="962"/>
      <c r="AY93" s="962"/>
      <c r="AZ93" s="962"/>
      <c r="BA93" s="962"/>
      <c r="BB93" s="962"/>
      <c r="BC93" s="962"/>
      <c r="BD93" s="962"/>
      <c r="BE93" s="962"/>
      <c r="BF93" s="962"/>
      <c r="BG93" s="962"/>
      <c r="BH93" s="962"/>
      <c r="BI93" s="962"/>
      <c r="BJ93" s="962"/>
      <c r="BK93" s="962"/>
      <c r="BL93" s="962"/>
      <c r="BM93" s="962"/>
      <c r="BN93" s="962"/>
      <c r="BO93" s="962"/>
      <c r="BP93" s="962"/>
      <c r="BQ93" s="962"/>
      <c r="BR93" s="962"/>
      <c r="BS93" s="962"/>
      <c r="BT93" s="962"/>
      <c r="BU93" s="962"/>
      <c r="BV93" s="962"/>
      <c r="BW93" s="962"/>
      <c r="BX93" s="962"/>
      <c r="BY93" s="962"/>
      <c r="BZ93" s="962"/>
      <c r="CA93" s="962"/>
      <c r="CB93" s="962"/>
      <c r="CC93" s="962"/>
      <c r="CD93" s="962"/>
      <c r="CE93" s="962"/>
      <c r="CF93" s="962"/>
      <c r="CG93" s="962"/>
      <c r="CH93" s="962"/>
      <c r="CI93" s="962"/>
      <c r="CJ93" s="962"/>
      <c r="CK93" s="962"/>
      <c r="CL93" s="962"/>
      <c r="CM93" s="962"/>
      <c r="CN93" s="962"/>
      <c r="CO93" s="962"/>
      <c r="CP93" s="962"/>
      <c r="CQ93" s="962"/>
      <c r="CR93" s="962"/>
      <c r="CS93" s="962"/>
      <c r="CT93" s="962"/>
      <c r="CU93" s="962"/>
      <c r="CV93" s="962"/>
      <c r="CW93" s="962"/>
      <c r="CX93" s="962"/>
      <c r="CY93" s="962"/>
      <c r="CZ93" s="962"/>
      <c r="DA93" s="962"/>
      <c r="DB93" s="962"/>
      <c r="DC93" s="962"/>
      <c r="DD93" s="962"/>
      <c r="DE93" s="962"/>
      <c r="DF93" s="962"/>
      <c r="DG93" s="962"/>
      <c r="DH93" s="962"/>
      <c r="DI93" s="962"/>
      <c r="DJ93" s="962"/>
      <c r="DK93" s="962"/>
      <c r="DL93" s="962"/>
      <c r="DM93" s="962"/>
      <c r="DN93" s="962"/>
      <c r="DO93" s="962"/>
      <c r="DP93" s="962"/>
      <c r="DQ93" s="962"/>
      <c r="DR93" s="962"/>
      <c r="DS93" s="962"/>
      <c r="DT93" s="962"/>
      <c r="DU93" s="962"/>
      <c r="DV93" s="962"/>
      <c r="DW93" s="962"/>
      <c r="DX93" s="962"/>
      <c r="DY93" s="962"/>
      <c r="DZ93" s="962"/>
      <c r="EA93" s="962"/>
      <c r="EB93" s="962"/>
      <c r="EC93" s="962"/>
      <c r="ED93" s="962"/>
      <c r="EE93" s="962"/>
      <c r="EF93" s="962"/>
      <c r="EG93" s="962"/>
      <c r="EH93" s="962"/>
      <c r="EI93" s="962"/>
      <c r="EJ93" s="962"/>
      <c r="EK93" s="962"/>
      <c r="EL93" s="962"/>
      <c r="EM93" s="962"/>
      <c r="EN93" s="962"/>
      <c r="EO93" s="962"/>
      <c r="EP93" s="962"/>
      <c r="EQ93" s="962"/>
      <c r="ER93" s="962"/>
      <c r="ES93" s="962"/>
      <c r="ET93" s="962"/>
      <c r="EU93" s="962"/>
      <c r="EV93" s="962"/>
      <c r="EW93" s="962"/>
      <c r="EX93" s="962"/>
      <c r="EY93" s="962"/>
      <c r="EZ93" s="962"/>
      <c r="FA93" s="962"/>
      <c r="FB93" s="962"/>
      <c r="FC93" s="962"/>
      <c r="FD93" s="962"/>
      <c r="FE93" s="962"/>
      <c r="FF93" s="962"/>
      <c r="FG93" s="962"/>
      <c r="FH93" s="962"/>
      <c r="FI93" s="962"/>
      <c r="FJ93" s="962"/>
      <c r="FK93" s="962"/>
      <c r="FL93" s="962"/>
      <c r="FM93" s="962"/>
      <c r="FN93" s="962"/>
      <c r="FO93" s="962"/>
      <c r="FP93" s="962"/>
      <c r="FQ93" s="962"/>
      <c r="FR93" s="962"/>
      <c r="FS93" s="962"/>
      <c r="FT93" s="962"/>
      <c r="FU93" s="962"/>
      <c r="FV93" s="962"/>
      <c r="FW93" s="962"/>
      <c r="FX93" s="962"/>
      <c r="FY93" s="962"/>
      <c r="FZ93" s="962"/>
      <c r="GA93" s="962"/>
      <c r="GB93" s="962"/>
      <c r="GC93" s="962"/>
      <c r="GD93" s="962"/>
      <c r="GE93" s="962"/>
      <c r="GF93" s="962"/>
      <c r="GG93" s="962"/>
      <c r="GH93" s="962"/>
      <c r="GI93" s="962"/>
      <c r="GJ93" s="962"/>
      <c r="GK93" s="962"/>
      <c r="GL93" s="962"/>
      <c r="GM93" s="962"/>
      <c r="GN93" s="962"/>
      <c r="GO93" s="962"/>
      <c r="GP93" s="962"/>
      <c r="GQ93" s="962"/>
      <c r="GR93" s="962"/>
      <c r="GS93" s="962"/>
      <c r="GT93" s="962"/>
      <c r="GU93" s="962"/>
      <c r="GV93" s="962"/>
      <c r="GW93" s="962"/>
      <c r="GX93" s="962"/>
      <c r="GY93" s="962"/>
      <c r="GZ93" s="962"/>
      <c r="HA93" s="962"/>
      <c r="HB93" s="962"/>
      <c r="HC93" s="962"/>
      <c r="HD93" s="962"/>
      <c r="HE93" s="962"/>
      <c r="HF93" s="962"/>
      <c r="HG93" s="962"/>
      <c r="HH93" s="962"/>
      <c r="HI93" s="962"/>
      <c r="HJ93" s="962"/>
      <c r="HK93" s="962"/>
      <c r="HL93" s="962"/>
      <c r="HM93" s="962"/>
      <c r="HN93" s="962"/>
      <c r="HO93" s="962"/>
      <c r="HP93" s="962"/>
      <c r="HQ93" s="962"/>
      <c r="HR93" s="962"/>
      <c r="HS93" s="962"/>
      <c r="HT93" s="962"/>
      <c r="HU93" s="962"/>
      <c r="HV93" s="962"/>
      <c r="HW93" s="962"/>
      <c r="HX93" s="962"/>
      <c r="HY93" s="962"/>
      <c r="HZ93" s="962"/>
      <c r="IA93" s="962"/>
      <c r="IB93" s="962"/>
      <c r="IC93" s="962"/>
      <c r="ID93" s="962"/>
      <c r="IE93" s="962"/>
      <c r="IF93" s="962"/>
      <c r="IG93" s="962"/>
      <c r="IH93" s="962"/>
      <c r="II93" s="962"/>
      <c r="IJ93" s="962"/>
      <c r="IK93" s="962"/>
      <c r="IL93" s="962"/>
      <c r="IM93" s="962"/>
      <c r="IN93" s="962"/>
      <c r="IO93" s="962"/>
      <c r="IP93" s="962"/>
      <c r="IQ93" s="962"/>
      <c r="IR93" s="962"/>
      <c r="IS93" s="962"/>
      <c r="IT93" s="962"/>
      <c r="IU93" s="962"/>
      <c r="IV93" s="962"/>
    </row>
    <row r="94" spans="1:256" s="1041" customFormat="1" ht="15" customHeight="1">
      <c r="A94" s="958"/>
      <c r="B94" s="958"/>
      <c r="C94" s="957"/>
      <c r="D94" s="1006"/>
      <c r="E94" s="1006"/>
      <c r="F94" s="1006"/>
      <c r="G94" s="975"/>
      <c r="H94" s="975"/>
      <c r="I94" s="962"/>
      <c r="J94" s="964"/>
      <c r="K94" s="962"/>
      <c r="L94" s="962"/>
      <c r="M94" s="964"/>
      <c r="N94" s="962"/>
      <c r="O94" s="962"/>
      <c r="P94" s="962"/>
      <c r="Q94" s="962"/>
      <c r="R94" s="962"/>
      <c r="S94" s="962"/>
      <c r="T94" s="962"/>
      <c r="U94" s="962"/>
      <c r="V94" s="962"/>
      <c r="W94" s="962"/>
      <c r="X94" s="962"/>
      <c r="Y94" s="962"/>
      <c r="Z94" s="962"/>
      <c r="AA94" s="962"/>
      <c r="AB94" s="962"/>
      <c r="AC94" s="962"/>
      <c r="AD94" s="962"/>
      <c r="AE94" s="962"/>
      <c r="AF94" s="962"/>
      <c r="AG94" s="962"/>
      <c r="AH94" s="962"/>
      <c r="AI94" s="962"/>
      <c r="AJ94" s="962"/>
      <c r="AK94" s="962"/>
      <c r="AL94" s="962"/>
      <c r="AM94" s="962"/>
      <c r="AN94" s="962"/>
      <c r="AO94" s="962"/>
      <c r="AP94" s="962"/>
      <c r="AQ94" s="962"/>
      <c r="AR94" s="962"/>
      <c r="AS94" s="962"/>
      <c r="AT94" s="962"/>
      <c r="AU94" s="962"/>
      <c r="AV94" s="962"/>
      <c r="AW94" s="962"/>
      <c r="AX94" s="962"/>
      <c r="AY94" s="962"/>
      <c r="AZ94" s="962"/>
      <c r="BA94" s="962"/>
      <c r="BB94" s="962"/>
      <c r="BC94" s="962"/>
      <c r="BD94" s="962"/>
      <c r="BE94" s="962"/>
      <c r="BF94" s="962"/>
      <c r="BG94" s="962"/>
      <c r="BH94" s="962"/>
      <c r="BI94" s="962"/>
      <c r="BJ94" s="962"/>
      <c r="BK94" s="962"/>
      <c r="BL94" s="962"/>
      <c r="BM94" s="962"/>
      <c r="BN94" s="962"/>
      <c r="BO94" s="962"/>
      <c r="BP94" s="962"/>
      <c r="BQ94" s="962"/>
      <c r="BR94" s="962"/>
      <c r="BS94" s="962"/>
      <c r="BT94" s="962"/>
      <c r="BU94" s="962"/>
      <c r="BV94" s="962"/>
      <c r="BW94" s="962"/>
      <c r="BX94" s="962"/>
      <c r="BY94" s="962"/>
      <c r="BZ94" s="962"/>
      <c r="CA94" s="962"/>
      <c r="CB94" s="962"/>
      <c r="CC94" s="962"/>
      <c r="CD94" s="962"/>
      <c r="CE94" s="962"/>
      <c r="CF94" s="962"/>
      <c r="CG94" s="962"/>
      <c r="CH94" s="962"/>
      <c r="CI94" s="962"/>
      <c r="CJ94" s="962"/>
      <c r="CK94" s="962"/>
      <c r="CL94" s="962"/>
      <c r="CM94" s="962"/>
      <c r="CN94" s="962"/>
      <c r="CO94" s="962"/>
      <c r="CP94" s="962"/>
      <c r="CQ94" s="962"/>
      <c r="CR94" s="962"/>
      <c r="CS94" s="962"/>
      <c r="CT94" s="962"/>
      <c r="CU94" s="962"/>
      <c r="CV94" s="962"/>
      <c r="CW94" s="962"/>
      <c r="CX94" s="962"/>
      <c r="CY94" s="962"/>
      <c r="CZ94" s="962"/>
      <c r="DA94" s="962"/>
      <c r="DB94" s="962"/>
      <c r="DC94" s="962"/>
      <c r="DD94" s="962"/>
      <c r="DE94" s="962"/>
      <c r="DF94" s="962"/>
      <c r="DG94" s="962"/>
      <c r="DH94" s="962"/>
      <c r="DI94" s="962"/>
      <c r="DJ94" s="962"/>
      <c r="DK94" s="962"/>
      <c r="DL94" s="962"/>
      <c r="DM94" s="962"/>
      <c r="DN94" s="962"/>
      <c r="DO94" s="962"/>
      <c r="DP94" s="962"/>
      <c r="DQ94" s="962"/>
      <c r="DR94" s="962"/>
      <c r="DS94" s="962"/>
      <c r="DT94" s="962"/>
      <c r="DU94" s="962"/>
      <c r="DV94" s="962"/>
      <c r="DW94" s="962"/>
      <c r="DX94" s="962"/>
      <c r="DY94" s="962"/>
      <c r="DZ94" s="962"/>
      <c r="EA94" s="962"/>
      <c r="EB94" s="962"/>
      <c r="EC94" s="962"/>
      <c r="ED94" s="962"/>
      <c r="EE94" s="962"/>
      <c r="EF94" s="962"/>
      <c r="EG94" s="962"/>
      <c r="EH94" s="962"/>
      <c r="EI94" s="962"/>
      <c r="EJ94" s="962"/>
      <c r="EK94" s="962"/>
      <c r="EL94" s="962"/>
      <c r="EM94" s="962"/>
      <c r="EN94" s="962"/>
      <c r="EO94" s="962"/>
      <c r="EP94" s="962"/>
      <c r="EQ94" s="962"/>
      <c r="ER94" s="962"/>
      <c r="ES94" s="962"/>
      <c r="ET94" s="962"/>
      <c r="EU94" s="962"/>
      <c r="EV94" s="962"/>
      <c r="EW94" s="962"/>
      <c r="EX94" s="962"/>
      <c r="EY94" s="962"/>
      <c r="EZ94" s="962"/>
      <c r="FA94" s="962"/>
      <c r="FB94" s="962"/>
      <c r="FC94" s="962"/>
      <c r="FD94" s="962"/>
      <c r="FE94" s="962"/>
      <c r="FF94" s="962"/>
      <c r="FG94" s="962"/>
      <c r="FH94" s="962"/>
      <c r="FI94" s="962"/>
      <c r="FJ94" s="962"/>
      <c r="FK94" s="962"/>
      <c r="FL94" s="962"/>
      <c r="FM94" s="962"/>
      <c r="FN94" s="962"/>
      <c r="FO94" s="962"/>
      <c r="FP94" s="962"/>
      <c r="FQ94" s="962"/>
      <c r="FR94" s="962"/>
      <c r="FS94" s="962"/>
      <c r="FT94" s="962"/>
      <c r="FU94" s="962"/>
      <c r="FV94" s="962"/>
      <c r="FW94" s="962"/>
      <c r="FX94" s="962"/>
      <c r="FY94" s="962"/>
      <c r="FZ94" s="962"/>
      <c r="GA94" s="962"/>
      <c r="GB94" s="962"/>
      <c r="GC94" s="962"/>
      <c r="GD94" s="962"/>
      <c r="GE94" s="962"/>
      <c r="GF94" s="962"/>
      <c r="GG94" s="962"/>
      <c r="GH94" s="962"/>
      <c r="GI94" s="962"/>
      <c r="GJ94" s="962"/>
      <c r="GK94" s="962"/>
      <c r="GL94" s="962"/>
      <c r="GM94" s="962"/>
      <c r="GN94" s="962"/>
      <c r="GO94" s="962"/>
      <c r="GP94" s="962"/>
      <c r="GQ94" s="962"/>
      <c r="GR94" s="962"/>
      <c r="GS94" s="962"/>
      <c r="GT94" s="962"/>
      <c r="GU94" s="962"/>
      <c r="GV94" s="962"/>
      <c r="GW94" s="962"/>
      <c r="GX94" s="962"/>
      <c r="GY94" s="962"/>
      <c r="GZ94" s="962"/>
      <c r="HA94" s="962"/>
      <c r="HB94" s="962"/>
      <c r="HC94" s="962"/>
      <c r="HD94" s="962"/>
      <c r="HE94" s="962"/>
      <c r="HF94" s="962"/>
      <c r="HG94" s="962"/>
      <c r="HH94" s="962"/>
      <c r="HI94" s="962"/>
      <c r="HJ94" s="962"/>
      <c r="HK94" s="962"/>
      <c r="HL94" s="962"/>
      <c r="HM94" s="962"/>
      <c r="HN94" s="962"/>
      <c r="HO94" s="962"/>
      <c r="HP94" s="962"/>
      <c r="HQ94" s="962"/>
      <c r="HR94" s="962"/>
      <c r="HS94" s="962"/>
      <c r="HT94" s="962"/>
      <c r="HU94" s="962"/>
      <c r="HV94" s="962"/>
      <c r="HW94" s="962"/>
      <c r="HX94" s="962"/>
      <c r="HY94" s="962"/>
      <c r="HZ94" s="962"/>
      <c r="IA94" s="962"/>
      <c r="IB94" s="962"/>
      <c r="IC94" s="962"/>
      <c r="ID94" s="962"/>
      <c r="IE94" s="962"/>
      <c r="IF94" s="962"/>
      <c r="IG94" s="962"/>
      <c r="IH94" s="962"/>
      <c r="II94" s="962"/>
      <c r="IJ94" s="962"/>
      <c r="IK94" s="962"/>
      <c r="IL94" s="962"/>
      <c r="IM94" s="962"/>
      <c r="IN94" s="962"/>
      <c r="IO94" s="962"/>
      <c r="IP94" s="962"/>
      <c r="IQ94" s="962"/>
      <c r="IR94" s="962"/>
      <c r="IS94" s="962"/>
      <c r="IT94" s="962"/>
      <c r="IU94" s="962"/>
      <c r="IV94" s="962"/>
    </row>
    <row r="95" spans="1:256" s="1041" customFormat="1" ht="15" customHeight="1">
      <c r="A95" s="958"/>
      <c r="B95" s="958"/>
      <c r="C95" s="957"/>
      <c r="D95" s="1006"/>
      <c r="E95" s="1006"/>
      <c r="F95" s="1006"/>
      <c r="G95" s="975"/>
      <c r="H95" s="975"/>
      <c r="I95" s="962"/>
      <c r="J95" s="964"/>
      <c r="K95" s="962"/>
      <c r="L95" s="962"/>
      <c r="M95" s="964"/>
      <c r="N95" s="962"/>
      <c r="O95" s="962"/>
      <c r="P95" s="962"/>
      <c r="Q95" s="962"/>
      <c r="R95" s="962"/>
      <c r="S95" s="962"/>
      <c r="T95" s="962"/>
      <c r="U95" s="962"/>
      <c r="V95" s="962"/>
      <c r="W95" s="962"/>
      <c r="X95" s="962"/>
      <c r="Y95" s="962"/>
      <c r="Z95" s="962"/>
      <c r="AA95" s="962"/>
      <c r="AB95" s="962"/>
      <c r="AC95" s="962"/>
      <c r="AD95" s="962"/>
      <c r="AE95" s="962"/>
      <c r="AF95" s="962"/>
      <c r="AG95" s="962"/>
      <c r="AH95" s="962"/>
      <c r="AI95" s="962"/>
      <c r="AJ95" s="962"/>
      <c r="AK95" s="962"/>
      <c r="AL95" s="962"/>
      <c r="AM95" s="962"/>
      <c r="AN95" s="962"/>
      <c r="AO95" s="962"/>
      <c r="AP95" s="962"/>
      <c r="AQ95" s="962"/>
      <c r="AR95" s="962"/>
      <c r="AS95" s="962"/>
      <c r="AT95" s="962"/>
      <c r="AU95" s="962"/>
      <c r="AV95" s="962"/>
      <c r="AW95" s="962"/>
      <c r="AX95" s="962"/>
      <c r="AY95" s="962"/>
      <c r="AZ95" s="962"/>
      <c r="BA95" s="962"/>
      <c r="BB95" s="962"/>
      <c r="BC95" s="962"/>
      <c r="BD95" s="962"/>
      <c r="BE95" s="962"/>
      <c r="BF95" s="962"/>
      <c r="BG95" s="962"/>
      <c r="BH95" s="962"/>
      <c r="BI95" s="962"/>
      <c r="BJ95" s="962"/>
      <c r="BK95" s="962"/>
      <c r="BL95" s="962"/>
      <c r="BM95" s="962"/>
      <c r="BN95" s="962"/>
      <c r="BO95" s="962"/>
      <c r="BP95" s="962"/>
      <c r="BQ95" s="962"/>
      <c r="BR95" s="962"/>
      <c r="BS95" s="962"/>
      <c r="BT95" s="962"/>
      <c r="BU95" s="962"/>
      <c r="BV95" s="962"/>
      <c r="BW95" s="962"/>
      <c r="BX95" s="962"/>
      <c r="BY95" s="962"/>
      <c r="BZ95" s="962"/>
      <c r="CA95" s="962"/>
      <c r="CB95" s="962"/>
      <c r="CC95" s="962"/>
      <c r="CD95" s="962"/>
      <c r="CE95" s="962"/>
      <c r="CF95" s="962"/>
      <c r="CG95" s="962"/>
      <c r="CH95" s="962"/>
      <c r="CI95" s="962"/>
      <c r="CJ95" s="962"/>
      <c r="CK95" s="962"/>
      <c r="CL95" s="962"/>
      <c r="CM95" s="962"/>
      <c r="CN95" s="962"/>
      <c r="CO95" s="962"/>
      <c r="CP95" s="962"/>
      <c r="CQ95" s="962"/>
      <c r="CR95" s="962"/>
      <c r="CS95" s="962"/>
      <c r="CT95" s="962"/>
      <c r="CU95" s="962"/>
      <c r="CV95" s="962"/>
      <c r="CW95" s="962"/>
      <c r="CX95" s="962"/>
      <c r="CY95" s="962"/>
      <c r="CZ95" s="962"/>
      <c r="DA95" s="962"/>
      <c r="DB95" s="962"/>
      <c r="DC95" s="962"/>
      <c r="DD95" s="962"/>
      <c r="DE95" s="962"/>
      <c r="DF95" s="962"/>
      <c r="DG95" s="962"/>
      <c r="DH95" s="962"/>
      <c r="DI95" s="962"/>
      <c r="DJ95" s="962"/>
      <c r="DK95" s="962"/>
      <c r="DL95" s="962"/>
      <c r="DM95" s="962"/>
      <c r="DN95" s="962"/>
      <c r="DO95" s="962"/>
      <c r="DP95" s="962"/>
      <c r="DQ95" s="962"/>
      <c r="DR95" s="962"/>
      <c r="DS95" s="962"/>
      <c r="DT95" s="962"/>
      <c r="DU95" s="962"/>
      <c r="DV95" s="962"/>
      <c r="DW95" s="962"/>
      <c r="DX95" s="962"/>
      <c r="DY95" s="962"/>
      <c r="DZ95" s="962"/>
      <c r="EA95" s="962"/>
      <c r="EB95" s="962"/>
      <c r="EC95" s="962"/>
      <c r="ED95" s="962"/>
      <c r="EE95" s="962"/>
      <c r="EF95" s="962"/>
      <c r="EG95" s="962"/>
      <c r="EH95" s="962"/>
      <c r="EI95" s="962"/>
      <c r="EJ95" s="962"/>
      <c r="EK95" s="962"/>
      <c r="EL95" s="962"/>
      <c r="EM95" s="962"/>
      <c r="EN95" s="962"/>
      <c r="EO95" s="962"/>
      <c r="EP95" s="962"/>
      <c r="EQ95" s="962"/>
      <c r="ER95" s="962"/>
      <c r="ES95" s="962"/>
      <c r="ET95" s="962"/>
      <c r="EU95" s="962"/>
      <c r="EV95" s="962"/>
      <c r="EW95" s="962"/>
      <c r="EX95" s="962"/>
      <c r="EY95" s="962"/>
      <c r="EZ95" s="962"/>
      <c r="FA95" s="962"/>
      <c r="FB95" s="962"/>
      <c r="FC95" s="962"/>
      <c r="FD95" s="962"/>
      <c r="FE95" s="962"/>
      <c r="FF95" s="962"/>
      <c r="FG95" s="962"/>
      <c r="FH95" s="962"/>
      <c r="FI95" s="962"/>
      <c r="FJ95" s="962"/>
      <c r="FK95" s="962"/>
      <c r="FL95" s="962"/>
      <c r="FM95" s="962"/>
      <c r="FN95" s="962"/>
      <c r="FO95" s="962"/>
      <c r="FP95" s="962"/>
      <c r="FQ95" s="962"/>
      <c r="FR95" s="962"/>
      <c r="FS95" s="962"/>
      <c r="FT95" s="962"/>
      <c r="FU95" s="962"/>
      <c r="FV95" s="962"/>
      <c r="FW95" s="962"/>
      <c r="FX95" s="962"/>
      <c r="FY95" s="962"/>
      <c r="FZ95" s="962"/>
      <c r="GA95" s="962"/>
      <c r="GB95" s="962"/>
      <c r="GC95" s="962"/>
      <c r="GD95" s="962"/>
      <c r="GE95" s="962"/>
      <c r="GF95" s="962"/>
      <c r="GG95" s="962"/>
      <c r="GH95" s="962"/>
      <c r="GI95" s="962"/>
      <c r="GJ95" s="962"/>
      <c r="GK95" s="962"/>
      <c r="GL95" s="962"/>
      <c r="GM95" s="962"/>
      <c r="GN95" s="962"/>
      <c r="GO95" s="962"/>
      <c r="GP95" s="962"/>
      <c r="GQ95" s="962"/>
      <c r="GR95" s="962"/>
      <c r="GS95" s="962"/>
      <c r="GT95" s="962"/>
      <c r="GU95" s="962"/>
      <c r="GV95" s="962"/>
      <c r="GW95" s="962"/>
      <c r="GX95" s="962"/>
      <c r="GY95" s="962"/>
      <c r="GZ95" s="962"/>
      <c r="HA95" s="962"/>
      <c r="HB95" s="962"/>
      <c r="HC95" s="962"/>
      <c r="HD95" s="962"/>
      <c r="HE95" s="962"/>
      <c r="HF95" s="962"/>
      <c r="HG95" s="962"/>
      <c r="HH95" s="962"/>
      <c r="HI95" s="962"/>
      <c r="HJ95" s="962"/>
      <c r="HK95" s="962"/>
      <c r="HL95" s="962"/>
      <c r="HM95" s="962"/>
      <c r="HN95" s="962"/>
      <c r="HO95" s="962"/>
      <c r="HP95" s="962"/>
      <c r="HQ95" s="962"/>
      <c r="HR95" s="962"/>
      <c r="HS95" s="962"/>
      <c r="HT95" s="962"/>
      <c r="HU95" s="962"/>
      <c r="HV95" s="962"/>
      <c r="HW95" s="962"/>
      <c r="HX95" s="962"/>
      <c r="HY95" s="962"/>
      <c r="HZ95" s="962"/>
      <c r="IA95" s="962"/>
      <c r="IB95" s="962"/>
      <c r="IC95" s="962"/>
      <c r="ID95" s="962"/>
      <c r="IE95" s="962"/>
      <c r="IF95" s="962"/>
      <c r="IG95" s="962"/>
      <c r="IH95" s="962"/>
      <c r="II95" s="962"/>
      <c r="IJ95" s="962"/>
      <c r="IK95" s="962"/>
      <c r="IL95" s="962"/>
      <c r="IM95" s="962"/>
      <c r="IN95" s="962"/>
      <c r="IO95" s="962"/>
      <c r="IP95" s="962"/>
      <c r="IQ95" s="962"/>
      <c r="IR95" s="962"/>
      <c r="IS95" s="962"/>
      <c r="IT95" s="962"/>
      <c r="IU95" s="962"/>
      <c r="IV95" s="962"/>
    </row>
    <row r="96" spans="1:256" s="1041" customFormat="1" ht="15" customHeight="1">
      <c r="A96" s="958"/>
      <c r="B96" s="958"/>
      <c r="C96" s="958"/>
      <c r="D96" s="1006"/>
      <c r="E96" s="1006"/>
      <c r="F96" s="1006"/>
      <c r="G96" s="975"/>
      <c r="H96" s="975"/>
      <c r="I96" s="962"/>
      <c r="J96" s="964"/>
      <c r="K96" s="962"/>
      <c r="L96" s="962"/>
      <c r="M96" s="964"/>
      <c r="N96" s="962"/>
      <c r="O96" s="962"/>
      <c r="P96" s="962"/>
      <c r="Q96" s="962"/>
      <c r="R96" s="962"/>
      <c r="S96" s="962"/>
      <c r="T96" s="962"/>
      <c r="U96" s="962"/>
      <c r="V96" s="962"/>
      <c r="W96" s="962"/>
      <c r="X96" s="962"/>
      <c r="Y96" s="962"/>
      <c r="Z96" s="962"/>
      <c r="AA96" s="962"/>
      <c r="AB96" s="962"/>
      <c r="AC96" s="962"/>
      <c r="AD96" s="962"/>
      <c r="AE96" s="962"/>
      <c r="AF96" s="962"/>
      <c r="AG96" s="962"/>
      <c r="AH96" s="962"/>
      <c r="AI96" s="962"/>
      <c r="AJ96" s="962"/>
      <c r="AK96" s="962"/>
      <c r="AL96" s="962"/>
      <c r="AM96" s="962"/>
      <c r="AN96" s="962"/>
      <c r="AO96" s="962"/>
      <c r="AP96" s="962"/>
      <c r="AQ96" s="962"/>
      <c r="AR96" s="962"/>
      <c r="AS96" s="962"/>
      <c r="AT96" s="962"/>
      <c r="AU96" s="962"/>
      <c r="AV96" s="962"/>
      <c r="AW96" s="962"/>
      <c r="AX96" s="962"/>
      <c r="AY96" s="962"/>
      <c r="AZ96" s="962"/>
      <c r="BA96" s="962"/>
      <c r="BB96" s="962"/>
      <c r="BC96" s="962"/>
      <c r="BD96" s="962"/>
      <c r="BE96" s="962"/>
      <c r="BF96" s="962"/>
      <c r="BG96" s="962"/>
      <c r="BH96" s="962"/>
      <c r="BI96" s="962"/>
      <c r="BJ96" s="962"/>
      <c r="BK96" s="962"/>
      <c r="BL96" s="962"/>
      <c r="BM96" s="962"/>
      <c r="BN96" s="962"/>
      <c r="BO96" s="962"/>
      <c r="BP96" s="962"/>
      <c r="BQ96" s="962"/>
      <c r="BR96" s="962"/>
      <c r="BS96" s="962"/>
      <c r="BT96" s="962"/>
      <c r="BU96" s="962"/>
      <c r="BV96" s="962"/>
      <c r="BW96" s="962"/>
      <c r="BX96" s="962"/>
      <c r="BY96" s="962"/>
      <c r="BZ96" s="962"/>
      <c r="CA96" s="962"/>
      <c r="CB96" s="962"/>
      <c r="CC96" s="962"/>
      <c r="CD96" s="962"/>
      <c r="CE96" s="962"/>
      <c r="CF96" s="962"/>
      <c r="CG96" s="962"/>
      <c r="CH96" s="962"/>
      <c r="CI96" s="962"/>
      <c r="CJ96" s="962"/>
      <c r="CK96" s="962"/>
      <c r="CL96" s="962"/>
      <c r="CM96" s="962"/>
      <c r="CN96" s="962"/>
      <c r="CO96" s="962"/>
      <c r="CP96" s="962"/>
      <c r="CQ96" s="962"/>
      <c r="CR96" s="962"/>
      <c r="CS96" s="962"/>
      <c r="CT96" s="962"/>
      <c r="CU96" s="962"/>
      <c r="CV96" s="962"/>
      <c r="CW96" s="962"/>
      <c r="CX96" s="962"/>
      <c r="CY96" s="962"/>
      <c r="CZ96" s="962"/>
      <c r="DA96" s="962"/>
      <c r="DB96" s="962"/>
      <c r="DC96" s="962"/>
      <c r="DD96" s="962"/>
      <c r="DE96" s="962"/>
      <c r="DF96" s="962"/>
      <c r="DG96" s="962"/>
      <c r="DH96" s="962"/>
      <c r="DI96" s="962"/>
      <c r="DJ96" s="962"/>
      <c r="DK96" s="962"/>
      <c r="DL96" s="962"/>
      <c r="DM96" s="962"/>
      <c r="DN96" s="962"/>
      <c r="DO96" s="962"/>
      <c r="DP96" s="962"/>
      <c r="DQ96" s="962"/>
      <c r="DR96" s="962"/>
      <c r="DS96" s="962"/>
      <c r="DT96" s="962"/>
      <c r="DU96" s="962"/>
      <c r="DV96" s="962"/>
      <c r="DW96" s="962"/>
      <c r="DX96" s="962"/>
      <c r="DY96" s="962"/>
      <c r="DZ96" s="962"/>
      <c r="EA96" s="962"/>
      <c r="EB96" s="962"/>
      <c r="EC96" s="962"/>
      <c r="ED96" s="962"/>
      <c r="EE96" s="962"/>
      <c r="EF96" s="962"/>
      <c r="EG96" s="962"/>
      <c r="EH96" s="962"/>
      <c r="EI96" s="962"/>
      <c r="EJ96" s="962"/>
      <c r="EK96" s="962"/>
      <c r="EL96" s="962"/>
      <c r="EM96" s="962"/>
      <c r="EN96" s="962"/>
      <c r="EO96" s="962"/>
      <c r="EP96" s="962"/>
      <c r="EQ96" s="962"/>
      <c r="ER96" s="962"/>
      <c r="ES96" s="962"/>
      <c r="ET96" s="962"/>
      <c r="EU96" s="962"/>
      <c r="EV96" s="962"/>
      <c r="EW96" s="962"/>
      <c r="EX96" s="962"/>
      <c r="EY96" s="962"/>
      <c r="EZ96" s="962"/>
      <c r="FA96" s="962"/>
      <c r="FB96" s="962"/>
      <c r="FC96" s="962"/>
      <c r="FD96" s="962"/>
      <c r="FE96" s="962"/>
      <c r="FF96" s="962"/>
      <c r="FG96" s="962"/>
      <c r="FH96" s="962"/>
      <c r="FI96" s="962"/>
      <c r="FJ96" s="962"/>
      <c r="FK96" s="962"/>
      <c r="FL96" s="962"/>
      <c r="FM96" s="962"/>
      <c r="FN96" s="962"/>
      <c r="FO96" s="962"/>
      <c r="FP96" s="962"/>
      <c r="FQ96" s="962"/>
      <c r="FR96" s="962"/>
      <c r="FS96" s="962"/>
      <c r="FT96" s="962"/>
      <c r="FU96" s="962"/>
      <c r="FV96" s="962"/>
      <c r="FW96" s="962"/>
      <c r="FX96" s="962"/>
      <c r="FY96" s="962"/>
      <c r="FZ96" s="962"/>
      <c r="GA96" s="962"/>
      <c r="GB96" s="962"/>
      <c r="GC96" s="962"/>
      <c r="GD96" s="962"/>
      <c r="GE96" s="962"/>
      <c r="GF96" s="962"/>
      <c r="GG96" s="962"/>
      <c r="GH96" s="962"/>
      <c r="GI96" s="962"/>
      <c r="GJ96" s="962"/>
      <c r="GK96" s="962"/>
      <c r="GL96" s="962"/>
      <c r="GM96" s="962"/>
      <c r="GN96" s="962"/>
      <c r="GO96" s="962"/>
      <c r="GP96" s="962"/>
      <c r="GQ96" s="962"/>
      <c r="GR96" s="962"/>
      <c r="GS96" s="962"/>
      <c r="GT96" s="962"/>
      <c r="GU96" s="962"/>
      <c r="GV96" s="962"/>
      <c r="GW96" s="962"/>
      <c r="GX96" s="962"/>
      <c r="GY96" s="962"/>
      <c r="GZ96" s="962"/>
      <c r="HA96" s="962"/>
      <c r="HB96" s="962"/>
      <c r="HC96" s="962"/>
      <c r="HD96" s="962"/>
      <c r="HE96" s="962"/>
      <c r="HF96" s="962"/>
      <c r="HG96" s="962"/>
      <c r="HH96" s="962"/>
      <c r="HI96" s="962"/>
      <c r="HJ96" s="962"/>
      <c r="HK96" s="962"/>
      <c r="HL96" s="962"/>
      <c r="HM96" s="962"/>
      <c r="HN96" s="962"/>
      <c r="HO96" s="962"/>
      <c r="HP96" s="962"/>
      <c r="HQ96" s="962"/>
      <c r="HR96" s="962"/>
      <c r="HS96" s="962"/>
      <c r="HT96" s="962"/>
      <c r="HU96" s="962"/>
      <c r="HV96" s="962"/>
      <c r="HW96" s="962"/>
      <c r="HX96" s="962"/>
      <c r="HY96" s="962"/>
      <c r="HZ96" s="962"/>
      <c r="IA96" s="962"/>
      <c r="IB96" s="962"/>
      <c r="IC96" s="962"/>
      <c r="ID96" s="962"/>
      <c r="IE96" s="962"/>
      <c r="IF96" s="962"/>
      <c r="IG96" s="962"/>
      <c r="IH96" s="962"/>
      <c r="II96" s="962"/>
      <c r="IJ96" s="962"/>
      <c r="IK96" s="962"/>
      <c r="IL96" s="962"/>
      <c r="IM96" s="962"/>
      <c r="IN96" s="962"/>
      <c r="IO96" s="962"/>
      <c r="IP96" s="962"/>
      <c r="IQ96" s="962"/>
      <c r="IR96" s="962"/>
      <c r="IS96" s="962"/>
      <c r="IT96" s="962"/>
      <c r="IU96" s="962"/>
      <c r="IV96" s="962"/>
    </row>
    <row r="97" spans="1:256" s="1041" customFormat="1" ht="15" customHeight="1">
      <c r="A97" s="958"/>
      <c r="B97" s="958"/>
      <c r="C97" s="958"/>
      <c r="D97" s="1006"/>
      <c r="E97" s="1006"/>
      <c r="F97" s="1006"/>
      <c r="G97" s="975"/>
      <c r="H97" s="975"/>
      <c r="I97" s="962"/>
      <c r="J97" s="964"/>
      <c r="K97" s="962"/>
      <c r="L97" s="962"/>
      <c r="M97" s="964"/>
      <c r="N97" s="962"/>
      <c r="O97" s="962"/>
      <c r="P97" s="962"/>
      <c r="Q97" s="962"/>
      <c r="R97" s="962"/>
      <c r="S97" s="962"/>
      <c r="T97" s="962"/>
      <c r="U97" s="962"/>
      <c r="V97" s="962"/>
      <c r="W97" s="962"/>
      <c r="X97" s="962"/>
      <c r="Y97" s="962"/>
      <c r="Z97" s="962"/>
      <c r="AA97" s="962"/>
      <c r="AB97" s="962"/>
      <c r="AC97" s="962"/>
      <c r="AD97" s="962"/>
      <c r="AE97" s="962"/>
      <c r="AF97" s="962"/>
      <c r="AG97" s="962"/>
      <c r="AH97" s="962"/>
      <c r="AI97" s="962"/>
      <c r="AJ97" s="962"/>
      <c r="AK97" s="962"/>
      <c r="AL97" s="962"/>
      <c r="AM97" s="962"/>
      <c r="AN97" s="962"/>
      <c r="AO97" s="962"/>
      <c r="AP97" s="962"/>
      <c r="AQ97" s="962"/>
      <c r="AR97" s="962"/>
      <c r="AS97" s="962"/>
      <c r="AT97" s="962"/>
      <c r="AU97" s="962"/>
      <c r="AV97" s="962"/>
      <c r="AW97" s="962"/>
      <c r="AX97" s="962"/>
      <c r="AY97" s="962"/>
      <c r="AZ97" s="962"/>
      <c r="BA97" s="962"/>
      <c r="BB97" s="962"/>
      <c r="BC97" s="962"/>
      <c r="BD97" s="962"/>
      <c r="BE97" s="962"/>
      <c r="BF97" s="962"/>
      <c r="BG97" s="962"/>
      <c r="BH97" s="962"/>
      <c r="BI97" s="962"/>
      <c r="BJ97" s="962"/>
      <c r="BK97" s="962"/>
      <c r="BL97" s="962"/>
      <c r="BM97" s="962"/>
      <c r="BN97" s="962"/>
      <c r="BO97" s="962"/>
      <c r="BP97" s="962"/>
      <c r="BQ97" s="962"/>
      <c r="BR97" s="962"/>
      <c r="BS97" s="962"/>
      <c r="BT97" s="962"/>
      <c r="BU97" s="962"/>
      <c r="BV97" s="962"/>
      <c r="BW97" s="962"/>
      <c r="BX97" s="962"/>
      <c r="BY97" s="962"/>
      <c r="BZ97" s="962"/>
      <c r="CA97" s="962"/>
      <c r="CB97" s="962"/>
      <c r="CC97" s="962"/>
      <c r="CD97" s="962"/>
      <c r="CE97" s="962"/>
      <c r="CF97" s="962"/>
      <c r="CG97" s="962"/>
      <c r="CH97" s="962"/>
      <c r="CI97" s="962"/>
      <c r="CJ97" s="962"/>
      <c r="CK97" s="962"/>
      <c r="CL97" s="962"/>
      <c r="CM97" s="962"/>
      <c r="CN97" s="962"/>
      <c r="CO97" s="962"/>
      <c r="CP97" s="962"/>
      <c r="CQ97" s="962"/>
      <c r="CR97" s="962"/>
      <c r="CS97" s="962"/>
      <c r="CT97" s="962"/>
      <c r="CU97" s="962"/>
      <c r="CV97" s="962"/>
      <c r="CW97" s="962"/>
      <c r="CX97" s="962"/>
      <c r="CY97" s="962"/>
      <c r="CZ97" s="962"/>
      <c r="DA97" s="962"/>
      <c r="DB97" s="962"/>
      <c r="DC97" s="962"/>
      <c r="DD97" s="962"/>
      <c r="DE97" s="962"/>
      <c r="DF97" s="962"/>
      <c r="DG97" s="962"/>
      <c r="DH97" s="962"/>
      <c r="DI97" s="962"/>
      <c r="DJ97" s="962"/>
      <c r="DK97" s="962"/>
      <c r="DL97" s="962"/>
      <c r="DM97" s="962"/>
      <c r="DN97" s="962"/>
      <c r="DO97" s="962"/>
      <c r="DP97" s="962"/>
      <c r="DQ97" s="962"/>
      <c r="DR97" s="962"/>
      <c r="DS97" s="962"/>
      <c r="DT97" s="962"/>
      <c r="DU97" s="962"/>
      <c r="DV97" s="962"/>
      <c r="DW97" s="962"/>
      <c r="DX97" s="962"/>
      <c r="DY97" s="962"/>
      <c r="DZ97" s="962"/>
      <c r="EA97" s="962"/>
      <c r="EB97" s="962"/>
      <c r="EC97" s="962"/>
      <c r="ED97" s="962"/>
      <c r="EE97" s="962"/>
      <c r="EF97" s="962"/>
      <c r="EG97" s="962"/>
      <c r="EH97" s="962"/>
      <c r="EI97" s="962"/>
      <c r="EJ97" s="962"/>
      <c r="EK97" s="962"/>
      <c r="EL97" s="962"/>
      <c r="EM97" s="962"/>
      <c r="EN97" s="962"/>
      <c r="EO97" s="962"/>
      <c r="EP97" s="962"/>
      <c r="EQ97" s="962"/>
      <c r="ER97" s="962"/>
      <c r="ES97" s="962"/>
      <c r="ET97" s="962"/>
      <c r="EU97" s="962"/>
      <c r="EV97" s="962"/>
      <c r="EW97" s="962"/>
      <c r="EX97" s="962"/>
      <c r="EY97" s="962"/>
      <c r="EZ97" s="962"/>
      <c r="FA97" s="962"/>
      <c r="FB97" s="962"/>
      <c r="FC97" s="962"/>
      <c r="FD97" s="962"/>
      <c r="FE97" s="962"/>
      <c r="FF97" s="962"/>
      <c r="FG97" s="962"/>
      <c r="FH97" s="962"/>
      <c r="FI97" s="962"/>
      <c r="FJ97" s="962"/>
      <c r="FK97" s="962"/>
      <c r="FL97" s="962"/>
      <c r="FM97" s="962"/>
      <c r="FN97" s="962"/>
      <c r="FO97" s="962"/>
      <c r="FP97" s="962"/>
      <c r="FQ97" s="962"/>
      <c r="FR97" s="962"/>
      <c r="FS97" s="962"/>
      <c r="FT97" s="962"/>
      <c r="FU97" s="962"/>
      <c r="FV97" s="962"/>
      <c r="FW97" s="962"/>
      <c r="FX97" s="962"/>
      <c r="FY97" s="962"/>
      <c r="FZ97" s="962"/>
      <c r="GA97" s="962"/>
      <c r="GB97" s="962"/>
      <c r="GC97" s="962"/>
      <c r="GD97" s="962"/>
      <c r="GE97" s="962"/>
      <c r="GF97" s="962"/>
      <c r="GG97" s="962"/>
      <c r="GH97" s="962"/>
      <c r="GI97" s="962"/>
      <c r="GJ97" s="962"/>
      <c r="GK97" s="962"/>
      <c r="GL97" s="962"/>
      <c r="GM97" s="962"/>
      <c r="GN97" s="962"/>
      <c r="GO97" s="962"/>
      <c r="GP97" s="962"/>
      <c r="GQ97" s="962"/>
      <c r="GR97" s="962"/>
      <c r="GS97" s="962"/>
      <c r="GT97" s="962"/>
      <c r="GU97" s="962"/>
      <c r="GV97" s="962"/>
      <c r="GW97" s="962"/>
      <c r="GX97" s="962"/>
      <c r="GY97" s="962"/>
      <c r="GZ97" s="962"/>
      <c r="HA97" s="962"/>
      <c r="HB97" s="962"/>
      <c r="HC97" s="962"/>
      <c r="HD97" s="962"/>
      <c r="HE97" s="962"/>
      <c r="HF97" s="962"/>
      <c r="HG97" s="962"/>
      <c r="HH97" s="962"/>
      <c r="HI97" s="962"/>
      <c r="HJ97" s="962"/>
      <c r="HK97" s="962"/>
      <c r="HL97" s="962"/>
      <c r="HM97" s="962"/>
      <c r="HN97" s="962"/>
      <c r="HO97" s="962"/>
      <c r="HP97" s="962"/>
      <c r="HQ97" s="962"/>
      <c r="HR97" s="962"/>
      <c r="HS97" s="962"/>
      <c r="HT97" s="962"/>
      <c r="HU97" s="962"/>
      <c r="HV97" s="962"/>
      <c r="HW97" s="962"/>
      <c r="HX97" s="962"/>
      <c r="HY97" s="962"/>
      <c r="HZ97" s="962"/>
      <c r="IA97" s="962"/>
      <c r="IB97" s="962"/>
      <c r="IC97" s="962"/>
      <c r="ID97" s="962"/>
      <c r="IE97" s="962"/>
      <c r="IF97" s="962"/>
      <c r="IG97" s="962"/>
      <c r="IH97" s="962"/>
      <c r="II97" s="962"/>
      <c r="IJ97" s="962"/>
      <c r="IK97" s="962"/>
      <c r="IL97" s="962"/>
      <c r="IM97" s="962"/>
      <c r="IN97" s="962"/>
      <c r="IO97" s="962"/>
      <c r="IP97" s="962"/>
      <c r="IQ97" s="962"/>
      <c r="IR97" s="962"/>
      <c r="IS97" s="962"/>
      <c r="IT97" s="962"/>
      <c r="IU97" s="962"/>
      <c r="IV97" s="962"/>
    </row>
    <row r="98" spans="1:256" s="1041" customFormat="1" ht="15" customHeight="1">
      <c r="A98" s="958"/>
      <c r="B98" s="958"/>
      <c r="C98" s="958"/>
      <c r="D98" s="1006"/>
      <c r="E98" s="1006"/>
      <c r="F98" s="1006"/>
      <c r="G98" s="975"/>
      <c r="H98" s="975"/>
      <c r="I98" s="962"/>
      <c r="J98" s="964"/>
      <c r="K98" s="962"/>
      <c r="L98" s="962"/>
      <c r="M98" s="964"/>
      <c r="N98" s="962"/>
      <c r="O98" s="962"/>
      <c r="P98" s="962"/>
      <c r="Q98" s="962"/>
      <c r="R98" s="962"/>
      <c r="S98" s="962"/>
      <c r="T98" s="962"/>
      <c r="U98" s="962"/>
      <c r="V98" s="962"/>
      <c r="W98" s="962"/>
      <c r="X98" s="962"/>
      <c r="Y98" s="962"/>
      <c r="Z98" s="962"/>
      <c r="AA98" s="962"/>
      <c r="AB98" s="962"/>
      <c r="AC98" s="962"/>
      <c r="AD98" s="962"/>
      <c r="AE98" s="962"/>
      <c r="AF98" s="962"/>
      <c r="AG98" s="962"/>
      <c r="AH98" s="962"/>
      <c r="AI98" s="962"/>
      <c r="AJ98" s="962"/>
      <c r="AK98" s="962"/>
      <c r="AL98" s="962"/>
      <c r="AM98" s="962"/>
      <c r="AN98" s="962"/>
      <c r="AO98" s="962"/>
      <c r="AP98" s="962"/>
      <c r="AQ98" s="962"/>
      <c r="AR98" s="962"/>
      <c r="AS98" s="962"/>
      <c r="AT98" s="962"/>
      <c r="AU98" s="962"/>
      <c r="AV98" s="962"/>
      <c r="AW98" s="962"/>
      <c r="AX98" s="962"/>
      <c r="AY98" s="962"/>
      <c r="AZ98" s="962"/>
      <c r="BA98" s="962"/>
      <c r="BB98" s="962"/>
      <c r="BC98" s="962"/>
      <c r="BD98" s="962"/>
      <c r="BE98" s="962"/>
      <c r="BF98" s="962"/>
      <c r="BG98" s="962"/>
      <c r="BH98" s="962"/>
      <c r="BI98" s="962"/>
      <c r="BJ98" s="962"/>
      <c r="BK98" s="962"/>
      <c r="BL98" s="962"/>
      <c r="BM98" s="962"/>
      <c r="BN98" s="962"/>
      <c r="BO98" s="962"/>
      <c r="BP98" s="962"/>
      <c r="BQ98" s="962"/>
      <c r="BR98" s="962"/>
      <c r="BS98" s="962"/>
      <c r="BT98" s="962"/>
      <c r="BU98" s="962"/>
      <c r="BV98" s="962"/>
      <c r="BW98" s="962"/>
      <c r="BX98" s="962"/>
      <c r="BY98" s="962"/>
      <c r="BZ98" s="962"/>
      <c r="CA98" s="962"/>
      <c r="CB98" s="962"/>
      <c r="CC98" s="962"/>
      <c r="CD98" s="962"/>
      <c r="CE98" s="962"/>
      <c r="CF98" s="962"/>
      <c r="CG98" s="962"/>
      <c r="CH98" s="962"/>
      <c r="CI98" s="962"/>
      <c r="CJ98" s="962"/>
      <c r="CK98" s="962"/>
      <c r="CL98" s="962"/>
      <c r="CM98" s="962"/>
      <c r="CN98" s="962"/>
      <c r="CO98" s="962"/>
      <c r="CP98" s="962"/>
      <c r="CQ98" s="962"/>
      <c r="CR98" s="962"/>
      <c r="CS98" s="962"/>
      <c r="CT98" s="962"/>
      <c r="CU98" s="962"/>
      <c r="CV98" s="962"/>
      <c r="CW98" s="962"/>
      <c r="CX98" s="962"/>
      <c r="CY98" s="962"/>
      <c r="CZ98" s="962"/>
      <c r="DA98" s="962"/>
      <c r="DB98" s="962"/>
      <c r="DC98" s="962"/>
      <c r="DD98" s="962"/>
      <c r="DE98" s="962"/>
      <c r="DF98" s="962"/>
      <c r="DG98" s="962"/>
      <c r="DH98" s="962"/>
      <c r="DI98" s="962"/>
      <c r="DJ98" s="962"/>
      <c r="DK98" s="962"/>
      <c r="DL98" s="962"/>
      <c r="DM98" s="962"/>
      <c r="DN98" s="962"/>
      <c r="DO98" s="962"/>
      <c r="DP98" s="962"/>
      <c r="DQ98" s="962"/>
      <c r="DR98" s="962"/>
      <c r="DS98" s="962"/>
      <c r="DT98" s="962"/>
      <c r="DU98" s="962"/>
      <c r="DV98" s="962"/>
      <c r="DW98" s="962"/>
      <c r="DX98" s="962"/>
      <c r="DY98" s="962"/>
      <c r="DZ98" s="962"/>
      <c r="EA98" s="962"/>
      <c r="EB98" s="962"/>
      <c r="EC98" s="962"/>
      <c r="ED98" s="962"/>
      <c r="EE98" s="962"/>
      <c r="EF98" s="962"/>
      <c r="EG98" s="962"/>
      <c r="EH98" s="962"/>
      <c r="EI98" s="962"/>
      <c r="EJ98" s="962"/>
      <c r="EK98" s="962"/>
      <c r="EL98" s="962"/>
      <c r="EM98" s="962"/>
      <c r="EN98" s="962"/>
      <c r="EO98" s="962"/>
      <c r="EP98" s="962"/>
      <c r="EQ98" s="962"/>
      <c r="ER98" s="962"/>
      <c r="ES98" s="962"/>
      <c r="ET98" s="962"/>
      <c r="EU98" s="962"/>
      <c r="EV98" s="962"/>
      <c r="EW98" s="962"/>
      <c r="EX98" s="962"/>
      <c r="EY98" s="962"/>
      <c r="EZ98" s="962"/>
      <c r="FA98" s="962"/>
      <c r="FB98" s="962"/>
      <c r="FC98" s="962"/>
      <c r="FD98" s="962"/>
      <c r="FE98" s="962"/>
      <c r="FF98" s="962"/>
      <c r="FG98" s="962"/>
      <c r="FH98" s="962"/>
      <c r="FI98" s="962"/>
      <c r="FJ98" s="962"/>
      <c r="FK98" s="962"/>
      <c r="FL98" s="962"/>
      <c r="FM98" s="962"/>
      <c r="FN98" s="962"/>
      <c r="FO98" s="962"/>
      <c r="FP98" s="962"/>
      <c r="FQ98" s="962"/>
      <c r="FR98" s="962"/>
      <c r="FS98" s="962"/>
      <c r="FT98" s="962"/>
      <c r="FU98" s="962"/>
      <c r="FV98" s="962"/>
      <c r="FW98" s="962"/>
      <c r="FX98" s="962"/>
      <c r="FY98" s="962"/>
      <c r="FZ98" s="962"/>
      <c r="GA98" s="962"/>
      <c r="GB98" s="962"/>
      <c r="GC98" s="962"/>
      <c r="GD98" s="962"/>
      <c r="GE98" s="962"/>
      <c r="GF98" s="962"/>
      <c r="GG98" s="962"/>
      <c r="GH98" s="962"/>
      <c r="GI98" s="962"/>
      <c r="GJ98" s="962"/>
      <c r="GK98" s="962"/>
      <c r="GL98" s="962"/>
      <c r="GM98" s="962"/>
      <c r="GN98" s="962"/>
      <c r="GO98" s="962"/>
      <c r="GP98" s="962"/>
      <c r="GQ98" s="962"/>
      <c r="GR98" s="962"/>
      <c r="GS98" s="962"/>
      <c r="GT98" s="962"/>
      <c r="GU98" s="962"/>
      <c r="GV98" s="962"/>
      <c r="GW98" s="962"/>
      <c r="GX98" s="962"/>
      <c r="GY98" s="962"/>
      <c r="GZ98" s="962"/>
      <c r="HA98" s="962"/>
      <c r="HB98" s="962"/>
      <c r="HC98" s="962"/>
      <c r="HD98" s="962"/>
      <c r="HE98" s="962"/>
      <c r="HF98" s="962"/>
      <c r="HG98" s="962"/>
      <c r="HH98" s="962"/>
      <c r="HI98" s="962"/>
      <c r="HJ98" s="962"/>
      <c r="HK98" s="962"/>
      <c r="HL98" s="962"/>
      <c r="HM98" s="962"/>
      <c r="HN98" s="962"/>
      <c r="HO98" s="962"/>
      <c r="HP98" s="962"/>
      <c r="HQ98" s="962"/>
      <c r="HR98" s="962"/>
      <c r="HS98" s="962"/>
      <c r="HT98" s="962"/>
      <c r="HU98" s="962"/>
      <c r="HV98" s="962"/>
      <c r="HW98" s="962"/>
      <c r="HX98" s="962"/>
      <c r="HY98" s="962"/>
      <c r="HZ98" s="962"/>
      <c r="IA98" s="962"/>
      <c r="IB98" s="962"/>
      <c r="IC98" s="962"/>
      <c r="ID98" s="962"/>
      <c r="IE98" s="962"/>
      <c r="IF98" s="962"/>
      <c r="IG98" s="962"/>
      <c r="IH98" s="962"/>
      <c r="II98" s="962"/>
      <c r="IJ98" s="962"/>
      <c r="IK98" s="962"/>
      <c r="IL98" s="962"/>
      <c r="IM98" s="962"/>
      <c r="IN98" s="962"/>
      <c r="IO98" s="962"/>
      <c r="IP98" s="962"/>
      <c r="IQ98" s="962"/>
      <c r="IR98" s="962"/>
      <c r="IS98" s="962"/>
      <c r="IT98" s="962"/>
      <c r="IU98" s="962"/>
      <c r="IV98" s="962"/>
    </row>
    <row r="99" spans="1:256" s="1041" customFormat="1" ht="15" customHeight="1">
      <c r="A99" s="958"/>
      <c r="B99" s="958"/>
      <c r="C99" s="958"/>
      <c r="D99" s="1006"/>
      <c r="E99" s="1006"/>
      <c r="F99" s="1006"/>
      <c r="G99" s="975"/>
      <c r="H99" s="975"/>
      <c r="I99" s="962"/>
      <c r="J99" s="964"/>
      <c r="K99" s="962"/>
      <c r="L99" s="962"/>
      <c r="M99" s="964"/>
      <c r="N99" s="962"/>
      <c r="O99" s="962"/>
      <c r="P99" s="962"/>
      <c r="Q99" s="962"/>
      <c r="R99" s="962"/>
      <c r="S99" s="962"/>
      <c r="T99" s="962"/>
      <c r="U99" s="962"/>
      <c r="V99" s="962"/>
      <c r="W99" s="962"/>
      <c r="X99" s="962"/>
      <c r="Y99" s="962"/>
      <c r="Z99" s="962"/>
      <c r="AA99" s="962"/>
      <c r="AB99" s="962"/>
      <c r="AC99" s="962"/>
      <c r="AD99" s="962"/>
      <c r="AE99" s="962"/>
      <c r="AF99" s="962"/>
      <c r="AG99" s="962"/>
      <c r="AH99" s="962"/>
      <c r="AI99" s="962"/>
      <c r="AJ99" s="962"/>
      <c r="AK99" s="962"/>
      <c r="AL99" s="962"/>
      <c r="AM99" s="962"/>
      <c r="AN99" s="962"/>
      <c r="AO99" s="962"/>
      <c r="AP99" s="962"/>
      <c r="AQ99" s="962"/>
      <c r="AR99" s="962"/>
      <c r="AS99" s="962"/>
      <c r="AT99" s="962"/>
      <c r="AU99" s="962"/>
      <c r="AV99" s="962"/>
      <c r="AW99" s="962"/>
      <c r="AX99" s="962"/>
      <c r="AY99" s="962"/>
      <c r="AZ99" s="962"/>
      <c r="BA99" s="962"/>
      <c r="BB99" s="962"/>
      <c r="BC99" s="962"/>
      <c r="BD99" s="962"/>
      <c r="BE99" s="962"/>
      <c r="BF99" s="962"/>
      <c r="BG99" s="962"/>
      <c r="BH99" s="962"/>
      <c r="BI99" s="962"/>
      <c r="BJ99" s="962"/>
      <c r="BK99" s="962"/>
      <c r="BL99" s="962"/>
      <c r="BM99" s="962"/>
      <c r="BN99" s="962"/>
      <c r="BO99" s="962"/>
      <c r="BP99" s="962"/>
      <c r="BQ99" s="962"/>
      <c r="BR99" s="962"/>
      <c r="BS99" s="962"/>
      <c r="BT99" s="962"/>
      <c r="BU99" s="962"/>
      <c r="BV99" s="962"/>
      <c r="BW99" s="962"/>
      <c r="BX99" s="962"/>
      <c r="BY99" s="962"/>
      <c r="BZ99" s="962"/>
      <c r="CA99" s="962"/>
      <c r="CB99" s="962"/>
      <c r="CC99" s="962"/>
      <c r="CD99" s="962"/>
      <c r="CE99" s="962"/>
      <c r="CF99" s="962"/>
      <c r="CG99" s="962"/>
      <c r="CH99" s="962"/>
      <c r="CI99" s="962"/>
      <c r="CJ99" s="962"/>
      <c r="CK99" s="962"/>
      <c r="CL99" s="962"/>
      <c r="CM99" s="962"/>
      <c r="CN99" s="962"/>
      <c r="CO99" s="962"/>
      <c r="CP99" s="962"/>
      <c r="CQ99" s="962"/>
      <c r="CR99" s="962"/>
      <c r="CS99" s="962"/>
      <c r="CT99" s="962"/>
      <c r="CU99" s="962"/>
      <c r="CV99" s="962"/>
      <c r="CW99" s="962"/>
      <c r="CX99" s="962"/>
      <c r="CY99" s="962"/>
      <c r="CZ99" s="962"/>
      <c r="DA99" s="962"/>
      <c r="DB99" s="962"/>
      <c r="DC99" s="962"/>
      <c r="DD99" s="962"/>
      <c r="DE99" s="962"/>
      <c r="DF99" s="962"/>
      <c r="DG99" s="962"/>
      <c r="DH99" s="962"/>
      <c r="DI99" s="962"/>
      <c r="DJ99" s="962"/>
      <c r="DK99" s="962"/>
      <c r="DL99" s="962"/>
      <c r="DM99" s="962"/>
      <c r="DN99" s="962"/>
      <c r="DO99" s="962"/>
      <c r="DP99" s="962"/>
      <c r="DQ99" s="962"/>
      <c r="DR99" s="962"/>
      <c r="DS99" s="962"/>
      <c r="DT99" s="962"/>
      <c r="DU99" s="962"/>
      <c r="DV99" s="962"/>
      <c r="DW99" s="962"/>
      <c r="DX99" s="962"/>
      <c r="DY99" s="962"/>
      <c r="DZ99" s="962"/>
      <c r="EA99" s="962"/>
      <c r="EB99" s="962"/>
      <c r="EC99" s="962"/>
      <c r="ED99" s="962"/>
      <c r="EE99" s="962"/>
      <c r="EF99" s="962"/>
      <c r="EG99" s="962"/>
      <c r="EH99" s="962"/>
      <c r="EI99" s="962"/>
      <c r="EJ99" s="962"/>
      <c r="EK99" s="962"/>
      <c r="EL99" s="962"/>
      <c r="EM99" s="962"/>
      <c r="EN99" s="962"/>
      <c r="EO99" s="962"/>
      <c r="EP99" s="962"/>
      <c r="EQ99" s="962"/>
      <c r="ER99" s="962"/>
      <c r="ES99" s="962"/>
      <c r="ET99" s="962"/>
      <c r="EU99" s="962"/>
      <c r="EV99" s="962"/>
      <c r="EW99" s="962"/>
      <c r="EX99" s="962"/>
      <c r="EY99" s="962"/>
      <c r="EZ99" s="962"/>
      <c r="FA99" s="962"/>
      <c r="FB99" s="962"/>
      <c r="FC99" s="962"/>
      <c r="FD99" s="962"/>
      <c r="FE99" s="962"/>
      <c r="FF99" s="962"/>
      <c r="FG99" s="962"/>
      <c r="FH99" s="962"/>
      <c r="FI99" s="962"/>
      <c r="FJ99" s="962"/>
      <c r="FK99" s="962"/>
      <c r="FL99" s="962"/>
      <c r="FM99" s="962"/>
      <c r="FN99" s="962"/>
      <c r="FO99" s="962"/>
      <c r="FP99" s="962"/>
      <c r="FQ99" s="962"/>
      <c r="FR99" s="962"/>
      <c r="FS99" s="962"/>
      <c r="FT99" s="962"/>
      <c r="FU99" s="962"/>
      <c r="FV99" s="962"/>
      <c r="FW99" s="962"/>
      <c r="FX99" s="962"/>
      <c r="FY99" s="962"/>
      <c r="FZ99" s="962"/>
      <c r="GA99" s="962"/>
      <c r="GB99" s="962"/>
      <c r="GC99" s="962"/>
      <c r="GD99" s="962"/>
      <c r="GE99" s="962"/>
      <c r="GF99" s="962"/>
      <c r="GG99" s="962"/>
      <c r="GH99" s="962"/>
      <c r="GI99" s="962"/>
      <c r="GJ99" s="962"/>
      <c r="GK99" s="962"/>
      <c r="GL99" s="962"/>
      <c r="GM99" s="962"/>
      <c r="GN99" s="962"/>
      <c r="GO99" s="962"/>
      <c r="GP99" s="962"/>
      <c r="GQ99" s="962"/>
      <c r="GR99" s="962"/>
      <c r="GS99" s="962"/>
      <c r="GT99" s="962"/>
      <c r="GU99" s="962"/>
      <c r="GV99" s="962"/>
      <c r="GW99" s="962"/>
      <c r="GX99" s="962"/>
      <c r="GY99" s="962"/>
      <c r="GZ99" s="962"/>
      <c r="HA99" s="962"/>
      <c r="HB99" s="962"/>
      <c r="HC99" s="962"/>
      <c r="HD99" s="962"/>
      <c r="HE99" s="962"/>
      <c r="HF99" s="962"/>
      <c r="HG99" s="962"/>
      <c r="HH99" s="962"/>
      <c r="HI99" s="962"/>
      <c r="HJ99" s="962"/>
      <c r="HK99" s="962"/>
      <c r="HL99" s="962"/>
      <c r="HM99" s="962"/>
      <c r="HN99" s="962"/>
      <c r="HO99" s="962"/>
      <c r="HP99" s="962"/>
      <c r="HQ99" s="962"/>
      <c r="HR99" s="962"/>
      <c r="HS99" s="962"/>
      <c r="HT99" s="962"/>
      <c r="HU99" s="962"/>
      <c r="HV99" s="962"/>
      <c r="HW99" s="962"/>
      <c r="HX99" s="962"/>
      <c r="HY99" s="962"/>
      <c r="HZ99" s="962"/>
      <c r="IA99" s="962"/>
      <c r="IB99" s="962"/>
      <c r="IC99" s="962"/>
      <c r="ID99" s="962"/>
      <c r="IE99" s="962"/>
      <c r="IF99" s="962"/>
      <c r="IG99" s="962"/>
      <c r="IH99" s="962"/>
      <c r="II99" s="962"/>
      <c r="IJ99" s="962"/>
      <c r="IK99" s="962"/>
      <c r="IL99" s="962"/>
      <c r="IM99" s="962"/>
      <c r="IN99" s="962"/>
      <c r="IO99" s="962"/>
      <c r="IP99" s="962"/>
      <c r="IQ99" s="962"/>
      <c r="IR99" s="962"/>
      <c r="IS99" s="962"/>
      <c r="IT99" s="962"/>
      <c r="IU99" s="962"/>
      <c r="IV99" s="962"/>
    </row>
    <row r="100" spans="1:256" s="1041" customFormat="1" ht="15" customHeight="1">
      <c r="A100" s="958"/>
      <c r="B100" s="958"/>
      <c r="C100" s="958"/>
      <c r="D100" s="1006"/>
      <c r="E100" s="1006"/>
      <c r="F100" s="1006"/>
      <c r="G100" s="975"/>
      <c r="H100" s="975"/>
      <c r="I100" s="962"/>
      <c r="J100" s="964"/>
      <c r="K100" s="962"/>
      <c r="L100" s="962"/>
      <c r="M100" s="964"/>
      <c r="N100" s="962"/>
      <c r="O100" s="962"/>
      <c r="P100" s="962"/>
      <c r="Q100" s="962"/>
      <c r="R100" s="962"/>
      <c r="S100" s="962"/>
      <c r="T100" s="962"/>
      <c r="U100" s="962"/>
      <c r="V100" s="962"/>
      <c r="W100" s="962"/>
      <c r="X100" s="962"/>
      <c r="Y100" s="962"/>
      <c r="Z100" s="962"/>
      <c r="AA100" s="962"/>
      <c r="AB100" s="962"/>
      <c r="AC100" s="962"/>
      <c r="AD100" s="962"/>
      <c r="AE100" s="962"/>
      <c r="AF100" s="962"/>
      <c r="AG100" s="962"/>
      <c r="AH100" s="962"/>
      <c r="AI100" s="962"/>
      <c r="AJ100" s="962"/>
      <c r="AK100" s="962"/>
      <c r="AL100" s="962"/>
      <c r="AM100" s="962"/>
      <c r="AN100" s="962"/>
      <c r="AO100" s="962"/>
      <c r="AP100" s="962"/>
      <c r="AQ100" s="962"/>
      <c r="AR100" s="962"/>
      <c r="AS100" s="962"/>
      <c r="AT100" s="962"/>
      <c r="AU100" s="962"/>
      <c r="AV100" s="962"/>
      <c r="AW100" s="962"/>
      <c r="AX100" s="962"/>
      <c r="AY100" s="962"/>
      <c r="AZ100" s="962"/>
      <c r="BA100" s="962"/>
      <c r="BB100" s="962"/>
      <c r="BC100" s="962"/>
      <c r="BD100" s="962"/>
      <c r="BE100" s="962"/>
      <c r="BF100" s="962"/>
      <c r="BG100" s="962"/>
      <c r="BH100" s="962"/>
      <c r="BI100" s="962"/>
      <c r="BJ100" s="962"/>
      <c r="BK100" s="962"/>
      <c r="BL100" s="962"/>
      <c r="BM100" s="962"/>
      <c r="BN100" s="962"/>
      <c r="BO100" s="962"/>
      <c r="BP100" s="962"/>
      <c r="BQ100" s="962"/>
      <c r="BR100" s="962"/>
      <c r="BS100" s="962"/>
      <c r="BT100" s="962"/>
      <c r="BU100" s="962"/>
      <c r="BV100" s="962"/>
      <c r="BW100" s="962"/>
      <c r="BX100" s="962"/>
      <c r="BY100" s="962"/>
      <c r="BZ100" s="962"/>
      <c r="CA100" s="962"/>
      <c r="CB100" s="962"/>
      <c r="CC100" s="962"/>
      <c r="CD100" s="962"/>
      <c r="CE100" s="962"/>
      <c r="CF100" s="962"/>
      <c r="CG100" s="962"/>
      <c r="CH100" s="962"/>
      <c r="CI100" s="962"/>
      <c r="CJ100" s="962"/>
      <c r="CK100" s="962"/>
      <c r="CL100" s="962"/>
      <c r="CM100" s="962"/>
      <c r="CN100" s="962"/>
      <c r="CO100" s="962"/>
      <c r="CP100" s="962"/>
      <c r="CQ100" s="962"/>
      <c r="CR100" s="962"/>
      <c r="CS100" s="962"/>
      <c r="CT100" s="962"/>
      <c r="CU100" s="962"/>
      <c r="CV100" s="962"/>
      <c r="CW100" s="962"/>
      <c r="CX100" s="962"/>
      <c r="CY100" s="962"/>
      <c r="CZ100" s="962"/>
      <c r="DA100" s="962"/>
      <c r="DB100" s="962"/>
      <c r="DC100" s="962"/>
      <c r="DD100" s="962"/>
      <c r="DE100" s="962"/>
      <c r="DF100" s="962"/>
      <c r="DG100" s="962"/>
      <c r="DH100" s="962"/>
      <c r="DI100" s="962"/>
      <c r="DJ100" s="962"/>
      <c r="DK100" s="962"/>
      <c r="DL100" s="962"/>
      <c r="DM100" s="962"/>
      <c r="DN100" s="962"/>
      <c r="DO100" s="962"/>
      <c r="DP100" s="962"/>
      <c r="DQ100" s="962"/>
      <c r="DR100" s="962"/>
      <c r="DS100" s="962"/>
      <c r="DT100" s="962"/>
      <c r="DU100" s="962"/>
      <c r="DV100" s="962"/>
      <c r="DW100" s="962"/>
      <c r="DX100" s="962"/>
      <c r="DY100" s="962"/>
      <c r="DZ100" s="962"/>
      <c r="EA100" s="962"/>
      <c r="EB100" s="962"/>
      <c r="EC100" s="962"/>
      <c r="ED100" s="962"/>
      <c r="EE100" s="962"/>
      <c r="EF100" s="962"/>
      <c r="EG100" s="962"/>
      <c r="EH100" s="962"/>
      <c r="EI100" s="962"/>
      <c r="EJ100" s="962"/>
      <c r="EK100" s="962"/>
      <c r="EL100" s="962"/>
      <c r="EM100" s="962"/>
      <c r="EN100" s="962"/>
      <c r="EO100" s="962"/>
      <c r="EP100" s="962"/>
      <c r="EQ100" s="962"/>
      <c r="ER100" s="962"/>
      <c r="ES100" s="962"/>
      <c r="ET100" s="962"/>
      <c r="EU100" s="962"/>
      <c r="EV100" s="962"/>
      <c r="EW100" s="962"/>
      <c r="EX100" s="962"/>
      <c r="EY100" s="962"/>
      <c r="EZ100" s="962"/>
      <c r="FA100" s="962"/>
      <c r="FB100" s="962"/>
      <c r="FC100" s="962"/>
      <c r="FD100" s="962"/>
      <c r="FE100" s="962"/>
      <c r="FF100" s="962"/>
      <c r="FG100" s="962"/>
      <c r="FH100" s="962"/>
      <c r="FI100" s="962"/>
      <c r="FJ100" s="962"/>
      <c r="FK100" s="962"/>
      <c r="FL100" s="962"/>
      <c r="FM100" s="962"/>
      <c r="FN100" s="962"/>
      <c r="FO100" s="962"/>
      <c r="FP100" s="962"/>
      <c r="FQ100" s="962"/>
      <c r="FR100" s="962"/>
      <c r="FS100" s="962"/>
      <c r="FT100" s="962"/>
      <c r="FU100" s="962"/>
      <c r="FV100" s="962"/>
      <c r="FW100" s="962"/>
      <c r="FX100" s="962"/>
      <c r="FY100" s="962"/>
      <c r="FZ100" s="962"/>
      <c r="GA100" s="962"/>
      <c r="GB100" s="962"/>
      <c r="GC100" s="962"/>
      <c r="GD100" s="962"/>
      <c r="GE100" s="962"/>
      <c r="GF100" s="962"/>
      <c r="GG100" s="962"/>
      <c r="GH100" s="962"/>
      <c r="GI100" s="962"/>
      <c r="GJ100" s="962"/>
      <c r="GK100" s="962"/>
      <c r="GL100" s="962"/>
      <c r="GM100" s="962"/>
      <c r="GN100" s="962"/>
      <c r="GO100" s="962"/>
      <c r="GP100" s="962"/>
      <c r="GQ100" s="962"/>
      <c r="GR100" s="962"/>
      <c r="GS100" s="962"/>
      <c r="GT100" s="962"/>
      <c r="GU100" s="962"/>
      <c r="GV100" s="962"/>
      <c r="GW100" s="962"/>
      <c r="GX100" s="962"/>
      <c r="GY100" s="962"/>
      <c r="GZ100" s="962"/>
      <c r="HA100" s="962"/>
      <c r="HB100" s="962"/>
      <c r="HC100" s="962"/>
      <c r="HD100" s="962"/>
      <c r="HE100" s="962"/>
      <c r="HF100" s="962"/>
      <c r="HG100" s="962"/>
      <c r="HH100" s="962"/>
      <c r="HI100" s="962"/>
      <c r="HJ100" s="962"/>
      <c r="HK100" s="962"/>
      <c r="HL100" s="962"/>
      <c r="HM100" s="962"/>
      <c r="HN100" s="962"/>
      <c r="HO100" s="962"/>
      <c r="HP100" s="962"/>
      <c r="HQ100" s="962"/>
      <c r="HR100" s="962"/>
      <c r="HS100" s="962"/>
      <c r="HT100" s="962"/>
      <c r="HU100" s="962"/>
      <c r="HV100" s="962"/>
      <c r="HW100" s="962"/>
      <c r="HX100" s="962"/>
      <c r="HY100" s="962"/>
      <c r="HZ100" s="962"/>
      <c r="IA100" s="962"/>
      <c r="IB100" s="962"/>
      <c r="IC100" s="962"/>
      <c r="ID100" s="962"/>
      <c r="IE100" s="962"/>
      <c r="IF100" s="962"/>
      <c r="IG100" s="962"/>
      <c r="IH100" s="962"/>
      <c r="II100" s="962"/>
      <c r="IJ100" s="962"/>
      <c r="IK100" s="962"/>
      <c r="IL100" s="962"/>
      <c r="IM100" s="962"/>
      <c r="IN100" s="962"/>
      <c r="IO100" s="962"/>
      <c r="IP100" s="962"/>
      <c r="IQ100" s="962"/>
      <c r="IR100" s="962"/>
      <c r="IS100" s="962"/>
      <c r="IT100" s="962"/>
      <c r="IU100" s="962"/>
      <c r="IV100" s="962"/>
    </row>
    <row r="101" spans="1:256" s="1041" customFormat="1" ht="15" customHeight="1">
      <c r="A101" s="958"/>
      <c r="B101" s="958"/>
      <c r="C101" s="958"/>
      <c r="D101" s="1006"/>
      <c r="E101" s="1006"/>
      <c r="F101" s="1006"/>
      <c r="G101" s="975"/>
      <c r="H101" s="975"/>
      <c r="I101" s="962"/>
      <c r="J101" s="964"/>
      <c r="K101" s="962"/>
      <c r="L101" s="962"/>
      <c r="M101" s="964"/>
      <c r="N101" s="962"/>
      <c r="O101" s="962"/>
      <c r="P101" s="962"/>
      <c r="Q101" s="962"/>
      <c r="R101" s="962"/>
      <c r="S101" s="962"/>
      <c r="T101" s="962"/>
      <c r="U101" s="962"/>
      <c r="V101" s="962"/>
      <c r="W101" s="962"/>
      <c r="X101" s="962"/>
      <c r="Y101" s="962"/>
      <c r="Z101" s="962"/>
      <c r="AA101" s="962"/>
      <c r="AB101" s="962"/>
      <c r="AC101" s="962"/>
      <c r="AD101" s="962"/>
      <c r="AE101" s="962"/>
      <c r="AF101" s="962"/>
      <c r="AG101" s="962"/>
      <c r="AH101" s="962"/>
      <c r="AI101" s="962"/>
      <c r="AJ101" s="962"/>
      <c r="AK101" s="962"/>
      <c r="AL101" s="962"/>
      <c r="AM101" s="962"/>
      <c r="AN101" s="962"/>
      <c r="AO101" s="962"/>
      <c r="AP101" s="962"/>
      <c r="AQ101" s="962"/>
      <c r="AR101" s="962"/>
      <c r="AS101" s="962"/>
      <c r="AT101" s="962"/>
      <c r="AU101" s="962"/>
      <c r="AV101" s="962"/>
      <c r="AW101" s="962"/>
      <c r="AX101" s="962"/>
      <c r="AY101" s="962"/>
      <c r="AZ101" s="962"/>
      <c r="BA101" s="962"/>
      <c r="BB101" s="962"/>
      <c r="BC101" s="962"/>
      <c r="BD101" s="962"/>
      <c r="BE101" s="962"/>
      <c r="BF101" s="962"/>
      <c r="BG101" s="962"/>
      <c r="BH101" s="962"/>
      <c r="BI101" s="962"/>
      <c r="BJ101" s="962"/>
      <c r="BK101" s="962"/>
      <c r="BL101" s="962"/>
      <c r="BM101" s="962"/>
      <c r="BN101" s="962"/>
      <c r="BO101" s="962"/>
      <c r="BP101" s="962"/>
      <c r="BQ101" s="962"/>
      <c r="BR101" s="962"/>
      <c r="BS101" s="962"/>
      <c r="BT101" s="962"/>
      <c r="BU101" s="962"/>
      <c r="BV101" s="962"/>
      <c r="BW101" s="962"/>
      <c r="BX101" s="962"/>
      <c r="BY101" s="962"/>
      <c r="BZ101" s="962"/>
      <c r="CA101" s="962"/>
      <c r="CB101" s="962"/>
      <c r="CC101" s="962"/>
      <c r="CD101" s="962"/>
      <c r="CE101" s="962"/>
      <c r="CF101" s="962"/>
      <c r="CG101" s="962"/>
      <c r="CH101" s="962"/>
      <c r="CI101" s="962"/>
      <c r="CJ101" s="962"/>
      <c r="CK101" s="962"/>
      <c r="CL101" s="962"/>
      <c r="CM101" s="962"/>
      <c r="CN101" s="962"/>
      <c r="CO101" s="962"/>
      <c r="CP101" s="962"/>
      <c r="CQ101" s="962"/>
      <c r="CR101" s="962"/>
      <c r="CS101" s="962"/>
      <c r="CT101" s="962"/>
      <c r="CU101" s="962"/>
      <c r="CV101" s="962"/>
      <c r="CW101" s="962"/>
      <c r="CX101" s="962"/>
      <c r="CY101" s="962"/>
      <c r="CZ101" s="962"/>
      <c r="DA101" s="962"/>
      <c r="DB101" s="962"/>
      <c r="DC101" s="962"/>
      <c r="DD101" s="962"/>
      <c r="DE101" s="962"/>
      <c r="DF101" s="962"/>
      <c r="DG101" s="962"/>
      <c r="DH101" s="962"/>
      <c r="DI101" s="962"/>
      <c r="DJ101" s="962"/>
      <c r="DK101" s="962"/>
      <c r="DL101" s="962"/>
      <c r="DM101" s="962"/>
      <c r="DN101" s="962"/>
      <c r="DO101" s="962"/>
      <c r="DP101" s="962"/>
      <c r="DQ101" s="962"/>
      <c r="DR101" s="962"/>
      <c r="DS101" s="962"/>
      <c r="DT101" s="962"/>
      <c r="DU101" s="962"/>
      <c r="DV101" s="962"/>
      <c r="DW101" s="962"/>
      <c r="DX101" s="962"/>
      <c r="DY101" s="962"/>
      <c r="DZ101" s="962"/>
      <c r="EA101" s="962"/>
      <c r="EB101" s="962"/>
      <c r="EC101" s="962"/>
      <c r="ED101" s="962"/>
      <c r="EE101" s="962"/>
      <c r="EF101" s="962"/>
      <c r="EG101" s="962"/>
      <c r="EH101" s="962"/>
      <c r="EI101" s="962"/>
      <c r="EJ101" s="962"/>
      <c r="EK101" s="962"/>
      <c r="EL101" s="962"/>
      <c r="EM101" s="962"/>
      <c r="EN101" s="962"/>
      <c r="EO101" s="962"/>
      <c r="EP101" s="962"/>
      <c r="EQ101" s="962"/>
      <c r="ER101" s="962"/>
      <c r="ES101" s="962"/>
      <c r="ET101" s="962"/>
      <c r="EU101" s="962"/>
      <c r="EV101" s="962"/>
      <c r="EW101" s="962"/>
      <c r="EX101" s="962"/>
      <c r="EY101" s="962"/>
      <c r="EZ101" s="962"/>
      <c r="FA101" s="962"/>
      <c r="FB101" s="962"/>
      <c r="FC101" s="962"/>
      <c r="FD101" s="962"/>
      <c r="FE101" s="962"/>
      <c r="FF101" s="962"/>
      <c r="FG101" s="962"/>
      <c r="FH101" s="962"/>
      <c r="FI101" s="962"/>
      <c r="FJ101" s="962"/>
      <c r="FK101" s="962"/>
      <c r="FL101" s="962"/>
      <c r="FM101" s="962"/>
      <c r="FN101" s="962"/>
      <c r="FO101" s="962"/>
      <c r="FP101" s="962"/>
      <c r="FQ101" s="962"/>
      <c r="FR101" s="962"/>
      <c r="FS101" s="962"/>
      <c r="FT101" s="962"/>
      <c r="FU101" s="962"/>
      <c r="FV101" s="962"/>
      <c r="FW101" s="962"/>
      <c r="FX101" s="962"/>
      <c r="FY101" s="962"/>
      <c r="FZ101" s="962"/>
      <c r="GA101" s="962"/>
      <c r="GB101" s="962"/>
      <c r="GC101" s="962"/>
      <c r="GD101" s="962"/>
      <c r="GE101" s="962"/>
      <c r="GF101" s="962"/>
      <c r="GG101" s="962"/>
      <c r="GH101" s="962"/>
      <c r="GI101" s="962"/>
      <c r="GJ101" s="962"/>
      <c r="GK101" s="962"/>
      <c r="GL101" s="962"/>
      <c r="GM101" s="962"/>
      <c r="GN101" s="962"/>
      <c r="GO101" s="962"/>
      <c r="GP101" s="962"/>
      <c r="GQ101" s="962"/>
      <c r="GR101" s="962"/>
      <c r="GS101" s="962"/>
      <c r="GT101" s="962"/>
      <c r="GU101" s="962"/>
      <c r="GV101" s="962"/>
      <c r="GW101" s="962"/>
      <c r="GX101" s="962"/>
      <c r="GY101" s="962"/>
      <c r="GZ101" s="962"/>
      <c r="HA101" s="962"/>
      <c r="HB101" s="962"/>
      <c r="HC101" s="962"/>
      <c r="HD101" s="962"/>
      <c r="HE101" s="962"/>
      <c r="HF101" s="962"/>
      <c r="HG101" s="962"/>
      <c r="HH101" s="962"/>
      <c r="HI101" s="962"/>
      <c r="HJ101" s="962"/>
      <c r="HK101" s="962"/>
      <c r="HL101" s="962"/>
      <c r="HM101" s="962"/>
      <c r="HN101" s="962"/>
      <c r="HO101" s="962"/>
      <c r="HP101" s="962"/>
      <c r="HQ101" s="962"/>
      <c r="HR101" s="962"/>
      <c r="HS101" s="962"/>
      <c r="HT101" s="962"/>
      <c r="HU101" s="962"/>
      <c r="HV101" s="962"/>
      <c r="HW101" s="962"/>
      <c r="HX101" s="962"/>
      <c r="HY101" s="962"/>
      <c r="HZ101" s="962"/>
      <c r="IA101" s="962"/>
      <c r="IB101" s="962"/>
      <c r="IC101" s="962"/>
      <c r="ID101" s="962"/>
      <c r="IE101" s="962"/>
      <c r="IF101" s="962"/>
      <c r="IG101" s="962"/>
      <c r="IH101" s="962"/>
      <c r="II101" s="962"/>
      <c r="IJ101" s="962"/>
      <c r="IK101" s="962"/>
      <c r="IL101" s="962"/>
      <c r="IM101" s="962"/>
      <c r="IN101" s="962"/>
      <c r="IO101" s="962"/>
      <c r="IP101" s="962"/>
      <c r="IQ101" s="962"/>
      <c r="IR101" s="962"/>
      <c r="IS101" s="962"/>
      <c r="IT101" s="962"/>
      <c r="IU101" s="962"/>
      <c r="IV101" s="962"/>
    </row>
    <row r="102" spans="1:256" s="1041" customFormat="1" ht="15" customHeight="1">
      <c r="A102" s="958"/>
      <c r="B102" s="958"/>
      <c r="C102" s="958"/>
      <c r="D102" s="1006"/>
      <c r="E102" s="1006"/>
      <c r="F102" s="1006"/>
      <c r="G102" s="975"/>
      <c r="H102" s="975"/>
      <c r="I102" s="962"/>
      <c r="J102" s="964"/>
      <c r="K102" s="962"/>
      <c r="L102" s="962"/>
      <c r="M102" s="964"/>
      <c r="N102" s="962"/>
      <c r="O102" s="962"/>
      <c r="P102" s="962"/>
      <c r="Q102" s="962"/>
      <c r="R102" s="962"/>
      <c r="S102" s="962"/>
      <c r="T102" s="962"/>
      <c r="U102" s="962"/>
      <c r="V102" s="962"/>
      <c r="W102" s="962"/>
      <c r="X102" s="962"/>
      <c r="Y102" s="962"/>
      <c r="Z102" s="962"/>
      <c r="AA102" s="962"/>
      <c r="AB102" s="962"/>
      <c r="AC102" s="962"/>
      <c r="AD102" s="962"/>
      <c r="AE102" s="962"/>
      <c r="AF102" s="962"/>
      <c r="AG102" s="962"/>
      <c r="AH102" s="962"/>
      <c r="AI102" s="962"/>
      <c r="AJ102" s="962"/>
      <c r="AK102" s="962"/>
      <c r="AL102" s="962"/>
      <c r="AM102" s="962"/>
      <c r="AN102" s="962"/>
      <c r="AO102" s="962"/>
      <c r="AP102" s="962"/>
      <c r="AQ102" s="962"/>
      <c r="AR102" s="962"/>
      <c r="AS102" s="962"/>
      <c r="AT102" s="962"/>
      <c r="AU102" s="962"/>
      <c r="AV102" s="962"/>
      <c r="AW102" s="962"/>
      <c r="AX102" s="962"/>
      <c r="AY102" s="962"/>
      <c r="AZ102" s="962"/>
      <c r="BA102" s="962"/>
      <c r="BB102" s="962"/>
      <c r="BC102" s="962"/>
      <c r="BD102" s="962"/>
      <c r="BE102" s="962"/>
      <c r="BF102" s="962"/>
      <c r="BG102" s="962"/>
      <c r="BH102" s="962"/>
      <c r="BI102" s="962"/>
      <c r="BJ102" s="962"/>
      <c r="BK102" s="962"/>
      <c r="BL102" s="962"/>
      <c r="BM102" s="962"/>
      <c r="BN102" s="962"/>
      <c r="BO102" s="962"/>
      <c r="BP102" s="962"/>
      <c r="BQ102" s="962"/>
      <c r="BR102" s="962"/>
      <c r="BS102" s="962"/>
      <c r="BT102" s="962"/>
      <c r="BU102" s="962"/>
      <c r="BV102" s="962"/>
      <c r="BW102" s="962"/>
      <c r="BX102" s="962"/>
      <c r="BY102" s="962"/>
      <c r="BZ102" s="962"/>
      <c r="CA102" s="962"/>
      <c r="CB102" s="962"/>
      <c r="CC102" s="962"/>
      <c r="CD102" s="962"/>
      <c r="CE102" s="962"/>
      <c r="CF102" s="962"/>
      <c r="CG102" s="962"/>
      <c r="CH102" s="962"/>
      <c r="CI102" s="962"/>
      <c r="CJ102" s="962"/>
      <c r="CK102" s="962"/>
      <c r="CL102" s="962"/>
      <c r="CM102" s="962"/>
      <c r="CN102" s="962"/>
      <c r="CO102" s="962"/>
      <c r="CP102" s="962"/>
      <c r="CQ102" s="962"/>
      <c r="CR102" s="962"/>
      <c r="CS102" s="962"/>
      <c r="CT102" s="962"/>
      <c r="CU102" s="962"/>
      <c r="CV102" s="962"/>
      <c r="CW102" s="962"/>
      <c r="CX102" s="962"/>
      <c r="CY102" s="962"/>
      <c r="CZ102" s="962"/>
      <c r="DA102" s="962"/>
      <c r="DB102" s="962"/>
      <c r="DC102" s="962"/>
      <c r="DD102" s="962"/>
      <c r="DE102" s="962"/>
      <c r="DF102" s="962"/>
      <c r="DG102" s="962"/>
      <c r="DH102" s="962"/>
      <c r="DI102" s="962"/>
      <c r="DJ102" s="962"/>
      <c r="DK102" s="962"/>
      <c r="DL102" s="962"/>
      <c r="DM102" s="962"/>
      <c r="DN102" s="962"/>
      <c r="DO102" s="962"/>
      <c r="DP102" s="962"/>
      <c r="DQ102" s="962"/>
      <c r="DR102" s="962"/>
      <c r="DS102" s="962"/>
      <c r="DT102" s="962"/>
      <c r="DU102" s="962"/>
      <c r="DV102" s="962"/>
      <c r="DW102" s="962"/>
      <c r="DX102" s="962"/>
      <c r="DY102" s="962"/>
      <c r="DZ102" s="962"/>
      <c r="EA102" s="962"/>
      <c r="EB102" s="962"/>
      <c r="EC102" s="962"/>
      <c r="ED102" s="962"/>
      <c r="EE102" s="962"/>
      <c r="EF102" s="962"/>
      <c r="EG102" s="962"/>
      <c r="EH102" s="962"/>
      <c r="EI102" s="962"/>
      <c r="EJ102" s="962"/>
      <c r="EK102" s="962"/>
      <c r="EL102" s="962"/>
      <c r="EM102" s="962"/>
      <c r="EN102" s="962"/>
      <c r="EO102" s="962"/>
      <c r="EP102" s="962"/>
      <c r="EQ102" s="962"/>
      <c r="ER102" s="962"/>
      <c r="ES102" s="962"/>
      <c r="ET102" s="962"/>
      <c r="EU102" s="962"/>
      <c r="EV102" s="962"/>
      <c r="EW102" s="962"/>
      <c r="EX102" s="962"/>
      <c r="EY102" s="962"/>
      <c r="EZ102" s="962"/>
      <c r="FA102" s="962"/>
      <c r="FB102" s="962"/>
      <c r="FC102" s="962"/>
      <c r="FD102" s="962"/>
      <c r="FE102" s="962"/>
      <c r="FF102" s="962"/>
      <c r="FG102" s="962"/>
      <c r="FH102" s="962"/>
      <c r="FI102" s="962"/>
      <c r="FJ102" s="962"/>
      <c r="FK102" s="962"/>
      <c r="FL102" s="962"/>
      <c r="FM102" s="962"/>
      <c r="FN102" s="962"/>
      <c r="FO102" s="962"/>
      <c r="FP102" s="962"/>
      <c r="FQ102" s="962"/>
      <c r="FR102" s="962"/>
      <c r="FS102" s="962"/>
      <c r="FT102" s="962"/>
      <c r="FU102" s="962"/>
      <c r="FV102" s="962"/>
      <c r="FW102" s="962"/>
      <c r="FX102" s="962"/>
      <c r="FY102" s="962"/>
      <c r="FZ102" s="962"/>
      <c r="GA102" s="962"/>
      <c r="GB102" s="962"/>
      <c r="GC102" s="962"/>
      <c r="GD102" s="962"/>
      <c r="GE102" s="962"/>
      <c r="GF102" s="962"/>
      <c r="GG102" s="962"/>
      <c r="GH102" s="962"/>
      <c r="GI102" s="962"/>
      <c r="GJ102" s="962"/>
      <c r="GK102" s="962"/>
      <c r="GL102" s="962"/>
      <c r="GM102" s="962"/>
      <c r="GN102" s="962"/>
      <c r="GO102" s="962"/>
      <c r="GP102" s="962"/>
      <c r="GQ102" s="962"/>
      <c r="GR102" s="962"/>
      <c r="GS102" s="962"/>
      <c r="GT102" s="962"/>
      <c r="GU102" s="962"/>
      <c r="GV102" s="962"/>
      <c r="GW102" s="962"/>
      <c r="GX102" s="962"/>
      <c r="GY102" s="962"/>
      <c r="GZ102" s="962"/>
      <c r="HA102" s="962"/>
      <c r="HB102" s="962"/>
      <c r="HC102" s="962"/>
      <c r="HD102" s="962"/>
      <c r="HE102" s="962"/>
      <c r="HF102" s="962"/>
      <c r="HG102" s="962"/>
      <c r="HH102" s="962"/>
      <c r="HI102" s="962"/>
      <c r="HJ102" s="962"/>
      <c r="HK102" s="962"/>
      <c r="HL102" s="962"/>
      <c r="HM102" s="962"/>
      <c r="HN102" s="962"/>
      <c r="HO102" s="962"/>
      <c r="HP102" s="962"/>
      <c r="HQ102" s="962"/>
      <c r="HR102" s="962"/>
      <c r="HS102" s="962"/>
      <c r="HT102" s="962"/>
      <c r="HU102" s="962"/>
      <c r="HV102" s="962"/>
      <c r="HW102" s="962"/>
      <c r="HX102" s="962"/>
      <c r="HY102" s="962"/>
      <c r="HZ102" s="962"/>
      <c r="IA102" s="962"/>
      <c r="IB102" s="962"/>
      <c r="IC102" s="962"/>
      <c r="ID102" s="962"/>
      <c r="IE102" s="962"/>
      <c r="IF102" s="962"/>
      <c r="IG102" s="962"/>
      <c r="IH102" s="962"/>
      <c r="II102" s="962"/>
      <c r="IJ102" s="962"/>
      <c r="IK102" s="962"/>
      <c r="IL102" s="962"/>
      <c r="IM102" s="962"/>
      <c r="IN102" s="962"/>
      <c r="IO102" s="962"/>
      <c r="IP102" s="962"/>
      <c r="IQ102" s="962"/>
      <c r="IR102" s="962"/>
      <c r="IS102" s="962"/>
      <c r="IT102" s="962"/>
      <c r="IU102" s="962"/>
      <c r="IV102" s="962"/>
    </row>
    <row r="103" spans="1:256" s="1041" customFormat="1" ht="15" customHeight="1">
      <c r="A103" s="958"/>
      <c r="B103" s="958"/>
      <c r="C103" s="958"/>
      <c r="D103" s="1006"/>
      <c r="E103" s="1006"/>
      <c r="F103" s="1006"/>
      <c r="G103" s="975"/>
      <c r="H103" s="975"/>
      <c r="I103" s="962"/>
      <c r="J103" s="964"/>
      <c r="K103" s="962"/>
      <c r="L103" s="962"/>
      <c r="M103" s="964"/>
      <c r="N103" s="962"/>
      <c r="O103" s="962"/>
      <c r="P103" s="962"/>
      <c r="Q103" s="962"/>
      <c r="R103" s="962"/>
      <c r="S103" s="962"/>
      <c r="T103" s="962"/>
      <c r="U103" s="962"/>
      <c r="V103" s="962"/>
      <c r="W103" s="962"/>
      <c r="X103" s="962"/>
      <c r="Y103" s="962"/>
      <c r="Z103" s="962"/>
      <c r="AA103" s="962"/>
      <c r="AB103" s="962"/>
      <c r="AC103" s="962"/>
      <c r="AD103" s="962"/>
      <c r="AE103" s="962"/>
      <c r="AF103" s="962"/>
      <c r="AG103" s="962"/>
      <c r="AH103" s="962"/>
      <c r="AI103" s="962"/>
      <c r="AJ103" s="962"/>
      <c r="AK103" s="962"/>
      <c r="AL103" s="962"/>
      <c r="AM103" s="962"/>
      <c r="AN103" s="962"/>
      <c r="AO103" s="962"/>
      <c r="AP103" s="962"/>
      <c r="AQ103" s="962"/>
      <c r="AR103" s="962"/>
      <c r="AS103" s="962"/>
      <c r="AT103" s="962"/>
      <c r="AU103" s="962"/>
      <c r="AV103" s="962"/>
      <c r="AW103" s="962"/>
      <c r="AX103" s="962"/>
      <c r="AY103" s="962"/>
      <c r="AZ103" s="962"/>
      <c r="BA103" s="962"/>
      <c r="BB103" s="962"/>
      <c r="BC103" s="962"/>
      <c r="BD103" s="962"/>
      <c r="BE103" s="962"/>
      <c r="BF103" s="962"/>
      <c r="BG103" s="962"/>
      <c r="BH103" s="962"/>
      <c r="BI103" s="962"/>
      <c r="BJ103" s="962"/>
      <c r="BK103" s="962"/>
      <c r="BL103" s="962"/>
      <c r="BM103" s="962"/>
      <c r="BN103" s="962"/>
      <c r="BO103" s="962"/>
      <c r="BP103" s="962"/>
      <c r="BQ103" s="962"/>
      <c r="BR103" s="962"/>
      <c r="BS103" s="962"/>
      <c r="BT103" s="962"/>
      <c r="BU103" s="962"/>
      <c r="BV103" s="962"/>
      <c r="BW103" s="962"/>
      <c r="BX103" s="962"/>
      <c r="BY103" s="962"/>
      <c r="BZ103" s="962"/>
      <c r="CA103" s="962"/>
      <c r="CB103" s="962"/>
      <c r="CC103" s="962"/>
      <c r="CD103" s="962"/>
      <c r="CE103" s="962"/>
      <c r="CF103" s="962"/>
      <c r="CG103" s="962"/>
      <c r="CH103" s="962"/>
      <c r="CI103" s="962"/>
      <c r="CJ103" s="962"/>
      <c r="CK103" s="962"/>
      <c r="CL103" s="962"/>
      <c r="CM103" s="962"/>
      <c r="CN103" s="962"/>
      <c r="CO103" s="962"/>
      <c r="CP103" s="962"/>
      <c r="CQ103" s="962"/>
      <c r="CR103" s="962"/>
      <c r="CS103" s="962"/>
      <c r="CT103" s="962"/>
      <c r="CU103" s="962"/>
      <c r="CV103" s="962"/>
      <c r="CW103" s="962"/>
      <c r="CX103" s="962"/>
      <c r="CY103" s="962"/>
      <c r="CZ103" s="962"/>
      <c r="DA103" s="962"/>
      <c r="DB103" s="962"/>
      <c r="DC103" s="962"/>
      <c r="DD103" s="962"/>
      <c r="DE103" s="962"/>
      <c r="DF103" s="962"/>
      <c r="DG103" s="962"/>
      <c r="DH103" s="962"/>
      <c r="DI103" s="962"/>
      <c r="DJ103" s="962"/>
      <c r="DK103" s="962"/>
      <c r="DL103" s="962"/>
      <c r="DM103" s="962"/>
      <c r="DN103" s="962"/>
      <c r="DO103" s="962"/>
      <c r="DP103" s="962"/>
      <c r="DQ103" s="962"/>
      <c r="DR103" s="962"/>
      <c r="DS103" s="962"/>
      <c r="DT103" s="962"/>
      <c r="DU103" s="962"/>
      <c r="DV103" s="962"/>
      <c r="DW103" s="962"/>
      <c r="DX103" s="962"/>
      <c r="DY103" s="962"/>
      <c r="DZ103" s="962"/>
      <c r="EA103" s="962"/>
      <c r="EB103" s="962"/>
      <c r="EC103" s="962"/>
      <c r="ED103" s="962"/>
      <c r="EE103" s="962"/>
      <c r="EF103" s="962"/>
      <c r="EG103" s="962"/>
      <c r="EH103" s="962"/>
      <c r="EI103" s="962"/>
      <c r="EJ103" s="962"/>
      <c r="EK103" s="962"/>
      <c r="EL103" s="962"/>
      <c r="EM103" s="962"/>
      <c r="EN103" s="962"/>
      <c r="EO103" s="962"/>
      <c r="EP103" s="962"/>
      <c r="EQ103" s="962"/>
      <c r="ER103" s="962"/>
      <c r="ES103" s="962"/>
      <c r="ET103" s="962"/>
      <c r="EU103" s="962"/>
      <c r="EV103" s="962"/>
      <c r="EW103" s="962"/>
      <c r="EX103" s="962"/>
      <c r="EY103" s="962"/>
      <c r="EZ103" s="962"/>
      <c r="FA103" s="962"/>
      <c r="FB103" s="962"/>
      <c r="FC103" s="962"/>
      <c r="FD103" s="962"/>
      <c r="FE103" s="962"/>
      <c r="FF103" s="962"/>
      <c r="FG103" s="962"/>
      <c r="FH103" s="962"/>
      <c r="FI103" s="962"/>
      <c r="FJ103" s="962"/>
      <c r="FK103" s="962"/>
      <c r="FL103" s="962"/>
      <c r="FM103" s="962"/>
      <c r="FN103" s="962"/>
      <c r="FO103" s="962"/>
      <c r="FP103" s="962"/>
      <c r="FQ103" s="962"/>
      <c r="FR103" s="962"/>
      <c r="FS103" s="962"/>
      <c r="FT103" s="962"/>
      <c r="FU103" s="962"/>
      <c r="FV103" s="962"/>
      <c r="FW103" s="962"/>
      <c r="FX103" s="962"/>
      <c r="FY103" s="962"/>
      <c r="FZ103" s="962"/>
      <c r="GA103" s="962"/>
      <c r="GB103" s="962"/>
      <c r="GC103" s="962"/>
      <c r="GD103" s="962"/>
      <c r="GE103" s="962"/>
      <c r="GF103" s="962"/>
      <c r="GG103" s="962"/>
      <c r="GH103" s="962"/>
      <c r="GI103" s="962"/>
      <c r="GJ103" s="962"/>
      <c r="GK103" s="962"/>
      <c r="GL103" s="962"/>
      <c r="GM103" s="962"/>
      <c r="GN103" s="962"/>
      <c r="GO103" s="962"/>
      <c r="GP103" s="962"/>
      <c r="GQ103" s="962"/>
      <c r="GR103" s="962"/>
      <c r="GS103" s="962"/>
      <c r="GT103" s="962"/>
      <c r="GU103" s="962"/>
      <c r="GV103" s="962"/>
      <c r="GW103" s="962"/>
      <c r="GX103" s="962"/>
      <c r="GY103" s="962"/>
      <c r="GZ103" s="962"/>
      <c r="HA103" s="962"/>
      <c r="HB103" s="962"/>
      <c r="HC103" s="962"/>
      <c r="HD103" s="962"/>
      <c r="HE103" s="962"/>
      <c r="HF103" s="962"/>
      <c r="HG103" s="962"/>
      <c r="HH103" s="962"/>
      <c r="HI103" s="962"/>
      <c r="HJ103" s="962"/>
      <c r="HK103" s="962"/>
      <c r="HL103" s="962"/>
      <c r="HM103" s="962"/>
      <c r="HN103" s="962"/>
      <c r="HO103" s="962"/>
      <c r="HP103" s="962"/>
      <c r="HQ103" s="962"/>
      <c r="HR103" s="962"/>
      <c r="HS103" s="962"/>
      <c r="HT103" s="962"/>
      <c r="HU103" s="962"/>
      <c r="HV103" s="962"/>
      <c r="HW103" s="962"/>
      <c r="HX103" s="962"/>
      <c r="HY103" s="962"/>
      <c r="HZ103" s="962"/>
      <c r="IA103" s="962"/>
      <c r="IB103" s="962"/>
      <c r="IC103" s="962"/>
      <c r="ID103" s="962"/>
      <c r="IE103" s="962"/>
      <c r="IF103" s="962"/>
      <c r="IG103" s="962"/>
      <c r="IH103" s="962"/>
      <c r="II103" s="962"/>
      <c r="IJ103" s="962"/>
      <c r="IK103" s="962"/>
      <c r="IL103" s="962"/>
      <c r="IM103" s="962"/>
      <c r="IN103" s="962"/>
      <c r="IO103" s="962"/>
      <c r="IP103" s="962"/>
      <c r="IQ103" s="962"/>
      <c r="IR103" s="962"/>
      <c r="IS103" s="962"/>
      <c r="IT103" s="962"/>
      <c r="IU103" s="962"/>
      <c r="IV103" s="962"/>
    </row>
    <row r="104" spans="1:256" s="1041" customFormat="1" ht="15" customHeight="1">
      <c r="A104" s="958"/>
      <c r="B104" s="958"/>
      <c r="C104" s="958"/>
      <c r="D104" s="1006"/>
      <c r="E104" s="1006"/>
      <c r="F104" s="1006"/>
      <c r="G104" s="975"/>
      <c r="H104" s="975"/>
      <c r="I104" s="962"/>
      <c r="J104" s="964"/>
      <c r="K104" s="962"/>
      <c r="L104" s="962"/>
      <c r="M104" s="964"/>
      <c r="N104" s="962"/>
      <c r="O104" s="962"/>
      <c r="P104" s="962"/>
      <c r="Q104" s="962"/>
      <c r="R104" s="962"/>
      <c r="S104" s="962"/>
      <c r="T104" s="962"/>
      <c r="U104" s="962"/>
      <c r="V104" s="962"/>
      <c r="W104" s="962"/>
      <c r="X104" s="962"/>
      <c r="Y104" s="962"/>
      <c r="Z104" s="962"/>
      <c r="AA104" s="962"/>
      <c r="AB104" s="962"/>
      <c r="AC104" s="962"/>
      <c r="AD104" s="962"/>
      <c r="AE104" s="962"/>
      <c r="AF104" s="962"/>
      <c r="AG104" s="962"/>
      <c r="AH104" s="962"/>
      <c r="AI104" s="962"/>
      <c r="AJ104" s="962"/>
      <c r="AK104" s="962"/>
      <c r="AL104" s="962"/>
      <c r="AM104" s="962"/>
      <c r="AN104" s="962"/>
      <c r="AO104" s="962"/>
      <c r="AP104" s="962"/>
      <c r="AQ104" s="962"/>
      <c r="AR104" s="962"/>
      <c r="AS104" s="962"/>
      <c r="AT104" s="962"/>
      <c r="AU104" s="962"/>
      <c r="AV104" s="962"/>
      <c r="AW104" s="962"/>
      <c r="AX104" s="962"/>
      <c r="AY104" s="962"/>
      <c r="AZ104" s="962"/>
      <c r="BA104" s="962"/>
      <c r="BB104" s="962"/>
      <c r="BC104" s="962"/>
      <c r="BD104" s="962"/>
      <c r="BE104" s="962"/>
      <c r="BF104" s="962"/>
      <c r="BG104" s="962"/>
      <c r="BH104" s="962"/>
      <c r="BI104" s="962"/>
      <c r="BJ104" s="962"/>
      <c r="BK104" s="962"/>
      <c r="BL104" s="962"/>
      <c r="BM104" s="962"/>
      <c r="BN104" s="962"/>
      <c r="BO104" s="962"/>
      <c r="BP104" s="962"/>
      <c r="BQ104" s="962"/>
      <c r="BR104" s="962"/>
      <c r="BS104" s="962"/>
      <c r="BT104" s="962"/>
      <c r="BU104" s="962"/>
      <c r="BV104" s="962"/>
      <c r="BW104" s="962"/>
      <c r="BX104" s="962"/>
      <c r="BY104" s="962"/>
      <c r="BZ104" s="962"/>
      <c r="CA104" s="962"/>
      <c r="CB104" s="962"/>
      <c r="CC104" s="962"/>
      <c r="CD104" s="962"/>
      <c r="CE104" s="962"/>
      <c r="CF104" s="962"/>
      <c r="CG104" s="962"/>
      <c r="CH104" s="962"/>
      <c r="CI104" s="962"/>
      <c r="CJ104" s="962"/>
      <c r="CK104" s="962"/>
      <c r="CL104" s="962"/>
      <c r="CM104" s="962"/>
      <c r="CN104" s="962"/>
      <c r="CO104" s="962"/>
      <c r="CP104" s="962"/>
      <c r="CQ104" s="962"/>
      <c r="CR104" s="962"/>
      <c r="CS104" s="962"/>
      <c r="CT104" s="962"/>
      <c r="CU104" s="962"/>
      <c r="CV104" s="962"/>
      <c r="CW104" s="962"/>
      <c r="CX104" s="962"/>
      <c r="CY104" s="962"/>
      <c r="CZ104" s="962"/>
      <c r="DA104" s="962"/>
      <c r="DB104" s="962"/>
      <c r="DC104" s="962"/>
      <c r="DD104" s="962"/>
      <c r="DE104" s="962"/>
      <c r="DF104" s="962"/>
      <c r="DG104" s="962"/>
      <c r="DH104" s="962"/>
      <c r="DI104" s="962"/>
      <c r="DJ104" s="962"/>
      <c r="DK104" s="962"/>
      <c r="DL104" s="962"/>
      <c r="DM104" s="962"/>
      <c r="DN104" s="962"/>
      <c r="DO104" s="962"/>
      <c r="DP104" s="962"/>
      <c r="DQ104" s="962"/>
      <c r="DR104" s="962"/>
      <c r="DS104" s="962"/>
      <c r="DT104" s="962"/>
      <c r="DU104" s="962"/>
      <c r="DV104" s="962"/>
      <c r="DW104" s="962"/>
      <c r="DX104" s="962"/>
      <c r="DY104" s="962"/>
      <c r="DZ104" s="962"/>
      <c r="EA104" s="962"/>
      <c r="EB104" s="962"/>
      <c r="EC104" s="962"/>
      <c r="ED104" s="962"/>
      <c r="EE104" s="962"/>
      <c r="EF104" s="962"/>
      <c r="EG104" s="962"/>
      <c r="EH104" s="962"/>
      <c r="EI104" s="962"/>
      <c r="EJ104" s="962"/>
      <c r="EK104" s="962"/>
      <c r="EL104" s="962"/>
      <c r="EM104" s="962"/>
      <c r="EN104" s="962"/>
      <c r="EO104" s="962"/>
      <c r="EP104" s="962"/>
      <c r="EQ104" s="962"/>
      <c r="ER104" s="962"/>
      <c r="ES104" s="962"/>
      <c r="ET104" s="962"/>
      <c r="EU104" s="962"/>
      <c r="EV104" s="962"/>
      <c r="EW104" s="962"/>
      <c r="EX104" s="962"/>
      <c r="EY104" s="962"/>
      <c r="EZ104" s="962"/>
      <c r="FA104" s="962"/>
      <c r="FB104" s="962"/>
      <c r="FC104" s="962"/>
      <c r="FD104" s="962"/>
      <c r="FE104" s="962"/>
      <c r="FF104" s="962"/>
      <c r="FG104" s="962"/>
      <c r="FH104" s="962"/>
      <c r="FI104" s="962"/>
      <c r="FJ104" s="962"/>
      <c r="FK104" s="962"/>
      <c r="FL104" s="962"/>
      <c r="FM104" s="962"/>
      <c r="FN104" s="962"/>
      <c r="FO104" s="962"/>
      <c r="FP104" s="962"/>
      <c r="FQ104" s="962"/>
      <c r="FR104" s="962"/>
      <c r="FS104" s="962"/>
      <c r="FT104" s="962"/>
      <c r="FU104" s="962"/>
      <c r="FV104" s="962"/>
      <c r="FW104" s="962"/>
      <c r="FX104" s="962"/>
      <c r="FY104" s="962"/>
      <c r="FZ104" s="962"/>
      <c r="GA104" s="962"/>
      <c r="GB104" s="962"/>
      <c r="GC104" s="962"/>
      <c r="GD104" s="962"/>
      <c r="GE104" s="962"/>
      <c r="GF104" s="962"/>
      <c r="GG104" s="962"/>
      <c r="GH104" s="962"/>
      <c r="GI104" s="962"/>
      <c r="GJ104" s="962"/>
      <c r="GK104" s="962"/>
      <c r="GL104" s="962"/>
      <c r="GM104" s="962"/>
      <c r="GN104" s="962"/>
      <c r="GO104" s="962"/>
      <c r="GP104" s="962"/>
      <c r="GQ104" s="962"/>
      <c r="GR104" s="962"/>
      <c r="GS104" s="962"/>
      <c r="GT104" s="962"/>
      <c r="GU104" s="962"/>
      <c r="GV104" s="962"/>
      <c r="GW104" s="962"/>
      <c r="GX104" s="962"/>
      <c r="GY104" s="962"/>
      <c r="GZ104" s="962"/>
      <c r="HA104" s="962"/>
      <c r="HB104" s="962"/>
      <c r="HC104" s="962"/>
      <c r="HD104" s="962"/>
      <c r="HE104" s="962"/>
      <c r="HF104" s="962"/>
      <c r="HG104" s="962"/>
      <c r="HH104" s="962"/>
      <c r="HI104" s="962"/>
      <c r="HJ104" s="962"/>
      <c r="HK104" s="962"/>
      <c r="HL104" s="962"/>
      <c r="HM104" s="962"/>
      <c r="HN104" s="962"/>
      <c r="HO104" s="962"/>
      <c r="HP104" s="962"/>
      <c r="HQ104" s="962"/>
      <c r="HR104" s="962"/>
      <c r="HS104" s="962"/>
      <c r="HT104" s="962"/>
      <c r="HU104" s="962"/>
      <c r="HV104" s="962"/>
      <c r="HW104" s="962"/>
      <c r="HX104" s="962"/>
      <c r="HY104" s="962"/>
      <c r="HZ104" s="962"/>
      <c r="IA104" s="962"/>
      <c r="IB104" s="962"/>
      <c r="IC104" s="962"/>
      <c r="ID104" s="962"/>
      <c r="IE104" s="962"/>
      <c r="IF104" s="962"/>
      <c r="IG104" s="962"/>
      <c r="IH104" s="962"/>
      <c r="II104" s="962"/>
      <c r="IJ104" s="962"/>
      <c r="IK104" s="962"/>
      <c r="IL104" s="962"/>
      <c r="IM104" s="962"/>
      <c r="IN104" s="962"/>
      <c r="IO104" s="962"/>
      <c r="IP104" s="962"/>
      <c r="IQ104" s="962"/>
      <c r="IR104" s="962"/>
      <c r="IS104" s="962"/>
      <c r="IT104" s="962"/>
      <c r="IU104" s="962"/>
      <c r="IV104" s="962"/>
    </row>
    <row r="105" spans="1:256" s="1041" customFormat="1" ht="15" customHeight="1">
      <c r="A105" s="958"/>
      <c r="B105" s="958"/>
      <c r="C105" s="958"/>
      <c r="D105" s="1006"/>
      <c r="E105" s="1006"/>
      <c r="F105" s="1006"/>
      <c r="G105" s="975"/>
      <c r="H105" s="975"/>
      <c r="I105" s="962"/>
      <c r="J105" s="964"/>
      <c r="K105" s="962"/>
      <c r="L105" s="962"/>
      <c r="M105" s="964"/>
      <c r="N105" s="962"/>
      <c r="O105" s="962"/>
      <c r="P105" s="962"/>
      <c r="Q105" s="962"/>
      <c r="R105" s="962"/>
      <c r="S105" s="962"/>
      <c r="T105" s="962"/>
      <c r="U105" s="962"/>
      <c r="V105" s="962"/>
      <c r="W105" s="962"/>
      <c r="X105" s="962"/>
      <c r="Y105" s="962"/>
      <c r="Z105" s="962"/>
      <c r="AA105" s="962"/>
      <c r="AB105" s="962"/>
      <c r="AC105" s="962"/>
      <c r="AD105" s="962"/>
      <c r="AE105" s="962"/>
      <c r="AF105" s="962"/>
      <c r="AG105" s="962"/>
      <c r="AH105" s="962"/>
      <c r="AI105" s="962"/>
      <c r="AJ105" s="962"/>
      <c r="AK105" s="962"/>
      <c r="AL105" s="962"/>
      <c r="AM105" s="962"/>
      <c r="AN105" s="962"/>
      <c r="AO105" s="962"/>
      <c r="AP105" s="962"/>
      <c r="AQ105" s="962"/>
      <c r="AR105" s="962"/>
      <c r="AS105" s="962"/>
      <c r="AT105" s="962"/>
      <c r="AU105" s="962"/>
      <c r="AV105" s="962"/>
      <c r="AW105" s="962"/>
      <c r="AX105" s="962"/>
      <c r="AY105" s="962"/>
      <c r="AZ105" s="962"/>
      <c r="BA105" s="962"/>
      <c r="BB105" s="962"/>
      <c r="BC105" s="962"/>
      <c r="BD105" s="962"/>
      <c r="BE105" s="962"/>
      <c r="BF105" s="962"/>
      <c r="BG105" s="962"/>
      <c r="BH105" s="962"/>
      <c r="BI105" s="962"/>
      <c r="BJ105" s="962"/>
      <c r="BK105" s="962"/>
      <c r="BL105" s="962"/>
      <c r="BM105" s="962"/>
      <c r="BN105" s="962"/>
      <c r="BO105" s="962"/>
      <c r="BP105" s="962"/>
      <c r="BQ105" s="962"/>
      <c r="BR105" s="962"/>
      <c r="BS105" s="962"/>
      <c r="BT105" s="962"/>
      <c r="BU105" s="962"/>
      <c r="BV105" s="962"/>
      <c r="BW105" s="962"/>
      <c r="BX105" s="962"/>
      <c r="BY105" s="962"/>
      <c r="BZ105" s="962"/>
      <c r="CA105" s="962"/>
      <c r="CB105" s="962"/>
      <c r="CC105" s="962"/>
      <c r="CD105" s="962"/>
      <c r="CE105" s="962"/>
      <c r="CF105" s="962"/>
      <c r="CG105" s="962"/>
      <c r="CH105" s="962"/>
      <c r="CI105" s="962"/>
      <c r="CJ105" s="962"/>
      <c r="CK105" s="962"/>
      <c r="CL105" s="962"/>
      <c r="CM105" s="962"/>
      <c r="CN105" s="962"/>
      <c r="CO105" s="962"/>
      <c r="CP105" s="962"/>
      <c r="CQ105" s="962"/>
      <c r="CR105" s="962"/>
      <c r="CS105" s="962"/>
      <c r="CT105" s="962"/>
      <c r="CU105" s="962"/>
      <c r="CV105" s="962"/>
      <c r="CW105" s="962"/>
      <c r="CX105" s="962"/>
      <c r="CY105" s="962"/>
      <c r="CZ105" s="962"/>
      <c r="DA105" s="962"/>
      <c r="DB105" s="962"/>
      <c r="DC105" s="962"/>
      <c r="DD105" s="962"/>
      <c r="DE105" s="962"/>
      <c r="DF105" s="962"/>
      <c r="DG105" s="962"/>
      <c r="DH105" s="962"/>
      <c r="DI105" s="962"/>
      <c r="DJ105" s="962"/>
      <c r="DK105" s="962"/>
      <c r="DL105" s="962"/>
      <c r="DM105" s="962"/>
      <c r="DN105" s="962"/>
      <c r="DO105" s="962"/>
      <c r="DP105" s="962"/>
      <c r="DQ105" s="962"/>
      <c r="DR105" s="962"/>
      <c r="DS105" s="962"/>
      <c r="DT105" s="962"/>
      <c r="DU105" s="962"/>
      <c r="DV105" s="962"/>
      <c r="DW105" s="962"/>
      <c r="DX105" s="962"/>
      <c r="DY105" s="962"/>
      <c r="DZ105" s="962"/>
      <c r="EA105" s="962"/>
      <c r="EB105" s="962"/>
      <c r="EC105" s="962"/>
      <c r="ED105" s="962"/>
      <c r="EE105" s="962"/>
      <c r="EF105" s="962"/>
      <c r="EG105" s="962"/>
      <c r="EH105" s="962"/>
      <c r="EI105" s="962"/>
      <c r="EJ105" s="962"/>
      <c r="EK105" s="962"/>
      <c r="EL105" s="962"/>
      <c r="EM105" s="962"/>
      <c r="EN105" s="962"/>
      <c r="EO105" s="962"/>
      <c r="EP105" s="962"/>
      <c r="EQ105" s="962"/>
      <c r="ER105" s="962"/>
      <c r="ES105" s="962"/>
      <c r="ET105" s="962"/>
      <c r="EU105" s="962"/>
      <c r="EV105" s="962"/>
      <c r="EW105" s="962"/>
      <c r="EX105" s="962"/>
      <c r="EY105" s="962"/>
      <c r="EZ105" s="962"/>
      <c r="FA105" s="962"/>
      <c r="FB105" s="962"/>
      <c r="FC105" s="962"/>
      <c r="FD105" s="962"/>
      <c r="FE105" s="962"/>
      <c r="FF105" s="962"/>
      <c r="FG105" s="962"/>
      <c r="FH105" s="962"/>
      <c r="FI105" s="962"/>
      <c r="FJ105" s="962"/>
      <c r="FK105" s="962"/>
      <c r="FL105" s="962"/>
      <c r="FM105" s="962"/>
      <c r="FN105" s="962"/>
      <c r="FO105" s="962"/>
      <c r="FP105" s="962"/>
      <c r="FQ105" s="962"/>
      <c r="FR105" s="962"/>
      <c r="FS105" s="962"/>
      <c r="FT105" s="962"/>
      <c r="FU105" s="962"/>
      <c r="FV105" s="962"/>
      <c r="FW105" s="962"/>
      <c r="FX105" s="962"/>
      <c r="FY105" s="962"/>
      <c r="FZ105" s="962"/>
      <c r="GA105" s="962"/>
      <c r="GB105" s="962"/>
      <c r="GC105" s="962"/>
      <c r="GD105" s="962"/>
      <c r="GE105" s="962"/>
      <c r="GF105" s="962"/>
      <c r="GG105" s="962"/>
      <c r="GH105" s="962"/>
      <c r="GI105" s="962"/>
      <c r="GJ105" s="962"/>
      <c r="GK105" s="962"/>
      <c r="GL105" s="962"/>
      <c r="GM105" s="962"/>
      <c r="GN105" s="962"/>
      <c r="GO105" s="962"/>
      <c r="GP105" s="962"/>
      <c r="GQ105" s="962"/>
      <c r="GR105" s="962"/>
      <c r="GS105" s="962"/>
      <c r="GT105" s="962"/>
      <c r="GU105" s="962"/>
      <c r="GV105" s="962"/>
      <c r="GW105" s="962"/>
      <c r="GX105" s="962"/>
      <c r="GY105" s="962"/>
      <c r="GZ105" s="962"/>
      <c r="HA105" s="962"/>
      <c r="HB105" s="962"/>
      <c r="HC105" s="962"/>
      <c r="HD105" s="962"/>
      <c r="HE105" s="962"/>
      <c r="HF105" s="962"/>
      <c r="HG105" s="962"/>
      <c r="HH105" s="962"/>
      <c r="HI105" s="962"/>
      <c r="HJ105" s="962"/>
      <c r="HK105" s="962"/>
      <c r="HL105" s="962"/>
      <c r="HM105" s="962"/>
      <c r="HN105" s="962"/>
      <c r="HO105" s="962"/>
      <c r="HP105" s="962"/>
      <c r="HQ105" s="962"/>
      <c r="HR105" s="962"/>
      <c r="HS105" s="962"/>
      <c r="HT105" s="962"/>
      <c r="HU105" s="962"/>
      <c r="HV105" s="962"/>
      <c r="HW105" s="962"/>
      <c r="HX105" s="962"/>
      <c r="HY105" s="962"/>
      <c r="HZ105" s="962"/>
      <c r="IA105" s="962"/>
      <c r="IB105" s="962"/>
      <c r="IC105" s="962"/>
      <c r="ID105" s="962"/>
      <c r="IE105" s="962"/>
      <c r="IF105" s="962"/>
      <c r="IG105" s="962"/>
      <c r="IH105" s="962"/>
      <c r="II105" s="962"/>
      <c r="IJ105" s="962"/>
      <c r="IK105" s="962"/>
      <c r="IL105" s="962"/>
      <c r="IM105" s="962"/>
      <c r="IN105" s="962"/>
      <c r="IO105" s="962"/>
      <c r="IP105" s="962"/>
      <c r="IQ105" s="962"/>
      <c r="IR105" s="962"/>
      <c r="IS105" s="962"/>
      <c r="IT105" s="962"/>
      <c r="IU105" s="962"/>
      <c r="IV105" s="962"/>
    </row>
    <row r="106" spans="1:256" s="1041" customFormat="1" ht="15" customHeight="1">
      <c r="A106" s="958"/>
      <c r="B106" s="958"/>
      <c r="C106" s="958"/>
      <c r="D106" s="1006"/>
      <c r="E106" s="1006"/>
      <c r="F106" s="1006"/>
      <c r="G106" s="975"/>
      <c r="H106" s="975"/>
      <c r="I106" s="962"/>
      <c r="J106" s="964"/>
      <c r="K106" s="962"/>
      <c r="L106" s="962"/>
      <c r="M106" s="964"/>
      <c r="N106" s="962"/>
      <c r="O106" s="962"/>
      <c r="P106" s="962"/>
      <c r="Q106" s="962"/>
      <c r="R106" s="962"/>
      <c r="S106" s="962"/>
      <c r="T106" s="962"/>
      <c r="U106" s="962"/>
      <c r="V106" s="962"/>
      <c r="W106" s="962"/>
      <c r="X106" s="962"/>
      <c r="Y106" s="962"/>
      <c r="Z106" s="962"/>
      <c r="AA106" s="962"/>
      <c r="AB106" s="962"/>
      <c r="AC106" s="962"/>
      <c r="AD106" s="962"/>
      <c r="AE106" s="962"/>
      <c r="AF106" s="962"/>
      <c r="AG106" s="962"/>
      <c r="AH106" s="962"/>
      <c r="AI106" s="962"/>
      <c r="AJ106" s="962"/>
      <c r="AK106" s="962"/>
      <c r="AL106" s="962"/>
      <c r="AM106" s="962"/>
      <c r="AN106" s="962"/>
      <c r="AO106" s="962"/>
      <c r="AP106" s="962"/>
      <c r="AQ106" s="962"/>
      <c r="AR106" s="962"/>
      <c r="AS106" s="962"/>
      <c r="AT106" s="962"/>
      <c r="AU106" s="962"/>
      <c r="AV106" s="962"/>
      <c r="AW106" s="962"/>
      <c r="AX106" s="962"/>
      <c r="AY106" s="962"/>
      <c r="AZ106" s="962"/>
      <c r="BA106" s="962"/>
      <c r="BB106" s="962"/>
      <c r="BC106" s="962"/>
      <c r="BD106" s="962"/>
      <c r="BE106" s="962"/>
      <c r="BF106" s="962"/>
      <c r="BG106" s="962"/>
      <c r="BH106" s="962"/>
      <c r="BI106" s="962"/>
      <c r="BJ106" s="962"/>
      <c r="BK106" s="962"/>
      <c r="BL106" s="962"/>
      <c r="BM106" s="962"/>
      <c r="BN106" s="962"/>
      <c r="BO106" s="962"/>
      <c r="BP106" s="962"/>
      <c r="BQ106" s="962"/>
      <c r="BR106" s="962"/>
      <c r="BS106" s="962"/>
      <c r="BT106" s="962"/>
      <c r="BU106" s="962"/>
      <c r="BV106" s="962"/>
      <c r="BW106" s="962"/>
      <c r="BX106" s="962"/>
      <c r="BY106" s="962"/>
      <c r="BZ106" s="962"/>
      <c r="CA106" s="962"/>
      <c r="CB106" s="962"/>
      <c r="CC106" s="962"/>
      <c r="CD106" s="962"/>
      <c r="CE106" s="962"/>
      <c r="CF106" s="962"/>
      <c r="CG106" s="962"/>
      <c r="CH106" s="962"/>
      <c r="CI106" s="962"/>
      <c r="CJ106" s="962"/>
      <c r="CK106" s="962"/>
      <c r="CL106" s="962"/>
      <c r="CM106" s="962"/>
      <c r="CN106" s="962"/>
      <c r="CO106" s="962"/>
      <c r="CP106" s="962"/>
      <c r="CQ106" s="962"/>
      <c r="CR106" s="962"/>
      <c r="CS106" s="962"/>
      <c r="CT106" s="962"/>
      <c r="CU106" s="962"/>
      <c r="CV106" s="962"/>
      <c r="CW106" s="962"/>
      <c r="CX106" s="962"/>
      <c r="CY106" s="962"/>
      <c r="CZ106" s="962"/>
      <c r="DA106" s="962"/>
      <c r="DB106" s="962"/>
      <c r="DC106" s="962"/>
      <c r="DD106" s="962"/>
      <c r="DE106" s="962"/>
      <c r="DF106" s="962"/>
      <c r="DG106" s="962"/>
      <c r="DH106" s="962"/>
      <c r="DI106" s="962"/>
      <c r="DJ106" s="962"/>
      <c r="DK106" s="962"/>
      <c r="DL106" s="962"/>
      <c r="DM106" s="962"/>
      <c r="DN106" s="962"/>
      <c r="DO106" s="962"/>
      <c r="DP106" s="962"/>
      <c r="DQ106" s="962"/>
      <c r="DR106" s="962"/>
      <c r="DS106" s="962"/>
      <c r="DT106" s="962"/>
      <c r="DU106" s="962"/>
      <c r="DV106" s="962"/>
      <c r="DW106" s="962"/>
      <c r="DX106" s="962"/>
      <c r="DY106" s="962"/>
      <c r="DZ106" s="962"/>
      <c r="EA106" s="962"/>
      <c r="EB106" s="962"/>
      <c r="EC106" s="962"/>
      <c r="ED106" s="962"/>
      <c r="EE106" s="962"/>
      <c r="EF106" s="962"/>
      <c r="EG106" s="962"/>
      <c r="EH106" s="962"/>
      <c r="EI106" s="962"/>
      <c r="EJ106" s="962"/>
      <c r="EK106" s="962"/>
      <c r="EL106" s="962"/>
      <c r="EM106" s="962"/>
      <c r="EN106" s="962"/>
      <c r="EO106" s="962"/>
      <c r="EP106" s="962"/>
      <c r="EQ106" s="962"/>
      <c r="ER106" s="962"/>
      <c r="ES106" s="962"/>
      <c r="ET106" s="962"/>
      <c r="EU106" s="962"/>
      <c r="EV106" s="962"/>
      <c r="EW106" s="962"/>
      <c r="EX106" s="962"/>
      <c r="EY106" s="962"/>
      <c r="EZ106" s="962"/>
      <c r="FA106" s="962"/>
      <c r="FB106" s="962"/>
      <c r="FC106" s="962"/>
      <c r="FD106" s="962"/>
      <c r="FE106" s="962"/>
      <c r="FF106" s="962"/>
      <c r="FG106" s="962"/>
      <c r="FH106" s="962"/>
      <c r="FI106" s="962"/>
      <c r="FJ106" s="962"/>
      <c r="FK106" s="962"/>
      <c r="FL106" s="962"/>
      <c r="FM106" s="962"/>
      <c r="FN106" s="962"/>
      <c r="FO106" s="962"/>
      <c r="FP106" s="962"/>
      <c r="FQ106" s="962"/>
      <c r="FR106" s="962"/>
      <c r="FS106" s="962"/>
      <c r="FT106" s="962"/>
      <c r="FU106" s="962"/>
      <c r="FV106" s="962"/>
      <c r="FW106" s="962"/>
      <c r="FX106" s="962"/>
      <c r="FY106" s="962"/>
      <c r="FZ106" s="962"/>
      <c r="GA106" s="962"/>
      <c r="GB106" s="962"/>
      <c r="GC106" s="962"/>
      <c r="GD106" s="962"/>
      <c r="GE106" s="962"/>
      <c r="GF106" s="962"/>
      <c r="GG106" s="962"/>
      <c r="GH106" s="962"/>
      <c r="GI106" s="962"/>
      <c r="GJ106" s="962"/>
      <c r="GK106" s="962"/>
      <c r="GL106" s="962"/>
      <c r="GM106" s="962"/>
      <c r="GN106" s="962"/>
      <c r="GO106" s="962"/>
      <c r="GP106" s="962"/>
      <c r="GQ106" s="962"/>
      <c r="GR106" s="962"/>
      <c r="GS106" s="962"/>
      <c r="GT106" s="962"/>
      <c r="GU106" s="962"/>
      <c r="GV106" s="962"/>
      <c r="GW106" s="962"/>
      <c r="GX106" s="962"/>
      <c r="GY106" s="962"/>
      <c r="GZ106" s="962"/>
      <c r="HA106" s="962"/>
      <c r="HB106" s="962"/>
      <c r="HC106" s="962"/>
      <c r="HD106" s="962"/>
      <c r="HE106" s="962"/>
      <c r="HF106" s="962"/>
      <c r="HG106" s="962"/>
      <c r="HH106" s="962"/>
      <c r="HI106" s="962"/>
      <c r="HJ106" s="962"/>
      <c r="HK106" s="962"/>
      <c r="HL106" s="962"/>
      <c r="HM106" s="962"/>
      <c r="HN106" s="962"/>
      <c r="HO106" s="962"/>
      <c r="HP106" s="962"/>
      <c r="HQ106" s="962"/>
      <c r="HR106" s="962"/>
      <c r="HS106" s="962"/>
      <c r="HT106" s="962"/>
      <c r="HU106" s="962"/>
      <c r="HV106" s="962"/>
      <c r="HW106" s="962"/>
      <c r="HX106" s="962"/>
      <c r="HY106" s="962"/>
      <c r="HZ106" s="962"/>
      <c r="IA106" s="962"/>
      <c r="IB106" s="962"/>
      <c r="IC106" s="962"/>
      <c r="ID106" s="962"/>
      <c r="IE106" s="962"/>
      <c r="IF106" s="962"/>
      <c r="IG106" s="962"/>
      <c r="IH106" s="962"/>
      <c r="II106" s="962"/>
      <c r="IJ106" s="962"/>
      <c r="IK106" s="962"/>
      <c r="IL106" s="962"/>
      <c r="IM106" s="962"/>
      <c r="IN106" s="962"/>
      <c r="IO106" s="962"/>
      <c r="IP106" s="962"/>
      <c r="IQ106" s="962"/>
      <c r="IR106" s="962"/>
      <c r="IS106" s="962"/>
      <c r="IT106" s="962"/>
      <c r="IU106" s="962"/>
      <c r="IV106" s="962"/>
    </row>
    <row r="107" spans="1:256" s="1041" customFormat="1" ht="15" customHeight="1">
      <c r="A107" s="958"/>
      <c r="B107" s="958"/>
      <c r="C107" s="958"/>
      <c r="D107" s="1006"/>
      <c r="E107" s="1006"/>
      <c r="F107" s="1006"/>
      <c r="G107" s="975"/>
      <c r="H107" s="975"/>
      <c r="I107" s="962"/>
      <c r="J107" s="964"/>
      <c r="K107" s="962"/>
      <c r="L107" s="962"/>
      <c r="M107" s="964"/>
      <c r="N107" s="962"/>
      <c r="O107" s="962"/>
      <c r="P107" s="962"/>
      <c r="Q107" s="962"/>
      <c r="R107" s="962"/>
      <c r="S107" s="962"/>
      <c r="T107" s="962"/>
      <c r="U107" s="962"/>
      <c r="V107" s="962"/>
      <c r="W107" s="962"/>
      <c r="X107" s="962"/>
      <c r="Y107" s="962"/>
      <c r="Z107" s="962"/>
      <c r="AA107" s="962"/>
      <c r="AB107" s="962"/>
      <c r="AC107" s="962"/>
      <c r="AD107" s="962"/>
      <c r="AE107" s="962"/>
      <c r="AF107" s="962"/>
      <c r="AG107" s="962"/>
      <c r="AH107" s="962"/>
      <c r="AI107" s="962"/>
      <c r="AJ107" s="962"/>
      <c r="AK107" s="962"/>
      <c r="AL107" s="962"/>
      <c r="AM107" s="962"/>
      <c r="AN107" s="962"/>
      <c r="AO107" s="962"/>
      <c r="AP107" s="962"/>
      <c r="AQ107" s="962"/>
      <c r="AR107" s="962"/>
      <c r="AS107" s="962"/>
      <c r="AT107" s="962"/>
      <c r="AU107" s="962"/>
      <c r="AV107" s="962"/>
      <c r="AW107" s="962"/>
      <c r="AX107" s="962"/>
      <c r="AY107" s="962"/>
      <c r="AZ107" s="962"/>
      <c r="BA107" s="962"/>
      <c r="BB107" s="962"/>
      <c r="BC107" s="962"/>
      <c r="BD107" s="962"/>
      <c r="BE107" s="962"/>
      <c r="BF107" s="962"/>
      <c r="BG107" s="962"/>
      <c r="BH107" s="962"/>
      <c r="BI107" s="962"/>
      <c r="BJ107" s="962"/>
      <c r="BK107" s="962"/>
      <c r="BL107" s="962"/>
      <c r="BM107" s="962"/>
      <c r="BN107" s="962"/>
      <c r="BO107" s="962"/>
      <c r="BP107" s="962"/>
      <c r="BQ107" s="962"/>
      <c r="BR107" s="962"/>
      <c r="BS107" s="962"/>
      <c r="BT107" s="962"/>
      <c r="BU107" s="962"/>
      <c r="BV107" s="962"/>
      <c r="BW107" s="962"/>
      <c r="BX107" s="962"/>
      <c r="BY107" s="962"/>
      <c r="BZ107" s="962"/>
      <c r="CA107" s="962"/>
      <c r="CB107" s="962"/>
      <c r="CC107" s="962"/>
      <c r="CD107" s="962"/>
      <c r="CE107" s="962"/>
      <c r="CF107" s="962"/>
      <c r="CG107" s="962"/>
      <c r="CH107" s="962"/>
      <c r="CI107" s="962"/>
      <c r="CJ107" s="962"/>
      <c r="CK107" s="962"/>
      <c r="CL107" s="962"/>
      <c r="CM107" s="962"/>
      <c r="CN107" s="962"/>
      <c r="CO107" s="962"/>
      <c r="CP107" s="962"/>
      <c r="CQ107" s="962"/>
      <c r="CR107" s="962"/>
      <c r="CS107" s="962"/>
      <c r="CT107" s="962"/>
      <c r="CU107" s="962"/>
      <c r="CV107" s="962"/>
      <c r="CW107" s="962"/>
      <c r="CX107" s="962"/>
      <c r="CY107" s="962"/>
      <c r="CZ107" s="962"/>
      <c r="DA107" s="962"/>
      <c r="DB107" s="962"/>
      <c r="DC107" s="962"/>
      <c r="DD107" s="962"/>
      <c r="DE107" s="962"/>
      <c r="DF107" s="962"/>
      <c r="DG107" s="962"/>
      <c r="DH107" s="962"/>
      <c r="DI107" s="962"/>
      <c r="DJ107" s="962"/>
      <c r="DK107" s="962"/>
      <c r="DL107" s="962"/>
      <c r="DM107" s="962"/>
      <c r="DN107" s="962"/>
      <c r="DO107" s="962"/>
      <c r="DP107" s="962"/>
      <c r="DQ107" s="962"/>
      <c r="DR107" s="962"/>
      <c r="DS107" s="962"/>
      <c r="DT107" s="962"/>
      <c r="DU107" s="962"/>
      <c r="DV107" s="962"/>
      <c r="DW107" s="962"/>
      <c r="DX107" s="962"/>
      <c r="DY107" s="962"/>
      <c r="DZ107" s="962"/>
      <c r="EA107" s="962"/>
      <c r="EB107" s="962"/>
      <c r="EC107" s="962"/>
      <c r="ED107" s="962"/>
      <c r="EE107" s="962"/>
      <c r="EF107" s="962"/>
      <c r="EG107" s="962"/>
      <c r="EH107" s="962"/>
      <c r="EI107" s="962"/>
      <c r="EJ107" s="962"/>
      <c r="EK107" s="962"/>
      <c r="EL107" s="962"/>
      <c r="EM107" s="962"/>
      <c r="EN107" s="962"/>
      <c r="EO107" s="962"/>
      <c r="EP107" s="962"/>
      <c r="EQ107" s="962"/>
      <c r="ER107" s="962"/>
      <c r="ES107" s="962"/>
      <c r="ET107" s="962"/>
      <c r="EU107" s="962"/>
      <c r="EV107" s="962"/>
      <c r="EW107" s="962"/>
      <c r="EX107" s="962"/>
      <c r="EY107" s="962"/>
      <c r="EZ107" s="962"/>
      <c r="FA107" s="962"/>
      <c r="FB107" s="962"/>
      <c r="FC107" s="962"/>
      <c r="FD107" s="962"/>
      <c r="FE107" s="962"/>
      <c r="FF107" s="962"/>
      <c r="FG107" s="962"/>
      <c r="FH107" s="962"/>
      <c r="FI107" s="962"/>
      <c r="FJ107" s="962"/>
      <c r="FK107" s="962"/>
      <c r="FL107" s="962"/>
      <c r="FM107" s="962"/>
      <c r="FN107" s="962"/>
      <c r="FO107" s="962"/>
      <c r="FP107" s="962"/>
      <c r="FQ107" s="962"/>
      <c r="FR107" s="962"/>
      <c r="FS107" s="962"/>
      <c r="FT107" s="962"/>
      <c r="FU107" s="962"/>
      <c r="FV107" s="962"/>
      <c r="FW107" s="962"/>
      <c r="FX107" s="962"/>
      <c r="FY107" s="962"/>
      <c r="FZ107" s="962"/>
      <c r="GA107" s="962"/>
      <c r="GB107" s="962"/>
      <c r="GC107" s="962"/>
      <c r="GD107" s="962"/>
      <c r="GE107" s="962"/>
      <c r="GF107" s="962"/>
      <c r="GG107" s="962"/>
      <c r="GH107" s="962"/>
      <c r="GI107" s="962"/>
      <c r="GJ107" s="962"/>
      <c r="GK107" s="962"/>
      <c r="GL107" s="962"/>
      <c r="GM107" s="962"/>
      <c r="GN107" s="962"/>
      <c r="GO107" s="962"/>
      <c r="GP107" s="962"/>
      <c r="GQ107" s="962"/>
      <c r="GR107" s="962"/>
      <c r="GS107" s="962"/>
      <c r="GT107" s="962"/>
      <c r="GU107" s="962"/>
      <c r="GV107" s="962"/>
      <c r="GW107" s="962"/>
      <c r="GX107" s="962"/>
      <c r="GY107" s="962"/>
      <c r="GZ107" s="962"/>
      <c r="HA107" s="962"/>
      <c r="HB107" s="962"/>
      <c r="HC107" s="962"/>
      <c r="HD107" s="962"/>
      <c r="HE107" s="962"/>
      <c r="HF107" s="962"/>
      <c r="HG107" s="962"/>
      <c r="HH107" s="962"/>
      <c r="HI107" s="962"/>
      <c r="HJ107" s="962"/>
      <c r="HK107" s="962"/>
      <c r="HL107" s="962"/>
      <c r="HM107" s="962"/>
      <c r="HN107" s="962"/>
      <c r="HO107" s="962"/>
      <c r="HP107" s="962"/>
      <c r="HQ107" s="962"/>
      <c r="HR107" s="962"/>
      <c r="HS107" s="962"/>
      <c r="HT107" s="962"/>
      <c r="HU107" s="962"/>
      <c r="HV107" s="962"/>
      <c r="HW107" s="962"/>
      <c r="HX107" s="962"/>
      <c r="HY107" s="962"/>
      <c r="HZ107" s="962"/>
      <c r="IA107" s="962"/>
      <c r="IB107" s="962"/>
      <c r="IC107" s="962"/>
      <c r="ID107" s="962"/>
      <c r="IE107" s="962"/>
      <c r="IF107" s="962"/>
      <c r="IG107" s="962"/>
      <c r="IH107" s="962"/>
      <c r="II107" s="962"/>
      <c r="IJ107" s="962"/>
      <c r="IK107" s="962"/>
      <c r="IL107" s="962"/>
      <c r="IM107" s="962"/>
      <c r="IN107" s="962"/>
      <c r="IO107" s="962"/>
      <c r="IP107" s="962"/>
      <c r="IQ107" s="962"/>
      <c r="IR107" s="962"/>
      <c r="IS107" s="962"/>
      <c r="IT107" s="962"/>
      <c r="IU107" s="962"/>
      <c r="IV107" s="962"/>
    </row>
    <row r="108" spans="1:256" s="1041" customFormat="1" ht="15" customHeight="1">
      <c r="A108" s="958"/>
      <c r="B108" s="958"/>
      <c r="C108" s="958"/>
      <c r="D108" s="1006"/>
      <c r="E108" s="1006"/>
      <c r="F108" s="1006"/>
      <c r="G108" s="975"/>
      <c r="H108" s="975"/>
      <c r="I108" s="962"/>
      <c r="J108" s="964"/>
      <c r="K108" s="962"/>
      <c r="L108" s="962"/>
      <c r="M108" s="964"/>
      <c r="N108" s="962"/>
      <c r="O108" s="962"/>
      <c r="P108" s="962"/>
      <c r="Q108" s="962"/>
      <c r="R108" s="962"/>
      <c r="S108" s="962"/>
      <c r="T108" s="962"/>
      <c r="U108" s="962"/>
      <c r="V108" s="962"/>
      <c r="W108" s="962"/>
      <c r="X108" s="962"/>
      <c r="Y108" s="962"/>
      <c r="Z108" s="962"/>
      <c r="AA108" s="962"/>
      <c r="AB108" s="962"/>
      <c r="AC108" s="962"/>
      <c r="AD108" s="962"/>
      <c r="AE108" s="962"/>
      <c r="AF108" s="962"/>
      <c r="AG108" s="962"/>
      <c r="AH108" s="962"/>
      <c r="AI108" s="962"/>
      <c r="AJ108" s="962"/>
      <c r="AK108" s="962"/>
      <c r="AL108" s="962"/>
      <c r="AM108" s="962"/>
      <c r="AN108" s="962"/>
      <c r="AO108" s="962"/>
      <c r="AP108" s="962"/>
      <c r="AQ108" s="962"/>
      <c r="AR108" s="962"/>
      <c r="AS108" s="962"/>
      <c r="AT108" s="962"/>
      <c r="AU108" s="962"/>
      <c r="AV108" s="962"/>
      <c r="AW108" s="962"/>
      <c r="AX108" s="962"/>
      <c r="AY108" s="962"/>
      <c r="AZ108" s="962"/>
      <c r="BA108" s="962"/>
      <c r="BB108" s="962"/>
      <c r="BC108" s="962"/>
      <c r="BD108" s="962"/>
      <c r="BE108" s="962"/>
      <c r="BF108" s="962"/>
      <c r="BG108" s="962"/>
      <c r="BH108" s="962"/>
      <c r="BI108" s="962"/>
      <c r="BJ108" s="962"/>
      <c r="BK108" s="962"/>
      <c r="BL108" s="962"/>
      <c r="BM108" s="962"/>
      <c r="BN108" s="962"/>
      <c r="BO108" s="962"/>
      <c r="BP108" s="962"/>
      <c r="BQ108" s="962"/>
      <c r="BR108" s="962"/>
      <c r="BS108" s="962"/>
      <c r="BT108" s="962"/>
      <c r="BU108" s="962"/>
      <c r="BV108" s="962"/>
      <c r="BW108" s="962"/>
      <c r="BX108" s="962"/>
      <c r="BY108" s="962"/>
      <c r="BZ108" s="962"/>
      <c r="CA108" s="962"/>
      <c r="CB108" s="962"/>
      <c r="CC108" s="962"/>
      <c r="CD108" s="962"/>
      <c r="CE108" s="962"/>
      <c r="CF108" s="962"/>
      <c r="CG108" s="962"/>
      <c r="CH108" s="962"/>
      <c r="CI108" s="962"/>
      <c r="CJ108" s="962"/>
      <c r="CK108" s="962"/>
      <c r="CL108" s="962"/>
      <c r="CM108" s="962"/>
      <c r="CN108" s="962"/>
      <c r="CO108" s="962"/>
      <c r="CP108" s="962"/>
      <c r="CQ108" s="962"/>
      <c r="CR108" s="962"/>
      <c r="CS108" s="962"/>
      <c r="CT108" s="962"/>
      <c r="CU108" s="962"/>
      <c r="CV108" s="962"/>
      <c r="CW108" s="962"/>
      <c r="CX108" s="962"/>
      <c r="CY108" s="962"/>
      <c r="CZ108" s="962"/>
      <c r="DA108" s="962"/>
      <c r="DB108" s="962"/>
      <c r="DC108" s="962"/>
      <c r="DD108" s="962"/>
      <c r="DE108" s="962"/>
      <c r="DF108" s="962"/>
      <c r="DG108" s="962"/>
      <c r="DH108" s="962"/>
      <c r="DI108" s="962"/>
      <c r="DJ108" s="962"/>
      <c r="DK108" s="962"/>
      <c r="DL108" s="962"/>
      <c r="DM108" s="962"/>
      <c r="DN108" s="962"/>
      <c r="DO108" s="962"/>
      <c r="DP108" s="962"/>
      <c r="DQ108" s="962"/>
      <c r="DR108" s="962"/>
      <c r="DS108" s="962"/>
      <c r="DT108" s="962"/>
      <c r="DU108" s="962"/>
      <c r="DV108" s="962"/>
      <c r="DW108" s="962"/>
      <c r="DX108" s="962"/>
      <c r="DY108" s="962"/>
      <c r="DZ108" s="962"/>
      <c r="EA108" s="962"/>
      <c r="EB108" s="962"/>
      <c r="EC108" s="962"/>
      <c r="ED108" s="962"/>
      <c r="EE108" s="962"/>
      <c r="EF108" s="962"/>
      <c r="EG108" s="962"/>
      <c r="EH108" s="962"/>
      <c r="EI108" s="962"/>
      <c r="EJ108" s="962"/>
      <c r="EK108" s="962"/>
      <c r="EL108" s="962"/>
      <c r="EM108" s="962"/>
      <c r="EN108" s="962"/>
      <c r="EO108" s="962"/>
      <c r="EP108" s="962"/>
      <c r="EQ108" s="962"/>
      <c r="ER108" s="962"/>
      <c r="ES108" s="962"/>
      <c r="ET108" s="962"/>
      <c r="EU108" s="962"/>
      <c r="EV108" s="962"/>
      <c r="EW108" s="962"/>
      <c r="EX108" s="962"/>
      <c r="EY108" s="962"/>
      <c r="EZ108" s="962"/>
      <c r="FA108" s="962"/>
      <c r="FB108" s="962"/>
      <c r="FC108" s="962"/>
      <c r="FD108" s="962"/>
      <c r="FE108" s="962"/>
      <c r="FF108" s="962"/>
      <c r="FG108" s="962"/>
      <c r="FH108" s="962"/>
      <c r="FI108" s="962"/>
      <c r="FJ108" s="962"/>
      <c r="FK108" s="962"/>
      <c r="FL108" s="962"/>
      <c r="FM108" s="962"/>
      <c r="FN108" s="962"/>
      <c r="FO108" s="962"/>
      <c r="FP108" s="962"/>
      <c r="FQ108" s="962"/>
      <c r="FR108" s="962"/>
      <c r="FS108" s="962"/>
      <c r="FT108" s="962"/>
      <c r="FU108" s="962"/>
      <c r="FV108" s="962"/>
      <c r="FW108" s="962"/>
      <c r="FX108" s="962"/>
      <c r="FY108" s="962"/>
      <c r="FZ108" s="962"/>
      <c r="GA108" s="962"/>
      <c r="GB108" s="962"/>
      <c r="GC108" s="962"/>
      <c r="GD108" s="962"/>
      <c r="GE108" s="962"/>
      <c r="GF108" s="962"/>
      <c r="GG108" s="962"/>
      <c r="GH108" s="962"/>
      <c r="GI108" s="962"/>
      <c r="GJ108" s="962"/>
      <c r="GK108" s="962"/>
      <c r="GL108" s="962"/>
      <c r="GM108" s="962"/>
      <c r="GN108" s="962"/>
      <c r="GO108" s="962"/>
      <c r="GP108" s="962"/>
      <c r="GQ108" s="962"/>
      <c r="GR108" s="962"/>
      <c r="GS108" s="962"/>
      <c r="GT108" s="962"/>
      <c r="GU108" s="962"/>
      <c r="GV108" s="962"/>
      <c r="GW108" s="962"/>
      <c r="GX108" s="962"/>
      <c r="GY108" s="962"/>
      <c r="GZ108" s="962"/>
      <c r="HA108" s="962"/>
      <c r="HB108" s="962"/>
      <c r="HC108" s="962"/>
      <c r="HD108" s="962"/>
      <c r="HE108" s="962"/>
      <c r="HF108" s="962"/>
      <c r="HG108" s="962"/>
      <c r="HH108" s="962"/>
      <c r="HI108" s="962"/>
      <c r="HJ108" s="962"/>
      <c r="HK108" s="962"/>
      <c r="HL108" s="962"/>
      <c r="HM108" s="962"/>
      <c r="HN108" s="962"/>
      <c r="HO108" s="962"/>
      <c r="HP108" s="962"/>
      <c r="HQ108" s="962"/>
      <c r="HR108" s="962"/>
      <c r="HS108" s="962"/>
      <c r="HT108" s="962"/>
      <c r="HU108" s="962"/>
      <c r="HV108" s="962"/>
      <c r="HW108" s="962"/>
      <c r="HX108" s="962"/>
      <c r="HY108" s="962"/>
      <c r="HZ108" s="962"/>
      <c r="IA108" s="962"/>
      <c r="IB108" s="962"/>
      <c r="IC108" s="962"/>
      <c r="ID108" s="962"/>
      <c r="IE108" s="962"/>
      <c r="IF108" s="962"/>
      <c r="IG108" s="962"/>
      <c r="IH108" s="962"/>
      <c r="II108" s="962"/>
      <c r="IJ108" s="962"/>
      <c r="IK108" s="962"/>
      <c r="IL108" s="962"/>
      <c r="IM108" s="962"/>
      <c r="IN108" s="962"/>
      <c r="IO108" s="962"/>
      <c r="IP108" s="962"/>
      <c r="IQ108" s="962"/>
      <c r="IR108" s="962"/>
      <c r="IS108" s="962"/>
      <c r="IT108" s="962"/>
      <c r="IU108" s="962"/>
      <c r="IV108" s="962"/>
    </row>
    <row r="109" spans="1:256" s="1041" customFormat="1" ht="15" customHeight="1">
      <c r="A109" s="958"/>
      <c r="B109" s="958"/>
      <c r="C109" s="958"/>
      <c r="D109" s="1006"/>
      <c r="E109" s="1006"/>
      <c r="F109" s="1006"/>
      <c r="G109" s="975"/>
      <c r="H109" s="975"/>
      <c r="I109" s="962"/>
      <c r="J109" s="964"/>
      <c r="K109" s="962"/>
      <c r="L109" s="962"/>
      <c r="M109" s="964"/>
      <c r="N109" s="962"/>
      <c r="O109" s="962"/>
      <c r="P109" s="962"/>
      <c r="Q109" s="962"/>
      <c r="R109" s="962"/>
      <c r="S109" s="962"/>
      <c r="T109" s="962"/>
      <c r="U109" s="962"/>
      <c r="V109" s="962"/>
      <c r="W109" s="962"/>
      <c r="X109" s="962"/>
      <c r="Y109" s="962"/>
      <c r="Z109" s="962"/>
      <c r="AA109" s="962"/>
      <c r="AB109" s="962"/>
      <c r="AC109" s="962"/>
      <c r="AD109" s="962"/>
      <c r="AE109" s="962"/>
      <c r="AF109" s="962"/>
      <c r="AG109" s="962"/>
      <c r="AH109" s="962"/>
      <c r="AI109" s="962"/>
      <c r="AJ109" s="962"/>
      <c r="AK109" s="962"/>
      <c r="AL109" s="962"/>
      <c r="AM109" s="962"/>
      <c r="AN109" s="962"/>
      <c r="AO109" s="962"/>
      <c r="AP109" s="962"/>
      <c r="AQ109" s="962"/>
      <c r="AR109" s="962"/>
      <c r="AS109" s="962"/>
      <c r="AT109" s="962"/>
      <c r="AU109" s="962"/>
      <c r="AV109" s="962"/>
      <c r="AW109" s="962"/>
      <c r="AX109" s="962"/>
      <c r="AY109" s="962"/>
      <c r="AZ109" s="962"/>
      <c r="BA109" s="962"/>
      <c r="BB109" s="962"/>
      <c r="BC109" s="962"/>
      <c r="BD109" s="962"/>
      <c r="BE109" s="962"/>
      <c r="BF109" s="962"/>
      <c r="BG109" s="962"/>
      <c r="BH109" s="962"/>
      <c r="BI109" s="962"/>
      <c r="BJ109" s="962"/>
      <c r="BK109" s="962"/>
      <c r="BL109" s="962"/>
      <c r="BM109" s="962"/>
      <c r="BN109" s="962"/>
      <c r="BO109" s="962"/>
      <c r="BP109" s="962"/>
      <c r="BQ109" s="962"/>
      <c r="BR109" s="962"/>
      <c r="BS109" s="962"/>
      <c r="BT109" s="962"/>
      <c r="BU109" s="962"/>
      <c r="BV109" s="962"/>
      <c r="BW109" s="962"/>
      <c r="BX109" s="962"/>
      <c r="BY109" s="962"/>
      <c r="BZ109" s="962"/>
      <c r="CA109" s="962"/>
      <c r="CB109" s="962"/>
      <c r="CC109" s="962"/>
      <c r="CD109" s="962"/>
      <c r="CE109" s="962"/>
      <c r="CF109" s="962"/>
      <c r="CG109" s="962"/>
      <c r="CH109" s="962"/>
      <c r="CI109" s="962"/>
      <c r="CJ109" s="962"/>
      <c r="CK109" s="962"/>
      <c r="CL109" s="962"/>
      <c r="CM109" s="962"/>
      <c r="CN109" s="962"/>
      <c r="CO109" s="962"/>
      <c r="CP109" s="962"/>
      <c r="CQ109" s="962"/>
      <c r="CR109" s="962"/>
      <c r="CS109" s="962"/>
      <c r="CT109" s="962"/>
      <c r="CU109" s="962"/>
      <c r="CV109" s="962"/>
      <c r="CW109" s="962"/>
      <c r="CX109" s="962"/>
      <c r="CY109" s="962"/>
      <c r="CZ109" s="962"/>
      <c r="DA109" s="962"/>
      <c r="DB109" s="962"/>
      <c r="DC109" s="962"/>
      <c r="DD109" s="962"/>
      <c r="DE109" s="962"/>
      <c r="DF109" s="962"/>
      <c r="DG109" s="962"/>
      <c r="DH109" s="962"/>
      <c r="DI109" s="962"/>
      <c r="DJ109" s="962"/>
      <c r="DK109" s="962"/>
      <c r="DL109" s="962"/>
      <c r="DM109" s="962"/>
      <c r="DN109" s="962"/>
      <c r="DO109" s="962"/>
      <c r="DP109" s="962"/>
      <c r="DQ109" s="962"/>
      <c r="DR109" s="962"/>
      <c r="DS109" s="962"/>
      <c r="DT109" s="962"/>
      <c r="DU109" s="962"/>
      <c r="DV109" s="962"/>
      <c r="DW109" s="962"/>
      <c r="DX109" s="962"/>
      <c r="DY109" s="962"/>
      <c r="DZ109" s="962"/>
      <c r="EA109" s="962"/>
      <c r="EB109" s="962"/>
      <c r="EC109" s="962"/>
      <c r="ED109" s="962"/>
      <c r="EE109" s="962"/>
      <c r="EF109" s="962"/>
      <c r="EG109" s="962"/>
      <c r="EH109" s="962"/>
      <c r="EI109" s="962"/>
      <c r="EJ109" s="962"/>
      <c r="EK109" s="962"/>
      <c r="EL109" s="962"/>
      <c r="EM109" s="962"/>
      <c r="EN109" s="962"/>
      <c r="EO109" s="962"/>
      <c r="EP109" s="962"/>
      <c r="EQ109" s="962"/>
      <c r="ER109" s="962"/>
      <c r="ES109" s="962"/>
      <c r="ET109" s="962"/>
      <c r="EU109" s="962"/>
      <c r="EV109" s="962"/>
      <c r="EW109" s="962"/>
      <c r="EX109" s="962"/>
      <c r="EY109" s="962"/>
      <c r="EZ109" s="962"/>
      <c r="FA109" s="962"/>
      <c r="FB109" s="962"/>
      <c r="FC109" s="962"/>
      <c r="FD109" s="962"/>
      <c r="FE109" s="962"/>
      <c r="FF109" s="962"/>
      <c r="FG109" s="962"/>
      <c r="FH109" s="962"/>
      <c r="FI109" s="962"/>
      <c r="FJ109" s="962"/>
      <c r="FK109" s="962"/>
      <c r="FL109" s="962"/>
      <c r="FM109" s="962"/>
      <c r="FN109" s="962"/>
      <c r="FO109" s="962"/>
      <c r="FP109" s="962"/>
      <c r="FQ109" s="962"/>
      <c r="FR109" s="962"/>
      <c r="FS109" s="962"/>
      <c r="FT109" s="962"/>
      <c r="FU109" s="962"/>
      <c r="FV109" s="962"/>
      <c r="FW109" s="962"/>
      <c r="FX109" s="962"/>
      <c r="FY109" s="962"/>
      <c r="FZ109" s="962"/>
      <c r="GA109" s="962"/>
      <c r="GB109" s="962"/>
      <c r="GC109" s="962"/>
      <c r="GD109" s="962"/>
      <c r="GE109" s="962"/>
      <c r="GF109" s="962"/>
      <c r="GG109" s="962"/>
      <c r="GH109" s="962"/>
      <c r="GI109" s="962"/>
      <c r="GJ109" s="962"/>
      <c r="GK109" s="962"/>
      <c r="GL109" s="962"/>
      <c r="GM109" s="962"/>
      <c r="GN109" s="962"/>
      <c r="GO109" s="962"/>
      <c r="GP109" s="962"/>
      <c r="GQ109" s="962"/>
      <c r="GR109" s="962"/>
      <c r="GS109" s="962"/>
      <c r="GT109" s="962"/>
      <c r="GU109" s="962"/>
      <c r="GV109" s="962"/>
      <c r="GW109" s="962"/>
      <c r="GX109" s="962"/>
      <c r="GY109" s="962"/>
      <c r="GZ109" s="962"/>
      <c r="HA109" s="962"/>
      <c r="HB109" s="962"/>
      <c r="HC109" s="962"/>
      <c r="HD109" s="962"/>
      <c r="HE109" s="962"/>
      <c r="HF109" s="962"/>
      <c r="HG109" s="962"/>
      <c r="HH109" s="962"/>
      <c r="HI109" s="962"/>
      <c r="HJ109" s="962"/>
      <c r="HK109" s="962"/>
      <c r="HL109" s="962"/>
      <c r="HM109" s="962"/>
      <c r="HN109" s="962"/>
      <c r="HO109" s="962"/>
      <c r="HP109" s="962"/>
      <c r="HQ109" s="962"/>
      <c r="HR109" s="962"/>
      <c r="HS109" s="962"/>
      <c r="HT109" s="962"/>
      <c r="HU109" s="962"/>
      <c r="HV109" s="962"/>
      <c r="HW109" s="962"/>
      <c r="HX109" s="962"/>
      <c r="HY109" s="962"/>
      <c r="HZ109" s="962"/>
      <c r="IA109" s="962"/>
      <c r="IB109" s="962"/>
      <c r="IC109" s="962"/>
      <c r="ID109" s="962"/>
      <c r="IE109" s="962"/>
      <c r="IF109" s="962"/>
      <c r="IG109" s="962"/>
      <c r="IH109" s="962"/>
      <c r="II109" s="962"/>
      <c r="IJ109" s="962"/>
      <c r="IK109" s="962"/>
      <c r="IL109" s="962"/>
      <c r="IM109" s="962"/>
      <c r="IN109" s="962"/>
      <c r="IO109" s="962"/>
      <c r="IP109" s="962"/>
      <c r="IQ109" s="962"/>
      <c r="IR109" s="962"/>
      <c r="IS109" s="962"/>
      <c r="IT109" s="962"/>
      <c r="IU109" s="962"/>
      <c r="IV109" s="962"/>
    </row>
    <row r="110" spans="1:256" s="1041" customFormat="1" ht="15" customHeight="1">
      <c r="A110" s="958"/>
      <c r="B110" s="958"/>
      <c r="C110" s="958"/>
      <c r="D110" s="1006"/>
      <c r="E110" s="1006"/>
      <c r="F110" s="1006"/>
      <c r="G110" s="975"/>
      <c r="H110" s="975"/>
      <c r="I110" s="962"/>
      <c r="J110" s="964"/>
      <c r="K110" s="962"/>
      <c r="L110" s="962"/>
      <c r="M110" s="964"/>
      <c r="N110" s="962"/>
      <c r="O110" s="962"/>
      <c r="P110" s="962"/>
      <c r="Q110" s="962"/>
      <c r="R110" s="962"/>
      <c r="S110" s="962"/>
      <c r="T110" s="962"/>
      <c r="U110" s="962"/>
      <c r="V110" s="962"/>
      <c r="W110" s="962"/>
      <c r="X110" s="962"/>
      <c r="Y110" s="962"/>
      <c r="Z110" s="962"/>
      <c r="AA110" s="962"/>
      <c r="AB110" s="962"/>
      <c r="AC110" s="962"/>
      <c r="AD110" s="962"/>
      <c r="AE110" s="962"/>
      <c r="AF110" s="962"/>
      <c r="AG110" s="962"/>
      <c r="AH110" s="962"/>
      <c r="AI110" s="962"/>
      <c r="AJ110" s="962"/>
      <c r="AK110" s="962"/>
      <c r="AL110" s="962"/>
      <c r="AM110" s="962"/>
      <c r="AN110" s="962"/>
      <c r="AO110" s="962"/>
      <c r="AP110" s="962"/>
      <c r="AQ110" s="962"/>
      <c r="AR110" s="962"/>
      <c r="AS110" s="962"/>
      <c r="AT110" s="962"/>
      <c r="AU110" s="962"/>
      <c r="AV110" s="962"/>
      <c r="AW110" s="962"/>
      <c r="AX110" s="962"/>
      <c r="AY110" s="962"/>
      <c r="AZ110" s="962"/>
      <c r="BA110" s="962"/>
      <c r="BB110" s="962"/>
      <c r="BC110" s="962"/>
      <c r="BD110" s="962"/>
      <c r="BE110" s="962"/>
      <c r="BF110" s="962"/>
      <c r="BG110" s="962"/>
      <c r="BH110" s="962"/>
      <c r="BI110" s="962"/>
      <c r="BJ110" s="962"/>
      <c r="BK110" s="962"/>
      <c r="BL110" s="962"/>
      <c r="BM110" s="962"/>
      <c r="BN110" s="962"/>
      <c r="BO110" s="962"/>
      <c r="BP110" s="962"/>
      <c r="BQ110" s="962"/>
      <c r="BR110" s="962"/>
      <c r="BS110" s="962"/>
      <c r="BT110" s="962"/>
      <c r="BU110" s="962"/>
      <c r="BV110" s="962"/>
      <c r="BW110" s="962"/>
      <c r="BX110" s="962"/>
      <c r="BY110" s="962"/>
      <c r="BZ110" s="962"/>
      <c r="CA110" s="962"/>
      <c r="CB110" s="962"/>
      <c r="CC110" s="962"/>
      <c r="CD110" s="962"/>
      <c r="CE110" s="962"/>
      <c r="CF110" s="962"/>
      <c r="CG110" s="962"/>
      <c r="CH110" s="962"/>
      <c r="CI110" s="962"/>
      <c r="CJ110" s="962"/>
      <c r="CK110" s="962"/>
      <c r="CL110" s="962"/>
      <c r="CM110" s="962"/>
      <c r="CN110" s="962"/>
      <c r="CO110" s="962"/>
      <c r="CP110" s="962"/>
      <c r="CQ110" s="962"/>
      <c r="CR110" s="962"/>
      <c r="CS110" s="962"/>
      <c r="CT110" s="962"/>
      <c r="CU110" s="962"/>
      <c r="CV110" s="962"/>
      <c r="CW110" s="962"/>
      <c r="CX110" s="962"/>
      <c r="CY110" s="962"/>
      <c r="CZ110" s="962"/>
      <c r="DA110" s="962"/>
      <c r="DB110" s="962"/>
      <c r="DC110" s="962"/>
      <c r="DD110" s="962"/>
      <c r="DE110" s="962"/>
      <c r="DF110" s="962"/>
      <c r="DG110" s="962"/>
      <c r="DH110" s="962"/>
      <c r="DI110" s="962"/>
      <c r="DJ110" s="962"/>
      <c r="DK110" s="962"/>
      <c r="DL110" s="962"/>
      <c r="DM110" s="962"/>
      <c r="DN110" s="962"/>
      <c r="DO110" s="962"/>
      <c r="DP110" s="962"/>
      <c r="DQ110" s="962"/>
      <c r="DR110" s="962"/>
      <c r="DS110" s="962"/>
      <c r="DT110" s="962"/>
      <c r="DU110" s="962"/>
      <c r="DV110" s="962"/>
      <c r="DW110" s="962"/>
      <c r="DX110" s="962"/>
      <c r="DY110" s="962"/>
      <c r="DZ110" s="962"/>
      <c r="EA110" s="962"/>
      <c r="EB110" s="962"/>
      <c r="EC110" s="962"/>
      <c r="ED110" s="962"/>
      <c r="EE110" s="962"/>
      <c r="EF110" s="962"/>
      <c r="EG110" s="962"/>
      <c r="EH110" s="962"/>
      <c r="EI110" s="962"/>
      <c r="EJ110" s="962"/>
      <c r="EK110" s="962"/>
      <c r="EL110" s="962"/>
      <c r="EM110" s="962"/>
      <c r="EN110" s="962"/>
      <c r="EO110" s="962"/>
      <c r="EP110" s="962"/>
      <c r="EQ110" s="962"/>
      <c r="ER110" s="962"/>
      <c r="ES110" s="962"/>
      <c r="ET110" s="962"/>
      <c r="EU110" s="962"/>
      <c r="EV110" s="962"/>
      <c r="EW110" s="962"/>
      <c r="EX110" s="962"/>
      <c r="EY110" s="962"/>
      <c r="EZ110" s="962"/>
      <c r="FA110" s="962"/>
      <c r="FB110" s="962"/>
      <c r="FC110" s="962"/>
      <c r="FD110" s="962"/>
      <c r="FE110" s="962"/>
      <c r="FF110" s="962"/>
      <c r="FG110" s="962"/>
      <c r="FH110" s="962"/>
      <c r="FI110" s="962"/>
      <c r="FJ110" s="962"/>
      <c r="FK110" s="962"/>
      <c r="FL110" s="962"/>
      <c r="FM110" s="962"/>
      <c r="FN110" s="962"/>
      <c r="FO110" s="962"/>
      <c r="FP110" s="962"/>
      <c r="FQ110" s="962"/>
      <c r="FR110" s="962"/>
      <c r="FS110" s="962"/>
      <c r="FT110" s="962"/>
      <c r="FU110" s="962"/>
      <c r="FV110" s="962"/>
      <c r="FW110" s="962"/>
      <c r="FX110" s="962"/>
      <c r="FY110" s="962"/>
      <c r="FZ110" s="962"/>
      <c r="GA110" s="962"/>
      <c r="GB110" s="962"/>
      <c r="GC110" s="962"/>
      <c r="GD110" s="962"/>
      <c r="GE110" s="962"/>
      <c r="GF110" s="962"/>
      <c r="GG110" s="962"/>
      <c r="GH110" s="962"/>
      <c r="GI110" s="962"/>
      <c r="GJ110" s="962"/>
      <c r="GK110" s="962"/>
      <c r="GL110" s="962"/>
      <c r="GM110" s="962"/>
      <c r="GN110" s="962"/>
      <c r="GO110" s="962"/>
      <c r="GP110" s="962"/>
      <c r="GQ110" s="962"/>
      <c r="GR110" s="962"/>
      <c r="GS110" s="962"/>
      <c r="GT110" s="962"/>
      <c r="GU110" s="962"/>
      <c r="GV110" s="962"/>
      <c r="GW110" s="962"/>
      <c r="GX110" s="962"/>
      <c r="GY110" s="962"/>
      <c r="GZ110" s="962"/>
      <c r="HA110" s="962"/>
      <c r="HB110" s="962"/>
      <c r="HC110" s="962"/>
      <c r="HD110" s="962"/>
      <c r="HE110" s="962"/>
      <c r="HF110" s="962"/>
      <c r="HG110" s="962"/>
      <c r="HH110" s="962"/>
      <c r="HI110" s="962"/>
      <c r="HJ110" s="962"/>
      <c r="HK110" s="962"/>
      <c r="HL110" s="962"/>
      <c r="HM110" s="962"/>
      <c r="HN110" s="962"/>
      <c r="HO110" s="962"/>
      <c r="HP110" s="962"/>
      <c r="HQ110" s="962"/>
      <c r="HR110" s="962"/>
      <c r="HS110" s="962"/>
      <c r="HT110" s="962"/>
      <c r="HU110" s="962"/>
      <c r="HV110" s="962"/>
      <c r="HW110" s="962"/>
      <c r="HX110" s="962"/>
      <c r="HY110" s="962"/>
      <c r="HZ110" s="962"/>
      <c r="IA110" s="962"/>
      <c r="IB110" s="962"/>
      <c r="IC110" s="962"/>
      <c r="ID110" s="962"/>
      <c r="IE110" s="962"/>
      <c r="IF110" s="962"/>
      <c r="IG110" s="962"/>
      <c r="IH110" s="962"/>
      <c r="II110" s="962"/>
      <c r="IJ110" s="962"/>
      <c r="IK110" s="962"/>
      <c r="IL110" s="962"/>
      <c r="IM110" s="962"/>
      <c r="IN110" s="962"/>
      <c r="IO110" s="962"/>
      <c r="IP110" s="962"/>
      <c r="IQ110" s="962"/>
      <c r="IR110" s="962"/>
      <c r="IS110" s="962"/>
      <c r="IT110" s="962"/>
      <c r="IU110" s="962"/>
      <c r="IV110" s="962"/>
    </row>
    <row r="111" spans="1:256" s="1041" customFormat="1" ht="15" customHeight="1">
      <c r="A111" s="958"/>
      <c r="B111" s="958"/>
      <c r="C111" s="958"/>
      <c r="D111" s="1006"/>
      <c r="E111" s="1006"/>
      <c r="F111" s="1006"/>
      <c r="G111" s="975"/>
      <c r="H111" s="975"/>
      <c r="I111" s="962"/>
      <c r="J111" s="964"/>
      <c r="K111" s="962"/>
      <c r="L111" s="962"/>
      <c r="M111" s="964"/>
      <c r="N111" s="962"/>
      <c r="O111" s="962"/>
      <c r="P111" s="962"/>
      <c r="Q111" s="962"/>
      <c r="R111" s="962"/>
      <c r="S111" s="962"/>
      <c r="T111" s="962"/>
      <c r="U111" s="962"/>
      <c r="V111" s="962"/>
      <c r="W111" s="962"/>
      <c r="X111" s="962"/>
      <c r="Y111" s="962"/>
      <c r="Z111" s="962"/>
      <c r="AA111" s="962"/>
      <c r="AB111" s="962"/>
      <c r="AC111" s="962"/>
      <c r="AD111" s="962"/>
      <c r="AE111" s="962"/>
      <c r="AF111" s="962"/>
      <c r="AG111" s="962"/>
      <c r="AH111" s="962"/>
      <c r="AI111" s="962"/>
      <c r="AJ111" s="962"/>
      <c r="AK111" s="962"/>
      <c r="AL111" s="962"/>
      <c r="AM111" s="962"/>
      <c r="AN111" s="962"/>
      <c r="AO111" s="962"/>
      <c r="AP111" s="962"/>
      <c r="AQ111" s="962"/>
      <c r="AR111" s="962"/>
      <c r="AS111" s="962"/>
      <c r="AT111" s="962"/>
      <c r="AU111" s="962"/>
      <c r="AV111" s="962"/>
      <c r="AW111" s="962"/>
      <c r="AX111" s="962"/>
      <c r="AY111" s="962"/>
      <c r="AZ111" s="962"/>
      <c r="BA111" s="962"/>
      <c r="BB111" s="962"/>
      <c r="BC111" s="962"/>
      <c r="BD111" s="962"/>
      <c r="BE111" s="962"/>
      <c r="BF111" s="962"/>
      <c r="BG111" s="962"/>
      <c r="BH111" s="962"/>
      <c r="BI111" s="962"/>
      <c r="BJ111" s="962"/>
      <c r="BK111" s="962"/>
      <c r="BL111" s="962"/>
      <c r="BM111" s="962"/>
      <c r="BN111" s="962"/>
      <c r="BO111" s="962"/>
      <c r="BP111" s="962"/>
      <c r="BQ111" s="962"/>
      <c r="BR111" s="962"/>
      <c r="BS111" s="962"/>
      <c r="BT111" s="962"/>
      <c r="BU111" s="962"/>
      <c r="BV111" s="962"/>
      <c r="BW111" s="962"/>
      <c r="BX111" s="962"/>
      <c r="BY111" s="962"/>
      <c r="BZ111" s="962"/>
      <c r="CA111" s="962"/>
      <c r="CB111" s="962"/>
      <c r="CC111" s="962"/>
      <c r="CD111" s="962"/>
      <c r="CE111" s="962"/>
      <c r="CF111" s="962"/>
      <c r="CG111" s="962"/>
      <c r="CH111" s="962"/>
      <c r="CI111" s="962"/>
      <c r="CJ111" s="962"/>
      <c r="CK111" s="962"/>
      <c r="CL111" s="962"/>
      <c r="CM111" s="962"/>
      <c r="CN111" s="962"/>
      <c r="CO111" s="962"/>
      <c r="CP111" s="962"/>
      <c r="CQ111" s="962"/>
      <c r="CR111" s="962"/>
      <c r="CS111" s="962"/>
      <c r="CT111" s="962"/>
      <c r="CU111" s="962"/>
      <c r="CV111" s="962"/>
      <c r="CW111" s="962"/>
      <c r="CX111" s="962"/>
      <c r="CY111" s="962"/>
      <c r="CZ111" s="962"/>
      <c r="DA111" s="962"/>
      <c r="DB111" s="962"/>
      <c r="DC111" s="962"/>
      <c r="DD111" s="962"/>
      <c r="DE111" s="962"/>
      <c r="DF111" s="962"/>
      <c r="DG111" s="962"/>
      <c r="DH111" s="962"/>
      <c r="DI111" s="962"/>
      <c r="DJ111" s="962"/>
      <c r="DK111" s="962"/>
      <c r="DL111" s="962"/>
      <c r="DM111" s="962"/>
      <c r="DN111" s="962"/>
      <c r="DO111" s="962"/>
      <c r="DP111" s="962"/>
      <c r="DQ111" s="962"/>
      <c r="DR111" s="962"/>
      <c r="DS111" s="962"/>
      <c r="DT111" s="962"/>
      <c r="DU111" s="962"/>
      <c r="DV111" s="962"/>
      <c r="DW111" s="962"/>
      <c r="DX111" s="962"/>
      <c r="DY111" s="962"/>
      <c r="DZ111" s="962"/>
      <c r="EA111" s="962"/>
      <c r="EB111" s="962"/>
      <c r="EC111" s="962"/>
      <c r="ED111" s="962"/>
      <c r="EE111" s="962"/>
      <c r="EF111" s="962"/>
      <c r="EG111" s="962"/>
      <c r="EH111" s="962"/>
      <c r="EI111" s="962"/>
      <c r="EJ111" s="962"/>
      <c r="EK111" s="962"/>
      <c r="EL111" s="962"/>
      <c r="EM111" s="962"/>
      <c r="EN111" s="962"/>
      <c r="EO111" s="962"/>
      <c r="EP111" s="962"/>
      <c r="EQ111" s="962"/>
      <c r="ER111" s="962"/>
      <c r="ES111" s="962"/>
      <c r="ET111" s="962"/>
      <c r="EU111" s="962"/>
      <c r="EV111" s="962"/>
      <c r="EW111" s="962"/>
      <c r="EX111" s="962"/>
      <c r="EY111" s="962"/>
      <c r="EZ111" s="962"/>
      <c r="FA111" s="962"/>
      <c r="FB111" s="962"/>
      <c r="FC111" s="962"/>
      <c r="FD111" s="962"/>
      <c r="FE111" s="962"/>
      <c r="FF111" s="962"/>
      <c r="FG111" s="962"/>
      <c r="FH111" s="962"/>
      <c r="FI111" s="962"/>
      <c r="FJ111" s="962"/>
      <c r="FK111" s="962"/>
      <c r="FL111" s="962"/>
      <c r="FM111" s="962"/>
      <c r="FN111" s="962"/>
      <c r="FO111" s="962"/>
      <c r="FP111" s="962"/>
      <c r="FQ111" s="962"/>
      <c r="FR111" s="962"/>
      <c r="FS111" s="962"/>
      <c r="FT111" s="962"/>
      <c r="FU111" s="962"/>
      <c r="FV111" s="962"/>
      <c r="FW111" s="962"/>
      <c r="FX111" s="962"/>
      <c r="FY111" s="962"/>
      <c r="FZ111" s="962"/>
      <c r="GA111" s="962"/>
      <c r="GB111" s="962"/>
      <c r="GC111" s="962"/>
      <c r="GD111" s="962"/>
      <c r="GE111" s="962"/>
      <c r="GF111" s="962"/>
      <c r="GG111" s="962"/>
      <c r="GH111" s="962"/>
      <c r="GI111" s="962"/>
      <c r="GJ111" s="962"/>
      <c r="GK111" s="962"/>
      <c r="GL111" s="962"/>
      <c r="GM111" s="962"/>
      <c r="GN111" s="962"/>
      <c r="GO111" s="962"/>
      <c r="GP111" s="962"/>
      <c r="GQ111" s="962"/>
      <c r="GR111" s="962"/>
      <c r="GS111" s="962"/>
      <c r="GT111" s="962"/>
      <c r="GU111" s="962"/>
      <c r="GV111" s="962"/>
      <c r="GW111" s="962"/>
      <c r="GX111" s="962"/>
      <c r="GY111" s="962"/>
      <c r="GZ111" s="962"/>
      <c r="HA111" s="962"/>
      <c r="HB111" s="962"/>
      <c r="HC111" s="962"/>
      <c r="HD111" s="962"/>
      <c r="HE111" s="962"/>
      <c r="HF111" s="962"/>
      <c r="HG111" s="962"/>
      <c r="HH111" s="962"/>
      <c r="HI111" s="962"/>
      <c r="HJ111" s="962"/>
      <c r="HK111" s="962"/>
      <c r="HL111" s="962"/>
      <c r="HM111" s="962"/>
      <c r="HN111" s="962"/>
      <c r="HO111" s="962"/>
      <c r="HP111" s="962"/>
      <c r="HQ111" s="962"/>
      <c r="HR111" s="962"/>
      <c r="HS111" s="962"/>
      <c r="HT111" s="962"/>
      <c r="HU111" s="962"/>
      <c r="HV111" s="962"/>
      <c r="HW111" s="962"/>
      <c r="HX111" s="962"/>
      <c r="HY111" s="962"/>
      <c r="HZ111" s="962"/>
      <c r="IA111" s="962"/>
      <c r="IB111" s="962"/>
      <c r="IC111" s="962"/>
      <c r="ID111" s="962"/>
      <c r="IE111" s="962"/>
      <c r="IF111" s="962"/>
      <c r="IG111" s="962"/>
      <c r="IH111" s="962"/>
      <c r="II111" s="962"/>
      <c r="IJ111" s="962"/>
      <c r="IK111" s="962"/>
      <c r="IL111" s="962"/>
      <c r="IM111" s="962"/>
      <c r="IN111" s="962"/>
      <c r="IO111" s="962"/>
      <c r="IP111" s="962"/>
      <c r="IQ111" s="962"/>
      <c r="IR111" s="962"/>
      <c r="IS111" s="962"/>
      <c r="IT111" s="962"/>
      <c r="IU111" s="962"/>
      <c r="IV111" s="962"/>
    </row>
    <row r="112" spans="1:256" s="1041" customFormat="1" ht="15" customHeight="1">
      <c r="A112" s="958"/>
      <c r="B112" s="958"/>
      <c r="C112" s="958"/>
      <c r="D112" s="1006"/>
      <c r="E112" s="1006"/>
      <c r="F112" s="1006"/>
      <c r="G112" s="975"/>
      <c r="H112" s="975"/>
      <c r="I112" s="962"/>
      <c r="J112" s="964"/>
      <c r="K112" s="962"/>
      <c r="L112" s="962"/>
      <c r="M112" s="964"/>
      <c r="N112" s="962"/>
      <c r="O112" s="962"/>
      <c r="P112" s="962"/>
      <c r="Q112" s="962"/>
      <c r="R112" s="962"/>
      <c r="S112" s="962"/>
      <c r="T112" s="962"/>
      <c r="U112" s="962"/>
      <c r="V112" s="962"/>
      <c r="W112" s="962"/>
      <c r="X112" s="962"/>
      <c r="Y112" s="962"/>
      <c r="Z112" s="962"/>
      <c r="AA112" s="962"/>
      <c r="AB112" s="962"/>
      <c r="AC112" s="962"/>
      <c r="AD112" s="962"/>
      <c r="AE112" s="962"/>
      <c r="AF112" s="962"/>
      <c r="AG112" s="962"/>
      <c r="AH112" s="962"/>
      <c r="AI112" s="962"/>
      <c r="AJ112" s="962"/>
      <c r="AK112" s="962"/>
      <c r="AL112" s="962"/>
      <c r="AM112" s="962"/>
      <c r="AN112" s="962"/>
      <c r="AO112" s="962"/>
      <c r="AP112" s="962"/>
      <c r="AQ112" s="962"/>
      <c r="AR112" s="962"/>
      <c r="AS112" s="962"/>
      <c r="AT112" s="962"/>
      <c r="AU112" s="962"/>
      <c r="AV112" s="962"/>
      <c r="AW112" s="962"/>
      <c r="AX112" s="962"/>
      <c r="AY112" s="962"/>
      <c r="AZ112" s="962"/>
      <c r="BA112" s="962"/>
      <c r="BB112" s="962"/>
      <c r="BC112" s="962"/>
      <c r="BD112" s="962"/>
      <c r="BE112" s="962"/>
      <c r="BF112" s="962"/>
      <c r="BG112" s="962"/>
      <c r="BH112" s="962"/>
      <c r="BI112" s="962"/>
      <c r="BJ112" s="962"/>
      <c r="BK112" s="962"/>
      <c r="BL112" s="962"/>
      <c r="BM112" s="962"/>
      <c r="BN112" s="962"/>
      <c r="BO112" s="962"/>
      <c r="BP112" s="962"/>
      <c r="BQ112" s="962"/>
      <c r="BR112" s="962"/>
      <c r="BS112" s="962"/>
      <c r="BT112" s="962"/>
      <c r="BU112" s="962"/>
      <c r="BV112" s="962"/>
      <c r="BW112" s="962"/>
      <c r="BX112" s="962"/>
      <c r="BY112" s="962"/>
      <c r="BZ112" s="962"/>
      <c r="CA112" s="962"/>
      <c r="CB112" s="962"/>
      <c r="CC112" s="962"/>
      <c r="CD112" s="962"/>
      <c r="CE112" s="962"/>
      <c r="CF112" s="962"/>
      <c r="CG112" s="962"/>
      <c r="CH112" s="962"/>
      <c r="CI112" s="962"/>
      <c r="CJ112" s="962"/>
      <c r="CK112" s="962"/>
      <c r="CL112" s="962"/>
      <c r="CM112" s="962"/>
      <c r="CN112" s="962"/>
      <c r="CO112" s="962"/>
      <c r="CP112" s="962"/>
      <c r="CQ112" s="962"/>
      <c r="CR112" s="962"/>
      <c r="CS112" s="962"/>
      <c r="CT112" s="962"/>
      <c r="CU112" s="962"/>
      <c r="CV112" s="962"/>
      <c r="CW112" s="962"/>
      <c r="CX112" s="962"/>
      <c r="CY112" s="962"/>
      <c r="CZ112" s="962"/>
      <c r="DA112" s="962"/>
      <c r="DB112" s="962"/>
      <c r="DC112" s="962"/>
      <c r="DD112" s="962"/>
      <c r="DE112" s="962"/>
      <c r="DF112" s="962"/>
      <c r="DG112" s="962"/>
      <c r="DH112" s="962"/>
      <c r="DI112" s="962"/>
      <c r="DJ112" s="962"/>
      <c r="DK112" s="962"/>
      <c r="DL112" s="962"/>
      <c r="DM112" s="962"/>
      <c r="DN112" s="962"/>
      <c r="DO112" s="962"/>
      <c r="DP112" s="962"/>
      <c r="DQ112" s="962"/>
      <c r="DR112" s="962"/>
      <c r="DS112" s="962"/>
      <c r="DT112" s="962"/>
      <c r="DU112" s="962"/>
      <c r="DV112" s="962"/>
      <c r="DW112" s="962"/>
      <c r="DX112" s="962"/>
      <c r="DY112" s="962"/>
      <c r="DZ112" s="962"/>
      <c r="EA112" s="962"/>
      <c r="EB112" s="962"/>
      <c r="EC112" s="962"/>
      <c r="ED112" s="962"/>
      <c r="EE112" s="962"/>
      <c r="EF112" s="962"/>
      <c r="EG112" s="962"/>
      <c r="EH112" s="962"/>
      <c r="EI112" s="962"/>
      <c r="EJ112" s="962"/>
      <c r="EK112" s="962"/>
      <c r="EL112" s="962"/>
      <c r="EM112" s="962"/>
      <c r="EN112" s="962"/>
      <c r="EO112" s="962"/>
      <c r="EP112" s="962"/>
      <c r="EQ112" s="962"/>
      <c r="ER112" s="962"/>
      <c r="ES112" s="962"/>
      <c r="ET112" s="962"/>
      <c r="EU112" s="962"/>
      <c r="EV112" s="962"/>
      <c r="EW112" s="962"/>
      <c r="EX112" s="962"/>
      <c r="EY112" s="962"/>
      <c r="EZ112" s="962"/>
      <c r="FA112" s="962"/>
      <c r="FB112" s="962"/>
      <c r="FC112" s="962"/>
      <c r="FD112" s="962"/>
      <c r="FE112" s="962"/>
      <c r="FF112" s="962"/>
      <c r="FG112" s="962"/>
      <c r="FH112" s="962"/>
      <c r="FI112" s="962"/>
      <c r="FJ112" s="962"/>
      <c r="FK112" s="962"/>
      <c r="FL112" s="962"/>
      <c r="FM112" s="962"/>
      <c r="FN112" s="962"/>
      <c r="FO112" s="962"/>
      <c r="FP112" s="962"/>
      <c r="FQ112" s="962"/>
      <c r="FR112" s="962"/>
      <c r="FS112" s="962"/>
      <c r="FT112" s="962"/>
      <c r="FU112" s="962"/>
      <c r="FV112" s="962"/>
      <c r="FW112" s="962"/>
      <c r="FX112" s="962"/>
      <c r="FY112" s="962"/>
      <c r="FZ112" s="962"/>
      <c r="GA112" s="962"/>
      <c r="GB112" s="962"/>
      <c r="GC112" s="962"/>
      <c r="GD112" s="962"/>
      <c r="GE112" s="962"/>
      <c r="GF112" s="962"/>
      <c r="GG112" s="962"/>
      <c r="GH112" s="962"/>
      <c r="GI112" s="962"/>
      <c r="GJ112" s="962"/>
      <c r="GK112" s="962"/>
      <c r="GL112" s="962"/>
      <c r="GM112" s="962"/>
      <c r="GN112" s="962"/>
      <c r="GO112" s="962"/>
      <c r="GP112" s="962"/>
      <c r="GQ112" s="962"/>
      <c r="GR112" s="962"/>
      <c r="GS112" s="962"/>
      <c r="GT112" s="962"/>
      <c r="GU112" s="962"/>
      <c r="GV112" s="962"/>
      <c r="GW112" s="962"/>
      <c r="GX112" s="962"/>
      <c r="GY112" s="962"/>
      <c r="GZ112" s="962"/>
      <c r="HA112" s="962"/>
      <c r="HB112" s="962"/>
      <c r="HC112" s="962"/>
      <c r="HD112" s="962"/>
      <c r="HE112" s="962"/>
      <c r="HF112" s="962"/>
      <c r="HG112" s="962"/>
      <c r="HH112" s="962"/>
      <c r="HI112" s="962"/>
      <c r="HJ112" s="962"/>
      <c r="HK112" s="962"/>
      <c r="HL112" s="962"/>
      <c r="HM112" s="962"/>
      <c r="HN112" s="962"/>
      <c r="HO112" s="962"/>
      <c r="HP112" s="962"/>
      <c r="HQ112" s="962"/>
      <c r="HR112" s="962"/>
      <c r="HS112" s="962"/>
      <c r="HT112" s="962"/>
      <c r="HU112" s="962"/>
      <c r="HV112" s="962"/>
      <c r="HW112" s="962"/>
      <c r="HX112" s="962"/>
      <c r="HY112" s="962"/>
      <c r="HZ112" s="962"/>
      <c r="IA112" s="962"/>
      <c r="IB112" s="962"/>
      <c r="IC112" s="962"/>
      <c r="ID112" s="962"/>
      <c r="IE112" s="962"/>
      <c r="IF112" s="962"/>
      <c r="IG112" s="962"/>
      <c r="IH112" s="962"/>
      <c r="II112" s="962"/>
      <c r="IJ112" s="962"/>
      <c r="IK112" s="962"/>
      <c r="IL112" s="962"/>
      <c r="IM112" s="962"/>
      <c r="IN112" s="962"/>
      <c r="IO112" s="962"/>
      <c r="IP112" s="962"/>
      <c r="IQ112" s="962"/>
      <c r="IR112" s="962"/>
      <c r="IS112" s="962"/>
      <c r="IT112" s="962"/>
      <c r="IU112" s="962"/>
      <c r="IV112" s="962"/>
    </row>
    <row r="113" spans="1:256" s="1041" customFormat="1" ht="15" customHeight="1">
      <c r="A113" s="958"/>
      <c r="B113" s="958"/>
      <c r="C113" s="958"/>
      <c r="D113" s="1006"/>
      <c r="E113" s="1006"/>
      <c r="F113" s="1006"/>
      <c r="G113" s="975"/>
      <c r="H113" s="975"/>
      <c r="I113" s="962"/>
      <c r="J113" s="964"/>
      <c r="K113" s="962"/>
      <c r="L113" s="962"/>
      <c r="M113" s="964"/>
      <c r="N113" s="962"/>
      <c r="O113" s="962"/>
      <c r="P113" s="962"/>
      <c r="Q113" s="962"/>
      <c r="R113" s="962"/>
      <c r="S113" s="962"/>
      <c r="T113" s="962"/>
      <c r="U113" s="962"/>
      <c r="V113" s="962"/>
      <c r="W113" s="962"/>
      <c r="X113" s="962"/>
      <c r="Y113" s="962"/>
      <c r="Z113" s="962"/>
      <c r="AA113" s="962"/>
      <c r="AB113" s="962"/>
      <c r="AC113" s="962"/>
      <c r="AD113" s="962"/>
      <c r="AE113" s="962"/>
      <c r="AF113" s="962"/>
      <c r="AG113" s="962"/>
      <c r="AH113" s="962"/>
      <c r="AI113" s="962"/>
      <c r="AJ113" s="962"/>
      <c r="AK113" s="962"/>
      <c r="AL113" s="962"/>
      <c r="AM113" s="962"/>
      <c r="AN113" s="962"/>
      <c r="AO113" s="962"/>
      <c r="AP113" s="962"/>
      <c r="AQ113" s="962"/>
      <c r="AR113" s="962"/>
      <c r="AS113" s="962"/>
      <c r="AT113" s="962"/>
      <c r="AU113" s="962"/>
      <c r="AV113" s="962"/>
      <c r="AW113" s="962"/>
      <c r="AX113" s="962"/>
      <c r="AY113" s="962"/>
      <c r="AZ113" s="962"/>
      <c r="BA113" s="962"/>
      <c r="BB113" s="962"/>
      <c r="BC113" s="962"/>
      <c r="BD113" s="962"/>
      <c r="BE113" s="962"/>
      <c r="BF113" s="962"/>
      <c r="BG113" s="962"/>
      <c r="BH113" s="962"/>
      <c r="BI113" s="962"/>
      <c r="BJ113" s="962"/>
      <c r="BK113" s="962"/>
      <c r="BL113" s="962"/>
      <c r="BM113" s="962"/>
      <c r="BN113" s="962"/>
      <c r="BO113" s="962"/>
      <c r="BP113" s="962"/>
      <c r="BQ113" s="962"/>
      <c r="BR113" s="962"/>
      <c r="BS113" s="962"/>
      <c r="BT113" s="962"/>
      <c r="BU113" s="962"/>
      <c r="BV113" s="962"/>
      <c r="BW113" s="962"/>
      <c r="BX113" s="962"/>
      <c r="BY113" s="962"/>
      <c r="BZ113" s="962"/>
      <c r="CA113" s="962"/>
      <c r="CB113" s="962"/>
      <c r="CC113" s="962"/>
      <c r="CD113" s="962"/>
      <c r="CE113" s="962"/>
      <c r="CF113" s="962"/>
      <c r="CG113" s="962"/>
      <c r="CH113" s="962"/>
      <c r="CI113" s="962"/>
      <c r="CJ113" s="962"/>
      <c r="CK113" s="962"/>
      <c r="CL113" s="962"/>
      <c r="CM113" s="962"/>
      <c r="CN113" s="962"/>
      <c r="CO113" s="962"/>
      <c r="CP113" s="962"/>
      <c r="CQ113" s="962"/>
      <c r="CR113" s="962"/>
      <c r="CS113" s="962"/>
      <c r="CT113" s="962"/>
      <c r="CU113" s="962"/>
      <c r="CV113" s="962"/>
      <c r="CW113" s="962"/>
      <c r="CX113" s="962"/>
      <c r="CY113" s="962"/>
      <c r="CZ113" s="962"/>
      <c r="DA113" s="962"/>
      <c r="DB113" s="962"/>
      <c r="DC113" s="962"/>
      <c r="DD113" s="962"/>
      <c r="DE113" s="962"/>
      <c r="DF113" s="962"/>
      <c r="DG113" s="962"/>
      <c r="DH113" s="962"/>
      <c r="DI113" s="962"/>
      <c r="DJ113" s="962"/>
      <c r="DK113" s="962"/>
      <c r="DL113" s="962"/>
      <c r="DM113" s="962"/>
      <c r="DN113" s="962"/>
      <c r="DO113" s="962"/>
      <c r="DP113" s="962"/>
      <c r="DQ113" s="962"/>
      <c r="DR113" s="962"/>
      <c r="DS113" s="962"/>
      <c r="DT113" s="962"/>
      <c r="DU113" s="962"/>
      <c r="DV113" s="962"/>
      <c r="DW113" s="962"/>
      <c r="DX113" s="962"/>
      <c r="DY113" s="962"/>
      <c r="DZ113" s="962"/>
      <c r="EA113" s="962"/>
      <c r="EB113" s="962"/>
      <c r="EC113" s="962"/>
      <c r="ED113" s="962"/>
      <c r="EE113" s="962"/>
      <c r="EF113" s="962"/>
      <c r="EG113" s="962"/>
      <c r="EH113" s="962"/>
      <c r="EI113" s="962"/>
      <c r="EJ113" s="962"/>
      <c r="EK113" s="962"/>
      <c r="EL113" s="962"/>
      <c r="EM113" s="962"/>
      <c r="EN113" s="962"/>
      <c r="EO113" s="962"/>
      <c r="EP113" s="962"/>
      <c r="EQ113" s="962"/>
      <c r="ER113" s="962"/>
      <c r="ES113" s="962"/>
      <c r="ET113" s="962"/>
      <c r="EU113" s="962"/>
      <c r="EV113" s="962"/>
      <c r="EW113" s="962"/>
      <c r="EX113" s="962"/>
      <c r="EY113" s="962"/>
      <c r="EZ113" s="962"/>
      <c r="FA113" s="962"/>
      <c r="FB113" s="962"/>
      <c r="FC113" s="962"/>
      <c r="FD113" s="962"/>
      <c r="FE113" s="962"/>
      <c r="FF113" s="962"/>
      <c r="FG113" s="962"/>
      <c r="FH113" s="962"/>
      <c r="FI113" s="962"/>
      <c r="FJ113" s="962"/>
      <c r="FK113" s="962"/>
      <c r="FL113" s="962"/>
      <c r="FM113" s="962"/>
      <c r="FN113" s="962"/>
      <c r="FO113" s="962"/>
      <c r="FP113" s="962"/>
      <c r="FQ113" s="962"/>
      <c r="FR113" s="962"/>
      <c r="FS113" s="962"/>
      <c r="FT113" s="962"/>
      <c r="FU113" s="962"/>
      <c r="FV113" s="962"/>
      <c r="FW113" s="962"/>
      <c r="FX113" s="962"/>
      <c r="FY113" s="962"/>
      <c r="FZ113" s="962"/>
      <c r="GA113" s="962"/>
      <c r="GB113" s="962"/>
      <c r="GC113" s="962"/>
      <c r="GD113" s="962"/>
      <c r="GE113" s="962"/>
      <c r="GF113" s="962"/>
      <c r="GG113" s="962"/>
      <c r="GH113" s="962"/>
      <c r="GI113" s="962"/>
      <c r="GJ113" s="962"/>
      <c r="GK113" s="962"/>
      <c r="GL113" s="962"/>
      <c r="GM113" s="962"/>
      <c r="GN113" s="962"/>
      <c r="GO113" s="962"/>
      <c r="GP113" s="962"/>
      <c r="GQ113" s="962"/>
      <c r="GR113" s="962"/>
      <c r="GS113" s="962"/>
      <c r="GT113" s="962"/>
      <c r="GU113" s="962"/>
      <c r="GV113" s="962"/>
      <c r="GW113" s="962"/>
      <c r="GX113" s="962"/>
      <c r="GY113" s="962"/>
      <c r="GZ113" s="962"/>
      <c r="HA113" s="962"/>
      <c r="HB113" s="962"/>
      <c r="HC113" s="962"/>
      <c r="HD113" s="962"/>
      <c r="HE113" s="962"/>
      <c r="HF113" s="962"/>
      <c r="HG113" s="962"/>
      <c r="HH113" s="962"/>
      <c r="HI113" s="962"/>
      <c r="HJ113" s="962"/>
      <c r="HK113" s="962"/>
      <c r="HL113" s="962"/>
      <c r="HM113" s="962"/>
      <c r="HN113" s="962"/>
      <c r="HO113" s="962"/>
      <c r="HP113" s="962"/>
      <c r="HQ113" s="962"/>
      <c r="HR113" s="962"/>
      <c r="HS113" s="962"/>
      <c r="HT113" s="962"/>
      <c r="HU113" s="962"/>
      <c r="HV113" s="962"/>
      <c r="HW113" s="962"/>
      <c r="HX113" s="962"/>
      <c r="HY113" s="962"/>
      <c r="HZ113" s="962"/>
      <c r="IA113" s="962"/>
      <c r="IB113" s="962"/>
      <c r="IC113" s="962"/>
      <c r="ID113" s="962"/>
      <c r="IE113" s="962"/>
      <c r="IF113" s="962"/>
      <c r="IG113" s="962"/>
      <c r="IH113" s="962"/>
      <c r="II113" s="962"/>
      <c r="IJ113" s="962"/>
      <c r="IK113" s="962"/>
      <c r="IL113" s="962"/>
      <c r="IM113" s="962"/>
      <c r="IN113" s="962"/>
      <c r="IO113" s="962"/>
      <c r="IP113" s="962"/>
      <c r="IQ113" s="962"/>
      <c r="IR113" s="962"/>
      <c r="IS113" s="962"/>
      <c r="IT113" s="962"/>
      <c r="IU113" s="962"/>
      <c r="IV113" s="962"/>
    </row>
    <row r="114" spans="1:256" s="1041" customFormat="1" ht="15" customHeight="1">
      <c r="A114" s="958"/>
      <c r="B114" s="958"/>
      <c r="C114" s="958"/>
      <c r="D114" s="1006"/>
      <c r="E114" s="1006"/>
      <c r="F114" s="1006"/>
      <c r="G114" s="975"/>
      <c r="H114" s="975"/>
      <c r="I114" s="962"/>
      <c r="J114" s="964"/>
      <c r="K114" s="962"/>
      <c r="L114" s="962"/>
      <c r="M114" s="964"/>
      <c r="N114" s="962"/>
      <c r="O114" s="962"/>
      <c r="P114" s="962"/>
      <c r="Q114" s="962"/>
      <c r="R114" s="962"/>
      <c r="S114" s="962"/>
      <c r="T114" s="962"/>
      <c r="U114" s="962"/>
      <c r="V114" s="962"/>
      <c r="W114" s="962"/>
      <c r="X114" s="962"/>
      <c r="Y114" s="962"/>
      <c r="Z114" s="962"/>
      <c r="AA114" s="962"/>
      <c r="AB114" s="962"/>
      <c r="AC114" s="962"/>
      <c r="AD114" s="962"/>
      <c r="AE114" s="962"/>
      <c r="AF114" s="962"/>
      <c r="AG114" s="962"/>
      <c r="AH114" s="962"/>
      <c r="AI114" s="962"/>
      <c r="AJ114" s="962"/>
      <c r="AK114" s="962"/>
      <c r="AL114" s="962"/>
      <c r="AM114" s="962"/>
      <c r="AN114" s="962"/>
      <c r="AO114" s="962"/>
      <c r="AP114" s="962"/>
      <c r="AQ114" s="962"/>
      <c r="AR114" s="962"/>
      <c r="AS114" s="962"/>
      <c r="AT114" s="962"/>
      <c r="AU114" s="962"/>
      <c r="AV114" s="962"/>
      <c r="AW114" s="962"/>
      <c r="AX114" s="962"/>
      <c r="AY114" s="962"/>
      <c r="AZ114" s="962"/>
      <c r="BA114" s="962"/>
      <c r="BB114" s="962"/>
      <c r="BC114" s="962"/>
      <c r="BD114" s="962"/>
      <c r="BE114" s="962"/>
      <c r="BF114" s="962"/>
      <c r="BG114" s="962"/>
      <c r="BH114" s="962"/>
      <c r="BI114" s="962"/>
      <c r="BJ114" s="962"/>
      <c r="BK114" s="962"/>
      <c r="BL114" s="962"/>
      <c r="BM114" s="962"/>
      <c r="BN114" s="962"/>
      <c r="BO114" s="962"/>
      <c r="BP114" s="962"/>
      <c r="BQ114" s="962"/>
      <c r="BR114" s="962"/>
      <c r="BS114" s="962"/>
      <c r="BT114" s="962"/>
      <c r="BU114" s="962"/>
      <c r="BV114" s="962"/>
      <c r="BW114" s="962"/>
      <c r="BX114" s="962"/>
      <c r="BY114" s="962"/>
      <c r="BZ114" s="962"/>
      <c r="CA114" s="962"/>
      <c r="CB114" s="962"/>
      <c r="CC114" s="962"/>
      <c r="CD114" s="962"/>
      <c r="CE114" s="962"/>
      <c r="CF114" s="962"/>
      <c r="CG114" s="962"/>
      <c r="CH114" s="962"/>
      <c r="CI114" s="962"/>
      <c r="CJ114" s="962"/>
      <c r="CK114" s="962"/>
      <c r="CL114" s="962"/>
      <c r="CM114" s="962"/>
      <c r="CN114" s="962"/>
      <c r="CO114" s="962"/>
      <c r="CP114" s="962"/>
      <c r="CQ114" s="962"/>
      <c r="CR114" s="962"/>
      <c r="CS114" s="962"/>
      <c r="CT114" s="962"/>
      <c r="CU114" s="962"/>
      <c r="CV114" s="962"/>
      <c r="CW114" s="962"/>
      <c r="CX114" s="962"/>
      <c r="CY114" s="962"/>
      <c r="CZ114" s="962"/>
      <c r="DA114" s="962"/>
      <c r="DB114" s="962"/>
      <c r="DC114" s="962"/>
      <c r="DD114" s="962"/>
      <c r="DE114" s="962"/>
      <c r="DF114" s="962"/>
      <c r="DG114" s="962"/>
      <c r="DH114" s="962"/>
      <c r="DI114" s="962"/>
      <c r="DJ114" s="962"/>
      <c r="DK114" s="962"/>
      <c r="DL114" s="962"/>
      <c r="DM114" s="962"/>
      <c r="DN114" s="962"/>
      <c r="DO114" s="962"/>
      <c r="DP114" s="962"/>
      <c r="DQ114" s="962"/>
      <c r="DR114" s="962"/>
      <c r="DS114" s="962"/>
      <c r="DT114" s="962"/>
      <c r="DU114" s="962"/>
      <c r="DV114" s="962"/>
      <c r="DW114" s="962"/>
      <c r="DX114" s="962"/>
      <c r="DY114" s="962"/>
      <c r="DZ114" s="962"/>
      <c r="EA114" s="962"/>
      <c r="EB114" s="962"/>
      <c r="EC114" s="962"/>
      <c r="ED114" s="962"/>
      <c r="EE114" s="962"/>
      <c r="EF114" s="962"/>
      <c r="EG114" s="962"/>
      <c r="EH114" s="962"/>
      <c r="EI114" s="962"/>
      <c r="EJ114" s="962"/>
      <c r="EK114" s="962"/>
      <c r="EL114" s="962"/>
      <c r="EM114" s="962"/>
      <c r="EN114" s="962"/>
      <c r="EO114" s="962"/>
      <c r="EP114" s="962"/>
      <c r="EQ114" s="962"/>
      <c r="ER114" s="962"/>
      <c r="ES114" s="962"/>
      <c r="ET114" s="962"/>
      <c r="EU114" s="962"/>
      <c r="EV114" s="962"/>
      <c r="EW114" s="962"/>
      <c r="EX114" s="962"/>
      <c r="EY114" s="962"/>
      <c r="EZ114" s="962"/>
      <c r="FA114" s="962"/>
      <c r="FB114" s="962"/>
      <c r="FC114" s="962"/>
      <c r="FD114" s="962"/>
      <c r="FE114" s="962"/>
      <c r="FF114" s="962"/>
      <c r="FG114" s="962"/>
      <c r="FH114" s="962"/>
      <c r="FI114" s="962"/>
      <c r="FJ114" s="962"/>
      <c r="FK114" s="962"/>
      <c r="FL114" s="962"/>
      <c r="FM114" s="962"/>
      <c r="FN114" s="962"/>
      <c r="FO114" s="962"/>
      <c r="FP114" s="962"/>
      <c r="FQ114" s="962"/>
      <c r="FR114" s="962"/>
      <c r="FS114" s="962"/>
      <c r="FT114" s="962"/>
      <c r="FU114" s="962"/>
      <c r="FV114" s="962"/>
      <c r="FW114" s="962"/>
      <c r="FX114" s="962"/>
      <c r="FY114" s="962"/>
      <c r="FZ114" s="962"/>
      <c r="GA114" s="962"/>
      <c r="GB114" s="962"/>
      <c r="GC114" s="962"/>
      <c r="GD114" s="962"/>
      <c r="GE114" s="962"/>
      <c r="GF114" s="962"/>
      <c r="GG114" s="962"/>
      <c r="GH114" s="962"/>
      <c r="GI114" s="962"/>
      <c r="GJ114" s="962"/>
      <c r="GK114" s="962"/>
      <c r="GL114" s="962"/>
      <c r="GM114" s="962"/>
      <c r="GN114" s="962"/>
      <c r="GO114" s="962"/>
      <c r="GP114" s="962"/>
      <c r="GQ114" s="962"/>
      <c r="GR114" s="962"/>
      <c r="GS114" s="962"/>
      <c r="GT114" s="962"/>
      <c r="GU114" s="962"/>
      <c r="GV114" s="962"/>
      <c r="GW114" s="962"/>
      <c r="GX114" s="962"/>
      <c r="GY114" s="962"/>
      <c r="GZ114" s="962"/>
      <c r="HA114" s="962"/>
      <c r="HB114" s="962"/>
      <c r="HC114" s="962"/>
      <c r="HD114" s="962"/>
      <c r="HE114" s="962"/>
      <c r="HF114" s="962"/>
      <c r="HG114" s="962"/>
      <c r="HH114" s="962"/>
      <c r="HI114" s="962"/>
      <c r="HJ114" s="962"/>
      <c r="HK114" s="962"/>
      <c r="HL114" s="962"/>
      <c r="HM114" s="962"/>
      <c r="HN114" s="962"/>
      <c r="HO114" s="962"/>
      <c r="HP114" s="962"/>
      <c r="HQ114" s="962"/>
      <c r="HR114" s="962"/>
      <c r="HS114" s="962"/>
      <c r="HT114" s="962"/>
      <c r="HU114" s="962"/>
      <c r="HV114" s="962"/>
      <c r="HW114" s="962"/>
      <c r="HX114" s="962"/>
      <c r="HY114" s="962"/>
      <c r="HZ114" s="962"/>
      <c r="IA114" s="962"/>
      <c r="IB114" s="962"/>
      <c r="IC114" s="962"/>
      <c r="ID114" s="962"/>
      <c r="IE114" s="962"/>
      <c r="IF114" s="962"/>
      <c r="IG114" s="962"/>
      <c r="IH114" s="962"/>
      <c r="II114" s="962"/>
      <c r="IJ114" s="962"/>
      <c r="IK114" s="962"/>
      <c r="IL114" s="962"/>
      <c r="IM114" s="962"/>
      <c r="IN114" s="962"/>
      <c r="IO114" s="962"/>
      <c r="IP114" s="962"/>
      <c r="IQ114" s="962"/>
      <c r="IR114" s="962"/>
      <c r="IS114" s="962"/>
      <c r="IT114" s="962"/>
      <c r="IU114" s="962"/>
      <c r="IV114" s="962"/>
    </row>
    <row r="115" spans="1:256" s="1041" customFormat="1" ht="15" customHeight="1">
      <c r="A115" s="958"/>
      <c r="B115" s="958"/>
      <c r="C115" s="958"/>
      <c r="D115" s="1006"/>
      <c r="E115" s="1006"/>
      <c r="F115" s="1006"/>
      <c r="G115" s="975"/>
      <c r="H115" s="975"/>
      <c r="I115" s="962"/>
      <c r="J115" s="964"/>
      <c r="K115" s="962"/>
      <c r="L115" s="962"/>
      <c r="M115" s="964"/>
      <c r="N115" s="962"/>
      <c r="O115" s="962"/>
      <c r="P115" s="962"/>
      <c r="Q115" s="962"/>
      <c r="R115" s="962"/>
      <c r="S115" s="962"/>
      <c r="T115" s="962"/>
      <c r="U115" s="962"/>
      <c r="V115" s="962"/>
      <c r="W115" s="962"/>
      <c r="X115" s="962"/>
      <c r="Y115" s="962"/>
      <c r="Z115" s="962"/>
      <c r="AA115" s="962"/>
      <c r="AB115" s="962"/>
      <c r="AC115" s="962"/>
      <c r="AD115" s="962"/>
      <c r="AE115" s="962"/>
      <c r="AF115" s="962"/>
      <c r="AG115" s="962"/>
      <c r="AH115" s="962"/>
      <c r="AI115" s="962"/>
      <c r="AJ115" s="962"/>
      <c r="AK115" s="962"/>
      <c r="AL115" s="962"/>
      <c r="AM115" s="962"/>
      <c r="AN115" s="962"/>
      <c r="AO115" s="962"/>
      <c r="AP115" s="962"/>
      <c r="AQ115" s="962"/>
      <c r="AR115" s="962"/>
      <c r="AS115" s="962"/>
      <c r="AT115" s="962"/>
      <c r="AU115" s="962"/>
      <c r="AV115" s="962"/>
      <c r="AW115" s="962"/>
      <c r="AX115" s="962"/>
      <c r="AY115" s="962"/>
      <c r="AZ115" s="962"/>
      <c r="BA115" s="962"/>
      <c r="BB115" s="962"/>
      <c r="BC115" s="962"/>
      <c r="BD115" s="962"/>
      <c r="BE115" s="962"/>
      <c r="BF115" s="962"/>
      <c r="BG115" s="962"/>
      <c r="BH115" s="962"/>
      <c r="BI115" s="962"/>
      <c r="BJ115" s="962"/>
      <c r="BK115" s="962"/>
      <c r="BL115" s="962"/>
      <c r="BM115" s="962"/>
      <c r="BN115" s="962"/>
      <c r="BO115" s="962"/>
      <c r="BP115" s="962"/>
      <c r="BQ115" s="962"/>
      <c r="BR115" s="962"/>
      <c r="BS115" s="962"/>
      <c r="BT115" s="962"/>
      <c r="BU115" s="962"/>
      <c r="BV115" s="962"/>
      <c r="BW115" s="962"/>
      <c r="BX115" s="962"/>
      <c r="BY115" s="962"/>
      <c r="BZ115" s="962"/>
      <c r="CA115" s="962"/>
      <c r="CB115" s="962"/>
      <c r="CC115" s="962"/>
      <c r="CD115" s="962"/>
      <c r="CE115" s="962"/>
      <c r="CF115" s="962"/>
      <c r="CG115" s="962"/>
      <c r="CH115" s="962"/>
      <c r="CI115" s="962"/>
      <c r="CJ115" s="962"/>
      <c r="CK115" s="962"/>
      <c r="CL115" s="962"/>
      <c r="CM115" s="962"/>
      <c r="CN115" s="962"/>
      <c r="CO115" s="962"/>
      <c r="CP115" s="962"/>
      <c r="CQ115" s="962"/>
      <c r="CR115" s="962"/>
      <c r="CS115" s="962"/>
      <c r="CT115" s="962"/>
      <c r="CU115" s="962"/>
      <c r="CV115" s="962"/>
      <c r="CW115" s="962"/>
      <c r="CX115" s="962"/>
      <c r="CY115" s="962"/>
      <c r="CZ115" s="962"/>
      <c r="DA115" s="962"/>
      <c r="DB115" s="962"/>
      <c r="DC115" s="962"/>
      <c r="DD115" s="962"/>
      <c r="DE115" s="962"/>
      <c r="DF115" s="962"/>
      <c r="DG115" s="962"/>
      <c r="DH115" s="962"/>
      <c r="DI115" s="962"/>
      <c r="DJ115" s="962"/>
      <c r="DK115" s="962"/>
      <c r="DL115" s="962"/>
      <c r="DM115" s="962"/>
      <c r="DN115" s="962"/>
      <c r="DO115" s="962"/>
      <c r="DP115" s="962"/>
      <c r="DQ115" s="962"/>
      <c r="DR115" s="962"/>
      <c r="DS115" s="962"/>
      <c r="DT115" s="962"/>
      <c r="DU115" s="962"/>
      <c r="DV115" s="962"/>
      <c r="DW115" s="962"/>
      <c r="DX115" s="962"/>
      <c r="DY115" s="962"/>
      <c r="DZ115" s="962"/>
      <c r="EA115" s="962"/>
      <c r="EB115" s="962"/>
      <c r="EC115" s="962"/>
      <c r="ED115" s="962"/>
      <c r="EE115" s="962"/>
      <c r="EF115" s="962"/>
      <c r="EG115" s="962"/>
      <c r="EH115" s="962"/>
      <c r="EI115" s="962"/>
      <c r="EJ115" s="962"/>
      <c r="EK115" s="962"/>
      <c r="EL115" s="962"/>
      <c r="EM115" s="962"/>
      <c r="EN115" s="962"/>
      <c r="EO115" s="962"/>
      <c r="EP115" s="962"/>
      <c r="EQ115" s="962"/>
      <c r="ER115" s="962"/>
      <c r="ES115" s="962"/>
      <c r="ET115" s="962"/>
      <c r="EU115" s="962"/>
      <c r="EV115" s="962"/>
      <c r="EW115" s="962"/>
      <c r="EX115" s="962"/>
      <c r="EY115" s="962"/>
      <c r="EZ115" s="962"/>
      <c r="FA115" s="962"/>
      <c r="FB115" s="962"/>
      <c r="FC115" s="962"/>
      <c r="FD115" s="962"/>
      <c r="FE115" s="962"/>
      <c r="FF115" s="962"/>
      <c r="FG115" s="962"/>
      <c r="FH115" s="962"/>
      <c r="FI115" s="962"/>
      <c r="FJ115" s="962"/>
      <c r="FK115" s="962"/>
      <c r="FL115" s="962"/>
      <c r="FM115" s="962"/>
      <c r="FN115" s="962"/>
      <c r="FO115" s="962"/>
      <c r="FP115" s="962"/>
      <c r="FQ115" s="962"/>
      <c r="FR115" s="962"/>
      <c r="FS115" s="962"/>
      <c r="FT115" s="962"/>
      <c r="FU115" s="962"/>
      <c r="FV115" s="962"/>
      <c r="FW115" s="962"/>
      <c r="FX115" s="962"/>
      <c r="FY115" s="962"/>
      <c r="FZ115" s="962"/>
      <c r="GA115" s="962"/>
      <c r="GB115" s="962"/>
      <c r="GC115" s="962"/>
      <c r="GD115" s="962"/>
      <c r="GE115" s="962"/>
      <c r="GF115" s="962"/>
      <c r="GG115" s="962"/>
      <c r="GH115" s="962"/>
      <c r="GI115" s="962"/>
      <c r="GJ115" s="962"/>
      <c r="GK115" s="962"/>
      <c r="GL115" s="962"/>
      <c r="GM115" s="962"/>
      <c r="GN115" s="962"/>
      <c r="GO115" s="962"/>
      <c r="GP115" s="962"/>
      <c r="GQ115" s="962"/>
      <c r="GR115" s="962"/>
      <c r="GS115" s="962"/>
      <c r="GT115" s="962"/>
      <c r="GU115" s="962"/>
      <c r="GV115" s="962"/>
      <c r="GW115" s="962"/>
      <c r="GX115" s="962"/>
      <c r="GY115" s="962"/>
      <c r="GZ115" s="962"/>
      <c r="HA115" s="962"/>
      <c r="HB115" s="962"/>
      <c r="HC115" s="962"/>
      <c r="HD115" s="962"/>
      <c r="HE115" s="962"/>
      <c r="HF115" s="962"/>
      <c r="HG115" s="962"/>
      <c r="HH115" s="962"/>
      <c r="HI115" s="962"/>
      <c r="HJ115" s="962"/>
      <c r="HK115" s="962"/>
      <c r="HL115" s="962"/>
      <c r="HM115" s="962"/>
      <c r="HN115" s="962"/>
      <c r="HO115" s="962"/>
      <c r="HP115" s="962"/>
      <c r="HQ115" s="962"/>
      <c r="HR115" s="962"/>
      <c r="HS115" s="962"/>
      <c r="HT115" s="962"/>
      <c r="HU115" s="962"/>
      <c r="HV115" s="962"/>
      <c r="HW115" s="962"/>
      <c r="HX115" s="962"/>
      <c r="HY115" s="962"/>
      <c r="HZ115" s="962"/>
      <c r="IA115" s="962"/>
      <c r="IB115" s="962"/>
      <c r="IC115" s="962"/>
      <c r="ID115" s="962"/>
      <c r="IE115" s="962"/>
      <c r="IF115" s="962"/>
      <c r="IG115" s="962"/>
      <c r="IH115" s="962"/>
      <c r="II115" s="962"/>
      <c r="IJ115" s="962"/>
      <c r="IK115" s="962"/>
      <c r="IL115" s="962"/>
      <c r="IM115" s="962"/>
      <c r="IN115" s="962"/>
      <c r="IO115" s="962"/>
      <c r="IP115" s="962"/>
      <c r="IQ115" s="962"/>
      <c r="IR115" s="962"/>
      <c r="IS115" s="962"/>
      <c r="IT115" s="962"/>
      <c r="IU115" s="962"/>
      <c r="IV115" s="962"/>
    </row>
    <row r="116" spans="1:256" s="1041" customFormat="1" ht="15" customHeight="1">
      <c r="A116" s="958"/>
      <c r="B116" s="958"/>
      <c r="C116" s="958"/>
      <c r="D116" s="1006"/>
      <c r="E116" s="1006"/>
      <c r="F116" s="1006"/>
      <c r="G116" s="975"/>
      <c r="H116" s="975"/>
      <c r="I116" s="962"/>
      <c r="J116" s="964"/>
      <c r="K116" s="962"/>
      <c r="L116" s="962"/>
      <c r="M116" s="964"/>
      <c r="N116" s="962"/>
      <c r="O116" s="962"/>
      <c r="P116" s="962"/>
      <c r="Q116" s="962"/>
      <c r="R116" s="962"/>
      <c r="S116" s="962"/>
      <c r="T116" s="962"/>
      <c r="U116" s="962"/>
      <c r="V116" s="962"/>
      <c r="W116" s="962"/>
      <c r="X116" s="962"/>
      <c r="Y116" s="962"/>
      <c r="Z116" s="962"/>
      <c r="AA116" s="962"/>
      <c r="AB116" s="962"/>
      <c r="AC116" s="962"/>
      <c r="AD116" s="962"/>
      <c r="AE116" s="962"/>
      <c r="AF116" s="962"/>
      <c r="AG116" s="962"/>
      <c r="AH116" s="962"/>
      <c r="AI116" s="962"/>
      <c r="AJ116" s="962"/>
      <c r="AK116" s="962"/>
      <c r="AL116" s="962"/>
      <c r="AM116" s="962"/>
      <c r="AN116" s="962"/>
      <c r="AO116" s="962"/>
      <c r="AP116" s="962"/>
      <c r="AQ116" s="962"/>
      <c r="AR116" s="962"/>
      <c r="AS116" s="962"/>
      <c r="AT116" s="962"/>
      <c r="AU116" s="962"/>
      <c r="AV116" s="962"/>
      <c r="AW116" s="962"/>
      <c r="AX116" s="962"/>
      <c r="AY116" s="962"/>
      <c r="AZ116" s="962"/>
      <c r="BA116" s="962"/>
      <c r="BB116" s="962"/>
      <c r="BC116" s="962"/>
      <c r="BD116" s="962"/>
      <c r="BE116" s="962"/>
      <c r="BF116" s="962"/>
      <c r="BG116" s="962"/>
      <c r="BH116" s="962"/>
      <c r="BI116" s="962"/>
      <c r="BJ116" s="962"/>
      <c r="BK116" s="962"/>
      <c r="BL116" s="962"/>
      <c r="BM116" s="962"/>
      <c r="BN116" s="962"/>
      <c r="BO116" s="962"/>
      <c r="BP116" s="962"/>
      <c r="BQ116" s="962"/>
      <c r="BR116" s="962"/>
      <c r="BS116" s="962"/>
      <c r="BT116" s="962"/>
      <c r="BU116" s="962"/>
      <c r="BV116" s="962"/>
      <c r="BW116" s="962"/>
      <c r="BX116" s="962"/>
      <c r="BY116" s="962"/>
      <c r="BZ116" s="962"/>
      <c r="CA116" s="962"/>
      <c r="CB116" s="962"/>
      <c r="CC116" s="962"/>
      <c r="CD116" s="962"/>
      <c r="CE116" s="962"/>
      <c r="CF116" s="962"/>
      <c r="CG116" s="962"/>
      <c r="CH116" s="962"/>
      <c r="CI116" s="962"/>
      <c r="CJ116" s="962"/>
      <c r="CK116" s="962"/>
      <c r="CL116" s="962"/>
      <c r="CM116" s="962"/>
      <c r="CN116" s="962"/>
      <c r="CO116" s="962"/>
      <c r="CP116" s="962"/>
      <c r="CQ116" s="962"/>
      <c r="CR116" s="962"/>
      <c r="CS116" s="962"/>
      <c r="CT116" s="962"/>
      <c r="CU116" s="962"/>
      <c r="CV116" s="962"/>
      <c r="CW116" s="962"/>
      <c r="CX116" s="962"/>
      <c r="CY116" s="962"/>
      <c r="CZ116" s="962"/>
      <c r="DA116" s="962"/>
      <c r="DB116" s="962"/>
      <c r="DC116" s="962"/>
      <c r="DD116" s="962"/>
      <c r="DE116" s="962"/>
      <c r="DF116" s="962"/>
      <c r="DG116" s="962"/>
      <c r="DH116" s="962"/>
      <c r="DI116" s="962"/>
      <c r="DJ116" s="962"/>
      <c r="DK116" s="962"/>
      <c r="DL116" s="962"/>
      <c r="DM116" s="962"/>
      <c r="DN116" s="962"/>
      <c r="DO116" s="962"/>
      <c r="DP116" s="962"/>
      <c r="DQ116" s="962"/>
      <c r="DR116" s="962"/>
      <c r="DS116" s="962"/>
      <c r="DT116" s="962"/>
      <c r="DU116" s="962"/>
      <c r="DV116" s="962"/>
      <c r="DW116" s="962"/>
      <c r="DX116" s="962"/>
      <c r="DY116" s="962"/>
      <c r="DZ116" s="962"/>
      <c r="EA116" s="962"/>
      <c r="EB116" s="962"/>
      <c r="EC116" s="962"/>
      <c r="ED116" s="962"/>
      <c r="EE116" s="962"/>
      <c r="EF116" s="962"/>
      <c r="EG116" s="962"/>
      <c r="EH116" s="962"/>
      <c r="EI116" s="962"/>
      <c r="EJ116" s="962"/>
      <c r="EK116" s="962"/>
      <c r="EL116" s="962"/>
      <c r="EM116" s="962"/>
      <c r="EN116" s="962"/>
      <c r="EO116" s="962"/>
      <c r="EP116" s="962"/>
      <c r="EQ116" s="962"/>
      <c r="ER116" s="962"/>
      <c r="ES116" s="962"/>
      <c r="ET116" s="962"/>
      <c r="EU116" s="962"/>
      <c r="EV116" s="962"/>
      <c r="EW116" s="962"/>
      <c r="EX116" s="962"/>
      <c r="EY116" s="962"/>
      <c r="EZ116" s="962"/>
      <c r="FA116" s="962"/>
      <c r="FB116" s="962"/>
      <c r="FC116" s="962"/>
      <c r="FD116" s="962"/>
      <c r="FE116" s="962"/>
      <c r="FF116" s="962"/>
      <c r="FG116" s="962"/>
      <c r="FH116" s="962"/>
      <c r="FI116" s="962"/>
      <c r="FJ116" s="962"/>
      <c r="FK116" s="962"/>
      <c r="FL116" s="962"/>
      <c r="FM116" s="962"/>
      <c r="FN116" s="962"/>
      <c r="FO116" s="962"/>
      <c r="FP116" s="962"/>
      <c r="FQ116" s="962"/>
      <c r="FR116" s="962"/>
      <c r="FS116" s="962"/>
      <c r="FT116" s="962"/>
      <c r="FU116" s="962"/>
      <c r="FV116" s="962"/>
      <c r="FW116" s="962"/>
      <c r="FX116" s="962"/>
      <c r="FY116" s="962"/>
      <c r="FZ116" s="962"/>
      <c r="GA116" s="962"/>
      <c r="GB116" s="962"/>
      <c r="GC116" s="962"/>
      <c r="GD116" s="962"/>
      <c r="GE116" s="962"/>
      <c r="GF116" s="962"/>
      <c r="GG116" s="962"/>
      <c r="GH116" s="962"/>
      <c r="GI116" s="962"/>
      <c r="GJ116" s="962"/>
      <c r="GK116" s="962"/>
      <c r="GL116" s="962"/>
      <c r="GM116" s="962"/>
      <c r="GN116" s="962"/>
      <c r="GO116" s="962"/>
      <c r="GP116" s="962"/>
      <c r="GQ116" s="962"/>
      <c r="GR116" s="962"/>
      <c r="GS116" s="962"/>
      <c r="GT116" s="962"/>
      <c r="GU116" s="962"/>
      <c r="GV116" s="962"/>
      <c r="GW116" s="962"/>
      <c r="GX116" s="962"/>
      <c r="GY116" s="962"/>
      <c r="GZ116" s="962"/>
      <c r="HA116" s="962"/>
      <c r="HB116" s="962"/>
      <c r="HC116" s="962"/>
      <c r="HD116" s="962"/>
      <c r="HE116" s="962"/>
      <c r="HF116" s="962"/>
      <c r="HG116" s="962"/>
      <c r="HH116" s="962"/>
      <c r="HI116" s="962"/>
      <c r="HJ116" s="962"/>
      <c r="HK116" s="962"/>
      <c r="HL116" s="962"/>
      <c r="HM116" s="962"/>
      <c r="HN116" s="962"/>
      <c r="HO116" s="962"/>
      <c r="HP116" s="962"/>
      <c r="HQ116" s="962"/>
      <c r="HR116" s="962"/>
      <c r="HS116" s="962"/>
      <c r="HT116" s="962"/>
      <c r="HU116" s="962"/>
      <c r="HV116" s="962"/>
      <c r="HW116" s="962"/>
      <c r="HX116" s="962"/>
      <c r="HY116" s="962"/>
      <c r="HZ116" s="962"/>
      <c r="IA116" s="962"/>
      <c r="IB116" s="962"/>
      <c r="IC116" s="962"/>
      <c r="ID116" s="962"/>
      <c r="IE116" s="962"/>
      <c r="IF116" s="962"/>
      <c r="IG116" s="962"/>
      <c r="IH116" s="962"/>
      <c r="II116" s="962"/>
      <c r="IJ116" s="962"/>
      <c r="IK116" s="962"/>
      <c r="IL116" s="962"/>
      <c r="IM116" s="962"/>
      <c r="IN116" s="962"/>
      <c r="IO116" s="962"/>
      <c r="IP116" s="962"/>
      <c r="IQ116" s="962"/>
      <c r="IR116" s="962"/>
      <c r="IS116" s="962"/>
      <c r="IT116" s="962"/>
      <c r="IU116" s="962"/>
      <c r="IV116" s="962"/>
    </row>
    <row r="117" spans="1:256" s="1041" customFormat="1" ht="15" customHeight="1">
      <c r="A117" s="958"/>
      <c r="B117" s="958"/>
      <c r="C117" s="958"/>
      <c r="D117" s="1006"/>
      <c r="E117" s="1006"/>
      <c r="F117" s="1006"/>
      <c r="G117" s="975"/>
      <c r="H117" s="975"/>
      <c r="I117" s="962"/>
      <c r="J117" s="964"/>
      <c r="K117" s="962"/>
      <c r="L117" s="962"/>
      <c r="M117" s="964"/>
      <c r="N117" s="962"/>
      <c r="O117" s="962"/>
      <c r="P117" s="962"/>
      <c r="Q117" s="962"/>
      <c r="R117" s="962"/>
      <c r="S117" s="962"/>
      <c r="T117" s="962"/>
      <c r="U117" s="962"/>
      <c r="V117" s="962"/>
      <c r="W117" s="962"/>
      <c r="X117" s="962"/>
      <c r="Y117" s="962"/>
      <c r="Z117" s="962"/>
      <c r="AA117" s="962"/>
      <c r="AB117" s="962"/>
      <c r="AC117" s="962"/>
      <c r="AD117" s="962"/>
      <c r="AE117" s="962"/>
      <c r="AF117" s="962"/>
      <c r="AG117" s="962"/>
      <c r="AH117" s="962"/>
      <c r="AI117" s="962"/>
      <c r="AJ117" s="962"/>
      <c r="AK117" s="962"/>
      <c r="AL117" s="962"/>
      <c r="AM117" s="962"/>
      <c r="AN117" s="962"/>
      <c r="AO117" s="962"/>
      <c r="AP117" s="962"/>
      <c r="AQ117" s="962"/>
      <c r="AR117" s="962"/>
      <c r="AS117" s="962"/>
      <c r="AT117" s="962"/>
      <c r="AU117" s="962"/>
      <c r="AV117" s="962"/>
      <c r="AW117" s="962"/>
      <c r="AX117" s="962"/>
      <c r="AY117" s="962"/>
      <c r="AZ117" s="962"/>
      <c r="BA117" s="962"/>
      <c r="BB117" s="962"/>
      <c r="BC117" s="962"/>
      <c r="BD117" s="962"/>
      <c r="BE117" s="962"/>
      <c r="BF117" s="962"/>
      <c r="BG117" s="962"/>
      <c r="BH117" s="962"/>
      <c r="BI117" s="962"/>
      <c r="BJ117" s="962"/>
      <c r="BK117" s="962"/>
      <c r="BL117" s="962"/>
      <c r="BM117" s="962"/>
      <c r="BN117" s="962"/>
      <c r="BO117" s="962"/>
      <c r="BP117" s="962"/>
      <c r="BQ117" s="962"/>
      <c r="BR117" s="962"/>
      <c r="BS117" s="962"/>
      <c r="BT117" s="962"/>
      <c r="BU117" s="962"/>
      <c r="BV117" s="962"/>
      <c r="BW117" s="962"/>
      <c r="BX117" s="962"/>
      <c r="BY117" s="962"/>
      <c r="BZ117" s="962"/>
      <c r="CA117" s="962"/>
      <c r="CB117" s="962"/>
      <c r="CC117" s="962"/>
      <c r="CD117" s="962"/>
      <c r="CE117" s="962"/>
      <c r="CF117" s="962"/>
      <c r="CG117" s="962"/>
      <c r="CH117" s="962"/>
      <c r="CI117" s="962"/>
      <c r="CJ117" s="962"/>
      <c r="CK117" s="962"/>
      <c r="CL117" s="962"/>
      <c r="CM117" s="962"/>
      <c r="CN117" s="962"/>
      <c r="CO117" s="962"/>
      <c r="CP117" s="962"/>
      <c r="CQ117" s="962"/>
      <c r="CR117" s="962"/>
      <c r="CS117" s="962"/>
      <c r="CT117" s="962"/>
      <c r="CU117" s="962"/>
      <c r="CV117" s="962"/>
      <c r="CW117" s="962"/>
      <c r="CX117" s="962"/>
      <c r="CY117" s="962"/>
      <c r="CZ117" s="962"/>
      <c r="DA117" s="962"/>
      <c r="DB117" s="962"/>
      <c r="DC117" s="962"/>
      <c r="DD117" s="962"/>
      <c r="DE117" s="962"/>
      <c r="DF117" s="962"/>
      <c r="DG117" s="962"/>
      <c r="DH117" s="962"/>
      <c r="DI117" s="962"/>
      <c r="DJ117" s="962"/>
      <c r="DK117" s="962"/>
      <c r="DL117" s="962"/>
      <c r="DM117" s="962"/>
      <c r="DN117" s="962"/>
      <c r="DO117" s="962"/>
      <c r="DP117" s="962"/>
      <c r="DQ117" s="962"/>
      <c r="DR117" s="962"/>
      <c r="DS117" s="962"/>
      <c r="DT117" s="962"/>
      <c r="DU117" s="962"/>
      <c r="DV117" s="962"/>
      <c r="DW117" s="962"/>
      <c r="DX117" s="962"/>
      <c r="DY117" s="962"/>
      <c r="DZ117" s="962"/>
      <c r="EA117" s="962"/>
      <c r="EB117" s="962"/>
      <c r="EC117" s="962"/>
      <c r="ED117" s="962"/>
      <c r="EE117" s="962"/>
      <c r="EF117" s="962"/>
      <c r="EG117" s="962"/>
      <c r="EH117" s="962"/>
      <c r="EI117" s="962"/>
      <c r="EJ117" s="962"/>
      <c r="EK117" s="962"/>
      <c r="EL117" s="962"/>
      <c r="EM117" s="962"/>
      <c r="EN117" s="962"/>
      <c r="EO117" s="962"/>
      <c r="EP117" s="962"/>
      <c r="EQ117" s="962"/>
      <c r="ER117" s="962"/>
      <c r="ES117" s="962"/>
      <c r="ET117" s="962"/>
      <c r="EU117" s="962"/>
      <c r="EV117" s="962"/>
      <c r="EW117" s="962"/>
      <c r="EX117" s="962"/>
      <c r="EY117" s="962"/>
      <c r="EZ117" s="962"/>
      <c r="FA117" s="962"/>
      <c r="FB117" s="962"/>
      <c r="FC117" s="962"/>
      <c r="FD117" s="962"/>
      <c r="FE117" s="962"/>
      <c r="FF117" s="962"/>
      <c r="FG117" s="962"/>
      <c r="FH117" s="962"/>
      <c r="FI117" s="962"/>
      <c r="FJ117" s="962"/>
      <c r="FK117" s="962"/>
      <c r="FL117" s="962"/>
      <c r="FM117" s="962"/>
      <c r="FN117" s="962"/>
      <c r="FO117" s="962"/>
      <c r="FP117" s="962"/>
      <c r="FQ117" s="962"/>
      <c r="FR117" s="962"/>
      <c r="FS117" s="962"/>
      <c r="FT117" s="962"/>
      <c r="FU117" s="962"/>
      <c r="FV117" s="962"/>
      <c r="FW117" s="962"/>
      <c r="FX117" s="962"/>
      <c r="FY117" s="962"/>
      <c r="FZ117" s="962"/>
      <c r="GA117" s="962"/>
      <c r="GB117" s="962"/>
      <c r="GC117" s="962"/>
      <c r="GD117" s="962"/>
      <c r="GE117" s="962"/>
      <c r="GF117" s="962"/>
      <c r="GG117" s="962"/>
      <c r="GH117" s="962"/>
      <c r="GI117" s="962"/>
      <c r="GJ117" s="962"/>
      <c r="GK117" s="962"/>
      <c r="GL117" s="962"/>
      <c r="GM117" s="962"/>
      <c r="GN117" s="962"/>
      <c r="GO117" s="962"/>
      <c r="GP117" s="962"/>
      <c r="GQ117" s="962"/>
      <c r="GR117" s="962"/>
      <c r="GS117" s="962"/>
      <c r="GT117" s="962"/>
      <c r="GU117" s="962"/>
      <c r="GV117" s="962"/>
      <c r="GW117" s="962"/>
      <c r="GX117" s="962"/>
      <c r="GY117" s="962"/>
      <c r="GZ117" s="962"/>
      <c r="HA117" s="962"/>
      <c r="HB117" s="962"/>
      <c r="HC117" s="962"/>
      <c r="HD117" s="962"/>
      <c r="HE117" s="962"/>
      <c r="HF117" s="962"/>
      <c r="HG117" s="962"/>
      <c r="HH117" s="962"/>
      <c r="HI117" s="962"/>
      <c r="HJ117" s="962"/>
      <c r="HK117" s="962"/>
      <c r="HL117" s="962"/>
      <c r="HM117" s="962"/>
      <c r="HN117" s="962"/>
      <c r="HO117" s="962"/>
      <c r="HP117" s="962"/>
      <c r="HQ117" s="962"/>
      <c r="HR117" s="962"/>
      <c r="HS117" s="962"/>
      <c r="HT117" s="962"/>
      <c r="HU117" s="962"/>
      <c r="HV117" s="962"/>
      <c r="HW117" s="962"/>
      <c r="HX117" s="962"/>
      <c r="HY117" s="962"/>
      <c r="HZ117" s="962"/>
      <c r="IA117" s="962"/>
      <c r="IB117" s="962"/>
      <c r="IC117" s="962"/>
      <c r="ID117" s="962"/>
      <c r="IE117" s="962"/>
      <c r="IF117" s="962"/>
      <c r="IG117" s="962"/>
      <c r="IH117" s="962"/>
      <c r="II117" s="962"/>
      <c r="IJ117" s="962"/>
      <c r="IK117" s="962"/>
      <c r="IL117" s="962"/>
      <c r="IM117" s="962"/>
      <c r="IN117" s="962"/>
      <c r="IO117" s="962"/>
      <c r="IP117" s="962"/>
      <c r="IQ117" s="962"/>
      <c r="IR117" s="962"/>
      <c r="IS117" s="962"/>
      <c r="IT117" s="962"/>
      <c r="IU117" s="962"/>
      <c r="IV117" s="962"/>
    </row>
    <row r="118" spans="1:256" s="1041" customFormat="1" ht="15" customHeight="1">
      <c r="A118" s="958"/>
      <c r="B118" s="958"/>
      <c r="C118" s="958"/>
      <c r="D118" s="1006"/>
      <c r="E118" s="1006"/>
      <c r="F118" s="1006"/>
      <c r="G118" s="975"/>
      <c r="H118" s="975"/>
      <c r="I118" s="962"/>
      <c r="J118" s="964"/>
      <c r="K118" s="962"/>
      <c r="L118" s="962"/>
      <c r="M118" s="964"/>
      <c r="N118" s="962"/>
      <c r="O118" s="962"/>
      <c r="P118" s="962"/>
      <c r="Q118" s="962"/>
      <c r="R118" s="962"/>
      <c r="S118" s="962"/>
      <c r="T118" s="962"/>
      <c r="U118" s="962"/>
      <c r="V118" s="962"/>
      <c r="W118" s="962"/>
      <c r="X118" s="962"/>
      <c r="Y118" s="962"/>
      <c r="Z118" s="962"/>
      <c r="AA118" s="962"/>
      <c r="AB118" s="962"/>
      <c r="AC118" s="962"/>
      <c r="AD118" s="962"/>
      <c r="AE118" s="962"/>
      <c r="AF118" s="962"/>
      <c r="AG118" s="962"/>
      <c r="AH118" s="962"/>
      <c r="AI118" s="962"/>
      <c r="AJ118" s="962"/>
      <c r="AK118" s="962"/>
      <c r="AL118" s="962"/>
      <c r="AM118" s="962"/>
      <c r="AN118" s="962"/>
      <c r="AO118" s="962"/>
      <c r="AP118" s="962"/>
      <c r="AQ118" s="962"/>
      <c r="AR118" s="962"/>
      <c r="AS118" s="962"/>
      <c r="AT118" s="962"/>
      <c r="AU118" s="962"/>
      <c r="AV118" s="962"/>
      <c r="AW118" s="962"/>
      <c r="AX118" s="962"/>
      <c r="AY118" s="962"/>
      <c r="AZ118" s="962"/>
      <c r="BA118" s="962"/>
      <c r="BB118" s="962"/>
      <c r="BC118" s="962"/>
      <c r="BD118" s="962"/>
      <c r="BE118" s="962"/>
      <c r="BF118" s="962"/>
      <c r="BG118" s="962"/>
      <c r="BH118" s="962"/>
      <c r="BI118" s="962"/>
      <c r="BJ118" s="962"/>
      <c r="BK118" s="962"/>
      <c r="BL118" s="962"/>
      <c r="BM118" s="962"/>
      <c r="BN118" s="962"/>
      <c r="BO118" s="962"/>
      <c r="BP118" s="962"/>
      <c r="BQ118" s="962"/>
      <c r="BR118" s="962"/>
      <c r="BS118" s="962"/>
      <c r="BT118" s="962"/>
      <c r="BU118" s="962"/>
      <c r="BV118" s="962"/>
      <c r="BW118" s="962"/>
      <c r="BX118" s="962"/>
      <c r="BY118" s="962"/>
      <c r="BZ118" s="962"/>
      <c r="CA118" s="962"/>
      <c r="CB118" s="962"/>
      <c r="CC118" s="962"/>
      <c r="CD118" s="962"/>
      <c r="CE118" s="962"/>
      <c r="CF118" s="962"/>
      <c r="CG118" s="962"/>
      <c r="CH118" s="962"/>
      <c r="CI118" s="962"/>
      <c r="CJ118" s="962"/>
      <c r="CK118" s="962"/>
      <c r="CL118" s="962"/>
      <c r="CM118" s="962"/>
      <c r="CN118" s="962"/>
      <c r="CO118" s="962"/>
      <c r="CP118" s="962"/>
      <c r="CQ118" s="962"/>
      <c r="CR118" s="962"/>
      <c r="CS118" s="962"/>
      <c r="CT118" s="962"/>
      <c r="CU118" s="962"/>
      <c r="CV118" s="962"/>
      <c r="CW118" s="962"/>
      <c r="CX118" s="962"/>
      <c r="CY118" s="962"/>
      <c r="CZ118" s="962"/>
      <c r="DA118" s="962"/>
      <c r="DB118" s="962"/>
      <c r="DC118" s="962"/>
      <c r="DD118" s="962"/>
      <c r="DE118" s="962"/>
      <c r="DF118" s="962"/>
      <c r="DG118" s="962"/>
      <c r="DH118" s="962"/>
      <c r="DI118" s="962"/>
      <c r="DJ118" s="962"/>
      <c r="DK118" s="962"/>
      <c r="DL118" s="962"/>
      <c r="DM118" s="962"/>
      <c r="DN118" s="962"/>
      <c r="DO118" s="962"/>
      <c r="DP118" s="962"/>
      <c r="DQ118" s="962"/>
      <c r="DR118" s="962"/>
      <c r="DS118" s="962"/>
      <c r="DT118" s="962"/>
      <c r="DU118" s="962"/>
      <c r="DV118" s="962"/>
      <c r="DW118" s="962"/>
      <c r="DX118" s="962"/>
      <c r="DY118" s="962"/>
      <c r="DZ118" s="962"/>
      <c r="EA118" s="962"/>
      <c r="EB118" s="962"/>
      <c r="EC118" s="962"/>
      <c r="ED118" s="962"/>
      <c r="EE118" s="962"/>
      <c r="EF118" s="962"/>
      <c r="EG118" s="962"/>
      <c r="EH118" s="962"/>
      <c r="EI118" s="962"/>
      <c r="EJ118" s="962"/>
      <c r="EK118" s="962"/>
      <c r="EL118" s="962"/>
      <c r="EM118" s="962"/>
      <c r="EN118" s="962"/>
      <c r="EO118" s="962"/>
      <c r="EP118" s="962"/>
      <c r="EQ118" s="962"/>
      <c r="ER118" s="962"/>
      <c r="ES118" s="962"/>
      <c r="ET118" s="962"/>
      <c r="EU118" s="962"/>
      <c r="EV118" s="962"/>
      <c r="EW118" s="962"/>
      <c r="EX118" s="962"/>
      <c r="EY118" s="962"/>
      <c r="EZ118" s="962"/>
      <c r="FA118" s="962"/>
      <c r="FB118" s="962"/>
      <c r="FC118" s="962"/>
      <c r="FD118" s="962"/>
      <c r="FE118" s="962"/>
      <c r="FF118" s="962"/>
      <c r="FG118" s="962"/>
      <c r="FH118" s="962"/>
      <c r="FI118" s="962"/>
      <c r="FJ118" s="962"/>
      <c r="FK118" s="962"/>
      <c r="FL118" s="962"/>
      <c r="FM118" s="962"/>
      <c r="FN118" s="962"/>
      <c r="FO118" s="962"/>
      <c r="FP118" s="962"/>
      <c r="FQ118" s="962"/>
      <c r="FR118" s="962"/>
      <c r="FS118" s="962"/>
      <c r="FT118" s="962"/>
      <c r="FU118" s="962"/>
      <c r="FV118" s="962"/>
      <c r="FW118" s="962"/>
      <c r="FX118" s="962"/>
      <c r="FY118" s="962"/>
      <c r="FZ118" s="962"/>
      <c r="GA118" s="962"/>
      <c r="GB118" s="962"/>
      <c r="GC118" s="962"/>
      <c r="GD118" s="962"/>
      <c r="GE118" s="962"/>
      <c r="GF118" s="962"/>
      <c r="GG118" s="962"/>
      <c r="GH118" s="962"/>
      <c r="GI118" s="962"/>
      <c r="GJ118" s="962"/>
      <c r="GK118" s="962"/>
      <c r="GL118" s="962"/>
      <c r="GM118" s="962"/>
      <c r="GN118" s="962"/>
      <c r="GO118" s="962"/>
      <c r="GP118" s="962"/>
      <c r="GQ118" s="962"/>
      <c r="GR118" s="962"/>
      <c r="GS118" s="962"/>
      <c r="GT118" s="962"/>
      <c r="GU118" s="962"/>
      <c r="GV118" s="962"/>
      <c r="GW118" s="962"/>
      <c r="GX118" s="962"/>
      <c r="GY118" s="962"/>
      <c r="GZ118" s="962"/>
      <c r="HA118" s="962"/>
      <c r="HB118" s="962"/>
      <c r="HC118" s="962"/>
      <c r="HD118" s="962"/>
      <c r="HE118" s="962"/>
      <c r="HF118" s="962"/>
      <c r="HG118" s="962"/>
      <c r="HH118" s="962"/>
      <c r="HI118" s="962"/>
      <c r="HJ118" s="962"/>
      <c r="HK118" s="962"/>
      <c r="HL118" s="962"/>
      <c r="HM118" s="962"/>
      <c r="HN118" s="962"/>
      <c r="HO118" s="962"/>
      <c r="HP118" s="962"/>
      <c r="HQ118" s="962"/>
      <c r="HR118" s="962"/>
      <c r="HS118" s="962"/>
      <c r="HT118" s="962"/>
      <c r="HU118" s="962"/>
      <c r="HV118" s="962"/>
      <c r="HW118" s="962"/>
      <c r="HX118" s="962"/>
      <c r="HY118" s="962"/>
      <c r="HZ118" s="962"/>
      <c r="IA118" s="962"/>
      <c r="IB118" s="962"/>
      <c r="IC118" s="962"/>
      <c r="ID118" s="962"/>
      <c r="IE118" s="962"/>
      <c r="IF118" s="962"/>
      <c r="IG118" s="962"/>
      <c r="IH118" s="962"/>
      <c r="II118" s="962"/>
      <c r="IJ118" s="962"/>
      <c r="IK118" s="962"/>
      <c r="IL118" s="962"/>
      <c r="IM118" s="962"/>
      <c r="IN118" s="962"/>
      <c r="IO118" s="962"/>
      <c r="IP118" s="962"/>
      <c r="IQ118" s="962"/>
      <c r="IR118" s="962"/>
      <c r="IS118" s="962"/>
      <c r="IT118" s="962"/>
      <c r="IU118" s="962"/>
      <c r="IV118" s="962"/>
    </row>
    <row r="119" spans="1:256" s="1041" customFormat="1" ht="15" customHeight="1">
      <c r="A119" s="958"/>
      <c r="B119" s="958"/>
      <c r="C119" s="958"/>
      <c r="D119" s="1006"/>
      <c r="E119" s="1006"/>
      <c r="F119" s="1006"/>
      <c r="G119" s="975"/>
      <c r="H119" s="975"/>
      <c r="I119" s="962"/>
      <c r="J119" s="964"/>
      <c r="K119" s="962"/>
      <c r="L119" s="962"/>
      <c r="M119" s="964"/>
      <c r="N119" s="962"/>
      <c r="O119" s="962"/>
      <c r="P119" s="962"/>
      <c r="Q119" s="962"/>
      <c r="R119" s="962"/>
      <c r="S119" s="962"/>
      <c r="T119" s="962"/>
      <c r="U119" s="962"/>
      <c r="V119" s="962"/>
      <c r="W119" s="962"/>
      <c r="X119" s="962"/>
      <c r="Y119" s="962"/>
      <c r="Z119" s="962"/>
      <c r="AA119" s="962"/>
      <c r="AB119" s="962"/>
      <c r="AC119" s="962"/>
      <c r="AD119" s="962"/>
      <c r="AE119" s="962"/>
      <c r="AF119" s="962"/>
      <c r="AG119" s="962"/>
      <c r="AH119" s="962"/>
      <c r="AI119" s="962"/>
      <c r="AJ119" s="962"/>
      <c r="AK119" s="962"/>
      <c r="AL119" s="962"/>
      <c r="AM119" s="962"/>
      <c r="AN119" s="962"/>
      <c r="AO119" s="962"/>
      <c r="AP119" s="962"/>
      <c r="AQ119" s="962"/>
      <c r="AR119" s="962"/>
      <c r="AS119" s="962"/>
      <c r="AT119" s="962"/>
      <c r="AU119" s="962"/>
      <c r="AV119" s="962"/>
      <c r="AW119" s="962"/>
      <c r="AX119" s="962"/>
      <c r="AY119" s="962"/>
      <c r="AZ119" s="962"/>
      <c r="BA119" s="962"/>
      <c r="BB119" s="962"/>
      <c r="BC119" s="962"/>
      <c r="BD119" s="962"/>
      <c r="BE119" s="962"/>
      <c r="BF119" s="962"/>
      <c r="BG119" s="962"/>
      <c r="BH119" s="962"/>
      <c r="BI119" s="962"/>
      <c r="BJ119" s="962"/>
      <c r="BK119" s="962"/>
      <c r="BL119" s="962"/>
      <c r="BM119" s="962"/>
      <c r="BN119" s="962"/>
      <c r="BO119" s="962"/>
      <c r="BP119" s="962"/>
      <c r="BQ119" s="962"/>
      <c r="BR119" s="962"/>
      <c r="BS119" s="962"/>
      <c r="BT119" s="962"/>
      <c r="BU119" s="962"/>
      <c r="BV119" s="962"/>
      <c r="BW119" s="962"/>
      <c r="BX119" s="962"/>
      <c r="BY119" s="962"/>
      <c r="BZ119" s="962"/>
      <c r="CA119" s="962"/>
      <c r="CB119" s="962"/>
      <c r="CC119" s="962"/>
      <c r="CD119" s="962"/>
      <c r="CE119" s="962"/>
      <c r="CF119" s="962"/>
      <c r="CG119" s="962"/>
      <c r="CH119" s="962"/>
      <c r="CI119" s="962"/>
      <c r="CJ119" s="962"/>
      <c r="CK119" s="962"/>
      <c r="CL119" s="962"/>
      <c r="CM119" s="962"/>
      <c r="CN119" s="962"/>
      <c r="CO119" s="962"/>
      <c r="CP119" s="962"/>
      <c r="CQ119" s="962"/>
      <c r="CR119" s="962"/>
      <c r="CS119" s="962"/>
      <c r="CT119" s="962"/>
      <c r="CU119" s="962"/>
      <c r="CV119" s="962"/>
      <c r="CW119" s="962"/>
      <c r="CX119" s="962"/>
      <c r="CY119" s="962"/>
      <c r="CZ119" s="962"/>
      <c r="DA119" s="962"/>
      <c r="DB119" s="962"/>
      <c r="DC119" s="962"/>
      <c r="DD119" s="962"/>
      <c r="DE119" s="962"/>
      <c r="DF119" s="962"/>
      <c r="DG119" s="962"/>
      <c r="DH119" s="962"/>
      <c r="DI119" s="962"/>
      <c r="DJ119" s="962"/>
      <c r="DK119" s="962"/>
      <c r="DL119" s="962"/>
      <c r="DM119" s="962"/>
      <c r="DN119" s="962"/>
      <c r="DO119" s="962"/>
      <c r="DP119" s="962"/>
      <c r="DQ119" s="962"/>
      <c r="DR119" s="962"/>
      <c r="DS119" s="962"/>
      <c r="DT119" s="962"/>
      <c r="DU119" s="962"/>
      <c r="DV119" s="962"/>
      <c r="DW119" s="962"/>
      <c r="DX119" s="962"/>
      <c r="DY119" s="962"/>
      <c r="DZ119" s="962"/>
      <c r="EA119" s="962"/>
      <c r="EB119" s="962"/>
      <c r="EC119" s="962"/>
      <c r="ED119" s="962"/>
      <c r="EE119" s="962"/>
      <c r="EF119" s="962"/>
      <c r="EG119" s="962"/>
      <c r="EH119" s="962"/>
      <c r="EI119" s="962"/>
      <c r="EJ119" s="962"/>
      <c r="EK119" s="962"/>
      <c r="EL119" s="962"/>
      <c r="EM119" s="962"/>
      <c r="EN119" s="962"/>
      <c r="EO119" s="962"/>
      <c r="EP119" s="962"/>
      <c r="EQ119" s="962"/>
      <c r="ER119" s="962"/>
      <c r="ES119" s="962"/>
      <c r="ET119" s="962"/>
      <c r="EU119" s="962"/>
      <c r="EV119" s="962"/>
      <c r="EW119" s="962"/>
      <c r="EX119" s="962"/>
      <c r="EY119" s="962"/>
      <c r="EZ119" s="962"/>
      <c r="FA119" s="962"/>
      <c r="FB119" s="962"/>
      <c r="FC119" s="962"/>
      <c r="FD119" s="962"/>
      <c r="FE119" s="962"/>
      <c r="FF119" s="962"/>
      <c r="FG119" s="962"/>
      <c r="FH119" s="962"/>
      <c r="FI119" s="962"/>
      <c r="FJ119" s="962"/>
      <c r="FK119" s="962"/>
      <c r="FL119" s="962"/>
      <c r="FM119" s="962"/>
      <c r="FN119" s="962"/>
      <c r="FO119" s="962"/>
      <c r="FP119" s="962"/>
      <c r="FQ119" s="962"/>
      <c r="FR119" s="962"/>
      <c r="FS119" s="962"/>
      <c r="FT119" s="962"/>
      <c r="FU119" s="962"/>
      <c r="FV119" s="962"/>
      <c r="FW119" s="962"/>
      <c r="FX119" s="962"/>
      <c r="FY119" s="962"/>
      <c r="FZ119" s="962"/>
      <c r="GA119" s="962"/>
      <c r="GB119" s="962"/>
      <c r="GC119" s="962"/>
      <c r="GD119" s="962"/>
      <c r="GE119" s="962"/>
      <c r="GF119" s="962"/>
      <c r="GG119" s="962"/>
      <c r="GH119" s="962"/>
      <c r="GI119" s="962"/>
      <c r="GJ119" s="962"/>
      <c r="GK119" s="962"/>
      <c r="GL119" s="962"/>
      <c r="GM119" s="962"/>
      <c r="GN119" s="962"/>
      <c r="GO119" s="962"/>
      <c r="GP119" s="962"/>
      <c r="GQ119" s="962"/>
      <c r="GR119" s="962"/>
      <c r="GS119" s="962"/>
      <c r="GT119" s="962"/>
      <c r="GU119" s="962"/>
      <c r="GV119" s="962"/>
      <c r="GW119" s="962"/>
      <c r="GX119" s="962"/>
      <c r="GY119" s="962"/>
      <c r="GZ119" s="962"/>
      <c r="HA119" s="962"/>
      <c r="HB119" s="962"/>
      <c r="HC119" s="962"/>
      <c r="HD119" s="962"/>
      <c r="HE119" s="962"/>
      <c r="HF119" s="962"/>
      <c r="HG119" s="962"/>
      <c r="HH119" s="962"/>
      <c r="HI119" s="962"/>
      <c r="HJ119" s="962"/>
      <c r="HK119" s="962"/>
      <c r="HL119" s="962"/>
      <c r="HM119" s="962"/>
      <c r="HN119" s="962"/>
      <c r="HO119" s="962"/>
      <c r="HP119" s="962"/>
      <c r="HQ119" s="962"/>
      <c r="HR119" s="962"/>
      <c r="HS119" s="962"/>
      <c r="HT119" s="962"/>
      <c r="HU119" s="962"/>
      <c r="HV119" s="962"/>
      <c r="HW119" s="962"/>
      <c r="HX119" s="962"/>
      <c r="HY119" s="962"/>
      <c r="HZ119" s="962"/>
      <c r="IA119" s="962"/>
      <c r="IB119" s="962"/>
      <c r="IC119" s="962"/>
      <c r="ID119" s="962"/>
      <c r="IE119" s="962"/>
      <c r="IF119" s="962"/>
      <c r="IG119" s="962"/>
      <c r="IH119" s="962"/>
      <c r="II119" s="962"/>
      <c r="IJ119" s="962"/>
      <c r="IK119" s="962"/>
      <c r="IL119" s="962"/>
      <c r="IM119" s="962"/>
      <c r="IN119" s="962"/>
      <c r="IO119" s="962"/>
      <c r="IP119" s="962"/>
      <c r="IQ119" s="962"/>
      <c r="IR119" s="962"/>
      <c r="IS119" s="962"/>
      <c r="IT119" s="962"/>
      <c r="IU119" s="962"/>
      <c r="IV119" s="962"/>
    </row>
    <row r="120" spans="1:256" s="1041" customFormat="1" ht="15" customHeight="1">
      <c r="A120" s="958"/>
      <c r="B120" s="958"/>
      <c r="C120" s="958"/>
      <c r="D120" s="1006"/>
      <c r="E120" s="1006"/>
      <c r="F120" s="1006"/>
      <c r="G120" s="975"/>
      <c r="H120" s="975"/>
      <c r="I120" s="962"/>
      <c r="J120" s="964"/>
      <c r="K120" s="962"/>
      <c r="L120" s="962"/>
      <c r="M120" s="964"/>
      <c r="N120" s="962"/>
      <c r="O120" s="962"/>
      <c r="P120" s="962"/>
      <c r="Q120" s="962"/>
      <c r="R120" s="962"/>
      <c r="S120" s="962"/>
      <c r="T120" s="962"/>
      <c r="U120" s="962"/>
      <c r="V120" s="962"/>
      <c r="W120" s="962"/>
      <c r="X120" s="962"/>
      <c r="Y120" s="962"/>
      <c r="Z120" s="962"/>
      <c r="AA120" s="962"/>
      <c r="AB120" s="962"/>
      <c r="AC120" s="962"/>
      <c r="AD120" s="962"/>
      <c r="AE120" s="962"/>
      <c r="AF120" s="962"/>
      <c r="AG120" s="962"/>
      <c r="AH120" s="962"/>
      <c r="AI120" s="962"/>
      <c r="AJ120" s="962"/>
      <c r="AK120" s="962"/>
      <c r="AL120" s="962"/>
      <c r="AM120" s="962"/>
      <c r="AN120" s="962"/>
      <c r="AO120" s="962"/>
      <c r="AP120" s="962"/>
      <c r="AQ120" s="962"/>
      <c r="AR120" s="962"/>
      <c r="AS120" s="962"/>
      <c r="AT120" s="962"/>
      <c r="AU120" s="962"/>
      <c r="AV120" s="962"/>
      <c r="AW120" s="962"/>
      <c r="AX120" s="962"/>
      <c r="AY120" s="962"/>
      <c r="AZ120" s="962"/>
      <c r="BA120" s="962"/>
      <c r="BB120" s="962"/>
      <c r="BC120" s="962"/>
      <c r="BD120" s="962"/>
      <c r="BE120" s="962"/>
      <c r="BF120" s="962"/>
      <c r="BG120" s="962"/>
      <c r="BH120" s="962"/>
      <c r="BI120" s="962"/>
      <c r="BJ120" s="962"/>
      <c r="BK120" s="962"/>
      <c r="BL120" s="962"/>
      <c r="BM120" s="962"/>
      <c r="BN120" s="962"/>
      <c r="BO120" s="962"/>
      <c r="BP120" s="962"/>
      <c r="BQ120" s="962"/>
      <c r="BR120" s="962"/>
      <c r="BS120" s="962"/>
      <c r="BT120" s="962"/>
      <c r="BU120" s="962"/>
      <c r="BV120" s="962"/>
      <c r="BW120" s="962"/>
      <c r="BX120" s="962"/>
      <c r="BY120" s="962"/>
      <c r="BZ120" s="962"/>
      <c r="CA120" s="962"/>
      <c r="CB120" s="962"/>
      <c r="CC120" s="962"/>
      <c r="CD120" s="962"/>
      <c r="CE120" s="962"/>
      <c r="CF120" s="962"/>
      <c r="CG120" s="962"/>
      <c r="CH120" s="962"/>
      <c r="CI120" s="962"/>
      <c r="CJ120" s="962"/>
      <c r="CK120" s="962"/>
      <c r="CL120" s="962"/>
      <c r="CM120" s="962"/>
      <c r="CN120" s="962"/>
      <c r="CO120" s="962"/>
      <c r="CP120" s="962"/>
      <c r="CQ120" s="962"/>
      <c r="CR120" s="962"/>
      <c r="CS120" s="962"/>
      <c r="CT120" s="962"/>
      <c r="CU120" s="962"/>
      <c r="CV120" s="962"/>
      <c r="CW120" s="962"/>
      <c r="CX120" s="962"/>
      <c r="CY120" s="962"/>
      <c r="CZ120" s="962"/>
      <c r="DA120" s="962"/>
      <c r="DB120" s="962"/>
      <c r="DC120" s="962"/>
      <c r="DD120" s="962"/>
      <c r="DE120" s="962"/>
      <c r="DF120" s="962"/>
      <c r="DG120" s="962"/>
      <c r="DH120" s="962"/>
      <c r="DI120" s="962"/>
      <c r="DJ120" s="962"/>
      <c r="DK120" s="962"/>
      <c r="DL120" s="962"/>
      <c r="DM120" s="962"/>
      <c r="DN120" s="962"/>
      <c r="DO120" s="962"/>
      <c r="DP120" s="962"/>
      <c r="DQ120" s="962"/>
      <c r="DR120" s="962"/>
      <c r="DS120" s="962"/>
      <c r="DT120" s="962"/>
      <c r="DU120" s="962"/>
      <c r="DV120" s="962"/>
      <c r="DW120" s="962"/>
      <c r="DX120" s="962"/>
      <c r="DY120" s="962"/>
      <c r="DZ120" s="962"/>
      <c r="EA120" s="962"/>
      <c r="EB120" s="962"/>
      <c r="EC120" s="962"/>
      <c r="ED120" s="962"/>
      <c r="EE120" s="962"/>
      <c r="EF120" s="962"/>
      <c r="EG120" s="962"/>
      <c r="EH120" s="962"/>
      <c r="EI120" s="962"/>
      <c r="EJ120" s="962"/>
      <c r="EK120" s="962"/>
      <c r="EL120" s="962"/>
      <c r="EM120" s="962"/>
      <c r="EN120" s="962"/>
      <c r="EO120" s="962"/>
      <c r="EP120" s="962"/>
      <c r="EQ120" s="962"/>
      <c r="ER120" s="962"/>
      <c r="ES120" s="962"/>
      <c r="ET120" s="962"/>
      <c r="EU120" s="962"/>
      <c r="EV120" s="962"/>
      <c r="EW120" s="962"/>
      <c r="EX120" s="962"/>
      <c r="EY120" s="962"/>
      <c r="EZ120" s="962"/>
      <c r="FA120" s="962"/>
      <c r="FB120" s="962"/>
      <c r="FC120" s="962"/>
      <c r="FD120" s="962"/>
      <c r="FE120" s="962"/>
      <c r="FF120" s="962"/>
      <c r="FG120" s="962"/>
      <c r="FH120" s="962"/>
      <c r="FI120" s="962"/>
      <c r="FJ120" s="962"/>
      <c r="FK120" s="962"/>
      <c r="FL120" s="962"/>
      <c r="FM120" s="962"/>
      <c r="FN120" s="962"/>
      <c r="FO120" s="962"/>
      <c r="FP120" s="962"/>
      <c r="FQ120" s="962"/>
      <c r="FR120" s="962"/>
      <c r="FS120" s="962"/>
      <c r="FT120" s="962"/>
      <c r="FU120" s="962"/>
      <c r="FV120" s="962"/>
      <c r="FW120" s="962"/>
      <c r="FX120" s="962"/>
      <c r="FY120" s="962"/>
      <c r="FZ120" s="962"/>
      <c r="GA120" s="962"/>
      <c r="GB120" s="962"/>
      <c r="GC120" s="962"/>
      <c r="GD120" s="962"/>
      <c r="GE120" s="962"/>
      <c r="GF120" s="962"/>
      <c r="GG120" s="962"/>
      <c r="GH120" s="962"/>
      <c r="GI120" s="962"/>
      <c r="GJ120" s="962"/>
      <c r="GK120" s="962"/>
      <c r="GL120" s="962"/>
      <c r="GM120" s="962"/>
      <c r="GN120" s="962"/>
      <c r="GO120" s="962"/>
      <c r="GP120" s="962"/>
      <c r="GQ120" s="962"/>
      <c r="GR120" s="962"/>
      <c r="GS120" s="962"/>
      <c r="GT120" s="962"/>
      <c r="GU120" s="962"/>
      <c r="GV120" s="962"/>
      <c r="GW120" s="962"/>
      <c r="GX120" s="962"/>
      <c r="GY120" s="962"/>
      <c r="GZ120" s="962"/>
      <c r="HA120" s="962"/>
      <c r="HB120" s="962"/>
      <c r="HC120" s="962"/>
      <c r="HD120" s="962"/>
      <c r="HE120" s="962"/>
      <c r="HF120" s="962"/>
      <c r="HG120" s="962"/>
      <c r="HH120" s="962"/>
      <c r="HI120" s="962"/>
      <c r="HJ120" s="962"/>
      <c r="HK120" s="962"/>
      <c r="HL120" s="962"/>
      <c r="HM120" s="962"/>
      <c r="HN120" s="962"/>
      <c r="HO120" s="962"/>
      <c r="HP120" s="962"/>
      <c r="HQ120" s="962"/>
      <c r="HR120" s="962"/>
      <c r="HS120" s="962"/>
      <c r="HT120" s="962"/>
      <c r="HU120" s="962"/>
      <c r="HV120" s="962"/>
      <c r="HW120" s="962"/>
      <c r="HX120" s="962"/>
      <c r="HY120" s="962"/>
      <c r="HZ120" s="962"/>
      <c r="IA120" s="962"/>
      <c r="IB120" s="962"/>
      <c r="IC120" s="962"/>
      <c r="ID120" s="962"/>
      <c r="IE120" s="962"/>
      <c r="IF120" s="962"/>
      <c r="IG120" s="962"/>
      <c r="IH120" s="962"/>
      <c r="II120" s="962"/>
      <c r="IJ120" s="962"/>
      <c r="IK120" s="962"/>
      <c r="IL120" s="962"/>
      <c r="IM120" s="962"/>
      <c r="IN120" s="962"/>
      <c r="IO120" s="962"/>
      <c r="IP120" s="962"/>
      <c r="IQ120" s="962"/>
      <c r="IR120" s="962"/>
      <c r="IS120" s="962"/>
      <c r="IT120" s="962"/>
      <c r="IU120" s="962"/>
      <c r="IV120" s="962"/>
    </row>
    <row r="121" spans="1:256" s="1041" customFormat="1" ht="15" customHeight="1">
      <c r="A121" s="958"/>
      <c r="B121" s="958"/>
      <c r="C121" s="958"/>
      <c r="D121" s="1006"/>
      <c r="E121" s="1006"/>
      <c r="F121" s="1006"/>
      <c r="G121" s="975"/>
      <c r="H121" s="975"/>
      <c r="I121" s="962"/>
      <c r="J121" s="964"/>
      <c r="K121" s="962"/>
      <c r="L121" s="962"/>
      <c r="M121" s="964"/>
      <c r="N121" s="962"/>
      <c r="O121" s="962"/>
      <c r="P121" s="962"/>
      <c r="Q121" s="962"/>
      <c r="R121" s="962"/>
      <c r="S121" s="962"/>
      <c r="T121" s="962"/>
      <c r="U121" s="962"/>
      <c r="V121" s="962"/>
      <c r="W121" s="962"/>
      <c r="X121" s="962"/>
      <c r="Y121" s="962"/>
      <c r="Z121" s="962"/>
      <c r="AA121" s="962"/>
      <c r="AB121" s="962"/>
      <c r="AC121" s="962"/>
      <c r="AD121" s="962"/>
      <c r="AE121" s="962"/>
      <c r="AF121" s="962"/>
      <c r="AG121" s="962"/>
      <c r="AH121" s="962"/>
      <c r="AI121" s="962"/>
      <c r="AJ121" s="962"/>
      <c r="AK121" s="962"/>
      <c r="AL121" s="962"/>
      <c r="AM121" s="962"/>
      <c r="AN121" s="962"/>
      <c r="AO121" s="962"/>
      <c r="AP121" s="962"/>
      <c r="AQ121" s="962"/>
      <c r="AR121" s="962"/>
      <c r="AS121" s="962"/>
      <c r="AT121" s="962"/>
      <c r="AU121" s="962"/>
      <c r="AV121" s="962"/>
      <c r="AW121" s="962"/>
      <c r="AX121" s="962"/>
      <c r="AY121" s="962"/>
      <c r="AZ121" s="962"/>
      <c r="BA121" s="962"/>
      <c r="BB121" s="962"/>
      <c r="BC121" s="962"/>
      <c r="BD121" s="962"/>
      <c r="BE121" s="962"/>
      <c r="BF121" s="962"/>
      <c r="BG121" s="962"/>
      <c r="BH121" s="962"/>
      <c r="BI121" s="962"/>
      <c r="BJ121" s="962"/>
      <c r="BK121" s="962"/>
      <c r="BL121" s="962"/>
      <c r="BM121" s="962"/>
      <c r="BN121" s="962"/>
      <c r="BO121" s="962"/>
      <c r="BP121" s="962"/>
      <c r="BQ121" s="962"/>
      <c r="BR121" s="962"/>
      <c r="BS121" s="962"/>
      <c r="BT121" s="962"/>
      <c r="BU121" s="962"/>
      <c r="BV121" s="962"/>
      <c r="BW121" s="962"/>
      <c r="BX121" s="962"/>
      <c r="BY121" s="962"/>
      <c r="BZ121" s="962"/>
      <c r="CA121" s="962"/>
      <c r="CB121" s="962"/>
      <c r="CC121" s="962"/>
      <c r="CD121" s="962"/>
      <c r="CE121" s="962"/>
      <c r="CF121" s="962"/>
      <c r="CG121" s="962"/>
      <c r="CH121" s="962"/>
      <c r="CI121" s="962"/>
      <c r="CJ121" s="962"/>
      <c r="CK121" s="962"/>
      <c r="CL121" s="962"/>
      <c r="CM121" s="962"/>
      <c r="CN121" s="962"/>
      <c r="CO121" s="962"/>
      <c r="CP121" s="962"/>
      <c r="CQ121" s="962"/>
      <c r="CR121" s="962"/>
      <c r="CS121" s="962"/>
      <c r="CT121" s="962"/>
      <c r="CU121" s="962"/>
      <c r="CV121" s="962"/>
      <c r="CW121" s="962"/>
      <c r="CX121" s="962"/>
      <c r="CY121" s="962"/>
      <c r="CZ121" s="962"/>
      <c r="DA121" s="962"/>
      <c r="DB121" s="962"/>
      <c r="DC121" s="962"/>
      <c r="DD121" s="962"/>
      <c r="DE121" s="962"/>
      <c r="DF121" s="962"/>
      <c r="DG121" s="962"/>
      <c r="DH121" s="962"/>
      <c r="DI121" s="962"/>
      <c r="DJ121" s="962"/>
      <c r="DK121" s="962"/>
      <c r="DL121" s="962"/>
      <c r="DM121" s="962"/>
      <c r="DN121" s="962"/>
      <c r="DO121" s="962"/>
      <c r="DP121" s="962"/>
      <c r="DQ121" s="962"/>
      <c r="DR121" s="962"/>
      <c r="DS121" s="962"/>
      <c r="DT121" s="962"/>
      <c r="DU121" s="962"/>
      <c r="DV121" s="962"/>
      <c r="DW121" s="962"/>
      <c r="DX121" s="962"/>
      <c r="DY121" s="962"/>
      <c r="DZ121" s="962"/>
      <c r="EA121" s="962"/>
      <c r="EB121" s="962"/>
      <c r="EC121" s="962"/>
      <c r="ED121" s="962"/>
      <c r="EE121" s="962"/>
      <c r="EF121" s="962"/>
      <c r="EG121" s="962"/>
      <c r="EH121" s="962"/>
      <c r="EI121" s="962"/>
      <c r="EJ121" s="962"/>
      <c r="EK121" s="962"/>
      <c r="EL121" s="962"/>
      <c r="EM121" s="962"/>
      <c r="EN121" s="962"/>
      <c r="EO121" s="962"/>
      <c r="EP121" s="962"/>
      <c r="EQ121" s="962"/>
      <c r="ER121" s="962"/>
      <c r="ES121" s="962"/>
      <c r="ET121" s="962"/>
      <c r="EU121" s="962"/>
      <c r="EV121" s="962"/>
      <c r="EW121" s="962"/>
      <c r="EX121" s="962"/>
      <c r="EY121" s="962"/>
      <c r="EZ121" s="962"/>
      <c r="FA121" s="962"/>
      <c r="FB121" s="962"/>
      <c r="FC121" s="962"/>
      <c r="FD121" s="962"/>
      <c r="FE121" s="962"/>
      <c r="FF121" s="962"/>
      <c r="FG121" s="962"/>
      <c r="FH121" s="962"/>
      <c r="FI121" s="962"/>
      <c r="FJ121" s="962"/>
      <c r="FK121" s="962"/>
      <c r="FL121" s="962"/>
      <c r="FM121" s="962"/>
      <c r="FN121" s="962"/>
      <c r="FO121" s="962"/>
      <c r="FP121" s="962"/>
      <c r="FQ121" s="962"/>
      <c r="FR121" s="962"/>
      <c r="FS121" s="962"/>
      <c r="FT121" s="962"/>
      <c r="FU121" s="962"/>
      <c r="FV121" s="962"/>
      <c r="FW121" s="962"/>
      <c r="FX121" s="962"/>
      <c r="FY121" s="962"/>
      <c r="FZ121" s="962"/>
      <c r="GA121" s="962"/>
      <c r="GB121" s="962"/>
      <c r="GC121" s="962"/>
      <c r="GD121" s="962"/>
      <c r="GE121" s="962"/>
      <c r="GF121" s="962"/>
      <c r="GG121" s="962"/>
      <c r="GH121" s="962"/>
      <c r="GI121" s="962"/>
      <c r="GJ121" s="962"/>
      <c r="GK121" s="962"/>
      <c r="GL121" s="962"/>
      <c r="GM121" s="962"/>
      <c r="GN121" s="962"/>
      <c r="GO121" s="962"/>
      <c r="GP121" s="962"/>
      <c r="GQ121" s="962"/>
      <c r="GR121" s="962"/>
      <c r="GS121" s="962"/>
      <c r="GT121" s="962"/>
      <c r="GU121" s="962"/>
      <c r="GV121" s="962"/>
      <c r="GW121" s="962"/>
      <c r="GX121" s="962"/>
      <c r="GY121" s="962"/>
      <c r="GZ121" s="962"/>
      <c r="HA121" s="962"/>
      <c r="HB121" s="962"/>
      <c r="HC121" s="962"/>
      <c r="HD121" s="962"/>
      <c r="HE121" s="962"/>
      <c r="HF121" s="962"/>
      <c r="HG121" s="962"/>
      <c r="HH121" s="962"/>
      <c r="HI121" s="962"/>
      <c r="HJ121" s="962"/>
      <c r="HK121" s="962"/>
      <c r="HL121" s="962"/>
      <c r="HM121" s="962"/>
      <c r="HN121" s="962"/>
      <c r="HO121" s="962"/>
      <c r="HP121" s="962"/>
      <c r="HQ121" s="962"/>
      <c r="HR121" s="962"/>
      <c r="HS121" s="962"/>
      <c r="HT121" s="962"/>
      <c r="HU121" s="962"/>
      <c r="HV121" s="962"/>
      <c r="HW121" s="962"/>
      <c r="HX121" s="962"/>
      <c r="HY121" s="962"/>
      <c r="HZ121" s="962"/>
      <c r="IA121" s="962"/>
      <c r="IB121" s="962"/>
      <c r="IC121" s="962"/>
      <c r="ID121" s="962"/>
      <c r="IE121" s="962"/>
      <c r="IF121" s="962"/>
      <c r="IG121" s="962"/>
      <c r="IH121" s="962"/>
      <c r="II121" s="962"/>
      <c r="IJ121" s="962"/>
      <c r="IK121" s="962"/>
      <c r="IL121" s="962"/>
      <c r="IM121" s="962"/>
      <c r="IN121" s="962"/>
      <c r="IO121" s="962"/>
      <c r="IP121" s="962"/>
      <c r="IQ121" s="962"/>
      <c r="IR121" s="962"/>
      <c r="IS121" s="962"/>
      <c r="IT121" s="962"/>
      <c r="IU121" s="962"/>
      <c r="IV121" s="962"/>
    </row>
    <row r="122" spans="1:256" s="1041" customFormat="1" ht="15" customHeight="1">
      <c r="A122" s="958"/>
      <c r="B122" s="958"/>
      <c r="C122" s="958"/>
      <c r="D122" s="1006"/>
      <c r="E122" s="1006"/>
      <c r="F122" s="1006"/>
      <c r="G122" s="975"/>
      <c r="H122" s="975"/>
      <c r="I122" s="962"/>
      <c r="J122" s="964"/>
      <c r="K122" s="962"/>
      <c r="L122" s="962"/>
      <c r="M122" s="964"/>
      <c r="N122" s="962"/>
      <c r="O122" s="962"/>
      <c r="P122" s="962"/>
      <c r="Q122" s="962"/>
      <c r="R122" s="962"/>
      <c r="S122" s="962"/>
      <c r="T122" s="962"/>
      <c r="U122" s="962"/>
      <c r="V122" s="962"/>
      <c r="W122" s="962"/>
      <c r="X122" s="962"/>
      <c r="Y122" s="962"/>
      <c r="Z122" s="962"/>
      <c r="AA122" s="962"/>
      <c r="AB122" s="962"/>
      <c r="AC122" s="962"/>
      <c r="AD122" s="962"/>
      <c r="AE122" s="962"/>
      <c r="AF122" s="962"/>
      <c r="AG122" s="962"/>
      <c r="AH122" s="962"/>
      <c r="AI122" s="962"/>
      <c r="AJ122" s="962"/>
      <c r="AK122" s="962"/>
      <c r="AL122" s="962"/>
      <c r="AM122" s="962"/>
      <c r="AN122" s="962"/>
      <c r="AO122" s="962"/>
      <c r="AP122" s="962"/>
      <c r="AQ122" s="962"/>
      <c r="AR122" s="962"/>
      <c r="AS122" s="962"/>
      <c r="AT122" s="962"/>
      <c r="AU122" s="962"/>
      <c r="AV122" s="962"/>
      <c r="AW122" s="962"/>
      <c r="AX122" s="962"/>
      <c r="AY122" s="962"/>
      <c r="AZ122" s="962"/>
      <c r="BA122" s="962"/>
      <c r="BB122" s="962"/>
      <c r="BC122" s="962"/>
      <c r="BD122" s="962"/>
      <c r="BE122" s="962"/>
      <c r="BF122" s="962"/>
      <c r="BG122" s="962"/>
      <c r="BH122" s="962"/>
      <c r="BI122" s="962"/>
      <c r="BJ122" s="962"/>
      <c r="BK122" s="962"/>
      <c r="BL122" s="962"/>
      <c r="BM122" s="962"/>
      <c r="BN122" s="962"/>
      <c r="BO122" s="962"/>
      <c r="BP122" s="962"/>
      <c r="BQ122" s="962"/>
      <c r="BR122" s="962"/>
      <c r="BS122" s="962"/>
      <c r="BT122" s="962"/>
      <c r="BU122" s="962"/>
      <c r="BV122" s="962"/>
      <c r="BW122" s="962"/>
      <c r="BX122" s="962"/>
      <c r="BY122" s="962"/>
      <c r="BZ122" s="962"/>
      <c r="CA122" s="962"/>
      <c r="CB122" s="962"/>
      <c r="CC122" s="962"/>
      <c r="CD122" s="962"/>
      <c r="CE122" s="962"/>
      <c r="CF122" s="962"/>
      <c r="CG122" s="962"/>
      <c r="CH122" s="962"/>
      <c r="CI122" s="962"/>
      <c r="CJ122" s="962"/>
      <c r="CK122" s="962"/>
      <c r="CL122" s="962"/>
      <c r="CM122" s="962"/>
      <c r="CN122" s="962"/>
      <c r="CO122" s="962"/>
      <c r="CP122" s="962"/>
      <c r="CQ122" s="962"/>
      <c r="CR122" s="962"/>
      <c r="CS122" s="962"/>
      <c r="CT122" s="962"/>
      <c r="CU122" s="962"/>
      <c r="CV122" s="962"/>
      <c r="CW122" s="962"/>
      <c r="CX122" s="962"/>
      <c r="CY122" s="962"/>
      <c r="CZ122" s="962"/>
      <c r="DA122" s="962"/>
      <c r="DB122" s="962"/>
      <c r="DC122" s="962"/>
      <c r="DD122" s="962"/>
      <c r="DE122" s="962"/>
      <c r="DF122" s="962"/>
      <c r="DG122" s="962"/>
      <c r="DH122" s="962"/>
      <c r="DI122" s="962"/>
      <c r="DJ122" s="962"/>
      <c r="DK122" s="962"/>
      <c r="DL122" s="962"/>
      <c r="DM122" s="962"/>
      <c r="DN122" s="962"/>
      <c r="DO122" s="962"/>
      <c r="DP122" s="962"/>
      <c r="DQ122" s="962"/>
      <c r="DR122" s="962"/>
      <c r="DS122" s="962"/>
      <c r="DT122" s="962"/>
      <c r="DU122" s="962"/>
      <c r="DV122" s="962"/>
      <c r="DW122" s="962"/>
      <c r="DX122" s="962"/>
      <c r="DY122" s="962"/>
      <c r="DZ122" s="962"/>
      <c r="EA122" s="962"/>
      <c r="EB122" s="962"/>
      <c r="EC122" s="962"/>
      <c r="ED122" s="962"/>
      <c r="EE122" s="962"/>
      <c r="EF122" s="962"/>
      <c r="EG122" s="962"/>
      <c r="EH122" s="962"/>
      <c r="EI122" s="962"/>
      <c r="EJ122" s="962"/>
      <c r="EK122" s="962"/>
      <c r="EL122" s="962"/>
      <c r="EM122" s="962"/>
      <c r="EN122" s="962"/>
      <c r="EO122" s="962"/>
      <c r="EP122" s="962"/>
      <c r="EQ122" s="962"/>
      <c r="ER122" s="962"/>
      <c r="ES122" s="962"/>
      <c r="ET122" s="962"/>
      <c r="EU122" s="962"/>
      <c r="EV122" s="962"/>
      <c r="EW122" s="962"/>
      <c r="EX122" s="962"/>
      <c r="EY122" s="962"/>
      <c r="EZ122" s="962"/>
      <c r="FA122" s="962"/>
      <c r="FB122" s="962"/>
      <c r="FC122" s="962"/>
      <c r="FD122" s="962"/>
      <c r="FE122" s="962"/>
      <c r="FF122" s="962"/>
      <c r="FG122" s="962"/>
      <c r="FH122" s="962"/>
      <c r="FI122" s="962"/>
      <c r="FJ122" s="962"/>
      <c r="FK122" s="962"/>
      <c r="FL122" s="962"/>
      <c r="FM122" s="962"/>
      <c r="FN122" s="962"/>
      <c r="FO122" s="962"/>
      <c r="FP122" s="962"/>
      <c r="FQ122" s="962"/>
      <c r="FR122" s="962"/>
      <c r="FS122" s="962"/>
      <c r="FT122" s="962"/>
      <c r="FU122" s="962"/>
      <c r="FV122" s="962"/>
      <c r="FW122" s="962"/>
      <c r="FX122" s="962"/>
      <c r="FY122" s="962"/>
      <c r="FZ122" s="962"/>
      <c r="GA122" s="962"/>
      <c r="GB122" s="962"/>
      <c r="GC122" s="962"/>
      <c r="GD122" s="962"/>
      <c r="GE122" s="962"/>
      <c r="GF122" s="962"/>
      <c r="GG122" s="962"/>
      <c r="GH122" s="962"/>
      <c r="GI122" s="962"/>
      <c r="GJ122" s="962"/>
      <c r="GK122" s="962"/>
      <c r="GL122" s="962"/>
      <c r="GM122" s="962"/>
      <c r="GN122" s="962"/>
      <c r="GO122" s="962"/>
      <c r="GP122" s="962"/>
      <c r="GQ122" s="962"/>
      <c r="GR122" s="962"/>
      <c r="GS122" s="962"/>
      <c r="GT122" s="962"/>
      <c r="GU122" s="962"/>
      <c r="GV122" s="962"/>
      <c r="GW122" s="962"/>
      <c r="GX122" s="962"/>
      <c r="GY122" s="962"/>
      <c r="GZ122" s="962"/>
      <c r="HA122" s="962"/>
      <c r="HB122" s="962"/>
      <c r="HC122" s="962"/>
      <c r="HD122" s="962"/>
      <c r="HE122" s="962"/>
      <c r="HF122" s="962"/>
      <c r="HG122" s="962"/>
      <c r="HH122" s="962"/>
      <c r="HI122" s="962"/>
      <c r="HJ122" s="962"/>
      <c r="HK122" s="962"/>
      <c r="HL122" s="962"/>
      <c r="HM122" s="962"/>
      <c r="HN122" s="962"/>
      <c r="HO122" s="962"/>
      <c r="HP122" s="962"/>
      <c r="HQ122" s="962"/>
      <c r="HR122" s="962"/>
      <c r="HS122" s="962"/>
      <c r="HT122" s="962"/>
      <c r="HU122" s="962"/>
      <c r="HV122" s="962"/>
      <c r="HW122" s="962"/>
      <c r="HX122" s="962"/>
      <c r="HY122" s="962"/>
      <c r="HZ122" s="962"/>
      <c r="IA122" s="962"/>
      <c r="IB122" s="962"/>
      <c r="IC122" s="962"/>
      <c r="ID122" s="962"/>
      <c r="IE122" s="962"/>
      <c r="IF122" s="962"/>
      <c r="IG122" s="962"/>
      <c r="IH122" s="962"/>
      <c r="II122" s="962"/>
      <c r="IJ122" s="962"/>
      <c r="IK122" s="962"/>
      <c r="IL122" s="962"/>
      <c r="IM122" s="962"/>
      <c r="IN122" s="962"/>
      <c r="IO122" s="962"/>
      <c r="IP122" s="962"/>
      <c r="IQ122" s="962"/>
      <c r="IR122" s="962"/>
      <c r="IS122" s="962"/>
      <c r="IT122" s="962"/>
      <c r="IU122" s="962"/>
      <c r="IV122" s="962"/>
    </row>
    <row r="123" spans="1:256" s="1183" customFormat="1" ht="15" customHeight="1">
      <c r="A123" s="958"/>
      <c r="B123" s="1018"/>
      <c r="C123" s="1018"/>
      <c r="D123" s="1103"/>
      <c r="E123" s="1103"/>
      <c r="F123" s="1103"/>
      <c r="G123" s="1021"/>
      <c r="H123" s="1021"/>
      <c r="I123" s="926"/>
      <c r="J123" s="1022"/>
      <c r="K123" s="926"/>
      <c r="L123" s="926"/>
      <c r="M123" s="1022"/>
      <c r="N123" s="926"/>
      <c r="O123" s="926"/>
      <c r="P123" s="926"/>
      <c r="Q123" s="926"/>
      <c r="R123" s="926"/>
      <c r="S123" s="926"/>
      <c r="T123" s="926"/>
      <c r="U123" s="926"/>
      <c r="V123" s="926"/>
      <c r="W123" s="926"/>
      <c r="X123" s="926"/>
      <c r="Y123" s="926"/>
      <c r="Z123" s="926"/>
      <c r="AA123" s="926"/>
      <c r="AB123" s="926"/>
      <c r="AC123" s="926"/>
      <c r="AD123" s="926"/>
      <c r="AE123" s="926"/>
      <c r="AF123" s="926"/>
      <c r="AG123" s="926"/>
      <c r="AH123" s="926"/>
      <c r="AI123" s="926"/>
      <c r="AJ123" s="926"/>
      <c r="AK123" s="926"/>
      <c r="AL123" s="926"/>
      <c r="AM123" s="926"/>
      <c r="AN123" s="926"/>
      <c r="AO123" s="926"/>
      <c r="AP123" s="926"/>
      <c r="AQ123" s="926"/>
      <c r="AR123" s="926"/>
      <c r="AS123" s="926"/>
      <c r="AT123" s="926"/>
      <c r="AU123" s="926"/>
      <c r="AV123" s="926"/>
      <c r="AW123" s="926"/>
      <c r="AX123" s="926"/>
      <c r="AY123" s="926"/>
      <c r="AZ123" s="926"/>
      <c r="BA123" s="926"/>
      <c r="BB123" s="926"/>
      <c r="BC123" s="926"/>
      <c r="BD123" s="926"/>
      <c r="BE123" s="926"/>
      <c r="BF123" s="926"/>
      <c r="BG123" s="926"/>
      <c r="BH123" s="926"/>
      <c r="BI123" s="926"/>
      <c r="BJ123" s="926"/>
      <c r="BK123" s="926"/>
      <c r="BL123" s="926"/>
      <c r="BM123" s="926"/>
      <c r="BN123" s="926"/>
      <c r="BO123" s="926"/>
      <c r="BP123" s="926"/>
      <c r="BQ123" s="926"/>
      <c r="BR123" s="926"/>
      <c r="BS123" s="926"/>
      <c r="BT123" s="926"/>
      <c r="BU123" s="926"/>
      <c r="BV123" s="926"/>
      <c r="BW123" s="926"/>
      <c r="BX123" s="926"/>
      <c r="BY123" s="926"/>
      <c r="BZ123" s="926"/>
      <c r="CA123" s="926"/>
      <c r="CB123" s="926"/>
      <c r="CC123" s="926"/>
      <c r="CD123" s="926"/>
      <c r="CE123" s="926"/>
      <c r="CF123" s="926"/>
      <c r="CG123" s="926"/>
      <c r="CH123" s="926"/>
      <c r="CI123" s="926"/>
      <c r="CJ123" s="926"/>
      <c r="CK123" s="926"/>
      <c r="CL123" s="926"/>
      <c r="CM123" s="926"/>
      <c r="CN123" s="926"/>
      <c r="CO123" s="926"/>
      <c r="CP123" s="926"/>
      <c r="CQ123" s="926"/>
      <c r="CR123" s="926"/>
      <c r="CS123" s="926"/>
      <c r="CT123" s="926"/>
      <c r="CU123" s="926"/>
      <c r="CV123" s="926"/>
      <c r="CW123" s="926"/>
      <c r="CX123" s="926"/>
      <c r="CY123" s="926"/>
      <c r="CZ123" s="926"/>
      <c r="DA123" s="926"/>
      <c r="DB123" s="926"/>
      <c r="DC123" s="926"/>
      <c r="DD123" s="926"/>
      <c r="DE123" s="926"/>
      <c r="DF123" s="926"/>
      <c r="DG123" s="926"/>
      <c r="DH123" s="926"/>
      <c r="DI123" s="926"/>
      <c r="DJ123" s="926"/>
      <c r="DK123" s="926"/>
      <c r="DL123" s="926"/>
      <c r="DM123" s="926"/>
      <c r="DN123" s="926"/>
      <c r="DO123" s="926"/>
      <c r="DP123" s="926"/>
      <c r="DQ123" s="926"/>
      <c r="DR123" s="926"/>
      <c r="DS123" s="926"/>
      <c r="DT123" s="926"/>
      <c r="DU123" s="926"/>
      <c r="DV123" s="926"/>
      <c r="DW123" s="926"/>
      <c r="DX123" s="926"/>
      <c r="DY123" s="926"/>
      <c r="DZ123" s="926"/>
      <c r="EA123" s="926"/>
      <c r="EB123" s="926"/>
      <c r="EC123" s="926"/>
      <c r="ED123" s="926"/>
      <c r="EE123" s="926"/>
      <c r="EF123" s="926"/>
      <c r="EG123" s="926"/>
      <c r="EH123" s="926"/>
      <c r="EI123" s="926"/>
      <c r="EJ123" s="926"/>
      <c r="EK123" s="926"/>
      <c r="EL123" s="926"/>
      <c r="EM123" s="926"/>
      <c r="EN123" s="926"/>
      <c r="EO123" s="926"/>
      <c r="EP123" s="926"/>
      <c r="EQ123" s="926"/>
      <c r="ER123" s="926"/>
      <c r="ES123" s="926"/>
      <c r="ET123" s="926"/>
      <c r="EU123" s="926"/>
      <c r="EV123" s="926"/>
      <c r="EW123" s="926"/>
      <c r="EX123" s="926"/>
      <c r="EY123" s="926"/>
      <c r="EZ123" s="926"/>
      <c r="FA123" s="926"/>
      <c r="FB123" s="926"/>
      <c r="FC123" s="926"/>
      <c r="FD123" s="926"/>
      <c r="FE123" s="926"/>
      <c r="FF123" s="926"/>
      <c r="FG123" s="926"/>
      <c r="FH123" s="926"/>
      <c r="FI123" s="926"/>
      <c r="FJ123" s="926"/>
      <c r="FK123" s="926"/>
      <c r="FL123" s="926"/>
      <c r="FM123" s="926"/>
      <c r="FN123" s="926"/>
      <c r="FO123" s="926"/>
      <c r="FP123" s="926"/>
      <c r="FQ123" s="926"/>
      <c r="FR123" s="926"/>
      <c r="FS123" s="926"/>
      <c r="FT123" s="926"/>
      <c r="FU123" s="926"/>
      <c r="FV123" s="926"/>
      <c r="FW123" s="926"/>
      <c r="FX123" s="926"/>
      <c r="FY123" s="926"/>
      <c r="FZ123" s="926"/>
      <c r="GA123" s="926"/>
      <c r="GB123" s="926"/>
      <c r="GC123" s="926"/>
      <c r="GD123" s="926"/>
      <c r="GE123" s="926"/>
      <c r="GF123" s="926"/>
      <c r="GG123" s="926"/>
      <c r="GH123" s="926"/>
      <c r="GI123" s="926"/>
      <c r="GJ123" s="926"/>
      <c r="GK123" s="926"/>
      <c r="GL123" s="926"/>
      <c r="GM123" s="926"/>
      <c r="GN123" s="926"/>
      <c r="GO123" s="926"/>
      <c r="GP123" s="926"/>
      <c r="GQ123" s="926"/>
      <c r="GR123" s="926"/>
      <c r="GS123" s="926"/>
      <c r="GT123" s="926"/>
      <c r="GU123" s="926"/>
      <c r="GV123" s="926"/>
      <c r="GW123" s="926"/>
      <c r="GX123" s="926"/>
      <c r="GY123" s="926"/>
      <c r="GZ123" s="926"/>
      <c r="HA123" s="926"/>
      <c r="HB123" s="926"/>
      <c r="HC123" s="926"/>
      <c r="HD123" s="926"/>
      <c r="HE123" s="926"/>
      <c r="HF123" s="926"/>
      <c r="HG123" s="926"/>
      <c r="HH123" s="926"/>
      <c r="HI123" s="926"/>
      <c r="HJ123" s="926"/>
      <c r="HK123" s="926"/>
      <c r="HL123" s="926"/>
      <c r="HM123" s="926"/>
      <c r="HN123" s="926"/>
      <c r="HO123" s="926"/>
      <c r="HP123" s="926"/>
      <c r="HQ123" s="926"/>
      <c r="HR123" s="926"/>
      <c r="HS123" s="926"/>
      <c r="HT123" s="926"/>
      <c r="HU123" s="926"/>
      <c r="HV123" s="926"/>
      <c r="HW123" s="926"/>
      <c r="HX123" s="926"/>
      <c r="HY123" s="926"/>
      <c r="HZ123" s="926"/>
      <c r="IA123" s="926"/>
      <c r="IB123" s="926"/>
      <c r="IC123" s="926"/>
      <c r="ID123" s="926"/>
      <c r="IE123" s="926"/>
      <c r="IF123" s="926"/>
      <c r="IG123" s="926"/>
      <c r="IH123" s="926"/>
      <c r="II123" s="926"/>
      <c r="IJ123" s="926"/>
      <c r="IK123" s="926"/>
      <c r="IL123" s="926"/>
      <c r="IM123" s="926"/>
      <c r="IN123" s="926"/>
      <c r="IO123" s="926"/>
      <c r="IP123" s="926"/>
      <c r="IQ123" s="926"/>
      <c r="IR123" s="926"/>
      <c r="IS123" s="926"/>
      <c r="IT123" s="926"/>
      <c r="IU123" s="926"/>
      <c r="IV123" s="926"/>
    </row>
    <row r="124" spans="1:256" s="1183" customFormat="1" ht="15" customHeight="1">
      <c r="A124" s="1018"/>
      <c r="B124" s="1018"/>
      <c r="C124" s="1018"/>
      <c r="D124" s="1103"/>
      <c r="E124" s="1103"/>
      <c r="F124" s="1103"/>
      <c r="G124" s="1021"/>
      <c r="H124" s="1021"/>
      <c r="I124" s="926"/>
      <c r="J124" s="1022"/>
      <c r="K124" s="926"/>
      <c r="L124" s="926"/>
      <c r="M124" s="1022"/>
      <c r="N124" s="926"/>
      <c r="O124" s="926"/>
      <c r="P124" s="926"/>
      <c r="Q124" s="926"/>
      <c r="R124" s="926"/>
      <c r="S124" s="926"/>
      <c r="T124" s="926"/>
      <c r="U124" s="926"/>
      <c r="V124" s="926"/>
      <c r="W124" s="926"/>
      <c r="X124" s="926"/>
      <c r="Y124" s="926"/>
      <c r="Z124" s="926"/>
      <c r="AA124" s="926"/>
      <c r="AB124" s="926"/>
      <c r="AC124" s="926"/>
      <c r="AD124" s="926"/>
      <c r="AE124" s="926"/>
      <c r="AF124" s="926"/>
      <c r="AG124" s="926"/>
      <c r="AH124" s="926"/>
      <c r="AI124" s="926"/>
      <c r="AJ124" s="926"/>
      <c r="AK124" s="926"/>
      <c r="AL124" s="926"/>
      <c r="AM124" s="926"/>
      <c r="AN124" s="926"/>
      <c r="AO124" s="926"/>
      <c r="AP124" s="926"/>
      <c r="AQ124" s="926"/>
      <c r="AR124" s="926"/>
      <c r="AS124" s="926"/>
      <c r="AT124" s="926"/>
      <c r="AU124" s="926"/>
      <c r="AV124" s="926"/>
      <c r="AW124" s="926"/>
      <c r="AX124" s="926"/>
      <c r="AY124" s="926"/>
      <c r="AZ124" s="926"/>
      <c r="BA124" s="926"/>
      <c r="BB124" s="926"/>
      <c r="BC124" s="926"/>
      <c r="BD124" s="926"/>
      <c r="BE124" s="926"/>
      <c r="BF124" s="926"/>
      <c r="BG124" s="926"/>
      <c r="BH124" s="926"/>
      <c r="BI124" s="926"/>
      <c r="BJ124" s="926"/>
      <c r="BK124" s="926"/>
      <c r="BL124" s="926"/>
      <c r="BM124" s="926"/>
      <c r="BN124" s="926"/>
      <c r="BO124" s="926"/>
      <c r="BP124" s="926"/>
      <c r="BQ124" s="926"/>
      <c r="BR124" s="926"/>
      <c r="BS124" s="926"/>
      <c r="BT124" s="926"/>
      <c r="BU124" s="926"/>
      <c r="BV124" s="926"/>
      <c r="BW124" s="926"/>
      <c r="BX124" s="926"/>
      <c r="BY124" s="926"/>
      <c r="BZ124" s="926"/>
      <c r="CA124" s="926"/>
      <c r="CB124" s="926"/>
      <c r="CC124" s="926"/>
      <c r="CD124" s="926"/>
      <c r="CE124" s="926"/>
      <c r="CF124" s="926"/>
      <c r="CG124" s="926"/>
      <c r="CH124" s="926"/>
      <c r="CI124" s="926"/>
      <c r="CJ124" s="926"/>
      <c r="CK124" s="926"/>
      <c r="CL124" s="926"/>
      <c r="CM124" s="926"/>
      <c r="CN124" s="926"/>
      <c r="CO124" s="926"/>
      <c r="CP124" s="926"/>
      <c r="CQ124" s="926"/>
      <c r="CR124" s="926"/>
      <c r="CS124" s="926"/>
      <c r="CT124" s="926"/>
      <c r="CU124" s="926"/>
      <c r="CV124" s="926"/>
      <c r="CW124" s="926"/>
      <c r="CX124" s="926"/>
      <c r="CY124" s="926"/>
      <c r="CZ124" s="926"/>
      <c r="DA124" s="926"/>
      <c r="DB124" s="926"/>
      <c r="DC124" s="926"/>
      <c r="DD124" s="926"/>
      <c r="DE124" s="926"/>
      <c r="DF124" s="926"/>
      <c r="DG124" s="926"/>
      <c r="DH124" s="926"/>
      <c r="DI124" s="926"/>
      <c r="DJ124" s="926"/>
      <c r="DK124" s="926"/>
      <c r="DL124" s="926"/>
      <c r="DM124" s="926"/>
      <c r="DN124" s="926"/>
      <c r="DO124" s="926"/>
      <c r="DP124" s="926"/>
      <c r="DQ124" s="926"/>
      <c r="DR124" s="926"/>
      <c r="DS124" s="926"/>
      <c r="DT124" s="926"/>
      <c r="DU124" s="926"/>
      <c r="DV124" s="926"/>
      <c r="DW124" s="926"/>
      <c r="DX124" s="926"/>
      <c r="DY124" s="926"/>
      <c r="DZ124" s="926"/>
      <c r="EA124" s="926"/>
      <c r="EB124" s="926"/>
      <c r="EC124" s="926"/>
      <c r="ED124" s="926"/>
      <c r="EE124" s="926"/>
      <c r="EF124" s="926"/>
      <c r="EG124" s="926"/>
      <c r="EH124" s="926"/>
      <c r="EI124" s="926"/>
      <c r="EJ124" s="926"/>
      <c r="EK124" s="926"/>
      <c r="EL124" s="926"/>
      <c r="EM124" s="926"/>
      <c r="EN124" s="926"/>
      <c r="EO124" s="926"/>
      <c r="EP124" s="926"/>
      <c r="EQ124" s="926"/>
      <c r="ER124" s="926"/>
      <c r="ES124" s="926"/>
      <c r="ET124" s="926"/>
      <c r="EU124" s="926"/>
      <c r="EV124" s="926"/>
      <c r="EW124" s="926"/>
      <c r="EX124" s="926"/>
      <c r="EY124" s="926"/>
      <c r="EZ124" s="926"/>
      <c r="FA124" s="926"/>
      <c r="FB124" s="926"/>
      <c r="FC124" s="926"/>
      <c r="FD124" s="926"/>
      <c r="FE124" s="926"/>
      <c r="FF124" s="926"/>
      <c r="FG124" s="926"/>
      <c r="FH124" s="926"/>
      <c r="FI124" s="926"/>
      <c r="FJ124" s="926"/>
      <c r="FK124" s="926"/>
      <c r="FL124" s="926"/>
      <c r="FM124" s="926"/>
      <c r="FN124" s="926"/>
      <c r="FO124" s="926"/>
      <c r="FP124" s="926"/>
      <c r="FQ124" s="926"/>
      <c r="FR124" s="926"/>
      <c r="FS124" s="926"/>
      <c r="FT124" s="926"/>
      <c r="FU124" s="926"/>
      <c r="FV124" s="926"/>
      <c r="FW124" s="926"/>
      <c r="FX124" s="926"/>
      <c r="FY124" s="926"/>
      <c r="FZ124" s="926"/>
      <c r="GA124" s="926"/>
      <c r="GB124" s="926"/>
      <c r="GC124" s="926"/>
      <c r="GD124" s="926"/>
      <c r="GE124" s="926"/>
      <c r="GF124" s="926"/>
      <c r="GG124" s="926"/>
      <c r="GH124" s="926"/>
      <c r="GI124" s="926"/>
      <c r="GJ124" s="926"/>
      <c r="GK124" s="926"/>
      <c r="GL124" s="926"/>
      <c r="GM124" s="926"/>
      <c r="GN124" s="926"/>
      <c r="GO124" s="926"/>
      <c r="GP124" s="926"/>
      <c r="GQ124" s="926"/>
      <c r="GR124" s="926"/>
      <c r="GS124" s="926"/>
      <c r="GT124" s="926"/>
      <c r="GU124" s="926"/>
      <c r="GV124" s="926"/>
      <c r="GW124" s="926"/>
      <c r="GX124" s="926"/>
      <c r="GY124" s="926"/>
      <c r="GZ124" s="926"/>
      <c r="HA124" s="926"/>
      <c r="HB124" s="926"/>
      <c r="HC124" s="926"/>
      <c r="HD124" s="926"/>
      <c r="HE124" s="926"/>
      <c r="HF124" s="926"/>
      <c r="HG124" s="926"/>
      <c r="HH124" s="926"/>
      <c r="HI124" s="926"/>
      <c r="HJ124" s="926"/>
      <c r="HK124" s="926"/>
      <c r="HL124" s="926"/>
      <c r="HM124" s="926"/>
      <c r="HN124" s="926"/>
      <c r="HO124" s="926"/>
      <c r="HP124" s="926"/>
      <c r="HQ124" s="926"/>
      <c r="HR124" s="926"/>
      <c r="HS124" s="926"/>
      <c r="HT124" s="926"/>
      <c r="HU124" s="926"/>
      <c r="HV124" s="926"/>
      <c r="HW124" s="926"/>
      <c r="HX124" s="926"/>
      <c r="HY124" s="926"/>
      <c r="HZ124" s="926"/>
      <c r="IA124" s="926"/>
      <c r="IB124" s="926"/>
      <c r="IC124" s="926"/>
      <c r="ID124" s="926"/>
      <c r="IE124" s="926"/>
      <c r="IF124" s="926"/>
      <c r="IG124" s="926"/>
      <c r="IH124" s="926"/>
      <c r="II124" s="926"/>
      <c r="IJ124" s="926"/>
      <c r="IK124" s="926"/>
      <c r="IL124" s="926"/>
      <c r="IM124" s="926"/>
      <c r="IN124" s="926"/>
      <c r="IO124" s="926"/>
      <c r="IP124" s="926"/>
      <c r="IQ124" s="926"/>
      <c r="IR124" s="926"/>
      <c r="IS124" s="926"/>
      <c r="IT124" s="926"/>
      <c r="IU124" s="926"/>
      <c r="IV124" s="926"/>
    </row>
    <row r="125" spans="1:256" s="1183" customFormat="1" ht="15" customHeight="1">
      <c r="A125" s="1018"/>
      <c r="B125" s="1018"/>
      <c r="C125" s="1018"/>
      <c r="D125" s="1103"/>
      <c r="E125" s="1103"/>
      <c r="F125" s="1103"/>
      <c r="G125" s="1021"/>
      <c r="H125" s="1021"/>
      <c r="I125" s="926"/>
      <c r="J125" s="1022"/>
      <c r="K125" s="926"/>
      <c r="L125" s="926"/>
      <c r="M125" s="1022"/>
      <c r="N125" s="926"/>
      <c r="O125" s="926"/>
      <c r="P125" s="926"/>
      <c r="Q125" s="926"/>
      <c r="R125" s="926"/>
      <c r="S125" s="926"/>
      <c r="T125" s="926"/>
      <c r="U125" s="926"/>
      <c r="V125" s="926"/>
      <c r="W125" s="926"/>
      <c r="X125" s="926"/>
      <c r="Y125" s="926"/>
      <c r="Z125" s="926"/>
      <c r="AA125" s="926"/>
      <c r="AB125" s="926"/>
      <c r="AC125" s="926"/>
      <c r="AD125" s="926"/>
      <c r="AE125" s="926"/>
      <c r="AF125" s="926"/>
      <c r="AG125" s="926"/>
      <c r="AH125" s="926"/>
      <c r="AI125" s="926"/>
      <c r="AJ125" s="926"/>
      <c r="AK125" s="926"/>
      <c r="AL125" s="926"/>
      <c r="AM125" s="926"/>
      <c r="AN125" s="926"/>
      <c r="AO125" s="926"/>
      <c r="AP125" s="926"/>
      <c r="AQ125" s="926"/>
      <c r="AR125" s="926"/>
      <c r="AS125" s="926"/>
      <c r="AT125" s="926"/>
      <c r="AU125" s="926"/>
      <c r="AV125" s="926"/>
      <c r="AW125" s="926"/>
      <c r="AX125" s="926"/>
      <c r="AY125" s="926"/>
      <c r="AZ125" s="926"/>
      <c r="BA125" s="926"/>
      <c r="BB125" s="926"/>
      <c r="BC125" s="926"/>
      <c r="BD125" s="926"/>
      <c r="BE125" s="926"/>
      <c r="BF125" s="926"/>
      <c r="BG125" s="926"/>
      <c r="BH125" s="926"/>
      <c r="BI125" s="926"/>
      <c r="BJ125" s="926"/>
      <c r="BK125" s="926"/>
      <c r="BL125" s="926"/>
      <c r="BM125" s="926"/>
      <c r="BN125" s="926"/>
      <c r="BO125" s="926"/>
      <c r="BP125" s="926"/>
      <c r="BQ125" s="926"/>
      <c r="BR125" s="926"/>
      <c r="BS125" s="926"/>
      <c r="BT125" s="926"/>
      <c r="BU125" s="926"/>
      <c r="BV125" s="926"/>
      <c r="BW125" s="926"/>
      <c r="BX125" s="926"/>
      <c r="BY125" s="926"/>
      <c r="BZ125" s="926"/>
      <c r="CA125" s="926"/>
      <c r="CB125" s="926"/>
      <c r="CC125" s="926"/>
      <c r="CD125" s="926"/>
      <c r="CE125" s="926"/>
      <c r="CF125" s="926"/>
      <c r="CG125" s="926"/>
      <c r="CH125" s="926"/>
      <c r="CI125" s="926"/>
      <c r="CJ125" s="926"/>
      <c r="CK125" s="926"/>
      <c r="CL125" s="926"/>
      <c r="CM125" s="926"/>
      <c r="CN125" s="926"/>
      <c r="CO125" s="926"/>
      <c r="CP125" s="926"/>
      <c r="CQ125" s="926"/>
      <c r="CR125" s="926"/>
      <c r="CS125" s="926"/>
      <c r="CT125" s="926"/>
      <c r="CU125" s="926"/>
      <c r="CV125" s="926"/>
      <c r="CW125" s="926"/>
      <c r="CX125" s="926"/>
      <c r="CY125" s="926"/>
      <c r="CZ125" s="926"/>
      <c r="DA125" s="926"/>
      <c r="DB125" s="926"/>
      <c r="DC125" s="926"/>
      <c r="DD125" s="926"/>
      <c r="DE125" s="926"/>
      <c r="DF125" s="926"/>
      <c r="DG125" s="926"/>
      <c r="DH125" s="926"/>
      <c r="DI125" s="926"/>
      <c r="DJ125" s="926"/>
      <c r="DK125" s="926"/>
      <c r="DL125" s="926"/>
      <c r="DM125" s="926"/>
      <c r="DN125" s="926"/>
      <c r="DO125" s="926"/>
      <c r="DP125" s="926"/>
      <c r="DQ125" s="926"/>
      <c r="DR125" s="926"/>
      <c r="DS125" s="926"/>
      <c r="DT125" s="926"/>
      <c r="DU125" s="926"/>
      <c r="DV125" s="926"/>
      <c r="DW125" s="926"/>
      <c r="DX125" s="926"/>
      <c r="DY125" s="926"/>
      <c r="DZ125" s="926"/>
      <c r="EA125" s="926"/>
      <c r="EB125" s="926"/>
      <c r="EC125" s="926"/>
      <c r="ED125" s="926"/>
      <c r="EE125" s="926"/>
      <c r="EF125" s="926"/>
      <c r="EG125" s="926"/>
      <c r="EH125" s="926"/>
      <c r="EI125" s="926"/>
      <c r="EJ125" s="926"/>
      <c r="EK125" s="926"/>
      <c r="EL125" s="926"/>
      <c r="EM125" s="926"/>
      <c r="EN125" s="926"/>
      <c r="EO125" s="926"/>
      <c r="EP125" s="926"/>
      <c r="EQ125" s="926"/>
      <c r="ER125" s="926"/>
      <c r="ES125" s="926"/>
      <c r="ET125" s="926"/>
      <c r="EU125" s="926"/>
      <c r="EV125" s="926"/>
      <c r="EW125" s="926"/>
      <c r="EX125" s="926"/>
      <c r="EY125" s="926"/>
      <c r="EZ125" s="926"/>
      <c r="FA125" s="926"/>
      <c r="FB125" s="926"/>
      <c r="FC125" s="926"/>
      <c r="FD125" s="926"/>
      <c r="FE125" s="926"/>
      <c r="FF125" s="926"/>
      <c r="FG125" s="926"/>
      <c r="FH125" s="926"/>
      <c r="FI125" s="926"/>
      <c r="FJ125" s="926"/>
      <c r="FK125" s="926"/>
      <c r="FL125" s="926"/>
      <c r="FM125" s="926"/>
      <c r="FN125" s="926"/>
      <c r="FO125" s="926"/>
      <c r="FP125" s="926"/>
      <c r="FQ125" s="926"/>
      <c r="FR125" s="926"/>
      <c r="FS125" s="926"/>
      <c r="FT125" s="926"/>
      <c r="FU125" s="926"/>
      <c r="FV125" s="926"/>
      <c r="FW125" s="926"/>
      <c r="FX125" s="926"/>
      <c r="FY125" s="926"/>
      <c r="FZ125" s="926"/>
      <c r="GA125" s="926"/>
      <c r="GB125" s="926"/>
      <c r="GC125" s="926"/>
      <c r="GD125" s="926"/>
      <c r="GE125" s="926"/>
      <c r="GF125" s="926"/>
      <c r="GG125" s="926"/>
      <c r="GH125" s="926"/>
      <c r="GI125" s="926"/>
      <c r="GJ125" s="926"/>
      <c r="GK125" s="926"/>
      <c r="GL125" s="926"/>
      <c r="GM125" s="926"/>
      <c r="GN125" s="926"/>
      <c r="GO125" s="926"/>
      <c r="GP125" s="926"/>
      <c r="GQ125" s="926"/>
      <c r="GR125" s="926"/>
      <c r="GS125" s="926"/>
      <c r="GT125" s="926"/>
      <c r="GU125" s="926"/>
      <c r="GV125" s="926"/>
      <c r="GW125" s="926"/>
      <c r="GX125" s="926"/>
      <c r="GY125" s="926"/>
      <c r="GZ125" s="926"/>
      <c r="HA125" s="926"/>
      <c r="HB125" s="926"/>
      <c r="HC125" s="926"/>
      <c r="HD125" s="926"/>
      <c r="HE125" s="926"/>
      <c r="HF125" s="926"/>
      <c r="HG125" s="926"/>
      <c r="HH125" s="926"/>
      <c r="HI125" s="926"/>
      <c r="HJ125" s="926"/>
      <c r="HK125" s="926"/>
      <c r="HL125" s="926"/>
      <c r="HM125" s="926"/>
      <c r="HN125" s="926"/>
      <c r="HO125" s="926"/>
      <c r="HP125" s="926"/>
      <c r="HQ125" s="926"/>
      <c r="HR125" s="926"/>
      <c r="HS125" s="926"/>
      <c r="HT125" s="926"/>
      <c r="HU125" s="926"/>
      <c r="HV125" s="926"/>
      <c r="HW125" s="926"/>
      <c r="HX125" s="926"/>
      <c r="HY125" s="926"/>
      <c r="HZ125" s="926"/>
      <c r="IA125" s="926"/>
      <c r="IB125" s="926"/>
      <c r="IC125" s="926"/>
      <c r="ID125" s="926"/>
      <c r="IE125" s="926"/>
      <c r="IF125" s="926"/>
      <c r="IG125" s="926"/>
      <c r="IH125" s="926"/>
      <c r="II125" s="926"/>
      <c r="IJ125" s="926"/>
      <c r="IK125" s="926"/>
      <c r="IL125" s="926"/>
      <c r="IM125" s="926"/>
      <c r="IN125" s="926"/>
      <c r="IO125" s="926"/>
      <c r="IP125" s="926"/>
      <c r="IQ125" s="926"/>
      <c r="IR125" s="926"/>
      <c r="IS125" s="926"/>
      <c r="IT125" s="926"/>
      <c r="IU125" s="926"/>
      <c r="IV125" s="926"/>
    </row>
    <row r="126" spans="1:256" s="1183" customFormat="1" ht="15" customHeight="1">
      <c r="A126" s="1018"/>
      <c r="B126" s="1018"/>
      <c r="C126" s="1018"/>
      <c r="D126" s="1103"/>
      <c r="E126" s="1103"/>
      <c r="F126" s="1103"/>
      <c r="G126" s="1021"/>
      <c r="H126" s="1021"/>
      <c r="I126" s="926"/>
      <c r="J126" s="1022"/>
      <c r="K126" s="926"/>
      <c r="L126" s="926"/>
      <c r="M126" s="1022"/>
      <c r="N126" s="926"/>
      <c r="O126" s="926"/>
      <c r="P126" s="926"/>
      <c r="Q126" s="926"/>
      <c r="R126" s="926"/>
      <c r="S126" s="926"/>
      <c r="T126" s="926"/>
      <c r="U126" s="926"/>
      <c r="V126" s="926"/>
      <c r="W126" s="926"/>
      <c r="X126" s="926"/>
      <c r="Y126" s="926"/>
      <c r="Z126" s="926"/>
      <c r="AA126" s="926"/>
      <c r="AB126" s="926"/>
      <c r="AC126" s="926"/>
      <c r="AD126" s="926"/>
      <c r="AE126" s="926"/>
      <c r="AF126" s="926"/>
      <c r="AG126" s="926"/>
      <c r="AH126" s="926"/>
      <c r="AI126" s="926"/>
      <c r="AJ126" s="926"/>
      <c r="AK126" s="926"/>
      <c r="AL126" s="926"/>
      <c r="AM126" s="926"/>
      <c r="AN126" s="926"/>
      <c r="AO126" s="926"/>
      <c r="AP126" s="926"/>
      <c r="AQ126" s="926"/>
      <c r="AR126" s="926"/>
      <c r="AS126" s="926"/>
      <c r="AT126" s="926"/>
      <c r="AU126" s="926"/>
      <c r="AV126" s="926"/>
      <c r="AW126" s="926"/>
      <c r="AX126" s="926"/>
      <c r="AY126" s="926"/>
      <c r="AZ126" s="926"/>
      <c r="BA126" s="926"/>
      <c r="BB126" s="926"/>
      <c r="BC126" s="926"/>
      <c r="BD126" s="926"/>
      <c r="BE126" s="926"/>
      <c r="BF126" s="926"/>
      <c r="BG126" s="926"/>
      <c r="BH126" s="926"/>
      <c r="BI126" s="926"/>
      <c r="BJ126" s="926"/>
      <c r="BK126" s="926"/>
      <c r="BL126" s="926"/>
      <c r="BM126" s="926"/>
      <c r="BN126" s="926"/>
      <c r="BO126" s="926"/>
      <c r="BP126" s="926"/>
      <c r="BQ126" s="926"/>
      <c r="BR126" s="926"/>
      <c r="BS126" s="926"/>
      <c r="BT126" s="926"/>
      <c r="BU126" s="926"/>
      <c r="BV126" s="926"/>
      <c r="BW126" s="926"/>
      <c r="BX126" s="926"/>
      <c r="BY126" s="926"/>
      <c r="BZ126" s="926"/>
      <c r="CA126" s="926"/>
      <c r="CB126" s="926"/>
      <c r="CC126" s="926"/>
      <c r="CD126" s="926"/>
      <c r="CE126" s="926"/>
      <c r="CF126" s="926"/>
      <c r="CG126" s="926"/>
      <c r="CH126" s="926"/>
      <c r="CI126" s="926"/>
      <c r="CJ126" s="926"/>
      <c r="CK126" s="926"/>
      <c r="CL126" s="926"/>
      <c r="CM126" s="926"/>
      <c r="CN126" s="926"/>
      <c r="CO126" s="926"/>
      <c r="CP126" s="926"/>
      <c r="CQ126" s="926"/>
      <c r="CR126" s="926"/>
      <c r="CS126" s="926"/>
      <c r="CT126" s="926"/>
      <c r="CU126" s="926"/>
      <c r="CV126" s="926"/>
      <c r="CW126" s="926"/>
      <c r="CX126" s="926"/>
      <c r="CY126" s="926"/>
      <c r="CZ126" s="926"/>
      <c r="DA126" s="926"/>
      <c r="DB126" s="926"/>
      <c r="DC126" s="926"/>
      <c r="DD126" s="926"/>
      <c r="DE126" s="926"/>
      <c r="DF126" s="926"/>
      <c r="DG126" s="926"/>
      <c r="DH126" s="926"/>
      <c r="DI126" s="926"/>
      <c r="DJ126" s="926"/>
      <c r="DK126" s="926"/>
      <c r="DL126" s="926"/>
      <c r="DM126" s="926"/>
      <c r="DN126" s="926"/>
      <c r="DO126" s="926"/>
      <c r="DP126" s="926"/>
      <c r="DQ126" s="926"/>
      <c r="DR126" s="926"/>
      <c r="DS126" s="926"/>
      <c r="DT126" s="926"/>
      <c r="DU126" s="926"/>
      <c r="DV126" s="926"/>
      <c r="DW126" s="926"/>
      <c r="DX126" s="926"/>
      <c r="DY126" s="926"/>
      <c r="DZ126" s="926"/>
      <c r="EA126" s="926"/>
      <c r="EB126" s="926"/>
      <c r="EC126" s="926"/>
      <c r="ED126" s="926"/>
      <c r="EE126" s="926"/>
      <c r="EF126" s="926"/>
      <c r="EG126" s="926"/>
      <c r="EH126" s="926"/>
      <c r="EI126" s="926"/>
      <c r="EJ126" s="926"/>
      <c r="EK126" s="926"/>
      <c r="EL126" s="926"/>
      <c r="EM126" s="926"/>
      <c r="EN126" s="926"/>
      <c r="EO126" s="926"/>
      <c r="EP126" s="926"/>
      <c r="EQ126" s="926"/>
      <c r="ER126" s="926"/>
      <c r="ES126" s="926"/>
      <c r="ET126" s="926"/>
      <c r="EU126" s="926"/>
      <c r="EV126" s="926"/>
      <c r="EW126" s="926"/>
      <c r="EX126" s="926"/>
      <c r="EY126" s="926"/>
      <c r="EZ126" s="926"/>
      <c r="FA126" s="926"/>
      <c r="FB126" s="926"/>
      <c r="FC126" s="926"/>
      <c r="FD126" s="926"/>
      <c r="FE126" s="926"/>
      <c r="FF126" s="926"/>
      <c r="FG126" s="926"/>
      <c r="FH126" s="926"/>
      <c r="FI126" s="926"/>
      <c r="FJ126" s="926"/>
      <c r="FK126" s="926"/>
      <c r="FL126" s="926"/>
      <c r="FM126" s="926"/>
      <c r="FN126" s="926"/>
      <c r="FO126" s="926"/>
      <c r="FP126" s="926"/>
      <c r="FQ126" s="926"/>
      <c r="FR126" s="926"/>
      <c r="FS126" s="926"/>
      <c r="FT126" s="926"/>
      <c r="FU126" s="926"/>
      <c r="FV126" s="926"/>
      <c r="FW126" s="926"/>
      <c r="FX126" s="926"/>
      <c r="FY126" s="926"/>
      <c r="FZ126" s="926"/>
      <c r="GA126" s="926"/>
      <c r="GB126" s="926"/>
      <c r="GC126" s="926"/>
      <c r="GD126" s="926"/>
      <c r="GE126" s="926"/>
      <c r="GF126" s="926"/>
      <c r="GG126" s="926"/>
      <c r="GH126" s="926"/>
      <c r="GI126" s="926"/>
      <c r="GJ126" s="926"/>
      <c r="GK126" s="926"/>
      <c r="GL126" s="926"/>
      <c r="GM126" s="926"/>
      <c r="GN126" s="926"/>
      <c r="GO126" s="926"/>
      <c r="GP126" s="926"/>
      <c r="GQ126" s="926"/>
      <c r="GR126" s="926"/>
      <c r="GS126" s="926"/>
      <c r="GT126" s="926"/>
      <c r="GU126" s="926"/>
      <c r="GV126" s="926"/>
      <c r="GW126" s="926"/>
      <c r="GX126" s="926"/>
      <c r="GY126" s="926"/>
      <c r="GZ126" s="926"/>
      <c r="HA126" s="926"/>
      <c r="HB126" s="926"/>
      <c r="HC126" s="926"/>
      <c r="HD126" s="926"/>
      <c r="HE126" s="926"/>
      <c r="HF126" s="926"/>
      <c r="HG126" s="926"/>
      <c r="HH126" s="926"/>
      <c r="HI126" s="926"/>
      <c r="HJ126" s="926"/>
      <c r="HK126" s="926"/>
      <c r="HL126" s="926"/>
      <c r="HM126" s="926"/>
      <c r="HN126" s="926"/>
      <c r="HO126" s="926"/>
      <c r="HP126" s="926"/>
      <c r="HQ126" s="926"/>
      <c r="HR126" s="926"/>
      <c r="HS126" s="926"/>
      <c r="HT126" s="926"/>
      <c r="HU126" s="926"/>
      <c r="HV126" s="926"/>
      <c r="HW126" s="926"/>
      <c r="HX126" s="926"/>
      <c r="HY126" s="926"/>
      <c r="HZ126" s="926"/>
      <c r="IA126" s="926"/>
      <c r="IB126" s="926"/>
      <c r="IC126" s="926"/>
      <c r="ID126" s="926"/>
      <c r="IE126" s="926"/>
      <c r="IF126" s="926"/>
      <c r="IG126" s="926"/>
      <c r="IH126" s="926"/>
      <c r="II126" s="926"/>
      <c r="IJ126" s="926"/>
      <c r="IK126" s="926"/>
      <c r="IL126" s="926"/>
      <c r="IM126" s="926"/>
      <c r="IN126" s="926"/>
      <c r="IO126" s="926"/>
      <c r="IP126" s="926"/>
      <c r="IQ126" s="926"/>
      <c r="IR126" s="926"/>
      <c r="IS126" s="926"/>
      <c r="IT126" s="926"/>
      <c r="IU126" s="926"/>
      <c r="IV126" s="926"/>
    </row>
    <row r="127" spans="1:256" s="1183" customFormat="1" ht="15" customHeight="1">
      <c r="A127" s="1018"/>
      <c r="B127" s="1018"/>
      <c r="C127" s="1018"/>
      <c r="D127" s="1103"/>
      <c r="E127" s="1103"/>
      <c r="F127" s="1103"/>
      <c r="G127" s="1021"/>
      <c r="H127" s="1021"/>
      <c r="I127" s="926"/>
      <c r="J127" s="1022"/>
      <c r="K127" s="926"/>
      <c r="L127" s="926"/>
      <c r="M127" s="1022"/>
      <c r="N127" s="926"/>
      <c r="O127" s="926"/>
      <c r="P127" s="926"/>
      <c r="Q127" s="926"/>
      <c r="R127" s="926"/>
      <c r="S127" s="926"/>
      <c r="T127" s="926"/>
      <c r="U127" s="926"/>
      <c r="V127" s="926"/>
      <c r="W127" s="926"/>
      <c r="X127" s="926"/>
      <c r="Y127" s="926"/>
      <c r="Z127" s="926"/>
      <c r="AA127" s="926"/>
      <c r="AB127" s="926"/>
      <c r="AC127" s="926"/>
      <c r="AD127" s="926"/>
      <c r="AE127" s="926"/>
      <c r="AF127" s="926"/>
      <c r="AG127" s="926"/>
      <c r="AH127" s="926"/>
      <c r="AI127" s="926"/>
      <c r="AJ127" s="926"/>
      <c r="AK127" s="926"/>
      <c r="AL127" s="926"/>
      <c r="AM127" s="926"/>
      <c r="AN127" s="926"/>
      <c r="AO127" s="926"/>
      <c r="AP127" s="926"/>
      <c r="AQ127" s="926"/>
      <c r="AR127" s="926"/>
      <c r="AS127" s="926"/>
      <c r="AT127" s="926"/>
      <c r="AU127" s="926"/>
      <c r="AV127" s="926"/>
      <c r="AW127" s="926"/>
      <c r="AX127" s="926"/>
      <c r="AY127" s="926"/>
      <c r="AZ127" s="926"/>
      <c r="BA127" s="926"/>
      <c r="BB127" s="926"/>
      <c r="BC127" s="926"/>
      <c r="BD127" s="926"/>
      <c r="BE127" s="926"/>
      <c r="BF127" s="926"/>
      <c r="BG127" s="926"/>
      <c r="BH127" s="926"/>
      <c r="BI127" s="926"/>
      <c r="BJ127" s="926"/>
      <c r="BK127" s="926"/>
      <c r="BL127" s="926"/>
      <c r="BM127" s="926"/>
      <c r="BN127" s="926"/>
      <c r="BO127" s="926"/>
      <c r="BP127" s="926"/>
      <c r="BQ127" s="926"/>
      <c r="BR127" s="926"/>
      <c r="BS127" s="926"/>
      <c r="BT127" s="926"/>
      <c r="BU127" s="926"/>
      <c r="BV127" s="926"/>
      <c r="BW127" s="926"/>
      <c r="BX127" s="926"/>
      <c r="BY127" s="926"/>
      <c r="BZ127" s="926"/>
      <c r="CA127" s="926"/>
      <c r="CB127" s="926"/>
      <c r="CC127" s="926"/>
      <c r="CD127" s="926"/>
      <c r="CE127" s="926"/>
      <c r="CF127" s="926"/>
      <c r="CG127" s="926"/>
      <c r="CH127" s="926"/>
      <c r="CI127" s="926"/>
      <c r="CJ127" s="926"/>
      <c r="CK127" s="926"/>
      <c r="CL127" s="926"/>
      <c r="CM127" s="926"/>
      <c r="CN127" s="926"/>
      <c r="CO127" s="926"/>
      <c r="CP127" s="926"/>
      <c r="CQ127" s="926"/>
      <c r="CR127" s="926"/>
      <c r="CS127" s="926"/>
      <c r="CT127" s="926"/>
      <c r="CU127" s="926"/>
      <c r="CV127" s="926"/>
      <c r="CW127" s="926"/>
      <c r="CX127" s="926"/>
      <c r="CY127" s="926"/>
      <c r="CZ127" s="926"/>
      <c r="DA127" s="926"/>
      <c r="DB127" s="926"/>
      <c r="DC127" s="926"/>
      <c r="DD127" s="926"/>
      <c r="DE127" s="926"/>
      <c r="DF127" s="926"/>
      <c r="DG127" s="926"/>
      <c r="DH127" s="926"/>
      <c r="DI127" s="926"/>
      <c r="DJ127" s="926"/>
      <c r="DK127" s="926"/>
      <c r="DL127" s="926"/>
      <c r="DM127" s="926"/>
      <c r="DN127" s="926"/>
      <c r="DO127" s="926"/>
      <c r="DP127" s="926"/>
      <c r="DQ127" s="926"/>
      <c r="DR127" s="926"/>
      <c r="DS127" s="926"/>
      <c r="DT127" s="926"/>
      <c r="DU127" s="926"/>
      <c r="DV127" s="926"/>
      <c r="DW127" s="926"/>
      <c r="DX127" s="926"/>
      <c r="DY127" s="926"/>
      <c r="DZ127" s="926"/>
      <c r="EA127" s="926"/>
      <c r="EB127" s="926"/>
      <c r="EC127" s="926"/>
      <c r="ED127" s="926"/>
      <c r="EE127" s="926"/>
      <c r="EF127" s="926"/>
      <c r="EG127" s="926"/>
      <c r="EH127" s="926"/>
      <c r="EI127" s="926"/>
      <c r="EJ127" s="926"/>
      <c r="EK127" s="926"/>
      <c r="EL127" s="926"/>
      <c r="EM127" s="926"/>
      <c r="EN127" s="926"/>
      <c r="EO127" s="926"/>
      <c r="EP127" s="926"/>
      <c r="EQ127" s="926"/>
      <c r="ER127" s="926"/>
      <c r="ES127" s="926"/>
      <c r="ET127" s="926"/>
      <c r="EU127" s="926"/>
      <c r="EV127" s="926"/>
      <c r="EW127" s="926"/>
      <c r="EX127" s="926"/>
      <c r="EY127" s="926"/>
      <c r="EZ127" s="926"/>
      <c r="FA127" s="926"/>
      <c r="FB127" s="926"/>
      <c r="FC127" s="926"/>
      <c r="FD127" s="926"/>
      <c r="FE127" s="926"/>
      <c r="FF127" s="926"/>
      <c r="FG127" s="926"/>
      <c r="FH127" s="926"/>
      <c r="FI127" s="926"/>
      <c r="FJ127" s="926"/>
      <c r="FK127" s="926"/>
      <c r="FL127" s="926"/>
      <c r="FM127" s="926"/>
      <c r="FN127" s="926"/>
      <c r="FO127" s="926"/>
      <c r="FP127" s="926"/>
      <c r="FQ127" s="926"/>
      <c r="FR127" s="926"/>
      <c r="FS127" s="926"/>
      <c r="FT127" s="926"/>
      <c r="FU127" s="926"/>
      <c r="FV127" s="926"/>
      <c r="FW127" s="926"/>
      <c r="FX127" s="926"/>
      <c r="FY127" s="926"/>
      <c r="FZ127" s="926"/>
      <c r="GA127" s="926"/>
      <c r="GB127" s="926"/>
      <c r="GC127" s="926"/>
      <c r="GD127" s="926"/>
      <c r="GE127" s="926"/>
      <c r="GF127" s="926"/>
      <c r="GG127" s="926"/>
      <c r="GH127" s="926"/>
      <c r="GI127" s="926"/>
      <c r="GJ127" s="926"/>
      <c r="GK127" s="926"/>
      <c r="GL127" s="926"/>
      <c r="GM127" s="926"/>
      <c r="GN127" s="926"/>
      <c r="GO127" s="926"/>
      <c r="GP127" s="926"/>
      <c r="GQ127" s="926"/>
      <c r="GR127" s="926"/>
      <c r="GS127" s="926"/>
      <c r="GT127" s="926"/>
      <c r="GU127" s="926"/>
      <c r="GV127" s="926"/>
      <c r="GW127" s="926"/>
      <c r="GX127" s="926"/>
      <c r="GY127" s="926"/>
      <c r="GZ127" s="926"/>
      <c r="HA127" s="926"/>
      <c r="HB127" s="926"/>
      <c r="HC127" s="926"/>
      <c r="HD127" s="926"/>
      <c r="HE127" s="926"/>
      <c r="HF127" s="926"/>
      <c r="HG127" s="926"/>
      <c r="HH127" s="926"/>
      <c r="HI127" s="926"/>
      <c r="HJ127" s="926"/>
      <c r="HK127" s="926"/>
      <c r="HL127" s="926"/>
      <c r="HM127" s="926"/>
      <c r="HN127" s="926"/>
      <c r="HO127" s="926"/>
      <c r="HP127" s="926"/>
      <c r="HQ127" s="926"/>
      <c r="HR127" s="926"/>
      <c r="HS127" s="926"/>
      <c r="HT127" s="926"/>
      <c r="HU127" s="926"/>
      <c r="HV127" s="926"/>
      <c r="HW127" s="926"/>
      <c r="HX127" s="926"/>
      <c r="HY127" s="926"/>
      <c r="HZ127" s="926"/>
      <c r="IA127" s="926"/>
      <c r="IB127" s="926"/>
      <c r="IC127" s="926"/>
      <c r="ID127" s="926"/>
      <c r="IE127" s="926"/>
      <c r="IF127" s="926"/>
      <c r="IG127" s="926"/>
      <c r="IH127" s="926"/>
      <c r="II127" s="926"/>
      <c r="IJ127" s="926"/>
      <c r="IK127" s="926"/>
      <c r="IL127" s="926"/>
      <c r="IM127" s="926"/>
      <c r="IN127" s="926"/>
      <c r="IO127" s="926"/>
      <c r="IP127" s="926"/>
      <c r="IQ127" s="926"/>
      <c r="IR127" s="926"/>
      <c r="IS127" s="926"/>
      <c r="IT127" s="926"/>
      <c r="IU127" s="926"/>
      <c r="IV127" s="926"/>
    </row>
    <row r="128" spans="1:256" s="1183" customFormat="1" ht="15" customHeight="1">
      <c r="A128" s="1018"/>
      <c r="B128" s="1018"/>
      <c r="C128" s="1018"/>
      <c r="D128" s="1103"/>
      <c r="E128" s="1103"/>
      <c r="F128" s="1103"/>
      <c r="G128" s="1021"/>
      <c r="H128" s="1021"/>
      <c r="I128" s="926"/>
      <c r="J128" s="1022"/>
      <c r="K128" s="926"/>
      <c r="L128" s="926"/>
      <c r="M128" s="1022"/>
      <c r="N128" s="926"/>
      <c r="O128" s="926"/>
      <c r="P128" s="926"/>
      <c r="Q128" s="926"/>
      <c r="R128" s="926"/>
      <c r="S128" s="926"/>
      <c r="T128" s="926"/>
      <c r="U128" s="926"/>
      <c r="V128" s="926"/>
      <c r="W128" s="926"/>
      <c r="X128" s="926"/>
      <c r="Y128" s="926"/>
      <c r="Z128" s="926"/>
      <c r="AA128" s="926"/>
      <c r="AB128" s="926"/>
      <c r="AC128" s="926"/>
      <c r="AD128" s="926"/>
      <c r="AE128" s="926"/>
      <c r="AF128" s="926"/>
      <c r="AG128" s="926"/>
      <c r="AH128" s="926"/>
      <c r="AI128" s="926"/>
      <c r="AJ128" s="926"/>
      <c r="AK128" s="926"/>
      <c r="AL128" s="926"/>
      <c r="AM128" s="926"/>
      <c r="AN128" s="926"/>
      <c r="AO128" s="926"/>
      <c r="AP128" s="926"/>
      <c r="AQ128" s="926"/>
      <c r="AR128" s="926"/>
      <c r="AS128" s="926"/>
      <c r="AT128" s="926"/>
      <c r="AU128" s="926"/>
      <c r="AV128" s="926"/>
      <c r="AW128" s="926"/>
      <c r="AX128" s="926"/>
      <c r="AY128" s="926"/>
      <c r="AZ128" s="926"/>
      <c r="BA128" s="926"/>
      <c r="BB128" s="926"/>
      <c r="BC128" s="926"/>
      <c r="BD128" s="926"/>
      <c r="BE128" s="926"/>
      <c r="BF128" s="926"/>
      <c r="BG128" s="926"/>
      <c r="BH128" s="926"/>
      <c r="BI128" s="926"/>
      <c r="BJ128" s="926"/>
      <c r="BK128" s="926"/>
      <c r="BL128" s="926"/>
      <c r="BM128" s="926"/>
      <c r="BN128" s="926"/>
      <c r="BO128" s="926"/>
      <c r="BP128" s="926"/>
      <c r="BQ128" s="926"/>
      <c r="BR128" s="926"/>
      <c r="BS128" s="926"/>
      <c r="BT128" s="926"/>
      <c r="BU128" s="926"/>
      <c r="BV128" s="926"/>
      <c r="BW128" s="926"/>
      <c r="BX128" s="926"/>
      <c r="BY128" s="926"/>
      <c r="BZ128" s="926"/>
      <c r="CA128" s="926"/>
      <c r="CB128" s="926"/>
      <c r="CC128" s="926"/>
      <c r="CD128" s="926"/>
      <c r="CE128" s="926"/>
      <c r="CF128" s="926"/>
      <c r="CG128" s="926"/>
      <c r="CH128" s="926"/>
      <c r="CI128" s="926"/>
      <c r="CJ128" s="926"/>
      <c r="CK128" s="926"/>
      <c r="CL128" s="926"/>
      <c r="CM128" s="926"/>
      <c r="CN128" s="926"/>
      <c r="CO128" s="926"/>
      <c r="CP128" s="926"/>
      <c r="CQ128" s="926"/>
      <c r="CR128" s="926"/>
      <c r="CS128" s="926"/>
      <c r="CT128" s="926"/>
      <c r="CU128" s="926"/>
      <c r="CV128" s="926"/>
      <c r="CW128" s="926"/>
      <c r="CX128" s="926"/>
      <c r="CY128" s="926"/>
      <c r="CZ128" s="926"/>
      <c r="DA128" s="926"/>
      <c r="DB128" s="926"/>
      <c r="DC128" s="926"/>
      <c r="DD128" s="926"/>
      <c r="DE128" s="926"/>
      <c r="DF128" s="926"/>
      <c r="DG128" s="926"/>
      <c r="DH128" s="926"/>
      <c r="DI128" s="926"/>
      <c r="DJ128" s="926"/>
      <c r="DK128" s="926"/>
      <c r="DL128" s="926"/>
      <c r="DM128" s="926"/>
      <c r="DN128" s="926"/>
      <c r="DO128" s="926"/>
      <c r="DP128" s="926"/>
      <c r="DQ128" s="926"/>
      <c r="DR128" s="926"/>
      <c r="DS128" s="926"/>
      <c r="DT128" s="926"/>
      <c r="DU128" s="926"/>
      <c r="DV128" s="926"/>
      <c r="DW128" s="926"/>
      <c r="DX128" s="926"/>
      <c r="DY128" s="926"/>
      <c r="DZ128" s="926"/>
      <c r="EA128" s="926"/>
      <c r="EB128" s="926"/>
      <c r="EC128" s="926"/>
      <c r="ED128" s="926"/>
      <c r="EE128" s="926"/>
      <c r="EF128" s="926"/>
      <c r="EG128" s="926"/>
      <c r="EH128" s="926"/>
      <c r="EI128" s="926"/>
      <c r="EJ128" s="926"/>
      <c r="EK128" s="926"/>
      <c r="EL128" s="926"/>
      <c r="EM128" s="926"/>
      <c r="EN128" s="926"/>
      <c r="EO128" s="926"/>
      <c r="EP128" s="926"/>
      <c r="EQ128" s="926"/>
      <c r="ER128" s="926"/>
      <c r="ES128" s="926"/>
      <c r="ET128" s="926"/>
      <c r="EU128" s="926"/>
      <c r="EV128" s="926"/>
      <c r="EW128" s="926"/>
      <c r="EX128" s="926"/>
      <c r="EY128" s="926"/>
      <c r="EZ128" s="926"/>
      <c r="FA128" s="926"/>
      <c r="FB128" s="926"/>
      <c r="FC128" s="926"/>
      <c r="FD128" s="926"/>
      <c r="FE128" s="926"/>
      <c r="FF128" s="926"/>
      <c r="FG128" s="926"/>
      <c r="FH128" s="926"/>
      <c r="FI128" s="926"/>
      <c r="FJ128" s="926"/>
      <c r="FK128" s="926"/>
      <c r="FL128" s="926"/>
      <c r="FM128" s="926"/>
      <c r="FN128" s="926"/>
      <c r="FO128" s="926"/>
      <c r="FP128" s="926"/>
      <c r="FQ128" s="926"/>
      <c r="FR128" s="926"/>
      <c r="FS128" s="926"/>
      <c r="FT128" s="926"/>
      <c r="FU128" s="926"/>
      <c r="FV128" s="926"/>
      <c r="FW128" s="926"/>
      <c r="FX128" s="926"/>
      <c r="FY128" s="926"/>
      <c r="FZ128" s="926"/>
      <c r="GA128" s="926"/>
      <c r="GB128" s="926"/>
      <c r="GC128" s="926"/>
      <c r="GD128" s="926"/>
      <c r="GE128" s="926"/>
      <c r="GF128" s="926"/>
      <c r="GG128" s="926"/>
      <c r="GH128" s="926"/>
      <c r="GI128" s="926"/>
      <c r="GJ128" s="926"/>
      <c r="GK128" s="926"/>
      <c r="GL128" s="926"/>
      <c r="GM128" s="926"/>
      <c r="GN128" s="926"/>
      <c r="GO128" s="926"/>
      <c r="GP128" s="926"/>
      <c r="GQ128" s="926"/>
      <c r="GR128" s="926"/>
      <c r="GS128" s="926"/>
      <c r="GT128" s="926"/>
      <c r="GU128" s="926"/>
      <c r="GV128" s="926"/>
      <c r="GW128" s="926"/>
      <c r="GX128" s="926"/>
      <c r="GY128" s="926"/>
      <c r="GZ128" s="926"/>
      <c r="HA128" s="926"/>
      <c r="HB128" s="926"/>
      <c r="HC128" s="926"/>
      <c r="HD128" s="926"/>
      <c r="HE128" s="926"/>
      <c r="HF128" s="926"/>
      <c r="HG128" s="926"/>
      <c r="HH128" s="926"/>
      <c r="HI128" s="926"/>
      <c r="HJ128" s="926"/>
      <c r="HK128" s="926"/>
      <c r="HL128" s="926"/>
      <c r="HM128" s="926"/>
      <c r="HN128" s="926"/>
      <c r="HO128" s="926"/>
      <c r="HP128" s="926"/>
      <c r="HQ128" s="926"/>
      <c r="HR128" s="926"/>
      <c r="HS128" s="926"/>
      <c r="HT128" s="926"/>
      <c r="HU128" s="926"/>
      <c r="HV128" s="926"/>
      <c r="HW128" s="926"/>
      <c r="HX128" s="926"/>
      <c r="HY128" s="926"/>
      <c r="HZ128" s="926"/>
      <c r="IA128" s="926"/>
      <c r="IB128" s="926"/>
      <c r="IC128" s="926"/>
      <c r="ID128" s="926"/>
      <c r="IE128" s="926"/>
      <c r="IF128" s="926"/>
      <c r="IG128" s="926"/>
      <c r="IH128" s="926"/>
      <c r="II128" s="926"/>
      <c r="IJ128" s="926"/>
      <c r="IK128" s="926"/>
      <c r="IL128" s="926"/>
      <c r="IM128" s="926"/>
      <c r="IN128" s="926"/>
      <c r="IO128" s="926"/>
      <c r="IP128" s="926"/>
      <c r="IQ128" s="926"/>
      <c r="IR128" s="926"/>
      <c r="IS128" s="926"/>
      <c r="IT128" s="926"/>
      <c r="IU128" s="926"/>
      <c r="IV128" s="926"/>
    </row>
    <row r="129" spans="1:256" s="1183" customFormat="1" ht="15" customHeight="1">
      <c r="A129" s="1018"/>
      <c r="B129" s="1018"/>
      <c r="C129" s="1018"/>
      <c r="D129" s="1103"/>
      <c r="E129" s="1103"/>
      <c r="F129" s="1103"/>
      <c r="G129" s="1021"/>
      <c r="H129" s="1021"/>
      <c r="I129" s="926"/>
      <c r="J129" s="1022"/>
      <c r="K129" s="926"/>
      <c r="L129" s="926"/>
      <c r="M129" s="1022"/>
      <c r="N129" s="926"/>
      <c r="O129" s="926"/>
      <c r="P129" s="926"/>
      <c r="Q129" s="926"/>
      <c r="R129" s="926"/>
      <c r="S129" s="926"/>
      <c r="T129" s="926"/>
      <c r="U129" s="926"/>
      <c r="V129" s="926"/>
      <c r="W129" s="926"/>
      <c r="X129" s="926"/>
      <c r="Y129" s="926"/>
      <c r="Z129" s="926"/>
      <c r="AA129" s="926"/>
      <c r="AB129" s="926"/>
      <c r="AC129" s="926"/>
      <c r="AD129" s="926"/>
      <c r="AE129" s="926"/>
      <c r="AF129" s="926"/>
      <c r="AG129" s="926"/>
      <c r="AH129" s="926"/>
      <c r="AI129" s="926"/>
      <c r="AJ129" s="926"/>
      <c r="AK129" s="926"/>
      <c r="AL129" s="926"/>
      <c r="AM129" s="926"/>
      <c r="AN129" s="926"/>
      <c r="AO129" s="926"/>
      <c r="AP129" s="926"/>
      <c r="AQ129" s="926"/>
      <c r="AR129" s="926"/>
      <c r="AS129" s="926"/>
      <c r="AT129" s="926"/>
      <c r="AU129" s="926"/>
      <c r="AV129" s="926"/>
      <c r="AW129" s="926"/>
      <c r="AX129" s="926"/>
      <c r="AY129" s="926"/>
      <c r="AZ129" s="926"/>
      <c r="BA129" s="926"/>
      <c r="BB129" s="926"/>
      <c r="BC129" s="926"/>
      <c r="BD129" s="926"/>
      <c r="BE129" s="926"/>
      <c r="BF129" s="926"/>
      <c r="BG129" s="926"/>
      <c r="BH129" s="926"/>
      <c r="BI129" s="926"/>
      <c r="BJ129" s="926"/>
      <c r="BK129" s="926"/>
      <c r="BL129" s="926"/>
      <c r="BM129" s="926"/>
      <c r="BN129" s="926"/>
      <c r="BO129" s="926"/>
      <c r="BP129" s="926"/>
      <c r="BQ129" s="926"/>
      <c r="BR129" s="926"/>
      <c r="BS129" s="926"/>
      <c r="BT129" s="926"/>
      <c r="BU129" s="926"/>
      <c r="BV129" s="926"/>
      <c r="BW129" s="926"/>
      <c r="BX129" s="926"/>
      <c r="BY129" s="926"/>
      <c r="BZ129" s="926"/>
      <c r="CA129" s="926"/>
      <c r="CB129" s="926"/>
      <c r="CC129" s="926"/>
      <c r="CD129" s="926"/>
      <c r="CE129" s="926"/>
      <c r="CF129" s="926"/>
      <c r="CG129" s="926"/>
      <c r="CH129" s="926"/>
      <c r="CI129" s="926"/>
      <c r="CJ129" s="926"/>
      <c r="CK129" s="926"/>
      <c r="CL129" s="926"/>
      <c r="CM129" s="926"/>
      <c r="CN129" s="926"/>
      <c r="CO129" s="926"/>
      <c r="CP129" s="926"/>
      <c r="CQ129" s="926"/>
      <c r="CR129" s="926"/>
      <c r="CS129" s="926"/>
      <c r="CT129" s="926"/>
      <c r="CU129" s="926"/>
      <c r="CV129" s="926"/>
      <c r="CW129" s="926"/>
      <c r="CX129" s="926"/>
      <c r="CY129" s="926"/>
      <c r="CZ129" s="926"/>
      <c r="DA129" s="926"/>
      <c r="DB129" s="926"/>
      <c r="DC129" s="926"/>
      <c r="DD129" s="926"/>
      <c r="DE129" s="926"/>
      <c r="DF129" s="926"/>
      <c r="DG129" s="926"/>
      <c r="DH129" s="926"/>
      <c r="DI129" s="926"/>
      <c r="DJ129" s="926"/>
      <c r="DK129" s="926"/>
      <c r="DL129" s="926"/>
      <c r="DM129" s="926"/>
      <c r="DN129" s="926"/>
      <c r="DO129" s="926"/>
      <c r="DP129" s="926"/>
      <c r="DQ129" s="926"/>
      <c r="DR129" s="926"/>
      <c r="DS129" s="926"/>
      <c r="DT129" s="926"/>
      <c r="DU129" s="926"/>
      <c r="DV129" s="926"/>
      <c r="DW129" s="926"/>
      <c r="DX129" s="926"/>
      <c r="DY129" s="926"/>
      <c r="DZ129" s="926"/>
      <c r="EA129" s="926"/>
      <c r="EB129" s="926"/>
      <c r="EC129" s="926"/>
      <c r="ED129" s="926"/>
      <c r="EE129" s="926"/>
      <c r="EF129" s="926"/>
      <c r="EG129" s="926"/>
      <c r="EH129" s="926"/>
      <c r="EI129" s="926"/>
      <c r="EJ129" s="926"/>
      <c r="EK129" s="926"/>
      <c r="EL129" s="926"/>
      <c r="EM129" s="926"/>
      <c r="EN129" s="926"/>
      <c r="EO129" s="926"/>
      <c r="EP129" s="926"/>
      <c r="EQ129" s="926"/>
      <c r="ER129" s="926"/>
      <c r="ES129" s="926"/>
      <c r="ET129" s="926"/>
      <c r="EU129" s="926"/>
      <c r="EV129" s="926"/>
      <c r="EW129" s="926"/>
      <c r="EX129" s="926"/>
      <c r="EY129" s="926"/>
      <c r="EZ129" s="926"/>
      <c r="FA129" s="926"/>
      <c r="FB129" s="926"/>
      <c r="FC129" s="926"/>
      <c r="FD129" s="926"/>
      <c r="FE129" s="926"/>
      <c r="FF129" s="926"/>
      <c r="FG129" s="926"/>
      <c r="FH129" s="926"/>
      <c r="FI129" s="926"/>
      <c r="FJ129" s="926"/>
      <c r="FK129" s="926"/>
      <c r="FL129" s="926"/>
      <c r="FM129" s="926"/>
      <c r="FN129" s="926"/>
      <c r="FO129" s="926"/>
      <c r="FP129" s="926"/>
      <c r="FQ129" s="926"/>
      <c r="FR129" s="926"/>
      <c r="FS129" s="926"/>
      <c r="FT129" s="926"/>
      <c r="FU129" s="926"/>
      <c r="FV129" s="926"/>
      <c r="FW129" s="926"/>
      <c r="FX129" s="926"/>
      <c r="FY129" s="926"/>
      <c r="FZ129" s="926"/>
      <c r="GA129" s="926"/>
      <c r="GB129" s="926"/>
      <c r="GC129" s="926"/>
      <c r="GD129" s="926"/>
      <c r="GE129" s="926"/>
      <c r="GF129" s="926"/>
      <c r="GG129" s="926"/>
      <c r="GH129" s="926"/>
      <c r="GI129" s="926"/>
      <c r="GJ129" s="926"/>
      <c r="GK129" s="926"/>
      <c r="GL129" s="926"/>
      <c r="GM129" s="926"/>
      <c r="GN129" s="926"/>
      <c r="GO129" s="926"/>
      <c r="GP129" s="926"/>
      <c r="GQ129" s="926"/>
      <c r="GR129" s="926"/>
      <c r="GS129" s="926"/>
      <c r="GT129" s="926"/>
      <c r="GU129" s="926"/>
      <c r="GV129" s="926"/>
      <c r="GW129" s="926"/>
      <c r="GX129" s="926"/>
      <c r="GY129" s="926"/>
      <c r="GZ129" s="926"/>
      <c r="HA129" s="926"/>
      <c r="HB129" s="926"/>
      <c r="HC129" s="926"/>
      <c r="HD129" s="926"/>
      <c r="HE129" s="926"/>
      <c r="HF129" s="926"/>
      <c r="HG129" s="926"/>
      <c r="HH129" s="926"/>
      <c r="HI129" s="926"/>
      <c r="HJ129" s="926"/>
      <c r="HK129" s="926"/>
      <c r="HL129" s="926"/>
      <c r="HM129" s="926"/>
      <c r="HN129" s="926"/>
      <c r="HO129" s="926"/>
      <c r="HP129" s="926"/>
      <c r="HQ129" s="926"/>
      <c r="HR129" s="926"/>
      <c r="HS129" s="926"/>
      <c r="HT129" s="926"/>
      <c r="HU129" s="926"/>
      <c r="HV129" s="926"/>
      <c r="HW129" s="926"/>
      <c r="HX129" s="926"/>
      <c r="HY129" s="926"/>
      <c r="HZ129" s="926"/>
      <c r="IA129" s="926"/>
      <c r="IB129" s="926"/>
      <c r="IC129" s="926"/>
      <c r="ID129" s="926"/>
      <c r="IE129" s="926"/>
      <c r="IF129" s="926"/>
      <c r="IG129" s="926"/>
      <c r="IH129" s="926"/>
      <c r="II129" s="926"/>
      <c r="IJ129" s="926"/>
      <c r="IK129" s="926"/>
      <c r="IL129" s="926"/>
      <c r="IM129" s="926"/>
      <c r="IN129" s="926"/>
      <c r="IO129" s="926"/>
      <c r="IP129" s="926"/>
      <c r="IQ129" s="926"/>
      <c r="IR129" s="926"/>
      <c r="IS129" s="926"/>
      <c r="IT129" s="926"/>
      <c r="IU129" s="926"/>
      <c r="IV129" s="926"/>
    </row>
    <row r="130" spans="1:256" s="1183" customFormat="1" ht="15" customHeight="1">
      <c r="A130" s="1018"/>
      <c r="B130" s="1018"/>
      <c r="C130" s="1018"/>
      <c r="D130" s="1103"/>
      <c r="E130" s="1103"/>
      <c r="F130" s="1103"/>
      <c r="G130" s="1021"/>
      <c r="H130" s="1021"/>
      <c r="I130" s="926"/>
      <c r="J130" s="1022"/>
      <c r="K130" s="926"/>
      <c r="L130" s="926"/>
      <c r="M130" s="1022"/>
      <c r="N130" s="926"/>
      <c r="O130" s="926"/>
      <c r="P130" s="926"/>
      <c r="Q130" s="926"/>
      <c r="R130" s="926"/>
      <c r="S130" s="926"/>
      <c r="T130" s="926"/>
      <c r="U130" s="926"/>
      <c r="V130" s="926"/>
      <c r="W130" s="926"/>
      <c r="X130" s="926"/>
      <c r="Y130" s="926"/>
      <c r="Z130" s="926"/>
      <c r="AA130" s="926"/>
      <c r="AB130" s="926"/>
      <c r="AC130" s="926"/>
      <c r="AD130" s="926"/>
      <c r="AE130" s="926"/>
      <c r="AF130" s="926"/>
      <c r="AG130" s="926"/>
      <c r="AH130" s="926"/>
      <c r="AI130" s="926"/>
      <c r="AJ130" s="926"/>
      <c r="AK130" s="926"/>
      <c r="AL130" s="926"/>
      <c r="AM130" s="926"/>
      <c r="AN130" s="926"/>
      <c r="AO130" s="926"/>
      <c r="AP130" s="926"/>
      <c r="AQ130" s="926"/>
      <c r="AR130" s="926"/>
      <c r="AS130" s="926"/>
      <c r="AT130" s="926"/>
      <c r="AU130" s="926"/>
      <c r="AV130" s="926"/>
      <c r="AW130" s="926"/>
      <c r="AX130" s="926"/>
      <c r="AY130" s="926"/>
      <c r="AZ130" s="926"/>
      <c r="BA130" s="926"/>
      <c r="BB130" s="926"/>
      <c r="BC130" s="926"/>
      <c r="BD130" s="926"/>
      <c r="BE130" s="926"/>
      <c r="BF130" s="926"/>
      <c r="BG130" s="926"/>
      <c r="BH130" s="926"/>
      <c r="BI130" s="926"/>
      <c r="BJ130" s="926"/>
      <c r="BK130" s="926"/>
      <c r="BL130" s="926"/>
      <c r="BM130" s="926"/>
      <c r="BN130" s="926"/>
      <c r="BO130" s="926"/>
      <c r="BP130" s="926"/>
      <c r="BQ130" s="926"/>
      <c r="BR130" s="926"/>
      <c r="BS130" s="926"/>
      <c r="BT130" s="926"/>
      <c r="BU130" s="926"/>
      <c r="BV130" s="926"/>
      <c r="BW130" s="926"/>
      <c r="BX130" s="926"/>
      <c r="BY130" s="926"/>
      <c r="BZ130" s="926"/>
      <c r="CA130" s="926"/>
      <c r="CB130" s="926"/>
      <c r="CC130" s="926"/>
      <c r="CD130" s="926"/>
      <c r="CE130" s="926"/>
      <c r="CF130" s="926"/>
      <c r="CG130" s="926"/>
      <c r="CH130" s="926"/>
      <c r="CI130" s="926"/>
      <c r="CJ130" s="926"/>
      <c r="CK130" s="926"/>
      <c r="CL130" s="926"/>
      <c r="CM130" s="926"/>
      <c r="CN130" s="926"/>
      <c r="CO130" s="926"/>
      <c r="CP130" s="926"/>
      <c r="CQ130" s="926"/>
      <c r="CR130" s="926"/>
      <c r="CS130" s="926"/>
      <c r="CT130" s="926"/>
      <c r="CU130" s="926"/>
      <c r="CV130" s="926"/>
      <c r="CW130" s="926"/>
      <c r="CX130" s="926"/>
      <c r="CY130" s="926"/>
      <c r="CZ130" s="926"/>
      <c r="DA130" s="926"/>
      <c r="DB130" s="926"/>
      <c r="DC130" s="926"/>
      <c r="DD130" s="926"/>
      <c r="DE130" s="926"/>
      <c r="DF130" s="926"/>
      <c r="DG130" s="926"/>
      <c r="DH130" s="926"/>
      <c r="DI130" s="926"/>
      <c r="DJ130" s="926"/>
      <c r="DK130" s="926"/>
      <c r="DL130" s="926"/>
      <c r="DM130" s="926"/>
      <c r="DN130" s="926"/>
      <c r="DO130" s="926"/>
      <c r="DP130" s="926"/>
      <c r="DQ130" s="926"/>
      <c r="DR130" s="926"/>
      <c r="DS130" s="926"/>
      <c r="DT130" s="926"/>
      <c r="DU130" s="926"/>
      <c r="DV130" s="926"/>
      <c r="DW130" s="926"/>
      <c r="DX130" s="926"/>
      <c r="DY130" s="926"/>
      <c r="DZ130" s="926"/>
      <c r="EA130" s="926"/>
      <c r="EB130" s="926"/>
      <c r="EC130" s="926"/>
      <c r="ED130" s="926"/>
      <c r="EE130" s="926"/>
      <c r="EF130" s="926"/>
      <c r="EG130" s="926"/>
      <c r="EH130" s="926"/>
      <c r="EI130" s="926"/>
      <c r="EJ130" s="926"/>
      <c r="EK130" s="926"/>
      <c r="EL130" s="926"/>
      <c r="EM130" s="926"/>
      <c r="EN130" s="926"/>
      <c r="EO130" s="926"/>
      <c r="EP130" s="926"/>
      <c r="EQ130" s="926"/>
      <c r="ER130" s="926"/>
      <c r="ES130" s="926"/>
      <c r="ET130" s="926"/>
      <c r="EU130" s="926"/>
      <c r="EV130" s="926"/>
      <c r="EW130" s="926"/>
      <c r="EX130" s="926"/>
      <c r="EY130" s="926"/>
      <c r="EZ130" s="926"/>
      <c r="FA130" s="926"/>
      <c r="FB130" s="926"/>
      <c r="FC130" s="926"/>
      <c r="FD130" s="926"/>
      <c r="FE130" s="926"/>
      <c r="FF130" s="926"/>
      <c r="FG130" s="926"/>
      <c r="FH130" s="926"/>
      <c r="FI130" s="926"/>
      <c r="FJ130" s="926"/>
      <c r="FK130" s="926"/>
      <c r="FL130" s="926"/>
      <c r="FM130" s="926"/>
      <c r="FN130" s="926"/>
      <c r="FO130" s="926"/>
      <c r="FP130" s="926"/>
      <c r="FQ130" s="926"/>
      <c r="FR130" s="926"/>
      <c r="FS130" s="926"/>
      <c r="FT130" s="926"/>
      <c r="FU130" s="926"/>
      <c r="FV130" s="926"/>
      <c r="FW130" s="926"/>
      <c r="FX130" s="926"/>
      <c r="FY130" s="926"/>
      <c r="FZ130" s="926"/>
      <c r="GA130" s="926"/>
      <c r="GB130" s="926"/>
      <c r="GC130" s="926"/>
      <c r="GD130" s="926"/>
      <c r="GE130" s="926"/>
      <c r="GF130" s="926"/>
      <c r="GG130" s="926"/>
      <c r="GH130" s="926"/>
      <c r="GI130" s="926"/>
      <c r="GJ130" s="926"/>
      <c r="GK130" s="926"/>
      <c r="GL130" s="926"/>
      <c r="GM130" s="926"/>
      <c r="GN130" s="926"/>
      <c r="GO130" s="926"/>
      <c r="GP130" s="926"/>
      <c r="GQ130" s="926"/>
      <c r="GR130" s="926"/>
      <c r="GS130" s="926"/>
      <c r="GT130" s="926"/>
      <c r="GU130" s="926"/>
      <c r="GV130" s="926"/>
      <c r="GW130" s="926"/>
      <c r="GX130" s="926"/>
      <c r="GY130" s="926"/>
      <c r="GZ130" s="926"/>
      <c r="HA130" s="926"/>
      <c r="HB130" s="926"/>
      <c r="HC130" s="926"/>
      <c r="HD130" s="926"/>
      <c r="HE130" s="926"/>
      <c r="HF130" s="926"/>
      <c r="HG130" s="926"/>
      <c r="HH130" s="926"/>
      <c r="HI130" s="926"/>
      <c r="HJ130" s="926"/>
      <c r="HK130" s="926"/>
      <c r="HL130" s="926"/>
      <c r="HM130" s="926"/>
      <c r="HN130" s="926"/>
      <c r="HO130" s="926"/>
      <c r="HP130" s="926"/>
      <c r="HQ130" s="926"/>
      <c r="HR130" s="926"/>
      <c r="HS130" s="926"/>
      <c r="HT130" s="926"/>
      <c r="HU130" s="926"/>
      <c r="HV130" s="926"/>
      <c r="HW130" s="926"/>
      <c r="HX130" s="926"/>
      <c r="HY130" s="926"/>
      <c r="HZ130" s="926"/>
      <c r="IA130" s="926"/>
      <c r="IB130" s="926"/>
      <c r="IC130" s="926"/>
      <c r="ID130" s="926"/>
      <c r="IE130" s="926"/>
      <c r="IF130" s="926"/>
      <c r="IG130" s="926"/>
      <c r="IH130" s="926"/>
      <c r="II130" s="926"/>
      <c r="IJ130" s="926"/>
      <c r="IK130" s="926"/>
      <c r="IL130" s="926"/>
      <c r="IM130" s="926"/>
      <c r="IN130" s="926"/>
      <c r="IO130" s="926"/>
      <c r="IP130" s="926"/>
      <c r="IQ130" s="926"/>
      <c r="IR130" s="926"/>
      <c r="IS130" s="926"/>
      <c r="IT130" s="926"/>
      <c r="IU130" s="926"/>
      <c r="IV130" s="926"/>
    </row>
    <row r="131" spans="1:256" s="1183" customFormat="1" ht="15" customHeight="1">
      <c r="A131" s="1018"/>
      <c r="B131" s="1018"/>
      <c r="C131" s="1018"/>
      <c r="D131" s="1103"/>
      <c r="E131" s="1103"/>
      <c r="F131" s="1103"/>
      <c r="G131" s="1021"/>
      <c r="H131" s="1021"/>
      <c r="I131" s="926"/>
      <c r="J131" s="1022"/>
      <c r="K131" s="926"/>
      <c r="L131" s="926"/>
      <c r="M131" s="1022"/>
      <c r="N131" s="926"/>
      <c r="O131" s="926"/>
      <c r="P131" s="926"/>
      <c r="Q131" s="926"/>
      <c r="R131" s="926"/>
      <c r="S131" s="926"/>
      <c r="T131" s="926"/>
      <c r="U131" s="926"/>
      <c r="V131" s="926"/>
      <c r="W131" s="926"/>
      <c r="X131" s="926"/>
      <c r="Y131" s="926"/>
      <c r="Z131" s="926"/>
      <c r="AA131" s="926"/>
      <c r="AB131" s="926"/>
      <c r="AC131" s="926"/>
      <c r="AD131" s="926"/>
      <c r="AE131" s="926"/>
      <c r="AF131" s="926"/>
      <c r="AG131" s="926"/>
      <c r="AH131" s="926"/>
      <c r="AI131" s="926"/>
      <c r="AJ131" s="926"/>
      <c r="AK131" s="926"/>
      <c r="AL131" s="926"/>
      <c r="AM131" s="926"/>
      <c r="AN131" s="926"/>
      <c r="AO131" s="926"/>
      <c r="AP131" s="926"/>
      <c r="AQ131" s="926"/>
      <c r="AR131" s="926"/>
      <c r="AS131" s="926"/>
      <c r="AT131" s="926"/>
      <c r="AU131" s="926"/>
      <c r="AV131" s="926"/>
      <c r="AW131" s="926"/>
      <c r="AX131" s="926"/>
      <c r="AY131" s="926"/>
      <c r="AZ131" s="926"/>
      <c r="BA131" s="926"/>
      <c r="BB131" s="926"/>
      <c r="BC131" s="926"/>
      <c r="BD131" s="926"/>
      <c r="BE131" s="926"/>
      <c r="BF131" s="926"/>
      <c r="BG131" s="926"/>
      <c r="BH131" s="926"/>
      <c r="BI131" s="926"/>
      <c r="BJ131" s="926"/>
      <c r="BK131" s="926"/>
      <c r="BL131" s="926"/>
      <c r="BM131" s="926"/>
      <c r="BN131" s="926"/>
      <c r="BO131" s="926"/>
      <c r="BP131" s="926"/>
      <c r="BQ131" s="926"/>
      <c r="BR131" s="926"/>
      <c r="BS131" s="926"/>
      <c r="BT131" s="926"/>
      <c r="BU131" s="926"/>
      <c r="BV131" s="926"/>
      <c r="BW131" s="926"/>
      <c r="BX131" s="926"/>
      <c r="BY131" s="926"/>
      <c r="BZ131" s="926"/>
      <c r="CA131" s="926"/>
      <c r="CB131" s="926"/>
      <c r="CC131" s="926"/>
      <c r="CD131" s="926"/>
      <c r="CE131" s="926"/>
      <c r="CF131" s="926"/>
      <c r="CG131" s="926"/>
      <c r="CH131" s="926"/>
      <c r="CI131" s="926"/>
      <c r="CJ131" s="926"/>
      <c r="CK131" s="926"/>
      <c r="CL131" s="926"/>
      <c r="CM131" s="926"/>
      <c r="CN131" s="926"/>
      <c r="CO131" s="926"/>
      <c r="CP131" s="926"/>
      <c r="CQ131" s="926"/>
      <c r="CR131" s="926"/>
      <c r="CS131" s="926"/>
      <c r="CT131" s="926"/>
      <c r="CU131" s="926"/>
      <c r="CV131" s="926"/>
      <c r="CW131" s="926"/>
      <c r="CX131" s="926"/>
      <c r="CY131" s="926"/>
      <c r="CZ131" s="926"/>
      <c r="DA131" s="926"/>
      <c r="DB131" s="926"/>
      <c r="DC131" s="926"/>
      <c r="DD131" s="926"/>
      <c r="DE131" s="926"/>
      <c r="DF131" s="926"/>
      <c r="DG131" s="926"/>
      <c r="DH131" s="926"/>
      <c r="DI131" s="926"/>
      <c r="DJ131" s="926"/>
      <c r="DK131" s="926"/>
      <c r="DL131" s="926"/>
      <c r="DM131" s="926"/>
      <c r="DN131" s="926"/>
      <c r="DO131" s="926"/>
      <c r="DP131" s="926"/>
      <c r="DQ131" s="926"/>
      <c r="DR131" s="926"/>
      <c r="DS131" s="926"/>
      <c r="DT131" s="926"/>
      <c r="DU131" s="926"/>
      <c r="DV131" s="926"/>
      <c r="DW131" s="926"/>
      <c r="DX131" s="926"/>
      <c r="DY131" s="926"/>
      <c r="DZ131" s="926"/>
      <c r="EA131" s="926"/>
      <c r="EB131" s="926"/>
      <c r="EC131" s="926"/>
      <c r="ED131" s="926"/>
      <c r="EE131" s="926"/>
      <c r="EF131" s="926"/>
      <c r="EG131" s="926"/>
      <c r="EH131" s="926"/>
      <c r="EI131" s="926"/>
      <c r="EJ131" s="926"/>
      <c r="EK131" s="926"/>
      <c r="EL131" s="926"/>
      <c r="EM131" s="926"/>
      <c r="EN131" s="926"/>
      <c r="EO131" s="926"/>
      <c r="EP131" s="926"/>
      <c r="EQ131" s="926"/>
      <c r="ER131" s="926"/>
      <c r="ES131" s="926"/>
      <c r="ET131" s="926"/>
      <c r="EU131" s="926"/>
      <c r="EV131" s="926"/>
      <c r="EW131" s="926"/>
      <c r="EX131" s="926"/>
      <c r="EY131" s="926"/>
      <c r="EZ131" s="926"/>
      <c r="FA131" s="926"/>
      <c r="FB131" s="926"/>
      <c r="FC131" s="926"/>
      <c r="FD131" s="926"/>
      <c r="FE131" s="926"/>
      <c r="FF131" s="926"/>
      <c r="FG131" s="926"/>
      <c r="FH131" s="926"/>
      <c r="FI131" s="926"/>
      <c r="FJ131" s="926"/>
      <c r="FK131" s="926"/>
      <c r="FL131" s="926"/>
      <c r="FM131" s="926"/>
      <c r="FN131" s="926"/>
      <c r="FO131" s="926"/>
      <c r="FP131" s="926"/>
      <c r="FQ131" s="926"/>
      <c r="FR131" s="926"/>
      <c r="FS131" s="926"/>
      <c r="FT131" s="926"/>
      <c r="FU131" s="926"/>
      <c r="FV131" s="926"/>
      <c r="FW131" s="926"/>
      <c r="FX131" s="926"/>
      <c r="FY131" s="926"/>
      <c r="FZ131" s="926"/>
      <c r="GA131" s="926"/>
      <c r="GB131" s="926"/>
      <c r="GC131" s="926"/>
      <c r="GD131" s="926"/>
      <c r="GE131" s="926"/>
      <c r="GF131" s="926"/>
      <c r="GG131" s="926"/>
      <c r="GH131" s="926"/>
      <c r="GI131" s="926"/>
      <c r="GJ131" s="926"/>
      <c r="GK131" s="926"/>
      <c r="GL131" s="926"/>
      <c r="GM131" s="926"/>
      <c r="GN131" s="926"/>
      <c r="GO131" s="926"/>
      <c r="GP131" s="926"/>
      <c r="GQ131" s="926"/>
      <c r="GR131" s="926"/>
      <c r="GS131" s="926"/>
      <c r="GT131" s="926"/>
      <c r="GU131" s="926"/>
      <c r="GV131" s="926"/>
      <c r="GW131" s="926"/>
      <c r="GX131" s="926"/>
      <c r="GY131" s="926"/>
      <c r="GZ131" s="926"/>
      <c r="HA131" s="926"/>
      <c r="HB131" s="926"/>
      <c r="HC131" s="926"/>
      <c r="HD131" s="926"/>
      <c r="HE131" s="926"/>
      <c r="HF131" s="926"/>
      <c r="HG131" s="926"/>
      <c r="HH131" s="926"/>
      <c r="HI131" s="926"/>
      <c r="HJ131" s="926"/>
      <c r="HK131" s="926"/>
      <c r="HL131" s="926"/>
      <c r="HM131" s="926"/>
      <c r="HN131" s="926"/>
      <c r="HO131" s="926"/>
      <c r="HP131" s="926"/>
      <c r="HQ131" s="926"/>
      <c r="HR131" s="926"/>
      <c r="HS131" s="926"/>
      <c r="HT131" s="926"/>
      <c r="HU131" s="926"/>
      <c r="HV131" s="926"/>
      <c r="HW131" s="926"/>
      <c r="HX131" s="926"/>
      <c r="HY131" s="926"/>
      <c r="HZ131" s="926"/>
      <c r="IA131" s="926"/>
      <c r="IB131" s="926"/>
      <c r="IC131" s="926"/>
      <c r="ID131" s="926"/>
      <c r="IE131" s="926"/>
      <c r="IF131" s="926"/>
      <c r="IG131" s="926"/>
      <c r="IH131" s="926"/>
      <c r="II131" s="926"/>
      <c r="IJ131" s="926"/>
      <c r="IK131" s="926"/>
      <c r="IL131" s="926"/>
      <c r="IM131" s="926"/>
      <c r="IN131" s="926"/>
      <c r="IO131" s="926"/>
      <c r="IP131" s="926"/>
      <c r="IQ131" s="926"/>
      <c r="IR131" s="926"/>
      <c r="IS131" s="926"/>
      <c r="IT131" s="926"/>
      <c r="IU131" s="926"/>
      <c r="IV131" s="926"/>
    </row>
    <row r="132" spans="1:256" s="1183" customFormat="1" ht="15" customHeight="1">
      <c r="A132" s="1018"/>
      <c r="B132" s="1018"/>
      <c r="C132" s="1018"/>
      <c r="D132" s="1103"/>
      <c r="E132" s="1103"/>
      <c r="F132" s="1103"/>
      <c r="G132" s="1021"/>
      <c r="H132" s="1021"/>
      <c r="I132" s="926"/>
      <c r="J132" s="1022"/>
      <c r="K132" s="926"/>
      <c r="L132" s="926"/>
      <c r="M132" s="1022"/>
      <c r="N132" s="926"/>
      <c r="O132" s="926"/>
      <c r="P132" s="926"/>
      <c r="Q132" s="926"/>
      <c r="R132" s="926"/>
      <c r="S132" s="926"/>
      <c r="T132" s="926"/>
      <c r="U132" s="926"/>
      <c r="V132" s="926"/>
      <c r="W132" s="926"/>
      <c r="X132" s="926"/>
      <c r="Y132" s="926"/>
      <c r="Z132" s="926"/>
      <c r="AA132" s="926"/>
      <c r="AB132" s="926"/>
      <c r="AC132" s="926"/>
      <c r="AD132" s="926"/>
      <c r="AE132" s="926"/>
      <c r="AF132" s="926"/>
      <c r="AG132" s="926"/>
      <c r="AH132" s="926"/>
      <c r="AI132" s="926"/>
      <c r="AJ132" s="926"/>
      <c r="AK132" s="926"/>
      <c r="AL132" s="926"/>
      <c r="AM132" s="926"/>
      <c r="AN132" s="926"/>
      <c r="AO132" s="926"/>
      <c r="AP132" s="926"/>
      <c r="AQ132" s="926"/>
      <c r="AR132" s="926"/>
      <c r="AS132" s="926"/>
      <c r="AT132" s="926"/>
      <c r="AU132" s="926"/>
      <c r="AV132" s="926"/>
      <c r="AW132" s="926"/>
      <c r="AX132" s="926"/>
      <c r="AY132" s="926"/>
      <c r="AZ132" s="926"/>
      <c r="BA132" s="926"/>
      <c r="BB132" s="926"/>
      <c r="BC132" s="926"/>
      <c r="BD132" s="926"/>
      <c r="BE132" s="926"/>
      <c r="BF132" s="926"/>
      <c r="BG132" s="926"/>
      <c r="BH132" s="926"/>
      <c r="BI132" s="926"/>
      <c r="BJ132" s="926"/>
      <c r="BK132" s="926"/>
      <c r="BL132" s="926"/>
      <c r="BM132" s="926"/>
      <c r="BN132" s="926"/>
      <c r="BO132" s="926"/>
      <c r="BP132" s="926"/>
      <c r="BQ132" s="926"/>
      <c r="BR132" s="926"/>
      <c r="BS132" s="926"/>
      <c r="BT132" s="926"/>
      <c r="BU132" s="926"/>
      <c r="BV132" s="926"/>
      <c r="BW132" s="926"/>
      <c r="BX132" s="926"/>
      <c r="BY132" s="926"/>
      <c r="BZ132" s="926"/>
      <c r="CA132" s="926"/>
      <c r="CB132" s="926"/>
      <c r="CC132" s="926"/>
      <c r="CD132" s="926"/>
      <c r="CE132" s="926"/>
      <c r="CF132" s="926"/>
      <c r="CG132" s="926"/>
      <c r="CH132" s="926"/>
      <c r="CI132" s="926"/>
      <c r="CJ132" s="926"/>
      <c r="CK132" s="926"/>
      <c r="CL132" s="926"/>
      <c r="CM132" s="926"/>
      <c r="CN132" s="926"/>
      <c r="CO132" s="926"/>
      <c r="CP132" s="926"/>
      <c r="CQ132" s="926"/>
      <c r="CR132" s="926"/>
      <c r="CS132" s="926"/>
      <c r="CT132" s="926"/>
      <c r="CU132" s="926"/>
      <c r="CV132" s="926"/>
      <c r="CW132" s="926"/>
      <c r="CX132" s="926"/>
      <c r="CY132" s="926"/>
      <c r="CZ132" s="926"/>
      <c r="DA132" s="926"/>
      <c r="DB132" s="926"/>
      <c r="DC132" s="926"/>
      <c r="DD132" s="926"/>
      <c r="DE132" s="926"/>
      <c r="DF132" s="926"/>
      <c r="DG132" s="926"/>
      <c r="DH132" s="926"/>
      <c r="DI132" s="926"/>
      <c r="DJ132" s="926"/>
      <c r="DK132" s="926"/>
      <c r="DL132" s="926"/>
      <c r="DM132" s="926"/>
      <c r="DN132" s="926"/>
      <c r="DO132" s="926"/>
      <c r="DP132" s="926"/>
      <c r="DQ132" s="926"/>
      <c r="DR132" s="926"/>
      <c r="DS132" s="926"/>
      <c r="DT132" s="926"/>
      <c r="DU132" s="926"/>
      <c r="DV132" s="926"/>
      <c r="DW132" s="926"/>
      <c r="DX132" s="926"/>
      <c r="DY132" s="926"/>
      <c r="DZ132" s="926"/>
      <c r="EA132" s="926"/>
      <c r="EB132" s="926"/>
      <c r="EC132" s="926"/>
      <c r="ED132" s="926"/>
      <c r="EE132" s="926"/>
      <c r="EF132" s="926"/>
      <c r="EG132" s="926"/>
      <c r="EH132" s="926"/>
      <c r="EI132" s="926"/>
      <c r="EJ132" s="926"/>
      <c r="EK132" s="926"/>
      <c r="EL132" s="926"/>
      <c r="EM132" s="926"/>
      <c r="EN132" s="926"/>
      <c r="EO132" s="926"/>
      <c r="EP132" s="926"/>
      <c r="EQ132" s="926"/>
      <c r="ER132" s="926"/>
      <c r="ES132" s="926"/>
      <c r="ET132" s="926"/>
      <c r="EU132" s="926"/>
      <c r="EV132" s="926"/>
      <c r="EW132" s="926"/>
      <c r="EX132" s="926"/>
      <c r="EY132" s="926"/>
      <c r="EZ132" s="926"/>
      <c r="FA132" s="926"/>
      <c r="FB132" s="926"/>
      <c r="FC132" s="926"/>
      <c r="FD132" s="926"/>
      <c r="FE132" s="926"/>
      <c r="FF132" s="926"/>
      <c r="FG132" s="926"/>
      <c r="FH132" s="926"/>
      <c r="FI132" s="926"/>
      <c r="FJ132" s="926"/>
      <c r="FK132" s="926"/>
      <c r="FL132" s="926"/>
      <c r="FM132" s="926"/>
      <c r="FN132" s="926"/>
      <c r="FO132" s="926"/>
      <c r="FP132" s="926"/>
      <c r="FQ132" s="926"/>
      <c r="FR132" s="926"/>
      <c r="FS132" s="926"/>
      <c r="FT132" s="926"/>
      <c r="FU132" s="926"/>
      <c r="FV132" s="926"/>
      <c r="FW132" s="926"/>
      <c r="FX132" s="926"/>
      <c r="FY132" s="926"/>
      <c r="FZ132" s="926"/>
      <c r="GA132" s="926"/>
      <c r="GB132" s="926"/>
      <c r="GC132" s="926"/>
      <c r="GD132" s="926"/>
      <c r="GE132" s="926"/>
      <c r="GF132" s="926"/>
      <c r="GG132" s="926"/>
      <c r="GH132" s="926"/>
      <c r="GI132" s="926"/>
      <c r="GJ132" s="926"/>
      <c r="GK132" s="926"/>
      <c r="GL132" s="926"/>
      <c r="GM132" s="926"/>
      <c r="GN132" s="926"/>
      <c r="GO132" s="926"/>
      <c r="GP132" s="926"/>
      <c r="GQ132" s="926"/>
      <c r="GR132" s="926"/>
      <c r="GS132" s="926"/>
      <c r="GT132" s="926"/>
      <c r="GU132" s="926"/>
      <c r="GV132" s="926"/>
      <c r="GW132" s="926"/>
      <c r="GX132" s="926"/>
      <c r="GY132" s="926"/>
      <c r="GZ132" s="926"/>
      <c r="HA132" s="926"/>
      <c r="HB132" s="926"/>
      <c r="HC132" s="926"/>
      <c r="HD132" s="926"/>
      <c r="HE132" s="926"/>
      <c r="HF132" s="926"/>
      <c r="HG132" s="926"/>
      <c r="HH132" s="926"/>
      <c r="HI132" s="926"/>
      <c r="HJ132" s="926"/>
      <c r="HK132" s="926"/>
      <c r="HL132" s="926"/>
      <c r="HM132" s="926"/>
      <c r="HN132" s="926"/>
      <c r="HO132" s="926"/>
      <c r="HP132" s="926"/>
      <c r="HQ132" s="926"/>
      <c r="HR132" s="926"/>
      <c r="HS132" s="926"/>
      <c r="HT132" s="926"/>
      <c r="HU132" s="926"/>
      <c r="HV132" s="926"/>
      <c r="HW132" s="926"/>
      <c r="HX132" s="926"/>
      <c r="HY132" s="926"/>
      <c r="HZ132" s="926"/>
      <c r="IA132" s="926"/>
      <c r="IB132" s="926"/>
      <c r="IC132" s="926"/>
      <c r="ID132" s="926"/>
      <c r="IE132" s="926"/>
      <c r="IF132" s="926"/>
      <c r="IG132" s="926"/>
      <c r="IH132" s="926"/>
      <c r="II132" s="926"/>
      <c r="IJ132" s="926"/>
      <c r="IK132" s="926"/>
      <c r="IL132" s="926"/>
      <c r="IM132" s="926"/>
      <c r="IN132" s="926"/>
      <c r="IO132" s="926"/>
      <c r="IP132" s="926"/>
      <c r="IQ132" s="926"/>
      <c r="IR132" s="926"/>
      <c r="IS132" s="926"/>
      <c r="IT132" s="926"/>
      <c r="IU132" s="926"/>
      <c r="IV132" s="926"/>
    </row>
    <row r="133" spans="1:256" s="1183" customFormat="1" ht="15" customHeight="1">
      <c r="A133" s="1018"/>
      <c r="B133" s="1018"/>
      <c r="C133" s="1018"/>
      <c r="D133" s="1103"/>
      <c r="E133" s="1103"/>
      <c r="F133" s="1103"/>
      <c r="G133" s="1021"/>
      <c r="H133" s="1021"/>
      <c r="I133" s="926"/>
      <c r="J133" s="1022"/>
      <c r="K133" s="926"/>
      <c r="L133" s="926"/>
      <c r="M133" s="1022"/>
      <c r="N133" s="926"/>
      <c r="O133" s="926"/>
      <c r="P133" s="926"/>
      <c r="Q133" s="926"/>
      <c r="R133" s="926"/>
      <c r="S133" s="926"/>
      <c r="T133" s="926"/>
      <c r="U133" s="926"/>
      <c r="V133" s="926"/>
      <c r="W133" s="926"/>
      <c r="X133" s="926"/>
      <c r="Y133" s="926"/>
      <c r="Z133" s="926"/>
      <c r="AA133" s="926"/>
      <c r="AB133" s="926"/>
      <c r="AC133" s="926"/>
      <c r="AD133" s="926"/>
      <c r="AE133" s="926"/>
      <c r="AF133" s="926"/>
      <c r="AG133" s="926"/>
      <c r="AH133" s="926"/>
      <c r="AI133" s="926"/>
      <c r="AJ133" s="926"/>
      <c r="AK133" s="926"/>
      <c r="AL133" s="926"/>
      <c r="AM133" s="926"/>
      <c r="AN133" s="926"/>
      <c r="AO133" s="926"/>
      <c r="AP133" s="926"/>
      <c r="AQ133" s="926"/>
      <c r="AR133" s="926"/>
      <c r="AS133" s="926"/>
      <c r="AT133" s="926"/>
      <c r="AU133" s="926"/>
      <c r="AV133" s="926"/>
      <c r="AW133" s="926"/>
      <c r="AX133" s="926"/>
      <c r="AY133" s="926"/>
      <c r="AZ133" s="926"/>
      <c r="BA133" s="926"/>
      <c r="BB133" s="926"/>
      <c r="BC133" s="926"/>
      <c r="BD133" s="926"/>
      <c r="BE133" s="926"/>
      <c r="BF133" s="926"/>
      <c r="BG133" s="926"/>
      <c r="BH133" s="926"/>
      <c r="BI133" s="926"/>
      <c r="BJ133" s="926"/>
      <c r="BK133" s="926"/>
      <c r="BL133" s="926"/>
      <c r="BM133" s="926"/>
      <c r="BN133" s="926"/>
      <c r="BO133" s="926"/>
      <c r="BP133" s="926"/>
      <c r="BQ133" s="926"/>
      <c r="BR133" s="926"/>
      <c r="BS133" s="926"/>
      <c r="BT133" s="926"/>
      <c r="BU133" s="926"/>
      <c r="BV133" s="926"/>
      <c r="BW133" s="926"/>
      <c r="BX133" s="926"/>
      <c r="BY133" s="926"/>
      <c r="BZ133" s="926"/>
      <c r="CA133" s="926"/>
      <c r="CB133" s="926"/>
      <c r="CC133" s="926"/>
      <c r="CD133" s="926"/>
      <c r="CE133" s="926"/>
      <c r="CF133" s="926"/>
      <c r="CG133" s="926"/>
      <c r="CH133" s="926"/>
      <c r="CI133" s="926"/>
      <c r="CJ133" s="926"/>
      <c r="CK133" s="926"/>
      <c r="CL133" s="926"/>
      <c r="CM133" s="926"/>
      <c r="CN133" s="926"/>
      <c r="CO133" s="926"/>
      <c r="CP133" s="926"/>
      <c r="CQ133" s="926"/>
      <c r="CR133" s="926"/>
      <c r="CS133" s="926"/>
      <c r="CT133" s="926"/>
      <c r="CU133" s="926"/>
      <c r="CV133" s="926"/>
      <c r="CW133" s="926"/>
      <c r="CX133" s="926"/>
      <c r="CY133" s="926"/>
      <c r="CZ133" s="926"/>
      <c r="DA133" s="926"/>
      <c r="DB133" s="926"/>
      <c r="DC133" s="926"/>
      <c r="DD133" s="926"/>
      <c r="DE133" s="926"/>
      <c r="DF133" s="926"/>
      <c r="DG133" s="926"/>
      <c r="DH133" s="926"/>
      <c r="DI133" s="926"/>
      <c r="DJ133" s="926"/>
      <c r="DK133" s="926"/>
      <c r="DL133" s="926"/>
      <c r="DM133" s="926"/>
      <c r="DN133" s="926"/>
      <c r="DO133" s="926"/>
      <c r="DP133" s="926"/>
      <c r="DQ133" s="926"/>
      <c r="DR133" s="926"/>
      <c r="DS133" s="926"/>
      <c r="DT133" s="926"/>
      <c r="DU133" s="926"/>
      <c r="DV133" s="926"/>
      <c r="DW133" s="926"/>
      <c r="DX133" s="926"/>
      <c r="DY133" s="926"/>
      <c r="DZ133" s="926"/>
      <c r="EA133" s="926"/>
      <c r="EB133" s="926"/>
      <c r="EC133" s="926"/>
      <c r="ED133" s="926"/>
      <c r="EE133" s="926"/>
      <c r="EF133" s="926"/>
      <c r="EG133" s="926"/>
      <c r="EH133" s="926"/>
      <c r="EI133" s="926"/>
      <c r="EJ133" s="926"/>
      <c r="EK133" s="926"/>
      <c r="EL133" s="926"/>
      <c r="EM133" s="926"/>
      <c r="EN133" s="926"/>
      <c r="EO133" s="926"/>
      <c r="EP133" s="926"/>
      <c r="EQ133" s="926"/>
      <c r="ER133" s="926"/>
      <c r="ES133" s="926"/>
      <c r="ET133" s="926"/>
      <c r="EU133" s="926"/>
      <c r="EV133" s="926"/>
      <c r="EW133" s="926"/>
      <c r="EX133" s="926"/>
      <c r="EY133" s="926"/>
      <c r="EZ133" s="926"/>
      <c r="FA133" s="926"/>
      <c r="FB133" s="926"/>
      <c r="FC133" s="926"/>
      <c r="FD133" s="926"/>
      <c r="FE133" s="926"/>
      <c r="FF133" s="926"/>
      <c r="FG133" s="926"/>
      <c r="FH133" s="926"/>
      <c r="FI133" s="926"/>
      <c r="FJ133" s="926"/>
      <c r="FK133" s="926"/>
      <c r="FL133" s="926"/>
      <c r="FM133" s="926"/>
      <c r="FN133" s="926"/>
      <c r="FO133" s="926"/>
      <c r="FP133" s="926"/>
      <c r="FQ133" s="926"/>
      <c r="FR133" s="926"/>
      <c r="FS133" s="926"/>
      <c r="FT133" s="926"/>
      <c r="FU133" s="926"/>
      <c r="FV133" s="926"/>
      <c r="FW133" s="926"/>
      <c r="FX133" s="926"/>
      <c r="FY133" s="926"/>
      <c r="FZ133" s="926"/>
      <c r="GA133" s="926"/>
      <c r="GB133" s="926"/>
      <c r="GC133" s="926"/>
      <c r="GD133" s="926"/>
      <c r="GE133" s="926"/>
      <c r="GF133" s="926"/>
      <c r="GG133" s="926"/>
      <c r="GH133" s="926"/>
      <c r="GI133" s="926"/>
      <c r="GJ133" s="926"/>
      <c r="GK133" s="926"/>
      <c r="GL133" s="926"/>
      <c r="GM133" s="926"/>
      <c r="GN133" s="926"/>
      <c r="GO133" s="926"/>
      <c r="GP133" s="926"/>
      <c r="GQ133" s="926"/>
      <c r="GR133" s="926"/>
      <c r="GS133" s="926"/>
      <c r="GT133" s="926"/>
      <c r="GU133" s="926"/>
      <c r="GV133" s="926"/>
      <c r="GW133" s="926"/>
      <c r="GX133" s="926"/>
      <c r="GY133" s="926"/>
      <c r="GZ133" s="926"/>
      <c r="HA133" s="926"/>
      <c r="HB133" s="926"/>
      <c r="HC133" s="926"/>
      <c r="HD133" s="926"/>
      <c r="HE133" s="926"/>
      <c r="HF133" s="926"/>
      <c r="HG133" s="926"/>
      <c r="HH133" s="926"/>
      <c r="HI133" s="926"/>
      <c r="HJ133" s="926"/>
      <c r="HK133" s="926"/>
      <c r="HL133" s="926"/>
      <c r="HM133" s="926"/>
      <c r="HN133" s="926"/>
      <c r="HO133" s="926"/>
      <c r="HP133" s="926"/>
      <c r="HQ133" s="926"/>
      <c r="HR133" s="926"/>
      <c r="HS133" s="926"/>
      <c r="HT133" s="926"/>
      <c r="HU133" s="926"/>
      <c r="HV133" s="926"/>
      <c r="HW133" s="926"/>
      <c r="HX133" s="926"/>
      <c r="HY133" s="926"/>
      <c r="HZ133" s="926"/>
      <c r="IA133" s="926"/>
      <c r="IB133" s="926"/>
      <c r="IC133" s="926"/>
      <c r="ID133" s="926"/>
      <c r="IE133" s="926"/>
      <c r="IF133" s="926"/>
      <c r="IG133" s="926"/>
      <c r="IH133" s="926"/>
      <c r="II133" s="926"/>
      <c r="IJ133" s="926"/>
      <c r="IK133" s="926"/>
      <c r="IL133" s="926"/>
      <c r="IM133" s="926"/>
      <c r="IN133" s="926"/>
      <c r="IO133" s="926"/>
      <c r="IP133" s="926"/>
      <c r="IQ133" s="926"/>
      <c r="IR133" s="926"/>
      <c r="IS133" s="926"/>
      <c r="IT133" s="926"/>
      <c r="IU133" s="926"/>
      <c r="IV133" s="926"/>
    </row>
    <row r="134" spans="1:256" s="1183" customFormat="1" ht="15" customHeight="1">
      <c r="A134" s="1018"/>
      <c r="B134" s="1018"/>
      <c r="C134" s="1018"/>
      <c r="D134" s="1103"/>
      <c r="E134" s="1103"/>
      <c r="F134" s="1103"/>
      <c r="G134" s="1021"/>
      <c r="H134" s="1021"/>
      <c r="I134" s="926"/>
      <c r="J134" s="1022"/>
      <c r="K134" s="926"/>
      <c r="L134" s="926"/>
      <c r="M134" s="1022"/>
      <c r="N134" s="926"/>
      <c r="O134" s="926"/>
      <c r="P134" s="926"/>
      <c r="Q134" s="926"/>
      <c r="R134" s="926"/>
      <c r="S134" s="926"/>
      <c r="T134" s="926"/>
      <c r="U134" s="926"/>
      <c r="V134" s="926"/>
      <c r="W134" s="926"/>
      <c r="X134" s="926"/>
      <c r="Y134" s="926"/>
      <c r="Z134" s="926"/>
      <c r="AA134" s="926"/>
      <c r="AB134" s="926"/>
      <c r="AC134" s="926"/>
      <c r="AD134" s="926"/>
      <c r="AE134" s="926"/>
      <c r="AF134" s="926"/>
      <c r="AG134" s="926"/>
      <c r="AH134" s="926"/>
      <c r="AI134" s="926"/>
      <c r="AJ134" s="926"/>
      <c r="AK134" s="926"/>
      <c r="AL134" s="926"/>
      <c r="AM134" s="926"/>
      <c r="AN134" s="926"/>
      <c r="AO134" s="926"/>
      <c r="AP134" s="926"/>
      <c r="AQ134" s="926"/>
      <c r="AR134" s="926"/>
      <c r="AS134" s="926"/>
      <c r="AT134" s="926"/>
      <c r="AU134" s="926"/>
      <c r="AV134" s="926"/>
      <c r="AW134" s="926"/>
      <c r="AX134" s="926"/>
      <c r="AY134" s="926"/>
      <c r="AZ134" s="926"/>
      <c r="BA134" s="926"/>
      <c r="BB134" s="926"/>
      <c r="BC134" s="926"/>
      <c r="BD134" s="926"/>
      <c r="BE134" s="926"/>
      <c r="BF134" s="926"/>
      <c r="BG134" s="926"/>
      <c r="BH134" s="926"/>
      <c r="BI134" s="926"/>
      <c r="BJ134" s="926"/>
      <c r="BK134" s="926"/>
      <c r="BL134" s="926"/>
      <c r="BM134" s="926"/>
      <c r="BN134" s="926"/>
      <c r="BO134" s="926"/>
      <c r="BP134" s="926"/>
      <c r="BQ134" s="926"/>
      <c r="BR134" s="926"/>
      <c r="BS134" s="926"/>
      <c r="BT134" s="926"/>
      <c r="BU134" s="926"/>
      <c r="BV134" s="926"/>
      <c r="BW134" s="926"/>
      <c r="BX134" s="926"/>
      <c r="BY134" s="926"/>
      <c r="BZ134" s="926"/>
      <c r="CA134" s="926"/>
      <c r="CB134" s="926"/>
      <c r="CC134" s="926"/>
      <c r="CD134" s="926"/>
      <c r="CE134" s="926"/>
      <c r="CF134" s="926"/>
      <c r="CG134" s="926"/>
      <c r="CH134" s="926"/>
      <c r="CI134" s="926"/>
      <c r="CJ134" s="926"/>
      <c r="CK134" s="926"/>
      <c r="CL134" s="926"/>
      <c r="CM134" s="926"/>
      <c r="CN134" s="926"/>
      <c r="CO134" s="926"/>
      <c r="CP134" s="926"/>
      <c r="CQ134" s="926"/>
      <c r="CR134" s="926"/>
      <c r="CS134" s="926"/>
      <c r="CT134" s="926"/>
      <c r="CU134" s="926"/>
      <c r="CV134" s="926"/>
      <c r="CW134" s="926"/>
      <c r="CX134" s="926"/>
      <c r="CY134" s="926"/>
      <c r="CZ134" s="926"/>
      <c r="DA134" s="926"/>
      <c r="DB134" s="926"/>
      <c r="DC134" s="926"/>
      <c r="DD134" s="926"/>
      <c r="DE134" s="926"/>
      <c r="DF134" s="926"/>
      <c r="DG134" s="926"/>
      <c r="DH134" s="926"/>
      <c r="DI134" s="926"/>
      <c r="DJ134" s="926"/>
      <c r="DK134" s="926"/>
      <c r="DL134" s="926"/>
      <c r="DM134" s="926"/>
      <c r="DN134" s="926"/>
      <c r="DO134" s="926"/>
      <c r="DP134" s="926"/>
      <c r="DQ134" s="926"/>
      <c r="DR134" s="926"/>
      <c r="DS134" s="926"/>
      <c r="DT134" s="926"/>
      <c r="DU134" s="926"/>
      <c r="DV134" s="926"/>
      <c r="DW134" s="926"/>
      <c r="DX134" s="926"/>
      <c r="DY134" s="926"/>
      <c r="DZ134" s="926"/>
      <c r="EA134" s="926"/>
      <c r="EB134" s="926"/>
      <c r="EC134" s="926"/>
      <c r="ED134" s="926"/>
      <c r="EE134" s="926"/>
      <c r="EF134" s="926"/>
      <c r="EG134" s="926"/>
      <c r="EH134" s="926"/>
      <c r="EI134" s="926"/>
      <c r="EJ134" s="926"/>
      <c r="EK134" s="926"/>
      <c r="EL134" s="926"/>
      <c r="EM134" s="926"/>
      <c r="EN134" s="926"/>
      <c r="EO134" s="926"/>
      <c r="EP134" s="926"/>
      <c r="EQ134" s="926"/>
      <c r="ER134" s="926"/>
      <c r="ES134" s="926"/>
      <c r="ET134" s="926"/>
      <c r="EU134" s="926"/>
      <c r="EV134" s="926"/>
      <c r="EW134" s="926"/>
      <c r="EX134" s="926"/>
      <c r="EY134" s="926"/>
      <c r="EZ134" s="926"/>
      <c r="FA134" s="926"/>
      <c r="FB134" s="926"/>
      <c r="FC134" s="926"/>
      <c r="FD134" s="926"/>
      <c r="FE134" s="926"/>
      <c r="FF134" s="926"/>
      <c r="FG134" s="926"/>
      <c r="FH134" s="926"/>
      <c r="FI134" s="926"/>
      <c r="FJ134" s="926"/>
      <c r="FK134" s="926"/>
      <c r="FL134" s="926"/>
      <c r="FM134" s="926"/>
      <c r="FN134" s="926"/>
      <c r="FO134" s="926"/>
      <c r="FP134" s="926"/>
      <c r="FQ134" s="926"/>
      <c r="FR134" s="926"/>
      <c r="FS134" s="926"/>
      <c r="FT134" s="926"/>
      <c r="FU134" s="926"/>
      <c r="FV134" s="926"/>
      <c r="FW134" s="926"/>
      <c r="FX134" s="926"/>
      <c r="FY134" s="926"/>
      <c r="FZ134" s="926"/>
      <c r="GA134" s="926"/>
      <c r="GB134" s="926"/>
      <c r="GC134" s="926"/>
      <c r="GD134" s="926"/>
      <c r="GE134" s="926"/>
      <c r="GF134" s="926"/>
      <c r="GG134" s="926"/>
      <c r="GH134" s="926"/>
      <c r="GI134" s="926"/>
      <c r="GJ134" s="926"/>
      <c r="GK134" s="926"/>
      <c r="GL134" s="926"/>
      <c r="GM134" s="926"/>
      <c r="GN134" s="926"/>
      <c r="GO134" s="926"/>
      <c r="GP134" s="926"/>
      <c r="GQ134" s="926"/>
      <c r="GR134" s="926"/>
      <c r="GS134" s="926"/>
      <c r="GT134" s="926"/>
      <c r="GU134" s="926"/>
      <c r="GV134" s="926"/>
      <c r="GW134" s="926"/>
      <c r="GX134" s="926"/>
      <c r="GY134" s="926"/>
      <c r="GZ134" s="926"/>
      <c r="HA134" s="926"/>
      <c r="HB134" s="926"/>
      <c r="HC134" s="926"/>
      <c r="HD134" s="926"/>
      <c r="HE134" s="926"/>
      <c r="HF134" s="926"/>
      <c r="HG134" s="926"/>
      <c r="HH134" s="926"/>
      <c r="HI134" s="926"/>
      <c r="HJ134" s="926"/>
      <c r="HK134" s="926"/>
      <c r="HL134" s="926"/>
      <c r="HM134" s="926"/>
      <c r="HN134" s="926"/>
      <c r="HO134" s="926"/>
      <c r="HP134" s="926"/>
      <c r="HQ134" s="926"/>
      <c r="HR134" s="926"/>
      <c r="HS134" s="926"/>
      <c r="HT134" s="926"/>
      <c r="HU134" s="926"/>
      <c r="HV134" s="926"/>
      <c r="HW134" s="926"/>
      <c r="HX134" s="926"/>
      <c r="HY134" s="926"/>
      <c r="HZ134" s="926"/>
      <c r="IA134" s="926"/>
      <c r="IB134" s="926"/>
      <c r="IC134" s="926"/>
      <c r="ID134" s="926"/>
      <c r="IE134" s="926"/>
      <c r="IF134" s="926"/>
      <c r="IG134" s="926"/>
      <c r="IH134" s="926"/>
      <c r="II134" s="926"/>
      <c r="IJ134" s="926"/>
      <c r="IK134" s="926"/>
      <c r="IL134" s="926"/>
      <c r="IM134" s="926"/>
      <c r="IN134" s="926"/>
      <c r="IO134" s="926"/>
      <c r="IP134" s="926"/>
      <c r="IQ134" s="926"/>
      <c r="IR134" s="926"/>
      <c r="IS134" s="926"/>
      <c r="IT134" s="926"/>
      <c r="IU134" s="926"/>
      <c r="IV134" s="926"/>
    </row>
    <row r="135" spans="1:256" s="1183" customFormat="1" ht="15" customHeight="1">
      <c r="A135" s="1018"/>
      <c r="B135" s="1018"/>
      <c r="C135" s="1018"/>
      <c r="D135" s="1103"/>
      <c r="E135" s="1103"/>
      <c r="F135" s="1103"/>
      <c r="G135" s="1021"/>
      <c r="H135" s="1021"/>
      <c r="I135" s="926"/>
      <c r="J135" s="1022"/>
      <c r="K135" s="926"/>
      <c r="L135" s="926"/>
      <c r="M135" s="1022"/>
      <c r="N135" s="926"/>
      <c r="O135" s="926"/>
      <c r="P135" s="926"/>
      <c r="Q135" s="926"/>
      <c r="R135" s="926"/>
      <c r="S135" s="926"/>
      <c r="T135" s="926"/>
      <c r="U135" s="926"/>
      <c r="V135" s="926"/>
      <c r="W135" s="926"/>
      <c r="X135" s="926"/>
      <c r="Y135" s="926"/>
      <c r="Z135" s="926"/>
      <c r="AA135" s="926"/>
      <c r="AB135" s="926"/>
      <c r="AC135" s="926"/>
      <c r="AD135" s="926"/>
      <c r="AE135" s="926"/>
      <c r="AF135" s="926"/>
      <c r="AG135" s="926"/>
      <c r="AH135" s="926"/>
      <c r="AI135" s="926"/>
      <c r="AJ135" s="926"/>
      <c r="AK135" s="926"/>
      <c r="AL135" s="926"/>
      <c r="AM135" s="926"/>
      <c r="AN135" s="926"/>
      <c r="AO135" s="926"/>
      <c r="AP135" s="926"/>
      <c r="AQ135" s="926"/>
      <c r="AR135" s="926"/>
      <c r="AS135" s="926"/>
      <c r="AT135" s="926"/>
      <c r="AU135" s="926"/>
      <c r="AV135" s="926"/>
      <c r="AW135" s="926"/>
      <c r="AX135" s="926"/>
      <c r="AY135" s="926"/>
      <c r="AZ135" s="926"/>
      <c r="BA135" s="926"/>
      <c r="BB135" s="926"/>
      <c r="BC135" s="926"/>
      <c r="BD135" s="926"/>
      <c r="BE135" s="926"/>
      <c r="BF135" s="926"/>
      <c r="BG135" s="926"/>
      <c r="BH135" s="926"/>
      <c r="BI135" s="926"/>
      <c r="BJ135" s="926"/>
      <c r="BK135" s="926"/>
      <c r="BL135" s="926"/>
      <c r="BM135" s="926"/>
      <c r="BN135" s="926"/>
      <c r="BO135" s="926"/>
      <c r="BP135" s="926"/>
      <c r="BQ135" s="926"/>
      <c r="BR135" s="926"/>
      <c r="BS135" s="926"/>
      <c r="BT135" s="926"/>
      <c r="BU135" s="926"/>
      <c r="BV135" s="926"/>
      <c r="BW135" s="926"/>
      <c r="BX135" s="926"/>
      <c r="BY135" s="926"/>
      <c r="BZ135" s="926"/>
      <c r="CA135" s="926"/>
      <c r="CB135" s="926"/>
      <c r="CC135" s="926"/>
      <c r="CD135" s="926"/>
      <c r="CE135" s="926"/>
      <c r="CF135" s="926"/>
      <c r="CG135" s="926"/>
      <c r="CH135" s="926"/>
      <c r="CI135" s="926"/>
      <c r="CJ135" s="926"/>
      <c r="CK135" s="926"/>
      <c r="CL135" s="926"/>
      <c r="CM135" s="926"/>
      <c r="CN135" s="926"/>
      <c r="CO135" s="926"/>
      <c r="CP135" s="926"/>
      <c r="CQ135" s="926"/>
      <c r="CR135" s="926"/>
      <c r="CS135" s="926"/>
      <c r="CT135" s="926"/>
      <c r="CU135" s="926"/>
      <c r="CV135" s="926"/>
      <c r="CW135" s="926"/>
      <c r="CX135" s="926"/>
      <c r="CY135" s="926"/>
      <c r="CZ135" s="926"/>
      <c r="DA135" s="926"/>
      <c r="DB135" s="926"/>
      <c r="DC135" s="926"/>
      <c r="DD135" s="926"/>
      <c r="DE135" s="926"/>
      <c r="DF135" s="926"/>
      <c r="DG135" s="926"/>
      <c r="DH135" s="926"/>
      <c r="DI135" s="926"/>
      <c r="DJ135" s="926"/>
      <c r="DK135" s="926"/>
      <c r="DL135" s="926"/>
      <c r="DM135" s="926"/>
      <c r="DN135" s="926"/>
      <c r="DO135" s="926"/>
      <c r="DP135" s="926"/>
      <c r="DQ135" s="926"/>
      <c r="DR135" s="926"/>
      <c r="DS135" s="926"/>
      <c r="DT135" s="926"/>
      <c r="DU135" s="926"/>
      <c r="DV135" s="926"/>
      <c r="DW135" s="926"/>
      <c r="DX135" s="926"/>
      <c r="DY135" s="926"/>
      <c r="DZ135" s="926"/>
      <c r="EA135" s="926"/>
      <c r="EB135" s="926"/>
      <c r="EC135" s="926"/>
      <c r="ED135" s="926"/>
      <c r="EE135" s="926"/>
      <c r="EF135" s="926"/>
      <c r="EG135" s="926"/>
      <c r="EH135" s="926"/>
      <c r="EI135" s="926"/>
      <c r="EJ135" s="926"/>
      <c r="EK135" s="926"/>
      <c r="EL135" s="926"/>
      <c r="EM135" s="926"/>
      <c r="EN135" s="926"/>
      <c r="EO135" s="926"/>
      <c r="EP135" s="926"/>
      <c r="EQ135" s="926"/>
      <c r="ER135" s="926"/>
      <c r="ES135" s="926"/>
      <c r="ET135" s="926"/>
      <c r="EU135" s="926"/>
      <c r="EV135" s="926"/>
      <c r="EW135" s="926"/>
      <c r="EX135" s="926"/>
      <c r="EY135" s="926"/>
      <c r="EZ135" s="926"/>
      <c r="FA135" s="926"/>
      <c r="FB135" s="926"/>
      <c r="FC135" s="926"/>
      <c r="FD135" s="926"/>
      <c r="FE135" s="926"/>
      <c r="FF135" s="926"/>
      <c r="FG135" s="926"/>
      <c r="FH135" s="926"/>
      <c r="FI135" s="926"/>
      <c r="FJ135" s="926"/>
      <c r="FK135" s="926"/>
      <c r="FL135" s="926"/>
      <c r="FM135" s="926"/>
      <c r="FN135" s="926"/>
      <c r="FO135" s="926"/>
      <c r="FP135" s="926"/>
      <c r="FQ135" s="926"/>
      <c r="FR135" s="926"/>
      <c r="FS135" s="926"/>
      <c r="FT135" s="926"/>
      <c r="FU135" s="926"/>
      <c r="FV135" s="926"/>
      <c r="FW135" s="926"/>
      <c r="FX135" s="926"/>
      <c r="FY135" s="926"/>
      <c r="FZ135" s="926"/>
      <c r="GA135" s="926"/>
      <c r="GB135" s="926"/>
      <c r="GC135" s="926"/>
      <c r="GD135" s="926"/>
      <c r="GE135" s="926"/>
      <c r="GF135" s="926"/>
      <c r="GG135" s="926"/>
      <c r="GH135" s="926"/>
      <c r="GI135" s="926"/>
      <c r="GJ135" s="926"/>
      <c r="GK135" s="926"/>
      <c r="GL135" s="926"/>
      <c r="GM135" s="926"/>
      <c r="GN135" s="926"/>
      <c r="GO135" s="926"/>
      <c r="GP135" s="926"/>
      <c r="GQ135" s="926"/>
      <c r="GR135" s="926"/>
      <c r="GS135" s="926"/>
      <c r="GT135" s="926"/>
      <c r="GU135" s="926"/>
      <c r="GV135" s="926"/>
      <c r="GW135" s="926"/>
      <c r="GX135" s="926"/>
      <c r="GY135" s="926"/>
      <c r="GZ135" s="926"/>
      <c r="HA135" s="926"/>
      <c r="HB135" s="926"/>
      <c r="HC135" s="926"/>
      <c r="HD135" s="926"/>
      <c r="HE135" s="926"/>
      <c r="HF135" s="926"/>
      <c r="HG135" s="926"/>
      <c r="HH135" s="926"/>
      <c r="HI135" s="926"/>
      <c r="HJ135" s="926"/>
      <c r="HK135" s="926"/>
      <c r="HL135" s="926"/>
      <c r="HM135" s="926"/>
      <c r="HN135" s="926"/>
      <c r="HO135" s="926"/>
      <c r="HP135" s="926"/>
      <c r="HQ135" s="926"/>
      <c r="HR135" s="926"/>
      <c r="HS135" s="926"/>
      <c r="HT135" s="926"/>
      <c r="HU135" s="926"/>
      <c r="HV135" s="926"/>
      <c r="HW135" s="926"/>
      <c r="HX135" s="926"/>
      <c r="HY135" s="926"/>
      <c r="HZ135" s="926"/>
      <c r="IA135" s="926"/>
      <c r="IB135" s="926"/>
      <c r="IC135" s="926"/>
      <c r="ID135" s="926"/>
      <c r="IE135" s="926"/>
      <c r="IF135" s="926"/>
      <c r="IG135" s="926"/>
      <c r="IH135" s="926"/>
      <c r="II135" s="926"/>
      <c r="IJ135" s="926"/>
      <c r="IK135" s="926"/>
      <c r="IL135" s="926"/>
      <c r="IM135" s="926"/>
      <c r="IN135" s="926"/>
      <c r="IO135" s="926"/>
      <c r="IP135" s="926"/>
      <c r="IQ135" s="926"/>
      <c r="IR135" s="926"/>
      <c r="IS135" s="926"/>
      <c r="IT135" s="926"/>
      <c r="IU135" s="926"/>
      <c r="IV135" s="926"/>
    </row>
    <row r="136" spans="1:256" s="1183" customFormat="1" ht="15" customHeight="1">
      <c r="A136" s="1018"/>
      <c r="B136" s="1018"/>
      <c r="C136" s="1018"/>
      <c r="D136" s="1103"/>
      <c r="E136" s="1103"/>
      <c r="F136" s="1103"/>
      <c r="G136" s="1021"/>
      <c r="H136" s="1021"/>
      <c r="I136" s="926"/>
      <c r="J136" s="1022"/>
      <c r="K136" s="926"/>
      <c r="L136" s="926"/>
      <c r="M136" s="1022"/>
      <c r="N136" s="926"/>
      <c r="O136" s="926"/>
      <c r="P136" s="926"/>
      <c r="Q136" s="926"/>
      <c r="R136" s="926"/>
      <c r="S136" s="926"/>
      <c r="T136" s="926"/>
      <c r="U136" s="926"/>
      <c r="V136" s="926"/>
      <c r="W136" s="926"/>
      <c r="X136" s="926"/>
      <c r="Y136" s="926"/>
      <c r="Z136" s="926"/>
      <c r="AA136" s="926"/>
      <c r="AB136" s="926"/>
      <c r="AC136" s="926"/>
      <c r="AD136" s="926"/>
      <c r="AE136" s="926"/>
      <c r="AF136" s="926"/>
      <c r="AG136" s="926"/>
      <c r="AH136" s="926"/>
      <c r="AI136" s="926"/>
      <c r="AJ136" s="926"/>
      <c r="AK136" s="926"/>
      <c r="AL136" s="926"/>
      <c r="AM136" s="926"/>
      <c r="AN136" s="926"/>
      <c r="AO136" s="926"/>
      <c r="AP136" s="926"/>
      <c r="AQ136" s="926"/>
      <c r="AR136" s="926"/>
      <c r="AS136" s="926"/>
      <c r="AT136" s="926"/>
      <c r="AU136" s="926"/>
      <c r="AV136" s="926"/>
      <c r="AW136" s="926"/>
      <c r="AX136" s="926"/>
      <c r="AY136" s="926"/>
      <c r="AZ136" s="926"/>
      <c r="BA136" s="926"/>
      <c r="BB136" s="926"/>
      <c r="BC136" s="926"/>
      <c r="BD136" s="926"/>
      <c r="BE136" s="926"/>
      <c r="BF136" s="926"/>
      <c r="BG136" s="926"/>
      <c r="BH136" s="926"/>
      <c r="BI136" s="926"/>
      <c r="BJ136" s="926"/>
      <c r="BK136" s="926"/>
      <c r="BL136" s="926"/>
      <c r="BM136" s="926"/>
      <c r="BN136" s="926"/>
      <c r="BO136" s="926"/>
      <c r="BP136" s="926"/>
      <c r="BQ136" s="926"/>
      <c r="BR136" s="926"/>
      <c r="BS136" s="926"/>
      <c r="BT136" s="926"/>
      <c r="BU136" s="926"/>
      <c r="BV136" s="926"/>
      <c r="BW136" s="926"/>
      <c r="BX136" s="926"/>
      <c r="BY136" s="926"/>
      <c r="BZ136" s="926"/>
      <c r="CA136" s="926"/>
      <c r="CB136" s="926"/>
      <c r="CC136" s="926"/>
      <c r="CD136" s="926"/>
      <c r="CE136" s="926"/>
      <c r="CF136" s="926"/>
      <c r="CG136" s="926"/>
      <c r="CH136" s="926"/>
      <c r="CI136" s="926"/>
      <c r="CJ136" s="926"/>
      <c r="CK136" s="926"/>
      <c r="CL136" s="926"/>
      <c r="CM136" s="926"/>
      <c r="CN136" s="926"/>
      <c r="CO136" s="926"/>
      <c r="CP136" s="926"/>
      <c r="CQ136" s="926"/>
      <c r="CR136" s="926"/>
      <c r="CS136" s="926"/>
      <c r="CT136" s="926"/>
      <c r="CU136" s="926"/>
      <c r="CV136" s="926"/>
      <c r="CW136" s="926"/>
      <c r="CX136" s="926"/>
      <c r="CY136" s="926"/>
      <c r="CZ136" s="926"/>
      <c r="DA136" s="926"/>
      <c r="DB136" s="926"/>
      <c r="DC136" s="926"/>
      <c r="DD136" s="926"/>
      <c r="DE136" s="926"/>
      <c r="DF136" s="926"/>
      <c r="DG136" s="926"/>
      <c r="DH136" s="926"/>
      <c r="DI136" s="926"/>
      <c r="DJ136" s="926"/>
      <c r="DK136" s="926"/>
      <c r="DL136" s="926"/>
      <c r="DM136" s="926"/>
      <c r="DN136" s="926"/>
      <c r="DO136" s="926"/>
      <c r="DP136" s="926"/>
      <c r="DQ136" s="926"/>
      <c r="DR136" s="926"/>
      <c r="DS136" s="926"/>
      <c r="DT136" s="926"/>
      <c r="DU136" s="926"/>
      <c r="DV136" s="926"/>
      <c r="DW136" s="926"/>
      <c r="DX136" s="926"/>
      <c r="DY136" s="926"/>
      <c r="DZ136" s="926"/>
      <c r="EA136" s="926"/>
      <c r="EB136" s="926"/>
      <c r="EC136" s="926"/>
      <c r="ED136" s="926"/>
      <c r="EE136" s="926"/>
      <c r="EF136" s="926"/>
      <c r="EG136" s="926"/>
      <c r="EH136" s="926"/>
      <c r="EI136" s="926"/>
      <c r="EJ136" s="926"/>
      <c r="EK136" s="926"/>
      <c r="EL136" s="926"/>
      <c r="EM136" s="926"/>
      <c r="EN136" s="926"/>
      <c r="EO136" s="926"/>
      <c r="EP136" s="926"/>
      <c r="EQ136" s="926"/>
      <c r="ER136" s="926"/>
      <c r="ES136" s="926"/>
      <c r="ET136" s="926"/>
      <c r="EU136" s="926"/>
      <c r="EV136" s="926"/>
      <c r="EW136" s="926"/>
      <c r="EX136" s="926"/>
      <c r="EY136" s="926"/>
      <c r="EZ136" s="926"/>
      <c r="FA136" s="926"/>
      <c r="FB136" s="926"/>
      <c r="FC136" s="926"/>
      <c r="FD136" s="926"/>
      <c r="FE136" s="926"/>
      <c r="FF136" s="926"/>
      <c r="FG136" s="926"/>
      <c r="FH136" s="926"/>
      <c r="FI136" s="926"/>
      <c r="FJ136" s="926"/>
      <c r="FK136" s="926"/>
      <c r="FL136" s="926"/>
      <c r="FM136" s="926"/>
      <c r="FN136" s="926"/>
      <c r="FO136" s="926"/>
      <c r="FP136" s="926"/>
      <c r="FQ136" s="926"/>
      <c r="FR136" s="926"/>
      <c r="FS136" s="926"/>
      <c r="FT136" s="926"/>
      <c r="FU136" s="926"/>
      <c r="FV136" s="926"/>
      <c r="FW136" s="926"/>
      <c r="FX136" s="926"/>
      <c r="FY136" s="926"/>
      <c r="FZ136" s="926"/>
      <c r="GA136" s="926"/>
      <c r="GB136" s="926"/>
      <c r="GC136" s="926"/>
      <c r="GD136" s="926"/>
      <c r="GE136" s="926"/>
      <c r="GF136" s="926"/>
      <c r="GG136" s="926"/>
      <c r="GH136" s="926"/>
      <c r="GI136" s="926"/>
      <c r="GJ136" s="926"/>
      <c r="GK136" s="926"/>
      <c r="GL136" s="926"/>
      <c r="GM136" s="926"/>
      <c r="GN136" s="926"/>
      <c r="GO136" s="926"/>
      <c r="GP136" s="926"/>
      <c r="GQ136" s="926"/>
      <c r="GR136" s="926"/>
      <c r="GS136" s="926"/>
      <c r="GT136" s="926"/>
      <c r="GU136" s="926"/>
      <c r="GV136" s="926"/>
      <c r="GW136" s="926"/>
      <c r="GX136" s="926"/>
      <c r="GY136" s="926"/>
      <c r="GZ136" s="926"/>
      <c r="HA136" s="926"/>
      <c r="HB136" s="926"/>
      <c r="HC136" s="926"/>
      <c r="HD136" s="926"/>
      <c r="HE136" s="926"/>
      <c r="HF136" s="926"/>
      <c r="HG136" s="926"/>
      <c r="HH136" s="926"/>
      <c r="HI136" s="926"/>
      <c r="HJ136" s="926"/>
      <c r="HK136" s="926"/>
      <c r="HL136" s="926"/>
      <c r="HM136" s="926"/>
      <c r="HN136" s="926"/>
      <c r="HO136" s="926"/>
      <c r="HP136" s="926"/>
      <c r="HQ136" s="926"/>
      <c r="HR136" s="926"/>
      <c r="HS136" s="926"/>
      <c r="HT136" s="926"/>
      <c r="HU136" s="926"/>
      <c r="HV136" s="926"/>
      <c r="HW136" s="926"/>
      <c r="HX136" s="926"/>
      <c r="HY136" s="926"/>
      <c r="HZ136" s="926"/>
      <c r="IA136" s="926"/>
      <c r="IB136" s="926"/>
      <c r="IC136" s="926"/>
      <c r="ID136" s="926"/>
      <c r="IE136" s="926"/>
      <c r="IF136" s="926"/>
      <c r="IG136" s="926"/>
      <c r="IH136" s="926"/>
      <c r="II136" s="926"/>
      <c r="IJ136" s="926"/>
      <c r="IK136" s="926"/>
      <c r="IL136" s="926"/>
      <c r="IM136" s="926"/>
      <c r="IN136" s="926"/>
      <c r="IO136" s="926"/>
      <c r="IP136" s="926"/>
      <c r="IQ136" s="926"/>
      <c r="IR136" s="926"/>
      <c r="IS136" s="926"/>
      <c r="IT136" s="926"/>
      <c r="IU136" s="926"/>
      <c r="IV136" s="926"/>
    </row>
    <row r="137" spans="1:256" s="1183" customFormat="1" ht="15" customHeight="1">
      <c r="A137" s="1018"/>
      <c r="B137" s="1018"/>
      <c r="C137" s="1018"/>
      <c r="D137" s="1103"/>
      <c r="E137" s="1103"/>
      <c r="F137" s="1103"/>
      <c r="G137" s="1021"/>
      <c r="H137" s="1021"/>
      <c r="I137" s="926"/>
      <c r="J137" s="1022"/>
      <c r="K137" s="926"/>
      <c r="L137" s="926"/>
      <c r="M137" s="1022"/>
      <c r="N137" s="926"/>
      <c r="O137" s="926"/>
      <c r="P137" s="926"/>
      <c r="Q137" s="926"/>
      <c r="R137" s="926"/>
      <c r="S137" s="926"/>
      <c r="T137" s="926"/>
      <c r="U137" s="926"/>
      <c r="V137" s="926"/>
      <c r="W137" s="926"/>
      <c r="X137" s="926"/>
      <c r="Y137" s="926"/>
      <c r="Z137" s="926"/>
      <c r="AA137" s="926"/>
      <c r="AB137" s="926"/>
      <c r="AC137" s="926"/>
      <c r="AD137" s="926"/>
      <c r="AE137" s="926"/>
      <c r="AF137" s="926"/>
      <c r="AG137" s="926"/>
      <c r="AH137" s="926"/>
      <c r="AI137" s="926"/>
      <c r="AJ137" s="926"/>
      <c r="AK137" s="926"/>
      <c r="AL137" s="926"/>
      <c r="AM137" s="926"/>
      <c r="AN137" s="926"/>
      <c r="AO137" s="926"/>
      <c r="AP137" s="926"/>
      <c r="AQ137" s="926"/>
      <c r="AR137" s="926"/>
      <c r="AS137" s="926"/>
      <c r="AT137" s="926"/>
      <c r="AU137" s="926"/>
      <c r="AV137" s="926"/>
      <c r="AW137" s="926"/>
      <c r="AX137" s="926"/>
      <c r="AY137" s="926"/>
      <c r="AZ137" s="926"/>
      <c r="BA137" s="926"/>
      <c r="BB137" s="926"/>
      <c r="BC137" s="926"/>
      <c r="BD137" s="926"/>
      <c r="BE137" s="926"/>
      <c r="BF137" s="926"/>
      <c r="BG137" s="926"/>
      <c r="BH137" s="926"/>
      <c r="BI137" s="926"/>
      <c r="BJ137" s="926"/>
      <c r="BK137" s="926"/>
      <c r="BL137" s="926"/>
      <c r="BM137" s="926"/>
      <c r="BN137" s="926"/>
      <c r="BO137" s="926"/>
      <c r="BP137" s="926"/>
      <c r="BQ137" s="926"/>
      <c r="BR137" s="926"/>
      <c r="BS137" s="926"/>
      <c r="BT137" s="926"/>
      <c r="BU137" s="926"/>
      <c r="BV137" s="926"/>
      <c r="BW137" s="926"/>
      <c r="BX137" s="926"/>
      <c r="BY137" s="926"/>
      <c r="BZ137" s="926"/>
      <c r="CA137" s="926"/>
      <c r="CB137" s="926"/>
      <c r="CC137" s="926"/>
      <c r="CD137" s="926"/>
      <c r="CE137" s="926"/>
      <c r="CF137" s="926"/>
      <c r="CG137" s="926"/>
      <c r="CH137" s="926"/>
      <c r="CI137" s="926"/>
      <c r="CJ137" s="926"/>
      <c r="CK137" s="926"/>
      <c r="CL137" s="926"/>
      <c r="CM137" s="926"/>
      <c r="CN137" s="926"/>
      <c r="CO137" s="926"/>
      <c r="CP137" s="926"/>
      <c r="CQ137" s="926"/>
      <c r="CR137" s="926"/>
      <c r="CS137" s="926"/>
      <c r="CT137" s="926"/>
      <c r="CU137" s="926"/>
      <c r="CV137" s="926"/>
      <c r="CW137" s="926"/>
      <c r="CX137" s="926"/>
      <c r="CY137" s="926"/>
      <c r="CZ137" s="926"/>
      <c r="DA137" s="926"/>
      <c r="DB137" s="926"/>
      <c r="DC137" s="926"/>
      <c r="DD137" s="926"/>
      <c r="DE137" s="926"/>
      <c r="DF137" s="926"/>
      <c r="DG137" s="926"/>
      <c r="DH137" s="926"/>
      <c r="DI137" s="926"/>
      <c r="DJ137" s="926"/>
      <c r="DK137" s="926"/>
      <c r="DL137" s="926"/>
      <c r="DM137" s="926"/>
      <c r="DN137" s="926"/>
      <c r="DO137" s="926"/>
      <c r="DP137" s="926"/>
      <c r="DQ137" s="926"/>
      <c r="DR137" s="926"/>
      <c r="DS137" s="926"/>
      <c r="DT137" s="926"/>
      <c r="DU137" s="926"/>
      <c r="DV137" s="926"/>
      <c r="DW137" s="926"/>
      <c r="DX137" s="926"/>
      <c r="DY137" s="926"/>
      <c r="DZ137" s="926"/>
      <c r="EA137" s="926"/>
      <c r="EB137" s="926"/>
      <c r="EC137" s="926"/>
      <c r="ED137" s="926"/>
      <c r="EE137" s="926"/>
      <c r="EF137" s="926"/>
      <c r="EG137" s="926"/>
      <c r="EH137" s="926"/>
      <c r="EI137" s="926"/>
      <c r="EJ137" s="926"/>
      <c r="EK137" s="926"/>
      <c r="EL137" s="926"/>
      <c r="EM137" s="926"/>
      <c r="EN137" s="926"/>
      <c r="EO137" s="926"/>
      <c r="EP137" s="926"/>
      <c r="EQ137" s="926"/>
      <c r="ER137" s="926"/>
      <c r="ES137" s="926"/>
      <c r="ET137" s="926"/>
      <c r="EU137" s="926"/>
      <c r="EV137" s="926"/>
      <c r="EW137" s="926"/>
      <c r="EX137" s="926"/>
      <c r="EY137" s="926"/>
      <c r="EZ137" s="926"/>
      <c r="FA137" s="926"/>
      <c r="FB137" s="926"/>
      <c r="FC137" s="926"/>
      <c r="FD137" s="926"/>
      <c r="FE137" s="926"/>
      <c r="FF137" s="926"/>
      <c r="FG137" s="926"/>
      <c r="FH137" s="926"/>
      <c r="FI137" s="926"/>
      <c r="FJ137" s="926"/>
      <c r="FK137" s="926"/>
      <c r="FL137" s="926"/>
      <c r="FM137" s="926"/>
      <c r="FN137" s="926"/>
      <c r="FO137" s="926"/>
      <c r="FP137" s="926"/>
      <c r="FQ137" s="926"/>
      <c r="FR137" s="926"/>
      <c r="FS137" s="926"/>
      <c r="FT137" s="926"/>
      <c r="FU137" s="926"/>
      <c r="FV137" s="926"/>
      <c r="FW137" s="926"/>
      <c r="FX137" s="926"/>
      <c r="FY137" s="926"/>
      <c r="FZ137" s="926"/>
      <c r="GA137" s="926"/>
      <c r="GB137" s="926"/>
      <c r="GC137" s="926"/>
      <c r="GD137" s="926"/>
      <c r="GE137" s="926"/>
      <c r="GF137" s="926"/>
      <c r="GG137" s="926"/>
      <c r="GH137" s="926"/>
      <c r="GI137" s="926"/>
      <c r="GJ137" s="926"/>
      <c r="GK137" s="926"/>
      <c r="GL137" s="926"/>
      <c r="GM137" s="926"/>
      <c r="GN137" s="926"/>
      <c r="GO137" s="926"/>
      <c r="GP137" s="926"/>
      <c r="GQ137" s="926"/>
      <c r="GR137" s="926"/>
      <c r="GS137" s="926"/>
      <c r="GT137" s="926"/>
      <c r="GU137" s="926"/>
      <c r="GV137" s="926"/>
      <c r="GW137" s="926"/>
      <c r="GX137" s="926"/>
      <c r="GY137" s="926"/>
      <c r="GZ137" s="926"/>
      <c r="HA137" s="926"/>
      <c r="HB137" s="926"/>
      <c r="HC137" s="926"/>
      <c r="HD137" s="926"/>
      <c r="HE137" s="926"/>
      <c r="HF137" s="926"/>
      <c r="HG137" s="926"/>
      <c r="HH137" s="926"/>
      <c r="HI137" s="926"/>
      <c r="HJ137" s="926"/>
      <c r="HK137" s="926"/>
      <c r="HL137" s="926"/>
      <c r="HM137" s="926"/>
      <c r="HN137" s="926"/>
      <c r="HO137" s="926"/>
      <c r="HP137" s="926"/>
      <c r="HQ137" s="926"/>
      <c r="HR137" s="926"/>
      <c r="HS137" s="926"/>
      <c r="HT137" s="926"/>
      <c r="HU137" s="926"/>
      <c r="HV137" s="926"/>
      <c r="HW137" s="926"/>
      <c r="HX137" s="926"/>
      <c r="HY137" s="926"/>
      <c r="HZ137" s="926"/>
      <c r="IA137" s="926"/>
      <c r="IB137" s="926"/>
      <c r="IC137" s="926"/>
      <c r="ID137" s="926"/>
      <c r="IE137" s="926"/>
      <c r="IF137" s="926"/>
      <c r="IG137" s="926"/>
      <c r="IH137" s="926"/>
      <c r="II137" s="926"/>
      <c r="IJ137" s="926"/>
      <c r="IK137" s="926"/>
      <c r="IL137" s="926"/>
      <c r="IM137" s="926"/>
      <c r="IN137" s="926"/>
      <c r="IO137" s="926"/>
      <c r="IP137" s="926"/>
      <c r="IQ137" s="926"/>
      <c r="IR137" s="926"/>
      <c r="IS137" s="926"/>
      <c r="IT137" s="926"/>
      <c r="IU137" s="926"/>
      <c r="IV137" s="926"/>
    </row>
    <row r="138" spans="1:256" s="1183" customFormat="1" ht="15" customHeight="1">
      <c r="A138" s="1018"/>
      <c r="B138" s="1018"/>
      <c r="C138" s="1018"/>
      <c r="D138" s="1103"/>
      <c r="E138" s="1103"/>
      <c r="F138" s="1103"/>
      <c r="G138" s="1021"/>
      <c r="H138" s="1021"/>
      <c r="I138" s="926"/>
      <c r="J138" s="1022"/>
      <c r="K138" s="926"/>
      <c r="L138" s="926"/>
      <c r="M138" s="1022"/>
      <c r="N138" s="926"/>
      <c r="O138" s="926"/>
      <c r="P138" s="926"/>
      <c r="Q138" s="926"/>
      <c r="R138" s="926"/>
      <c r="S138" s="926"/>
      <c r="T138" s="926"/>
      <c r="U138" s="926"/>
      <c r="V138" s="926"/>
      <c r="W138" s="926"/>
      <c r="X138" s="926"/>
      <c r="Y138" s="926"/>
      <c r="Z138" s="926"/>
      <c r="AA138" s="926"/>
      <c r="AB138" s="926"/>
      <c r="AC138" s="926"/>
      <c r="AD138" s="926"/>
      <c r="AE138" s="926"/>
      <c r="AF138" s="926"/>
      <c r="AG138" s="926"/>
      <c r="AH138" s="926"/>
      <c r="AI138" s="926"/>
      <c r="AJ138" s="926"/>
      <c r="AK138" s="926"/>
      <c r="AL138" s="926"/>
      <c r="AM138" s="926"/>
      <c r="AN138" s="926"/>
      <c r="AO138" s="926"/>
      <c r="AP138" s="926"/>
      <c r="AQ138" s="926"/>
      <c r="AR138" s="926"/>
      <c r="AS138" s="926"/>
      <c r="AT138" s="926"/>
      <c r="AU138" s="926"/>
      <c r="AV138" s="926"/>
      <c r="AW138" s="926"/>
      <c r="AX138" s="926"/>
      <c r="AY138" s="926"/>
      <c r="AZ138" s="926"/>
      <c r="BA138" s="926"/>
      <c r="BB138" s="926"/>
      <c r="BC138" s="926"/>
      <c r="BD138" s="926"/>
      <c r="BE138" s="926"/>
      <c r="BF138" s="926"/>
      <c r="BG138" s="926"/>
      <c r="BH138" s="926"/>
      <c r="BI138" s="926"/>
      <c r="BJ138" s="926"/>
      <c r="BK138" s="926"/>
      <c r="BL138" s="926"/>
      <c r="BM138" s="926"/>
      <c r="BN138" s="926"/>
      <c r="BO138" s="926"/>
      <c r="BP138" s="926"/>
      <c r="BQ138" s="926"/>
      <c r="BR138" s="926"/>
      <c r="BS138" s="926"/>
      <c r="BT138" s="926"/>
      <c r="BU138" s="926"/>
      <c r="BV138" s="926"/>
      <c r="BW138" s="926"/>
      <c r="BX138" s="926"/>
      <c r="BY138" s="926"/>
      <c r="BZ138" s="926"/>
      <c r="CA138" s="926"/>
      <c r="CB138" s="926"/>
      <c r="CC138" s="926"/>
      <c r="CD138" s="926"/>
      <c r="CE138" s="926"/>
      <c r="CF138" s="926"/>
      <c r="CG138" s="926"/>
      <c r="CH138" s="926"/>
      <c r="CI138" s="926"/>
      <c r="CJ138" s="926"/>
      <c r="CK138" s="926"/>
      <c r="CL138" s="926"/>
      <c r="CM138" s="926"/>
      <c r="CN138" s="926"/>
      <c r="CO138" s="926"/>
      <c r="CP138" s="926"/>
      <c r="CQ138" s="926"/>
      <c r="CR138" s="926"/>
      <c r="CS138" s="926"/>
      <c r="CT138" s="926"/>
      <c r="CU138" s="926"/>
      <c r="CV138" s="926"/>
      <c r="CW138" s="926"/>
      <c r="CX138" s="926"/>
      <c r="CY138" s="926"/>
      <c r="CZ138" s="926"/>
      <c r="DA138" s="926"/>
      <c r="DB138" s="926"/>
      <c r="DC138" s="926"/>
      <c r="DD138" s="926"/>
      <c r="DE138" s="926"/>
      <c r="DF138" s="926"/>
      <c r="DG138" s="926"/>
      <c r="DH138" s="926"/>
      <c r="DI138" s="926"/>
      <c r="DJ138" s="926"/>
      <c r="DK138" s="926"/>
      <c r="DL138" s="926"/>
      <c r="DM138" s="926"/>
      <c r="DN138" s="926"/>
      <c r="DO138" s="926"/>
      <c r="DP138" s="926"/>
      <c r="DQ138" s="926"/>
      <c r="DR138" s="926"/>
      <c r="DS138" s="926"/>
      <c r="DT138" s="926"/>
      <c r="DU138" s="926"/>
      <c r="DV138" s="926"/>
      <c r="DW138" s="926"/>
      <c r="DX138" s="926"/>
      <c r="DY138" s="926"/>
      <c r="DZ138" s="926"/>
      <c r="EA138" s="926"/>
      <c r="EB138" s="926"/>
      <c r="EC138" s="926"/>
      <c r="ED138" s="926"/>
      <c r="EE138" s="926"/>
      <c r="EF138" s="926"/>
      <c r="EG138" s="926"/>
      <c r="EH138" s="926"/>
      <c r="EI138" s="926"/>
      <c r="EJ138" s="926"/>
      <c r="EK138" s="926"/>
      <c r="EL138" s="926"/>
      <c r="EM138" s="926"/>
      <c r="EN138" s="926"/>
      <c r="EO138" s="926"/>
      <c r="EP138" s="926"/>
      <c r="EQ138" s="926"/>
      <c r="ER138" s="926"/>
      <c r="ES138" s="926"/>
      <c r="ET138" s="926"/>
      <c r="EU138" s="926"/>
      <c r="EV138" s="926"/>
      <c r="EW138" s="926"/>
      <c r="EX138" s="926"/>
      <c r="EY138" s="926"/>
      <c r="EZ138" s="926"/>
      <c r="FA138" s="926"/>
      <c r="FB138" s="926"/>
      <c r="FC138" s="926"/>
      <c r="FD138" s="926"/>
      <c r="FE138" s="926"/>
      <c r="FF138" s="926"/>
      <c r="FG138" s="926"/>
      <c r="FH138" s="926"/>
      <c r="FI138" s="926"/>
      <c r="FJ138" s="926"/>
      <c r="FK138" s="926"/>
      <c r="FL138" s="926"/>
      <c r="FM138" s="926"/>
      <c r="FN138" s="926"/>
      <c r="FO138" s="926"/>
      <c r="FP138" s="926"/>
      <c r="FQ138" s="926"/>
      <c r="FR138" s="926"/>
      <c r="FS138" s="926"/>
      <c r="FT138" s="926"/>
      <c r="FU138" s="926"/>
      <c r="FV138" s="926"/>
      <c r="FW138" s="926"/>
      <c r="FX138" s="926"/>
      <c r="FY138" s="926"/>
      <c r="FZ138" s="926"/>
      <c r="GA138" s="926"/>
      <c r="GB138" s="926"/>
      <c r="GC138" s="926"/>
      <c r="GD138" s="926"/>
      <c r="GE138" s="926"/>
      <c r="GF138" s="926"/>
      <c r="GG138" s="926"/>
      <c r="GH138" s="926"/>
      <c r="GI138" s="926"/>
      <c r="GJ138" s="926"/>
      <c r="GK138" s="926"/>
      <c r="GL138" s="926"/>
      <c r="GM138" s="926"/>
      <c r="GN138" s="926"/>
      <c r="GO138" s="926"/>
      <c r="GP138" s="926"/>
      <c r="GQ138" s="926"/>
      <c r="GR138" s="926"/>
      <c r="GS138" s="926"/>
      <c r="GT138" s="926"/>
      <c r="GU138" s="926"/>
      <c r="GV138" s="926"/>
      <c r="GW138" s="926"/>
      <c r="GX138" s="926"/>
      <c r="GY138" s="926"/>
      <c r="GZ138" s="926"/>
      <c r="HA138" s="926"/>
      <c r="HB138" s="926"/>
      <c r="HC138" s="926"/>
      <c r="HD138" s="926"/>
      <c r="HE138" s="926"/>
      <c r="HF138" s="926"/>
      <c r="HG138" s="926"/>
      <c r="HH138" s="926"/>
      <c r="HI138" s="926"/>
      <c r="HJ138" s="926"/>
      <c r="HK138" s="926"/>
      <c r="HL138" s="926"/>
      <c r="HM138" s="926"/>
      <c r="HN138" s="926"/>
      <c r="HO138" s="926"/>
      <c r="HP138" s="926"/>
      <c r="HQ138" s="926"/>
      <c r="HR138" s="926"/>
      <c r="HS138" s="926"/>
      <c r="HT138" s="926"/>
      <c r="HU138" s="926"/>
      <c r="HV138" s="926"/>
      <c r="HW138" s="926"/>
      <c r="HX138" s="926"/>
      <c r="HY138" s="926"/>
      <c r="HZ138" s="926"/>
      <c r="IA138" s="926"/>
      <c r="IB138" s="926"/>
      <c r="IC138" s="926"/>
      <c r="ID138" s="926"/>
      <c r="IE138" s="926"/>
      <c r="IF138" s="926"/>
      <c r="IG138" s="926"/>
      <c r="IH138" s="926"/>
      <c r="II138" s="926"/>
      <c r="IJ138" s="926"/>
      <c r="IK138" s="926"/>
      <c r="IL138" s="926"/>
      <c r="IM138" s="926"/>
      <c r="IN138" s="926"/>
      <c r="IO138" s="926"/>
      <c r="IP138" s="926"/>
      <c r="IQ138" s="926"/>
      <c r="IR138" s="926"/>
      <c r="IS138" s="926"/>
      <c r="IT138" s="926"/>
      <c r="IU138" s="926"/>
      <c r="IV138" s="926"/>
    </row>
    <row r="139" spans="1:256" s="1183" customFormat="1" ht="15" customHeight="1">
      <c r="A139" s="1018"/>
      <c r="B139" s="1018"/>
      <c r="C139" s="1018"/>
      <c r="D139" s="1103"/>
      <c r="E139" s="1103"/>
      <c r="F139" s="1103"/>
      <c r="G139" s="1021"/>
      <c r="H139" s="1021"/>
      <c r="I139" s="926"/>
      <c r="J139" s="1022"/>
      <c r="K139" s="926"/>
      <c r="L139" s="926"/>
      <c r="M139" s="1022"/>
      <c r="N139" s="926"/>
      <c r="O139" s="926"/>
      <c r="P139" s="926"/>
      <c r="Q139" s="926"/>
      <c r="R139" s="926"/>
      <c r="S139" s="926"/>
      <c r="T139" s="926"/>
      <c r="U139" s="926"/>
      <c r="V139" s="926"/>
      <c r="W139" s="926"/>
      <c r="X139" s="926"/>
      <c r="Y139" s="926"/>
      <c r="Z139" s="926"/>
      <c r="AA139" s="926"/>
      <c r="AB139" s="926"/>
      <c r="AC139" s="926"/>
      <c r="AD139" s="926"/>
      <c r="AE139" s="926"/>
      <c r="AF139" s="926"/>
      <c r="AG139" s="926"/>
      <c r="AH139" s="926"/>
      <c r="AI139" s="926"/>
      <c r="AJ139" s="926"/>
      <c r="AK139" s="926"/>
      <c r="AL139" s="926"/>
      <c r="AM139" s="926"/>
      <c r="AN139" s="926"/>
      <c r="AO139" s="926"/>
      <c r="AP139" s="926"/>
      <c r="AQ139" s="926"/>
      <c r="AR139" s="926"/>
      <c r="AS139" s="926"/>
      <c r="AT139" s="926"/>
      <c r="AU139" s="926"/>
      <c r="AV139" s="926"/>
      <c r="AW139" s="926"/>
      <c r="AX139" s="926"/>
      <c r="AY139" s="926"/>
      <c r="AZ139" s="926"/>
      <c r="BA139" s="926"/>
      <c r="BB139" s="926"/>
      <c r="BC139" s="926"/>
      <c r="BD139" s="926"/>
      <c r="BE139" s="926"/>
      <c r="BF139" s="926"/>
      <c r="BG139" s="926"/>
      <c r="BH139" s="926"/>
      <c r="BI139" s="926"/>
      <c r="BJ139" s="926"/>
      <c r="BK139" s="926"/>
      <c r="BL139" s="926"/>
      <c r="BM139" s="926"/>
      <c r="BN139" s="926"/>
      <c r="BO139" s="926"/>
      <c r="BP139" s="926"/>
      <c r="BQ139" s="926"/>
      <c r="BR139" s="926"/>
      <c r="BS139" s="926"/>
      <c r="BT139" s="926"/>
      <c r="BU139" s="926"/>
      <c r="BV139" s="926"/>
      <c r="BW139" s="926"/>
      <c r="BX139" s="926"/>
      <c r="BY139" s="926"/>
      <c r="BZ139" s="926"/>
      <c r="CA139" s="926"/>
      <c r="CB139" s="926"/>
      <c r="CC139" s="926"/>
      <c r="CD139" s="926"/>
      <c r="CE139" s="926"/>
      <c r="CF139" s="926"/>
      <c r="CG139" s="926"/>
      <c r="CH139" s="926"/>
      <c r="CI139" s="926"/>
      <c r="CJ139" s="926"/>
      <c r="CK139" s="926"/>
      <c r="CL139" s="926"/>
      <c r="CM139" s="926"/>
      <c r="CN139" s="926"/>
      <c r="CO139" s="926"/>
      <c r="CP139" s="926"/>
      <c r="CQ139" s="926"/>
      <c r="CR139" s="926"/>
      <c r="CS139" s="926"/>
      <c r="CT139" s="926"/>
      <c r="CU139" s="926"/>
      <c r="CV139" s="926"/>
      <c r="CW139" s="926"/>
      <c r="CX139" s="926"/>
      <c r="CY139" s="926"/>
      <c r="CZ139" s="926"/>
      <c r="DA139" s="926"/>
      <c r="DB139" s="926"/>
      <c r="DC139" s="926"/>
      <c r="DD139" s="926"/>
      <c r="DE139" s="926"/>
      <c r="DF139" s="926"/>
      <c r="DG139" s="926"/>
      <c r="DH139" s="926"/>
      <c r="DI139" s="926"/>
      <c r="DJ139" s="926"/>
      <c r="DK139" s="926"/>
      <c r="DL139" s="926"/>
      <c r="DM139" s="926"/>
      <c r="DN139" s="926"/>
      <c r="DO139" s="926"/>
      <c r="DP139" s="926"/>
      <c r="DQ139" s="926"/>
      <c r="DR139" s="926"/>
      <c r="DS139" s="926"/>
      <c r="DT139" s="926"/>
      <c r="DU139" s="926"/>
      <c r="DV139" s="926"/>
      <c r="DW139" s="926"/>
      <c r="DX139" s="926"/>
      <c r="DY139" s="926"/>
      <c r="DZ139" s="926"/>
      <c r="EA139" s="926"/>
      <c r="EB139" s="926"/>
      <c r="EC139" s="926"/>
      <c r="ED139" s="926"/>
      <c r="EE139" s="926"/>
      <c r="EF139" s="926"/>
      <c r="EG139" s="926"/>
      <c r="EH139" s="926"/>
      <c r="EI139" s="926"/>
      <c r="EJ139" s="926"/>
      <c r="EK139" s="926"/>
      <c r="EL139" s="926"/>
      <c r="EM139" s="926"/>
      <c r="EN139" s="926"/>
      <c r="EO139" s="926"/>
      <c r="EP139" s="926"/>
      <c r="EQ139" s="926"/>
      <c r="ER139" s="926"/>
      <c r="ES139" s="926"/>
      <c r="ET139" s="926"/>
      <c r="EU139" s="926"/>
      <c r="EV139" s="926"/>
      <c r="EW139" s="926"/>
      <c r="EX139" s="926"/>
      <c r="EY139" s="926"/>
      <c r="EZ139" s="926"/>
      <c r="FA139" s="926"/>
      <c r="FB139" s="926"/>
      <c r="FC139" s="926"/>
      <c r="FD139" s="926"/>
      <c r="FE139" s="926"/>
      <c r="FF139" s="926"/>
      <c r="FG139" s="926"/>
      <c r="FH139" s="926"/>
      <c r="FI139" s="926"/>
      <c r="FJ139" s="926"/>
      <c r="FK139" s="926"/>
      <c r="FL139" s="926"/>
      <c r="FM139" s="926"/>
      <c r="FN139" s="926"/>
      <c r="FO139" s="926"/>
      <c r="FP139" s="926"/>
      <c r="FQ139" s="926"/>
      <c r="FR139" s="926"/>
      <c r="FS139" s="926"/>
      <c r="FT139" s="926"/>
      <c r="FU139" s="926"/>
      <c r="FV139" s="926"/>
      <c r="FW139" s="926"/>
      <c r="FX139" s="926"/>
      <c r="FY139" s="926"/>
      <c r="FZ139" s="926"/>
      <c r="GA139" s="926"/>
      <c r="GB139" s="926"/>
      <c r="GC139" s="926"/>
      <c r="GD139" s="926"/>
      <c r="GE139" s="926"/>
      <c r="GF139" s="926"/>
      <c r="GG139" s="926"/>
      <c r="GH139" s="926"/>
      <c r="GI139" s="926"/>
      <c r="GJ139" s="926"/>
      <c r="GK139" s="926"/>
      <c r="GL139" s="926"/>
      <c r="GM139" s="926"/>
      <c r="GN139" s="926"/>
      <c r="GO139" s="926"/>
      <c r="GP139" s="926"/>
      <c r="GQ139" s="926"/>
      <c r="GR139" s="926"/>
      <c r="GS139" s="926"/>
      <c r="GT139" s="926"/>
      <c r="GU139" s="926"/>
      <c r="GV139" s="926"/>
      <c r="GW139" s="926"/>
      <c r="GX139" s="926"/>
      <c r="GY139" s="926"/>
      <c r="GZ139" s="926"/>
      <c r="HA139" s="926"/>
      <c r="HB139" s="926"/>
      <c r="HC139" s="926"/>
      <c r="HD139" s="926"/>
      <c r="HE139" s="926"/>
      <c r="HF139" s="926"/>
      <c r="HG139" s="926"/>
      <c r="HH139" s="926"/>
      <c r="HI139" s="926"/>
      <c r="HJ139" s="926"/>
      <c r="HK139" s="926"/>
      <c r="HL139" s="926"/>
      <c r="HM139" s="926"/>
      <c r="HN139" s="926"/>
      <c r="HO139" s="926"/>
      <c r="HP139" s="926"/>
      <c r="HQ139" s="926"/>
      <c r="HR139" s="926"/>
      <c r="HS139" s="926"/>
      <c r="HT139" s="926"/>
      <c r="HU139" s="926"/>
      <c r="HV139" s="926"/>
      <c r="HW139" s="926"/>
      <c r="HX139" s="926"/>
      <c r="HY139" s="926"/>
      <c r="HZ139" s="926"/>
      <c r="IA139" s="926"/>
      <c r="IB139" s="926"/>
      <c r="IC139" s="926"/>
      <c r="ID139" s="926"/>
      <c r="IE139" s="926"/>
      <c r="IF139" s="926"/>
      <c r="IG139" s="926"/>
      <c r="IH139" s="926"/>
      <c r="II139" s="926"/>
      <c r="IJ139" s="926"/>
      <c r="IK139" s="926"/>
      <c r="IL139" s="926"/>
      <c r="IM139" s="926"/>
      <c r="IN139" s="926"/>
      <c r="IO139" s="926"/>
      <c r="IP139" s="926"/>
      <c r="IQ139" s="926"/>
      <c r="IR139" s="926"/>
      <c r="IS139" s="926"/>
      <c r="IT139" s="926"/>
      <c r="IU139" s="926"/>
      <c r="IV139" s="926"/>
    </row>
    <row r="140" spans="1:256" s="1183" customFormat="1" ht="15" customHeight="1">
      <c r="A140" s="1018"/>
      <c r="B140" s="1018"/>
      <c r="C140" s="1018"/>
      <c r="D140" s="1103"/>
      <c r="E140" s="1103"/>
      <c r="F140" s="1103"/>
      <c r="G140" s="1021"/>
      <c r="H140" s="1021"/>
      <c r="I140" s="926"/>
      <c r="J140" s="1022"/>
      <c r="K140" s="926"/>
      <c r="L140" s="926"/>
      <c r="M140" s="1022"/>
      <c r="N140" s="926"/>
      <c r="O140" s="926"/>
      <c r="P140" s="926"/>
      <c r="Q140" s="926"/>
      <c r="R140" s="926"/>
      <c r="S140" s="926"/>
      <c r="T140" s="926"/>
      <c r="U140" s="926"/>
      <c r="V140" s="926"/>
      <c r="W140" s="926"/>
      <c r="X140" s="926"/>
      <c r="Y140" s="926"/>
      <c r="Z140" s="926"/>
      <c r="AA140" s="926"/>
      <c r="AB140" s="926"/>
      <c r="AC140" s="926"/>
      <c r="AD140" s="926"/>
      <c r="AE140" s="926"/>
      <c r="AF140" s="926"/>
      <c r="AG140" s="926"/>
      <c r="AH140" s="926"/>
      <c r="AI140" s="926"/>
      <c r="AJ140" s="926"/>
      <c r="AK140" s="926"/>
      <c r="AL140" s="926"/>
      <c r="AM140" s="926"/>
      <c r="AN140" s="926"/>
      <c r="AO140" s="926"/>
      <c r="AP140" s="926"/>
      <c r="AQ140" s="926"/>
      <c r="AR140" s="926"/>
      <c r="AS140" s="926"/>
      <c r="AT140" s="926"/>
      <c r="AU140" s="926"/>
      <c r="AV140" s="926"/>
      <c r="AW140" s="926"/>
      <c r="AX140" s="926"/>
      <c r="AY140" s="926"/>
      <c r="AZ140" s="926"/>
      <c r="BA140" s="926"/>
      <c r="BB140" s="926"/>
      <c r="BC140" s="926"/>
      <c r="BD140" s="926"/>
      <c r="BE140" s="926"/>
      <c r="BF140" s="926"/>
      <c r="BG140" s="926"/>
      <c r="BH140" s="926"/>
      <c r="BI140" s="926"/>
      <c r="BJ140" s="926"/>
      <c r="BK140" s="926"/>
      <c r="BL140" s="926"/>
      <c r="BM140" s="926"/>
      <c r="BN140" s="926"/>
      <c r="BO140" s="926"/>
      <c r="BP140" s="926"/>
      <c r="BQ140" s="926"/>
      <c r="BR140" s="926"/>
      <c r="BS140" s="926"/>
      <c r="BT140" s="926"/>
      <c r="BU140" s="926"/>
      <c r="BV140" s="926"/>
      <c r="BW140" s="926"/>
      <c r="BX140" s="926"/>
      <c r="BY140" s="926"/>
      <c r="BZ140" s="926"/>
      <c r="CA140" s="926"/>
      <c r="CB140" s="926"/>
      <c r="CC140" s="926"/>
      <c r="CD140" s="926"/>
      <c r="CE140" s="926"/>
      <c r="CF140" s="926"/>
      <c r="CG140" s="926"/>
      <c r="CH140" s="926"/>
      <c r="CI140" s="926"/>
      <c r="CJ140" s="926"/>
      <c r="CK140" s="926"/>
      <c r="CL140" s="926"/>
      <c r="CM140" s="926"/>
      <c r="CN140" s="926"/>
      <c r="CO140" s="926"/>
      <c r="CP140" s="926"/>
      <c r="CQ140" s="926"/>
      <c r="CR140" s="926"/>
      <c r="CS140" s="926"/>
      <c r="CT140" s="926"/>
      <c r="CU140" s="926"/>
      <c r="CV140" s="926"/>
      <c r="CW140" s="926"/>
      <c r="CX140" s="926"/>
      <c r="CY140" s="926"/>
      <c r="CZ140" s="926"/>
      <c r="DA140" s="926"/>
      <c r="DB140" s="926"/>
      <c r="DC140" s="926"/>
      <c r="DD140" s="926"/>
      <c r="DE140" s="926"/>
      <c r="DF140" s="926"/>
      <c r="DG140" s="926"/>
      <c r="DH140" s="926"/>
      <c r="DI140" s="926"/>
      <c r="DJ140" s="926"/>
      <c r="DK140" s="926"/>
      <c r="DL140" s="926"/>
      <c r="DM140" s="926"/>
      <c r="DN140" s="926"/>
      <c r="DO140" s="926"/>
      <c r="DP140" s="926"/>
      <c r="DQ140" s="926"/>
      <c r="DR140" s="926"/>
      <c r="DS140" s="926"/>
      <c r="DT140" s="926"/>
      <c r="DU140" s="926"/>
      <c r="DV140" s="926"/>
      <c r="DW140" s="926"/>
      <c r="DX140" s="926"/>
      <c r="DY140" s="926"/>
      <c r="DZ140" s="926"/>
      <c r="EA140" s="926"/>
      <c r="EB140" s="926"/>
      <c r="EC140" s="926"/>
      <c r="ED140" s="926"/>
      <c r="EE140" s="926"/>
      <c r="EF140" s="926"/>
      <c r="EG140" s="926"/>
      <c r="EH140" s="926"/>
      <c r="EI140" s="926"/>
      <c r="EJ140" s="926"/>
      <c r="EK140" s="926"/>
      <c r="EL140" s="926"/>
      <c r="EM140" s="926"/>
      <c r="EN140" s="926"/>
      <c r="EO140" s="926"/>
      <c r="EP140" s="926"/>
      <c r="EQ140" s="926"/>
      <c r="ER140" s="926"/>
      <c r="ES140" s="926"/>
      <c r="ET140" s="926"/>
      <c r="EU140" s="926"/>
      <c r="EV140" s="926"/>
      <c r="EW140" s="926"/>
      <c r="EX140" s="926"/>
      <c r="EY140" s="926"/>
      <c r="EZ140" s="926"/>
      <c r="FA140" s="926"/>
      <c r="FB140" s="926"/>
      <c r="FC140" s="926"/>
      <c r="FD140" s="926"/>
      <c r="FE140" s="926"/>
      <c r="FF140" s="926"/>
      <c r="FG140" s="926"/>
      <c r="FH140" s="926"/>
      <c r="FI140" s="926"/>
      <c r="FJ140" s="926"/>
      <c r="FK140" s="926"/>
      <c r="FL140" s="926"/>
      <c r="FM140" s="926"/>
      <c r="FN140" s="926"/>
      <c r="FO140" s="926"/>
      <c r="FP140" s="926"/>
      <c r="FQ140" s="926"/>
      <c r="FR140" s="926"/>
      <c r="FS140" s="926"/>
      <c r="FT140" s="926"/>
      <c r="FU140" s="926"/>
      <c r="FV140" s="926"/>
      <c r="FW140" s="926"/>
      <c r="FX140" s="926"/>
      <c r="FY140" s="926"/>
      <c r="FZ140" s="926"/>
      <c r="GA140" s="926"/>
      <c r="GB140" s="926"/>
      <c r="GC140" s="926"/>
      <c r="GD140" s="926"/>
      <c r="GE140" s="926"/>
      <c r="GF140" s="926"/>
      <c r="GG140" s="926"/>
      <c r="GH140" s="926"/>
      <c r="GI140" s="926"/>
      <c r="GJ140" s="926"/>
      <c r="GK140" s="926"/>
      <c r="GL140" s="926"/>
      <c r="GM140" s="926"/>
      <c r="GN140" s="926"/>
      <c r="GO140" s="926"/>
      <c r="GP140" s="926"/>
      <c r="GQ140" s="926"/>
      <c r="GR140" s="926"/>
      <c r="GS140" s="926"/>
      <c r="GT140" s="926"/>
      <c r="GU140" s="926"/>
      <c r="GV140" s="926"/>
      <c r="GW140" s="926"/>
      <c r="GX140" s="926"/>
      <c r="GY140" s="926"/>
      <c r="GZ140" s="926"/>
      <c r="HA140" s="926"/>
      <c r="HB140" s="926"/>
      <c r="HC140" s="926"/>
      <c r="HD140" s="926"/>
      <c r="HE140" s="926"/>
      <c r="HF140" s="926"/>
      <c r="HG140" s="926"/>
      <c r="HH140" s="926"/>
      <c r="HI140" s="926"/>
      <c r="HJ140" s="926"/>
      <c r="HK140" s="926"/>
      <c r="HL140" s="926"/>
      <c r="HM140" s="926"/>
      <c r="HN140" s="926"/>
      <c r="HO140" s="926"/>
      <c r="HP140" s="926"/>
      <c r="HQ140" s="926"/>
      <c r="HR140" s="926"/>
      <c r="HS140" s="926"/>
      <c r="HT140" s="926"/>
      <c r="HU140" s="926"/>
      <c r="HV140" s="926"/>
      <c r="HW140" s="926"/>
      <c r="HX140" s="926"/>
      <c r="HY140" s="926"/>
      <c r="HZ140" s="926"/>
      <c r="IA140" s="926"/>
      <c r="IB140" s="926"/>
      <c r="IC140" s="926"/>
      <c r="ID140" s="926"/>
      <c r="IE140" s="926"/>
      <c r="IF140" s="926"/>
      <c r="IG140" s="926"/>
      <c r="IH140" s="926"/>
      <c r="II140" s="926"/>
      <c r="IJ140" s="926"/>
      <c r="IK140" s="926"/>
      <c r="IL140" s="926"/>
      <c r="IM140" s="926"/>
      <c r="IN140" s="926"/>
      <c r="IO140" s="926"/>
      <c r="IP140" s="926"/>
      <c r="IQ140" s="926"/>
      <c r="IR140" s="926"/>
      <c r="IS140" s="926"/>
      <c r="IT140" s="926"/>
      <c r="IU140" s="926"/>
      <c r="IV140" s="926"/>
    </row>
    <row r="141" spans="1:256" s="1183" customFormat="1" ht="15" customHeight="1">
      <c r="A141" s="1018"/>
      <c r="B141" s="1018"/>
      <c r="C141" s="1018"/>
      <c r="D141" s="1103"/>
      <c r="E141" s="1103"/>
      <c r="F141" s="1103"/>
      <c r="G141" s="1021"/>
      <c r="H141" s="1021"/>
      <c r="I141" s="926"/>
      <c r="J141" s="1022"/>
      <c r="K141" s="926"/>
      <c r="L141" s="926"/>
      <c r="M141" s="1022"/>
      <c r="N141" s="926"/>
      <c r="O141" s="926"/>
      <c r="P141" s="926"/>
      <c r="Q141" s="926"/>
      <c r="R141" s="926"/>
      <c r="S141" s="926"/>
      <c r="T141" s="926"/>
      <c r="U141" s="926"/>
      <c r="V141" s="926"/>
      <c r="W141" s="926"/>
      <c r="X141" s="926"/>
      <c r="Y141" s="926"/>
      <c r="Z141" s="926"/>
      <c r="AA141" s="926"/>
      <c r="AB141" s="926"/>
      <c r="AC141" s="926"/>
      <c r="AD141" s="926"/>
      <c r="AE141" s="926"/>
      <c r="AF141" s="926"/>
      <c r="AG141" s="926"/>
      <c r="AH141" s="926"/>
      <c r="AI141" s="926"/>
      <c r="AJ141" s="926"/>
      <c r="AK141" s="926"/>
      <c r="AL141" s="926"/>
      <c r="AM141" s="926"/>
      <c r="AN141" s="926"/>
      <c r="AO141" s="926"/>
      <c r="AP141" s="926"/>
      <c r="AQ141" s="926"/>
      <c r="AR141" s="926"/>
      <c r="AS141" s="926"/>
      <c r="AT141" s="926"/>
      <c r="AU141" s="926"/>
      <c r="AV141" s="926"/>
      <c r="AW141" s="926"/>
      <c r="AX141" s="926"/>
      <c r="AY141" s="926"/>
      <c r="AZ141" s="926"/>
      <c r="BA141" s="926"/>
      <c r="BB141" s="926"/>
      <c r="BC141" s="926"/>
      <c r="BD141" s="926"/>
      <c r="BE141" s="926"/>
      <c r="BF141" s="926"/>
      <c r="BG141" s="926"/>
      <c r="BH141" s="926"/>
      <c r="BI141" s="926"/>
      <c r="BJ141" s="926"/>
      <c r="BK141" s="926"/>
      <c r="BL141" s="926"/>
      <c r="BM141" s="926"/>
      <c r="BN141" s="926"/>
      <c r="BO141" s="926"/>
      <c r="BP141" s="926"/>
      <c r="BQ141" s="926"/>
      <c r="BR141" s="926"/>
      <c r="BS141" s="926"/>
      <c r="BT141" s="926"/>
      <c r="BU141" s="926"/>
      <c r="BV141" s="926"/>
      <c r="BW141" s="926"/>
      <c r="BX141" s="926"/>
      <c r="BY141" s="926"/>
      <c r="BZ141" s="926"/>
      <c r="CA141" s="926"/>
      <c r="CB141" s="926"/>
      <c r="CC141" s="926"/>
      <c r="CD141" s="926"/>
      <c r="CE141" s="926"/>
      <c r="CF141" s="926"/>
      <c r="CG141" s="926"/>
      <c r="CH141" s="926"/>
      <c r="CI141" s="926"/>
      <c r="CJ141" s="926"/>
      <c r="CK141" s="926"/>
      <c r="CL141" s="926"/>
      <c r="CM141" s="926"/>
      <c r="CN141" s="926"/>
      <c r="CO141" s="926"/>
      <c r="CP141" s="926"/>
      <c r="CQ141" s="926"/>
      <c r="CR141" s="926"/>
      <c r="CS141" s="926"/>
      <c r="CT141" s="926"/>
      <c r="CU141" s="926"/>
      <c r="CV141" s="926"/>
      <c r="CW141" s="926"/>
      <c r="CX141" s="926"/>
      <c r="CY141" s="926"/>
      <c r="CZ141" s="926"/>
      <c r="DA141" s="926"/>
      <c r="DB141" s="926"/>
      <c r="DC141" s="926"/>
      <c r="DD141" s="926"/>
      <c r="DE141" s="926"/>
      <c r="DF141" s="926"/>
      <c r="DG141" s="926"/>
      <c r="DH141" s="926"/>
      <c r="DI141" s="926"/>
      <c r="DJ141" s="926"/>
      <c r="DK141" s="926"/>
      <c r="DL141" s="926"/>
      <c r="DM141" s="926"/>
      <c r="DN141" s="926"/>
      <c r="DO141" s="926"/>
      <c r="DP141" s="926"/>
      <c r="DQ141" s="926"/>
      <c r="DR141" s="926"/>
      <c r="DS141" s="926"/>
      <c r="DT141" s="926"/>
      <c r="DU141" s="926"/>
      <c r="DV141" s="926"/>
      <c r="DW141" s="926"/>
      <c r="DX141" s="926"/>
      <c r="DY141" s="926"/>
      <c r="DZ141" s="926"/>
      <c r="EA141" s="926"/>
      <c r="EB141" s="926"/>
      <c r="EC141" s="926"/>
      <c r="ED141" s="926"/>
      <c r="EE141" s="926"/>
      <c r="EF141" s="926"/>
      <c r="EG141" s="926"/>
      <c r="EH141" s="926"/>
      <c r="EI141" s="926"/>
      <c r="EJ141" s="926"/>
      <c r="EK141" s="926"/>
      <c r="EL141" s="926"/>
      <c r="EM141" s="926"/>
      <c r="EN141" s="926"/>
      <c r="EO141" s="926"/>
      <c r="EP141" s="926"/>
      <c r="EQ141" s="926"/>
      <c r="ER141" s="926"/>
      <c r="ES141" s="926"/>
      <c r="ET141" s="926"/>
      <c r="EU141" s="926"/>
      <c r="EV141" s="926"/>
      <c r="EW141" s="926"/>
      <c r="EX141" s="926"/>
      <c r="EY141" s="926"/>
      <c r="EZ141" s="926"/>
      <c r="FA141" s="926"/>
      <c r="FB141" s="926"/>
      <c r="FC141" s="926"/>
      <c r="FD141" s="926"/>
      <c r="FE141" s="926"/>
      <c r="FF141" s="926"/>
      <c r="FG141" s="926"/>
      <c r="FH141" s="926"/>
      <c r="FI141" s="926"/>
      <c r="FJ141" s="926"/>
      <c r="FK141" s="926"/>
      <c r="FL141" s="926"/>
      <c r="FM141" s="926"/>
      <c r="FN141" s="926"/>
      <c r="FO141" s="926"/>
      <c r="FP141" s="926"/>
      <c r="FQ141" s="926"/>
      <c r="FR141" s="926"/>
      <c r="FS141" s="926"/>
      <c r="FT141" s="926"/>
      <c r="FU141" s="926"/>
      <c r="FV141" s="926"/>
      <c r="FW141" s="926"/>
      <c r="FX141" s="926"/>
      <c r="FY141" s="926"/>
      <c r="FZ141" s="926"/>
      <c r="GA141" s="926"/>
      <c r="GB141" s="926"/>
      <c r="GC141" s="926"/>
      <c r="GD141" s="926"/>
      <c r="GE141" s="926"/>
      <c r="GF141" s="926"/>
      <c r="GG141" s="926"/>
      <c r="GH141" s="926"/>
      <c r="GI141" s="926"/>
      <c r="GJ141" s="926"/>
      <c r="GK141" s="926"/>
      <c r="GL141" s="926"/>
      <c r="GM141" s="926"/>
      <c r="GN141" s="926"/>
      <c r="GO141" s="926"/>
      <c r="GP141" s="926"/>
      <c r="GQ141" s="926"/>
      <c r="GR141" s="926"/>
      <c r="GS141" s="926"/>
      <c r="GT141" s="926"/>
      <c r="GU141" s="926"/>
      <c r="GV141" s="926"/>
      <c r="GW141" s="926"/>
      <c r="GX141" s="926"/>
      <c r="GY141" s="926"/>
      <c r="GZ141" s="926"/>
      <c r="HA141" s="926"/>
      <c r="HB141" s="926"/>
      <c r="HC141" s="926"/>
      <c r="HD141" s="926"/>
      <c r="HE141" s="926"/>
      <c r="HF141" s="926"/>
      <c r="HG141" s="926"/>
      <c r="HH141" s="926"/>
      <c r="HI141" s="926"/>
      <c r="HJ141" s="926"/>
      <c r="HK141" s="926"/>
      <c r="HL141" s="926"/>
      <c r="HM141" s="926"/>
      <c r="HN141" s="926"/>
      <c r="HO141" s="926"/>
      <c r="HP141" s="926"/>
      <c r="HQ141" s="926"/>
      <c r="HR141" s="926"/>
      <c r="HS141" s="926"/>
      <c r="HT141" s="926"/>
      <c r="HU141" s="926"/>
      <c r="HV141" s="926"/>
      <c r="HW141" s="926"/>
      <c r="HX141" s="926"/>
      <c r="HY141" s="926"/>
      <c r="HZ141" s="926"/>
      <c r="IA141" s="926"/>
      <c r="IB141" s="926"/>
      <c r="IC141" s="926"/>
      <c r="ID141" s="926"/>
      <c r="IE141" s="926"/>
      <c r="IF141" s="926"/>
      <c r="IG141" s="926"/>
      <c r="IH141" s="926"/>
      <c r="II141" s="926"/>
      <c r="IJ141" s="926"/>
      <c r="IK141" s="926"/>
      <c r="IL141" s="926"/>
      <c r="IM141" s="926"/>
      <c r="IN141" s="926"/>
      <c r="IO141" s="926"/>
      <c r="IP141" s="926"/>
      <c r="IQ141" s="926"/>
      <c r="IR141" s="926"/>
      <c r="IS141" s="926"/>
      <c r="IT141" s="926"/>
      <c r="IU141" s="926"/>
      <c r="IV141" s="926"/>
    </row>
    <row r="142" spans="1:256" s="1183" customFormat="1" ht="15" customHeight="1">
      <c r="A142" s="1018"/>
      <c r="B142" s="1018"/>
      <c r="C142" s="1018"/>
      <c r="D142" s="1103"/>
      <c r="E142" s="1103"/>
      <c r="F142" s="1103"/>
      <c r="G142" s="1021"/>
      <c r="H142" s="1021"/>
      <c r="I142" s="926"/>
      <c r="J142" s="1022"/>
      <c r="K142" s="926"/>
      <c r="L142" s="926"/>
      <c r="M142" s="1022"/>
      <c r="N142" s="926"/>
      <c r="O142" s="926"/>
      <c r="P142" s="926"/>
      <c r="Q142" s="926"/>
      <c r="R142" s="926"/>
      <c r="S142" s="926"/>
      <c r="T142" s="926"/>
      <c r="U142" s="926"/>
      <c r="V142" s="926"/>
      <c r="W142" s="926"/>
      <c r="X142" s="926"/>
      <c r="Y142" s="926"/>
      <c r="Z142" s="926"/>
      <c r="AA142" s="926"/>
      <c r="AB142" s="926"/>
      <c r="AC142" s="926"/>
      <c r="AD142" s="926"/>
      <c r="AE142" s="926"/>
      <c r="AF142" s="926"/>
      <c r="AG142" s="926"/>
      <c r="AH142" s="926"/>
      <c r="AI142" s="926"/>
      <c r="AJ142" s="926"/>
      <c r="AK142" s="926"/>
      <c r="AL142" s="926"/>
      <c r="AM142" s="926"/>
      <c r="AN142" s="926"/>
      <c r="AO142" s="926"/>
      <c r="AP142" s="926"/>
      <c r="AQ142" s="926"/>
      <c r="AR142" s="926"/>
      <c r="AS142" s="926"/>
      <c r="AT142" s="926"/>
      <c r="AU142" s="926"/>
      <c r="AV142" s="926"/>
      <c r="AW142" s="926"/>
      <c r="AX142" s="926"/>
      <c r="AY142" s="926"/>
      <c r="AZ142" s="926"/>
      <c r="BA142" s="926"/>
      <c r="BB142" s="926"/>
      <c r="BC142" s="926"/>
      <c r="BD142" s="926"/>
      <c r="BE142" s="926"/>
      <c r="BF142" s="926"/>
      <c r="BG142" s="926"/>
      <c r="BH142" s="926"/>
      <c r="BI142" s="926"/>
      <c r="BJ142" s="926"/>
      <c r="BK142" s="926"/>
      <c r="BL142" s="926"/>
      <c r="BM142" s="926"/>
      <c r="BN142" s="926"/>
      <c r="BO142" s="926"/>
      <c r="BP142" s="926"/>
      <c r="BQ142" s="926"/>
      <c r="BR142" s="926"/>
      <c r="BS142" s="926"/>
      <c r="BT142" s="926"/>
      <c r="BU142" s="926"/>
      <c r="BV142" s="926"/>
      <c r="BW142" s="926"/>
      <c r="BX142" s="926"/>
      <c r="BY142" s="926"/>
      <c r="BZ142" s="926"/>
      <c r="CA142" s="926"/>
      <c r="CB142" s="926"/>
      <c r="CC142" s="926"/>
      <c r="CD142" s="926"/>
      <c r="CE142" s="926"/>
      <c r="CF142" s="926"/>
      <c r="CG142" s="926"/>
      <c r="CH142" s="926"/>
      <c r="CI142" s="926"/>
      <c r="CJ142" s="926"/>
      <c r="CK142" s="926"/>
      <c r="CL142" s="926"/>
      <c r="CM142" s="926"/>
      <c r="CN142" s="926"/>
      <c r="CO142" s="926"/>
      <c r="CP142" s="926"/>
      <c r="CQ142" s="926"/>
      <c r="CR142" s="926"/>
      <c r="CS142" s="926"/>
      <c r="CT142" s="926"/>
      <c r="CU142" s="926"/>
      <c r="CV142" s="926"/>
      <c r="CW142" s="926"/>
      <c r="CX142" s="926"/>
      <c r="CY142" s="926"/>
      <c r="CZ142" s="926"/>
      <c r="DA142" s="926"/>
      <c r="DB142" s="926"/>
      <c r="DC142" s="926"/>
      <c r="DD142" s="926"/>
      <c r="DE142" s="926"/>
      <c r="DF142" s="926"/>
      <c r="DG142" s="926"/>
      <c r="DH142" s="926"/>
      <c r="DI142" s="926"/>
      <c r="DJ142" s="926"/>
      <c r="DK142" s="926"/>
      <c r="DL142" s="926"/>
      <c r="DM142" s="926"/>
      <c r="DN142" s="926"/>
      <c r="DO142" s="926"/>
      <c r="DP142" s="926"/>
      <c r="DQ142" s="926"/>
      <c r="DR142" s="926"/>
      <c r="DS142" s="926"/>
      <c r="DT142" s="926"/>
      <c r="DU142" s="926"/>
      <c r="DV142" s="926"/>
      <c r="DW142" s="926"/>
      <c r="DX142" s="926"/>
      <c r="DY142" s="926"/>
      <c r="DZ142" s="926"/>
      <c r="EA142" s="926"/>
      <c r="EB142" s="926"/>
      <c r="EC142" s="926"/>
      <c r="ED142" s="926"/>
      <c r="EE142" s="926"/>
      <c r="EF142" s="926"/>
      <c r="EG142" s="926"/>
      <c r="EH142" s="926"/>
      <c r="EI142" s="926"/>
      <c r="EJ142" s="926"/>
      <c r="EK142" s="926"/>
      <c r="EL142" s="926"/>
      <c r="EM142" s="926"/>
      <c r="EN142" s="926"/>
      <c r="EO142" s="926"/>
      <c r="EP142" s="926"/>
      <c r="EQ142" s="926"/>
      <c r="ER142" s="926"/>
      <c r="ES142" s="926"/>
      <c r="ET142" s="926"/>
      <c r="EU142" s="926"/>
      <c r="EV142" s="926"/>
      <c r="EW142" s="926"/>
      <c r="EX142" s="926"/>
      <c r="EY142" s="926"/>
      <c r="EZ142" s="926"/>
      <c r="FA142" s="926"/>
      <c r="FB142" s="926"/>
      <c r="FC142" s="926"/>
      <c r="FD142" s="926"/>
      <c r="FE142" s="926"/>
      <c r="FF142" s="926"/>
      <c r="FG142" s="926"/>
      <c r="FH142" s="926"/>
      <c r="FI142" s="926"/>
      <c r="FJ142" s="926"/>
      <c r="FK142" s="926"/>
      <c r="FL142" s="926"/>
      <c r="FM142" s="926"/>
      <c r="FN142" s="926"/>
      <c r="FO142" s="926"/>
      <c r="FP142" s="926"/>
      <c r="FQ142" s="926"/>
      <c r="FR142" s="926"/>
      <c r="FS142" s="926"/>
      <c r="FT142" s="926"/>
      <c r="FU142" s="926"/>
      <c r="FV142" s="926"/>
      <c r="FW142" s="926"/>
      <c r="FX142" s="926"/>
      <c r="FY142" s="926"/>
      <c r="FZ142" s="926"/>
      <c r="GA142" s="926"/>
      <c r="GB142" s="926"/>
      <c r="GC142" s="926"/>
      <c r="GD142" s="926"/>
      <c r="GE142" s="926"/>
      <c r="GF142" s="926"/>
      <c r="GG142" s="926"/>
      <c r="GH142" s="926"/>
      <c r="GI142" s="926"/>
      <c r="GJ142" s="926"/>
      <c r="GK142" s="926"/>
      <c r="GL142" s="926"/>
      <c r="GM142" s="926"/>
      <c r="GN142" s="926"/>
      <c r="GO142" s="926"/>
      <c r="GP142" s="926"/>
      <c r="GQ142" s="926"/>
      <c r="GR142" s="926"/>
      <c r="GS142" s="926"/>
      <c r="GT142" s="926"/>
      <c r="GU142" s="926"/>
      <c r="GV142" s="926"/>
      <c r="GW142" s="926"/>
      <c r="GX142" s="926"/>
      <c r="GY142" s="926"/>
      <c r="GZ142" s="926"/>
      <c r="HA142" s="926"/>
      <c r="HB142" s="926"/>
      <c r="HC142" s="926"/>
      <c r="HD142" s="926"/>
      <c r="HE142" s="926"/>
      <c r="HF142" s="926"/>
      <c r="HG142" s="926"/>
      <c r="HH142" s="926"/>
      <c r="HI142" s="926"/>
      <c r="HJ142" s="926"/>
      <c r="HK142" s="926"/>
      <c r="HL142" s="926"/>
      <c r="HM142" s="926"/>
      <c r="HN142" s="926"/>
      <c r="HO142" s="926"/>
      <c r="HP142" s="926"/>
      <c r="HQ142" s="926"/>
      <c r="HR142" s="926"/>
      <c r="HS142" s="926"/>
      <c r="HT142" s="926"/>
      <c r="HU142" s="926"/>
      <c r="HV142" s="926"/>
      <c r="HW142" s="926"/>
      <c r="HX142" s="926"/>
      <c r="HY142" s="926"/>
      <c r="HZ142" s="926"/>
      <c r="IA142" s="926"/>
      <c r="IB142" s="926"/>
      <c r="IC142" s="926"/>
      <c r="ID142" s="926"/>
      <c r="IE142" s="926"/>
      <c r="IF142" s="926"/>
      <c r="IG142" s="926"/>
      <c r="IH142" s="926"/>
      <c r="II142" s="926"/>
      <c r="IJ142" s="926"/>
      <c r="IK142" s="926"/>
      <c r="IL142" s="926"/>
      <c r="IM142" s="926"/>
      <c r="IN142" s="926"/>
      <c r="IO142" s="926"/>
      <c r="IP142" s="926"/>
      <c r="IQ142" s="926"/>
      <c r="IR142" s="926"/>
      <c r="IS142" s="926"/>
      <c r="IT142" s="926"/>
      <c r="IU142" s="926"/>
      <c r="IV142" s="926"/>
    </row>
    <row r="143" spans="1:256" s="1183" customFormat="1" ht="15" customHeight="1">
      <c r="A143" s="1018"/>
      <c r="B143" s="1018"/>
      <c r="C143" s="1018"/>
      <c r="D143" s="1103"/>
      <c r="E143" s="1103"/>
      <c r="F143" s="1103"/>
      <c r="G143" s="1021"/>
      <c r="H143" s="1021"/>
      <c r="I143" s="926"/>
      <c r="J143" s="1022"/>
      <c r="K143" s="926"/>
      <c r="L143" s="926"/>
      <c r="M143" s="1022"/>
      <c r="N143" s="926"/>
      <c r="O143" s="926"/>
      <c r="P143" s="926"/>
      <c r="Q143" s="926"/>
      <c r="R143" s="926"/>
      <c r="S143" s="926"/>
      <c r="T143" s="926"/>
      <c r="U143" s="926"/>
      <c r="V143" s="926"/>
      <c r="W143" s="926"/>
      <c r="X143" s="926"/>
      <c r="Y143" s="926"/>
      <c r="Z143" s="926"/>
      <c r="AA143" s="926"/>
      <c r="AB143" s="926"/>
      <c r="AC143" s="926"/>
      <c r="AD143" s="926"/>
      <c r="AE143" s="926"/>
      <c r="AF143" s="926"/>
      <c r="AG143" s="926"/>
      <c r="AH143" s="926"/>
      <c r="AI143" s="926"/>
      <c r="AJ143" s="926"/>
      <c r="AK143" s="926"/>
      <c r="AL143" s="926"/>
      <c r="AM143" s="926"/>
      <c r="AN143" s="926"/>
      <c r="AO143" s="926"/>
      <c r="AP143" s="926"/>
      <c r="AQ143" s="926"/>
      <c r="AR143" s="926"/>
      <c r="AS143" s="926"/>
      <c r="AT143" s="926"/>
      <c r="AU143" s="926"/>
      <c r="AV143" s="926"/>
      <c r="AW143" s="926"/>
      <c r="AX143" s="926"/>
      <c r="AY143" s="926"/>
      <c r="AZ143" s="926"/>
      <c r="BA143" s="926"/>
      <c r="BB143" s="926"/>
      <c r="BC143" s="926"/>
      <c r="BD143" s="926"/>
      <c r="BE143" s="926"/>
      <c r="BF143" s="926"/>
      <c r="BG143" s="926"/>
      <c r="BH143" s="926"/>
      <c r="BI143" s="926"/>
      <c r="BJ143" s="926"/>
      <c r="BK143" s="926"/>
      <c r="BL143" s="926"/>
      <c r="BM143" s="926"/>
      <c r="BN143" s="926"/>
      <c r="BO143" s="926"/>
      <c r="BP143" s="926"/>
      <c r="BQ143" s="926"/>
      <c r="BR143" s="926"/>
      <c r="BS143" s="926"/>
      <c r="BT143" s="926"/>
      <c r="BU143" s="926"/>
      <c r="BV143" s="926"/>
      <c r="BW143" s="926"/>
      <c r="BX143" s="926"/>
      <c r="BY143" s="926"/>
      <c r="BZ143" s="926"/>
      <c r="CA143" s="926"/>
      <c r="CB143" s="926"/>
      <c r="CC143" s="926"/>
      <c r="CD143" s="926"/>
      <c r="CE143" s="926"/>
      <c r="CF143" s="926"/>
      <c r="CG143" s="926"/>
      <c r="CH143" s="926"/>
      <c r="CI143" s="926"/>
      <c r="CJ143" s="926"/>
      <c r="CK143" s="926"/>
      <c r="CL143" s="926"/>
      <c r="CM143" s="926"/>
      <c r="CN143" s="926"/>
      <c r="CO143" s="926"/>
      <c r="CP143" s="926"/>
      <c r="CQ143" s="926"/>
      <c r="CR143" s="926"/>
      <c r="CS143" s="926"/>
      <c r="CT143" s="926"/>
      <c r="CU143" s="926"/>
      <c r="CV143" s="926"/>
      <c r="CW143" s="926"/>
      <c r="CX143" s="926"/>
      <c r="CY143" s="926"/>
      <c r="CZ143" s="926"/>
      <c r="DA143" s="926"/>
      <c r="DB143" s="926"/>
      <c r="DC143" s="926"/>
      <c r="DD143" s="926"/>
      <c r="DE143" s="926"/>
      <c r="DF143" s="926"/>
      <c r="DG143" s="926"/>
      <c r="DH143" s="926"/>
      <c r="DI143" s="926"/>
      <c r="DJ143" s="926"/>
      <c r="DK143" s="926"/>
      <c r="DL143" s="926"/>
      <c r="DM143" s="926"/>
      <c r="DN143" s="926"/>
      <c r="DO143" s="926"/>
      <c r="DP143" s="926"/>
      <c r="DQ143" s="926"/>
      <c r="DR143" s="926"/>
      <c r="DS143" s="926"/>
      <c r="DT143" s="926"/>
      <c r="DU143" s="926"/>
      <c r="DV143" s="926"/>
      <c r="DW143" s="926"/>
      <c r="DX143" s="926"/>
      <c r="DY143" s="926"/>
      <c r="DZ143" s="926"/>
      <c r="EA143" s="926"/>
      <c r="EB143" s="926"/>
      <c r="EC143" s="926"/>
      <c r="ED143" s="926"/>
      <c r="EE143" s="926"/>
      <c r="EF143" s="926"/>
      <c r="EG143" s="926"/>
      <c r="EH143" s="926"/>
      <c r="EI143" s="926"/>
      <c r="EJ143" s="926"/>
      <c r="EK143" s="926"/>
      <c r="EL143" s="926"/>
      <c r="EM143" s="926"/>
      <c r="EN143" s="926"/>
      <c r="EO143" s="926"/>
      <c r="EP143" s="926"/>
      <c r="EQ143" s="926"/>
      <c r="ER143" s="926"/>
      <c r="ES143" s="926"/>
      <c r="ET143" s="926"/>
      <c r="EU143" s="926"/>
      <c r="EV143" s="926"/>
      <c r="EW143" s="926"/>
      <c r="EX143" s="926"/>
      <c r="EY143" s="926"/>
      <c r="EZ143" s="926"/>
      <c r="FA143" s="926"/>
      <c r="FB143" s="926"/>
      <c r="FC143" s="926"/>
      <c r="FD143" s="926"/>
      <c r="FE143" s="926"/>
      <c r="FF143" s="926"/>
      <c r="FG143" s="926"/>
      <c r="FH143" s="926"/>
      <c r="FI143" s="926"/>
      <c r="FJ143" s="926"/>
      <c r="FK143" s="926"/>
      <c r="FL143" s="926"/>
      <c r="FM143" s="926"/>
      <c r="FN143" s="926"/>
      <c r="FO143" s="926"/>
      <c r="FP143" s="926"/>
      <c r="FQ143" s="926"/>
      <c r="FR143" s="926"/>
      <c r="FS143" s="926"/>
      <c r="FT143" s="926"/>
      <c r="FU143" s="926"/>
      <c r="FV143" s="926"/>
      <c r="FW143" s="926"/>
      <c r="FX143" s="926"/>
      <c r="FY143" s="926"/>
      <c r="FZ143" s="926"/>
      <c r="GA143" s="926"/>
      <c r="GB143" s="926"/>
      <c r="GC143" s="926"/>
      <c r="GD143" s="926"/>
      <c r="GE143" s="926"/>
      <c r="GF143" s="926"/>
      <c r="GG143" s="926"/>
      <c r="GH143" s="926"/>
      <c r="GI143" s="926"/>
      <c r="GJ143" s="926"/>
      <c r="GK143" s="926"/>
      <c r="GL143" s="926"/>
      <c r="GM143" s="926"/>
      <c r="GN143" s="926"/>
      <c r="GO143" s="926"/>
      <c r="GP143" s="926"/>
      <c r="GQ143" s="926"/>
      <c r="GR143" s="926"/>
      <c r="GS143" s="926"/>
      <c r="GT143" s="926"/>
      <c r="GU143" s="926"/>
      <c r="GV143" s="926"/>
      <c r="GW143" s="926"/>
      <c r="GX143" s="926"/>
      <c r="GY143" s="926"/>
      <c r="GZ143" s="926"/>
      <c r="HA143" s="926"/>
      <c r="HB143" s="926"/>
      <c r="HC143" s="926"/>
      <c r="HD143" s="926"/>
      <c r="HE143" s="926"/>
      <c r="HF143" s="926"/>
      <c r="HG143" s="926"/>
      <c r="HH143" s="926"/>
      <c r="HI143" s="926"/>
      <c r="HJ143" s="926"/>
      <c r="HK143" s="926"/>
      <c r="HL143" s="926"/>
      <c r="HM143" s="926"/>
      <c r="HN143" s="926"/>
      <c r="HO143" s="926"/>
      <c r="HP143" s="926"/>
      <c r="HQ143" s="926"/>
      <c r="HR143" s="926"/>
      <c r="HS143" s="926"/>
      <c r="HT143" s="926"/>
      <c r="HU143" s="926"/>
      <c r="HV143" s="926"/>
      <c r="HW143" s="926"/>
      <c r="HX143" s="926"/>
      <c r="HY143" s="926"/>
      <c r="HZ143" s="926"/>
      <c r="IA143" s="926"/>
      <c r="IB143" s="926"/>
      <c r="IC143" s="926"/>
      <c r="ID143" s="926"/>
      <c r="IE143" s="926"/>
      <c r="IF143" s="926"/>
      <c r="IG143" s="926"/>
      <c r="IH143" s="926"/>
      <c r="II143" s="926"/>
      <c r="IJ143" s="926"/>
      <c r="IK143" s="926"/>
      <c r="IL143" s="926"/>
      <c r="IM143" s="926"/>
      <c r="IN143" s="926"/>
      <c r="IO143" s="926"/>
      <c r="IP143" s="926"/>
      <c r="IQ143" s="926"/>
      <c r="IR143" s="926"/>
      <c r="IS143" s="926"/>
      <c r="IT143" s="926"/>
      <c r="IU143" s="926"/>
      <c r="IV143" s="926"/>
    </row>
    <row r="144" spans="1:256" s="1183" customFormat="1" ht="15" customHeight="1">
      <c r="A144" s="1018"/>
      <c r="B144" s="1018"/>
      <c r="C144" s="1018"/>
      <c r="D144" s="1103"/>
      <c r="E144" s="1103"/>
      <c r="F144" s="1103"/>
      <c r="G144" s="1021"/>
      <c r="H144" s="1021"/>
      <c r="I144" s="926"/>
      <c r="J144" s="1022"/>
      <c r="K144" s="926"/>
      <c r="L144" s="926"/>
      <c r="M144" s="1022"/>
      <c r="N144" s="926"/>
      <c r="O144" s="926"/>
      <c r="P144" s="926"/>
      <c r="Q144" s="926"/>
      <c r="R144" s="926"/>
      <c r="S144" s="926"/>
      <c r="T144" s="926"/>
      <c r="U144" s="926"/>
      <c r="V144" s="926"/>
      <c r="W144" s="926"/>
      <c r="X144" s="926"/>
      <c r="Y144" s="926"/>
      <c r="Z144" s="926"/>
      <c r="AA144" s="926"/>
      <c r="AB144" s="926"/>
      <c r="AC144" s="926"/>
      <c r="AD144" s="926"/>
      <c r="AE144" s="926"/>
      <c r="AF144" s="926"/>
      <c r="AG144" s="926"/>
      <c r="AH144" s="926"/>
      <c r="AI144" s="926"/>
      <c r="AJ144" s="926"/>
      <c r="AK144" s="926"/>
      <c r="AL144" s="926"/>
      <c r="AM144" s="926"/>
      <c r="AN144" s="926"/>
      <c r="AO144" s="926"/>
      <c r="AP144" s="926"/>
      <c r="AQ144" s="926"/>
      <c r="AR144" s="926"/>
      <c r="AS144" s="926"/>
      <c r="AT144" s="926"/>
      <c r="AU144" s="926"/>
      <c r="AV144" s="926"/>
      <c r="AW144" s="926"/>
      <c r="AX144" s="926"/>
      <c r="AY144" s="926"/>
      <c r="AZ144" s="926"/>
      <c r="BA144" s="926"/>
      <c r="BB144" s="926"/>
      <c r="BC144" s="926"/>
      <c r="BD144" s="926"/>
      <c r="BE144" s="926"/>
      <c r="BF144" s="926"/>
      <c r="BG144" s="926"/>
      <c r="BH144" s="926"/>
      <c r="BI144" s="926"/>
      <c r="BJ144" s="926"/>
      <c r="BK144" s="926"/>
      <c r="BL144" s="926"/>
      <c r="BM144" s="926"/>
      <c r="BN144" s="926"/>
      <c r="BO144" s="926"/>
      <c r="BP144" s="926"/>
      <c r="BQ144" s="926"/>
      <c r="BR144" s="926"/>
      <c r="BS144" s="926"/>
      <c r="BT144" s="926"/>
      <c r="BU144" s="926"/>
      <c r="BV144" s="926"/>
      <c r="BW144" s="926"/>
      <c r="BX144" s="926"/>
      <c r="BY144" s="926"/>
      <c r="BZ144" s="926"/>
      <c r="CA144" s="926"/>
      <c r="CB144" s="926"/>
      <c r="CC144" s="926"/>
      <c r="CD144" s="926"/>
      <c r="CE144" s="926"/>
      <c r="CF144" s="926"/>
      <c r="CG144" s="926"/>
      <c r="CH144" s="926"/>
      <c r="CI144" s="926"/>
      <c r="CJ144" s="926"/>
      <c r="CK144" s="926"/>
      <c r="CL144" s="926"/>
      <c r="CM144" s="926"/>
      <c r="CN144" s="926"/>
      <c r="CO144" s="926"/>
      <c r="CP144" s="926"/>
      <c r="CQ144" s="926"/>
      <c r="CR144" s="926"/>
      <c r="CS144" s="926"/>
      <c r="CT144" s="926"/>
      <c r="CU144" s="926"/>
      <c r="CV144" s="926"/>
      <c r="CW144" s="926"/>
      <c r="CX144" s="926"/>
      <c r="CY144" s="926"/>
      <c r="CZ144" s="926"/>
      <c r="DA144" s="926"/>
      <c r="DB144" s="926"/>
      <c r="DC144" s="926"/>
      <c r="DD144" s="926"/>
      <c r="DE144" s="926"/>
      <c r="DF144" s="926"/>
      <c r="DG144" s="926"/>
      <c r="DH144" s="926"/>
      <c r="DI144" s="926"/>
      <c r="DJ144" s="926"/>
      <c r="DK144" s="926"/>
      <c r="DL144" s="926"/>
      <c r="DM144" s="926"/>
      <c r="DN144" s="926"/>
      <c r="DO144" s="926"/>
      <c r="DP144" s="926"/>
      <c r="DQ144" s="926"/>
      <c r="DR144" s="926"/>
      <c r="DS144" s="926"/>
      <c r="DT144" s="926"/>
      <c r="DU144" s="926"/>
      <c r="DV144" s="926"/>
      <c r="DW144" s="926"/>
      <c r="DX144" s="926"/>
      <c r="DY144" s="926"/>
      <c r="DZ144" s="926"/>
      <c r="EA144" s="926"/>
      <c r="EB144" s="926"/>
      <c r="EC144" s="926"/>
      <c r="ED144" s="926"/>
      <c r="EE144" s="926"/>
      <c r="EF144" s="926"/>
      <c r="EG144" s="926"/>
      <c r="EH144" s="926"/>
      <c r="EI144" s="926"/>
      <c r="EJ144" s="926"/>
      <c r="EK144" s="926"/>
      <c r="EL144" s="926"/>
      <c r="EM144" s="926"/>
      <c r="EN144" s="926"/>
      <c r="EO144" s="926"/>
      <c r="EP144" s="926"/>
      <c r="EQ144" s="926"/>
      <c r="ER144" s="926"/>
      <c r="ES144" s="926"/>
      <c r="ET144" s="926"/>
      <c r="EU144" s="926"/>
      <c r="EV144" s="926"/>
      <c r="EW144" s="926"/>
      <c r="EX144" s="926"/>
      <c r="EY144" s="926"/>
      <c r="EZ144" s="926"/>
      <c r="FA144" s="926"/>
      <c r="FB144" s="926"/>
      <c r="FC144" s="926"/>
      <c r="FD144" s="926"/>
      <c r="FE144" s="926"/>
      <c r="FF144" s="926"/>
      <c r="FG144" s="926"/>
      <c r="FH144" s="926"/>
      <c r="FI144" s="926"/>
      <c r="FJ144" s="926"/>
      <c r="FK144" s="926"/>
      <c r="FL144" s="926"/>
      <c r="FM144" s="926"/>
      <c r="FN144" s="926"/>
      <c r="FO144" s="926"/>
      <c r="FP144" s="926"/>
      <c r="FQ144" s="926"/>
      <c r="FR144" s="926"/>
      <c r="FS144" s="926"/>
      <c r="FT144" s="926"/>
      <c r="FU144" s="926"/>
      <c r="FV144" s="926"/>
      <c r="FW144" s="926"/>
      <c r="FX144" s="926"/>
      <c r="FY144" s="926"/>
      <c r="FZ144" s="926"/>
      <c r="GA144" s="926"/>
      <c r="GB144" s="926"/>
      <c r="GC144" s="926"/>
      <c r="GD144" s="926"/>
      <c r="GE144" s="926"/>
      <c r="GF144" s="926"/>
      <c r="GG144" s="926"/>
      <c r="GH144" s="926"/>
      <c r="GI144" s="926"/>
      <c r="GJ144" s="926"/>
      <c r="GK144" s="926"/>
      <c r="GL144" s="926"/>
      <c r="GM144" s="926"/>
      <c r="GN144" s="926"/>
      <c r="GO144" s="926"/>
      <c r="GP144" s="926"/>
      <c r="GQ144" s="926"/>
      <c r="GR144" s="926"/>
      <c r="GS144" s="926"/>
      <c r="GT144" s="926"/>
      <c r="GU144" s="926"/>
      <c r="GV144" s="926"/>
      <c r="GW144" s="926"/>
      <c r="GX144" s="926"/>
      <c r="GY144" s="926"/>
      <c r="GZ144" s="926"/>
      <c r="HA144" s="926"/>
      <c r="HB144" s="926"/>
      <c r="HC144" s="926"/>
      <c r="HD144" s="926"/>
      <c r="HE144" s="926"/>
      <c r="HF144" s="926"/>
      <c r="HG144" s="926"/>
      <c r="HH144" s="926"/>
      <c r="HI144" s="926"/>
      <c r="HJ144" s="926"/>
      <c r="HK144" s="926"/>
      <c r="HL144" s="926"/>
      <c r="HM144" s="926"/>
      <c r="HN144" s="926"/>
      <c r="HO144" s="926"/>
      <c r="HP144" s="926"/>
      <c r="HQ144" s="926"/>
      <c r="HR144" s="926"/>
      <c r="HS144" s="926"/>
      <c r="HT144" s="926"/>
      <c r="HU144" s="926"/>
      <c r="HV144" s="926"/>
      <c r="HW144" s="926"/>
      <c r="HX144" s="926"/>
      <c r="HY144" s="926"/>
      <c r="HZ144" s="926"/>
      <c r="IA144" s="926"/>
      <c r="IB144" s="926"/>
      <c r="IC144" s="926"/>
      <c r="ID144" s="926"/>
      <c r="IE144" s="926"/>
      <c r="IF144" s="926"/>
      <c r="IG144" s="926"/>
      <c r="IH144" s="926"/>
      <c r="II144" s="926"/>
      <c r="IJ144" s="926"/>
      <c r="IK144" s="926"/>
      <c r="IL144" s="926"/>
      <c r="IM144" s="926"/>
      <c r="IN144" s="926"/>
      <c r="IO144" s="926"/>
      <c r="IP144" s="926"/>
      <c r="IQ144" s="926"/>
      <c r="IR144" s="926"/>
      <c r="IS144" s="926"/>
      <c r="IT144" s="926"/>
      <c r="IU144" s="926"/>
      <c r="IV144" s="926"/>
    </row>
    <row r="145" spans="1:256" s="1183" customFormat="1" ht="15" customHeight="1">
      <c r="A145" s="1018"/>
      <c r="B145" s="1018"/>
      <c r="C145" s="1018"/>
      <c r="D145" s="1103"/>
      <c r="E145" s="1103"/>
      <c r="F145" s="1103"/>
      <c r="G145" s="1021"/>
      <c r="H145" s="1021"/>
      <c r="I145" s="926"/>
      <c r="J145" s="1022"/>
      <c r="K145" s="926"/>
      <c r="L145" s="926"/>
      <c r="M145" s="1022"/>
      <c r="N145" s="926"/>
      <c r="O145" s="926"/>
      <c r="P145" s="926"/>
      <c r="Q145" s="926"/>
      <c r="R145" s="926"/>
      <c r="S145" s="926"/>
      <c r="T145" s="926"/>
      <c r="U145" s="926"/>
      <c r="V145" s="926"/>
      <c r="W145" s="926"/>
      <c r="X145" s="926"/>
      <c r="Y145" s="926"/>
      <c r="Z145" s="926"/>
      <c r="AA145" s="926"/>
      <c r="AB145" s="926"/>
      <c r="AC145" s="926"/>
      <c r="AD145" s="926"/>
      <c r="AE145" s="926"/>
      <c r="AF145" s="926"/>
      <c r="AG145" s="926"/>
      <c r="AH145" s="926"/>
      <c r="AI145" s="926"/>
      <c r="AJ145" s="926"/>
      <c r="AK145" s="926"/>
      <c r="AL145" s="926"/>
      <c r="AM145" s="926"/>
      <c r="AN145" s="926"/>
      <c r="AO145" s="926"/>
      <c r="AP145" s="926"/>
      <c r="AQ145" s="926"/>
      <c r="AR145" s="926"/>
      <c r="AS145" s="926"/>
      <c r="AT145" s="926"/>
      <c r="AU145" s="926"/>
      <c r="AV145" s="926"/>
      <c r="AW145" s="926"/>
      <c r="AX145" s="926"/>
      <c r="AY145" s="926"/>
      <c r="AZ145" s="926"/>
      <c r="BA145" s="926"/>
      <c r="BB145" s="926"/>
      <c r="BC145" s="926"/>
      <c r="BD145" s="926"/>
      <c r="BE145" s="926"/>
      <c r="BF145" s="926"/>
      <c r="BG145" s="926"/>
      <c r="BH145" s="926"/>
      <c r="BI145" s="926"/>
      <c r="BJ145" s="926"/>
      <c r="BK145" s="926"/>
      <c r="BL145" s="926"/>
      <c r="BM145" s="926"/>
      <c r="BN145" s="926"/>
      <c r="BO145" s="926"/>
      <c r="BP145" s="926"/>
      <c r="BQ145" s="926"/>
      <c r="BR145" s="926"/>
      <c r="BS145" s="926"/>
      <c r="BT145" s="926"/>
      <c r="BU145" s="926"/>
      <c r="BV145" s="926"/>
      <c r="BW145" s="926"/>
      <c r="BX145" s="926"/>
      <c r="BY145" s="926"/>
      <c r="BZ145" s="926"/>
      <c r="CA145" s="926"/>
      <c r="CB145" s="926"/>
      <c r="CC145" s="926"/>
      <c r="CD145" s="926"/>
      <c r="CE145" s="926"/>
      <c r="CF145" s="926"/>
      <c r="CG145" s="926"/>
      <c r="CH145" s="926"/>
      <c r="CI145" s="926"/>
      <c r="CJ145" s="926"/>
      <c r="CK145" s="926"/>
      <c r="CL145" s="926"/>
      <c r="CM145" s="926"/>
      <c r="CN145" s="926"/>
      <c r="CO145" s="926"/>
      <c r="CP145" s="926"/>
      <c r="CQ145" s="926"/>
      <c r="CR145" s="926"/>
      <c r="CS145" s="926"/>
      <c r="CT145" s="926"/>
      <c r="CU145" s="926"/>
      <c r="CV145" s="926"/>
      <c r="CW145" s="926"/>
      <c r="CX145" s="926"/>
      <c r="CY145" s="926"/>
      <c r="CZ145" s="926"/>
      <c r="DA145" s="926"/>
      <c r="DB145" s="926"/>
      <c r="DC145" s="926"/>
      <c r="DD145" s="926"/>
      <c r="DE145" s="926"/>
      <c r="DF145" s="926"/>
      <c r="DG145" s="926"/>
      <c r="DH145" s="926"/>
      <c r="DI145" s="926"/>
      <c r="DJ145" s="926"/>
      <c r="DK145" s="926"/>
      <c r="DL145" s="926"/>
      <c r="DM145" s="926"/>
      <c r="DN145" s="926"/>
      <c r="DO145" s="926"/>
      <c r="DP145" s="926"/>
      <c r="DQ145" s="926"/>
      <c r="DR145" s="926"/>
      <c r="DS145" s="926"/>
      <c r="DT145" s="926"/>
      <c r="DU145" s="926"/>
      <c r="DV145" s="926"/>
      <c r="DW145" s="926"/>
      <c r="DX145" s="926"/>
      <c r="DY145" s="926"/>
      <c r="DZ145" s="926"/>
      <c r="EA145" s="926"/>
      <c r="EB145" s="926"/>
      <c r="EC145" s="926"/>
      <c r="ED145" s="926"/>
      <c r="EE145" s="926"/>
      <c r="EF145" s="926"/>
      <c r="EG145" s="926"/>
      <c r="EH145" s="926"/>
      <c r="EI145" s="926"/>
      <c r="EJ145" s="926"/>
      <c r="EK145" s="926"/>
      <c r="EL145" s="926"/>
      <c r="EM145" s="926"/>
      <c r="EN145" s="926"/>
      <c r="EO145" s="926"/>
      <c r="EP145" s="926"/>
      <c r="EQ145" s="926"/>
      <c r="ER145" s="926"/>
      <c r="ES145" s="926"/>
      <c r="ET145" s="926"/>
      <c r="EU145" s="926"/>
      <c r="EV145" s="926"/>
      <c r="EW145" s="926"/>
      <c r="EX145" s="926"/>
      <c r="EY145" s="926"/>
      <c r="EZ145" s="926"/>
      <c r="FA145" s="926"/>
      <c r="FB145" s="926"/>
      <c r="FC145" s="926"/>
      <c r="FD145" s="926"/>
      <c r="FE145" s="926"/>
      <c r="FF145" s="926"/>
      <c r="FG145" s="926"/>
      <c r="FH145" s="926"/>
      <c r="FI145" s="926"/>
      <c r="FJ145" s="926"/>
      <c r="FK145" s="926"/>
      <c r="FL145" s="926"/>
      <c r="FM145" s="926"/>
      <c r="FN145" s="926"/>
      <c r="FO145" s="926"/>
      <c r="FP145" s="926"/>
      <c r="FQ145" s="926"/>
      <c r="FR145" s="926"/>
      <c r="FS145" s="926"/>
      <c r="FT145" s="926"/>
      <c r="FU145" s="926"/>
      <c r="FV145" s="926"/>
      <c r="FW145" s="926"/>
      <c r="FX145" s="926"/>
      <c r="FY145" s="926"/>
      <c r="FZ145" s="926"/>
      <c r="GA145" s="926"/>
      <c r="GB145" s="926"/>
      <c r="GC145" s="926"/>
      <c r="GD145" s="926"/>
      <c r="GE145" s="926"/>
      <c r="GF145" s="926"/>
      <c r="GG145" s="926"/>
      <c r="GH145" s="926"/>
      <c r="GI145" s="926"/>
      <c r="GJ145" s="926"/>
      <c r="GK145" s="926"/>
      <c r="GL145" s="926"/>
      <c r="GM145" s="926"/>
      <c r="GN145" s="926"/>
      <c r="GO145" s="926"/>
      <c r="GP145" s="926"/>
      <c r="GQ145" s="926"/>
      <c r="GR145" s="926"/>
      <c r="GS145" s="926"/>
      <c r="GT145" s="926"/>
      <c r="GU145" s="926"/>
      <c r="GV145" s="926"/>
      <c r="GW145" s="926"/>
      <c r="GX145" s="926"/>
      <c r="GY145" s="926"/>
      <c r="GZ145" s="926"/>
      <c r="HA145" s="926"/>
      <c r="HB145" s="926"/>
      <c r="HC145" s="926"/>
      <c r="HD145" s="926"/>
      <c r="HE145" s="926"/>
      <c r="HF145" s="926"/>
      <c r="HG145" s="926"/>
      <c r="HH145" s="926"/>
      <c r="HI145" s="926"/>
      <c r="HJ145" s="926"/>
      <c r="HK145" s="926"/>
      <c r="HL145" s="926"/>
      <c r="HM145" s="926"/>
      <c r="HN145" s="926"/>
      <c r="HO145" s="926"/>
      <c r="HP145" s="926"/>
      <c r="HQ145" s="926"/>
      <c r="HR145" s="926"/>
      <c r="HS145" s="926"/>
      <c r="HT145" s="926"/>
      <c r="HU145" s="926"/>
      <c r="HV145" s="926"/>
      <c r="HW145" s="926"/>
      <c r="HX145" s="926"/>
      <c r="HY145" s="926"/>
      <c r="HZ145" s="926"/>
      <c r="IA145" s="926"/>
      <c r="IB145" s="926"/>
      <c r="IC145" s="926"/>
      <c r="ID145" s="926"/>
      <c r="IE145" s="926"/>
      <c r="IF145" s="926"/>
      <c r="IG145" s="926"/>
      <c r="IH145" s="926"/>
      <c r="II145" s="926"/>
      <c r="IJ145" s="926"/>
      <c r="IK145" s="926"/>
      <c r="IL145" s="926"/>
      <c r="IM145" s="926"/>
      <c r="IN145" s="926"/>
      <c r="IO145" s="926"/>
      <c r="IP145" s="926"/>
      <c r="IQ145" s="926"/>
      <c r="IR145" s="926"/>
      <c r="IS145" s="926"/>
      <c r="IT145" s="926"/>
      <c r="IU145" s="926"/>
      <c r="IV145" s="926"/>
    </row>
    <row r="146" spans="1:256" s="1183" customFormat="1" ht="15" customHeight="1">
      <c r="A146" s="1018"/>
      <c r="B146" s="1018"/>
      <c r="C146" s="1018"/>
      <c r="D146" s="1103"/>
      <c r="E146" s="1103"/>
      <c r="F146" s="1103"/>
      <c r="G146" s="1021"/>
      <c r="H146" s="1021"/>
      <c r="I146" s="926"/>
      <c r="J146" s="1022"/>
      <c r="K146" s="926"/>
      <c r="L146" s="926"/>
      <c r="M146" s="1022"/>
      <c r="N146" s="926"/>
      <c r="O146" s="926"/>
      <c r="P146" s="926"/>
      <c r="Q146" s="926"/>
      <c r="R146" s="926"/>
      <c r="S146" s="926"/>
      <c r="T146" s="926"/>
      <c r="U146" s="926"/>
      <c r="V146" s="926"/>
      <c r="W146" s="926"/>
      <c r="X146" s="926"/>
      <c r="Y146" s="926"/>
      <c r="Z146" s="926"/>
      <c r="AA146" s="926"/>
      <c r="AB146" s="926"/>
      <c r="AC146" s="926"/>
      <c r="AD146" s="926"/>
      <c r="AE146" s="926"/>
      <c r="AF146" s="926"/>
      <c r="AG146" s="926"/>
      <c r="AH146" s="926"/>
      <c r="AI146" s="926"/>
      <c r="AJ146" s="926"/>
      <c r="AK146" s="926"/>
      <c r="AL146" s="926"/>
      <c r="AM146" s="926"/>
      <c r="AN146" s="926"/>
      <c r="AO146" s="926"/>
      <c r="AP146" s="926"/>
      <c r="AQ146" s="926"/>
      <c r="AR146" s="926"/>
      <c r="AS146" s="926"/>
      <c r="AT146" s="926"/>
      <c r="AU146" s="926"/>
      <c r="AV146" s="926"/>
      <c r="AW146" s="926"/>
      <c r="AX146" s="926"/>
      <c r="AY146" s="926"/>
      <c r="AZ146" s="926"/>
      <c r="BA146" s="926"/>
      <c r="BB146" s="926"/>
      <c r="BC146" s="926"/>
      <c r="BD146" s="926"/>
      <c r="BE146" s="926"/>
      <c r="BF146" s="926"/>
      <c r="BG146" s="926"/>
      <c r="BH146" s="926"/>
      <c r="BI146" s="926"/>
      <c r="BJ146" s="926"/>
      <c r="BK146" s="926"/>
      <c r="BL146" s="926"/>
      <c r="BM146" s="926"/>
      <c r="BN146" s="926"/>
      <c r="BO146" s="926"/>
      <c r="BP146" s="926"/>
      <c r="BQ146" s="926"/>
      <c r="BR146" s="926"/>
      <c r="BS146" s="926"/>
      <c r="BT146" s="926"/>
      <c r="BU146" s="926"/>
      <c r="BV146" s="926"/>
      <c r="BW146" s="926"/>
      <c r="BX146" s="926"/>
      <c r="BY146" s="926"/>
      <c r="BZ146" s="926"/>
      <c r="CA146" s="926"/>
      <c r="CB146" s="926"/>
      <c r="CC146" s="926"/>
      <c r="CD146" s="926"/>
      <c r="CE146" s="926"/>
      <c r="CF146" s="926"/>
      <c r="CG146" s="926"/>
      <c r="CH146" s="926"/>
      <c r="CI146" s="926"/>
      <c r="CJ146" s="926"/>
      <c r="CK146" s="926"/>
      <c r="CL146" s="926"/>
      <c r="CM146" s="926"/>
      <c r="CN146" s="926"/>
      <c r="CO146" s="926"/>
      <c r="CP146" s="926"/>
      <c r="CQ146" s="926"/>
      <c r="CR146" s="926"/>
      <c r="CS146" s="926"/>
      <c r="CT146" s="926"/>
      <c r="CU146" s="926"/>
      <c r="CV146" s="926"/>
      <c r="CW146" s="926"/>
      <c r="CX146" s="926"/>
      <c r="CY146" s="926"/>
      <c r="CZ146" s="926"/>
      <c r="DA146" s="926"/>
      <c r="DB146" s="926"/>
      <c r="DC146" s="926"/>
      <c r="DD146" s="926"/>
      <c r="DE146" s="926"/>
      <c r="DF146" s="926"/>
      <c r="DG146" s="926"/>
      <c r="DH146" s="926"/>
      <c r="DI146" s="926"/>
      <c r="DJ146" s="926"/>
      <c r="DK146" s="926"/>
      <c r="DL146" s="926"/>
      <c r="DM146" s="926"/>
      <c r="DN146" s="926"/>
      <c r="DO146" s="926"/>
      <c r="DP146" s="926"/>
      <c r="DQ146" s="926"/>
      <c r="DR146" s="926"/>
      <c r="DS146" s="926"/>
      <c r="DT146" s="926"/>
      <c r="DU146" s="926"/>
      <c r="DV146" s="926"/>
      <c r="DW146" s="926"/>
      <c r="DX146" s="926"/>
      <c r="DY146" s="926"/>
      <c r="DZ146" s="926"/>
      <c r="EA146" s="926"/>
      <c r="EB146" s="926"/>
      <c r="EC146" s="926"/>
      <c r="ED146" s="926"/>
      <c r="EE146" s="926"/>
      <c r="EF146" s="926"/>
      <c r="EG146" s="926"/>
      <c r="EH146" s="926"/>
      <c r="EI146" s="926"/>
      <c r="EJ146" s="926"/>
      <c r="EK146" s="926"/>
      <c r="EL146" s="926"/>
      <c r="EM146" s="926"/>
      <c r="EN146" s="926"/>
      <c r="EO146" s="926"/>
      <c r="EP146" s="926"/>
      <c r="EQ146" s="926"/>
      <c r="ER146" s="926"/>
      <c r="ES146" s="926"/>
      <c r="ET146" s="926"/>
      <c r="EU146" s="926"/>
      <c r="EV146" s="926"/>
      <c r="EW146" s="926"/>
      <c r="EX146" s="926"/>
      <c r="EY146" s="926"/>
      <c r="EZ146" s="926"/>
      <c r="FA146" s="926"/>
      <c r="FB146" s="926"/>
      <c r="FC146" s="926"/>
      <c r="FD146" s="926"/>
      <c r="FE146" s="926"/>
      <c r="FF146" s="926"/>
      <c r="FG146" s="926"/>
      <c r="FH146" s="926"/>
      <c r="FI146" s="926"/>
      <c r="FJ146" s="926"/>
      <c r="FK146" s="926"/>
      <c r="FL146" s="926"/>
      <c r="FM146" s="926"/>
      <c r="FN146" s="926"/>
      <c r="FO146" s="926"/>
      <c r="FP146" s="926"/>
      <c r="FQ146" s="926"/>
      <c r="FR146" s="926"/>
      <c r="FS146" s="926"/>
      <c r="FT146" s="926"/>
      <c r="FU146" s="926"/>
      <c r="FV146" s="926"/>
      <c r="FW146" s="926"/>
      <c r="FX146" s="926"/>
      <c r="FY146" s="926"/>
      <c r="FZ146" s="926"/>
      <c r="GA146" s="926"/>
      <c r="GB146" s="926"/>
      <c r="GC146" s="926"/>
      <c r="GD146" s="926"/>
      <c r="GE146" s="926"/>
      <c r="GF146" s="926"/>
      <c r="GG146" s="926"/>
      <c r="GH146" s="926"/>
      <c r="GI146" s="926"/>
      <c r="GJ146" s="926"/>
      <c r="GK146" s="926"/>
      <c r="GL146" s="926"/>
      <c r="GM146" s="926"/>
      <c r="GN146" s="926"/>
      <c r="GO146" s="926"/>
      <c r="GP146" s="926"/>
      <c r="GQ146" s="926"/>
      <c r="GR146" s="926"/>
      <c r="GS146" s="926"/>
      <c r="GT146" s="926"/>
      <c r="GU146" s="926"/>
      <c r="GV146" s="926"/>
      <c r="GW146" s="926"/>
      <c r="GX146" s="926"/>
      <c r="GY146" s="926"/>
      <c r="GZ146" s="926"/>
      <c r="HA146" s="926"/>
      <c r="HB146" s="926"/>
      <c r="HC146" s="926"/>
      <c r="HD146" s="926"/>
      <c r="HE146" s="926"/>
      <c r="HF146" s="926"/>
      <c r="HG146" s="926"/>
      <c r="HH146" s="926"/>
      <c r="HI146" s="926"/>
      <c r="HJ146" s="926"/>
      <c r="HK146" s="926"/>
      <c r="HL146" s="926"/>
      <c r="HM146" s="926"/>
      <c r="HN146" s="926"/>
      <c r="HO146" s="926"/>
      <c r="HP146" s="926"/>
      <c r="HQ146" s="926"/>
      <c r="HR146" s="926"/>
      <c r="HS146" s="926"/>
      <c r="HT146" s="926"/>
      <c r="HU146" s="926"/>
      <c r="HV146" s="926"/>
      <c r="HW146" s="926"/>
      <c r="HX146" s="926"/>
      <c r="HY146" s="926"/>
      <c r="HZ146" s="926"/>
      <c r="IA146" s="926"/>
      <c r="IB146" s="926"/>
      <c r="IC146" s="926"/>
      <c r="ID146" s="926"/>
      <c r="IE146" s="926"/>
      <c r="IF146" s="926"/>
      <c r="IG146" s="926"/>
      <c r="IH146" s="926"/>
      <c r="II146" s="926"/>
      <c r="IJ146" s="926"/>
      <c r="IK146" s="926"/>
      <c r="IL146" s="926"/>
      <c r="IM146" s="926"/>
      <c r="IN146" s="926"/>
      <c r="IO146" s="926"/>
      <c r="IP146" s="926"/>
      <c r="IQ146" s="926"/>
      <c r="IR146" s="926"/>
      <c r="IS146" s="926"/>
      <c r="IT146" s="926"/>
      <c r="IU146" s="926"/>
      <c r="IV146" s="926"/>
    </row>
    <row r="147" spans="1:256" s="1183" customFormat="1" ht="15" customHeight="1">
      <c r="A147" s="1018"/>
      <c r="B147" s="1018"/>
      <c r="C147" s="1018"/>
      <c r="D147" s="1103"/>
      <c r="E147" s="1103"/>
      <c r="F147" s="1103"/>
      <c r="G147" s="1021"/>
      <c r="H147" s="1021"/>
      <c r="I147" s="926"/>
      <c r="J147" s="1022"/>
      <c r="K147" s="926"/>
      <c r="L147" s="926"/>
      <c r="M147" s="1022"/>
      <c r="N147" s="926"/>
      <c r="O147" s="926"/>
      <c r="P147" s="926"/>
      <c r="Q147" s="926"/>
      <c r="R147" s="926"/>
      <c r="S147" s="926"/>
      <c r="T147" s="926"/>
      <c r="U147" s="926"/>
      <c r="V147" s="926"/>
      <c r="W147" s="926"/>
      <c r="X147" s="926"/>
      <c r="Y147" s="926"/>
      <c r="Z147" s="926"/>
      <c r="AA147" s="926"/>
      <c r="AB147" s="926"/>
      <c r="AC147" s="926"/>
      <c r="AD147" s="926"/>
      <c r="AE147" s="926"/>
      <c r="AF147" s="926"/>
      <c r="AG147" s="926"/>
      <c r="AH147" s="926"/>
      <c r="AI147" s="926"/>
      <c r="AJ147" s="926"/>
      <c r="AK147" s="926"/>
      <c r="AL147" s="926"/>
      <c r="AM147" s="926"/>
      <c r="AN147" s="926"/>
      <c r="AO147" s="926"/>
      <c r="AP147" s="926"/>
      <c r="AQ147" s="926"/>
      <c r="AR147" s="926"/>
      <c r="AS147" s="926"/>
      <c r="AT147" s="926"/>
      <c r="AU147" s="926"/>
      <c r="AV147" s="926"/>
      <c r="AW147" s="926"/>
      <c r="AX147" s="926"/>
      <c r="AY147" s="926"/>
      <c r="AZ147" s="926"/>
      <c r="BA147" s="926"/>
      <c r="BB147" s="926"/>
      <c r="BC147" s="926"/>
      <c r="BD147" s="926"/>
      <c r="BE147" s="926"/>
      <c r="BF147" s="926"/>
      <c r="BG147" s="926"/>
      <c r="BH147" s="926"/>
      <c r="BI147" s="926"/>
      <c r="BJ147" s="926"/>
      <c r="BK147" s="926"/>
      <c r="BL147" s="926"/>
      <c r="BM147" s="926"/>
      <c r="BN147" s="926"/>
      <c r="BO147" s="926"/>
      <c r="BP147" s="926"/>
      <c r="BQ147" s="926"/>
      <c r="BR147" s="926"/>
      <c r="BS147" s="926"/>
      <c r="BT147" s="926"/>
      <c r="BU147" s="926"/>
      <c r="BV147" s="926"/>
      <c r="BW147" s="926"/>
      <c r="BX147" s="926"/>
      <c r="BY147" s="926"/>
      <c r="BZ147" s="926"/>
      <c r="CA147" s="926"/>
      <c r="CB147" s="926"/>
      <c r="CC147" s="926"/>
      <c r="CD147" s="926"/>
      <c r="CE147" s="926"/>
      <c r="CF147" s="926"/>
      <c r="CG147" s="926"/>
      <c r="CH147" s="926"/>
      <c r="CI147" s="926"/>
      <c r="CJ147" s="926"/>
      <c r="CK147" s="926"/>
      <c r="CL147" s="926"/>
      <c r="CM147" s="926"/>
      <c r="CN147" s="926"/>
      <c r="CO147" s="926"/>
      <c r="CP147" s="926"/>
      <c r="CQ147" s="926"/>
      <c r="CR147" s="926"/>
      <c r="CS147" s="926"/>
      <c r="CT147" s="926"/>
      <c r="CU147" s="926"/>
      <c r="CV147" s="926"/>
      <c r="CW147" s="926"/>
      <c r="CX147" s="926"/>
      <c r="CY147" s="926"/>
      <c r="CZ147" s="926"/>
      <c r="DA147" s="926"/>
      <c r="DB147" s="926"/>
      <c r="DC147" s="926"/>
      <c r="DD147" s="926"/>
      <c r="DE147" s="926"/>
      <c r="DF147" s="926"/>
      <c r="DG147" s="926"/>
      <c r="DH147" s="926"/>
      <c r="DI147" s="926"/>
      <c r="DJ147" s="926"/>
      <c r="DK147" s="926"/>
      <c r="DL147" s="926"/>
      <c r="DM147" s="926"/>
      <c r="DN147" s="926"/>
      <c r="DO147" s="926"/>
      <c r="DP147" s="926"/>
      <c r="DQ147" s="926"/>
      <c r="DR147" s="926"/>
      <c r="DS147" s="926"/>
      <c r="DT147" s="926"/>
      <c r="DU147" s="926"/>
      <c r="DV147" s="926"/>
      <c r="DW147" s="926"/>
      <c r="DX147" s="926"/>
      <c r="DY147" s="926"/>
      <c r="DZ147" s="926"/>
      <c r="EA147" s="926"/>
      <c r="EB147" s="926"/>
      <c r="EC147" s="926"/>
      <c r="ED147" s="926"/>
      <c r="EE147" s="926"/>
      <c r="EF147" s="926"/>
      <c r="EG147" s="926"/>
      <c r="EH147" s="926"/>
      <c r="EI147" s="926"/>
      <c r="EJ147" s="926"/>
      <c r="EK147" s="926"/>
      <c r="EL147" s="926"/>
      <c r="EM147" s="926"/>
      <c r="EN147" s="926"/>
      <c r="EO147" s="926"/>
      <c r="EP147" s="926"/>
      <c r="EQ147" s="926"/>
      <c r="ER147" s="926"/>
      <c r="ES147" s="926"/>
      <c r="ET147" s="926"/>
      <c r="EU147" s="926"/>
      <c r="EV147" s="926"/>
      <c r="EW147" s="926"/>
      <c r="EX147" s="926"/>
      <c r="EY147" s="926"/>
      <c r="EZ147" s="926"/>
      <c r="FA147" s="926"/>
      <c r="FB147" s="926"/>
      <c r="FC147" s="926"/>
      <c r="FD147" s="926"/>
      <c r="FE147" s="926"/>
      <c r="FF147" s="926"/>
      <c r="FG147" s="926"/>
      <c r="FH147" s="926"/>
      <c r="FI147" s="926"/>
      <c r="FJ147" s="926"/>
      <c r="FK147" s="926"/>
      <c r="FL147" s="926"/>
      <c r="FM147" s="926"/>
      <c r="FN147" s="926"/>
      <c r="FO147" s="926"/>
      <c r="FP147" s="926"/>
      <c r="FQ147" s="926"/>
      <c r="FR147" s="926"/>
      <c r="FS147" s="926"/>
      <c r="FT147" s="926"/>
      <c r="FU147" s="926"/>
      <c r="FV147" s="926"/>
      <c r="FW147" s="926"/>
      <c r="FX147" s="926"/>
      <c r="FY147" s="926"/>
      <c r="FZ147" s="926"/>
      <c r="GA147" s="926"/>
      <c r="GB147" s="926"/>
      <c r="GC147" s="926"/>
      <c r="GD147" s="926"/>
      <c r="GE147" s="926"/>
      <c r="GF147" s="926"/>
      <c r="GG147" s="926"/>
      <c r="GH147" s="926"/>
      <c r="GI147" s="926"/>
      <c r="GJ147" s="926"/>
      <c r="GK147" s="926"/>
      <c r="GL147" s="926"/>
      <c r="GM147" s="926"/>
      <c r="GN147" s="926"/>
      <c r="GO147" s="926"/>
      <c r="GP147" s="926"/>
      <c r="GQ147" s="926"/>
      <c r="GR147" s="926"/>
      <c r="GS147" s="926"/>
      <c r="GT147" s="926"/>
      <c r="GU147" s="926"/>
      <c r="GV147" s="926"/>
      <c r="GW147" s="926"/>
      <c r="GX147" s="926"/>
      <c r="GY147" s="926"/>
      <c r="GZ147" s="926"/>
      <c r="HA147" s="926"/>
      <c r="HB147" s="926"/>
      <c r="HC147" s="926"/>
      <c r="HD147" s="926"/>
      <c r="HE147" s="926"/>
      <c r="HF147" s="926"/>
      <c r="HG147" s="926"/>
      <c r="HH147" s="926"/>
      <c r="HI147" s="926"/>
      <c r="HJ147" s="926"/>
      <c r="HK147" s="926"/>
      <c r="HL147" s="926"/>
      <c r="HM147" s="926"/>
      <c r="HN147" s="926"/>
      <c r="HO147" s="926"/>
      <c r="HP147" s="926"/>
      <c r="HQ147" s="926"/>
      <c r="HR147" s="926"/>
      <c r="HS147" s="926"/>
      <c r="HT147" s="926"/>
      <c r="HU147" s="926"/>
      <c r="HV147" s="926"/>
      <c r="HW147" s="926"/>
      <c r="HX147" s="926"/>
      <c r="HY147" s="926"/>
      <c r="HZ147" s="926"/>
      <c r="IA147" s="926"/>
      <c r="IB147" s="926"/>
      <c r="IC147" s="926"/>
      <c r="ID147" s="926"/>
      <c r="IE147" s="926"/>
      <c r="IF147" s="926"/>
      <c r="IG147" s="926"/>
      <c r="IH147" s="926"/>
      <c r="II147" s="926"/>
      <c r="IJ147" s="926"/>
      <c r="IK147" s="926"/>
      <c r="IL147" s="926"/>
      <c r="IM147" s="926"/>
      <c r="IN147" s="926"/>
      <c r="IO147" s="926"/>
      <c r="IP147" s="926"/>
      <c r="IQ147" s="926"/>
      <c r="IR147" s="926"/>
      <c r="IS147" s="926"/>
      <c r="IT147" s="926"/>
      <c r="IU147" s="926"/>
      <c r="IV147" s="926"/>
    </row>
    <row r="148" spans="1:256" s="1183" customFormat="1" ht="15" customHeight="1">
      <c r="A148" s="1018"/>
      <c r="B148" s="1018"/>
      <c r="C148" s="1018"/>
      <c r="D148" s="1103"/>
      <c r="E148" s="1103"/>
      <c r="F148" s="1103"/>
      <c r="G148" s="1021"/>
      <c r="H148" s="1021"/>
      <c r="I148" s="926"/>
      <c r="J148" s="1022"/>
      <c r="K148" s="926"/>
      <c r="L148" s="926"/>
      <c r="M148" s="1022"/>
      <c r="N148" s="926"/>
      <c r="O148" s="926"/>
      <c r="P148" s="926"/>
      <c r="Q148" s="926"/>
      <c r="R148" s="926"/>
      <c r="S148" s="926"/>
      <c r="T148" s="926"/>
      <c r="U148" s="926"/>
      <c r="V148" s="926"/>
      <c r="W148" s="926"/>
      <c r="X148" s="926"/>
      <c r="Y148" s="926"/>
      <c r="Z148" s="926"/>
      <c r="AA148" s="926"/>
      <c r="AB148" s="926"/>
      <c r="AC148" s="926"/>
      <c r="AD148" s="926"/>
      <c r="AE148" s="926"/>
      <c r="AF148" s="926"/>
      <c r="AG148" s="926"/>
      <c r="AH148" s="926"/>
      <c r="AI148" s="926"/>
      <c r="AJ148" s="926"/>
      <c r="AK148" s="926"/>
      <c r="AL148" s="926"/>
      <c r="AM148" s="926"/>
      <c r="AN148" s="926"/>
      <c r="AO148" s="926"/>
      <c r="AP148" s="926"/>
      <c r="AQ148" s="926"/>
      <c r="AR148" s="926"/>
      <c r="AS148" s="926"/>
      <c r="AT148" s="926"/>
      <c r="AU148" s="926"/>
      <c r="AV148" s="926"/>
      <c r="AW148" s="926"/>
      <c r="AX148" s="926"/>
      <c r="AY148" s="926"/>
      <c r="AZ148" s="926"/>
      <c r="BA148" s="926"/>
      <c r="BB148" s="926"/>
      <c r="BC148" s="926"/>
      <c r="BD148" s="926"/>
      <c r="BE148" s="926"/>
      <c r="BF148" s="926"/>
      <c r="BG148" s="926"/>
      <c r="BH148" s="926"/>
      <c r="BI148" s="926"/>
      <c r="BJ148" s="926"/>
      <c r="BK148" s="926"/>
      <c r="BL148" s="926"/>
      <c r="BM148" s="926"/>
      <c r="BN148" s="926"/>
      <c r="BO148" s="926"/>
      <c r="BP148" s="926"/>
      <c r="BQ148" s="926"/>
      <c r="BR148" s="926"/>
      <c r="BS148" s="926"/>
      <c r="BT148" s="926"/>
      <c r="BU148" s="926"/>
      <c r="BV148" s="926"/>
      <c r="BW148" s="926"/>
      <c r="BX148" s="926"/>
      <c r="BY148" s="926"/>
      <c r="BZ148" s="926"/>
      <c r="CA148" s="926"/>
      <c r="CB148" s="926"/>
      <c r="CC148" s="926"/>
      <c r="CD148" s="926"/>
      <c r="CE148" s="926"/>
      <c r="CF148" s="926"/>
      <c r="CG148" s="926"/>
      <c r="CH148" s="926"/>
      <c r="CI148" s="926"/>
      <c r="CJ148" s="926"/>
      <c r="CK148" s="926"/>
      <c r="CL148" s="926"/>
      <c r="CM148" s="926"/>
      <c r="CN148" s="926"/>
      <c r="CO148" s="926"/>
      <c r="CP148" s="926"/>
      <c r="CQ148" s="926"/>
      <c r="CR148" s="926"/>
      <c r="CS148" s="926"/>
      <c r="CT148" s="926"/>
      <c r="CU148" s="926"/>
      <c r="CV148" s="926"/>
      <c r="CW148" s="926"/>
      <c r="CX148" s="926"/>
      <c r="CY148" s="926"/>
      <c r="CZ148" s="926"/>
      <c r="DA148" s="926"/>
      <c r="DB148" s="926"/>
      <c r="DC148" s="926"/>
      <c r="DD148" s="926"/>
      <c r="DE148" s="926"/>
      <c r="DF148" s="926"/>
      <c r="DG148" s="926"/>
      <c r="DH148" s="926"/>
      <c r="DI148" s="926"/>
      <c r="DJ148" s="926"/>
      <c r="DK148" s="926"/>
      <c r="DL148" s="926"/>
      <c r="DM148" s="926"/>
      <c r="DN148" s="926"/>
      <c r="DO148" s="926"/>
      <c r="DP148" s="926"/>
      <c r="DQ148" s="926"/>
      <c r="DR148" s="926"/>
      <c r="DS148" s="926"/>
      <c r="DT148" s="926"/>
      <c r="DU148" s="926"/>
      <c r="DV148" s="926"/>
      <c r="DW148" s="926"/>
      <c r="DX148" s="926"/>
      <c r="DY148" s="926"/>
      <c r="DZ148" s="926"/>
      <c r="EA148" s="926"/>
      <c r="EB148" s="926"/>
      <c r="EC148" s="926"/>
      <c r="ED148" s="926"/>
      <c r="EE148" s="926"/>
      <c r="EF148" s="926"/>
      <c r="EG148" s="926"/>
      <c r="EH148" s="926"/>
      <c r="EI148" s="926"/>
      <c r="EJ148" s="926"/>
      <c r="EK148" s="926"/>
      <c r="EL148" s="926"/>
      <c r="EM148" s="926"/>
      <c r="EN148" s="926"/>
      <c r="EO148" s="926"/>
      <c r="EP148" s="926"/>
      <c r="EQ148" s="926"/>
      <c r="ER148" s="926"/>
      <c r="ES148" s="926"/>
      <c r="ET148" s="926"/>
      <c r="EU148" s="926"/>
      <c r="EV148" s="926"/>
      <c r="EW148" s="926"/>
      <c r="EX148" s="926"/>
      <c r="EY148" s="926"/>
      <c r="EZ148" s="926"/>
      <c r="FA148" s="926"/>
      <c r="FB148" s="926"/>
      <c r="FC148" s="926"/>
      <c r="FD148" s="926"/>
      <c r="FE148" s="926"/>
      <c r="FF148" s="926"/>
      <c r="FG148" s="926"/>
      <c r="FH148" s="926"/>
      <c r="FI148" s="926"/>
      <c r="FJ148" s="926"/>
      <c r="FK148" s="926"/>
      <c r="FL148" s="926"/>
      <c r="FM148" s="926"/>
      <c r="FN148" s="926"/>
      <c r="FO148" s="926"/>
      <c r="FP148" s="926"/>
      <c r="FQ148" s="926"/>
      <c r="FR148" s="926"/>
      <c r="FS148" s="926"/>
      <c r="FT148" s="926"/>
      <c r="FU148" s="926"/>
      <c r="FV148" s="926"/>
      <c r="FW148" s="926"/>
      <c r="FX148" s="926"/>
      <c r="FY148" s="926"/>
      <c r="FZ148" s="926"/>
      <c r="GA148" s="926"/>
      <c r="GB148" s="926"/>
      <c r="GC148" s="926"/>
      <c r="GD148" s="926"/>
      <c r="GE148" s="926"/>
      <c r="GF148" s="926"/>
      <c r="GG148" s="926"/>
      <c r="GH148" s="926"/>
      <c r="GI148" s="926"/>
      <c r="GJ148" s="926"/>
      <c r="GK148" s="926"/>
      <c r="GL148" s="926"/>
      <c r="GM148" s="926"/>
      <c r="GN148" s="926"/>
      <c r="GO148" s="926"/>
      <c r="GP148" s="926"/>
      <c r="GQ148" s="926"/>
      <c r="GR148" s="926"/>
      <c r="GS148" s="926"/>
      <c r="GT148" s="926"/>
      <c r="GU148" s="926"/>
      <c r="GV148" s="926"/>
      <c r="GW148" s="926"/>
      <c r="GX148" s="926"/>
      <c r="GY148" s="926"/>
      <c r="GZ148" s="926"/>
      <c r="HA148" s="926"/>
      <c r="HB148" s="926"/>
      <c r="HC148" s="926"/>
      <c r="HD148" s="926"/>
      <c r="HE148" s="926"/>
      <c r="HF148" s="926"/>
      <c r="HG148" s="926"/>
      <c r="HH148" s="926"/>
      <c r="HI148" s="926"/>
      <c r="HJ148" s="926"/>
      <c r="HK148" s="926"/>
      <c r="HL148" s="926"/>
      <c r="HM148" s="926"/>
      <c r="HN148" s="926"/>
      <c r="HO148" s="926"/>
      <c r="HP148" s="926"/>
      <c r="HQ148" s="926"/>
      <c r="HR148" s="926"/>
      <c r="HS148" s="926"/>
      <c r="HT148" s="926"/>
      <c r="HU148" s="926"/>
      <c r="HV148" s="926"/>
      <c r="HW148" s="926"/>
      <c r="HX148" s="926"/>
      <c r="HY148" s="926"/>
      <c r="HZ148" s="926"/>
      <c r="IA148" s="926"/>
      <c r="IB148" s="926"/>
      <c r="IC148" s="926"/>
      <c r="ID148" s="926"/>
      <c r="IE148" s="926"/>
      <c r="IF148" s="926"/>
      <c r="IG148" s="926"/>
      <c r="IH148" s="926"/>
      <c r="II148" s="926"/>
      <c r="IJ148" s="926"/>
      <c r="IK148" s="926"/>
      <c r="IL148" s="926"/>
      <c r="IM148" s="926"/>
      <c r="IN148" s="926"/>
      <c r="IO148" s="926"/>
      <c r="IP148" s="926"/>
      <c r="IQ148" s="926"/>
      <c r="IR148" s="926"/>
      <c r="IS148" s="926"/>
      <c r="IT148" s="926"/>
      <c r="IU148" s="926"/>
      <c r="IV148" s="926"/>
    </row>
    <row r="149" spans="1:256" s="1183" customFormat="1" ht="15" customHeight="1">
      <c r="A149" s="1018"/>
      <c r="B149" s="1018"/>
      <c r="C149" s="1018"/>
      <c r="D149" s="1103"/>
      <c r="E149" s="1103"/>
      <c r="F149" s="1103"/>
      <c r="G149" s="1021"/>
      <c r="H149" s="1021"/>
      <c r="I149" s="926"/>
      <c r="J149" s="1022"/>
      <c r="K149" s="926"/>
      <c r="L149" s="926"/>
      <c r="M149" s="1022"/>
      <c r="N149" s="926"/>
      <c r="O149" s="926"/>
      <c r="P149" s="926"/>
      <c r="Q149" s="926"/>
      <c r="R149" s="926"/>
      <c r="S149" s="926"/>
      <c r="T149" s="926"/>
      <c r="U149" s="926"/>
      <c r="V149" s="926"/>
      <c r="W149" s="926"/>
      <c r="X149" s="926"/>
      <c r="Y149" s="926"/>
      <c r="Z149" s="926"/>
      <c r="AA149" s="926"/>
      <c r="AB149" s="926"/>
      <c r="AC149" s="926"/>
      <c r="AD149" s="926"/>
      <c r="AE149" s="926"/>
      <c r="AF149" s="926"/>
      <c r="AG149" s="926"/>
      <c r="AH149" s="926"/>
      <c r="AI149" s="926"/>
      <c r="AJ149" s="926"/>
      <c r="AK149" s="926"/>
      <c r="AL149" s="926"/>
      <c r="AM149" s="926"/>
      <c r="AN149" s="926"/>
      <c r="AO149" s="926"/>
      <c r="AP149" s="926"/>
      <c r="AQ149" s="926"/>
      <c r="AR149" s="926"/>
      <c r="AS149" s="926"/>
      <c r="AT149" s="926"/>
      <c r="AU149" s="926"/>
      <c r="AV149" s="926"/>
      <c r="AW149" s="926"/>
      <c r="AX149" s="926"/>
      <c r="AY149" s="926"/>
      <c r="AZ149" s="926"/>
      <c r="BA149" s="926"/>
      <c r="BB149" s="926"/>
      <c r="BC149" s="926"/>
      <c r="BD149" s="926"/>
      <c r="BE149" s="926"/>
      <c r="BF149" s="926"/>
      <c r="BG149" s="926"/>
      <c r="BH149" s="926"/>
      <c r="BI149" s="926"/>
      <c r="BJ149" s="926"/>
      <c r="BK149" s="926"/>
      <c r="BL149" s="926"/>
      <c r="BM149" s="926"/>
      <c r="BN149" s="926"/>
      <c r="BO149" s="926"/>
      <c r="BP149" s="926"/>
      <c r="BQ149" s="926"/>
      <c r="BR149" s="926"/>
      <c r="BS149" s="926"/>
      <c r="BT149" s="926"/>
      <c r="BU149" s="926"/>
      <c r="BV149" s="926"/>
      <c r="BW149" s="926"/>
      <c r="BX149" s="926"/>
      <c r="BY149" s="926"/>
      <c r="BZ149" s="926"/>
      <c r="CA149" s="926"/>
      <c r="CB149" s="926"/>
      <c r="CC149" s="926"/>
      <c r="CD149" s="926"/>
      <c r="CE149" s="926"/>
      <c r="CF149" s="926"/>
      <c r="CG149" s="926"/>
      <c r="CH149" s="926"/>
      <c r="CI149" s="926"/>
      <c r="CJ149" s="926"/>
      <c r="CK149" s="926"/>
      <c r="CL149" s="926"/>
      <c r="CM149" s="926"/>
      <c r="CN149" s="926"/>
      <c r="CO149" s="926"/>
      <c r="CP149" s="926"/>
      <c r="CQ149" s="926"/>
      <c r="CR149" s="926"/>
      <c r="CS149" s="926"/>
      <c r="CT149" s="926"/>
      <c r="CU149" s="926"/>
      <c r="CV149" s="926"/>
      <c r="CW149" s="926"/>
      <c r="CX149" s="926"/>
      <c r="CY149" s="926"/>
      <c r="CZ149" s="926"/>
      <c r="DA149" s="926"/>
      <c r="DB149" s="926"/>
      <c r="DC149" s="926"/>
      <c r="DD149" s="926"/>
      <c r="DE149" s="926"/>
      <c r="DF149" s="926"/>
      <c r="DG149" s="926"/>
      <c r="DH149" s="926"/>
      <c r="DI149" s="926"/>
      <c r="DJ149" s="926"/>
      <c r="DK149" s="926"/>
      <c r="DL149" s="926"/>
      <c r="DM149" s="926"/>
      <c r="DN149" s="926"/>
      <c r="DO149" s="926"/>
      <c r="DP149" s="926"/>
      <c r="DQ149" s="926"/>
      <c r="DR149" s="926"/>
      <c r="DS149" s="926"/>
      <c r="DT149" s="926"/>
      <c r="DU149" s="926"/>
      <c r="DV149" s="926"/>
      <c r="DW149" s="926"/>
      <c r="DX149" s="926"/>
      <c r="DY149" s="926"/>
      <c r="DZ149" s="926"/>
      <c r="EA149" s="926"/>
      <c r="EB149" s="926"/>
      <c r="EC149" s="926"/>
      <c r="ED149" s="926"/>
      <c r="EE149" s="926"/>
      <c r="EF149" s="926"/>
      <c r="EG149" s="926"/>
      <c r="EH149" s="926"/>
      <c r="EI149" s="926"/>
      <c r="EJ149" s="926"/>
      <c r="EK149" s="926"/>
      <c r="EL149" s="926"/>
      <c r="EM149" s="926"/>
      <c r="EN149" s="926"/>
      <c r="EO149" s="926"/>
      <c r="EP149" s="926"/>
      <c r="EQ149" s="926"/>
      <c r="ER149" s="926"/>
      <c r="ES149" s="926"/>
      <c r="ET149" s="926"/>
      <c r="EU149" s="926"/>
      <c r="EV149" s="926"/>
      <c r="EW149" s="926"/>
      <c r="EX149" s="926"/>
      <c r="EY149" s="926"/>
      <c r="EZ149" s="926"/>
      <c r="FA149" s="926"/>
      <c r="FB149" s="926"/>
      <c r="FC149" s="926"/>
      <c r="FD149" s="926"/>
      <c r="FE149" s="926"/>
      <c r="FF149" s="926"/>
      <c r="FG149" s="926"/>
      <c r="FH149" s="926"/>
      <c r="FI149" s="926"/>
      <c r="FJ149" s="926"/>
      <c r="FK149" s="926"/>
      <c r="FL149" s="926"/>
      <c r="FM149" s="926"/>
      <c r="FN149" s="926"/>
      <c r="FO149" s="926"/>
      <c r="FP149" s="926"/>
      <c r="FQ149" s="926"/>
      <c r="FR149" s="926"/>
      <c r="FS149" s="926"/>
      <c r="FT149" s="926"/>
      <c r="FU149" s="926"/>
      <c r="FV149" s="926"/>
      <c r="FW149" s="926"/>
      <c r="FX149" s="926"/>
      <c r="FY149" s="926"/>
      <c r="FZ149" s="926"/>
      <c r="GA149" s="926"/>
      <c r="GB149" s="926"/>
      <c r="GC149" s="926"/>
      <c r="GD149" s="926"/>
      <c r="GE149" s="926"/>
      <c r="GF149" s="926"/>
      <c r="GG149" s="926"/>
      <c r="GH149" s="926"/>
      <c r="GI149" s="926"/>
      <c r="GJ149" s="926"/>
      <c r="GK149" s="926"/>
      <c r="GL149" s="926"/>
      <c r="GM149" s="926"/>
      <c r="GN149" s="926"/>
      <c r="GO149" s="926"/>
      <c r="GP149" s="926"/>
      <c r="GQ149" s="926"/>
      <c r="GR149" s="926"/>
      <c r="GS149" s="926"/>
      <c r="GT149" s="926"/>
      <c r="GU149" s="926"/>
      <c r="GV149" s="926"/>
      <c r="GW149" s="926"/>
      <c r="GX149" s="926"/>
      <c r="GY149" s="926"/>
      <c r="GZ149" s="926"/>
      <c r="HA149" s="926"/>
      <c r="HB149" s="926"/>
      <c r="HC149" s="926"/>
      <c r="HD149" s="926"/>
      <c r="HE149" s="926"/>
      <c r="HF149" s="926"/>
      <c r="HG149" s="926"/>
      <c r="HH149" s="926"/>
      <c r="HI149" s="926"/>
      <c r="HJ149" s="926"/>
      <c r="HK149" s="926"/>
      <c r="HL149" s="926"/>
      <c r="HM149" s="926"/>
      <c r="HN149" s="926"/>
      <c r="HO149" s="926"/>
      <c r="HP149" s="926"/>
      <c r="HQ149" s="926"/>
      <c r="HR149" s="926"/>
      <c r="HS149" s="926"/>
      <c r="HT149" s="926"/>
      <c r="HU149" s="926"/>
      <c r="HV149" s="926"/>
      <c r="HW149" s="926"/>
      <c r="HX149" s="926"/>
      <c r="HY149" s="926"/>
      <c r="HZ149" s="926"/>
      <c r="IA149" s="926"/>
      <c r="IB149" s="926"/>
      <c r="IC149" s="926"/>
      <c r="ID149" s="926"/>
      <c r="IE149" s="926"/>
      <c r="IF149" s="926"/>
      <c r="IG149" s="926"/>
      <c r="IH149" s="926"/>
      <c r="II149" s="926"/>
      <c r="IJ149" s="926"/>
      <c r="IK149" s="926"/>
      <c r="IL149" s="926"/>
      <c r="IM149" s="926"/>
      <c r="IN149" s="926"/>
      <c r="IO149" s="926"/>
      <c r="IP149" s="926"/>
      <c r="IQ149" s="926"/>
      <c r="IR149" s="926"/>
      <c r="IS149" s="926"/>
      <c r="IT149" s="926"/>
      <c r="IU149" s="926"/>
      <c r="IV149" s="926"/>
    </row>
    <row r="150" spans="1:256" s="1183" customFormat="1" ht="15" customHeight="1">
      <c r="A150" s="1018"/>
      <c r="B150" s="1018"/>
      <c r="C150" s="1018"/>
      <c r="D150" s="1103"/>
      <c r="E150" s="1103"/>
      <c r="F150" s="1103"/>
      <c r="G150" s="1021"/>
      <c r="H150" s="1021"/>
      <c r="I150" s="926"/>
      <c r="J150" s="1022"/>
      <c r="K150" s="926"/>
      <c r="L150" s="926"/>
      <c r="M150" s="1022"/>
      <c r="N150" s="926"/>
      <c r="O150" s="926"/>
      <c r="P150" s="926"/>
      <c r="Q150" s="926"/>
      <c r="R150" s="926"/>
      <c r="S150" s="926"/>
      <c r="T150" s="926"/>
      <c r="U150" s="926"/>
      <c r="V150" s="926"/>
      <c r="W150" s="926"/>
      <c r="X150" s="926"/>
      <c r="Y150" s="926"/>
      <c r="Z150" s="926"/>
      <c r="AA150" s="926"/>
      <c r="AB150" s="926"/>
      <c r="AC150" s="926"/>
      <c r="AD150" s="926"/>
      <c r="AE150" s="926"/>
      <c r="AF150" s="926"/>
      <c r="AG150" s="926"/>
      <c r="AH150" s="926"/>
      <c r="AI150" s="926"/>
      <c r="AJ150" s="926"/>
      <c r="AK150" s="926"/>
      <c r="AL150" s="926"/>
      <c r="AM150" s="926"/>
      <c r="AN150" s="926"/>
      <c r="AO150" s="926"/>
      <c r="AP150" s="926"/>
      <c r="AQ150" s="926"/>
      <c r="AR150" s="926"/>
      <c r="AS150" s="926"/>
      <c r="AT150" s="926"/>
      <c r="AU150" s="926"/>
      <c r="AV150" s="926"/>
      <c r="AW150" s="926"/>
      <c r="AX150" s="926"/>
      <c r="AY150" s="926"/>
      <c r="AZ150" s="926"/>
      <c r="BA150" s="926"/>
      <c r="BB150" s="926"/>
      <c r="BC150" s="926"/>
      <c r="BD150" s="926"/>
      <c r="BE150" s="926"/>
      <c r="BF150" s="926"/>
      <c r="BG150" s="926"/>
      <c r="BH150" s="926"/>
      <c r="BI150" s="926"/>
      <c r="BJ150" s="926"/>
      <c r="BK150" s="926"/>
      <c r="BL150" s="926"/>
      <c r="BM150" s="926"/>
      <c r="BN150" s="926"/>
      <c r="BO150" s="926"/>
      <c r="BP150" s="926"/>
      <c r="BQ150" s="926"/>
      <c r="BR150" s="926"/>
      <c r="BS150" s="926"/>
      <c r="BT150" s="926"/>
      <c r="BU150" s="926"/>
      <c r="BV150" s="926"/>
      <c r="BW150" s="926"/>
      <c r="BX150" s="926"/>
      <c r="BY150" s="926"/>
      <c r="BZ150" s="926"/>
      <c r="CA150" s="926"/>
      <c r="CB150" s="926"/>
      <c r="CC150" s="926"/>
      <c r="CD150" s="926"/>
      <c r="CE150" s="926"/>
      <c r="CF150" s="926"/>
      <c r="CG150" s="926"/>
      <c r="CH150" s="926"/>
      <c r="CI150" s="926"/>
      <c r="CJ150" s="926"/>
      <c r="CK150" s="926"/>
      <c r="CL150" s="926"/>
      <c r="CM150" s="926"/>
      <c r="CN150" s="926"/>
      <c r="CO150" s="926"/>
      <c r="CP150" s="926"/>
      <c r="CQ150" s="926"/>
      <c r="CR150" s="926"/>
      <c r="CS150" s="926"/>
      <c r="CT150" s="926"/>
      <c r="CU150" s="926"/>
      <c r="CV150" s="926"/>
      <c r="CW150" s="926"/>
      <c r="CX150" s="926"/>
      <c r="CY150" s="926"/>
      <c r="CZ150" s="926"/>
      <c r="DA150" s="926"/>
      <c r="DB150" s="926"/>
      <c r="DC150" s="926"/>
      <c r="DD150" s="926"/>
      <c r="DE150" s="926"/>
      <c r="DF150" s="926"/>
      <c r="DG150" s="926"/>
      <c r="DH150" s="926"/>
      <c r="DI150" s="926"/>
      <c r="DJ150" s="926"/>
      <c r="DK150" s="926"/>
      <c r="DL150" s="926"/>
      <c r="DM150" s="926"/>
      <c r="DN150" s="926"/>
      <c r="DO150" s="926"/>
      <c r="DP150" s="926"/>
      <c r="DQ150" s="926"/>
      <c r="DR150" s="926"/>
      <c r="DS150" s="926"/>
      <c r="DT150" s="926"/>
      <c r="DU150" s="926"/>
      <c r="DV150" s="926"/>
      <c r="DW150" s="926"/>
      <c r="DX150" s="926"/>
      <c r="DY150" s="926"/>
      <c r="DZ150" s="926"/>
      <c r="EA150" s="926"/>
      <c r="EB150" s="926"/>
      <c r="EC150" s="926"/>
      <c r="ED150" s="926"/>
      <c r="EE150" s="926"/>
      <c r="EF150" s="926"/>
      <c r="EG150" s="926"/>
      <c r="EH150" s="926"/>
      <c r="EI150" s="926"/>
      <c r="EJ150" s="926"/>
      <c r="EK150" s="926"/>
      <c r="EL150" s="926"/>
      <c r="EM150" s="926"/>
      <c r="EN150" s="926"/>
      <c r="EO150" s="926"/>
      <c r="EP150" s="926"/>
      <c r="EQ150" s="926"/>
      <c r="ER150" s="926"/>
      <c r="ES150" s="926"/>
      <c r="ET150" s="926"/>
      <c r="EU150" s="926"/>
      <c r="EV150" s="926"/>
      <c r="EW150" s="926"/>
      <c r="EX150" s="926"/>
      <c r="EY150" s="926"/>
      <c r="EZ150" s="926"/>
      <c r="FA150" s="926"/>
      <c r="FB150" s="926"/>
      <c r="FC150" s="926"/>
      <c r="FD150" s="926"/>
      <c r="FE150" s="926"/>
      <c r="FF150" s="926"/>
      <c r="FG150" s="926"/>
      <c r="FH150" s="926"/>
      <c r="FI150" s="926"/>
      <c r="FJ150" s="926"/>
      <c r="FK150" s="926"/>
      <c r="FL150" s="926"/>
      <c r="FM150" s="926"/>
      <c r="FN150" s="926"/>
      <c r="FO150" s="926"/>
      <c r="FP150" s="926"/>
      <c r="FQ150" s="926"/>
      <c r="FR150" s="926"/>
      <c r="FS150" s="926"/>
      <c r="FT150" s="926"/>
      <c r="FU150" s="926"/>
      <c r="FV150" s="926"/>
      <c r="FW150" s="926"/>
      <c r="FX150" s="926"/>
      <c r="FY150" s="926"/>
      <c r="FZ150" s="926"/>
      <c r="GA150" s="926"/>
      <c r="GB150" s="926"/>
      <c r="GC150" s="926"/>
      <c r="GD150" s="926"/>
      <c r="GE150" s="926"/>
      <c r="GF150" s="926"/>
      <c r="GG150" s="926"/>
      <c r="GH150" s="926"/>
      <c r="GI150" s="926"/>
      <c r="GJ150" s="926"/>
      <c r="GK150" s="926"/>
      <c r="GL150" s="926"/>
      <c r="GM150" s="926"/>
      <c r="GN150" s="926"/>
      <c r="GO150" s="926"/>
      <c r="GP150" s="926"/>
      <c r="GQ150" s="926"/>
      <c r="GR150" s="926"/>
      <c r="GS150" s="926"/>
      <c r="GT150" s="926"/>
      <c r="GU150" s="926"/>
      <c r="GV150" s="926"/>
      <c r="GW150" s="926"/>
      <c r="GX150" s="926"/>
      <c r="GY150" s="926"/>
      <c r="GZ150" s="926"/>
      <c r="HA150" s="926"/>
      <c r="HB150" s="926"/>
      <c r="HC150" s="926"/>
      <c r="HD150" s="926"/>
      <c r="HE150" s="926"/>
      <c r="HF150" s="926"/>
      <c r="HG150" s="926"/>
      <c r="HH150" s="926"/>
      <c r="HI150" s="926"/>
      <c r="HJ150" s="926"/>
      <c r="HK150" s="926"/>
      <c r="HL150" s="926"/>
      <c r="HM150" s="926"/>
      <c r="HN150" s="926"/>
      <c r="HO150" s="926"/>
      <c r="HP150" s="926"/>
      <c r="HQ150" s="926"/>
      <c r="HR150" s="926"/>
      <c r="HS150" s="926"/>
      <c r="HT150" s="926"/>
      <c r="HU150" s="926"/>
      <c r="HV150" s="926"/>
      <c r="HW150" s="926"/>
      <c r="HX150" s="926"/>
      <c r="HY150" s="926"/>
      <c r="HZ150" s="926"/>
      <c r="IA150" s="926"/>
      <c r="IB150" s="926"/>
      <c r="IC150" s="926"/>
      <c r="ID150" s="926"/>
      <c r="IE150" s="926"/>
      <c r="IF150" s="926"/>
      <c r="IG150" s="926"/>
      <c r="IH150" s="926"/>
      <c r="II150" s="926"/>
      <c r="IJ150" s="926"/>
      <c r="IK150" s="926"/>
      <c r="IL150" s="926"/>
      <c r="IM150" s="926"/>
      <c r="IN150" s="926"/>
      <c r="IO150" s="926"/>
      <c r="IP150" s="926"/>
      <c r="IQ150" s="926"/>
      <c r="IR150" s="926"/>
      <c r="IS150" s="926"/>
      <c r="IT150" s="926"/>
      <c r="IU150" s="926"/>
      <c r="IV150" s="926"/>
    </row>
    <row r="151" spans="1:256" s="1183" customFormat="1" ht="15" customHeight="1">
      <c r="A151" s="1018"/>
      <c r="B151" s="1018"/>
      <c r="C151" s="1018"/>
      <c r="D151" s="1103"/>
      <c r="E151" s="1103"/>
      <c r="F151" s="1103"/>
      <c r="G151" s="1021"/>
      <c r="H151" s="1021"/>
      <c r="I151" s="926"/>
      <c r="J151" s="1022"/>
      <c r="K151" s="926"/>
      <c r="L151" s="926"/>
      <c r="M151" s="1022"/>
      <c r="N151" s="926"/>
      <c r="O151" s="926"/>
      <c r="P151" s="926"/>
      <c r="Q151" s="926"/>
      <c r="R151" s="926"/>
      <c r="S151" s="926"/>
      <c r="T151" s="926"/>
      <c r="U151" s="926"/>
      <c r="V151" s="926"/>
      <c r="W151" s="926"/>
      <c r="X151" s="926"/>
      <c r="Y151" s="926"/>
      <c r="Z151" s="926"/>
      <c r="AA151" s="926"/>
      <c r="AB151" s="926"/>
      <c r="AC151" s="926"/>
      <c r="AD151" s="926"/>
      <c r="AE151" s="926"/>
      <c r="AF151" s="926"/>
      <c r="AG151" s="926"/>
      <c r="AH151" s="926"/>
      <c r="AI151" s="926"/>
      <c r="AJ151" s="926"/>
      <c r="AK151" s="926"/>
      <c r="AL151" s="926"/>
      <c r="AM151" s="926"/>
      <c r="AN151" s="926"/>
      <c r="AO151" s="926"/>
      <c r="AP151" s="926"/>
      <c r="AQ151" s="926"/>
      <c r="AR151" s="926"/>
      <c r="AS151" s="926"/>
      <c r="AT151" s="926"/>
      <c r="AU151" s="926"/>
      <c r="AV151" s="926"/>
      <c r="AW151" s="926"/>
      <c r="AX151" s="926"/>
      <c r="AY151" s="926"/>
      <c r="AZ151" s="926"/>
      <c r="BA151" s="926"/>
      <c r="BB151" s="926"/>
      <c r="BC151" s="926"/>
      <c r="BD151" s="926"/>
      <c r="BE151" s="926"/>
      <c r="BF151" s="926"/>
      <c r="BG151" s="926"/>
      <c r="BH151" s="926"/>
      <c r="BI151" s="926"/>
      <c r="BJ151" s="926"/>
      <c r="BK151" s="926"/>
      <c r="BL151" s="926"/>
      <c r="BM151" s="926"/>
      <c r="BN151" s="926"/>
      <c r="BO151" s="926"/>
      <c r="BP151" s="926"/>
      <c r="BQ151" s="926"/>
      <c r="BR151" s="926"/>
      <c r="BS151" s="926"/>
      <c r="BT151" s="926"/>
      <c r="BU151" s="926"/>
      <c r="BV151" s="926"/>
      <c r="BW151" s="926"/>
      <c r="BX151" s="926"/>
      <c r="BY151" s="926"/>
      <c r="BZ151" s="926"/>
      <c r="CA151" s="926"/>
      <c r="CB151" s="926"/>
      <c r="CC151" s="926"/>
      <c r="CD151" s="926"/>
      <c r="CE151" s="926"/>
      <c r="CF151" s="926"/>
      <c r="CG151" s="926"/>
      <c r="CH151" s="926"/>
      <c r="CI151" s="926"/>
      <c r="CJ151" s="926"/>
      <c r="CK151" s="926"/>
      <c r="CL151" s="926"/>
      <c r="CM151" s="926"/>
      <c r="CN151" s="926"/>
      <c r="CO151" s="926"/>
      <c r="CP151" s="926"/>
      <c r="CQ151" s="926"/>
      <c r="CR151" s="926"/>
      <c r="CS151" s="926"/>
      <c r="CT151" s="926"/>
      <c r="CU151" s="926"/>
      <c r="CV151" s="926"/>
      <c r="CW151" s="926"/>
      <c r="CX151" s="926"/>
      <c r="CY151" s="926"/>
      <c r="CZ151" s="926"/>
      <c r="DA151" s="926"/>
      <c r="DB151" s="926"/>
      <c r="DC151" s="926"/>
      <c r="DD151" s="926"/>
      <c r="DE151" s="926"/>
      <c r="DF151" s="926"/>
      <c r="DG151" s="926"/>
      <c r="DH151" s="926"/>
      <c r="DI151" s="926"/>
      <c r="DJ151" s="926"/>
      <c r="DK151" s="926"/>
      <c r="DL151" s="926"/>
      <c r="DM151" s="926"/>
      <c r="DN151" s="926"/>
      <c r="DO151" s="926"/>
      <c r="DP151" s="926"/>
      <c r="DQ151" s="926"/>
      <c r="DR151" s="926"/>
      <c r="DS151" s="926"/>
      <c r="DT151" s="926"/>
      <c r="DU151" s="926"/>
      <c r="DV151" s="926"/>
      <c r="DW151" s="926"/>
      <c r="DX151" s="926"/>
      <c r="DY151" s="926"/>
      <c r="DZ151" s="926"/>
      <c r="EA151" s="926"/>
      <c r="EB151" s="926"/>
      <c r="EC151" s="926"/>
      <c r="ED151" s="926"/>
      <c r="EE151" s="926"/>
      <c r="EF151" s="926"/>
      <c r="EG151" s="926"/>
      <c r="EH151" s="926"/>
      <c r="EI151" s="926"/>
      <c r="EJ151" s="926"/>
      <c r="EK151" s="926"/>
      <c r="EL151" s="926"/>
      <c r="EM151" s="926"/>
      <c r="EN151" s="926"/>
      <c r="EO151" s="926"/>
      <c r="EP151" s="926"/>
      <c r="EQ151" s="926"/>
      <c r="ER151" s="926"/>
      <c r="ES151" s="926"/>
      <c r="ET151" s="926"/>
      <c r="EU151" s="926"/>
      <c r="EV151" s="926"/>
      <c r="EW151" s="926"/>
      <c r="EX151" s="926"/>
      <c r="EY151" s="926"/>
      <c r="EZ151" s="926"/>
      <c r="FA151" s="926"/>
      <c r="FB151" s="926"/>
      <c r="FC151" s="926"/>
      <c r="FD151" s="926"/>
      <c r="FE151" s="926"/>
      <c r="FF151" s="926"/>
      <c r="FG151" s="926"/>
      <c r="FH151" s="926"/>
      <c r="FI151" s="926"/>
      <c r="FJ151" s="926"/>
      <c r="FK151" s="926"/>
      <c r="FL151" s="926"/>
      <c r="FM151" s="926"/>
      <c r="FN151" s="926"/>
      <c r="FO151" s="926"/>
      <c r="FP151" s="926"/>
      <c r="FQ151" s="926"/>
      <c r="FR151" s="926"/>
      <c r="FS151" s="926"/>
      <c r="FT151" s="926"/>
      <c r="FU151" s="926"/>
      <c r="FV151" s="926"/>
      <c r="FW151" s="926"/>
      <c r="FX151" s="926"/>
      <c r="FY151" s="926"/>
      <c r="FZ151" s="926"/>
      <c r="GA151" s="926"/>
      <c r="GB151" s="926"/>
      <c r="GC151" s="926"/>
      <c r="GD151" s="926"/>
      <c r="GE151" s="926"/>
      <c r="GF151" s="926"/>
      <c r="GG151" s="926"/>
      <c r="GH151" s="926"/>
      <c r="GI151" s="926"/>
      <c r="GJ151" s="926"/>
      <c r="GK151" s="926"/>
      <c r="GL151" s="926"/>
      <c r="GM151" s="926"/>
      <c r="GN151" s="926"/>
      <c r="GO151" s="926"/>
      <c r="GP151" s="926"/>
      <c r="GQ151" s="926"/>
      <c r="GR151" s="926"/>
      <c r="GS151" s="926"/>
      <c r="GT151" s="926"/>
      <c r="GU151" s="926"/>
      <c r="GV151" s="926"/>
      <c r="GW151" s="926"/>
      <c r="GX151" s="926"/>
      <c r="GY151" s="926"/>
      <c r="GZ151" s="926"/>
      <c r="HA151" s="926"/>
      <c r="HB151" s="926"/>
      <c r="HC151" s="926"/>
      <c r="HD151" s="926"/>
      <c r="HE151" s="926"/>
      <c r="HF151" s="926"/>
      <c r="HG151" s="926"/>
      <c r="HH151" s="926"/>
      <c r="HI151" s="926"/>
      <c r="HJ151" s="926"/>
      <c r="HK151" s="926"/>
      <c r="HL151" s="926"/>
      <c r="HM151" s="926"/>
      <c r="HN151" s="926"/>
      <c r="HO151" s="926"/>
      <c r="HP151" s="926"/>
      <c r="HQ151" s="926"/>
      <c r="HR151" s="926"/>
      <c r="HS151" s="926"/>
      <c r="HT151" s="926"/>
      <c r="HU151" s="926"/>
      <c r="HV151" s="926"/>
      <c r="HW151" s="926"/>
      <c r="HX151" s="926"/>
      <c r="HY151" s="926"/>
      <c r="HZ151" s="926"/>
      <c r="IA151" s="926"/>
      <c r="IB151" s="926"/>
      <c r="IC151" s="926"/>
      <c r="ID151" s="926"/>
      <c r="IE151" s="926"/>
      <c r="IF151" s="926"/>
      <c r="IG151" s="926"/>
      <c r="IH151" s="926"/>
      <c r="II151" s="926"/>
      <c r="IJ151" s="926"/>
      <c r="IK151" s="926"/>
      <c r="IL151" s="926"/>
      <c r="IM151" s="926"/>
      <c r="IN151" s="926"/>
      <c r="IO151" s="926"/>
      <c r="IP151" s="926"/>
      <c r="IQ151" s="926"/>
      <c r="IR151" s="926"/>
      <c r="IS151" s="926"/>
      <c r="IT151" s="926"/>
      <c r="IU151" s="926"/>
      <c r="IV151" s="926"/>
    </row>
    <row r="152" spans="1:256" s="1183" customFormat="1" ht="15" customHeight="1">
      <c r="A152" s="1018"/>
      <c r="B152" s="1018"/>
      <c r="C152" s="1018"/>
      <c r="D152" s="1103"/>
      <c r="E152" s="1103"/>
      <c r="F152" s="1103"/>
      <c r="G152" s="1021"/>
      <c r="H152" s="1021"/>
      <c r="I152" s="926"/>
      <c r="J152" s="1022"/>
      <c r="K152" s="926"/>
      <c r="L152" s="926"/>
      <c r="M152" s="1022"/>
      <c r="N152" s="926"/>
      <c r="O152" s="926"/>
      <c r="P152" s="926"/>
      <c r="Q152" s="926"/>
      <c r="R152" s="926"/>
      <c r="S152" s="926"/>
      <c r="T152" s="926"/>
      <c r="U152" s="926"/>
      <c r="V152" s="926"/>
      <c r="W152" s="926"/>
      <c r="X152" s="926"/>
      <c r="Y152" s="926"/>
      <c r="Z152" s="926"/>
      <c r="AA152" s="926"/>
      <c r="AB152" s="926"/>
      <c r="AC152" s="926"/>
      <c r="AD152" s="926"/>
      <c r="AE152" s="926"/>
      <c r="AF152" s="926"/>
      <c r="AG152" s="926"/>
      <c r="AH152" s="926"/>
      <c r="AI152" s="926"/>
      <c r="AJ152" s="926"/>
      <c r="AK152" s="926"/>
      <c r="AL152" s="926"/>
      <c r="AM152" s="926"/>
      <c r="AN152" s="926"/>
      <c r="AO152" s="926"/>
      <c r="AP152" s="926"/>
      <c r="AQ152" s="926"/>
      <c r="AR152" s="926"/>
      <c r="AS152" s="926"/>
      <c r="AT152" s="926"/>
      <c r="AU152" s="926"/>
      <c r="AV152" s="926"/>
      <c r="AW152" s="926"/>
      <c r="AX152" s="926"/>
      <c r="AY152" s="926"/>
      <c r="AZ152" s="926"/>
      <c r="BA152" s="926"/>
      <c r="BB152" s="926"/>
      <c r="BC152" s="926"/>
      <c r="BD152" s="926"/>
      <c r="BE152" s="926"/>
      <c r="BF152" s="926"/>
      <c r="BG152" s="926"/>
      <c r="BH152" s="926"/>
      <c r="BI152" s="926"/>
      <c r="BJ152" s="926"/>
      <c r="BK152" s="926"/>
      <c r="BL152" s="926"/>
      <c r="BM152" s="926"/>
      <c r="BN152" s="926"/>
      <c r="BO152" s="926"/>
      <c r="BP152" s="926"/>
      <c r="BQ152" s="926"/>
      <c r="BR152" s="926"/>
      <c r="BS152" s="926"/>
      <c r="BT152" s="926"/>
      <c r="BU152" s="926"/>
      <c r="BV152" s="926"/>
      <c r="BW152" s="926"/>
      <c r="BX152" s="926"/>
      <c r="BY152" s="926"/>
      <c r="BZ152" s="926"/>
      <c r="CA152" s="926"/>
      <c r="CB152" s="926"/>
      <c r="CC152" s="926"/>
      <c r="CD152" s="926"/>
      <c r="CE152" s="926"/>
      <c r="CF152" s="926"/>
      <c r="CG152" s="926"/>
      <c r="CH152" s="926"/>
      <c r="CI152" s="926"/>
      <c r="CJ152" s="926"/>
      <c r="CK152" s="926"/>
      <c r="CL152" s="926"/>
      <c r="CM152" s="926"/>
      <c r="CN152" s="926"/>
      <c r="CO152" s="926"/>
      <c r="CP152" s="926"/>
      <c r="CQ152" s="926"/>
      <c r="CR152" s="926"/>
      <c r="CS152" s="926"/>
      <c r="CT152" s="926"/>
      <c r="CU152" s="926"/>
      <c r="CV152" s="926"/>
      <c r="CW152" s="926"/>
      <c r="CX152" s="926"/>
      <c r="CY152" s="926"/>
      <c r="CZ152" s="926"/>
      <c r="DA152" s="926"/>
      <c r="DB152" s="926"/>
      <c r="DC152" s="926"/>
      <c r="DD152" s="926"/>
      <c r="DE152" s="926"/>
      <c r="DF152" s="926"/>
      <c r="DG152" s="926"/>
      <c r="DH152" s="926"/>
      <c r="DI152" s="926"/>
      <c r="DJ152" s="926"/>
      <c r="DK152" s="926"/>
      <c r="DL152" s="926"/>
      <c r="DM152" s="926"/>
      <c r="DN152" s="926"/>
      <c r="DO152" s="926"/>
      <c r="DP152" s="926"/>
      <c r="DQ152" s="926"/>
      <c r="DR152" s="926"/>
      <c r="DS152" s="926"/>
      <c r="DT152" s="926"/>
      <c r="DU152" s="926"/>
      <c r="DV152" s="926"/>
      <c r="DW152" s="926"/>
      <c r="DX152" s="926"/>
      <c r="DY152" s="926"/>
      <c r="DZ152" s="926"/>
      <c r="EA152" s="926"/>
      <c r="EB152" s="926"/>
      <c r="EC152" s="926"/>
      <c r="ED152" s="926"/>
      <c r="EE152" s="926"/>
      <c r="EF152" s="926"/>
      <c r="EG152" s="926"/>
      <c r="EH152" s="926"/>
      <c r="EI152" s="926"/>
      <c r="EJ152" s="926"/>
      <c r="EK152" s="926"/>
      <c r="EL152" s="926"/>
      <c r="EM152" s="926"/>
      <c r="EN152" s="926"/>
      <c r="EO152" s="926"/>
      <c r="EP152" s="926"/>
      <c r="EQ152" s="926"/>
      <c r="ER152" s="926"/>
      <c r="ES152" s="926"/>
      <c r="ET152" s="926"/>
      <c r="EU152" s="926"/>
      <c r="EV152" s="926"/>
      <c r="EW152" s="926"/>
      <c r="EX152" s="926"/>
      <c r="EY152" s="926"/>
      <c r="EZ152" s="926"/>
      <c r="FA152" s="926"/>
      <c r="FB152" s="926"/>
      <c r="FC152" s="926"/>
      <c r="FD152" s="926"/>
      <c r="FE152" s="926"/>
      <c r="FF152" s="926"/>
      <c r="FG152" s="926"/>
      <c r="FH152" s="926"/>
      <c r="FI152" s="926"/>
      <c r="FJ152" s="926"/>
      <c r="FK152" s="926"/>
      <c r="FL152" s="926"/>
      <c r="FM152" s="926"/>
      <c r="FN152" s="926"/>
      <c r="FO152" s="926"/>
      <c r="FP152" s="926"/>
      <c r="FQ152" s="926"/>
      <c r="FR152" s="926"/>
      <c r="FS152" s="926"/>
      <c r="FT152" s="926"/>
      <c r="FU152" s="926"/>
      <c r="FV152" s="926"/>
      <c r="FW152" s="926"/>
      <c r="FX152" s="926"/>
      <c r="FY152" s="926"/>
      <c r="FZ152" s="926"/>
      <c r="GA152" s="926"/>
      <c r="GB152" s="926"/>
      <c r="GC152" s="926"/>
      <c r="GD152" s="926"/>
      <c r="GE152" s="926"/>
      <c r="GF152" s="926"/>
      <c r="GG152" s="926"/>
      <c r="GH152" s="926"/>
      <c r="GI152" s="926"/>
      <c r="GJ152" s="926"/>
      <c r="GK152" s="926"/>
      <c r="GL152" s="926"/>
      <c r="GM152" s="926"/>
      <c r="GN152" s="926"/>
      <c r="GO152" s="926"/>
      <c r="GP152" s="926"/>
      <c r="GQ152" s="926"/>
      <c r="GR152" s="926"/>
      <c r="GS152" s="926"/>
      <c r="GT152" s="926"/>
      <c r="GU152" s="926"/>
      <c r="GV152" s="926"/>
      <c r="GW152" s="926"/>
      <c r="GX152" s="926"/>
      <c r="GY152" s="926"/>
      <c r="GZ152" s="926"/>
      <c r="HA152" s="926"/>
      <c r="HB152" s="926"/>
      <c r="HC152" s="926"/>
      <c r="HD152" s="926"/>
      <c r="HE152" s="926"/>
      <c r="HF152" s="926"/>
      <c r="HG152" s="926"/>
      <c r="HH152" s="926"/>
      <c r="HI152" s="926"/>
      <c r="HJ152" s="926"/>
      <c r="HK152" s="926"/>
      <c r="HL152" s="926"/>
      <c r="HM152" s="926"/>
      <c r="HN152" s="926"/>
      <c r="HO152" s="926"/>
      <c r="HP152" s="926"/>
      <c r="HQ152" s="926"/>
      <c r="HR152" s="926"/>
      <c r="HS152" s="926"/>
      <c r="HT152" s="926"/>
      <c r="HU152" s="926"/>
      <c r="HV152" s="926"/>
      <c r="HW152" s="926"/>
      <c r="HX152" s="926"/>
      <c r="HY152" s="926"/>
      <c r="HZ152" s="926"/>
      <c r="IA152" s="926"/>
      <c r="IB152" s="926"/>
      <c r="IC152" s="926"/>
      <c r="ID152" s="926"/>
      <c r="IE152" s="926"/>
      <c r="IF152" s="926"/>
      <c r="IG152" s="926"/>
      <c r="IH152" s="926"/>
      <c r="II152" s="926"/>
      <c r="IJ152" s="926"/>
      <c r="IK152" s="926"/>
      <c r="IL152" s="926"/>
      <c r="IM152" s="926"/>
      <c r="IN152" s="926"/>
      <c r="IO152" s="926"/>
      <c r="IP152" s="926"/>
      <c r="IQ152" s="926"/>
      <c r="IR152" s="926"/>
      <c r="IS152" s="926"/>
      <c r="IT152" s="926"/>
      <c r="IU152" s="926"/>
      <c r="IV152" s="926"/>
    </row>
    <row r="153" spans="1:256" s="1183" customFormat="1" ht="15" customHeight="1">
      <c r="A153" s="1018"/>
      <c r="B153" s="1018"/>
      <c r="C153" s="1018"/>
      <c r="D153" s="1103"/>
      <c r="E153" s="1103"/>
      <c r="F153" s="1103"/>
      <c r="G153" s="1021"/>
      <c r="H153" s="1021"/>
      <c r="I153" s="926"/>
      <c r="J153" s="1022"/>
      <c r="K153" s="926"/>
      <c r="L153" s="926"/>
      <c r="M153" s="1022"/>
      <c r="N153" s="926"/>
      <c r="O153" s="926"/>
      <c r="P153" s="926"/>
      <c r="Q153" s="926"/>
      <c r="R153" s="926"/>
      <c r="S153" s="926"/>
      <c r="T153" s="926"/>
      <c r="U153" s="926"/>
      <c r="V153" s="926"/>
      <c r="W153" s="926"/>
      <c r="X153" s="926"/>
      <c r="Y153" s="926"/>
      <c r="Z153" s="926"/>
      <c r="AA153" s="926"/>
      <c r="AB153" s="926"/>
      <c r="AC153" s="926"/>
      <c r="AD153" s="926"/>
      <c r="AE153" s="926"/>
      <c r="AF153" s="926"/>
      <c r="AG153" s="926"/>
      <c r="AH153" s="926"/>
      <c r="AI153" s="926"/>
      <c r="AJ153" s="926"/>
      <c r="AK153" s="926"/>
      <c r="AL153" s="926"/>
      <c r="AM153" s="926"/>
      <c r="AN153" s="926"/>
      <c r="AO153" s="926"/>
      <c r="AP153" s="926"/>
      <c r="AQ153" s="926"/>
      <c r="AR153" s="926"/>
      <c r="AS153" s="926"/>
      <c r="AT153" s="926"/>
      <c r="AU153" s="926"/>
      <c r="AV153" s="926"/>
      <c r="AW153" s="926"/>
      <c r="AX153" s="926"/>
      <c r="AY153" s="926"/>
      <c r="AZ153" s="926"/>
      <c r="BA153" s="926"/>
      <c r="BB153" s="926"/>
      <c r="BC153" s="926"/>
      <c r="BD153" s="926"/>
      <c r="BE153" s="926"/>
      <c r="BF153" s="926"/>
      <c r="BG153" s="926"/>
      <c r="BH153" s="926"/>
      <c r="BI153" s="926"/>
      <c r="BJ153" s="926"/>
      <c r="BK153" s="926"/>
      <c r="BL153" s="926"/>
      <c r="BM153" s="926"/>
      <c r="BN153" s="926"/>
      <c r="BO153" s="926"/>
      <c r="BP153" s="926"/>
      <c r="BQ153" s="926"/>
      <c r="BR153" s="926"/>
      <c r="BS153" s="926"/>
      <c r="BT153" s="926"/>
      <c r="BU153" s="926"/>
      <c r="BV153" s="926"/>
      <c r="BW153" s="926"/>
      <c r="BX153" s="926"/>
      <c r="BY153" s="926"/>
      <c r="BZ153" s="926"/>
      <c r="CA153" s="926"/>
      <c r="CB153" s="926"/>
      <c r="CC153" s="926"/>
      <c r="CD153" s="926"/>
      <c r="CE153" s="926"/>
      <c r="CF153" s="926"/>
      <c r="CG153" s="926"/>
      <c r="CH153" s="926"/>
      <c r="CI153" s="926"/>
      <c r="CJ153" s="926"/>
      <c r="CK153" s="926"/>
      <c r="CL153" s="926"/>
      <c r="CM153" s="926"/>
      <c r="CN153" s="926"/>
      <c r="CO153" s="926"/>
      <c r="CP153" s="926"/>
      <c r="CQ153" s="926"/>
      <c r="CR153" s="926"/>
      <c r="CS153" s="926"/>
      <c r="CT153" s="926"/>
      <c r="CU153" s="926"/>
      <c r="CV153" s="926"/>
      <c r="CW153" s="926"/>
      <c r="CX153" s="926"/>
      <c r="CY153" s="926"/>
      <c r="CZ153" s="926"/>
      <c r="DA153" s="926"/>
      <c r="DB153" s="926"/>
      <c r="DC153" s="926"/>
      <c r="DD153" s="926"/>
      <c r="DE153" s="926"/>
      <c r="DF153" s="926"/>
      <c r="DG153" s="926"/>
      <c r="DH153" s="926"/>
      <c r="DI153" s="926"/>
      <c r="DJ153" s="926"/>
      <c r="DK153" s="926"/>
      <c r="DL153" s="926"/>
      <c r="DM153" s="926"/>
      <c r="DN153" s="926"/>
      <c r="DO153" s="926"/>
      <c r="DP153" s="926"/>
      <c r="DQ153" s="926"/>
      <c r="DR153" s="926"/>
      <c r="DS153" s="926"/>
      <c r="DT153" s="926"/>
      <c r="DU153" s="926"/>
      <c r="DV153" s="926"/>
      <c r="DW153" s="926"/>
      <c r="DX153" s="926"/>
      <c r="DY153" s="926"/>
      <c r="DZ153" s="926"/>
      <c r="EA153" s="926"/>
      <c r="EB153" s="926"/>
      <c r="EC153" s="926"/>
      <c r="ED153" s="926"/>
      <c r="EE153" s="926"/>
      <c r="EF153" s="926"/>
      <c r="EG153" s="926"/>
      <c r="EH153" s="926"/>
      <c r="EI153" s="926"/>
      <c r="EJ153" s="926"/>
      <c r="EK153" s="926"/>
      <c r="EL153" s="926"/>
      <c r="EM153" s="926"/>
      <c r="EN153" s="926"/>
      <c r="EO153" s="926"/>
      <c r="EP153" s="926"/>
      <c r="EQ153" s="926"/>
      <c r="ER153" s="926"/>
      <c r="ES153" s="926"/>
      <c r="ET153" s="926"/>
      <c r="EU153" s="926"/>
      <c r="EV153" s="926"/>
      <c r="EW153" s="926"/>
      <c r="EX153" s="926"/>
      <c r="EY153" s="926"/>
      <c r="EZ153" s="926"/>
      <c r="FA153" s="926"/>
      <c r="FB153" s="926"/>
      <c r="FC153" s="926"/>
      <c r="FD153" s="926"/>
      <c r="FE153" s="926"/>
      <c r="FF153" s="926"/>
      <c r="FG153" s="926"/>
      <c r="FH153" s="926"/>
      <c r="FI153" s="926"/>
      <c r="FJ153" s="926"/>
      <c r="FK153" s="926"/>
      <c r="FL153" s="926"/>
      <c r="FM153" s="926"/>
      <c r="FN153" s="926"/>
      <c r="FO153" s="926"/>
      <c r="FP153" s="926"/>
      <c r="FQ153" s="926"/>
      <c r="FR153" s="926"/>
      <c r="FS153" s="926"/>
      <c r="FT153" s="926"/>
      <c r="FU153" s="926"/>
      <c r="FV153" s="926"/>
      <c r="FW153" s="926"/>
      <c r="FX153" s="926"/>
      <c r="FY153" s="926"/>
      <c r="FZ153" s="926"/>
      <c r="GA153" s="926"/>
      <c r="GB153" s="926"/>
      <c r="GC153" s="926"/>
      <c r="GD153" s="926"/>
      <c r="GE153" s="926"/>
      <c r="GF153" s="926"/>
      <c r="GG153" s="926"/>
      <c r="GH153" s="926"/>
      <c r="GI153" s="926"/>
      <c r="GJ153" s="926"/>
      <c r="GK153" s="926"/>
      <c r="GL153" s="926"/>
      <c r="GM153" s="926"/>
      <c r="GN153" s="926"/>
      <c r="GO153" s="926"/>
      <c r="GP153" s="926"/>
      <c r="GQ153" s="926"/>
      <c r="GR153" s="926"/>
      <c r="GS153" s="926"/>
      <c r="GT153" s="926"/>
      <c r="GU153" s="926"/>
      <c r="GV153" s="926"/>
      <c r="GW153" s="926"/>
      <c r="GX153" s="926"/>
      <c r="GY153" s="926"/>
      <c r="GZ153" s="926"/>
      <c r="HA153" s="926"/>
      <c r="HB153" s="926"/>
      <c r="HC153" s="926"/>
      <c r="HD153" s="926"/>
      <c r="HE153" s="926"/>
      <c r="HF153" s="926"/>
      <c r="HG153" s="926"/>
      <c r="HH153" s="926"/>
      <c r="HI153" s="926"/>
      <c r="HJ153" s="926"/>
      <c r="HK153" s="926"/>
      <c r="HL153" s="926"/>
      <c r="HM153" s="926"/>
      <c r="HN153" s="926"/>
      <c r="HO153" s="926"/>
      <c r="HP153" s="926"/>
      <c r="HQ153" s="926"/>
      <c r="HR153" s="926"/>
      <c r="HS153" s="926"/>
      <c r="HT153" s="926"/>
      <c r="HU153" s="926"/>
      <c r="HV153" s="926"/>
      <c r="HW153" s="926"/>
      <c r="HX153" s="926"/>
      <c r="HY153" s="926"/>
      <c r="HZ153" s="926"/>
      <c r="IA153" s="926"/>
      <c r="IB153" s="926"/>
      <c r="IC153" s="926"/>
      <c r="ID153" s="926"/>
      <c r="IE153" s="926"/>
      <c r="IF153" s="926"/>
      <c r="IG153" s="926"/>
      <c r="IH153" s="926"/>
      <c r="II153" s="926"/>
      <c r="IJ153" s="926"/>
      <c r="IK153" s="926"/>
      <c r="IL153" s="926"/>
      <c r="IM153" s="926"/>
      <c r="IN153" s="926"/>
      <c r="IO153" s="926"/>
      <c r="IP153" s="926"/>
      <c r="IQ153" s="926"/>
      <c r="IR153" s="926"/>
      <c r="IS153" s="926"/>
      <c r="IT153" s="926"/>
      <c r="IU153" s="926"/>
      <c r="IV153" s="926"/>
    </row>
    <row r="154" spans="1:256" s="1183" customFormat="1" ht="15" customHeight="1">
      <c r="A154" s="1018"/>
      <c r="B154" s="1018"/>
      <c r="C154" s="1018"/>
      <c r="D154" s="1103"/>
      <c r="E154" s="1103"/>
      <c r="F154" s="1103"/>
      <c r="G154" s="1021"/>
      <c r="H154" s="1021"/>
      <c r="I154" s="926"/>
      <c r="J154" s="1022"/>
      <c r="K154" s="926"/>
      <c r="L154" s="926"/>
      <c r="M154" s="1022"/>
      <c r="N154" s="926"/>
      <c r="O154" s="926"/>
      <c r="P154" s="926"/>
      <c r="Q154" s="926"/>
      <c r="R154" s="926"/>
      <c r="S154" s="926"/>
      <c r="T154" s="926"/>
      <c r="U154" s="926"/>
      <c r="V154" s="926"/>
      <c r="W154" s="926"/>
      <c r="X154" s="926"/>
      <c r="Y154" s="926"/>
      <c r="Z154" s="926"/>
      <c r="AA154" s="926"/>
      <c r="AB154" s="926"/>
      <c r="AC154" s="926"/>
      <c r="AD154" s="926"/>
      <c r="AE154" s="926"/>
      <c r="AF154" s="926"/>
      <c r="AG154" s="926"/>
      <c r="AH154" s="926"/>
      <c r="AI154" s="926"/>
      <c r="AJ154" s="926"/>
      <c r="AK154" s="926"/>
      <c r="AL154" s="926"/>
      <c r="AM154" s="926"/>
      <c r="AN154" s="926"/>
      <c r="AO154" s="926"/>
      <c r="AP154" s="926"/>
      <c r="AQ154" s="926"/>
      <c r="AR154" s="926"/>
      <c r="AS154" s="926"/>
      <c r="AT154" s="926"/>
      <c r="AU154" s="926"/>
      <c r="AV154" s="926"/>
      <c r="AW154" s="926"/>
      <c r="AX154" s="926"/>
      <c r="AY154" s="926"/>
      <c r="AZ154" s="926"/>
      <c r="BA154" s="926"/>
      <c r="BB154" s="926"/>
      <c r="BC154" s="926"/>
      <c r="BD154" s="926"/>
      <c r="BE154" s="926"/>
      <c r="BF154" s="926"/>
      <c r="BG154" s="926"/>
      <c r="BH154" s="926"/>
      <c r="BI154" s="926"/>
      <c r="BJ154" s="926"/>
      <c r="BK154" s="926"/>
      <c r="BL154" s="926"/>
      <c r="BM154" s="926"/>
      <c r="BN154" s="926"/>
      <c r="BO154" s="926"/>
      <c r="BP154" s="926"/>
      <c r="BQ154" s="926"/>
      <c r="BR154" s="926"/>
      <c r="BS154" s="926"/>
      <c r="BT154" s="926"/>
      <c r="BU154" s="926"/>
      <c r="BV154" s="926"/>
      <c r="BW154" s="926"/>
      <c r="BX154" s="926"/>
      <c r="BY154" s="926"/>
      <c r="BZ154" s="926"/>
      <c r="CA154" s="926"/>
      <c r="CB154" s="926"/>
      <c r="CC154" s="926"/>
      <c r="CD154" s="926"/>
      <c r="CE154" s="926"/>
      <c r="CF154" s="926"/>
      <c r="CG154" s="926"/>
      <c r="CH154" s="926"/>
      <c r="CI154" s="926"/>
      <c r="CJ154" s="926"/>
      <c r="CK154" s="926"/>
      <c r="CL154" s="926"/>
      <c r="CM154" s="926"/>
      <c r="CN154" s="926"/>
      <c r="CO154" s="926"/>
      <c r="CP154" s="926"/>
      <c r="CQ154" s="926"/>
      <c r="CR154" s="926"/>
      <c r="CS154" s="926"/>
      <c r="CT154" s="926"/>
      <c r="CU154" s="926"/>
      <c r="CV154" s="926"/>
      <c r="CW154" s="926"/>
      <c r="CX154" s="926"/>
      <c r="CY154" s="926"/>
      <c r="CZ154" s="926"/>
      <c r="DA154" s="926"/>
      <c r="DB154" s="926"/>
      <c r="DC154" s="926"/>
      <c r="DD154" s="926"/>
      <c r="DE154" s="926"/>
      <c r="DF154" s="926"/>
      <c r="DG154" s="926"/>
      <c r="DH154" s="926"/>
      <c r="DI154" s="926"/>
      <c r="DJ154" s="926"/>
      <c r="DK154" s="926"/>
      <c r="DL154" s="926"/>
      <c r="DM154" s="926"/>
      <c r="DN154" s="926"/>
      <c r="DO154" s="926"/>
      <c r="DP154" s="926"/>
      <c r="DQ154" s="926"/>
      <c r="DR154" s="926"/>
      <c r="DS154" s="926"/>
      <c r="DT154" s="926"/>
      <c r="DU154" s="926"/>
      <c r="DV154" s="926"/>
      <c r="DW154" s="926"/>
      <c r="DX154" s="926"/>
      <c r="DY154" s="926"/>
      <c r="DZ154" s="926"/>
      <c r="EA154" s="926"/>
      <c r="EB154" s="926"/>
      <c r="EC154" s="926"/>
      <c r="ED154" s="926"/>
      <c r="EE154" s="926"/>
      <c r="EF154" s="926"/>
      <c r="EG154" s="926"/>
      <c r="EH154" s="926"/>
      <c r="EI154" s="926"/>
      <c r="EJ154" s="926"/>
      <c r="EK154" s="926"/>
      <c r="EL154" s="926"/>
      <c r="EM154" s="926"/>
      <c r="EN154" s="926"/>
      <c r="EO154" s="926"/>
      <c r="EP154" s="926"/>
      <c r="EQ154" s="926"/>
      <c r="ER154" s="926"/>
      <c r="ES154" s="926"/>
      <c r="ET154" s="926"/>
      <c r="EU154" s="926"/>
      <c r="EV154" s="926"/>
      <c r="EW154" s="926"/>
      <c r="EX154" s="926"/>
      <c r="EY154" s="926"/>
      <c r="EZ154" s="926"/>
      <c r="FA154" s="926"/>
      <c r="FB154" s="926"/>
      <c r="FC154" s="926"/>
      <c r="FD154" s="926"/>
      <c r="FE154" s="926"/>
      <c r="FF154" s="926"/>
      <c r="FG154" s="926"/>
      <c r="FH154" s="926"/>
      <c r="FI154" s="926"/>
      <c r="FJ154" s="926"/>
      <c r="FK154" s="926"/>
      <c r="FL154" s="926"/>
      <c r="FM154" s="926"/>
      <c r="FN154" s="926"/>
      <c r="FO154" s="926"/>
      <c r="FP154" s="926"/>
      <c r="FQ154" s="926"/>
      <c r="FR154" s="926"/>
      <c r="FS154" s="926"/>
      <c r="FT154" s="926"/>
      <c r="FU154" s="926"/>
      <c r="FV154" s="926"/>
      <c r="FW154" s="926"/>
      <c r="FX154" s="926"/>
      <c r="FY154" s="926"/>
      <c r="FZ154" s="926"/>
      <c r="GA154" s="926"/>
      <c r="GB154" s="926"/>
      <c r="GC154" s="926"/>
      <c r="GD154" s="926"/>
      <c r="GE154" s="926"/>
      <c r="GF154" s="926"/>
      <c r="GG154" s="926"/>
      <c r="GH154" s="926"/>
      <c r="GI154" s="926"/>
      <c r="GJ154" s="926"/>
      <c r="GK154" s="926"/>
      <c r="GL154" s="926"/>
      <c r="GM154" s="926"/>
      <c r="GN154" s="926"/>
      <c r="GO154" s="926"/>
      <c r="GP154" s="926"/>
      <c r="GQ154" s="926"/>
      <c r="GR154" s="926"/>
      <c r="GS154" s="926"/>
      <c r="GT154" s="926"/>
      <c r="GU154" s="926"/>
      <c r="GV154" s="926"/>
      <c r="GW154" s="926"/>
      <c r="GX154" s="926"/>
      <c r="GY154" s="926"/>
      <c r="GZ154" s="926"/>
      <c r="HA154" s="926"/>
      <c r="HB154" s="926"/>
      <c r="HC154" s="926"/>
      <c r="HD154" s="926"/>
      <c r="HE154" s="926"/>
      <c r="HF154" s="926"/>
      <c r="HG154" s="926"/>
      <c r="HH154" s="926"/>
      <c r="HI154" s="926"/>
      <c r="HJ154" s="926"/>
      <c r="HK154" s="926"/>
      <c r="HL154" s="926"/>
      <c r="HM154" s="926"/>
      <c r="HN154" s="926"/>
      <c r="HO154" s="926"/>
      <c r="HP154" s="926"/>
      <c r="HQ154" s="926"/>
      <c r="HR154" s="926"/>
      <c r="HS154" s="926"/>
      <c r="HT154" s="926"/>
      <c r="HU154" s="926"/>
      <c r="HV154" s="926"/>
      <c r="HW154" s="926"/>
      <c r="HX154" s="926"/>
      <c r="HY154" s="926"/>
      <c r="HZ154" s="926"/>
      <c r="IA154" s="926"/>
      <c r="IB154" s="926"/>
      <c r="IC154" s="926"/>
      <c r="ID154" s="926"/>
      <c r="IE154" s="926"/>
      <c r="IF154" s="926"/>
      <c r="IG154" s="926"/>
      <c r="IH154" s="926"/>
      <c r="II154" s="926"/>
      <c r="IJ154" s="926"/>
      <c r="IK154" s="926"/>
      <c r="IL154" s="926"/>
      <c r="IM154" s="926"/>
      <c r="IN154" s="926"/>
      <c r="IO154" s="926"/>
      <c r="IP154" s="926"/>
      <c r="IQ154" s="926"/>
      <c r="IR154" s="926"/>
      <c r="IS154" s="926"/>
      <c r="IT154" s="926"/>
      <c r="IU154" s="926"/>
      <c r="IV154" s="926"/>
    </row>
    <row r="155" spans="1:256" s="1183" customFormat="1" ht="15" customHeight="1">
      <c r="A155" s="1018"/>
      <c r="B155" s="1018"/>
      <c r="C155" s="1018"/>
      <c r="D155" s="1103"/>
      <c r="E155" s="1103"/>
      <c r="F155" s="1103"/>
      <c r="G155" s="1021"/>
      <c r="H155" s="1021"/>
      <c r="I155" s="926"/>
      <c r="J155" s="1022"/>
      <c r="K155" s="926"/>
      <c r="L155" s="926"/>
      <c r="M155" s="1022"/>
      <c r="N155" s="926"/>
      <c r="O155" s="926"/>
      <c r="P155" s="926"/>
      <c r="Q155" s="926"/>
      <c r="R155" s="926"/>
      <c r="S155" s="926"/>
      <c r="T155" s="926"/>
      <c r="U155" s="926"/>
      <c r="V155" s="926"/>
      <c r="W155" s="926"/>
      <c r="X155" s="926"/>
      <c r="Y155" s="926"/>
      <c r="Z155" s="926"/>
      <c r="AA155" s="926"/>
      <c r="AB155" s="926"/>
      <c r="AC155" s="926"/>
      <c r="AD155" s="926"/>
      <c r="AE155" s="926"/>
      <c r="AF155" s="926"/>
      <c r="AG155" s="926"/>
      <c r="AH155" s="926"/>
      <c r="AI155" s="926"/>
      <c r="AJ155" s="926"/>
      <c r="AK155" s="926"/>
      <c r="AL155" s="926"/>
      <c r="AM155" s="926"/>
      <c r="AN155" s="926"/>
      <c r="AO155" s="926"/>
      <c r="AP155" s="926"/>
      <c r="AQ155" s="926"/>
      <c r="AR155" s="926"/>
      <c r="AS155" s="926"/>
      <c r="AT155" s="926"/>
      <c r="AU155" s="926"/>
      <c r="AV155" s="926"/>
      <c r="AW155" s="926"/>
      <c r="AX155" s="926"/>
      <c r="AY155" s="926"/>
      <c r="AZ155" s="926"/>
      <c r="BA155" s="926"/>
      <c r="BB155" s="926"/>
      <c r="BC155" s="926"/>
      <c r="BD155" s="926"/>
      <c r="BE155" s="926"/>
      <c r="BF155" s="926"/>
      <c r="BG155" s="926"/>
      <c r="BH155" s="926"/>
      <c r="BI155" s="926"/>
      <c r="BJ155" s="926"/>
      <c r="BK155" s="926"/>
      <c r="BL155" s="926"/>
      <c r="BM155" s="926"/>
      <c r="BN155" s="926"/>
      <c r="BO155" s="926"/>
      <c r="BP155" s="926"/>
      <c r="BQ155" s="926"/>
      <c r="BR155" s="926"/>
      <c r="BS155" s="926"/>
      <c r="BT155" s="926"/>
      <c r="BU155" s="926"/>
      <c r="BV155" s="926"/>
      <c r="BW155" s="926"/>
      <c r="BX155" s="926"/>
      <c r="BY155" s="926"/>
      <c r="BZ155" s="926"/>
      <c r="CA155" s="926"/>
      <c r="CB155" s="926"/>
      <c r="CC155" s="926"/>
      <c r="CD155" s="926"/>
      <c r="CE155" s="926"/>
      <c r="CF155" s="926"/>
      <c r="CG155" s="926"/>
      <c r="CH155" s="926"/>
      <c r="CI155" s="926"/>
      <c r="CJ155" s="926"/>
      <c r="CK155" s="926"/>
      <c r="CL155" s="926"/>
      <c r="CM155" s="926"/>
      <c r="CN155" s="926"/>
      <c r="CO155" s="926"/>
      <c r="CP155" s="926"/>
      <c r="CQ155" s="926"/>
      <c r="CR155" s="926"/>
      <c r="CS155" s="926"/>
      <c r="CT155" s="926"/>
      <c r="CU155" s="926"/>
      <c r="CV155" s="926"/>
      <c r="CW155" s="926"/>
      <c r="CX155" s="926"/>
      <c r="CY155" s="926"/>
      <c r="CZ155" s="926"/>
      <c r="DA155" s="926"/>
      <c r="DB155" s="926"/>
      <c r="DC155" s="926"/>
      <c r="DD155" s="926"/>
      <c r="DE155" s="926"/>
      <c r="DF155" s="926"/>
      <c r="DG155" s="926"/>
      <c r="DH155" s="926"/>
      <c r="DI155" s="926"/>
      <c r="DJ155" s="926"/>
      <c r="DK155" s="926"/>
      <c r="DL155" s="926"/>
      <c r="DM155" s="926"/>
      <c r="DN155" s="926"/>
      <c r="DO155" s="926"/>
      <c r="DP155" s="926"/>
      <c r="DQ155" s="926"/>
      <c r="DR155" s="926"/>
      <c r="DS155" s="926"/>
      <c r="DT155" s="926"/>
      <c r="DU155" s="926"/>
      <c r="DV155" s="926"/>
      <c r="DW155" s="926"/>
      <c r="DX155" s="926"/>
      <c r="DY155" s="926"/>
      <c r="DZ155" s="926"/>
      <c r="EA155" s="926"/>
      <c r="EB155" s="926"/>
      <c r="EC155" s="926"/>
      <c r="ED155" s="926"/>
      <c r="EE155" s="926"/>
      <c r="EF155" s="926"/>
      <c r="EG155" s="926"/>
      <c r="EH155" s="926"/>
      <c r="EI155" s="926"/>
      <c r="EJ155" s="926"/>
      <c r="EK155" s="926"/>
      <c r="EL155" s="926"/>
      <c r="EM155" s="926"/>
      <c r="EN155" s="926"/>
      <c r="EO155" s="926"/>
      <c r="EP155" s="926"/>
      <c r="EQ155" s="926"/>
      <c r="ER155" s="926"/>
      <c r="ES155" s="926"/>
      <c r="ET155" s="926"/>
      <c r="EU155" s="926"/>
      <c r="EV155" s="926"/>
      <c r="EW155" s="926"/>
      <c r="EX155" s="926"/>
      <c r="EY155" s="926"/>
      <c r="EZ155" s="926"/>
      <c r="FA155" s="926"/>
      <c r="FB155" s="926"/>
      <c r="FC155" s="926"/>
      <c r="FD155" s="926"/>
      <c r="FE155" s="926"/>
      <c r="FF155" s="926"/>
      <c r="FG155" s="926"/>
      <c r="FH155" s="926"/>
      <c r="FI155" s="926"/>
      <c r="FJ155" s="926"/>
      <c r="FK155" s="926"/>
      <c r="FL155" s="926"/>
      <c r="FM155" s="926"/>
      <c r="FN155" s="926"/>
      <c r="FO155" s="926"/>
      <c r="FP155" s="926"/>
      <c r="FQ155" s="926"/>
      <c r="FR155" s="926"/>
      <c r="FS155" s="926"/>
      <c r="FT155" s="926"/>
      <c r="FU155" s="926"/>
      <c r="FV155" s="926"/>
      <c r="FW155" s="926"/>
      <c r="FX155" s="926"/>
      <c r="FY155" s="926"/>
      <c r="FZ155" s="926"/>
      <c r="GA155" s="926"/>
      <c r="GB155" s="926"/>
      <c r="GC155" s="926"/>
      <c r="GD155" s="926"/>
      <c r="GE155" s="926"/>
      <c r="GF155" s="926"/>
      <c r="GG155" s="926"/>
      <c r="GH155" s="926"/>
      <c r="GI155" s="926"/>
      <c r="GJ155" s="926"/>
      <c r="GK155" s="926"/>
      <c r="GL155" s="926"/>
      <c r="GM155" s="926"/>
      <c r="GN155" s="926"/>
      <c r="GO155" s="926"/>
      <c r="GP155" s="926"/>
      <c r="GQ155" s="926"/>
      <c r="GR155" s="926"/>
      <c r="GS155" s="926"/>
      <c r="GT155" s="926"/>
      <c r="GU155" s="926"/>
      <c r="GV155" s="926"/>
      <c r="GW155" s="926"/>
      <c r="GX155" s="926"/>
      <c r="GY155" s="926"/>
      <c r="GZ155" s="926"/>
      <c r="HA155" s="926"/>
      <c r="HB155" s="926"/>
      <c r="HC155" s="926"/>
      <c r="HD155" s="926"/>
      <c r="HE155" s="926"/>
      <c r="HF155" s="926"/>
      <c r="HG155" s="926"/>
      <c r="HH155" s="926"/>
      <c r="HI155" s="926"/>
      <c r="HJ155" s="926"/>
      <c r="HK155" s="926"/>
      <c r="HL155" s="926"/>
      <c r="HM155" s="926"/>
      <c r="HN155" s="926"/>
      <c r="HO155" s="926"/>
      <c r="HP155" s="926"/>
      <c r="HQ155" s="926"/>
      <c r="HR155" s="926"/>
      <c r="HS155" s="926"/>
      <c r="HT155" s="926"/>
      <c r="HU155" s="926"/>
      <c r="HV155" s="926"/>
      <c r="HW155" s="926"/>
      <c r="HX155" s="926"/>
      <c r="HY155" s="926"/>
      <c r="HZ155" s="926"/>
      <c r="IA155" s="926"/>
      <c r="IB155" s="926"/>
      <c r="IC155" s="926"/>
      <c r="ID155" s="926"/>
      <c r="IE155" s="926"/>
      <c r="IF155" s="926"/>
      <c r="IG155" s="926"/>
      <c r="IH155" s="926"/>
      <c r="II155" s="926"/>
      <c r="IJ155" s="926"/>
      <c r="IK155" s="926"/>
      <c r="IL155" s="926"/>
      <c r="IM155" s="926"/>
      <c r="IN155" s="926"/>
      <c r="IO155" s="926"/>
      <c r="IP155" s="926"/>
      <c r="IQ155" s="926"/>
      <c r="IR155" s="926"/>
      <c r="IS155" s="926"/>
      <c r="IT155" s="926"/>
      <c r="IU155" s="926"/>
      <c r="IV155" s="926"/>
    </row>
    <row r="156" spans="1:256" s="1183" customFormat="1" ht="15" customHeight="1">
      <c r="A156" s="1018"/>
      <c r="B156" s="1018"/>
      <c r="C156" s="1018"/>
      <c r="D156" s="1103"/>
      <c r="E156" s="1103"/>
      <c r="F156" s="1103"/>
      <c r="G156" s="1021"/>
      <c r="H156" s="1021"/>
      <c r="I156" s="926"/>
      <c r="J156" s="1022"/>
      <c r="K156" s="926"/>
      <c r="L156" s="926"/>
      <c r="M156" s="1022"/>
      <c r="N156" s="926"/>
      <c r="O156" s="926"/>
      <c r="P156" s="926"/>
      <c r="Q156" s="926"/>
      <c r="R156" s="926"/>
      <c r="S156" s="926"/>
      <c r="T156" s="926"/>
      <c r="U156" s="926"/>
      <c r="V156" s="926"/>
      <c r="W156" s="926"/>
      <c r="X156" s="926"/>
      <c r="Y156" s="926"/>
      <c r="Z156" s="926"/>
      <c r="AA156" s="926"/>
      <c r="AB156" s="926"/>
      <c r="AC156" s="926"/>
      <c r="AD156" s="926"/>
      <c r="AE156" s="926"/>
      <c r="AF156" s="926"/>
      <c r="AG156" s="926"/>
      <c r="AH156" s="926"/>
      <c r="AI156" s="926"/>
      <c r="AJ156" s="926"/>
      <c r="AK156" s="926"/>
      <c r="AL156" s="926"/>
      <c r="AM156" s="926"/>
      <c r="AN156" s="926"/>
      <c r="AO156" s="926"/>
      <c r="AP156" s="926"/>
      <c r="AQ156" s="926"/>
      <c r="AR156" s="926"/>
      <c r="AS156" s="926"/>
      <c r="AT156" s="926"/>
      <c r="AU156" s="926"/>
      <c r="AV156" s="926"/>
      <c r="AW156" s="926"/>
      <c r="AX156" s="926"/>
      <c r="AY156" s="926"/>
      <c r="AZ156" s="926"/>
      <c r="BA156" s="926"/>
      <c r="BB156" s="926"/>
      <c r="BC156" s="926"/>
      <c r="BD156" s="926"/>
      <c r="BE156" s="926"/>
      <c r="BF156" s="926"/>
      <c r="BG156" s="926"/>
      <c r="BH156" s="926"/>
      <c r="BI156" s="926"/>
      <c r="BJ156" s="926"/>
      <c r="BK156" s="926"/>
      <c r="BL156" s="926"/>
      <c r="BM156" s="926"/>
      <c r="BN156" s="926"/>
      <c r="BO156" s="926"/>
      <c r="BP156" s="926"/>
      <c r="BQ156" s="926"/>
      <c r="BR156" s="926"/>
      <c r="BS156" s="926"/>
      <c r="BT156" s="926"/>
      <c r="BU156" s="926"/>
      <c r="BV156" s="926"/>
      <c r="BW156" s="926"/>
      <c r="BX156" s="926"/>
      <c r="BY156" s="926"/>
      <c r="BZ156" s="926"/>
      <c r="CA156" s="926"/>
      <c r="CB156" s="926"/>
      <c r="CC156" s="926"/>
      <c r="CD156" s="926"/>
      <c r="CE156" s="926"/>
      <c r="CF156" s="926"/>
      <c r="CG156" s="926"/>
      <c r="CH156" s="926"/>
      <c r="CI156" s="926"/>
      <c r="CJ156" s="926"/>
      <c r="CK156" s="926"/>
      <c r="CL156" s="926"/>
      <c r="CM156" s="926"/>
      <c r="CN156" s="926"/>
      <c r="CO156" s="926"/>
      <c r="CP156" s="926"/>
      <c r="CQ156" s="926"/>
      <c r="CR156" s="926"/>
      <c r="CS156" s="926"/>
      <c r="CT156" s="926"/>
      <c r="CU156" s="926"/>
      <c r="CV156" s="926"/>
      <c r="CW156" s="926"/>
      <c r="CX156" s="926"/>
      <c r="CY156" s="926"/>
      <c r="CZ156" s="926"/>
      <c r="DA156" s="926"/>
      <c r="DB156" s="926"/>
      <c r="DC156" s="926"/>
      <c r="DD156" s="926"/>
      <c r="DE156" s="926"/>
      <c r="DF156" s="926"/>
      <c r="DG156" s="926"/>
      <c r="DH156" s="926"/>
      <c r="DI156" s="926"/>
      <c r="DJ156" s="926"/>
      <c r="DK156" s="926"/>
      <c r="DL156" s="926"/>
      <c r="DM156" s="926"/>
      <c r="DN156" s="926"/>
      <c r="DO156" s="926"/>
      <c r="DP156" s="926"/>
      <c r="DQ156" s="926"/>
      <c r="DR156" s="926"/>
      <c r="DS156" s="926"/>
      <c r="DT156" s="926"/>
      <c r="DU156" s="926"/>
      <c r="DV156" s="926"/>
      <c r="DW156" s="926"/>
      <c r="DX156" s="926"/>
      <c r="DY156" s="926"/>
      <c r="DZ156" s="926"/>
      <c r="EA156" s="926"/>
      <c r="EB156" s="926"/>
      <c r="EC156" s="926"/>
      <c r="ED156" s="926"/>
      <c r="EE156" s="926"/>
      <c r="EF156" s="926"/>
      <c r="EG156" s="926"/>
      <c r="EH156" s="926"/>
      <c r="EI156" s="926"/>
      <c r="EJ156" s="926"/>
      <c r="EK156" s="926"/>
      <c r="EL156" s="926"/>
      <c r="EM156" s="926"/>
      <c r="EN156" s="926"/>
      <c r="EO156" s="926"/>
      <c r="EP156" s="926"/>
      <c r="EQ156" s="926"/>
      <c r="ER156" s="926"/>
      <c r="ES156" s="926"/>
      <c r="ET156" s="926"/>
      <c r="EU156" s="926"/>
      <c r="EV156" s="926"/>
      <c r="EW156" s="926"/>
      <c r="EX156" s="926"/>
      <c r="EY156" s="926"/>
      <c r="EZ156" s="926"/>
      <c r="FA156" s="926"/>
      <c r="FB156" s="926"/>
      <c r="FC156" s="926"/>
      <c r="FD156" s="926"/>
      <c r="FE156" s="926"/>
      <c r="FF156" s="926"/>
      <c r="FG156" s="926"/>
      <c r="FH156" s="926"/>
      <c r="FI156" s="926"/>
      <c r="FJ156" s="926"/>
      <c r="FK156" s="926"/>
      <c r="FL156" s="926"/>
      <c r="FM156" s="926"/>
      <c r="FN156" s="926"/>
      <c r="FO156" s="926"/>
      <c r="FP156" s="926"/>
      <c r="FQ156" s="926"/>
      <c r="FR156" s="926"/>
      <c r="FS156" s="926"/>
      <c r="FT156" s="926"/>
      <c r="FU156" s="926"/>
      <c r="FV156" s="926"/>
      <c r="FW156" s="926"/>
      <c r="FX156" s="926"/>
      <c r="FY156" s="926"/>
      <c r="FZ156" s="926"/>
      <c r="GA156" s="926"/>
      <c r="GB156" s="926"/>
      <c r="GC156" s="926"/>
      <c r="GD156" s="926"/>
      <c r="GE156" s="926"/>
      <c r="GF156" s="926"/>
      <c r="GG156" s="926"/>
      <c r="GH156" s="926"/>
      <c r="GI156" s="926"/>
      <c r="GJ156" s="926"/>
      <c r="GK156" s="926"/>
      <c r="GL156" s="926"/>
      <c r="GM156" s="926"/>
      <c r="GN156" s="926"/>
      <c r="GO156" s="926"/>
      <c r="GP156" s="926"/>
      <c r="GQ156" s="926"/>
      <c r="GR156" s="926"/>
      <c r="GS156" s="926"/>
      <c r="GT156" s="926"/>
      <c r="GU156" s="926"/>
      <c r="GV156" s="926"/>
      <c r="GW156" s="926"/>
      <c r="GX156" s="926"/>
      <c r="GY156" s="926"/>
      <c r="GZ156" s="926"/>
      <c r="HA156" s="926"/>
      <c r="HB156" s="926"/>
      <c r="HC156" s="926"/>
      <c r="HD156" s="926"/>
      <c r="HE156" s="926"/>
      <c r="HF156" s="926"/>
      <c r="HG156" s="926"/>
      <c r="HH156" s="926"/>
      <c r="HI156" s="926"/>
      <c r="HJ156" s="926"/>
      <c r="HK156" s="926"/>
      <c r="HL156" s="926"/>
      <c r="HM156" s="926"/>
      <c r="HN156" s="926"/>
      <c r="HO156" s="926"/>
      <c r="HP156" s="926"/>
      <c r="HQ156" s="926"/>
      <c r="HR156" s="926"/>
      <c r="HS156" s="926"/>
      <c r="HT156" s="926"/>
      <c r="HU156" s="926"/>
      <c r="HV156" s="926"/>
      <c r="HW156" s="926"/>
      <c r="HX156" s="926"/>
      <c r="HY156" s="926"/>
      <c r="HZ156" s="926"/>
      <c r="IA156" s="926"/>
      <c r="IB156" s="926"/>
      <c r="IC156" s="926"/>
      <c r="ID156" s="926"/>
      <c r="IE156" s="926"/>
      <c r="IF156" s="926"/>
      <c r="IG156" s="926"/>
      <c r="IH156" s="926"/>
      <c r="II156" s="926"/>
      <c r="IJ156" s="926"/>
      <c r="IK156" s="926"/>
      <c r="IL156" s="926"/>
      <c r="IM156" s="926"/>
      <c r="IN156" s="926"/>
      <c r="IO156" s="926"/>
      <c r="IP156" s="926"/>
      <c r="IQ156" s="926"/>
      <c r="IR156" s="926"/>
      <c r="IS156" s="926"/>
      <c r="IT156" s="926"/>
      <c r="IU156" s="926"/>
      <c r="IV156" s="926"/>
    </row>
    <row r="157" spans="1:256" s="1183" customFormat="1" ht="15" customHeight="1">
      <c r="A157" s="1018"/>
      <c r="B157" s="1018"/>
      <c r="C157" s="1018"/>
      <c r="D157" s="1103"/>
      <c r="E157" s="1103"/>
      <c r="F157" s="1103"/>
      <c r="G157" s="1021"/>
      <c r="H157" s="1021"/>
      <c r="I157" s="926"/>
      <c r="J157" s="1022"/>
      <c r="K157" s="926"/>
      <c r="L157" s="926"/>
      <c r="M157" s="1022"/>
      <c r="N157" s="926"/>
      <c r="O157" s="926"/>
      <c r="P157" s="926"/>
      <c r="Q157" s="926"/>
      <c r="R157" s="926"/>
      <c r="S157" s="926"/>
      <c r="T157" s="926"/>
      <c r="U157" s="926"/>
      <c r="V157" s="926"/>
      <c r="W157" s="926"/>
      <c r="X157" s="926"/>
      <c r="Y157" s="926"/>
      <c r="Z157" s="926"/>
      <c r="AA157" s="926"/>
      <c r="AB157" s="926"/>
      <c r="AC157" s="926"/>
      <c r="AD157" s="926"/>
      <c r="AE157" s="926"/>
      <c r="AF157" s="926"/>
      <c r="AG157" s="926"/>
      <c r="AH157" s="926"/>
      <c r="AI157" s="926"/>
      <c r="AJ157" s="926"/>
      <c r="AK157" s="926"/>
      <c r="AL157" s="926"/>
      <c r="AM157" s="926"/>
      <c r="AN157" s="926"/>
      <c r="AO157" s="926"/>
      <c r="AP157" s="926"/>
      <c r="AQ157" s="926"/>
      <c r="AR157" s="926"/>
      <c r="AS157" s="926"/>
      <c r="AT157" s="926"/>
      <c r="AU157" s="926"/>
      <c r="AV157" s="926"/>
      <c r="AW157" s="926"/>
      <c r="AX157" s="926"/>
      <c r="AY157" s="926"/>
      <c r="AZ157" s="926"/>
      <c r="BA157" s="926"/>
      <c r="BB157" s="926"/>
      <c r="BC157" s="926"/>
      <c r="BD157" s="926"/>
      <c r="BE157" s="926"/>
      <c r="BF157" s="926"/>
      <c r="BG157" s="926"/>
      <c r="BH157" s="926"/>
      <c r="BI157" s="926"/>
      <c r="BJ157" s="926"/>
      <c r="BK157" s="926"/>
      <c r="BL157" s="926"/>
      <c r="BM157" s="926"/>
      <c r="BN157" s="926"/>
      <c r="BO157" s="926"/>
      <c r="BP157" s="926"/>
      <c r="BQ157" s="926"/>
      <c r="BR157" s="926"/>
      <c r="BS157" s="926"/>
      <c r="BT157" s="926"/>
      <c r="BU157" s="926"/>
      <c r="BV157" s="926"/>
      <c r="BW157" s="926"/>
      <c r="BX157" s="926"/>
      <c r="BY157" s="926"/>
      <c r="BZ157" s="926"/>
      <c r="CA157" s="926"/>
      <c r="CB157" s="926"/>
      <c r="CC157" s="926"/>
      <c r="CD157" s="926"/>
      <c r="CE157" s="926"/>
      <c r="CF157" s="926"/>
      <c r="CG157" s="926"/>
      <c r="CH157" s="926"/>
      <c r="CI157" s="926"/>
      <c r="CJ157" s="926"/>
      <c r="CK157" s="926"/>
      <c r="CL157" s="926"/>
      <c r="CM157" s="926"/>
      <c r="CN157" s="926"/>
      <c r="CO157" s="926"/>
      <c r="CP157" s="926"/>
      <c r="CQ157" s="926"/>
      <c r="CR157" s="926"/>
      <c r="CS157" s="926"/>
      <c r="CT157" s="926"/>
      <c r="CU157" s="926"/>
      <c r="CV157" s="926"/>
      <c r="CW157" s="926"/>
      <c r="CX157" s="926"/>
      <c r="CY157" s="926"/>
      <c r="CZ157" s="926"/>
      <c r="DA157" s="926"/>
      <c r="DB157" s="926"/>
      <c r="DC157" s="926"/>
      <c r="DD157" s="926"/>
      <c r="DE157" s="926"/>
      <c r="DF157" s="926"/>
      <c r="DG157" s="926"/>
      <c r="DH157" s="926"/>
      <c r="DI157" s="926"/>
      <c r="DJ157" s="926"/>
      <c r="DK157" s="926"/>
      <c r="DL157" s="926"/>
      <c r="DM157" s="926"/>
      <c r="DN157" s="926"/>
      <c r="DO157" s="926"/>
      <c r="DP157" s="926"/>
      <c r="DQ157" s="926"/>
      <c r="DR157" s="926"/>
      <c r="DS157" s="926"/>
      <c r="DT157" s="926"/>
      <c r="DU157" s="926"/>
      <c r="DV157" s="926"/>
      <c r="DW157" s="926"/>
      <c r="DX157" s="926"/>
      <c r="DY157" s="926"/>
      <c r="DZ157" s="926"/>
      <c r="EA157" s="926"/>
      <c r="EB157" s="926"/>
      <c r="EC157" s="926"/>
      <c r="ED157" s="926"/>
      <c r="EE157" s="926"/>
      <c r="EF157" s="926"/>
      <c r="EG157" s="926"/>
      <c r="EH157" s="926"/>
      <c r="EI157" s="926"/>
      <c r="EJ157" s="926"/>
      <c r="EK157" s="926"/>
      <c r="EL157" s="926"/>
      <c r="EM157" s="926"/>
      <c r="EN157" s="926"/>
      <c r="EO157" s="926"/>
      <c r="EP157" s="926"/>
      <c r="EQ157" s="926"/>
      <c r="ER157" s="926"/>
      <c r="ES157" s="926"/>
      <c r="ET157" s="926"/>
      <c r="EU157" s="926"/>
      <c r="EV157" s="926"/>
      <c r="EW157" s="926"/>
      <c r="EX157" s="926"/>
      <c r="EY157" s="926"/>
      <c r="EZ157" s="926"/>
      <c r="FA157" s="926"/>
      <c r="FB157" s="926"/>
      <c r="FC157" s="926"/>
      <c r="FD157" s="926"/>
      <c r="FE157" s="926"/>
      <c r="FF157" s="926"/>
      <c r="FG157" s="926"/>
      <c r="FH157" s="926"/>
      <c r="FI157" s="926"/>
      <c r="FJ157" s="926"/>
      <c r="FK157" s="926"/>
      <c r="FL157" s="926"/>
      <c r="FM157" s="926"/>
      <c r="FN157" s="926"/>
      <c r="FO157" s="926"/>
      <c r="FP157" s="926"/>
      <c r="FQ157" s="926"/>
      <c r="FR157" s="926"/>
      <c r="FS157" s="926"/>
      <c r="FT157" s="926"/>
      <c r="FU157" s="926"/>
      <c r="FV157" s="926"/>
      <c r="FW157" s="926"/>
      <c r="FX157" s="926"/>
      <c r="FY157" s="926"/>
      <c r="FZ157" s="926"/>
      <c r="GA157" s="926"/>
      <c r="GB157" s="926"/>
      <c r="GC157" s="926"/>
      <c r="GD157" s="926"/>
      <c r="GE157" s="926"/>
      <c r="GF157" s="926"/>
      <c r="GG157" s="926"/>
      <c r="GH157" s="926"/>
      <c r="GI157" s="926"/>
      <c r="GJ157" s="926"/>
      <c r="GK157" s="926"/>
      <c r="GL157" s="926"/>
      <c r="GM157" s="926"/>
      <c r="GN157" s="926"/>
      <c r="GO157" s="926"/>
      <c r="GP157" s="926"/>
      <c r="GQ157" s="926"/>
      <c r="GR157" s="926"/>
      <c r="GS157" s="926"/>
      <c r="GT157" s="926"/>
      <c r="GU157" s="926"/>
      <c r="GV157" s="926"/>
      <c r="GW157" s="926"/>
      <c r="GX157" s="926"/>
      <c r="GY157" s="926"/>
      <c r="GZ157" s="926"/>
      <c r="HA157" s="926"/>
      <c r="HB157" s="926"/>
      <c r="HC157" s="926"/>
      <c r="HD157" s="926"/>
      <c r="HE157" s="926"/>
      <c r="HF157" s="926"/>
      <c r="HG157" s="926"/>
      <c r="HH157" s="926"/>
      <c r="HI157" s="926"/>
      <c r="HJ157" s="926"/>
      <c r="HK157" s="926"/>
      <c r="HL157" s="926"/>
      <c r="HM157" s="926"/>
      <c r="HN157" s="926"/>
      <c r="HO157" s="926"/>
      <c r="HP157" s="926"/>
      <c r="HQ157" s="926"/>
      <c r="HR157" s="926"/>
      <c r="HS157" s="926"/>
      <c r="HT157" s="926"/>
      <c r="HU157" s="926"/>
      <c r="HV157" s="926"/>
      <c r="HW157" s="926"/>
      <c r="HX157" s="926"/>
      <c r="HY157" s="926"/>
      <c r="HZ157" s="926"/>
      <c r="IA157" s="926"/>
      <c r="IB157" s="926"/>
      <c r="IC157" s="926"/>
      <c r="ID157" s="926"/>
      <c r="IE157" s="926"/>
      <c r="IF157" s="926"/>
      <c r="IG157" s="926"/>
      <c r="IH157" s="926"/>
      <c r="II157" s="926"/>
      <c r="IJ157" s="926"/>
      <c r="IK157" s="926"/>
      <c r="IL157" s="926"/>
      <c r="IM157" s="926"/>
      <c r="IN157" s="926"/>
      <c r="IO157" s="926"/>
      <c r="IP157" s="926"/>
      <c r="IQ157" s="926"/>
      <c r="IR157" s="926"/>
      <c r="IS157" s="926"/>
      <c r="IT157" s="926"/>
      <c r="IU157" s="926"/>
      <c r="IV157" s="926"/>
    </row>
    <row r="158" spans="1:256" s="1183" customFormat="1" ht="15" customHeight="1">
      <c r="A158" s="1018"/>
      <c r="B158" s="1018"/>
      <c r="C158" s="1018"/>
      <c r="D158" s="1103"/>
      <c r="E158" s="1103"/>
      <c r="F158" s="1103"/>
      <c r="G158" s="1021"/>
      <c r="H158" s="1021"/>
      <c r="I158" s="926"/>
      <c r="J158" s="1022"/>
      <c r="K158" s="926"/>
      <c r="L158" s="926"/>
      <c r="M158" s="1022"/>
      <c r="N158" s="926"/>
      <c r="O158" s="926"/>
      <c r="P158" s="926"/>
      <c r="Q158" s="926"/>
      <c r="R158" s="926"/>
      <c r="S158" s="926"/>
      <c r="T158" s="926"/>
      <c r="U158" s="926"/>
      <c r="V158" s="926"/>
      <c r="W158" s="926"/>
      <c r="X158" s="926"/>
      <c r="Y158" s="926"/>
      <c r="Z158" s="926"/>
      <c r="AA158" s="926"/>
      <c r="AB158" s="926"/>
      <c r="AC158" s="926"/>
      <c r="AD158" s="926"/>
      <c r="AE158" s="926"/>
      <c r="AF158" s="926"/>
      <c r="AG158" s="926"/>
      <c r="AH158" s="926"/>
      <c r="AI158" s="926"/>
      <c r="AJ158" s="926"/>
      <c r="AK158" s="926"/>
      <c r="AL158" s="926"/>
      <c r="AM158" s="926"/>
      <c r="AN158" s="926"/>
      <c r="AO158" s="926"/>
      <c r="AP158" s="926"/>
      <c r="AQ158" s="926"/>
      <c r="AR158" s="926"/>
      <c r="AS158" s="926"/>
      <c r="AT158" s="926"/>
      <c r="AU158" s="926"/>
      <c r="AV158" s="926"/>
      <c r="AW158" s="926"/>
      <c r="AX158" s="926"/>
      <c r="AY158" s="926"/>
      <c r="AZ158" s="926"/>
      <c r="BA158" s="926"/>
      <c r="BB158" s="926"/>
      <c r="BC158" s="926"/>
      <c r="BD158" s="926"/>
      <c r="BE158" s="926"/>
      <c r="BF158" s="926"/>
      <c r="BG158" s="926"/>
      <c r="BH158" s="926"/>
      <c r="BI158" s="926"/>
      <c r="BJ158" s="926"/>
      <c r="BK158" s="926"/>
      <c r="BL158" s="926"/>
      <c r="BM158" s="926"/>
      <c r="BN158" s="926"/>
      <c r="BO158" s="926"/>
      <c r="BP158" s="926"/>
      <c r="BQ158" s="926"/>
      <c r="BR158" s="926"/>
      <c r="BS158" s="926"/>
      <c r="BT158" s="926"/>
      <c r="BU158" s="926"/>
      <c r="BV158" s="926"/>
      <c r="BW158" s="926"/>
      <c r="BX158" s="926"/>
      <c r="BY158" s="926"/>
      <c r="BZ158" s="926"/>
      <c r="CA158" s="926"/>
      <c r="CB158" s="926"/>
      <c r="CC158" s="926"/>
      <c r="CD158" s="926"/>
      <c r="CE158" s="926"/>
      <c r="CF158" s="926"/>
      <c r="CG158" s="926"/>
      <c r="CH158" s="926"/>
      <c r="CI158" s="926"/>
      <c r="CJ158" s="926"/>
      <c r="CK158" s="926"/>
      <c r="CL158" s="926"/>
      <c r="CM158" s="926"/>
      <c r="CN158" s="926"/>
      <c r="CO158" s="926"/>
      <c r="CP158" s="926"/>
      <c r="CQ158" s="926"/>
      <c r="CR158" s="926"/>
      <c r="CS158" s="926"/>
      <c r="CT158" s="926"/>
      <c r="CU158" s="926"/>
      <c r="CV158" s="926"/>
      <c r="CW158" s="926"/>
      <c r="CX158" s="926"/>
      <c r="CY158" s="926"/>
      <c r="CZ158" s="926"/>
      <c r="DA158" s="926"/>
      <c r="DB158" s="926"/>
      <c r="DC158" s="926"/>
      <c r="DD158" s="926"/>
      <c r="DE158" s="926"/>
      <c r="DF158" s="926"/>
      <c r="DG158" s="926"/>
      <c r="DH158" s="926"/>
      <c r="DI158" s="926"/>
      <c r="DJ158" s="926"/>
      <c r="DK158" s="926"/>
      <c r="DL158" s="926"/>
      <c r="DM158" s="926"/>
      <c r="DN158" s="926"/>
      <c r="DO158" s="926"/>
      <c r="DP158" s="926"/>
      <c r="DQ158" s="926"/>
      <c r="DR158" s="926"/>
      <c r="DS158" s="926"/>
      <c r="DT158" s="926"/>
      <c r="DU158" s="926"/>
      <c r="DV158" s="926"/>
      <c r="DW158" s="926"/>
      <c r="DX158" s="926"/>
      <c r="DY158" s="926"/>
      <c r="DZ158" s="926"/>
      <c r="EA158" s="926"/>
      <c r="EB158" s="926"/>
      <c r="EC158" s="926"/>
      <c r="ED158" s="926"/>
      <c r="EE158" s="926"/>
      <c r="EF158" s="926"/>
      <c r="EG158" s="926"/>
      <c r="EH158" s="926"/>
      <c r="EI158" s="926"/>
      <c r="EJ158" s="926"/>
      <c r="EK158" s="926"/>
      <c r="EL158" s="926"/>
      <c r="EM158" s="926"/>
      <c r="EN158" s="926"/>
      <c r="EO158" s="926"/>
      <c r="EP158" s="926"/>
      <c r="EQ158" s="926"/>
      <c r="ER158" s="926"/>
      <c r="ES158" s="926"/>
      <c r="ET158" s="926"/>
      <c r="EU158" s="926"/>
      <c r="EV158" s="926"/>
      <c r="EW158" s="926"/>
      <c r="EX158" s="926"/>
      <c r="EY158" s="926"/>
      <c r="EZ158" s="926"/>
      <c r="FA158" s="926"/>
      <c r="FB158" s="926"/>
      <c r="FC158" s="926"/>
      <c r="FD158" s="926"/>
      <c r="FE158" s="926"/>
      <c r="FF158" s="926"/>
      <c r="FG158" s="926"/>
      <c r="FH158" s="926"/>
      <c r="FI158" s="926"/>
      <c r="FJ158" s="926"/>
      <c r="FK158" s="926"/>
      <c r="FL158" s="926"/>
      <c r="FM158" s="926"/>
      <c r="FN158" s="926"/>
      <c r="FO158" s="926"/>
      <c r="FP158" s="926"/>
      <c r="FQ158" s="926"/>
      <c r="FR158" s="926"/>
      <c r="FS158" s="926"/>
      <c r="FT158" s="926"/>
      <c r="FU158" s="926"/>
      <c r="FV158" s="926"/>
      <c r="FW158" s="926"/>
      <c r="FX158" s="926"/>
      <c r="FY158" s="926"/>
      <c r="FZ158" s="926"/>
      <c r="GA158" s="926"/>
      <c r="GB158" s="926"/>
      <c r="GC158" s="926"/>
      <c r="GD158" s="926"/>
      <c r="GE158" s="926"/>
      <c r="GF158" s="926"/>
      <c r="GG158" s="926"/>
      <c r="GH158" s="926"/>
      <c r="GI158" s="926"/>
      <c r="GJ158" s="926"/>
      <c r="GK158" s="926"/>
      <c r="GL158" s="926"/>
      <c r="GM158" s="926"/>
      <c r="GN158" s="926"/>
      <c r="GO158" s="926"/>
      <c r="GP158" s="926"/>
      <c r="GQ158" s="926"/>
      <c r="GR158" s="926"/>
      <c r="GS158" s="926"/>
      <c r="GT158" s="926"/>
      <c r="GU158" s="926"/>
      <c r="GV158" s="926"/>
      <c r="GW158" s="926"/>
      <c r="GX158" s="926"/>
      <c r="GY158" s="926"/>
      <c r="GZ158" s="926"/>
      <c r="HA158" s="926"/>
      <c r="HB158" s="926"/>
      <c r="HC158" s="926"/>
      <c r="HD158" s="926"/>
      <c r="HE158" s="926"/>
      <c r="HF158" s="926"/>
      <c r="HG158" s="926"/>
      <c r="HH158" s="926"/>
      <c r="HI158" s="926"/>
      <c r="HJ158" s="926"/>
      <c r="HK158" s="926"/>
      <c r="HL158" s="926"/>
      <c r="HM158" s="926"/>
      <c r="HN158" s="926"/>
      <c r="HO158" s="926"/>
      <c r="HP158" s="926"/>
      <c r="HQ158" s="926"/>
      <c r="HR158" s="926"/>
      <c r="HS158" s="926"/>
      <c r="HT158" s="926"/>
      <c r="HU158" s="926"/>
      <c r="HV158" s="926"/>
      <c r="HW158" s="926"/>
      <c r="HX158" s="926"/>
      <c r="HY158" s="926"/>
      <c r="HZ158" s="926"/>
      <c r="IA158" s="926"/>
      <c r="IB158" s="926"/>
      <c r="IC158" s="926"/>
      <c r="ID158" s="926"/>
      <c r="IE158" s="926"/>
      <c r="IF158" s="926"/>
      <c r="IG158" s="926"/>
      <c r="IH158" s="926"/>
      <c r="II158" s="926"/>
      <c r="IJ158" s="926"/>
      <c r="IK158" s="926"/>
      <c r="IL158" s="926"/>
      <c r="IM158" s="926"/>
      <c r="IN158" s="926"/>
      <c r="IO158" s="926"/>
      <c r="IP158" s="926"/>
      <c r="IQ158" s="926"/>
      <c r="IR158" s="926"/>
      <c r="IS158" s="926"/>
      <c r="IT158" s="926"/>
      <c r="IU158" s="926"/>
      <c r="IV158" s="926"/>
    </row>
    <row r="159" spans="1:256" s="1183" customFormat="1" ht="15" customHeight="1">
      <c r="A159" s="1018"/>
      <c r="B159" s="1018"/>
      <c r="C159" s="1018"/>
      <c r="D159" s="1103"/>
      <c r="E159" s="1103"/>
      <c r="F159" s="1103"/>
      <c r="G159" s="1021"/>
      <c r="H159" s="1021"/>
      <c r="I159" s="926"/>
      <c r="J159" s="1022"/>
      <c r="K159" s="926"/>
      <c r="L159" s="926"/>
      <c r="M159" s="1022"/>
      <c r="N159" s="926"/>
      <c r="O159" s="926"/>
      <c r="P159" s="926"/>
      <c r="Q159" s="926"/>
      <c r="R159" s="926"/>
      <c r="S159" s="926"/>
      <c r="T159" s="926"/>
      <c r="U159" s="926"/>
      <c r="V159" s="926"/>
      <c r="W159" s="926"/>
      <c r="X159" s="926"/>
      <c r="Y159" s="926"/>
      <c r="Z159" s="926"/>
      <c r="AA159" s="926"/>
      <c r="AB159" s="926"/>
      <c r="AC159" s="926"/>
      <c r="AD159" s="926"/>
      <c r="AE159" s="926"/>
      <c r="AF159" s="926"/>
      <c r="AG159" s="926"/>
      <c r="AH159" s="926"/>
      <c r="AI159" s="926"/>
      <c r="AJ159" s="926"/>
      <c r="AK159" s="926"/>
      <c r="AL159" s="926"/>
      <c r="AM159" s="926"/>
      <c r="AN159" s="926"/>
      <c r="AO159" s="926"/>
      <c r="AP159" s="926"/>
      <c r="AQ159" s="926"/>
      <c r="AR159" s="926"/>
      <c r="AS159" s="926"/>
      <c r="AT159" s="926"/>
      <c r="AU159" s="926"/>
      <c r="AV159" s="926"/>
      <c r="AW159" s="926"/>
      <c r="AX159" s="926"/>
      <c r="AY159" s="926"/>
      <c r="AZ159" s="926"/>
      <c r="BA159" s="926"/>
      <c r="BB159" s="926"/>
      <c r="BC159" s="926"/>
      <c r="BD159" s="926"/>
      <c r="BE159" s="926"/>
      <c r="BF159" s="926"/>
      <c r="BG159" s="926"/>
      <c r="BH159" s="926"/>
      <c r="BI159" s="926"/>
      <c r="BJ159" s="926"/>
      <c r="BK159" s="926"/>
      <c r="BL159" s="926"/>
      <c r="BM159" s="926"/>
      <c r="BN159" s="926"/>
      <c r="BO159" s="926"/>
      <c r="BP159" s="926"/>
      <c r="BQ159" s="926"/>
      <c r="BR159" s="926"/>
      <c r="BS159" s="926"/>
      <c r="BT159" s="926"/>
      <c r="BU159" s="926"/>
      <c r="BV159" s="926"/>
      <c r="BW159" s="926"/>
      <c r="BX159" s="926"/>
      <c r="BY159" s="926"/>
      <c r="BZ159" s="926"/>
      <c r="CA159" s="926"/>
      <c r="CB159" s="926"/>
      <c r="CC159" s="926"/>
      <c r="CD159" s="926"/>
      <c r="CE159" s="926"/>
      <c r="CF159" s="926"/>
      <c r="CG159" s="926"/>
      <c r="CH159" s="926"/>
      <c r="CI159" s="926"/>
      <c r="CJ159" s="926"/>
      <c r="CK159" s="926"/>
      <c r="CL159" s="926"/>
      <c r="CM159" s="926"/>
      <c r="CN159" s="926"/>
      <c r="CO159" s="926"/>
      <c r="CP159" s="926"/>
      <c r="CQ159" s="926"/>
      <c r="CR159" s="926"/>
      <c r="CS159" s="926"/>
      <c r="CT159" s="926"/>
      <c r="CU159" s="926"/>
      <c r="CV159" s="926"/>
      <c r="CW159" s="926"/>
      <c r="CX159" s="926"/>
      <c r="CY159" s="926"/>
      <c r="CZ159" s="926"/>
      <c r="DA159" s="926"/>
      <c r="DB159" s="926"/>
      <c r="DC159" s="926"/>
      <c r="DD159" s="926"/>
      <c r="DE159" s="926"/>
      <c r="DF159" s="926"/>
      <c r="DG159" s="926"/>
      <c r="DH159" s="926"/>
      <c r="DI159" s="926"/>
      <c r="DJ159" s="926"/>
      <c r="DK159" s="926"/>
      <c r="DL159" s="926"/>
      <c r="DM159" s="926"/>
      <c r="DN159" s="926"/>
      <c r="DO159" s="926"/>
      <c r="DP159" s="926"/>
      <c r="DQ159" s="926"/>
      <c r="DR159" s="926"/>
      <c r="DS159" s="926"/>
      <c r="DT159" s="926"/>
      <c r="DU159" s="926"/>
      <c r="DV159" s="926"/>
      <c r="DW159" s="926"/>
      <c r="DX159" s="926"/>
      <c r="DY159" s="926"/>
      <c r="DZ159" s="926"/>
      <c r="EA159" s="926"/>
      <c r="EB159" s="926"/>
      <c r="EC159" s="926"/>
      <c r="ED159" s="926"/>
      <c r="EE159" s="926"/>
      <c r="EF159" s="926"/>
      <c r="EG159" s="926"/>
      <c r="EH159" s="926"/>
      <c r="EI159" s="926"/>
      <c r="EJ159" s="926"/>
      <c r="EK159" s="926"/>
      <c r="EL159" s="926"/>
      <c r="EM159" s="926"/>
      <c r="EN159" s="926"/>
      <c r="EO159" s="926"/>
      <c r="EP159" s="926"/>
      <c r="EQ159" s="926"/>
      <c r="ER159" s="926"/>
      <c r="ES159" s="926"/>
      <c r="ET159" s="926"/>
      <c r="EU159" s="926"/>
      <c r="EV159" s="926"/>
      <c r="EW159" s="926"/>
      <c r="EX159" s="926"/>
      <c r="EY159" s="926"/>
      <c r="EZ159" s="926"/>
      <c r="FA159" s="926"/>
      <c r="FB159" s="926"/>
      <c r="FC159" s="926"/>
      <c r="FD159" s="926"/>
      <c r="FE159" s="926"/>
      <c r="FF159" s="926"/>
      <c r="FG159" s="926"/>
      <c r="FH159" s="926"/>
      <c r="FI159" s="926"/>
      <c r="FJ159" s="926"/>
      <c r="FK159" s="926"/>
      <c r="FL159" s="926"/>
      <c r="FM159" s="926"/>
      <c r="FN159" s="926"/>
      <c r="FO159" s="926"/>
      <c r="FP159" s="926"/>
      <c r="FQ159" s="926"/>
      <c r="FR159" s="926"/>
      <c r="FS159" s="926"/>
      <c r="FT159" s="926"/>
      <c r="FU159" s="926"/>
      <c r="FV159" s="926"/>
      <c r="FW159" s="926"/>
      <c r="FX159" s="926"/>
      <c r="FY159" s="926"/>
      <c r="FZ159" s="926"/>
      <c r="GA159" s="926"/>
      <c r="GB159" s="926"/>
      <c r="GC159" s="926"/>
      <c r="GD159" s="926"/>
      <c r="GE159" s="926"/>
      <c r="GF159" s="926"/>
      <c r="GG159" s="926"/>
      <c r="GH159" s="926"/>
      <c r="GI159" s="926"/>
      <c r="GJ159" s="926"/>
      <c r="GK159" s="926"/>
      <c r="GL159" s="926"/>
      <c r="GM159" s="926"/>
      <c r="GN159" s="926"/>
      <c r="GO159" s="926"/>
      <c r="GP159" s="926"/>
      <c r="GQ159" s="926"/>
      <c r="GR159" s="926"/>
      <c r="GS159" s="926"/>
      <c r="GT159" s="926"/>
      <c r="GU159" s="926"/>
      <c r="GV159" s="926"/>
      <c r="GW159" s="926"/>
      <c r="GX159" s="926"/>
      <c r="GY159" s="926"/>
      <c r="GZ159" s="926"/>
      <c r="HA159" s="926"/>
      <c r="HB159" s="926"/>
      <c r="HC159" s="926"/>
      <c r="HD159" s="926"/>
      <c r="HE159" s="926"/>
      <c r="HF159" s="926"/>
      <c r="HG159" s="926"/>
      <c r="HH159" s="926"/>
      <c r="HI159" s="926"/>
      <c r="HJ159" s="926"/>
      <c r="HK159" s="926"/>
      <c r="HL159" s="926"/>
      <c r="HM159" s="926"/>
      <c r="HN159" s="926"/>
      <c r="HO159" s="926"/>
      <c r="HP159" s="926"/>
      <c r="HQ159" s="926"/>
      <c r="HR159" s="926"/>
      <c r="HS159" s="926"/>
      <c r="HT159" s="926"/>
      <c r="HU159" s="926"/>
      <c r="HV159" s="926"/>
      <c r="HW159" s="926"/>
      <c r="HX159" s="926"/>
      <c r="HY159" s="926"/>
      <c r="HZ159" s="926"/>
      <c r="IA159" s="926"/>
      <c r="IB159" s="926"/>
      <c r="IC159" s="926"/>
      <c r="ID159" s="926"/>
      <c r="IE159" s="926"/>
      <c r="IF159" s="926"/>
      <c r="IG159" s="926"/>
      <c r="IH159" s="926"/>
      <c r="II159" s="926"/>
      <c r="IJ159" s="926"/>
      <c r="IK159" s="926"/>
      <c r="IL159" s="926"/>
      <c r="IM159" s="926"/>
      <c r="IN159" s="926"/>
      <c r="IO159" s="926"/>
      <c r="IP159" s="926"/>
      <c r="IQ159" s="926"/>
      <c r="IR159" s="926"/>
      <c r="IS159" s="926"/>
      <c r="IT159" s="926"/>
      <c r="IU159" s="926"/>
      <c r="IV159" s="926"/>
    </row>
    <row r="160" spans="1:256" s="1183" customFormat="1" ht="15" customHeight="1">
      <c r="A160" s="1018"/>
      <c r="B160" s="1018"/>
      <c r="C160" s="1018"/>
      <c r="D160" s="1103"/>
      <c r="E160" s="1103"/>
      <c r="F160" s="1103"/>
      <c r="G160" s="1021"/>
      <c r="H160" s="1021"/>
      <c r="I160" s="926"/>
      <c r="J160" s="1022"/>
      <c r="K160" s="926"/>
      <c r="L160" s="926"/>
      <c r="M160" s="1022"/>
      <c r="N160" s="926"/>
      <c r="O160" s="926"/>
      <c r="P160" s="926"/>
      <c r="Q160" s="926"/>
      <c r="R160" s="926"/>
      <c r="S160" s="926"/>
      <c r="T160" s="926"/>
      <c r="U160" s="926"/>
      <c r="V160" s="926"/>
      <c r="W160" s="926"/>
      <c r="X160" s="926"/>
      <c r="Y160" s="926"/>
      <c r="Z160" s="926"/>
      <c r="AA160" s="926"/>
      <c r="AB160" s="926"/>
      <c r="AC160" s="926"/>
      <c r="AD160" s="926"/>
      <c r="AE160" s="926"/>
      <c r="AF160" s="926"/>
      <c r="AG160" s="926"/>
      <c r="AH160" s="926"/>
      <c r="AI160" s="926"/>
      <c r="AJ160" s="926"/>
      <c r="AK160" s="926"/>
      <c r="AL160" s="926"/>
      <c r="AM160" s="926"/>
      <c r="AN160" s="926"/>
      <c r="AO160" s="926"/>
      <c r="AP160" s="926"/>
      <c r="AQ160" s="926"/>
      <c r="AR160" s="926"/>
      <c r="AS160" s="926"/>
      <c r="AT160" s="926"/>
      <c r="AU160" s="926"/>
      <c r="AV160" s="926"/>
      <c r="AW160" s="926"/>
      <c r="AX160" s="926"/>
      <c r="AY160" s="926"/>
      <c r="AZ160" s="926"/>
      <c r="BA160" s="926"/>
      <c r="BB160" s="926"/>
      <c r="BC160" s="926"/>
      <c r="BD160" s="926"/>
      <c r="BE160" s="926"/>
      <c r="BF160" s="926"/>
      <c r="BG160" s="926"/>
      <c r="BH160" s="926"/>
      <c r="BI160" s="926"/>
      <c r="BJ160" s="926"/>
      <c r="BK160" s="926"/>
      <c r="BL160" s="926"/>
      <c r="BM160" s="926"/>
      <c r="BN160" s="926"/>
      <c r="BO160" s="926"/>
      <c r="BP160" s="926"/>
      <c r="BQ160" s="926"/>
      <c r="BR160" s="926"/>
      <c r="BS160" s="926"/>
      <c r="BT160" s="926"/>
      <c r="BU160" s="926"/>
      <c r="BV160" s="926"/>
      <c r="BW160" s="926"/>
      <c r="BX160" s="926"/>
      <c r="BY160" s="926"/>
      <c r="BZ160" s="926"/>
      <c r="CA160" s="926"/>
      <c r="CB160" s="926"/>
      <c r="CC160" s="926"/>
      <c r="CD160" s="926"/>
      <c r="CE160" s="926"/>
      <c r="CF160" s="926"/>
      <c r="CG160" s="926"/>
      <c r="CH160" s="926"/>
      <c r="CI160" s="926"/>
      <c r="CJ160" s="926"/>
      <c r="CK160" s="926"/>
      <c r="CL160" s="926"/>
      <c r="CM160" s="926"/>
      <c r="CN160" s="926"/>
      <c r="CO160" s="926"/>
      <c r="CP160" s="926"/>
      <c r="CQ160" s="926"/>
      <c r="CR160" s="926"/>
      <c r="CS160" s="926"/>
      <c r="CT160" s="926"/>
      <c r="CU160" s="926"/>
      <c r="CV160" s="926"/>
      <c r="CW160" s="926"/>
      <c r="CX160" s="926"/>
      <c r="CY160" s="926"/>
      <c r="CZ160" s="926"/>
      <c r="DA160" s="926"/>
      <c r="DB160" s="926"/>
      <c r="DC160" s="926"/>
      <c r="DD160" s="926"/>
      <c r="DE160" s="926"/>
      <c r="DF160" s="926"/>
      <c r="DG160" s="926"/>
      <c r="DH160" s="926"/>
      <c r="DI160" s="926"/>
      <c r="DJ160" s="926"/>
      <c r="DK160" s="926"/>
      <c r="DL160" s="926"/>
      <c r="DM160" s="926"/>
      <c r="DN160" s="926"/>
      <c r="DO160" s="926"/>
      <c r="DP160" s="926"/>
      <c r="DQ160" s="926"/>
      <c r="DR160" s="926"/>
      <c r="DS160" s="926"/>
      <c r="DT160" s="926"/>
      <c r="DU160" s="926"/>
      <c r="DV160" s="926"/>
      <c r="DW160" s="926"/>
      <c r="DX160" s="926"/>
      <c r="DY160" s="926"/>
      <c r="DZ160" s="926"/>
      <c r="EA160" s="926"/>
      <c r="EB160" s="926"/>
      <c r="EC160" s="926"/>
      <c r="ED160" s="926"/>
      <c r="EE160" s="926"/>
      <c r="EF160" s="926"/>
      <c r="EG160" s="926"/>
      <c r="EH160" s="926"/>
      <c r="EI160" s="926"/>
      <c r="EJ160" s="926"/>
      <c r="EK160" s="926"/>
      <c r="EL160" s="926"/>
      <c r="EM160" s="926"/>
      <c r="EN160" s="926"/>
      <c r="EO160" s="926"/>
      <c r="EP160" s="926"/>
      <c r="EQ160" s="926"/>
      <c r="ER160" s="926"/>
      <c r="ES160" s="926"/>
      <c r="ET160" s="926"/>
      <c r="EU160" s="926"/>
      <c r="EV160" s="926"/>
      <c r="EW160" s="926"/>
      <c r="EX160" s="926"/>
      <c r="EY160" s="926"/>
      <c r="EZ160" s="926"/>
      <c r="FA160" s="926"/>
      <c r="FB160" s="926"/>
      <c r="FC160" s="926"/>
      <c r="FD160" s="926"/>
      <c r="FE160" s="926"/>
      <c r="FF160" s="926"/>
      <c r="FG160" s="926"/>
      <c r="FH160" s="926"/>
      <c r="FI160" s="926"/>
      <c r="FJ160" s="926"/>
      <c r="FK160" s="926"/>
      <c r="FL160" s="926"/>
      <c r="FM160" s="926"/>
      <c r="FN160" s="926"/>
      <c r="FO160" s="926"/>
      <c r="FP160" s="926"/>
      <c r="FQ160" s="926"/>
      <c r="FR160" s="926"/>
      <c r="FS160" s="926"/>
      <c r="FT160" s="926"/>
      <c r="FU160" s="926"/>
      <c r="FV160" s="926"/>
      <c r="FW160" s="926"/>
      <c r="FX160" s="926"/>
      <c r="FY160" s="926"/>
      <c r="FZ160" s="926"/>
      <c r="GA160" s="926"/>
      <c r="GB160" s="926"/>
      <c r="GC160" s="926"/>
      <c r="GD160" s="926"/>
      <c r="GE160" s="926"/>
      <c r="GF160" s="926"/>
      <c r="GG160" s="926"/>
      <c r="GH160" s="926"/>
      <c r="GI160" s="926"/>
      <c r="GJ160" s="926"/>
      <c r="GK160" s="926"/>
      <c r="GL160" s="926"/>
      <c r="GM160" s="926"/>
      <c r="GN160" s="926"/>
      <c r="GO160" s="926"/>
      <c r="GP160" s="926"/>
      <c r="GQ160" s="926"/>
      <c r="GR160" s="926"/>
      <c r="GS160" s="926"/>
      <c r="GT160" s="926"/>
      <c r="GU160" s="926"/>
      <c r="GV160" s="926"/>
      <c r="GW160" s="926"/>
      <c r="GX160" s="926"/>
      <c r="GY160" s="926"/>
      <c r="GZ160" s="926"/>
      <c r="HA160" s="926"/>
      <c r="HB160" s="926"/>
      <c r="HC160" s="926"/>
      <c r="HD160" s="926"/>
      <c r="HE160" s="926"/>
      <c r="HF160" s="926"/>
      <c r="HG160" s="926"/>
      <c r="HH160" s="926"/>
      <c r="HI160" s="926"/>
      <c r="HJ160" s="926"/>
      <c r="HK160" s="926"/>
      <c r="HL160" s="926"/>
      <c r="HM160" s="926"/>
      <c r="HN160" s="926"/>
      <c r="HO160" s="926"/>
      <c r="HP160" s="926"/>
      <c r="HQ160" s="926"/>
      <c r="HR160" s="926"/>
      <c r="HS160" s="926"/>
      <c r="HT160" s="926"/>
      <c r="HU160" s="926"/>
      <c r="HV160" s="926"/>
      <c r="HW160" s="926"/>
      <c r="HX160" s="926"/>
      <c r="HY160" s="926"/>
      <c r="HZ160" s="926"/>
      <c r="IA160" s="926"/>
      <c r="IB160" s="926"/>
      <c r="IC160" s="926"/>
      <c r="ID160" s="926"/>
      <c r="IE160" s="926"/>
      <c r="IF160" s="926"/>
      <c r="IG160" s="926"/>
      <c r="IH160" s="926"/>
      <c r="II160" s="926"/>
      <c r="IJ160" s="926"/>
      <c r="IK160" s="926"/>
      <c r="IL160" s="926"/>
      <c r="IM160" s="926"/>
      <c r="IN160" s="926"/>
      <c r="IO160" s="926"/>
      <c r="IP160" s="926"/>
      <c r="IQ160" s="926"/>
      <c r="IR160" s="926"/>
      <c r="IS160" s="926"/>
      <c r="IT160" s="926"/>
      <c r="IU160" s="926"/>
      <c r="IV160" s="926"/>
    </row>
    <row r="161" spans="1:256" s="1183" customFormat="1" ht="15" customHeight="1">
      <c r="A161" s="1018"/>
      <c r="B161" s="1018"/>
      <c r="C161" s="1018"/>
      <c r="D161" s="1103"/>
      <c r="E161" s="1103"/>
      <c r="F161" s="1103"/>
      <c r="G161" s="1021"/>
      <c r="H161" s="1021"/>
      <c r="I161" s="926"/>
      <c r="J161" s="1022"/>
      <c r="K161" s="926"/>
      <c r="L161" s="926"/>
      <c r="M161" s="1022"/>
      <c r="N161" s="926"/>
      <c r="O161" s="926"/>
      <c r="P161" s="926"/>
      <c r="Q161" s="926"/>
      <c r="R161" s="926"/>
      <c r="S161" s="926"/>
      <c r="T161" s="926"/>
      <c r="U161" s="926"/>
      <c r="V161" s="926"/>
      <c r="W161" s="926"/>
      <c r="X161" s="926"/>
      <c r="Y161" s="926"/>
      <c r="Z161" s="926"/>
      <c r="AA161" s="926"/>
      <c r="AB161" s="926"/>
      <c r="AC161" s="926"/>
      <c r="AD161" s="926"/>
      <c r="AE161" s="926"/>
      <c r="AF161" s="926"/>
      <c r="AG161" s="926"/>
      <c r="AH161" s="926"/>
      <c r="AI161" s="926"/>
      <c r="AJ161" s="926"/>
      <c r="AK161" s="926"/>
      <c r="AL161" s="926"/>
      <c r="AM161" s="926"/>
      <c r="AN161" s="926"/>
      <c r="AO161" s="926"/>
      <c r="AP161" s="926"/>
      <c r="AQ161" s="926"/>
      <c r="AR161" s="926"/>
      <c r="AS161" s="926"/>
      <c r="AT161" s="926"/>
      <c r="AU161" s="926"/>
      <c r="AV161" s="926"/>
      <c r="AW161" s="926"/>
      <c r="AX161" s="926"/>
      <c r="AY161" s="926"/>
      <c r="AZ161" s="926"/>
      <c r="BA161" s="926"/>
      <c r="BB161" s="926"/>
      <c r="BC161" s="926"/>
      <c r="BD161" s="926"/>
      <c r="BE161" s="926"/>
      <c r="BF161" s="926"/>
      <c r="BG161" s="926"/>
      <c r="BH161" s="926"/>
      <c r="BI161" s="926"/>
      <c r="BJ161" s="926"/>
      <c r="BK161" s="926"/>
      <c r="BL161" s="926"/>
      <c r="BM161" s="926"/>
      <c r="BN161" s="926"/>
      <c r="BO161" s="926"/>
      <c r="BP161" s="926"/>
      <c r="BQ161" s="926"/>
      <c r="BR161" s="926"/>
      <c r="BS161" s="926"/>
      <c r="BT161" s="926"/>
      <c r="BU161" s="926"/>
      <c r="BV161" s="926"/>
      <c r="BW161" s="926"/>
      <c r="BX161" s="926"/>
      <c r="BY161" s="926"/>
      <c r="BZ161" s="926"/>
      <c r="CA161" s="926"/>
      <c r="CB161" s="926"/>
      <c r="CC161" s="926"/>
      <c r="CD161" s="926"/>
      <c r="CE161" s="926"/>
      <c r="CF161" s="926"/>
      <c r="CG161" s="926"/>
      <c r="CH161" s="926"/>
      <c r="CI161" s="926"/>
      <c r="CJ161" s="926"/>
      <c r="CK161" s="926"/>
      <c r="CL161" s="926"/>
      <c r="CM161" s="926"/>
      <c r="CN161" s="926"/>
      <c r="CO161" s="926"/>
      <c r="CP161" s="926"/>
      <c r="CQ161" s="926"/>
      <c r="CR161" s="926"/>
      <c r="CS161" s="926"/>
      <c r="CT161" s="926"/>
      <c r="CU161" s="926"/>
      <c r="CV161" s="926"/>
      <c r="CW161" s="926"/>
      <c r="CX161" s="926"/>
      <c r="CY161" s="926"/>
      <c r="CZ161" s="926"/>
      <c r="DA161" s="926"/>
      <c r="DB161" s="926"/>
      <c r="DC161" s="926"/>
      <c r="DD161" s="926"/>
      <c r="DE161" s="926"/>
      <c r="DF161" s="926"/>
      <c r="DG161" s="926"/>
      <c r="DH161" s="926"/>
      <c r="DI161" s="926"/>
      <c r="DJ161" s="926"/>
      <c r="DK161" s="926"/>
      <c r="DL161" s="926"/>
      <c r="DM161" s="926"/>
      <c r="DN161" s="926"/>
      <c r="DO161" s="926"/>
      <c r="DP161" s="926"/>
      <c r="DQ161" s="926"/>
      <c r="DR161" s="926"/>
      <c r="DS161" s="926"/>
      <c r="DT161" s="926"/>
      <c r="DU161" s="926"/>
      <c r="DV161" s="926"/>
      <c r="DW161" s="926"/>
      <c r="DX161" s="926"/>
      <c r="DY161" s="926"/>
      <c r="DZ161" s="926"/>
      <c r="EA161" s="926"/>
      <c r="EB161" s="926"/>
      <c r="EC161" s="926"/>
      <c r="ED161" s="926"/>
      <c r="EE161" s="926"/>
      <c r="EF161" s="926"/>
      <c r="EG161" s="926"/>
      <c r="EH161" s="926"/>
      <c r="EI161" s="926"/>
      <c r="EJ161" s="926"/>
      <c r="EK161" s="926"/>
      <c r="EL161" s="926"/>
      <c r="EM161" s="926"/>
      <c r="EN161" s="926"/>
      <c r="EO161" s="926"/>
      <c r="EP161" s="926"/>
      <c r="EQ161" s="926"/>
      <c r="ER161" s="926"/>
      <c r="ES161" s="926"/>
      <c r="ET161" s="926"/>
      <c r="EU161" s="926"/>
      <c r="EV161" s="926"/>
      <c r="EW161" s="926"/>
      <c r="EX161" s="926"/>
      <c r="EY161" s="926"/>
      <c r="EZ161" s="926"/>
      <c r="FA161" s="926"/>
      <c r="FB161" s="926"/>
      <c r="FC161" s="926"/>
      <c r="FD161" s="926"/>
      <c r="FE161" s="926"/>
      <c r="FF161" s="926"/>
      <c r="FG161" s="926"/>
      <c r="FH161" s="926"/>
      <c r="FI161" s="926"/>
      <c r="FJ161" s="926"/>
      <c r="FK161" s="926"/>
      <c r="FL161" s="926"/>
      <c r="FM161" s="926"/>
      <c r="FN161" s="926"/>
      <c r="FO161" s="926"/>
      <c r="FP161" s="926"/>
      <c r="FQ161" s="926"/>
      <c r="FR161" s="926"/>
      <c r="FS161" s="926"/>
      <c r="FT161" s="926"/>
      <c r="FU161" s="926"/>
      <c r="FV161" s="926"/>
      <c r="FW161" s="926"/>
      <c r="FX161" s="926"/>
      <c r="FY161" s="926"/>
      <c r="FZ161" s="926"/>
      <c r="GA161" s="926"/>
      <c r="GB161" s="926"/>
      <c r="GC161" s="926"/>
      <c r="GD161" s="926"/>
      <c r="GE161" s="926"/>
      <c r="GF161" s="926"/>
      <c r="GG161" s="926"/>
      <c r="GH161" s="926"/>
      <c r="GI161" s="926"/>
      <c r="GJ161" s="926"/>
      <c r="GK161" s="926"/>
      <c r="GL161" s="926"/>
      <c r="GM161" s="926"/>
      <c r="GN161" s="926"/>
      <c r="GO161" s="926"/>
      <c r="GP161" s="926"/>
      <c r="GQ161" s="926"/>
      <c r="GR161" s="926"/>
      <c r="GS161" s="926"/>
      <c r="GT161" s="926"/>
      <c r="GU161" s="926"/>
      <c r="GV161" s="926"/>
      <c r="GW161" s="926"/>
      <c r="GX161" s="926"/>
      <c r="GY161" s="926"/>
      <c r="GZ161" s="926"/>
      <c r="HA161" s="926"/>
      <c r="HB161" s="926"/>
      <c r="HC161" s="926"/>
      <c r="HD161" s="926"/>
      <c r="HE161" s="926"/>
      <c r="HF161" s="926"/>
      <c r="HG161" s="926"/>
      <c r="HH161" s="926"/>
      <c r="HI161" s="926"/>
      <c r="HJ161" s="926"/>
      <c r="HK161" s="926"/>
      <c r="HL161" s="926"/>
      <c r="HM161" s="926"/>
      <c r="HN161" s="926"/>
      <c r="HO161" s="926"/>
      <c r="HP161" s="926"/>
      <c r="HQ161" s="926"/>
      <c r="HR161" s="926"/>
      <c r="HS161" s="926"/>
      <c r="HT161" s="926"/>
      <c r="HU161" s="926"/>
      <c r="HV161" s="926"/>
      <c r="HW161" s="926"/>
      <c r="HX161" s="926"/>
      <c r="HY161" s="926"/>
      <c r="HZ161" s="926"/>
      <c r="IA161" s="926"/>
      <c r="IB161" s="926"/>
      <c r="IC161" s="926"/>
      <c r="ID161" s="926"/>
      <c r="IE161" s="926"/>
      <c r="IF161" s="926"/>
      <c r="IG161" s="926"/>
      <c r="IH161" s="926"/>
      <c r="II161" s="926"/>
      <c r="IJ161" s="926"/>
      <c r="IK161" s="926"/>
      <c r="IL161" s="926"/>
      <c r="IM161" s="926"/>
      <c r="IN161" s="926"/>
      <c r="IO161" s="926"/>
      <c r="IP161" s="926"/>
      <c r="IQ161" s="926"/>
      <c r="IR161" s="926"/>
      <c r="IS161" s="926"/>
      <c r="IT161" s="926"/>
      <c r="IU161" s="926"/>
      <c r="IV161" s="926"/>
    </row>
    <row r="162" spans="1:256" s="1183" customFormat="1" ht="15" customHeight="1">
      <c r="A162" s="1018"/>
      <c r="B162" s="1018"/>
      <c r="C162" s="1018"/>
      <c r="D162" s="1103"/>
      <c r="E162" s="1103"/>
      <c r="F162" s="1103"/>
      <c r="G162" s="1021"/>
      <c r="H162" s="1021"/>
      <c r="I162" s="926"/>
      <c r="J162" s="1022"/>
      <c r="K162" s="926"/>
      <c r="L162" s="926"/>
      <c r="M162" s="1022"/>
      <c r="N162" s="926"/>
      <c r="O162" s="926"/>
      <c r="P162" s="926"/>
      <c r="Q162" s="926"/>
      <c r="R162" s="926"/>
      <c r="S162" s="926"/>
      <c r="T162" s="926"/>
      <c r="U162" s="926"/>
      <c r="V162" s="926"/>
      <c r="W162" s="926"/>
      <c r="X162" s="926"/>
      <c r="Y162" s="926"/>
      <c r="Z162" s="926"/>
      <c r="AA162" s="926"/>
      <c r="AB162" s="926"/>
      <c r="AC162" s="926"/>
      <c r="AD162" s="926"/>
      <c r="AE162" s="926"/>
      <c r="AF162" s="926"/>
      <c r="AG162" s="926"/>
      <c r="AH162" s="926"/>
      <c r="AI162" s="926"/>
      <c r="AJ162" s="926"/>
      <c r="AK162" s="926"/>
      <c r="AL162" s="926"/>
      <c r="AM162" s="926"/>
      <c r="AN162" s="926"/>
      <c r="AO162" s="926"/>
      <c r="AP162" s="926"/>
      <c r="AQ162" s="926"/>
      <c r="AR162" s="926"/>
      <c r="AS162" s="926"/>
      <c r="AT162" s="926"/>
      <c r="AU162" s="926"/>
      <c r="AV162" s="926"/>
      <c r="AW162" s="926"/>
      <c r="AX162" s="926"/>
      <c r="AY162" s="926"/>
      <c r="AZ162" s="926"/>
      <c r="BA162" s="926"/>
      <c r="BB162" s="926"/>
      <c r="BC162" s="926"/>
      <c r="BD162" s="926"/>
      <c r="BE162" s="926"/>
      <c r="BF162" s="926"/>
      <c r="BG162" s="926"/>
      <c r="BH162" s="926"/>
      <c r="BI162" s="926"/>
      <c r="BJ162" s="926"/>
      <c r="BK162" s="926"/>
      <c r="BL162" s="926"/>
      <c r="BM162" s="926"/>
      <c r="BN162" s="926"/>
      <c r="BO162" s="926"/>
      <c r="BP162" s="926"/>
      <c r="BQ162" s="926"/>
      <c r="BR162" s="926"/>
      <c r="BS162" s="926"/>
      <c r="BT162" s="926"/>
      <c r="BU162" s="926"/>
      <c r="BV162" s="926"/>
      <c r="BW162" s="926"/>
      <c r="BX162" s="926"/>
      <c r="BY162" s="926"/>
      <c r="BZ162" s="926"/>
      <c r="CA162" s="926"/>
      <c r="CB162" s="926"/>
      <c r="CC162" s="926"/>
      <c r="CD162" s="926"/>
      <c r="CE162" s="926"/>
      <c r="CF162" s="926"/>
      <c r="CG162" s="926"/>
      <c r="CH162" s="926"/>
      <c r="CI162" s="926"/>
      <c r="CJ162" s="926"/>
      <c r="CK162" s="926"/>
      <c r="CL162" s="926"/>
      <c r="CM162" s="926"/>
      <c r="CN162" s="926"/>
      <c r="CO162" s="926"/>
      <c r="CP162" s="926"/>
      <c r="CQ162" s="926"/>
      <c r="CR162" s="926"/>
      <c r="CS162" s="926"/>
      <c r="CT162" s="926"/>
      <c r="CU162" s="926"/>
      <c r="CV162" s="926"/>
      <c r="CW162" s="926"/>
      <c r="CX162" s="926"/>
      <c r="CY162" s="926"/>
      <c r="CZ162" s="926"/>
      <c r="DA162" s="926"/>
      <c r="DB162" s="926"/>
      <c r="DC162" s="926"/>
      <c r="DD162" s="926"/>
      <c r="DE162" s="926"/>
      <c r="DF162" s="926"/>
      <c r="DG162" s="926"/>
      <c r="DH162" s="926"/>
      <c r="DI162" s="926"/>
      <c r="DJ162" s="926"/>
      <c r="DK162" s="926"/>
      <c r="DL162" s="926"/>
      <c r="DM162" s="926"/>
      <c r="DN162" s="926"/>
      <c r="DO162" s="926"/>
      <c r="DP162" s="926"/>
      <c r="DQ162" s="926"/>
      <c r="DR162" s="926"/>
      <c r="DS162" s="926"/>
      <c r="DT162" s="926"/>
      <c r="DU162" s="926"/>
      <c r="DV162" s="926"/>
      <c r="DW162" s="926"/>
      <c r="DX162" s="926"/>
      <c r="DY162" s="926"/>
      <c r="DZ162" s="926"/>
      <c r="EA162" s="926"/>
      <c r="EB162" s="926"/>
      <c r="EC162" s="926"/>
      <c r="ED162" s="926"/>
      <c r="EE162" s="926"/>
      <c r="EF162" s="926"/>
      <c r="EG162" s="926"/>
      <c r="EH162" s="926"/>
      <c r="EI162" s="926"/>
      <c r="EJ162" s="926"/>
      <c r="EK162" s="926"/>
      <c r="EL162" s="926"/>
      <c r="EM162" s="926"/>
      <c r="EN162" s="926"/>
      <c r="EO162" s="926"/>
      <c r="EP162" s="926"/>
      <c r="EQ162" s="926"/>
      <c r="ER162" s="926"/>
      <c r="ES162" s="926"/>
      <c r="ET162" s="926"/>
      <c r="EU162" s="926"/>
      <c r="EV162" s="926"/>
      <c r="EW162" s="926"/>
      <c r="EX162" s="926"/>
      <c r="EY162" s="926"/>
      <c r="EZ162" s="926"/>
      <c r="FA162" s="926"/>
      <c r="FB162" s="926"/>
      <c r="FC162" s="926"/>
      <c r="FD162" s="926"/>
      <c r="FE162" s="926"/>
      <c r="FF162" s="926"/>
      <c r="FG162" s="926"/>
      <c r="FH162" s="926"/>
      <c r="FI162" s="926"/>
      <c r="FJ162" s="926"/>
      <c r="FK162" s="926"/>
      <c r="FL162" s="926"/>
      <c r="FM162" s="926"/>
      <c r="FN162" s="926"/>
      <c r="FO162" s="926"/>
      <c r="FP162" s="926"/>
      <c r="FQ162" s="926"/>
      <c r="FR162" s="926"/>
      <c r="FS162" s="926"/>
      <c r="FT162" s="926"/>
      <c r="FU162" s="926"/>
      <c r="FV162" s="926"/>
      <c r="FW162" s="926"/>
      <c r="FX162" s="926"/>
      <c r="FY162" s="926"/>
      <c r="FZ162" s="926"/>
      <c r="GA162" s="926"/>
      <c r="GB162" s="926"/>
      <c r="GC162" s="926"/>
      <c r="GD162" s="926"/>
      <c r="GE162" s="926"/>
      <c r="GF162" s="926"/>
      <c r="GG162" s="926"/>
      <c r="GH162" s="926"/>
      <c r="GI162" s="926"/>
      <c r="GJ162" s="926"/>
      <c r="GK162" s="926"/>
      <c r="GL162" s="926"/>
      <c r="GM162" s="926"/>
      <c r="GN162" s="926"/>
      <c r="GO162" s="926"/>
      <c r="GP162" s="926"/>
      <c r="GQ162" s="926"/>
      <c r="GR162" s="926"/>
      <c r="GS162" s="926"/>
      <c r="GT162" s="926"/>
      <c r="GU162" s="926"/>
      <c r="GV162" s="926"/>
      <c r="GW162" s="926"/>
      <c r="GX162" s="926"/>
      <c r="GY162" s="926"/>
      <c r="GZ162" s="926"/>
      <c r="HA162" s="926"/>
      <c r="HB162" s="926"/>
      <c r="HC162" s="926"/>
      <c r="HD162" s="926"/>
      <c r="HE162" s="926"/>
      <c r="HF162" s="926"/>
      <c r="HG162" s="926"/>
      <c r="HH162" s="926"/>
      <c r="HI162" s="926"/>
      <c r="HJ162" s="926"/>
      <c r="HK162" s="926"/>
      <c r="HL162" s="926"/>
      <c r="HM162" s="926"/>
      <c r="HN162" s="926"/>
      <c r="HO162" s="926"/>
      <c r="HP162" s="926"/>
      <c r="HQ162" s="926"/>
      <c r="HR162" s="926"/>
      <c r="HS162" s="926"/>
      <c r="HT162" s="926"/>
      <c r="HU162" s="926"/>
      <c r="HV162" s="926"/>
      <c r="HW162" s="926"/>
      <c r="HX162" s="926"/>
      <c r="HY162" s="926"/>
      <c r="HZ162" s="926"/>
      <c r="IA162" s="926"/>
      <c r="IB162" s="926"/>
      <c r="IC162" s="926"/>
      <c r="ID162" s="926"/>
      <c r="IE162" s="926"/>
      <c r="IF162" s="926"/>
      <c r="IG162" s="926"/>
      <c r="IH162" s="926"/>
      <c r="II162" s="926"/>
      <c r="IJ162" s="926"/>
      <c r="IK162" s="926"/>
      <c r="IL162" s="926"/>
      <c r="IM162" s="926"/>
      <c r="IN162" s="926"/>
      <c r="IO162" s="926"/>
      <c r="IP162" s="926"/>
      <c r="IQ162" s="926"/>
      <c r="IR162" s="926"/>
      <c r="IS162" s="926"/>
      <c r="IT162" s="926"/>
      <c r="IU162" s="926"/>
      <c r="IV162" s="926"/>
    </row>
    <row r="163" spans="1:256" s="1183" customFormat="1" ht="15" customHeight="1">
      <c r="A163" s="1018"/>
      <c r="B163" s="1018"/>
      <c r="C163" s="1018"/>
      <c r="D163" s="1103"/>
      <c r="E163" s="1103"/>
      <c r="F163" s="1103"/>
      <c r="G163" s="1021"/>
      <c r="H163" s="1021"/>
      <c r="I163" s="926"/>
      <c r="J163" s="1022"/>
      <c r="K163" s="926"/>
      <c r="L163" s="926"/>
      <c r="M163" s="1022"/>
      <c r="N163" s="926"/>
      <c r="O163" s="926"/>
      <c r="P163" s="926"/>
      <c r="Q163" s="926"/>
      <c r="R163" s="926"/>
      <c r="S163" s="926"/>
      <c r="T163" s="926"/>
      <c r="U163" s="926"/>
      <c r="V163" s="926"/>
      <c r="W163" s="926"/>
      <c r="X163" s="926"/>
      <c r="Y163" s="926"/>
      <c r="Z163" s="926"/>
      <c r="AA163" s="926"/>
      <c r="AB163" s="926"/>
      <c r="AC163" s="926"/>
      <c r="AD163" s="926"/>
      <c r="AE163" s="926"/>
      <c r="AF163" s="926"/>
      <c r="AG163" s="926"/>
      <c r="AH163" s="926"/>
      <c r="AI163" s="926"/>
      <c r="AJ163" s="926"/>
      <c r="AK163" s="926"/>
      <c r="AL163" s="926"/>
      <c r="AM163" s="926"/>
      <c r="AN163" s="926"/>
      <c r="AO163" s="926"/>
      <c r="AP163" s="926"/>
      <c r="AQ163" s="926"/>
      <c r="AR163" s="926"/>
      <c r="AS163" s="926"/>
      <c r="AT163" s="926"/>
      <c r="AU163" s="926"/>
      <c r="AV163" s="926"/>
      <c r="AW163" s="926"/>
      <c r="AX163" s="926"/>
      <c r="AY163" s="926"/>
      <c r="AZ163" s="926"/>
      <c r="BA163" s="926"/>
      <c r="BB163" s="926"/>
      <c r="BC163" s="926"/>
      <c r="BD163" s="926"/>
      <c r="BE163" s="926"/>
      <c r="BF163" s="926"/>
      <c r="BG163" s="926"/>
      <c r="BH163" s="926"/>
      <c r="BI163" s="926"/>
      <c r="BJ163" s="926"/>
      <c r="BK163" s="926"/>
      <c r="BL163" s="926"/>
      <c r="BM163" s="926"/>
      <c r="BN163" s="926"/>
      <c r="BO163" s="926"/>
      <c r="BP163" s="926"/>
      <c r="BQ163" s="926"/>
      <c r="BR163" s="926"/>
      <c r="BS163" s="926"/>
      <c r="BT163" s="926"/>
      <c r="BU163" s="926"/>
      <c r="BV163" s="926"/>
      <c r="BW163" s="926"/>
      <c r="BX163" s="926"/>
      <c r="BY163" s="926"/>
      <c r="BZ163" s="926"/>
      <c r="CA163" s="926"/>
      <c r="CB163" s="926"/>
      <c r="CC163" s="926"/>
      <c r="CD163" s="926"/>
      <c r="CE163" s="926"/>
      <c r="CF163" s="926"/>
      <c r="CG163" s="926"/>
      <c r="CH163" s="926"/>
      <c r="CI163" s="926"/>
      <c r="CJ163" s="926"/>
      <c r="CK163" s="926"/>
      <c r="CL163" s="926"/>
      <c r="CM163" s="926"/>
      <c r="CN163" s="926"/>
      <c r="CO163" s="926"/>
      <c r="CP163" s="926"/>
      <c r="CQ163" s="926"/>
      <c r="CR163" s="926"/>
      <c r="CS163" s="926"/>
      <c r="CT163" s="926"/>
      <c r="CU163" s="926"/>
      <c r="CV163" s="926"/>
      <c r="CW163" s="926"/>
      <c r="CX163" s="926"/>
      <c r="CY163" s="926"/>
      <c r="CZ163" s="926"/>
      <c r="DA163" s="926"/>
      <c r="DB163" s="926"/>
      <c r="DC163" s="926"/>
      <c r="DD163" s="926"/>
      <c r="DE163" s="926"/>
      <c r="DF163" s="926"/>
      <c r="DG163" s="926"/>
      <c r="DH163" s="926"/>
      <c r="DI163" s="926"/>
      <c r="DJ163" s="926"/>
      <c r="DK163" s="926"/>
      <c r="DL163" s="926"/>
      <c r="DM163" s="926"/>
      <c r="DN163" s="926"/>
      <c r="DO163" s="926"/>
      <c r="DP163" s="926"/>
      <c r="DQ163" s="926"/>
      <c r="DR163" s="926"/>
      <c r="DS163" s="926"/>
      <c r="DT163" s="926"/>
      <c r="DU163" s="926"/>
      <c r="DV163" s="926"/>
      <c r="DW163" s="926"/>
      <c r="DX163" s="926"/>
      <c r="DY163" s="926"/>
      <c r="DZ163" s="926"/>
      <c r="EA163" s="926"/>
      <c r="EB163" s="926"/>
      <c r="EC163" s="926"/>
      <c r="ED163" s="926"/>
      <c r="EE163" s="926"/>
      <c r="EF163" s="926"/>
      <c r="EG163" s="926"/>
      <c r="EH163" s="926"/>
      <c r="EI163" s="926"/>
      <c r="EJ163" s="926"/>
      <c r="EK163" s="926"/>
      <c r="EL163" s="926"/>
      <c r="EM163" s="926"/>
      <c r="EN163" s="926"/>
      <c r="EO163" s="926"/>
      <c r="EP163" s="926"/>
      <c r="EQ163" s="926"/>
      <c r="ER163" s="926"/>
      <c r="ES163" s="926"/>
      <c r="ET163" s="926"/>
      <c r="EU163" s="926"/>
      <c r="EV163" s="926"/>
      <c r="EW163" s="926"/>
      <c r="EX163" s="926"/>
      <c r="EY163" s="926"/>
      <c r="EZ163" s="926"/>
      <c r="FA163" s="926"/>
      <c r="FB163" s="926"/>
      <c r="FC163" s="926"/>
      <c r="FD163" s="926"/>
      <c r="FE163" s="926"/>
      <c r="FF163" s="926"/>
      <c r="FG163" s="926"/>
      <c r="FH163" s="926"/>
      <c r="FI163" s="926"/>
      <c r="FJ163" s="926"/>
      <c r="FK163" s="926"/>
      <c r="FL163" s="926"/>
      <c r="FM163" s="926"/>
      <c r="FN163" s="926"/>
      <c r="FO163" s="926"/>
      <c r="FP163" s="926"/>
      <c r="FQ163" s="926"/>
      <c r="FR163" s="926"/>
      <c r="FS163" s="926"/>
      <c r="FT163" s="926"/>
      <c r="FU163" s="926"/>
      <c r="FV163" s="926"/>
      <c r="FW163" s="926"/>
      <c r="FX163" s="926"/>
      <c r="FY163" s="926"/>
      <c r="FZ163" s="926"/>
      <c r="GA163" s="926"/>
      <c r="GB163" s="926"/>
      <c r="GC163" s="926"/>
      <c r="GD163" s="926"/>
      <c r="GE163" s="926"/>
      <c r="GF163" s="926"/>
      <c r="GG163" s="926"/>
      <c r="GH163" s="926"/>
      <c r="GI163" s="926"/>
      <c r="GJ163" s="926"/>
      <c r="GK163" s="926"/>
      <c r="GL163" s="926"/>
      <c r="GM163" s="926"/>
      <c r="GN163" s="926"/>
      <c r="GO163" s="926"/>
      <c r="GP163" s="926"/>
      <c r="GQ163" s="926"/>
      <c r="GR163" s="926"/>
      <c r="GS163" s="926"/>
      <c r="GT163" s="926"/>
      <c r="GU163" s="926"/>
      <c r="GV163" s="926"/>
      <c r="GW163" s="926"/>
      <c r="GX163" s="926"/>
      <c r="GY163" s="926"/>
      <c r="GZ163" s="926"/>
      <c r="HA163" s="926"/>
      <c r="HB163" s="926"/>
      <c r="HC163" s="926"/>
      <c r="HD163" s="926"/>
      <c r="HE163" s="926"/>
      <c r="HF163" s="926"/>
      <c r="HG163" s="926"/>
      <c r="HH163" s="926"/>
      <c r="HI163" s="926"/>
      <c r="HJ163" s="926"/>
      <c r="HK163" s="926"/>
      <c r="HL163" s="926"/>
      <c r="HM163" s="926"/>
      <c r="HN163" s="926"/>
      <c r="HO163" s="926"/>
      <c r="HP163" s="926"/>
      <c r="HQ163" s="926"/>
      <c r="HR163" s="926"/>
      <c r="HS163" s="926"/>
      <c r="HT163" s="926"/>
      <c r="HU163" s="926"/>
      <c r="HV163" s="926"/>
      <c r="HW163" s="926"/>
      <c r="HX163" s="926"/>
      <c r="HY163" s="926"/>
      <c r="HZ163" s="926"/>
      <c r="IA163" s="926"/>
      <c r="IB163" s="926"/>
      <c r="IC163" s="926"/>
      <c r="ID163" s="926"/>
      <c r="IE163" s="926"/>
      <c r="IF163" s="926"/>
      <c r="IG163" s="926"/>
      <c r="IH163" s="926"/>
      <c r="II163" s="926"/>
      <c r="IJ163" s="926"/>
      <c r="IK163" s="926"/>
      <c r="IL163" s="926"/>
      <c r="IM163" s="926"/>
      <c r="IN163" s="926"/>
      <c r="IO163" s="926"/>
      <c r="IP163" s="926"/>
      <c r="IQ163" s="926"/>
      <c r="IR163" s="926"/>
      <c r="IS163" s="926"/>
      <c r="IT163" s="926"/>
      <c r="IU163" s="926"/>
      <c r="IV163" s="926"/>
    </row>
    <row r="164" spans="1:256" s="1183" customFormat="1" ht="15" customHeight="1">
      <c r="A164" s="1018"/>
      <c r="B164" s="1018"/>
      <c r="C164" s="1018"/>
      <c r="D164" s="1103"/>
      <c r="E164" s="1103"/>
      <c r="F164" s="1103"/>
      <c r="G164" s="1021"/>
      <c r="H164" s="1021"/>
      <c r="I164" s="926"/>
      <c r="J164" s="1022"/>
      <c r="K164" s="926"/>
      <c r="L164" s="926"/>
      <c r="M164" s="1022"/>
      <c r="N164" s="926"/>
      <c r="O164" s="926"/>
      <c r="P164" s="926"/>
      <c r="Q164" s="926"/>
      <c r="R164" s="926"/>
      <c r="S164" s="926"/>
      <c r="T164" s="926"/>
      <c r="U164" s="926"/>
      <c r="V164" s="926"/>
      <c r="W164" s="926"/>
      <c r="X164" s="926"/>
      <c r="Y164" s="926"/>
      <c r="Z164" s="926"/>
      <c r="AA164" s="926"/>
      <c r="AB164" s="926"/>
      <c r="AC164" s="926"/>
      <c r="AD164" s="926"/>
      <c r="AE164" s="926"/>
      <c r="AF164" s="926"/>
      <c r="AG164" s="926"/>
      <c r="AH164" s="926"/>
      <c r="AI164" s="926"/>
      <c r="AJ164" s="926"/>
      <c r="AK164" s="926"/>
      <c r="AL164" s="926"/>
      <c r="AM164" s="926"/>
      <c r="AN164" s="926"/>
      <c r="AO164" s="926"/>
      <c r="AP164" s="926"/>
      <c r="AQ164" s="926"/>
      <c r="AR164" s="926"/>
      <c r="AS164" s="926"/>
      <c r="AT164" s="926"/>
      <c r="AU164" s="926"/>
      <c r="AV164" s="926"/>
      <c r="AW164" s="926"/>
      <c r="AX164" s="926"/>
      <c r="AY164" s="926"/>
      <c r="AZ164" s="926"/>
      <c r="BA164" s="926"/>
      <c r="BB164" s="926"/>
      <c r="BC164" s="926"/>
      <c r="BD164" s="926"/>
      <c r="BE164" s="926"/>
      <c r="BF164" s="926"/>
      <c r="BG164" s="926"/>
      <c r="BH164" s="926"/>
      <c r="BI164" s="926"/>
      <c r="BJ164" s="926"/>
      <c r="BK164" s="926"/>
      <c r="BL164" s="926"/>
      <c r="BM164" s="926"/>
      <c r="BN164" s="926"/>
      <c r="BO164" s="926"/>
      <c r="BP164" s="926"/>
      <c r="BQ164" s="926"/>
      <c r="BR164" s="926"/>
      <c r="BS164" s="926"/>
      <c r="BT164" s="926"/>
      <c r="BU164" s="926"/>
      <c r="BV164" s="926"/>
      <c r="BW164" s="926"/>
      <c r="BX164" s="926"/>
      <c r="BY164" s="926"/>
      <c r="BZ164" s="926"/>
      <c r="CA164" s="926"/>
      <c r="CB164" s="926"/>
      <c r="CC164" s="926"/>
      <c r="CD164" s="926"/>
      <c r="CE164" s="926"/>
      <c r="CF164" s="926"/>
      <c r="CG164" s="926"/>
      <c r="CH164" s="926"/>
      <c r="CI164" s="926"/>
      <c r="CJ164" s="926"/>
      <c r="CK164" s="926"/>
      <c r="CL164" s="926"/>
      <c r="CM164" s="926"/>
      <c r="CN164" s="926"/>
      <c r="CO164" s="926"/>
      <c r="CP164" s="926"/>
      <c r="CQ164" s="926"/>
      <c r="CR164" s="926"/>
      <c r="CS164" s="926"/>
      <c r="CT164" s="926"/>
      <c r="CU164" s="926"/>
      <c r="CV164" s="926"/>
      <c r="CW164" s="926"/>
      <c r="CX164" s="926"/>
      <c r="CY164" s="926"/>
      <c r="CZ164" s="926"/>
      <c r="DA164" s="926"/>
      <c r="DB164" s="926"/>
      <c r="DC164" s="926"/>
      <c r="DD164" s="926"/>
      <c r="DE164" s="926"/>
      <c r="DF164" s="926"/>
      <c r="DG164" s="926"/>
      <c r="DH164" s="926"/>
      <c r="DI164" s="926"/>
      <c r="DJ164" s="926"/>
      <c r="DK164" s="926"/>
      <c r="DL164" s="926"/>
      <c r="DM164" s="926"/>
      <c r="DN164" s="926"/>
      <c r="DO164" s="926"/>
      <c r="DP164" s="926"/>
      <c r="DQ164" s="926"/>
      <c r="DR164" s="926"/>
      <c r="DS164" s="926"/>
      <c r="DT164" s="926"/>
      <c r="DU164" s="926"/>
      <c r="DV164" s="926"/>
      <c r="DW164" s="926"/>
      <c r="DX164" s="926"/>
      <c r="DY164" s="926"/>
      <c r="DZ164" s="926"/>
      <c r="EA164" s="926"/>
      <c r="EB164" s="926"/>
      <c r="EC164" s="926"/>
      <c r="ED164" s="926"/>
      <c r="EE164" s="926"/>
      <c r="EF164" s="926"/>
      <c r="EG164" s="926"/>
      <c r="EH164" s="926"/>
      <c r="EI164" s="926"/>
      <c r="EJ164" s="926"/>
      <c r="EK164" s="926"/>
      <c r="EL164" s="926"/>
      <c r="EM164" s="926"/>
      <c r="EN164" s="926"/>
      <c r="EO164" s="926"/>
      <c r="EP164" s="926"/>
      <c r="EQ164" s="926"/>
      <c r="ER164" s="926"/>
      <c r="ES164" s="926"/>
      <c r="ET164" s="926"/>
      <c r="EU164" s="926"/>
      <c r="EV164" s="926"/>
      <c r="EW164" s="926"/>
      <c r="EX164" s="926"/>
      <c r="EY164" s="926"/>
      <c r="EZ164" s="926"/>
      <c r="FA164" s="926"/>
      <c r="FB164" s="926"/>
      <c r="FC164" s="926"/>
      <c r="FD164" s="926"/>
      <c r="FE164" s="926"/>
      <c r="FF164" s="926"/>
      <c r="FG164" s="926"/>
      <c r="FH164" s="926"/>
      <c r="FI164" s="926"/>
      <c r="FJ164" s="926"/>
      <c r="FK164" s="926"/>
      <c r="FL164" s="926"/>
      <c r="FM164" s="926"/>
      <c r="FN164" s="926"/>
      <c r="FO164" s="926"/>
      <c r="FP164" s="926"/>
      <c r="FQ164" s="926"/>
      <c r="FR164" s="926"/>
      <c r="FS164" s="926"/>
      <c r="FT164" s="926"/>
      <c r="FU164" s="926"/>
      <c r="FV164" s="926"/>
      <c r="FW164" s="926"/>
      <c r="FX164" s="926"/>
      <c r="FY164" s="926"/>
      <c r="FZ164" s="926"/>
      <c r="GA164" s="926"/>
      <c r="GB164" s="926"/>
      <c r="GC164" s="926"/>
      <c r="GD164" s="926"/>
      <c r="GE164" s="926"/>
      <c r="GF164" s="926"/>
      <c r="GG164" s="926"/>
      <c r="GH164" s="926"/>
      <c r="GI164" s="926"/>
      <c r="GJ164" s="926"/>
      <c r="GK164" s="926"/>
      <c r="GL164" s="926"/>
      <c r="GM164" s="926"/>
      <c r="GN164" s="926"/>
      <c r="GO164" s="926"/>
      <c r="GP164" s="926"/>
      <c r="GQ164" s="926"/>
      <c r="GR164" s="926"/>
      <c r="GS164" s="926"/>
      <c r="GT164" s="926"/>
      <c r="GU164" s="926"/>
      <c r="GV164" s="926"/>
      <c r="GW164" s="926"/>
      <c r="GX164" s="926"/>
      <c r="GY164" s="926"/>
      <c r="GZ164" s="926"/>
      <c r="HA164" s="926"/>
      <c r="HB164" s="926"/>
      <c r="HC164" s="926"/>
      <c r="HD164" s="926"/>
      <c r="HE164" s="926"/>
      <c r="HF164" s="926"/>
      <c r="HG164" s="926"/>
      <c r="HH164" s="926"/>
      <c r="HI164" s="926"/>
      <c r="HJ164" s="926"/>
      <c r="HK164" s="926"/>
      <c r="HL164" s="926"/>
      <c r="HM164" s="926"/>
      <c r="HN164" s="926"/>
      <c r="HO164" s="926"/>
      <c r="HP164" s="926"/>
      <c r="HQ164" s="926"/>
      <c r="HR164" s="926"/>
      <c r="HS164" s="926"/>
      <c r="HT164" s="926"/>
      <c r="HU164" s="926"/>
      <c r="HV164" s="926"/>
      <c r="HW164" s="926"/>
      <c r="HX164" s="926"/>
      <c r="HY164" s="926"/>
      <c r="HZ164" s="926"/>
      <c r="IA164" s="926"/>
      <c r="IB164" s="926"/>
      <c r="IC164" s="926"/>
      <c r="ID164" s="926"/>
      <c r="IE164" s="926"/>
      <c r="IF164" s="926"/>
      <c r="IG164" s="926"/>
      <c r="IH164" s="926"/>
      <c r="II164" s="926"/>
      <c r="IJ164" s="926"/>
      <c r="IK164" s="926"/>
      <c r="IL164" s="926"/>
      <c r="IM164" s="926"/>
      <c r="IN164" s="926"/>
      <c r="IO164" s="926"/>
      <c r="IP164" s="926"/>
      <c r="IQ164" s="926"/>
      <c r="IR164" s="926"/>
      <c r="IS164" s="926"/>
      <c r="IT164" s="926"/>
      <c r="IU164" s="926"/>
      <c r="IV164" s="926"/>
    </row>
    <row r="165" spans="1:256" s="1183" customFormat="1" ht="15" customHeight="1">
      <c r="A165" s="1018"/>
      <c r="B165" s="1018"/>
      <c r="C165" s="1018"/>
      <c r="D165" s="1103"/>
      <c r="E165" s="1103"/>
      <c r="F165" s="1103"/>
      <c r="G165" s="1021"/>
      <c r="H165" s="1021"/>
      <c r="I165" s="926"/>
      <c r="J165" s="1022"/>
      <c r="K165" s="926"/>
      <c r="L165" s="926"/>
      <c r="M165" s="1022"/>
      <c r="N165" s="926"/>
      <c r="O165" s="926"/>
      <c r="P165" s="926"/>
      <c r="Q165" s="926"/>
      <c r="R165" s="926"/>
      <c r="S165" s="926"/>
      <c r="T165" s="926"/>
      <c r="U165" s="926"/>
      <c r="V165" s="926"/>
      <c r="W165" s="926"/>
      <c r="X165" s="926"/>
      <c r="Y165" s="926"/>
      <c r="Z165" s="926"/>
      <c r="AA165" s="926"/>
      <c r="AB165" s="926"/>
      <c r="AC165" s="926"/>
      <c r="AD165" s="926"/>
      <c r="AE165" s="926"/>
      <c r="AF165" s="926"/>
      <c r="AG165" s="926"/>
      <c r="AH165" s="926"/>
      <c r="AI165" s="926"/>
      <c r="AJ165" s="926"/>
      <c r="AK165" s="926"/>
      <c r="AL165" s="926"/>
      <c r="AM165" s="926"/>
      <c r="AN165" s="926"/>
      <c r="AO165" s="926"/>
      <c r="AP165" s="926"/>
      <c r="AQ165" s="926"/>
      <c r="AR165" s="926"/>
      <c r="AS165" s="926"/>
      <c r="AT165" s="926"/>
      <c r="AU165" s="926"/>
      <c r="AV165" s="926"/>
      <c r="AW165" s="926"/>
      <c r="AX165" s="926"/>
      <c r="AY165" s="926"/>
      <c r="AZ165" s="926"/>
      <c r="BA165" s="926"/>
      <c r="BB165" s="926"/>
      <c r="BC165" s="926"/>
      <c r="BD165" s="926"/>
      <c r="BE165" s="926"/>
      <c r="BF165" s="926"/>
      <c r="BG165" s="926"/>
      <c r="BH165" s="926"/>
      <c r="BI165" s="926"/>
      <c r="BJ165" s="926"/>
      <c r="BK165" s="926"/>
      <c r="BL165" s="926"/>
      <c r="BM165" s="926"/>
      <c r="BN165" s="926"/>
      <c r="BO165" s="926"/>
      <c r="BP165" s="926"/>
      <c r="BQ165" s="926"/>
      <c r="BR165" s="926"/>
      <c r="BS165" s="926"/>
      <c r="BT165" s="926"/>
      <c r="BU165" s="926"/>
      <c r="BV165" s="926"/>
      <c r="BW165" s="926"/>
      <c r="BX165" s="926"/>
      <c r="BY165" s="926"/>
      <c r="BZ165" s="926"/>
      <c r="CA165" s="926"/>
      <c r="CB165" s="926"/>
      <c r="CC165" s="926"/>
      <c r="CD165" s="926"/>
      <c r="CE165" s="926"/>
      <c r="CF165" s="926"/>
      <c r="CG165" s="926"/>
      <c r="CH165" s="926"/>
      <c r="CI165" s="926"/>
      <c r="CJ165" s="926"/>
      <c r="CK165" s="926"/>
      <c r="CL165" s="926"/>
      <c r="CM165" s="926"/>
      <c r="CN165" s="926"/>
      <c r="CO165" s="926"/>
      <c r="CP165" s="926"/>
      <c r="CQ165" s="926"/>
      <c r="CR165" s="926"/>
      <c r="CS165" s="926"/>
      <c r="CT165" s="926"/>
      <c r="CU165" s="926"/>
      <c r="CV165" s="926"/>
      <c r="CW165" s="926"/>
      <c r="CX165" s="926"/>
      <c r="CY165" s="926"/>
      <c r="CZ165" s="926"/>
      <c r="DA165" s="926"/>
      <c r="DB165" s="926"/>
      <c r="DC165" s="926"/>
      <c r="DD165" s="926"/>
      <c r="DE165" s="926"/>
      <c r="DF165" s="926"/>
      <c r="DG165" s="926"/>
      <c r="DH165" s="926"/>
      <c r="DI165" s="926"/>
      <c r="DJ165" s="926"/>
      <c r="DK165" s="926"/>
      <c r="DL165" s="926"/>
      <c r="DM165" s="926"/>
      <c r="DN165" s="926"/>
      <c r="DO165" s="926"/>
      <c r="DP165" s="926"/>
      <c r="DQ165" s="926"/>
      <c r="DR165" s="926"/>
      <c r="DS165" s="926"/>
      <c r="DT165" s="926"/>
      <c r="DU165" s="926"/>
      <c r="DV165" s="926"/>
      <c r="DW165" s="926"/>
      <c r="DX165" s="926"/>
      <c r="DY165" s="926"/>
      <c r="DZ165" s="926"/>
      <c r="EA165" s="926"/>
      <c r="EB165" s="926"/>
      <c r="EC165" s="926"/>
      <c r="ED165" s="926"/>
      <c r="EE165" s="926"/>
      <c r="EF165" s="926"/>
      <c r="EG165" s="926"/>
      <c r="EH165" s="926"/>
      <c r="EI165" s="926"/>
      <c r="EJ165" s="926"/>
      <c r="EK165" s="926"/>
      <c r="EL165" s="926"/>
      <c r="EM165" s="926"/>
      <c r="EN165" s="926"/>
      <c r="EO165" s="926"/>
      <c r="EP165" s="926"/>
      <c r="EQ165" s="926"/>
      <c r="ER165" s="926"/>
      <c r="ES165" s="926"/>
      <c r="ET165" s="926"/>
      <c r="EU165" s="926"/>
      <c r="EV165" s="926"/>
      <c r="EW165" s="926"/>
      <c r="EX165" s="926"/>
      <c r="EY165" s="926"/>
      <c r="EZ165" s="926"/>
      <c r="FA165" s="926"/>
      <c r="FB165" s="926"/>
      <c r="FC165" s="926"/>
      <c r="FD165" s="926"/>
      <c r="FE165" s="926"/>
      <c r="FF165" s="926"/>
      <c r="FG165" s="926"/>
      <c r="FH165" s="926"/>
      <c r="FI165" s="926"/>
      <c r="FJ165" s="926"/>
      <c r="FK165" s="926"/>
      <c r="FL165" s="926"/>
      <c r="FM165" s="926"/>
      <c r="FN165" s="926"/>
      <c r="FO165" s="926"/>
      <c r="FP165" s="926"/>
      <c r="FQ165" s="926"/>
      <c r="FR165" s="926"/>
      <c r="FS165" s="926"/>
      <c r="FT165" s="926"/>
      <c r="FU165" s="926"/>
      <c r="FV165" s="926"/>
      <c r="FW165" s="926"/>
      <c r="FX165" s="926"/>
      <c r="FY165" s="926"/>
      <c r="FZ165" s="926"/>
      <c r="GA165" s="926"/>
      <c r="GB165" s="926"/>
      <c r="GC165" s="926"/>
      <c r="GD165" s="926"/>
      <c r="GE165" s="926"/>
      <c r="GF165" s="926"/>
      <c r="GG165" s="926"/>
      <c r="GH165" s="926"/>
      <c r="GI165" s="926"/>
      <c r="GJ165" s="926"/>
      <c r="GK165" s="926"/>
      <c r="GL165" s="926"/>
      <c r="GM165" s="926"/>
      <c r="GN165" s="926"/>
      <c r="GO165" s="926"/>
      <c r="GP165" s="926"/>
      <c r="GQ165" s="926"/>
      <c r="GR165" s="926"/>
      <c r="GS165" s="926"/>
      <c r="GT165" s="926"/>
      <c r="GU165" s="926"/>
      <c r="GV165" s="926"/>
      <c r="GW165" s="926"/>
      <c r="GX165" s="926"/>
      <c r="GY165" s="926"/>
      <c r="GZ165" s="926"/>
      <c r="HA165" s="926"/>
      <c r="HB165" s="926"/>
      <c r="HC165" s="926"/>
      <c r="HD165" s="926"/>
      <c r="HE165" s="926"/>
      <c r="HF165" s="926"/>
      <c r="HG165" s="926"/>
      <c r="HH165" s="926"/>
      <c r="HI165" s="926"/>
      <c r="HJ165" s="926"/>
      <c r="HK165" s="926"/>
      <c r="HL165" s="926"/>
      <c r="HM165" s="926"/>
      <c r="HN165" s="926"/>
      <c r="HO165" s="926"/>
      <c r="HP165" s="926"/>
      <c r="HQ165" s="926"/>
      <c r="HR165" s="926"/>
      <c r="HS165" s="926"/>
      <c r="HT165" s="926"/>
      <c r="HU165" s="926"/>
      <c r="HV165" s="926"/>
      <c r="HW165" s="926"/>
      <c r="HX165" s="926"/>
      <c r="HY165" s="926"/>
      <c r="HZ165" s="926"/>
      <c r="IA165" s="926"/>
      <c r="IB165" s="926"/>
      <c r="IC165" s="926"/>
      <c r="ID165" s="926"/>
      <c r="IE165" s="926"/>
      <c r="IF165" s="926"/>
      <c r="IG165" s="926"/>
      <c r="IH165" s="926"/>
      <c r="II165" s="926"/>
      <c r="IJ165" s="926"/>
      <c r="IK165" s="926"/>
      <c r="IL165" s="926"/>
      <c r="IM165" s="926"/>
      <c r="IN165" s="926"/>
      <c r="IO165" s="926"/>
      <c r="IP165" s="926"/>
      <c r="IQ165" s="926"/>
      <c r="IR165" s="926"/>
      <c r="IS165" s="926"/>
      <c r="IT165" s="926"/>
      <c r="IU165" s="926"/>
      <c r="IV165" s="926"/>
    </row>
    <row r="166" spans="1:256" s="1183" customFormat="1" ht="15" customHeight="1">
      <c r="A166" s="1018"/>
      <c r="B166" s="1018"/>
      <c r="C166" s="1018"/>
      <c r="D166" s="1103"/>
      <c r="E166" s="1103"/>
      <c r="F166" s="1103"/>
      <c r="G166" s="1021"/>
      <c r="H166" s="1021"/>
      <c r="I166" s="926"/>
      <c r="J166" s="1022"/>
      <c r="K166" s="926"/>
      <c r="L166" s="926"/>
      <c r="M166" s="1022"/>
      <c r="N166" s="926"/>
      <c r="O166" s="926"/>
      <c r="P166" s="926"/>
      <c r="Q166" s="926"/>
      <c r="R166" s="926"/>
      <c r="S166" s="926"/>
      <c r="T166" s="926"/>
      <c r="U166" s="926"/>
      <c r="V166" s="926"/>
      <c r="W166" s="926"/>
      <c r="X166" s="926"/>
      <c r="Y166" s="926"/>
      <c r="Z166" s="926"/>
      <c r="AA166" s="926"/>
      <c r="AB166" s="926"/>
      <c r="AC166" s="926"/>
      <c r="AD166" s="926"/>
      <c r="AE166" s="926"/>
      <c r="AF166" s="926"/>
      <c r="AG166" s="926"/>
      <c r="AH166" s="926"/>
      <c r="AI166" s="926"/>
      <c r="AJ166" s="926"/>
      <c r="AK166" s="926"/>
      <c r="AL166" s="926"/>
      <c r="AM166" s="926"/>
      <c r="AN166" s="926"/>
      <c r="AO166" s="926"/>
      <c r="AP166" s="926"/>
      <c r="AQ166" s="926"/>
      <c r="AR166" s="926"/>
      <c r="AS166" s="926"/>
      <c r="AT166" s="926"/>
      <c r="AU166" s="926"/>
      <c r="AV166" s="926"/>
      <c r="AW166" s="926"/>
      <c r="AX166" s="926"/>
      <c r="AY166" s="926"/>
      <c r="AZ166" s="926"/>
      <c r="BA166" s="926"/>
      <c r="BB166" s="926"/>
      <c r="BC166" s="926"/>
      <c r="BD166" s="926"/>
      <c r="BE166" s="926"/>
      <c r="BF166" s="926"/>
      <c r="BG166" s="926"/>
      <c r="BH166" s="926"/>
      <c r="BI166" s="926"/>
      <c r="BJ166" s="926"/>
      <c r="BK166" s="926"/>
      <c r="BL166" s="926"/>
      <c r="BM166" s="926"/>
      <c r="BN166" s="926"/>
      <c r="BO166" s="926"/>
      <c r="BP166" s="926"/>
      <c r="BQ166" s="926"/>
      <c r="BR166" s="926"/>
      <c r="BS166" s="926"/>
      <c r="BT166" s="926"/>
      <c r="BU166" s="926"/>
      <c r="BV166" s="926"/>
      <c r="BW166" s="926"/>
      <c r="BX166" s="926"/>
      <c r="BY166" s="926"/>
      <c r="BZ166" s="926"/>
      <c r="CA166" s="926"/>
      <c r="CB166" s="926"/>
      <c r="CC166" s="926"/>
      <c r="CD166" s="926"/>
      <c r="CE166" s="926"/>
      <c r="CF166" s="926"/>
      <c r="CG166" s="926"/>
      <c r="CH166" s="926"/>
      <c r="CI166" s="926"/>
      <c r="CJ166" s="926"/>
      <c r="CK166" s="926"/>
      <c r="CL166" s="926"/>
      <c r="CM166" s="926"/>
      <c r="CN166" s="926"/>
      <c r="CO166" s="926"/>
      <c r="CP166" s="926"/>
      <c r="CQ166" s="926"/>
      <c r="CR166" s="926"/>
      <c r="CS166" s="926"/>
      <c r="CT166" s="926"/>
      <c r="CU166" s="926"/>
      <c r="CV166" s="926"/>
      <c r="CW166" s="926"/>
      <c r="CX166" s="926"/>
      <c r="CY166" s="926"/>
      <c r="CZ166" s="926"/>
      <c r="DA166" s="926"/>
      <c r="DB166" s="926"/>
      <c r="DC166" s="926"/>
      <c r="DD166" s="926"/>
      <c r="DE166" s="926"/>
      <c r="DF166" s="926"/>
      <c r="DG166" s="926"/>
      <c r="DH166" s="926"/>
      <c r="DI166" s="926"/>
      <c r="DJ166" s="926"/>
      <c r="DK166" s="926"/>
      <c r="DL166" s="926"/>
      <c r="DM166" s="926"/>
      <c r="DN166" s="926"/>
      <c r="DO166" s="926"/>
      <c r="DP166" s="926"/>
      <c r="DQ166" s="926"/>
      <c r="DR166" s="926"/>
      <c r="DS166" s="926"/>
      <c r="DT166" s="926"/>
      <c r="DU166" s="926"/>
      <c r="DV166" s="926"/>
      <c r="DW166" s="926"/>
      <c r="DX166" s="926"/>
      <c r="DY166" s="926"/>
      <c r="DZ166" s="926"/>
      <c r="EA166" s="926"/>
      <c r="EB166" s="926"/>
      <c r="EC166" s="926"/>
      <c r="ED166" s="926"/>
      <c r="EE166" s="926"/>
      <c r="EF166" s="926"/>
      <c r="EG166" s="926"/>
      <c r="EH166" s="926"/>
      <c r="EI166" s="926"/>
      <c r="EJ166" s="926"/>
      <c r="EK166" s="926"/>
      <c r="EL166" s="926"/>
      <c r="EM166" s="926"/>
      <c r="EN166" s="926"/>
      <c r="EO166" s="926"/>
      <c r="EP166" s="926"/>
      <c r="EQ166" s="926"/>
      <c r="ER166" s="926"/>
      <c r="ES166" s="926"/>
      <c r="ET166" s="926"/>
      <c r="EU166" s="926"/>
      <c r="EV166" s="926"/>
      <c r="EW166" s="926"/>
      <c r="EX166" s="926"/>
      <c r="EY166" s="926"/>
      <c r="EZ166" s="926"/>
      <c r="FA166" s="926"/>
      <c r="FB166" s="926"/>
      <c r="FC166" s="926"/>
      <c r="FD166" s="926"/>
      <c r="FE166" s="926"/>
      <c r="FF166" s="926"/>
      <c r="FG166" s="926"/>
      <c r="FH166" s="926"/>
      <c r="FI166" s="926"/>
      <c r="FJ166" s="926"/>
      <c r="FK166" s="926"/>
      <c r="FL166" s="926"/>
      <c r="FM166" s="926"/>
      <c r="FN166" s="926"/>
      <c r="FO166" s="926"/>
      <c r="FP166" s="926"/>
      <c r="FQ166" s="926"/>
      <c r="FR166" s="926"/>
      <c r="FS166" s="926"/>
      <c r="FT166" s="926"/>
      <c r="FU166" s="926"/>
      <c r="FV166" s="926"/>
      <c r="FW166" s="926"/>
      <c r="FX166" s="926"/>
      <c r="FY166" s="926"/>
      <c r="FZ166" s="926"/>
      <c r="GA166" s="926"/>
      <c r="GB166" s="926"/>
      <c r="GC166" s="926"/>
      <c r="GD166" s="926"/>
      <c r="GE166" s="926"/>
      <c r="GF166" s="926"/>
      <c r="GG166" s="926"/>
      <c r="GH166" s="926"/>
      <c r="GI166" s="926"/>
      <c r="GJ166" s="926"/>
      <c r="GK166" s="926"/>
      <c r="GL166" s="926"/>
      <c r="GM166" s="926"/>
      <c r="GN166" s="926"/>
      <c r="GO166" s="926"/>
      <c r="GP166" s="926"/>
      <c r="GQ166" s="926"/>
      <c r="GR166" s="926"/>
      <c r="GS166" s="926"/>
      <c r="GT166" s="926"/>
      <c r="GU166" s="926"/>
      <c r="GV166" s="926"/>
      <c r="GW166" s="926"/>
      <c r="GX166" s="926"/>
      <c r="GY166" s="926"/>
      <c r="GZ166" s="926"/>
      <c r="HA166" s="926"/>
      <c r="HB166" s="926"/>
      <c r="HC166" s="926"/>
      <c r="HD166" s="926"/>
      <c r="HE166" s="926"/>
      <c r="HF166" s="926"/>
      <c r="HG166" s="926"/>
      <c r="HH166" s="926"/>
      <c r="HI166" s="926"/>
      <c r="HJ166" s="926"/>
      <c r="HK166" s="926"/>
      <c r="HL166" s="926"/>
      <c r="HM166" s="926"/>
      <c r="HN166" s="926"/>
      <c r="HO166" s="926"/>
      <c r="HP166" s="926"/>
      <c r="HQ166" s="926"/>
      <c r="HR166" s="926"/>
      <c r="HS166" s="926"/>
      <c r="HT166" s="926"/>
      <c r="HU166" s="926"/>
      <c r="HV166" s="926"/>
      <c r="HW166" s="926"/>
      <c r="HX166" s="926"/>
      <c r="HY166" s="926"/>
      <c r="HZ166" s="926"/>
      <c r="IA166" s="926"/>
      <c r="IB166" s="926"/>
      <c r="IC166" s="926"/>
      <c r="ID166" s="926"/>
      <c r="IE166" s="926"/>
      <c r="IF166" s="926"/>
      <c r="IG166" s="926"/>
      <c r="IH166" s="926"/>
      <c r="II166" s="926"/>
      <c r="IJ166" s="926"/>
      <c r="IK166" s="926"/>
      <c r="IL166" s="926"/>
      <c r="IM166" s="926"/>
      <c r="IN166" s="926"/>
      <c r="IO166" s="926"/>
      <c r="IP166" s="926"/>
      <c r="IQ166" s="926"/>
      <c r="IR166" s="926"/>
      <c r="IS166" s="926"/>
      <c r="IT166" s="926"/>
      <c r="IU166" s="926"/>
      <c r="IV166" s="926"/>
    </row>
    <row r="167" spans="1:256" s="1183" customFormat="1" ht="15" customHeight="1">
      <c r="A167" s="1018"/>
      <c r="B167" s="1018"/>
      <c r="C167" s="1018"/>
      <c r="D167" s="1103"/>
      <c r="E167" s="1103"/>
      <c r="F167" s="1103"/>
      <c r="G167" s="1021"/>
      <c r="H167" s="1021"/>
      <c r="I167" s="926"/>
      <c r="J167" s="1022"/>
      <c r="K167" s="926"/>
      <c r="L167" s="926"/>
      <c r="M167" s="1022"/>
      <c r="N167" s="926"/>
      <c r="O167" s="926"/>
      <c r="P167" s="926"/>
      <c r="Q167" s="926"/>
      <c r="R167" s="926"/>
      <c r="S167" s="926"/>
      <c r="T167" s="926"/>
      <c r="U167" s="926"/>
      <c r="V167" s="926"/>
      <c r="W167" s="926"/>
      <c r="X167" s="926"/>
      <c r="Y167" s="926"/>
      <c r="Z167" s="926"/>
      <c r="AA167" s="926"/>
      <c r="AB167" s="926"/>
      <c r="AC167" s="926"/>
      <c r="AD167" s="926"/>
      <c r="AE167" s="926"/>
      <c r="AF167" s="926"/>
      <c r="AG167" s="926"/>
      <c r="AH167" s="926"/>
      <c r="AI167" s="926"/>
      <c r="AJ167" s="926"/>
      <c r="AK167" s="926"/>
      <c r="AL167" s="926"/>
      <c r="AM167" s="926"/>
      <c r="AN167" s="926"/>
      <c r="AO167" s="926"/>
      <c r="AP167" s="926"/>
      <c r="AQ167" s="926"/>
      <c r="AR167" s="926"/>
      <c r="AS167" s="926"/>
      <c r="AT167" s="926"/>
      <c r="AU167" s="926"/>
      <c r="AV167" s="926"/>
      <c r="AW167" s="926"/>
      <c r="AX167" s="926"/>
      <c r="AY167" s="926"/>
      <c r="AZ167" s="926"/>
      <c r="BA167" s="926"/>
      <c r="BB167" s="926"/>
      <c r="BC167" s="926"/>
      <c r="BD167" s="926"/>
      <c r="BE167" s="926"/>
      <c r="BF167" s="926"/>
      <c r="BG167" s="926"/>
      <c r="BH167" s="926"/>
      <c r="BI167" s="926"/>
      <c r="BJ167" s="926"/>
      <c r="BK167" s="926"/>
      <c r="BL167" s="926"/>
      <c r="BM167" s="926"/>
      <c r="BN167" s="926"/>
      <c r="BO167" s="926"/>
      <c r="BP167" s="926"/>
      <c r="BQ167" s="926"/>
      <c r="BR167" s="926"/>
      <c r="BS167" s="926"/>
      <c r="BT167" s="926"/>
      <c r="BU167" s="926"/>
      <c r="BV167" s="926"/>
      <c r="BW167" s="926"/>
      <c r="BX167" s="926"/>
      <c r="BY167" s="926"/>
      <c r="BZ167" s="926"/>
      <c r="CA167" s="926"/>
      <c r="CB167" s="926"/>
      <c r="CC167" s="926"/>
      <c r="CD167" s="926"/>
      <c r="CE167" s="926"/>
      <c r="CF167" s="926"/>
      <c r="CG167" s="926"/>
      <c r="CH167" s="926"/>
      <c r="CI167" s="926"/>
      <c r="CJ167" s="926"/>
      <c r="CK167" s="926"/>
      <c r="CL167" s="926"/>
      <c r="CM167" s="926"/>
      <c r="CN167" s="926"/>
      <c r="CO167" s="926"/>
      <c r="CP167" s="926"/>
      <c r="CQ167" s="926"/>
      <c r="CR167" s="926"/>
      <c r="CS167" s="926"/>
      <c r="CT167" s="926"/>
      <c r="CU167" s="926"/>
      <c r="CV167" s="926"/>
      <c r="CW167" s="926"/>
      <c r="CX167" s="926"/>
      <c r="CY167" s="926"/>
      <c r="CZ167" s="926"/>
      <c r="DA167" s="926"/>
      <c r="DB167" s="926"/>
      <c r="DC167" s="926"/>
      <c r="DD167" s="926"/>
      <c r="DE167" s="926"/>
      <c r="DF167" s="926"/>
      <c r="DG167" s="926"/>
      <c r="DH167" s="926"/>
      <c r="DI167" s="926"/>
      <c r="DJ167" s="926"/>
      <c r="DK167" s="926"/>
      <c r="DL167" s="926"/>
      <c r="DM167" s="926"/>
      <c r="DN167" s="926"/>
      <c r="DO167" s="926"/>
      <c r="DP167" s="926"/>
      <c r="DQ167" s="926"/>
      <c r="DR167" s="926"/>
      <c r="DS167" s="926"/>
      <c r="DT167" s="926"/>
      <c r="DU167" s="926"/>
      <c r="DV167" s="926"/>
      <c r="DW167" s="926"/>
      <c r="DX167" s="926"/>
      <c r="DY167" s="926"/>
      <c r="DZ167" s="926"/>
      <c r="EA167" s="926"/>
      <c r="EB167" s="926"/>
      <c r="EC167" s="926"/>
      <c r="ED167" s="926"/>
      <c r="EE167" s="926"/>
      <c r="EF167" s="926"/>
      <c r="EG167" s="926"/>
      <c r="EH167" s="926"/>
      <c r="EI167" s="926"/>
      <c r="EJ167" s="926"/>
      <c r="EK167" s="926"/>
      <c r="EL167" s="926"/>
      <c r="EM167" s="926"/>
      <c r="EN167" s="926"/>
      <c r="EO167" s="926"/>
      <c r="EP167" s="926"/>
      <c r="EQ167" s="926"/>
      <c r="ER167" s="926"/>
      <c r="ES167" s="926"/>
      <c r="ET167" s="926"/>
      <c r="EU167" s="926"/>
      <c r="EV167" s="926"/>
      <c r="EW167" s="926"/>
      <c r="EX167" s="926"/>
      <c r="EY167" s="926"/>
      <c r="EZ167" s="926"/>
      <c r="FA167" s="926"/>
      <c r="FB167" s="926"/>
      <c r="FC167" s="926"/>
      <c r="FD167" s="926"/>
      <c r="FE167" s="926"/>
      <c r="FF167" s="926"/>
      <c r="FG167" s="926"/>
      <c r="FH167" s="926"/>
      <c r="FI167" s="926"/>
      <c r="FJ167" s="926"/>
      <c r="FK167" s="926"/>
      <c r="FL167" s="926"/>
      <c r="FM167" s="926"/>
      <c r="FN167" s="926"/>
      <c r="FO167" s="926"/>
      <c r="FP167" s="926"/>
      <c r="FQ167" s="926"/>
      <c r="FR167" s="926"/>
      <c r="FS167" s="926"/>
      <c r="FT167" s="926"/>
      <c r="FU167" s="926"/>
      <c r="FV167" s="926"/>
      <c r="FW167" s="926"/>
      <c r="FX167" s="926"/>
      <c r="FY167" s="926"/>
      <c r="FZ167" s="926"/>
      <c r="GA167" s="926"/>
      <c r="GB167" s="926"/>
      <c r="GC167" s="926"/>
      <c r="GD167" s="926"/>
      <c r="GE167" s="926"/>
      <c r="GF167" s="926"/>
      <c r="GG167" s="926"/>
      <c r="GH167" s="926"/>
      <c r="GI167" s="926"/>
      <c r="GJ167" s="926"/>
      <c r="GK167" s="926"/>
      <c r="GL167" s="926"/>
      <c r="GM167" s="926"/>
      <c r="GN167" s="926"/>
      <c r="GO167" s="926"/>
      <c r="GP167" s="926"/>
      <c r="GQ167" s="926"/>
      <c r="GR167" s="926"/>
      <c r="GS167" s="926"/>
      <c r="GT167" s="926"/>
      <c r="GU167" s="926"/>
      <c r="GV167" s="926"/>
      <c r="GW167" s="926"/>
      <c r="GX167" s="926"/>
      <c r="GY167" s="926"/>
      <c r="GZ167" s="926"/>
      <c r="HA167" s="926"/>
      <c r="HB167" s="926"/>
      <c r="HC167" s="926"/>
      <c r="HD167" s="926"/>
      <c r="HE167" s="926"/>
      <c r="HF167" s="926"/>
      <c r="HG167" s="926"/>
      <c r="HH167" s="926"/>
      <c r="HI167" s="926"/>
      <c r="HJ167" s="926"/>
      <c r="HK167" s="926"/>
      <c r="HL167" s="926"/>
      <c r="HM167" s="926"/>
      <c r="HN167" s="926"/>
      <c r="HO167" s="926"/>
      <c r="HP167" s="926"/>
      <c r="HQ167" s="926"/>
      <c r="HR167" s="926"/>
      <c r="HS167" s="926"/>
      <c r="HT167" s="926"/>
      <c r="HU167" s="926"/>
      <c r="HV167" s="926"/>
      <c r="HW167" s="926"/>
      <c r="HX167" s="926"/>
      <c r="HY167" s="926"/>
      <c r="HZ167" s="926"/>
      <c r="IA167" s="926"/>
      <c r="IB167" s="926"/>
      <c r="IC167" s="926"/>
      <c r="ID167" s="926"/>
      <c r="IE167" s="926"/>
      <c r="IF167" s="926"/>
      <c r="IG167" s="926"/>
      <c r="IH167" s="926"/>
      <c r="II167" s="926"/>
      <c r="IJ167" s="926"/>
      <c r="IK167" s="926"/>
      <c r="IL167" s="926"/>
      <c r="IM167" s="926"/>
      <c r="IN167" s="926"/>
      <c r="IO167" s="926"/>
      <c r="IP167" s="926"/>
      <c r="IQ167" s="926"/>
      <c r="IR167" s="926"/>
      <c r="IS167" s="926"/>
      <c r="IT167" s="926"/>
      <c r="IU167" s="926"/>
      <c r="IV167" s="926"/>
    </row>
    <row r="168" spans="1:256" s="1183" customFormat="1" ht="15" customHeight="1">
      <c r="A168" s="1018"/>
      <c r="B168" s="1018"/>
      <c r="C168" s="1018"/>
      <c r="D168" s="1103"/>
      <c r="E168" s="1103"/>
      <c r="F168" s="1103"/>
      <c r="G168" s="1021"/>
      <c r="H168" s="1021"/>
      <c r="I168" s="926"/>
      <c r="J168" s="1022"/>
      <c r="K168" s="926"/>
      <c r="L168" s="926"/>
      <c r="M168" s="1022"/>
      <c r="N168" s="926"/>
      <c r="O168" s="926"/>
      <c r="P168" s="926"/>
      <c r="Q168" s="926"/>
      <c r="R168" s="926"/>
      <c r="S168" s="926"/>
      <c r="T168" s="926"/>
      <c r="U168" s="926"/>
      <c r="V168" s="926"/>
      <c r="W168" s="926"/>
      <c r="X168" s="926"/>
      <c r="Y168" s="926"/>
      <c r="Z168" s="926"/>
      <c r="AA168" s="926"/>
      <c r="AB168" s="926"/>
      <c r="AC168" s="926"/>
      <c r="AD168" s="926"/>
      <c r="AE168" s="926"/>
      <c r="AF168" s="926"/>
      <c r="AG168" s="926"/>
      <c r="AH168" s="926"/>
      <c r="AI168" s="926"/>
      <c r="AJ168" s="926"/>
      <c r="AK168" s="926"/>
      <c r="AL168" s="926"/>
      <c r="AM168" s="926"/>
      <c r="AN168" s="926"/>
      <c r="AO168" s="926"/>
      <c r="AP168" s="926"/>
      <c r="AQ168" s="926"/>
      <c r="AR168" s="926"/>
      <c r="AS168" s="926"/>
      <c r="AT168" s="926"/>
      <c r="AU168" s="926"/>
      <c r="AV168" s="926"/>
      <c r="AW168" s="926"/>
      <c r="AX168" s="926"/>
      <c r="AY168" s="926"/>
      <c r="AZ168" s="926"/>
      <c r="BA168" s="926"/>
      <c r="BB168" s="926"/>
      <c r="BC168" s="926"/>
      <c r="BD168" s="926"/>
      <c r="BE168" s="926"/>
      <c r="BF168" s="926"/>
      <c r="BG168" s="926"/>
      <c r="BH168" s="926"/>
      <c r="BI168" s="926"/>
      <c r="BJ168" s="926"/>
      <c r="BK168" s="926"/>
      <c r="BL168" s="926"/>
      <c r="BM168" s="926"/>
      <c r="BN168" s="926"/>
      <c r="BO168" s="926"/>
      <c r="BP168" s="926"/>
      <c r="BQ168" s="926"/>
      <c r="BR168" s="926"/>
      <c r="BS168" s="926"/>
      <c r="BT168" s="926"/>
      <c r="BU168" s="926"/>
      <c r="BV168" s="926"/>
      <c r="BW168" s="926"/>
      <c r="BX168" s="926"/>
      <c r="BY168" s="926"/>
      <c r="BZ168" s="926"/>
      <c r="CA168" s="926"/>
      <c r="CB168" s="926"/>
      <c r="CC168" s="926"/>
      <c r="CD168" s="926"/>
      <c r="CE168" s="926"/>
      <c r="CF168" s="926"/>
      <c r="CG168" s="926"/>
      <c r="CH168" s="926"/>
      <c r="CI168" s="926"/>
      <c r="CJ168" s="926"/>
      <c r="CK168" s="926"/>
      <c r="CL168" s="926"/>
      <c r="CM168" s="926"/>
      <c r="CN168" s="926"/>
      <c r="CO168" s="926"/>
      <c r="CP168" s="926"/>
      <c r="CQ168" s="926"/>
      <c r="CR168" s="926"/>
      <c r="CS168" s="926"/>
      <c r="CT168" s="926"/>
      <c r="CU168" s="926"/>
      <c r="CV168" s="926"/>
      <c r="CW168" s="926"/>
      <c r="CX168" s="926"/>
      <c r="CY168" s="926"/>
      <c r="CZ168" s="926"/>
      <c r="DA168" s="926"/>
      <c r="DB168" s="926"/>
      <c r="DC168" s="926"/>
      <c r="DD168" s="926"/>
      <c r="DE168" s="926"/>
      <c r="DF168" s="926"/>
      <c r="DG168" s="926"/>
      <c r="DH168" s="926"/>
      <c r="DI168" s="926"/>
      <c r="DJ168" s="926"/>
      <c r="DK168" s="926"/>
      <c r="DL168" s="926"/>
      <c r="DM168" s="926"/>
      <c r="DN168" s="926"/>
      <c r="DO168" s="926"/>
      <c r="DP168" s="926"/>
      <c r="DQ168" s="926"/>
      <c r="DR168" s="926"/>
      <c r="DS168" s="926"/>
      <c r="DT168" s="926"/>
      <c r="DU168" s="926"/>
      <c r="DV168" s="926"/>
      <c r="DW168" s="926"/>
      <c r="DX168" s="926"/>
      <c r="DY168" s="926"/>
      <c r="DZ168" s="926"/>
      <c r="EA168" s="926"/>
      <c r="EB168" s="926"/>
      <c r="EC168" s="926"/>
      <c r="ED168" s="926"/>
      <c r="EE168" s="926"/>
      <c r="EF168" s="926"/>
      <c r="EG168" s="926"/>
      <c r="EH168" s="926"/>
      <c r="EI168" s="926"/>
      <c r="EJ168" s="926"/>
      <c r="EK168" s="926"/>
      <c r="EL168" s="926"/>
      <c r="EM168" s="926"/>
      <c r="EN168" s="926"/>
      <c r="EO168" s="926"/>
      <c r="EP168" s="926"/>
      <c r="EQ168" s="926"/>
      <c r="ER168" s="926"/>
      <c r="ES168" s="926"/>
      <c r="ET168" s="926"/>
      <c r="EU168" s="926"/>
      <c r="EV168" s="926"/>
      <c r="EW168" s="926"/>
      <c r="EX168" s="926"/>
      <c r="EY168" s="926"/>
      <c r="EZ168" s="926"/>
      <c r="FA168" s="926"/>
      <c r="FB168" s="926"/>
      <c r="FC168" s="926"/>
      <c r="FD168" s="926"/>
      <c r="FE168" s="926"/>
      <c r="FF168" s="926"/>
      <c r="FG168" s="926"/>
      <c r="FH168" s="926"/>
      <c r="FI168" s="926"/>
      <c r="FJ168" s="926"/>
      <c r="FK168" s="926"/>
      <c r="FL168" s="926"/>
      <c r="FM168" s="926"/>
      <c r="FN168" s="926"/>
      <c r="FO168" s="926"/>
      <c r="FP168" s="926"/>
      <c r="FQ168" s="926"/>
      <c r="FR168" s="926"/>
      <c r="FS168" s="926"/>
      <c r="FT168" s="926"/>
      <c r="FU168" s="926"/>
      <c r="FV168" s="926"/>
      <c r="FW168" s="926"/>
      <c r="FX168" s="926"/>
      <c r="FY168" s="926"/>
      <c r="FZ168" s="926"/>
      <c r="GA168" s="926"/>
      <c r="GB168" s="926"/>
      <c r="GC168" s="926"/>
      <c r="GD168" s="926"/>
      <c r="GE168" s="926"/>
      <c r="GF168" s="926"/>
      <c r="GG168" s="926"/>
      <c r="GH168" s="926"/>
      <c r="GI168" s="926"/>
      <c r="GJ168" s="926"/>
      <c r="GK168" s="926"/>
      <c r="GL168" s="926"/>
      <c r="GM168" s="926"/>
      <c r="GN168" s="926"/>
      <c r="GO168" s="926"/>
      <c r="GP168" s="926"/>
      <c r="GQ168" s="926"/>
      <c r="GR168" s="926"/>
      <c r="GS168" s="926"/>
      <c r="GT168" s="926"/>
      <c r="GU168" s="926"/>
      <c r="GV168" s="926"/>
      <c r="GW168" s="926"/>
      <c r="GX168" s="926"/>
      <c r="GY168" s="926"/>
      <c r="GZ168" s="926"/>
      <c r="HA168" s="926"/>
      <c r="HB168" s="926"/>
      <c r="HC168" s="926"/>
      <c r="HD168" s="926"/>
      <c r="HE168" s="926"/>
      <c r="HF168" s="926"/>
      <c r="HG168" s="926"/>
      <c r="HH168" s="926"/>
      <c r="HI168" s="926"/>
      <c r="HJ168" s="926"/>
      <c r="HK168" s="926"/>
      <c r="HL168" s="926"/>
      <c r="HM168" s="926"/>
      <c r="HN168" s="926"/>
      <c r="HO168" s="926"/>
      <c r="HP168" s="926"/>
      <c r="HQ168" s="926"/>
      <c r="HR168" s="926"/>
      <c r="HS168" s="926"/>
      <c r="HT168" s="926"/>
      <c r="HU168" s="926"/>
      <c r="HV168" s="926"/>
      <c r="HW168" s="926"/>
      <c r="HX168" s="926"/>
      <c r="HY168" s="926"/>
      <c r="HZ168" s="926"/>
      <c r="IA168" s="926"/>
      <c r="IB168" s="926"/>
      <c r="IC168" s="926"/>
      <c r="ID168" s="926"/>
      <c r="IE168" s="926"/>
      <c r="IF168" s="926"/>
      <c r="IG168" s="926"/>
      <c r="IH168" s="926"/>
      <c r="II168" s="926"/>
      <c r="IJ168" s="926"/>
      <c r="IK168" s="926"/>
      <c r="IL168" s="926"/>
      <c r="IM168" s="926"/>
      <c r="IN168" s="926"/>
      <c r="IO168" s="926"/>
      <c r="IP168" s="926"/>
      <c r="IQ168" s="926"/>
      <c r="IR168" s="926"/>
      <c r="IS168" s="926"/>
      <c r="IT168" s="926"/>
      <c r="IU168" s="926"/>
      <c r="IV168" s="926"/>
    </row>
    <row r="169" spans="1:256" s="1183" customFormat="1" ht="15" customHeight="1">
      <c r="A169" s="1018"/>
      <c r="B169" s="1018"/>
      <c r="C169" s="1018"/>
      <c r="D169" s="1103"/>
      <c r="E169" s="1103"/>
      <c r="F169" s="1103"/>
      <c r="G169" s="1021"/>
      <c r="H169" s="1021"/>
      <c r="I169" s="926"/>
      <c r="J169" s="1022"/>
      <c r="K169" s="926"/>
      <c r="L169" s="926"/>
      <c r="M169" s="1022"/>
      <c r="N169" s="926"/>
      <c r="O169" s="926"/>
      <c r="P169" s="926"/>
      <c r="Q169" s="926"/>
      <c r="R169" s="926"/>
      <c r="S169" s="926"/>
      <c r="T169" s="926"/>
      <c r="U169" s="926"/>
      <c r="V169" s="926"/>
      <c r="W169" s="926"/>
      <c r="X169" s="926"/>
      <c r="Y169" s="926"/>
      <c r="Z169" s="926"/>
      <c r="AA169" s="926"/>
      <c r="AB169" s="926"/>
      <c r="AC169" s="926"/>
      <c r="AD169" s="926"/>
      <c r="AE169" s="926"/>
      <c r="AF169" s="926"/>
      <c r="AG169" s="926"/>
      <c r="AH169" s="926"/>
      <c r="AI169" s="926"/>
      <c r="AJ169" s="926"/>
      <c r="AK169" s="926"/>
      <c r="AL169" s="926"/>
      <c r="AM169" s="926"/>
      <c r="AN169" s="926"/>
      <c r="AO169" s="926"/>
      <c r="AP169" s="926"/>
      <c r="AQ169" s="926"/>
      <c r="AR169" s="926"/>
      <c r="AS169" s="926"/>
      <c r="AT169" s="926"/>
      <c r="AU169" s="926"/>
      <c r="AV169" s="926"/>
      <c r="AW169" s="926"/>
      <c r="AX169" s="926"/>
      <c r="AY169" s="926"/>
      <c r="AZ169" s="926"/>
      <c r="BA169" s="926"/>
      <c r="BB169" s="926"/>
      <c r="BC169" s="926"/>
      <c r="BD169" s="926"/>
      <c r="BE169" s="926"/>
      <c r="BF169" s="926"/>
      <c r="BG169" s="926"/>
      <c r="BH169" s="926"/>
      <c r="BI169" s="926"/>
      <c r="BJ169" s="926"/>
      <c r="BK169" s="926"/>
      <c r="BL169" s="926"/>
      <c r="BM169" s="926"/>
      <c r="BN169" s="926"/>
      <c r="BO169" s="926"/>
      <c r="BP169" s="926"/>
      <c r="BQ169" s="926"/>
      <c r="BR169" s="926"/>
      <c r="BS169" s="926"/>
      <c r="BT169" s="926"/>
      <c r="BU169" s="926"/>
      <c r="BV169" s="926"/>
      <c r="BW169" s="926"/>
      <c r="BX169" s="926"/>
      <c r="BY169" s="926"/>
      <c r="BZ169" s="926"/>
      <c r="CA169" s="926"/>
      <c r="CB169" s="926"/>
      <c r="CC169" s="926"/>
      <c r="CD169" s="926"/>
      <c r="CE169" s="926"/>
      <c r="CF169" s="926"/>
      <c r="CG169" s="926"/>
      <c r="CH169" s="926"/>
      <c r="CI169" s="926"/>
      <c r="CJ169" s="926"/>
      <c r="CK169" s="926"/>
      <c r="CL169" s="926"/>
      <c r="CM169" s="926"/>
      <c r="CN169" s="926"/>
      <c r="CO169" s="926"/>
      <c r="CP169" s="926"/>
      <c r="CQ169" s="926"/>
      <c r="CR169" s="926"/>
      <c r="CS169" s="926"/>
      <c r="CT169" s="926"/>
      <c r="CU169" s="926"/>
      <c r="CV169" s="926"/>
      <c r="CW169" s="926"/>
      <c r="CX169" s="926"/>
      <c r="CY169" s="926"/>
      <c r="CZ169" s="926"/>
      <c r="DA169" s="926"/>
      <c r="DB169" s="926"/>
      <c r="DC169" s="926"/>
      <c r="DD169" s="926"/>
      <c r="DE169" s="926"/>
      <c r="DF169" s="926"/>
      <c r="DG169" s="926"/>
      <c r="DH169" s="926"/>
      <c r="DI169" s="926"/>
      <c r="DJ169" s="926"/>
      <c r="DK169" s="926"/>
      <c r="DL169" s="926"/>
      <c r="DM169" s="926"/>
      <c r="DN169" s="926"/>
      <c r="DO169" s="926"/>
      <c r="DP169" s="926"/>
      <c r="DQ169" s="926"/>
      <c r="DR169" s="926"/>
      <c r="DS169" s="926"/>
      <c r="DT169" s="926"/>
      <c r="DU169" s="926"/>
      <c r="DV169" s="926"/>
      <c r="DW169" s="926"/>
      <c r="DX169" s="926"/>
      <c r="DY169" s="926"/>
      <c r="DZ169" s="926"/>
      <c r="EA169" s="926"/>
      <c r="EB169" s="926"/>
      <c r="EC169" s="926"/>
      <c r="ED169" s="926"/>
      <c r="EE169" s="926"/>
      <c r="EF169" s="926"/>
      <c r="EG169" s="926"/>
      <c r="EH169" s="926"/>
      <c r="EI169" s="926"/>
      <c r="EJ169" s="926"/>
      <c r="EK169" s="926"/>
      <c r="EL169" s="926"/>
      <c r="EM169" s="926"/>
      <c r="EN169" s="926"/>
      <c r="EO169" s="926"/>
      <c r="EP169" s="926"/>
      <c r="EQ169" s="926"/>
      <c r="ER169" s="926"/>
      <c r="ES169" s="926"/>
      <c r="ET169" s="926"/>
      <c r="EU169" s="926"/>
      <c r="EV169" s="926"/>
      <c r="EW169" s="926"/>
      <c r="EX169" s="926"/>
      <c r="EY169" s="926"/>
      <c r="EZ169" s="926"/>
      <c r="FA169" s="926"/>
      <c r="FB169" s="926"/>
      <c r="FC169" s="926"/>
      <c r="FD169" s="926"/>
      <c r="FE169" s="926"/>
      <c r="FF169" s="926"/>
      <c r="FG169" s="926"/>
      <c r="FH169" s="926"/>
      <c r="FI169" s="926"/>
      <c r="FJ169" s="926"/>
      <c r="FK169" s="926"/>
      <c r="FL169" s="926"/>
      <c r="FM169" s="926"/>
      <c r="FN169" s="926"/>
      <c r="FO169" s="926"/>
      <c r="FP169" s="926"/>
      <c r="FQ169" s="926"/>
      <c r="FR169" s="926"/>
      <c r="FS169" s="926"/>
      <c r="FT169" s="926"/>
      <c r="FU169" s="926"/>
      <c r="FV169" s="926"/>
      <c r="FW169" s="926"/>
      <c r="FX169" s="926"/>
      <c r="FY169" s="926"/>
      <c r="FZ169" s="926"/>
      <c r="GA169" s="926"/>
      <c r="GB169" s="926"/>
      <c r="GC169" s="926"/>
      <c r="GD169" s="926"/>
      <c r="GE169" s="926"/>
      <c r="GF169" s="926"/>
      <c r="GG169" s="926"/>
      <c r="GH169" s="926"/>
      <c r="GI169" s="926"/>
      <c r="GJ169" s="926"/>
      <c r="GK169" s="926"/>
      <c r="GL169" s="926"/>
      <c r="GM169" s="926"/>
      <c r="GN169" s="926"/>
      <c r="GO169" s="926"/>
      <c r="GP169" s="926"/>
      <c r="GQ169" s="926"/>
      <c r="GR169" s="926"/>
      <c r="GS169" s="926"/>
      <c r="GT169" s="926"/>
      <c r="GU169" s="926"/>
      <c r="GV169" s="926"/>
      <c r="GW169" s="926"/>
      <c r="GX169" s="926"/>
      <c r="GY169" s="926"/>
      <c r="GZ169" s="926"/>
      <c r="HA169" s="926"/>
      <c r="HB169" s="926"/>
      <c r="HC169" s="926"/>
      <c r="HD169" s="926"/>
      <c r="HE169" s="926"/>
      <c r="HF169" s="926"/>
      <c r="HG169" s="926"/>
      <c r="HH169" s="926"/>
      <c r="HI169" s="926"/>
      <c r="HJ169" s="926"/>
      <c r="HK169" s="926"/>
      <c r="HL169" s="926"/>
      <c r="HM169" s="926"/>
      <c r="HN169" s="926"/>
      <c r="HO169" s="926"/>
      <c r="HP169" s="926"/>
      <c r="HQ169" s="926"/>
      <c r="HR169" s="926"/>
      <c r="HS169" s="926"/>
      <c r="HT169" s="926"/>
      <c r="HU169" s="926"/>
      <c r="HV169" s="926"/>
      <c r="HW169" s="926"/>
      <c r="HX169" s="926"/>
      <c r="HY169" s="926"/>
      <c r="HZ169" s="926"/>
      <c r="IA169" s="926"/>
      <c r="IB169" s="926"/>
      <c r="IC169" s="926"/>
      <c r="ID169" s="926"/>
      <c r="IE169" s="926"/>
      <c r="IF169" s="926"/>
      <c r="IG169" s="926"/>
      <c r="IH169" s="926"/>
      <c r="II169" s="926"/>
      <c r="IJ169" s="926"/>
      <c r="IK169" s="926"/>
      <c r="IL169" s="926"/>
      <c r="IM169" s="926"/>
      <c r="IN169" s="926"/>
      <c r="IO169" s="926"/>
      <c r="IP169" s="926"/>
      <c r="IQ169" s="926"/>
      <c r="IR169" s="926"/>
      <c r="IS169" s="926"/>
      <c r="IT169" s="926"/>
      <c r="IU169" s="926"/>
      <c r="IV169" s="926"/>
    </row>
    <row r="170" spans="1:256" s="1183" customFormat="1" ht="15" customHeight="1">
      <c r="A170" s="1018"/>
      <c r="B170" s="1018"/>
      <c r="C170" s="1018"/>
      <c r="D170" s="1103"/>
      <c r="E170" s="1103"/>
      <c r="F170" s="1103"/>
      <c r="G170" s="1021"/>
      <c r="H170" s="1021"/>
      <c r="I170" s="926"/>
      <c r="J170" s="1022"/>
      <c r="K170" s="926"/>
      <c r="L170" s="926"/>
      <c r="M170" s="1022"/>
      <c r="N170" s="926"/>
      <c r="O170" s="926"/>
      <c r="P170" s="926"/>
      <c r="Q170" s="926"/>
      <c r="R170" s="926"/>
      <c r="S170" s="926"/>
      <c r="T170" s="926"/>
      <c r="U170" s="926"/>
      <c r="V170" s="926"/>
      <c r="W170" s="926"/>
      <c r="X170" s="926"/>
      <c r="Y170" s="926"/>
      <c r="Z170" s="926"/>
      <c r="AA170" s="926"/>
      <c r="AB170" s="926"/>
      <c r="AC170" s="926"/>
      <c r="AD170" s="926"/>
      <c r="AE170" s="926"/>
      <c r="AF170" s="926"/>
      <c r="AG170" s="926"/>
      <c r="AH170" s="926"/>
      <c r="AI170" s="926"/>
      <c r="AJ170" s="926"/>
      <c r="AK170" s="926"/>
      <c r="AL170" s="926"/>
      <c r="AM170" s="926"/>
      <c r="AN170" s="926"/>
      <c r="AO170" s="926"/>
      <c r="AP170" s="926"/>
      <c r="AQ170" s="926"/>
      <c r="AR170" s="926"/>
      <c r="AS170" s="926"/>
      <c r="AT170" s="926"/>
      <c r="AU170" s="926"/>
      <c r="AV170" s="926"/>
      <c r="AW170" s="926"/>
      <c r="AX170" s="926"/>
      <c r="AY170" s="926"/>
      <c r="AZ170" s="926"/>
      <c r="BA170" s="926"/>
      <c r="BB170" s="926"/>
      <c r="BC170" s="926"/>
      <c r="BD170" s="926"/>
      <c r="BE170" s="926"/>
      <c r="BF170" s="926"/>
      <c r="BG170" s="926"/>
      <c r="BH170" s="926"/>
      <c r="BI170" s="926"/>
      <c r="BJ170" s="926"/>
      <c r="BK170" s="926"/>
      <c r="BL170" s="926"/>
      <c r="BM170" s="926"/>
      <c r="BN170" s="926"/>
      <c r="BO170" s="926"/>
      <c r="BP170" s="926"/>
      <c r="BQ170" s="926"/>
      <c r="BR170" s="926"/>
      <c r="BS170" s="926"/>
      <c r="BT170" s="926"/>
      <c r="BU170" s="926"/>
      <c r="BV170" s="926"/>
      <c r="BW170" s="926"/>
      <c r="BX170" s="926"/>
      <c r="BY170" s="926"/>
      <c r="BZ170" s="926"/>
      <c r="CA170" s="926"/>
      <c r="CB170" s="926"/>
      <c r="CC170" s="926"/>
      <c r="CD170" s="926"/>
      <c r="CE170" s="926"/>
      <c r="CF170" s="926"/>
      <c r="CG170" s="926"/>
      <c r="CH170" s="926"/>
      <c r="CI170" s="926"/>
      <c r="CJ170" s="926"/>
      <c r="CK170" s="926"/>
      <c r="CL170" s="926"/>
      <c r="CM170" s="926"/>
      <c r="CN170" s="926"/>
      <c r="CO170" s="926"/>
      <c r="CP170" s="926"/>
      <c r="CQ170" s="926"/>
      <c r="CR170" s="926"/>
      <c r="CS170" s="926"/>
      <c r="CT170" s="926"/>
      <c r="CU170" s="926"/>
      <c r="CV170" s="926"/>
      <c r="CW170" s="926"/>
      <c r="CX170" s="926"/>
      <c r="CY170" s="926"/>
      <c r="CZ170" s="926"/>
      <c r="DA170" s="926"/>
      <c r="DB170" s="926"/>
      <c r="DC170" s="926"/>
      <c r="DD170" s="926"/>
      <c r="DE170" s="926"/>
      <c r="DF170" s="926"/>
      <c r="DG170" s="926"/>
      <c r="DH170" s="926"/>
      <c r="DI170" s="926"/>
      <c r="DJ170" s="926"/>
      <c r="DK170" s="926"/>
      <c r="DL170" s="926"/>
      <c r="DM170" s="926"/>
      <c r="DN170" s="926"/>
      <c r="DO170" s="926"/>
      <c r="DP170" s="926"/>
      <c r="DQ170" s="926"/>
      <c r="DR170" s="926"/>
      <c r="DS170" s="926"/>
      <c r="DT170" s="926"/>
      <c r="DU170" s="926"/>
      <c r="DV170" s="926"/>
      <c r="DW170" s="926"/>
      <c r="DX170" s="926"/>
      <c r="DY170" s="926"/>
      <c r="DZ170" s="926"/>
      <c r="EA170" s="926"/>
      <c r="EB170" s="926"/>
      <c r="EC170" s="926"/>
      <c r="ED170" s="926"/>
      <c r="EE170" s="926"/>
      <c r="EF170" s="926"/>
      <c r="EG170" s="926"/>
      <c r="EH170" s="926"/>
      <c r="EI170" s="926"/>
      <c r="EJ170" s="926"/>
      <c r="EK170" s="926"/>
      <c r="EL170" s="926"/>
      <c r="EM170" s="926"/>
      <c r="EN170" s="926"/>
      <c r="EO170" s="926"/>
      <c r="EP170" s="926"/>
      <c r="EQ170" s="926"/>
      <c r="ER170" s="926"/>
      <c r="ES170" s="926"/>
      <c r="ET170" s="926"/>
      <c r="EU170" s="926"/>
      <c r="EV170" s="926"/>
      <c r="EW170" s="926"/>
      <c r="EX170" s="926"/>
      <c r="EY170" s="926"/>
      <c r="EZ170" s="926"/>
      <c r="FA170" s="926"/>
      <c r="FB170" s="926"/>
      <c r="FC170" s="926"/>
      <c r="FD170" s="926"/>
      <c r="FE170" s="926"/>
      <c r="FF170" s="926"/>
      <c r="FG170" s="926"/>
      <c r="FH170" s="926"/>
      <c r="FI170" s="926"/>
      <c r="FJ170" s="926"/>
      <c r="FK170" s="926"/>
      <c r="FL170" s="926"/>
      <c r="FM170" s="926"/>
      <c r="FN170" s="926"/>
      <c r="FO170" s="926"/>
      <c r="FP170" s="926"/>
      <c r="FQ170" s="926"/>
      <c r="FR170" s="926"/>
      <c r="FS170" s="926"/>
      <c r="FT170" s="926"/>
      <c r="FU170" s="926"/>
      <c r="FV170" s="926"/>
      <c r="FW170" s="926"/>
      <c r="FX170" s="926"/>
      <c r="FY170" s="926"/>
      <c r="FZ170" s="926"/>
      <c r="GA170" s="926"/>
      <c r="GB170" s="926"/>
      <c r="GC170" s="926"/>
      <c r="GD170" s="926"/>
      <c r="GE170" s="926"/>
      <c r="GF170" s="926"/>
      <c r="GG170" s="926"/>
      <c r="GH170" s="926"/>
      <c r="GI170" s="926"/>
      <c r="GJ170" s="926"/>
      <c r="GK170" s="926"/>
      <c r="GL170" s="926"/>
      <c r="GM170" s="926"/>
      <c r="GN170" s="926"/>
      <c r="GO170" s="926"/>
      <c r="GP170" s="926"/>
      <c r="GQ170" s="926"/>
      <c r="GR170" s="926"/>
      <c r="GS170" s="926"/>
      <c r="GT170" s="926"/>
      <c r="GU170" s="926"/>
      <c r="GV170" s="926"/>
      <c r="GW170" s="926"/>
      <c r="GX170" s="926"/>
      <c r="GY170" s="926"/>
      <c r="GZ170" s="926"/>
      <c r="HA170" s="926"/>
      <c r="HB170" s="926"/>
      <c r="HC170" s="926"/>
      <c r="HD170" s="926"/>
      <c r="HE170" s="926"/>
      <c r="HF170" s="926"/>
      <c r="HG170" s="926"/>
      <c r="HH170" s="926"/>
      <c r="HI170" s="926"/>
      <c r="HJ170" s="926"/>
      <c r="HK170" s="926"/>
      <c r="HL170" s="926"/>
      <c r="HM170" s="926"/>
      <c r="HN170" s="926"/>
      <c r="HO170" s="926"/>
      <c r="HP170" s="926"/>
      <c r="HQ170" s="926"/>
      <c r="HR170" s="926"/>
      <c r="HS170" s="926"/>
      <c r="HT170" s="926"/>
      <c r="HU170" s="926"/>
      <c r="HV170" s="926"/>
      <c r="HW170" s="926"/>
      <c r="HX170" s="926"/>
      <c r="HY170" s="926"/>
      <c r="HZ170" s="926"/>
      <c r="IA170" s="926"/>
      <c r="IB170" s="926"/>
      <c r="IC170" s="926"/>
      <c r="ID170" s="926"/>
      <c r="IE170" s="926"/>
      <c r="IF170" s="926"/>
      <c r="IG170" s="926"/>
      <c r="IH170" s="926"/>
      <c r="II170" s="926"/>
      <c r="IJ170" s="926"/>
      <c r="IK170" s="926"/>
      <c r="IL170" s="926"/>
      <c r="IM170" s="926"/>
      <c r="IN170" s="926"/>
      <c r="IO170" s="926"/>
      <c r="IP170" s="926"/>
      <c r="IQ170" s="926"/>
      <c r="IR170" s="926"/>
      <c r="IS170" s="926"/>
      <c r="IT170" s="926"/>
      <c r="IU170" s="926"/>
      <c r="IV170" s="926"/>
    </row>
    <row r="171" spans="1:256" s="1183" customFormat="1" ht="15" customHeight="1">
      <c r="A171" s="1018"/>
      <c r="B171" s="1018"/>
      <c r="C171" s="1018"/>
      <c r="D171" s="1103"/>
      <c r="E171" s="1103"/>
      <c r="F171" s="1103"/>
      <c r="G171" s="1021"/>
      <c r="H171" s="1021"/>
      <c r="I171" s="926"/>
      <c r="J171" s="1022"/>
      <c r="K171" s="926"/>
      <c r="L171" s="926"/>
      <c r="M171" s="1022"/>
      <c r="N171" s="926"/>
      <c r="O171" s="926"/>
      <c r="P171" s="926"/>
      <c r="Q171" s="926"/>
      <c r="R171" s="926"/>
      <c r="S171" s="926"/>
      <c r="T171" s="926"/>
      <c r="U171" s="926"/>
      <c r="V171" s="926"/>
      <c r="W171" s="926"/>
      <c r="X171" s="926"/>
      <c r="Y171" s="926"/>
      <c r="Z171" s="926"/>
      <c r="AA171" s="926"/>
      <c r="AB171" s="926"/>
      <c r="AC171" s="926"/>
      <c r="AD171" s="926"/>
      <c r="AE171" s="926"/>
      <c r="AF171" s="926"/>
      <c r="AG171" s="926"/>
      <c r="AH171" s="926"/>
      <c r="AI171" s="926"/>
      <c r="AJ171" s="926"/>
      <c r="AK171" s="926"/>
      <c r="AL171" s="926"/>
      <c r="AM171" s="926"/>
      <c r="AN171" s="926"/>
      <c r="AO171" s="926"/>
      <c r="AP171" s="926"/>
      <c r="AQ171" s="926"/>
      <c r="AR171" s="926"/>
      <c r="AS171" s="926"/>
      <c r="AT171" s="926"/>
      <c r="AU171" s="926"/>
      <c r="AV171" s="926"/>
      <c r="AW171" s="926"/>
      <c r="AX171" s="926"/>
      <c r="AY171" s="926"/>
      <c r="AZ171" s="926"/>
      <c r="BA171" s="926"/>
      <c r="BB171" s="926"/>
      <c r="BC171" s="926"/>
      <c r="BD171" s="926"/>
      <c r="BE171" s="926"/>
      <c r="BF171" s="926"/>
      <c r="BG171" s="926"/>
      <c r="BH171" s="926"/>
      <c r="BI171" s="926"/>
      <c r="BJ171" s="926"/>
      <c r="BK171" s="926"/>
      <c r="BL171" s="926"/>
      <c r="BM171" s="926"/>
      <c r="BN171" s="926"/>
      <c r="BO171" s="926"/>
      <c r="BP171" s="926"/>
      <c r="BQ171" s="926"/>
      <c r="BR171" s="926"/>
      <c r="BS171" s="926"/>
      <c r="BT171" s="926"/>
      <c r="BU171" s="926"/>
      <c r="BV171" s="926"/>
      <c r="BW171" s="926"/>
      <c r="BX171" s="926"/>
      <c r="BY171" s="926"/>
      <c r="BZ171" s="926"/>
      <c r="CA171" s="926"/>
      <c r="CB171" s="926"/>
      <c r="CC171" s="926"/>
      <c r="CD171" s="926"/>
      <c r="CE171" s="926"/>
      <c r="CF171" s="926"/>
      <c r="CG171" s="926"/>
      <c r="CH171" s="926"/>
      <c r="CI171" s="926"/>
      <c r="CJ171" s="926"/>
      <c r="CK171" s="926"/>
      <c r="CL171" s="926"/>
      <c r="CM171" s="926"/>
      <c r="CN171" s="926"/>
      <c r="CO171" s="926"/>
      <c r="CP171" s="926"/>
      <c r="CQ171" s="926"/>
      <c r="CR171" s="926"/>
      <c r="CS171" s="926"/>
      <c r="CT171" s="926"/>
      <c r="CU171" s="926"/>
      <c r="CV171" s="926"/>
      <c r="CW171" s="926"/>
      <c r="CX171" s="926"/>
      <c r="CY171" s="926"/>
      <c r="CZ171" s="926"/>
      <c r="DA171" s="926"/>
      <c r="DB171" s="926"/>
      <c r="DC171" s="926"/>
      <c r="DD171" s="926"/>
      <c r="DE171" s="926"/>
      <c r="DF171" s="926"/>
      <c r="DG171" s="926"/>
      <c r="DH171" s="926"/>
      <c r="DI171" s="926"/>
      <c r="DJ171" s="926"/>
      <c r="DK171" s="926"/>
      <c r="DL171" s="926"/>
      <c r="DM171" s="926"/>
      <c r="DN171" s="926"/>
      <c r="DO171" s="926"/>
      <c r="DP171" s="926"/>
      <c r="DQ171" s="926"/>
      <c r="DR171" s="926"/>
      <c r="DS171" s="926"/>
      <c r="DT171" s="926"/>
      <c r="DU171" s="926"/>
      <c r="DV171" s="926"/>
      <c r="DW171" s="926"/>
      <c r="DX171" s="926"/>
      <c r="DY171" s="926"/>
      <c r="DZ171" s="926"/>
      <c r="EA171" s="926"/>
      <c r="EB171" s="926"/>
      <c r="EC171" s="926"/>
      <c r="ED171" s="926"/>
      <c r="EE171" s="926"/>
      <c r="EF171" s="926"/>
      <c r="EG171" s="926"/>
      <c r="EH171" s="926"/>
      <c r="EI171" s="926"/>
      <c r="EJ171" s="926"/>
      <c r="EK171" s="926"/>
      <c r="EL171" s="926"/>
      <c r="EM171" s="926"/>
      <c r="EN171" s="926"/>
      <c r="EO171" s="926"/>
      <c r="EP171" s="926"/>
      <c r="EQ171" s="926"/>
      <c r="ER171" s="926"/>
      <c r="ES171" s="926"/>
      <c r="ET171" s="926"/>
      <c r="EU171" s="926"/>
      <c r="EV171" s="926"/>
      <c r="EW171" s="926"/>
      <c r="EX171" s="926"/>
      <c r="EY171" s="926"/>
      <c r="EZ171" s="926"/>
      <c r="FA171" s="926"/>
      <c r="FB171" s="926"/>
      <c r="FC171" s="926"/>
      <c r="FD171" s="926"/>
      <c r="FE171" s="926"/>
      <c r="FF171" s="926"/>
      <c r="FG171" s="926"/>
      <c r="FH171" s="926"/>
      <c r="FI171" s="926"/>
      <c r="FJ171" s="926"/>
      <c r="FK171" s="926"/>
      <c r="FL171" s="926"/>
      <c r="FM171" s="926"/>
      <c r="FN171" s="926"/>
      <c r="FO171" s="926"/>
      <c r="FP171" s="926"/>
      <c r="FQ171" s="926"/>
      <c r="FR171" s="926"/>
      <c r="FS171" s="926"/>
      <c r="FT171" s="926"/>
      <c r="FU171" s="926"/>
      <c r="FV171" s="926"/>
      <c r="FW171" s="926"/>
      <c r="FX171" s="926"/>
      <c r="FY171" s="926"/>
      <c r="FZ171" s="926"/>
      <c r="GA171" s="926"/>
      <c r="GB171" s="926"/>
      <c r="GC171" s="926"/>
      <c r="GD171" s="926"/>
      <c r="GE171" s="926"/>
      <c r="GF171" s="926"/>
      <c r="GG171" s="926"/>
      <c r="GH171" s="926"/>
      <c r="GI171" s="926"/>
      <c r="GJ171" s="926"/>
      <c r="GK171" s="926"/>
      <c r="GL171" s="926"/>
      <c r="GM171" s="926"/>
      <c r="GN171" s="926"/>
      <c r="GO171" s="926"/>
      <c r="GP171" s="926"/>
      <c r="GQ171" s="926"/>
      <c r="GR171" s="926"/>
      <c r="GS171" s="926"/>
      <c r="GT171" s="926"/>
      <c r="GU171" s="926"/>
      <c r="GV171" s="926"/>
      <c r="GW171" s="926"/>
      <c r="GX171" s="926"/>
      <c r="GY171" s="926"/>
      <c r="GZ171" s="926"/>
      <c r="HA171" s="926"/>
      <c r="HB171" s="926"/>
      <c r="HC171" s="926"/>
      <c r="HD171" s="926"/>
      <c r="HE171" s="926"/>
      <c r="HF171" s="926"/>
      <c r="HG171" s="926"/>
      <c r="HH171" s="926"/>
      <c r="HI171" s="926"/>
      <c r="HJ171" s="926"/>
      <c r="HK171" s="926"/>
      <c r="HL171" s="926"/>
      <c r="HM171" s="926"/>
      <c r="HN171" s="926"/>
      <c r="HO171" s="926"/>
      <c r="HP171" s="926"/>
      <c r="HQ171" s="926"/>
      <c r="HR171" s="926"/>
      <c r="HS171" s="926"/>
      <c r="HT171" s="926"/>
      <c r="HU171" s="926"/>
      <c r="HV171" s="926"/>
      <c r="HW171" s="926"/>
      <c r="HX171" s="926"/>
      <c r="HY171" s="926"/>
      <c r="HZ171" s="926"/>
      <c r="IA171" s="926"/>
      <c r="IB171" s="926"/>
      <c r="IC171" s="926"/>
      <c r="ID171" s="926"/>
      <c r="IE171" s="926"/>
      <c r="IF171" s="926"/>
      <c r="IG171" s="926"/>
      <c r="IH171" s="926"/>
      <c r="II171" s="926"/>
      <c r="IJ171" s="926"/>
      <c r="IK171" s="926"/>
      <c r="IL171" s="926"/>
      <c r="IM171" s="926"/>
      <c r="IN171" s="926"/>
      <c r="IO171" s="926"/>
      <c r="IP171" s="926"/>
      <c r="IQ171" s="926"/>
      <c r="IR171" s="926"/>
      <c r="IS171" s="926"/>
      <c r="IT171" s="926"/>
      <c r="IU171" s="926"/>
      <c r="IV171" s="926"/>
    </row>
    <row r="172" spans="1:256" s="1183" customFormat="1" ht="15" customHeight="1">
      <c r="A172" s="1018"/>
      <c r="B172" s="1018"/>
      <c r="C172" s="1018"/>
      <c r="D172" s="1103"/>
      <c r="E172" s="1103"/>
      <c r="F172" s="1103"/>
      <c r="G172" s="1021"/>
      <c r="H172" s="1021"/>
      <c r="I172" s="926"/>
      <c r="J172" s="1022"/>
      <c r="K172" s="926"/>
      <c r="L172" s="926"/>
      <c r="M172" s="1022"/>
      <c r="N172" s="926"/>
      <c r="O172" s="926"/>
      <c r="P172" s="926"/>
      <c r="Q172" s="926"/>
      <c r="R172" s="926"/>
      <c r="S172" s="926"/>
      <c r="T172" s="926"/>
      <c r="U172" s="926"/>
      <c r="V172" s="926"/>
      <c r="W172" s="926"/>
      <c r="X172" s="926"/>
      <c r="Y172" s="926"/>
      <c r="Z172" s="926"/>
      <c r="AA172" s="926"/>
      <c r="AB172" s="926"/>
      <c r="AC172" s="926"/>
      <c r="AD172" s="926"/>
      <c r="AE172" s="926"/>
      <c r="AF172" s="926"/>
      <c r="AG172" s="926"/>
      <c r="AH172" s="926"/>
      <c r="AI172" s="926"/>
      <c r="AJ172" s="926"/>
      <c r="AK172" s="926"/>
      <c r="AL172" s="926"/>
      <c r="AM172" s="926"/>
      <c r="AN172" s="926"/>
      <c r="AO172" s="926"/>
      <c r="AP172" s="926"/>
      <c r="AQ172" s="926"/>
      <c r="AR172" s="926"/>
      <c r="AS172" s="926"/>
      <c r="AT172" s="926"/>
      <c r="AU172" s="926"/>
      <c r="AV172" s="926"/>
      <c r="AW172" s="926"/>
      <c r="AX172" s="926"/>
      <c r="AY172" s="926"/>
      <c r="AZ172" s="926"/>
      <c r="BA172" s="926"/>
      <c r="BB172" s="926"/>
      <c r="BC172" s="926"/>
      <c r="BD172" s="926"/>
      <c r="BE172" s="926"/>
      <c r="BF172" s="926"/>
      <c r="BG172" s="926"/>
      <c r="BH172" s="926"/>
      <c r="BI172" s="926"/>
      <c r="BJ172" s="926"/>
      <c r="BK172" s="926"/>
      <c r="BL172" s="926"/>
      <c r="BM172" s="926"/>
      <c r="BN172" s="926"/>
      <c r="BO172" s="926"/>
      <c r="BP172" s="926"/>
      <c r="BQ172" s="926"/>
      <c r="BR172" s="926"/>
      <c r="BS172" s="926"/>
      <c r="BT172" s="926"/>
      <c r="BU172" s="926"/>
      <c r="BV172" s="926"/>
      <c r="BW172" s="926"/>
      <c r="BX172" s="926"/>
      <c r="BY172" s="926"/>
      <c r="BZ172" s="926"/>
      <c r="CA172" s="926"/>
      <c r="CB172" s="926"/>
      <c r="CC172" s="926"/>
      <c r="CD172" s="926"/>
      <c r="CE172" s="926"/>
      <c r="CF172" s="926"/>
      <c r="CG172" s="926"/>
      <c r="CH172" s="926"/>
      <c r="CI172" s="926"/>
      <c r="CJ172" s="926"/>
      <c r="CK172" s="926"/>
      <c r="CL172" s="926"/>
      <c r="CM172" s="926"/>
      <c r="CN172" s="926"/>
      <c r="CO172" s="926"/>
      <c r="CP172" s="926"/>
      <c r="CQ172" s="926"/>
      <c r="CR172" s="926"/>
      <c r="CS172" s="926"/>
      <c r="CT172" s="926"/>
      <c r="CU172" s="926"/>
      <c r="CV172" s="926"/>
      <c r="CW172" s="926"/>
      <c r="CX172" s="926"/>
      <c r="CY172" s="926"/>
      <c r="CZ172" s="926"/>
      <c r="DA172" s="926"/>
      <c r="DB172" s="926"/>
      <c r="DC172" s="926"/>
      <c r="DD172" s="926"/>
      <c r="DE172" s="926"/>
      <c r="DF172" s="926"/>
      <c r="DG172" s="926"/>
      <c r="DH172" s="926"/>
      <c r="DI172" s="926"/>
      <c r="DJ172" s="926"/>
      <c r="DK172" s="926"/>
      <c r="DL172" s="926"/>
      <c r="DM172" s="926"/>
      <c r="DN172" s="926"/>
      <c r="DO172" s="926"/>
      <c r="DP172" s="926"/>
      <c r="DQ172" s="926"/>
      <c r="DR172" s="926"/>
      <c r="DS172" s="926"/>
      <c r="DT172" s="926"/>
      <c r="DU172" s="926"/>
      <c r="DV172" s="926"/>
      <c r="DW172" s="926"/>
      <c r="DX172" s="926"/>
      <c r="DY172" s="926"/>
      <c r="DZ172" s="926"/>
      <c r="EA172" s="926"/>
      <c r="EB172" s="926"/>
      <c r="EC172" s="926"/>
      <c r="ED172" s="926"/>
      <c r="EE172" s="926"/>
      <c r="EF172" s="926"/>
      <c r="EG172" s="926"/>
      <c r="EH172" s="926"/>
      <c r="EI172" s="926"/>
      <c r="EJ172" s="926"/>
      <c r="EK172" s="926"/>
      <c r="EL172" s="926"/>
      <c r="EM172" s="926"/>
      <c r="EN172" s="926"/>
      <c r="EO172" s="926"/>
      <c r="EP172" s="926"/>
      <c r="EQ172" s="926"/>
      <c r="ER172" s="926"/>
      <c r="ES172" s="926"/>
      <c r="ET172" s="926"/>
      <c r="EU172" s="926"/>
      <c r="EV172" s="926"/>
      <c r="EW172" s="926"/>
      <c r="EX172" s="926"/>
      <c r="EY172" s="926"/>
      <c r="EZ172" s="926"/>
      <c r="FA172" s="926"/>
      <c r="FB172" s="926"/>
      <c r="FC172" s="926"/>
      <c r="FD172" s="926"/>
      <c r="FE172" s="926"/>
      <c r="FF172" s="926"/>
      <c r="FG172" s="926"/>
      <c r="FH172" s="926"/>
      <c r="FI172" s="926"/>
      <c r="FJ172" s="926"/>
      <c r="FK172" s="926"/>
      <c r="FL172" s="926"/>
      <c r="FM172" s="926"/>
      <c r="FN172" s="926"/>
      <c r="FO172" s="926"/>
      <c r="FP172" s="926"/>
      <c r="FQ172" s="926"/>
      <c r="FR172" s="926"/>
      <c r="FS172" s="926"/>
      <c r="FT172" s="926"/>
      <c r="FU172" s="926"/>
      <c r="FV172" s="926"/>
      <c r="FW172" s="926"/>
      <c r="FX172" s="926"/>
      <c r="FY172" s="926"/>
      <c r="FZ172" s="926"/>
      <c r="GA172" s="926"/>
      <c r="GB172" s="926"/>
      <c r="GC172" s="926"/>
      <c r="GD172" s="926"/>
      <c r="GE172" s="926"/>
      <c r="GF172" s="926"/>
      <c r="GG172" s="926"/>
      <c r="GH172" s="926"/>
      <c r="GI172" s="926"/>
      <c r="GJ172" s="926"/>
      <c r="GK172" s="926"/>
      <c r="GL172" s="926"/>
      <c r="GM172" s="926"/>
      <c r="GN172" s="926"/>
      <c r="GO172" s="926"/>
      <c r="GP172" s="926"/>
      <c r="GQ172" s="926"/>
      <c r="GR172" s="926"/>
      <c r="GS172" s="926"/>
      <c r="GT172" s="926"/>
      <c r="GU172" s="926"/>
      <c r="GV172" s="926"/>
      <c r="GW172" s="926"/>
      <c r="GX172" s="926"/>
      <c r="GY172" s="926"/>
      <c r="GZ172" s="926"/>
      <c r="HA172" s="926"/>
      <c r="HB172" s="926"/>
      <c r="HC172" s="926"/>
      <c r="HD172" s="926"/>
      <c r="HE172" s="926"/>
      <c r="HF172" s="926"/>
      <c r="HG172" s="926"/>
      <c r="HH172" s="926"/>
      <c r="HI172" s="926"/>
      <c r="HJ172" s="926"/>
      <c r="HK172" s="926"/>
      <c r="HL172" s="926"/>
      <c r="HM172" s="926"/>
      <c r="HN172" s="926"/>
      <c r="HO172" s="926"/>
      <c r="HP172" s="926"/>
      <c r="HQ172" s="926"/>
      <c r="HR172" s="926"/>
      <c r="HS172" s="926"/>
      <c r="HT172" s="926"/>
      <c r="HU172" s="926"/>
      <c r="HV172" s="926"/>
      <c r="HW172" s="926"/>
      <c r="HX172" s="926"/>
      <c r="HY172" s="926"/>
      <c r="HZ172" s="926"/>
      <c r="IA172" s="926"/>
      <c r="IB172" s="926"/>
      <c r="IC172" s="926"/>
      <c r="ID172" s="926"/>
      <c r="IE172" s="926"/>
      <c r="IF172" s="926"/>
      <c r="IG172" s="926"/>
      <c r="IH172" s="926"/>
      <c r="II172" s="926"/>
      <c r="IJ172" s="926"/>
      <c r="IK172" s="926"/>
      <c r="IL172" s="926"/>
      <c r="IM172" s="926"/>
      <c r="IN172" s="926"/>
      <c r="IO172" s="926"/>
      <c r="IP172" s="926"/>
      <c r="IQ172" s="926"/>
      <c r="IR172" s="926"/>
      <c r="IS172" s="926"/>
      <c r="IT172" s="926"/>
      <c r="IU172" s="926"/>
      <c r="IV172" s="926"/>
    </row>
    <row r="173" spans="1:256" s="1183" customFormat="1" ht="15" customHeight="1">
      <c r="A173" s="1018"/>
      <c r="B173" s="1018"/>
      <c r="C173" s="1018"/>
      <c r="D173" s="1103"/>
      <c r="E173" s="1103"/>
      <c r="F173" s="1103"/>
      <c r="G173" s="1021"/>
      <c r="H173" s="1021"/>
      <c r="I173" s="926"/>
      <c r="J173" s="1022"/>
      <c r="K173" s="926"/>
      <c r="L173" s="926"/>
      <c r="M173" s="1022"/>
      <c r="N173" s="926"/>
      <c r="O173" s="926"/>
      <c r="P173" s="926"/>
      <c r="Q173" s="926"/>
      <c r="R173" s="926"/>
      <c r="S173" s="926"/>
      <c r="T173" s="926"/>
      <c r="U173" s="926"/>
      <c r="V173" s="926"/>
      <c r="W173" s="926"/>
      <c r="X173" s="926"/>
      <c r="Y173" s="926"/>
      <c r="Z173" s="926"/>
      <c r="AA173" s="926"/>
      <c r="AB173" s="926"/>
      <c r="AC173" s="926"/>
      <c r="AD173" s="926"/>
      <c r="AE173" s="926"/>
      <c r="AF173" s="926"/>
      <c r="AG173" s="926"/>
      <c r="AH173" s="926"/>
      <c r="AI173" s="926"/>
      <c r="AJ173" s="926"/>
      <c r="AK173" s="926"/>
      <c r="AL173" s="926"/>
      <c r="AM173" s="926"/>
      <c r="AN173" s="926"/>
      <c r="AO173" s="926"/>
      <c r="AP173" s="926"/>
      <c r="AQ173" s="926"/>
      <c r="AR173" s="926"/>
      <c r="AS173" s="926"/>
      <c r="AT173" s="926"/>
      <c r="AU173" s="926"/>
      <c r="AV173" s="926"/>
      <c r="AW173" s="926"/>
      <c r="AX173" s="926"/>
      <c r="AY173" s="926"/>
      <c r="AZ173" s="926"/>
      <c r="BA173" s="926"/>
      <c r="BB173" s="926"/>
      <c r="BC173" s="926"/>
      <c r="BD173" s="926"/>
      <c r="BE173" s="926"/>
      <c r="BF173" s="926"/>
      <c r="BG173" s="926"/>
      <c r="BH173" s="926"/>
      <c r="BI173" s="926"/>
      <c r="BJ173" s="926"/>
      <c r="BK173" s="926"/>
      <c r="BL173" s="926"/>
      <c r="BM173" s="926"/>
      <c r="BN173" s="926"/>
      <c r="BO173" s="926"/>
      <c r="BP173" s="926"/>
      <c r="BQ173" s="926"/>
      <c r="BR173" s="926"/>
      <c r="BS173" s="926"/>
      <c r="BT173" s="926"/>
      <c r="BU173" s="926"/>
      <c r="BV173" s="926"/>
      <c r="BW173" s="926"/>
      <c r="BX173" s="926"/>
      <c r="BY173" s="926"/>
      <c r="BZ173" s="926"/>
      <c r="CA173" s="926"/>
      <c r="CB173" s="926"/>
      <c r="CC173" s="926"/>
      <c r="CD173" s="926"/>
      <c r="CE173" s="926"/>
      <c r="CF173" s="926"/>
      <c r="CG173" s="926"/>
      <c r="CH173" s="926"/>
      <c r="CI173" s="926"/>
      <c r="CJ173" s="926"/>
      <c r="CK173" s="926"/>
      <c r="CL173" s="926"/>
      <c r="CM173" s="926"/>
      <c r="CN173" s="926"/>
      <c r="CO173" s="926"/>
      <c r="CP173" s="926"/>
      <c r="CQ173" s="926"/>
      <c r="CR173" s="926"/>
      <c r="CS173" s="926"/>
      <c r="CT173" s="926"/>
      <c r="CU173" s="926"/>
      <c r="CV173" s="926"/>
      <c r="CW173" s="926"/>
      <c r="CX173" s="926"/>
      <c r="CY173" s="926"/>
      <c r="CZ173" s="926"/>
      <c r="DA173" s="926"/>
      <c r="DB173" s="926"/>
      <c r="DC173" s="926"/>
      <c r="DD173" s="926"/>
      <c r="DE173" s="926"/>
      <c r="DF173" s="926"/>
      <c r="DG173" s="926"/>
      <c r="DH173" s="926"/>
      <c r="DI173" s="926"/>
      <c r="DJ173" s="926"/>
      <c r="DK173" s="926"/>
      <c r="DL173" s="926"/>
      <c r="DM173" s="926"/>
      <c r="DN173" s="926"/>
      <c r="DO173" s="926"/>
      <c r="DP173" s="926"/>
      <c r="DQ173" s="926"/>
      <c r="DR173" s="926"/>
      <c r="DS173" s="926"/>
      <c r="DT173" s="926"/>
      <c r="DU173" s="926"/>
      <c r="DV173" s="926"/>
      <c r="DW173" s="926"/>
      <c r="DX173" s="926"/>
      <c r="DY173" s="926"/>
      <c r="DZ173" s="926"/>
      <c r="EA173" s="926"/>
      <c r="EB173" s="926"/>
      <c r="EC173" s="926"/>
      <c r="ED173" s="926"/>
      <c r="EE173" s="926"/>
      <c r="EF173" s="926"/>
      <c r="EG173" s="926"/>
      <c r="EH173" s="926"/>
      <c r="EI173" s="926"/>
      <c r="EJ173" s="926"/>
      <c r="EK173" s="926"/>
      <c r="EL173" s="926"/>
      <c r="EM173" s="926"/>
      <c r="EN173" s="926"/>
      <c r="EO173" s="926"/>
      <c r="EP173" s="926"/>
      <c r="EQ173" s="926"/>
      <c r="ER173" s="926"/>
      <c r="ES173" s="926"/>
      <c r="ET173" s="926"/>
      <c r="EU173" s="926"/>
      <c r="EV173" s="926"/>
      <c r="EW173" s="926"/>
      <c r="EX173" s="926"/>
      <c r="EY173" s="926"/>
      <c r="EZ173" s="926"/>
      <c r="FA173" s="926"/>
      <c r="FB173" s="926"/>
      <c r="FC173" s="926"/>
      <c r="FD173" s="926"/>
      <c r="FE173" s="926"/>
      <c r="FF173" s="926"/>
      <c r="FG173" s="926"/>
      <c r="FH173" s="926"/>
      <c r="FI173" s="926"/>
      <c r="FJ173" s="926"/>
      <c r="FK173" s="926"/>
      <c r="FL173" s="926"/>
      <c r="FM173" s="926"/>
      <c r="FN173" s="926"/>
      <c r="FO173" s="926"/>
      <c r="FP173" s="926"/>
      <c r="FQ173" s="926"/>
      <c r="FR173" s="926"/>
      <c r="FS173" s="926"/>
      <c r="FT173" s="926"/>
      <c r="FU173" s="926"/>
      <c r="FV173" s="926"/>
      <c r="FW173" s="926"/>
      <c r="FX173" s="926"/>
      <c r="FY173" s="926"/>
      <c r="FZ173" s="926"/>
      <c r="GA173" s="926"/>
      <c r="GB173" s="926"/>
      <c r="GC173" s="926"/>
      <c r="GD173" s="926"/>
      <c r="GE173" s="926"/>
      <c r="GF173" s="926"/>
      <c r="GG173" s="926"/>
      <c r="GH173" s="926"/>
      <c r="GI173" s="926"/>
      <c r="GJ173" s="926"/>
      <c r="GK173" s="926"/>
      <c r="GL173" s="926"/>
      <c r="GM173" s="926"/>
      <c r="GN173" s="926"/>
      <c r="GO173" s="926"/>
      <c r="GP173" s="926"/>
      <c r="GQ173" s="926"/>
      <c r="GR173" s="926"/>
      <c r="GS173" s="926"/>
      <c r="GT173" s="926"/>
      <c r="GU173" s="926"/>
      <c r="GV173" s="926"/>
      <c r="GW173" s="926"/>
      <c r="GX173" s="926"/>
      <c r="GY173" s="926"/>
      <c r="GZ173" s="926"/>
      <c r="HA173" s="926"/>
      <c r="HB173" s="926"/>
      <c r="HC173" s="926"/>
      <c r="HD173" s="926"/>
      <c r="HE173" s="926"/>
      <c r="HF173" s="926"/>
      <c r="HG173" s="926"/>
      <c r="HH173" s="926"/>
      <c r="HI173" s="926"/>
      <c r="HJ173" s="926"/>
      <c r="HK173" s="926"/>
      <c r="HL173" s="926"/>
      <c r="HM173" s="926"/>
      <c r="HN173" s="926"/>
      <c r="HO173" s="926"/>
      <c r="HP173" s="926"/>
      <c r="HQ173" s="926"/>
      <c r="HR173" s="926"/>
      <c r="HS173" s="926"/>
      <c r="HT173" s="926"/>
      <c r="HU173" s="926"/>
      <c r="HV173" s="926"/>
      <c r="HW173" s="926"/>
      <c r="HX173" s="926"/>
      <c r="HY173" s="926"/>
      <c r="HZ173" s="926"/>
      <c r="IA173" s="926"/>
      <c r="IB173" s="926"/>
      <c r="IC173" s="926"/>
      <c r="ID173" s="926"/>
      <c r="IE173" s="926"/>
      <c r="IF173" s="926"/>
      <c r="IG173" s="926"/>
      <c r="IH173" s="926"/>
      <c r="II173" s="926"/>
      <c r="IJ173" s="926"/>
      <c r="IK173" s="926"/>
      <c r="IL173" s="926"/>
      <c r="IM173" s="926"/>
      <c r="IN173" s="926"/>
      <c r="IO173" s="926"/>
      <c r="IP173" s="926"/>
      <c r="IQ173" s="926"/>
      <c r="IR173" s="926"/>
      <c r="IS173" s="926"/>
      <c r="IT173" s="926"/>
      <c r="IU173" s="926"/>
      <c r="IV173" s="926"/>
    </row>
    <row r="174" spans="1:256" s="1183" customFormat="1" ht="15" customHeight="1">
      <c r="A174" s="1018"/>
      <c r="B174" s="1018"/>
      <c r="C174" s="1018"/>
      <c r="D174" s="1103"/>
      <c r="E174" s="1103"/>
      <c r="F174" s="1103"/>
      <c r="G174" s="1021"/>
      <c r="H174" s="1021"/>
      <c r="I174" s="926"/>
      <c r="J174" s="1022"/>
      <c r="K174" s="926"/>
      <c r="L174" s="926"/>
      <c r="M174" s="1022"/>
      <c r="N174" s="926"/>
      <c r="O174" s="926"/>
      <c r="P174" s="926"/>
      <c r="Q174" s="926"/>
      <c r="R174" s="926"/>
      <c r="S174" s="926"/>
      <c r="T174" s="926"/>
      <c r="U174" s="926"/>
      <c r="V174" s="926"/>
      <c r="W174" s="926"/>
      <c r="X174" s="926"/>
      <c r="Y174" s="926"/>
      <c r="Z174" s="926"/>
      <c r="AA174" s="926"/>
      <c r="AB174" s="926"/>
      <c r="AC174" s="926"/>
      <c r="AD174" s="926"/>
      <c r="AE174" s="926"/>
      <c r="AF174" s="926"/>
      <c r="AG174" s="926"/>
      <c r="AH174" s="926"/>
      <c r="AI174" s="926"/>
      <c r="AJ174" s="926"/>
      <c r="AK174" s="926"/>
      <c r="AL174" s="926"/>
      <c r="AM174" s="926"/>
      <c r="AN174" s="926"/>
      <c r="AO174" s="926"/>
      <c r="AP174" s="926"/>
      <c r="AQ174" s="926"/>
      <c r="AR174" s="926"/>
      <c r="AS174" s="926"/>
      <c r="AT174" s="926"/>
      <c r="AU174" s="926"/>
      <c r="AV174" s="926"/>
      <c r="AW174" s="926"/>
      <c r="AX174" s="926"/>
      <c r="AY174" s="926"/>
      <c r="AZ174" s="926"/>
      <c r="BA174" s="926"/>
      <c r="BB174" s="926"/>
      <c r="BC174" s="926"/>
      <c r="BD174" s="926"/>
      <c r="BE174" s="926"/>
      <c r="BF174" s="926"/>
      <c r="BG174" s="926"/>
      <c r="BH174" s="926"/>
      <c r="BI174" s="926"/>
      <c r="BJ174" s="926"/>
      <c r="BK174" s="926"/>
      <c r="BL174" s="926"/>
      <c r="BM174" s="926"/>
      <c r="BN174" s="926"/>
      <c r="BO174" s="926"/>
      <c r="BP174" s="926"/>
      <c r="BQ174" s="926"/>
      <c r="BR174" s="926"/>
      <c r="BS174" s="926"/>
      <c r="BT174" s="926"/>
      <c r="BU174" s="926"/>
      <c r="BV174" s="926"/>
      <c r="BW174" s="926"/>
      <c r="BX174" s="926"/>
      <c r="BY174" s="926"/>
      <c r="BZ174" s="926"/>
      <c r="CA174" s="926"/>
      <c r="CB174" s="926"/>
      <c r="CC174" s="926"/>
      <c r="CD174" s="926"/>
      <c r="CE174" s="926"/>
      <c r="CF174" s="926"/>
      <c r="CG174" s="926"/>
      <c r="CH174" s="926"/>
      <c r="CI174" s="926"/>
      <c r="CJ174" s="926"/>
      <c r="CK174" s="926"/>
      <c r="CL174" s="926"/>
      <c r="CM174" s="926"/>
      <c r="CN174" s="926"/>
      <c r="CO174" s="926"/>
      <c r="CP174" s="926"/>
      <c r="CQ174" s="926"/>
      <c r="CR174" s="926"/>
      <c r="CS174" s="926"/>
      <c r="CT174" s="926"/>
      <c r="CU174" s="926"/>
      <c r="CV174" s="926"/>
      <c r="CW174" s="926"/>
      <c r="CX174" s="926"/>
      <c r="CY174" s="926"/>
      <c r="CZ174" s="926"/>
      <c r="DA174" s="926"/>
      <c r="DB174" s="926"/>
      <c r="DC174" s="926"/>
      <c r="DD174" s="926"/>
      <c r="DE174" s="926"/>
      <c r="DF174" s="926"/>
      <c r="DG174" s="926"/>
      <c r="DH174" s="926"/>
      <c r="DI174" s="926"/>
      <c r="DJ174" s="926"/>
      <c r="DK174" s="926"/>
      <c r="DL174" s="926"/>
      <c r="DM174" s="926"/>
      <c r="DN174" s="926"/>
      <c r="DO174" s="926"/>
      <c r="DP174" s="926"/>
      <c r="DQ174" s="926"/>
      <c r="DR174" s="926"/>
      <c r="DS174" s="926"/>
      <c r="DT174" s="926"/>
      <c r="DU174" s="926"/>
      <c r="DV174" s="926"/>
      <c r="DW174" s="926"/>
      <c r="DX174" s="926"/>
      <c r="DY174" s="926"/>
      <c r="DZ174" s="926"/>
      <c r="EA174" s="926"/>
      <c r="EB174" s="926"/>
      <c r="EC174" s="926"/>
      <c r="ED174" s="926"/>
      <c r="EE174" s="926"/>
      <c r="EF174" s="926"/>
      <c r="EG174" s="926"/>
      <c r="EH174" s="926"/>
      <c r="EI174" s="926"/>
      <c r="EJ174" s="926"/>
      <c r="EK174" s="926"/>
      <c r="EL174" s="926"/>
      <c r="EM174" s="926"/>
      <c r="EN174" s="926"/>
      <c r="EO174" s="926"/>
      <c r="EP174" s="926"/>
      <c r="EQ174" s="926"/>
      <c r="ER174" s="926"/>
      <c r="ES174" s="926"/>
      <c r="ET174" s="926"/>
      <c r="EU174" s="926"/>
      <c r="EV174" s="926"/>
      <c r="EW174" s="926"/>
      <c r="EX174" s="926"/>
      <c r="EY174" s="926"/>
      <c r="EZ174" s="926"/>
      <c r="FA174" s="926"/>
      <c r="FB174" s="926"/>
      <c r="FC174" s="926"/>
      <c r="FD174" s="926"/>
      <c r="FE174" s="926"/>
      <c r="FF174" s="926"/>
      <c r="FG174" s="926"/>
      <c r="FH174" s="926"/>
      <c r="FI174" s="926"/>
      <c r="FJ174" s="926"/>
      <c r="FK174" s="926"/>
      <c r="FL174" s="926"/>
      <c r="FM174" s="926"/>
      <c r="FN174" s="926"/>
      <c r="FO174" s="926"/>
      <c r="FP174" s="926"/>
      <c r="FQ174" s="926"/>
      <c r="FR174" s="926"/>
      <c r="FS174" s="926"/>
      <c r="FT174" s="926"/>
      <c r="FU174" s="926"/>
      <c r="FV174" s="926"/>
      <c r="FW174" s="926"/>
      <c r="FX174" s="926"/>
      <c r="FY174" s="926"/>
      <c r="FZ174" s="926"/>
      <c r="GA174" s="926"/>
      <c r="GB174" s="926"/>
      <c r="GC174" s="926"/>
      <c r="GD174" s="926"/>
      <c r="GE174" s="926"/>
      <c r="GF174" s="926"/>
      <c r="GG174" s="926"/>
      <c r="GH174" s="926"/>
      <c r="GI174" s="926"/>
      <c r="GJ174" s="926"/>
      <c r="GK174" s="926"/>
      <c r="GL174" s="926"/>
      <c r="GM174" s="926"/>
      <c r="GN174" s="926"/>
      <c r="GO174" s="926"/>
      <c r="GP174" s="926"/>
      <c r="GQ174" s="926"/>
      <c r="GR174" s="926"/>
      <c r="GS174" s="926"/>
      <c r="GT174" s="926"/>
      <c r="GU174" s="926"/>
      <c r="GV174" s="926"/>
      <c r="GW174" s="926"/>
      <c r="GX174" s="926"/>
      <c r="GY174" s="926"/>
      <c r="GZ174" s="926"/>
      <c r="HA174" s="926"/>
      <c r="HB174" s="926"/>
      <c r="HC174" s="926"/>
      <c r="HD174" s="926"/>
      <c r="HE174" s="926"/>
      <c r="HF174" s="926"/>
      <c r="HG174" s="926"/>
      <c r="HH174" s="926"/>
      <c r="HI174" s="926"/>
      <c r="HJ174" s="926"/>
      <c r="HK174" s="926"/>
      <c r="HL174" s="926"/>
      <c r="HM174" s="926"/>
      <c r="HN174" s="926"/>
      <c r="HO174" s="926"/>
      <c r="HP174" s="926"/>
      <c r="HQ174" s="926"/>
      <c r="HR174" s="926"/>
      <c r="HS174" s="926"/>
      <c r="HT174" s="926"/>
      <c r="HU174" s="926"/>
      <c r="HV174" s="926"/>
      <c r="HW174" s="926"/>
      <c r="HX174" s="926"/>
      <c r="HY174" s="926"/>
      <c r="HZ174" s="926"/>
      <c r="IA174" s="926"/>
      <c r="IB174" s="926"/>
      <c r="IC174" s="926"/>
      <c r="ID174" s="926"/>
      <c r="IE174" s="926"/>
      <c r="IF174" s="926"/>
      <c r="IG174" s="926"/>
      <c r="IH174" s="926"/>
      <c r="II174" s="926"/>
      <c r="IJ174" s="926"/>
      <c r="IK174" s="926"/>
      <c r="IL174" s="926"/>
      <c r="IM174" s="926"/>
      <c r="IN174" s="926"/>
      <c r="IO174" s="926"/>
      <c r="IP174" s="926"/>
      <c r="IQ174" s="926"/>
      <c r="IR174" s="926"/>
      <c r="IS174" s="926"/>
      <c r="IT174" s="926"/>
      <c r="IU174" s="926"/>
      <c r="IV174" s="926"/>
    </row>
    <row r="175" spans="1:256" s="1183" customFormat="1" ht="15" customHeight="1">
      <c r="A175" s="1018"/>
      <c r="B175" s="1018"/>
      <c r="C175" s="1018"/>
      <c r="D175" s="1103"/>
      <c r="E175" s="1103"/>
      <c r="F175" s="1103"/>
      <c r="G175" s="1021"/>
      <c r="H175" s="1021"/>
      <c r="I175" s="926"/>
      <c r="J175" s="1022"/>
      <c r="K175" s="926"/>
      <c r="L175" s="926"/>
      <c r="M175" s="1022"/>
      <c r="N175" s="926"/>
      <c r="O175" s="926"/>
      <c r="P175" s="926"/>
      <c r="Q175" s="926"/>
      <c r="R175" s="926"/>
      <c r="S175" s="926"/>
      <c r="T175" s="926"/>
      <c r="U175" s="926"/>
      <c r="V175" s="926"/>
      <c r="W175" s="926"/>
      <c r="X175" s="926"/>
      <c r="Y175" s="926"/>
      <c r="Z175" s="926"/>
      <c r="AA175" s="926"/>
      <c r="AB175" s="926"/>
      <c r="AC175" s="926"/>
      <c r="AD175" s="926"/>
      <c r="AE175" s="926"/>
      <c r="AF175" s="926"/>
      <c r="AG175" s="926"/>
      <c r="AH175" s="926"/>
      <c r="AI175" s="926"/>
      <c r="AJ175" s="926"/>
      <c r="AK175" s="926"/>
      <c r="AL175" s="926"/>
      <c r="AM175" s="926"/>
      <c r="AN175" s="926"/>
      <c r="AO175" s="926"/>
      <c r="AP175" s="926"/>
      <c r="AQ175" s="926"/>
      <c r="AR175" s="926"/>
      <c r="AS175" s="926"/>
      <c r="AT175" s="926"/>
      <c r="AU175" s="926"/>
      <c r="AV175" s="926"/>
      <c r="AW175" s="926"/>
      <c r="AX175" s="926"/>
      <c r="AY175" s="926"/>
      <c r="AZ175" s="926"/>
      <c r="BA175" s="926"/>
      <c r="BB175" s="926"/>
      <c r="BC175" s="926"/>
      <c r="BD175" s="926"/>
      <c r="BE175" s="926"/>
      <c r="BF175" s="926"/>
      <c r="BG175" s="926"/>
      <c r="BH175" s="926"/>
      <c r="BI175" s="926"/>
      <c r="BJ175" s="926"/>
      <c r="BK175" s="926"/>
      <c r="BL175" s="926"/>
      <c r="BM175" s="926"/>
      <c r="BN175" s="926"/>
      <c r="BO175" s="926"/>
      <c r="BP175" s="926"/>
      <c r="BQ175" s="926"/>
      <c r="BR175" s="926"/>
      <c r="BS175" s="926"/>
      <c r="BT175" s="926"/>
      <c r="BU175" s="926"/>
      <c r="BV175" s="926"/>
      <c r="BW175" s="926"/>
      <c r="BX175" s="926"/>
      <c r="BY175" s="926"/>
      <c r="BZ175" s="926"/>
      <c r="CA175" s="926"/>
      <c r="CB175" s="926"/>
      <c r="CC175" s="926"/>
      <c r="CD175" s="926"/>
      <c r="CE175" s="926"/>
      <c r="CF175" s="926"/>
      <c r="CG175" s="926"/>
      <c r="CH175" s="926"/>
      <c r="CI175" s="926"/>
      <c r="CJ175" s="926"/>
      <c r="CK175" s="926"/>
      <c r="CL175" s="926"/>
      <c r="CM175" s="926"/>
      <c r="CN175" s="926"/>
      <c r="CO175" s="926"/>
      <c r="CP175" s="926"/>
      <c r="CQ175" s="926"/>
      <c r="CR175" s="926"/>
      <c r="CS175" s="926"/>
      <c r="CT175" s="926"/>
      <c r="CU175" s="926"/>
      <c r="CV175" s="926"/>
      <c r="CW175" s="926"/>
      <c r="CX175" s="926"/>
      <c r="CY175" s="926"/>
      <c r="CZ175" s="926"/>
      <c r="DA175" s="926"/>
      <c r="DB175" s="926"/>
      <c r="DC175" s="926"/>
      <c r="DD175" s="926"/>
      <c r="DE175" s="926"/>
      <c r="DF175" s="926"/>
      <c r="DG175" s="926"/>
      <c r="DH175" s="926"/>
      <c r="DI175" s="926"/>
      <c r="DJ175" s="926"/>
      <c r="DK175" s="926"/>
      <c r="DL175" s="926"/>
      <c r="DM175" s="926"/>
      <c r="DN175" s="926"/>
      <c r="DO175" s="926"/>
      <c r="DP175" s="926"/>
      <c r="DQ175" s="926"/>
      <c r="DR175" s="926"/>
      <c r="DS175" s="926"/>
      <c r="DT175" s="926"/>
      <c r="DU175" s="926"/>
      <c r="DV175" s="926"/>
      <c r="DW175" s="926"/>
      <c r="DX175" s="926"/>
      <c r="DY175" s="926"/>
      <c r="DZ175" s="926"/>
      <c r="EA175" s="926"/>
      <c r="EB175" s="926"/>
      <c r="EC175" s="926"/>
      <c r="ED175" s="926"/>
      <c r="EE175" s="926"/>
      <c r="EF175" s="926"/>
      <c r="EG175" s="926"/>
      <c r="EH175" s="926"/>
      <c r="EI175" s="926"/>
      <c r="EJ175" s="926"/>
      <c r="EK175" s="926"/>
      <c r="EL175" s="926"/>
      <c r="EM175" s="926"/>
      <c r="EN175" s="926"/>
      <c r="EO175" s="926"/>
      <c r="EP175" s="926"/>
      <c r="EQ175" s="926"/>
      <c r="ER175" s="926"/>
      <c r="ES175" s="926"/>
      <c r="ET175" s="926"/>
      <c r="EU175" s="926"/>
      <c r="EV175" s="926"/>
      <c r="EW175" s="926"/>
      <c r="EX175" s="926"/>
      <c r="EY175" s="926"/>
      <c r="EZ175" s="926"/>
      <c r="FA175" s="926"/>
      <c r="FB175" s="926"/>
      <c r="FC175" s="926"/>
      <c r="FD175" s="926"/>
      <c r="FE175" s="926"/>
      <c r="FF175" s="926"/>
      <c r="FG175" s="926"/>
      <c r="FH175" s="926"/>
      <c r="FI175" s="926"/>
      <c r="FJ175" s="926"/>
      <c r="FK175" s="926"/>
      <c r="FL175" s="926"/>
      <c r="FM175" s="926"/>
      <c r="FN175" s="926"/>
      <c r="FO175" s="926"/>
      <c r="FP175" s="926"/>
      <c r="FQ175" s="926"/>
      <c r="FR175" s="926"/>
      <c r="FS175" s="926"/>
      <c r="FT175" s="926"/>
      <c r="FU175" s="926"/>
      <c r="FV175" s="926"/>
      <c r="FW175" s="926"/>
      <c r="FX175" s="926"/>
      <c r="FY175" s="926"/>
      <c r="FZ175" s="926"/>
      <c r="GA175" s="926"/>
      <c r="GB175" s="926"/>
      <c r="GC175" s="926"/>
      <c r="GD175" s="926"/>
      <c r="GE175" s="926"/>
      <c r="GF175" s="926"/>
      <c r="GG175" s="926"/>
      <c r="GH175" s="926"/>
      <c r="GI175" s="926"/>
      <c r="GJ175" s="926"/>
      <c r="GK175" s="926"/>
      <c r="GL175" s="926"/>
      <c r="GM175" s="926"/>
      <c r="GN175" s="926"/>
      <c r="GO175" s="926"/>
      <c r="GP175" s="926"/>
      <c r="GQ175" s="926"/>
      <c r="GR175" s="926"/>
      <c r="GS175" s="926"/>
      <c r="GT175" s="926"/>
      <c r="GU175" s="926"/>
      <c r="GV175" s="926"/>
      <c r="GW175" s="926"/>
      <c r="GX175" s="926"/>
      <c r="GY175" s="926"/>
      <c r="GZ175" s="926"/>
      <c r="HA175" s="926"/>
      <c r="HB175" s="926"/>
      <c r="HC175" s="926"/>
      <c r="HD175" s="926"/>
      <c r="HE175" s="926"/>
      <c r="HF175" s="926"/>
      <c r="HG175" s="926"/>
      <c r="HH175" s="926"/>
      <c r="HI175" s="926"/>
      <c r="HJ175" s="926"/>
      <c r="HK175" s="926"/>
      <c r="HL175" s="926"/>
      <c r="HM175" s="926"/>
      <c r="HN175" s="926"/>
      <c r="HO175" s="926"/>
      <c r="HP175" s="926"/>
      <c r="HQ175" s="926"/>
      <c r="HR175" s="926"/>
      <c r="HS175" s="926"/>
      <c r="HT175" s="926"/>
      <c r="HU175" s="926"/>
      <c r="HV175" s="926"/>
      <c r="HW175" s="926"/>
      <c r="HX175" s="926"/>
      <c r="HY175" s="926"/>
      <c r="HZ175" s="926"/>
      <c r="IA175" s="926"/>
      <c r="IB175" s="926"/>
      <c r="IC175" s="926"/>
      <c r="ID175" s="926"/>
      <c r="IE175" s="926"/>
      <c r="IF175" s="926"/>
      <c r="IG175" s="926"/>
      <c r="IH175" s="926"/>
      <c r="II175" s="926"/>
      <c r="IJ175" s="926"/>
      <c r="IK175" s="926"/>
      <c r="IL175" s="926"/>
      <c r="IM175" s="926"/>
      <c r="IN175" s="926"/>
      <c r="IO175" s="926"/>
      <c r="IP175" s="926"/>
      <c r="IQ175" s="926"/>
      <c r="IR175" s="926"/>
      <c r="IS175" s="926"/>
      <c r="IT175" s="926"/>
      <c r="IU175" s="926"/>
      <c r="IV175" s="926"/>
    </row>
    <row r="176" spans="1:256" s="1183" customFormat="1" ht="15" customHeight="1">
      <c r="A176" s="1018"/>
      <c r="B176" s="1018"/>
      <c r="C176" s="1018"/>
      <c r="D176" s="1103"/>
      <c r="E176" s="1103"/>
      <c r="F176" s="1103"/>
      <c r="G176" s="1021"/>
      <c r="H176" s="1021"/>
      <c r="I176" s="926"/>
      <c r="J176" s="1022"/>
      <c r="K176" s="926"/>
      <c r="L176" s="926"/>
      <c r="M176" s="1022"/>
      <c r="N176" s="926"/>
      <c r="O176" s="926"/>
      <c r="P176" s="926"/>
      <c r="Q176" s="926"/>
      <c r="R176" s="926"/>
      <c r="S176" s="926"/>
      <c r="T176" s="926"/>
      <c r="U176" s="926"/>
      <c r="V176" s="926"/>
      <c r="W176" s="926"/>
      <c r="X176" s="926"/>
      <c r="Y176" s="926"/>
      <c r="Z176" s="926"/>
      <c r="AA176" s="926"/>
      <c r="AB176" s="926"/>
      <c r="AC176" s="926"/>
      <c r="AD176" s="926"/>
      <c r="AE176" s="926"/>
      <c r="AF176" s="926"/>
      <c r="AG176" s="926"/>
      <c r="AH176" s="926"/>
      <c r="AI176" s="926"/>
      <c r="AJ176" s="926"/>
      <c r="AK176" s="926"/>
      <c r="AL176" s="926"/>
      <c r="AM176" s="926"/>
      <c r="AN176" s="926"/>
      <c r="AO176" s="926"/>
      <c r="AP176" s="926"/>
      <c r="AQ176" s="926"/>
      <c r="AR176" s="926"/>
      <c r="AS176" s="926"/>
      <c r="AT176" s="926"/>
      <c r="AU176" s="926"/>
      <c r="AV176" s="926"/>
      <c r="AW176" s="926"/>
      <c r="AX176" s="926"/>
      <c r="AY176" s="926"/>
      <c r="AZ176" s="926"/>
      <c r="BA176" s="926"/>
      <c r="BB176" s="926"/>
      <c r="BC176" s="926"/>
      <c r="BD176" s="926"/>
      <c r="BE176" s="926"/>
      <c r="BF176" s="926"/>
      <c r="BG176" s="926"/>
      <c r="BH176" s="926"/>
      <c r="BI176" s="926"/>
      <c r="BJ176" s="926"/>
      <c r="BK176" s="926"/>
      <c r="BL176" s="926"/>
      <c r="BM176" s="926"/>
      <c r="BN176" s="926"/>
      <c r="BO176" s="926"/>
      <c r="BP176" s="926"/>
      <c r="BQ176" s="926"/>
      <c r="BR176" s="926"/>
      <c r="BS176" s="926"/>
      <c r="BT176" s="926"/>
      <c r="BU176" s="926"/>
      <c r="BV176" s="926"/>
      <c r="BW176" s="926"/>
      <c r="BX176" s="926"/>
      <c r="BY176" s="926"/>
      <c r="BZ176" s="926"/>
      <c r="CA176" s="926"/>
      <c r="CB176" s="926"/>
      <c r="CC176" s="926"/>
      <c r="CD176" s="926"/>
      <c r="CE176" s="926"/>
      <c r="CF176" s="926"/>
      <c r="CG176" s="926"/>
      <c r="CH176" s="926"/>
      <c r="CI176" s="926"/>
      <c r="CJ176" s="926"/>
      <c r="CK176" s="926"/>
      <c r="CL176" s="926"/>
      <c r="CM176" s="926"/>
      <c r="CN176" s="926"/>
      <c r="CO176" s="926"/>
      <c r="CP176" s="926"/>
      <c r="CQ176" s="926"/>
      <c r="CR176" s="926"/>
      <c r="CS176" s="926"/>
      <c r="CT176" s="926"/>
      <c r="CU176" s="926"/>
      <c r="CV176" s="926"/>
      <c r="CW176" s="926"/>
      <c r="CX176" s="926"/>
      <c r="CY176" s="926"/>
      <c r="CZ176" s="926"/>
      <c r="DA176" s="926"/>
      <c r="DB176" s="926"/>
      <c r="DC176" s="926"/>
      <c r="DD176" s="926"/>
      <c r="DE176" s="926"/>
      <c r="DF176" s="926"/>
      <c r="DG176" s="926"/>
      <c r="DH176" s="926"/>
      <c r="DI176" s="926"/>
      <c r="DJ176" s="926"/>
      <c r="DK176" s="926"/>
      <c r="DL176" s="926"/>
      <c r="DM176" s="926"/>
      <c r="DN176" s="926"/>
      <c r="DO176" s="926"/>
      <c r="DP176" s="926"/>
      <c r="DQ176" s="926"/>
      <c r="DR176" s="926"/>
      <c r="DS176" s="926"/>
      <c r="DT176" s="926"/>
      <c r="DU176" s="926"/>
      <c r="DV176" s="926"/>
      <c r="DW176" s="926"/>
      <c r="DX176" s="926"/>
      <c r="DY176" s="926"/>
      <c r="DZ176" s="926"/>
      <c r="EA176" s="926"/>
      <c r="EB176" s="926"/>
      <c r="EC176" s="926"/>
      <c r="ED176" s="926"/>
      <c r="EE176" s="926"/>
      <c r="EF176" s="926"/>
      <c r="EG176" s="926"/>
      <c r="EH176" s="926"/>
      <c r="EI176" s="926"/>
      <c r="EJ176" s="926"/>
      <c r="EK176" s="926"/>
      <c r="EL176" s="926"/>
      <c r="EM176" s="926"/>
      <c r="EN176" s="926"/>
      <c r="EO176" s="926"/>
      <c r="EP176" s="926"/>
      <c r="EQ176" s="926"/>
      <c r="ER176" s="926"/>
      <c r="ES176" s="926"/>
      <c r="ET176" s="926"/>
      <c r="EU176" s="926"/>
      <c r="EV176" s="926"/>
      <c r="EW176" s="926"/>
      <c r="EX176" s="926"/>
      <c r="EY176" s="926"/>
      <c r="EZ176" s="926"/>
      <c r="FA176" s="926"/>
      <c r="FB176" s="926"/>
      <c r="FC176" s="926"/>
      <c r="FD176" s="926"/>
      <c r="FE176" s="926"/>
      <c r="FF176" s="926"/>
      <c r="FG176" s="926"/>
      <c r="FH176" s="926"/>
      <c r="FI176" s="926"/>
      <c r="FJ176" s="926"/>
      <c r="FK176" s="926"/>
      <c r="FL176" s="926"/>
      <c r="FM176" s="926"/>
      <c r="FN176" s="926"/>
      <c r="FO176" s="926"/>
      <c r="FP176" s="926"/>
      <c r="FQ176" s="926"/>
      <c r="FR176" s="926"/>
      <c r="FS176" s="926"/>
      <c r="FT176" s="926"/>
      <c r="FU176" s="926"/>
      <c r="FV176" s="926"/>
      <c r="FW176" s="926"/>
      <c r="FX176" s="926"/>
      <c r="FY176" s="926"/>
      <c r="FZ176" s="926"/>
      <c r="GA176" s="926"/>
      <c r="GB176" s="926"/>
      <c r="GC176" s="926"/>
      <c r="GD176" s="926"/>
      <c r="GE176" s="926"/>
      <c r="GF176" s="926"/>
      <c r="GG176" s="926"/>
      <c r="GH176" s="926"/>
      <c r="GI176" s="926"/>
      <c r="GJ176" s="926"/>
      <c r="GK176" s="926"/>
      <c r="GL176" s="926"/>
      <c r="GM176" s="926"/>
      <c r="GN176" s="926"/>
      <c r="GO176" s="926"/>
      <c r="GP176" s="926"/>
      <c r="GQ176" s="926"/>
      <c r="GR176" s="926"/>
      <c r="GS176" s="926"/>
      <c r="GT176" s="926"/>
      <c r="GU176" s="926"/>
      <c r="GV176" s="926"/>
      <c r="GW176" s="926"/>
      <c r="GX176" s="926"/>
      <c r="GY176" s="926"/>
      <c r="GZ176" s="926"/>
      <c r="HA176" s="926"/>
      <c r="HB176" s="926"/>
      <c r="HC176" s="926"/>
      <c r="HD176" s="926"/>
      <c r="HE176" s="926"/>
      <c r="HF176" s="926"/>
      <c r="HG176" s="926"/>
      <c r="HH176" s="926"/>
      <c r="HI176" s="926"/>
      <c r="HJ176" s="926"/>
      <c r="HK176" s="926"/>
      <c r="HL176" s="926"/>
      <c r="HM176" s="926"/>
      <c r="HN176" s="926"/>
      <c r="HO176" s="926"/>
      <c r="HP176" s="926"/>
      <c r="HQ176" s="926"/>
      <c r="HR176" s="926"/>
      <c r="HS176" s="926"/>
      <c r="HT176" s="926"/>
      <c r="HU176" s="926"/>
      <c r="HV176" s="926"/>
      <c r="HW176" s="926"/>
      <c r="HX176" s="926"/>
      <c r="HY176" s="926"/>
      <c r="HZ176" s="926"/>
      <c r="IA176" s="926"/>
      <c r="IB176" s="926"/>
      <c r="IC176" s="926"/>
      <c r="ID176" s="926"/>
      <c r="IE176" s="926"/>
      <c r="IF176" s="926"/>
      <c r="IG176" s="926"/>
      <c r="IH176" s="926"/>
      <c r="II176" s="926"/>
      <c r="IJ176" s="926"/>
      <c r="IK176" s="926"/>
      <c r="IL176" s="926"/>
      <c r="IM176" s="926"/>
      <c r="IN176" s="926"/>
      <c r="IO176" s="926"/>
      <c r="IP176" s="926"/>
      <c r="IQ176" s="926"/>
      <c r="IR176" s="926"/>
      <c r="IS176" s="926"/>
      <c r="IT176" s="926"/>
      <c r="IU176" s="926"/>
      <c r="IV176" s="926"/>
    </row>
    <row r="177" spans="1:256" s="1183" customFormat="1" ht="15" customHeight="1">
      <c r="A177" s="1018"/>
      <c r="B177" s="1018"/>
      <c r="C177" s="1018"/>
      <c r="D177" s="1103"/>
      <c r="E177" s="1103"/>
      <c r="F177" s="1103"/>
      <c r="G177" s="1021"/>
      <c r="H177" s="1021"/>
      <c r="I177" s="926"/>
      <c r="J177" s="1022"/>
      <c r="K177" s="926"/>
      <c r="L177" s="926"/>
      <c r="M177" s="1022"/>
      <c r="N177" s="926"/>
      <c r="O177" s="926"/>
      <c r="P177" s="926"/>
      <c r="Q177" s="926"/>
      <c r="R177" s="926"/>
      <c r="S177" s="926"/>
      <c r="T177" s="926"/>
      <c r="U177" s="926"/>
      <c r="V177" s="926"/>
      <c r="W177" s="926"/>
      <c r="X177" s="926"/>
      <c r="Y177" s="926"/>
      <c r="Z177" s="926"/>
      <c r="AA177" s="926"/>
      <c r="AB177" s="926"/>
      <c r="AC177" s="926"/>
      <c r="AD177" s="926"/>
      <c r="AE177" s="926"/>
      <c r="AF177" s="926"/>
      <c r="AG177" s="926"/>
      <c r="AH177" s="926"/>
      <c r="AI177" s="926"/>
      <c r="AJ177" s="926"/>
      <c r="AK177" s="926"/>
      <c r="AL177" s="926"/>
      <c r="AM177" s="926"/>
      <c r="AN177" s="926"/>
      <c r="AO177" s="926"/>
      <c r="AP177" s="926"/>
      <c r="AQ177" s="926"/>
      <c r="AR177" s="926"/>
      <c r="AS177" s="926"/>
      <c r="AT177" s="926"/>
      <c r="AU177" s="926"/>
      <c r="AV177" s="926"/>
      <c r="AW177" s="926"/>
      <c r="AX177" s="926"/>
      <c r="AY177" s="926"/>
      <c r="AZ177" s="926"/>
      <c r="BA177" s="926"/>
      <c r="BB177" s="926"/>
      <c r="BC177" s="926"/>
      <c r="BD177" s="926"/>
      <c r="BE177" s="926"/>
      <c r="BF177" s="926"/>
      <c r="BG177" s="926"/>
      <c r="BH177" s="926"/>
      <c r="BI177" s="926"/>
      <c r="BJ177" s="926"/>
      <c r="BK177" s="926"/>
      <c r="BL177" s="926"/>
      <c r="BM177" s="926"/>
      <c r="BN177" s="926"/>
      <c r="BO177" s="926"/>
      <c r="BP177" s="926"/>
      <c r="BQ177" s="926"/>
      <c r="BR177" s="926"/>
      <c r="BS177" s="926"/>
      <c r="BT177" s="926"/>
      <c r="BU177" s="926"/>
      <c r="BV177" s="926"/>
      <c r="BW177" s="926"/>
      <c r="BX177" s="926"/>
      <c r="BY177" s="926"/>
      <c r="BZ177" s="926"/>
      <c r="CA177" s="926"/>
      <c r="CB177" s="926"/>
      <c r="CC177" s="926"/>
      <c r="CD177" s="926"/>
      <c r="CE177" s="926"/>
      <c r="CF177" s="926"/>
      <c r="CG177" s="926"/>
      <c r="CH177" s="926"/>
      <c r="CI177" s="926"/>
      <c r="CJ177" s="926"/>
      <c r="CK177" s="926"/>
      <c r="CL177" s="926"/>
      <c r="CM177" s="926"/>
      <c r="CN177" s="926"/>
      <c r="CO177" s="926"/>
      <c r="CP177" s="926"/>
      <c r="CQ177" s="926"/>
      <c r="CR177" s="926"/>
      <c r="CS177" s="926"/>
      <c r="CT177" s="926"/>
      <c r="CU177" s="926"/>
      <c r="CV177" s="926"/>
      <c r="CW177" s="926"/>
      <c r="CX177" s="926"/>
      <c r="CY177" s="926"/>
      <c r="CZ177" s="926"/>
      <c r="DA177" s="926"/>
      <c r="DB177" s="926"/>
      <c r="DC177" s="926"/>
      <c r="DD177" s="926"/>
      <c r="DE177" s="926"/>
      <c r="DF177" s="926"/>
      <c r="DG177" s="926"/>
      <c r="DH177" s="926"/>
      <c r="DI177" s="926"/>
      <c r="DJ177" s="926"/>
      <c r="DK177" s="926"/>
      <c r="DL177" s="926"/>
      <c r="DM177" s="926"/>
      <c r="DN177" s="926"/>
      <c r="DO177" s="926"/>
      <c r="DP177" s="926"/>
      <c r="DQ177" s="926"/>
      <c r="DR177" s="926"/>
      <c r="DS177" s="926"/>
      <c r="DT177" s="926"/>
      <c r="DU177" s="926"/>
      <c r="DV177" s="926"/>
      <c r="DW177" s="926"/>
      <c r="DX177" s="926"/>
      <c r="DY177" s="926"/>
      <c r="DZ177" s="926"/>
      <c r="EA177" s="926"/>
      <c r="EB177" s="926"/>
      <c r="EC177" s="926"/>
      <c r="ED177" s="926"/>
      <c r="EE177" s="926"/>
      <c r="EF177" s="926"/>
      <c r="EG177" s="926"/>
      <c r="EH177" s="926"/>
      <c r="EI177" s="926"/>
      <c r="EJ177" s="926"/>
      <c r="EK177" s="926"/>
      <c r="EL177" s="926"/>
      <c r="EM177" s="926"/>
      <c r="EN177" s="926"/>
      <c r="EO177" s="926"/>
      <c r="EP177" s="926"/>
      <c r="EQ177" s="926"/>
      <c r="ER177" s="926"/>
      <c r="ES177" s="926"/>
      <c r="ET177" s="926"/>
      <c r="EU177" s="926"/>
      <c r="EV177" s="926"/>
      <c r="EW177" s="926"/>
      <c r="EX177" s="926"/>
      <c r="EY177" s="926"/>
      <c r="EZ177" s="926"/>
      <c r="FA177" s="926"/>
      <c r="FB177" s="926"/>
      <c r="FC177" s="926"/>
      <c r="FD177" s="926"/>
      <c r="FE177" s="926"/>
      <c r="FF177" s="926"/>
      <c r="FG177" s="926"/>
      <c r="FH177" s="926"/>
      <c r="FI177" s="926"/>
      <c r="FJ177" s="926"/>
      <c r="FK177" s="926"/>
      <c r="FL177" s="926"/>
      <c r="FM177" s="926"/>
      <c r="FN177" s="926"/>
      <c r="FO177" s="926"/>
      <c r="FP177" s="926"/>
      <c r="FQ177" s="926"/>
      <c r="FR177" s="926"/>
      <c r="FS177" s="926"/>
      <c r="FT177" s="926"/>
      <c r="FU177" s="926"/>
      <c r="FV177" s="926"/>
      <c r="FW177" s="926"/>
      <c r="FX177" s="926"/>
      <c r="FY177" s="926"/>
      <c r="FZ177" s="926"/>
      <c r="GA177" s="926"/>
      <c r="GB177" s="926"/>
      <c r="GC177" s="926"/>
      <c r="GD177" s="926"/>
      <c r="GE177" s="926"/>
      <c r="GF177" s="926"/>
      <c r="GG177" s="926"/>
      <c r="GH177" s="926"/>
      <c r="GI177" s="926"/>
      <c r="GJ177" s="926"/>
      <c r="GK177" s="926"/>
      <c r="GL177" s="926"/>
      <c r="GM177" s="926"/>
      <c r="GN177" s="926"/>
      <c r="GO177" s="926"/>
      <c r="GP177" s="926"/>
      <c r="GQ177" s="926"/>
      <c r="GR177" s="926"/>
      <c r="GS177" s="926"/>
      <c r="GT177" s="926"/>
      <c r="GU177" s="926"/>
      <c r="GV177" s="926"/>
      <c r="GW177" s="926"/>
      <c r="GX177" s="926"/>
      <c r="GY177" s="926"/>
      <c r="GZ177" s="926"/>
      <c r="HA177" s="926"/>
      <c r="HB177" s="926"/>
      <c r="HC177" s="926"/>
      <c r="HD177" s="926"/>
      <c r="HE177" s="926"/>
      <c r="HF177" s="926"/>
      <c r="HG177" s="926"/>
      <c r="HH177" s="926"/>
      <c r="HI177" s="926"/>
      <c r="HJ177" s="926"/>
      <c r="HK177" s="926"/>
      <c r="HL177" s="926"/>
      <c r="HM177" s="926"/>
      <c r="HN177" s="926"/>
      <c r="HO177" s="926"/>
      <c r="HP177" s="926"/>
      <c r="HQ177" s="926"/>
      <c r="HR177" s="926"/>
      <c r="HS177" s="926"/>
      <c r="HT177" s="926"/>
      <c r="HU177" s="926"/>
      <c r="HV177" s="926"/>
      <c r="HW177" s="926"/>
      <c r="HX177" s="926"/>
      <c r="HY177" s="926"/>
      <c r="HZ177" s="926"/>
      <c r="IA177" s="926"/>
      <c r="IB177" s="926"/>
      <c r="IC177" s="926"/>
      <c r="ID177" s="926"/>
      <c r="IE177" s="926"/>
      <c r="IF177" s="926"/>
      <c r="IG177" s="926"/>
      <c r="IH177" s="926"/>
      <c r="II177" s="926"/>
      <c r="IJ177" s="926"/>
      <c r="IK177" s="926"/>
      <c r="IL177" s="926"/>
      <c r="IM177" s="926"/>
      <c r="IN177" s="926"/>
      <c r="IO177" s="926"/>
      <c r="IP177" s="926"/>
      <c r="IQ177" s="926"/>
      <c r="IR177" s="926"/>
      <c r="IS177" s="926"/>
      <c r="IT177" s="926"/>
      <c r="IU177" s="926"/>
      <c r="IV177" s="926"/>
    </row>
    <row r="178" spans="1:256" s="1183" customFormat="1" ht="15" customHeight="1">
      <c r="A178" s="1018"/>
      <c r="B178" s="1018"/>
      <c r="C178" s="1018"/>
      <c r="D178" s="1103"/>
      <c r="E178" s="1103"/>
      <c r="F178" s="1103"/>
      <c r="G178" s="1021"/>
      <c r="H178" s="1021"/>
      <c r="I178" s="926"/>
      <c r="J178" s="1022"/>
      <c r="K178" s="926"/>
      <c r="L178" s="926"/>
      <c r="M178" s="1022"/>
      <c r="N178" s="926"/>
      <c r="O178" s="926"/>
      <c r="P178" s="926"/>
      <c r="Q178" s="926"/>
      <c r="R178" s="926"/>
      <c r="S178" s="926"/>
      <c r="T178" s="926"/>
      <c r="U178" s="926"/>
      <c r="V178" s="926"/>
      <c r="W178" s="926"/>
      <c r="X178" s="926"/>
      <c r="Y178" s="926"/>
      <c r="Z178" s="926"/>
      <c r="AA178" s="926"/>
      <c r="AB178" s="926"/>
      <c r="AC178" s="926"/>
      <c r="AD178" s="926"/>
      <c r="AE178" s="926"/>
      <c r="AF178" s="926"/>
      <c r="AG178" s="926"/>
      <c r="AH178" s="926"/>
      <c r="AI178" s="926"/>
      <c r="AJ178" s="926"/>
      <c r="AK178" s="926"/>
      <c r="AL178" s="926"/>
      <c r="AM178" s="926"/>
      <c r="AN178" s="926"/>
      <c r="AO178" s="926"/>
      <c r="AP178" s="926"/>
      <c r="AQ178" s="926"/>
      <c r="AR178" s="926"/>
      <c r="AS178" s="926"/>
      <c r="AT178" s="926"/>
      <c r="AU178" s="926"/>
      <c r="AV178" s="926"/>
      <c r="AW178" s="926"/>
      <c r="AX178" s="926"/>
      <c r="AY178" s="926"/>
      <c r="AZ178" s="926"/>
      <c r="BA178" s="926"/>
      <c r="BB178" s="926"/>
      <c r="BC178" s="926"/>
      <c r="BD178" s="926"/>
      <c r="BE178" s="926"/>
      <c r="BF178" s="926"/>
      <c r="BG178" s="926"/>
      <c r="BH178" s="926"/>
      <c r="BI178" s="926"/>
      <c r="BJ178" s="926"/>
      <c r="BK178" s="926"/>
      <c r="BL178" s="926"/>
      <c r="BM178" s="926"/>
      <c r="BN178" s="926"/>
      <c r="BO178" s="926"/>
      <c r="BP178" s="926"/>
      <c r="BQ178" s="926"/>
      <c r="BR178" s="926"/>
      <c r="BS178" s="926"/>
      <c r="BT178" s="926"/>
      <c r="BU178" s="926"/>
      <c r="BV178" s="926"/>
      <c r="BW178" s="926"/>
      <c r="BX178" s="926"/>
      <c r="BY178" s="926"/>
      <c r="BZ178" s="926"/>
      <c r="CA178" s="926"/>
      <c r="CB178" s="926"/>
      <c r="CC178" s="926"/>
      <c r="CD178" s="926"/>
      <c r="CE178" s="926"/>
      <c r="CF178" s="926"/>
      <c r="CG178" s="926"/>
      <c r="CH178" s="926"/>
      <c r="CI178" s="926"/>
      <c r="CJ178" s="926"/>
      <c r="CK178" s="926"/>
      <c r="CL178" s="926"/>
      <c r="CM178" s="926"/>
      <c r="CN178" s="926"/>
      <c r="CO178" s="926"/>
      <c r="CP178" s="926"/>
      <c r="CQ178" s="926"/>
      <c r="CR178" s="926"/>
      <c r="CS178" s="926"/>
      <c r="CT178" s="926"/>
      <c r="CU178" s="926"/>
      <c r="CV178" s="926"/>
      <c r="CW178" s="926"/>
      <c r="CX178" s="926"/>
      <c r="CY178" s="926"/>
      <c r="CZ178" s="926"/>
      <c r="DA178" s="926"/>
      <c r="DB178" s="926"/>
      <c r="DC178" s="926"/>
      <c r="DD178" s="926"/>
      <c r="DE178" s="926"/>
      <c r="DF178" s="926"/>
      <c r="DG178" s="926"/>
      <c r="DH178" s="926"/>
      <c r="DI178" s="926"/>
      <c r="DJ178" s="926"/>
      <c r="DK178" s="926"/>
      <c r="DL178" s="926"/>
      <c r="DM178" s="926"/>
      <c r="DN178" s="926"/>
      <c r="DO178" s="926"/>
      <c r="DP178" s="926"/>
      <c r="DQ178" s="926"/>
      <c r="DR178" s="926"/>
      <c r="DS178" s="926"/>
      <c r="DT178" s="926"/>
      <c r="DU178" s="926"/>
      <c r="DV178" s="926"/>
      <c r="DW178" s="926"/>
      <c r="DX178" s="926"/>
      <c r="DY178" s="926"/>
      <c r="DZ178" s="926"/>
      <c r="EA178" s="926"/>
      <c r="EB178" s="926"/>
      <c r="EC178" s="926"/>
      <c r="ED178" s="926"/>
      <c r="EE178" s="926"/>
      <c r="EF178" s="926"/>
      <c r="EG178" s="926"/>
      <c r="EH178" s="926"/>
      <c r="EI178" s="926"/>
      <c r="EJ178" s="926"/>
      <c r="EK178" s="926"/>
      <c r="EL178" s="926"/>
      <c r="EM178" s="926"/>
      <c r="EN178" s="926"/>
      <c r="EO178" s="926"/>
      <c r="EP178" s="926"/>
      <c r="EQ178" s="926"/>
      <c r="ER178" s="926"/>
      <c r="ES178" s="926"/>
      <c r="ET178" s="926"/>
      <c r="EU178" s="926"/>
      <c r="EV178" s="926"/>
      <c r="EW178" s="926"/>
      <c r="EX178" s="926"/>
      <c r="EY178" s="926"/>
      <c r="EZ178" s="926"/>
      <c r="FA178" s="926"/>
      <c r="FB178" s="926"/>
      <c r="FC178" s="926"/>
      <c r="FD178" s="926"/>
      <c r="FE178" s="926"/>
      <c r="FF178" s="926"/>
      <c r="FG178" s="926"/>
      <c r="FH178" s="926"/>
      <c r="FI178" s="926"/>
      <c r="FJ178" s="926"/>
      <c r="FK178" s="926"/>
      <c r="FL178" s="926"/>
      <c r="FM178" s="926"/>
      <c r="FN178" s="926"/>
      <c r="FO178" s="926"/>
      <c r="FP178" s="926"/>
      <c r="FQ178" s="926"/>
      <c r="FR178" s="926"/>
      <c r="FS178" s="926"/>
      <c r="FT178" s="926"/>
      <c r="FU178" s="926"/>
      <c r="FV178" s="926"/>
      <c r="FW178" s="926"/>
      <c r="FX178" s="926"/>
      <c r="FY178" s="926"/>
      <c r="FZ178" s="926"/>
      <c r="GA178" s="926"/>
      <c r="GB178" s="926"/>
      <c r="GC178" s="926"/>
      <c r="GD178" s="926"/>
      <c r="GE178" s="926"/>
      <c r="GF178" s="926"/>
      <c r="GG178" s="926"/>
      <c r="GH178" s="926"/>
      <c r="GI178" s="926"/>
      <c r="GJ178" s="926"/>
      <c r="GK178" s="926"/>
      <c r="GL178" s="926"/>
      <c r="GM178" s="926"/>
      <c r="GN178" s="926"/>
      <c r="GO178" s="926"/>
      <c r="GP178" s="926"/>
      <c r="GQ178" s="926"/>
      <c r="GR178" s="926"/>
      <c r="GS178" s="926"/>
      <c r="GT178" s="926"/>
      <c r="GU178" s="926"/>
      <c r="GV178" s="926"/>
      <c r="GW178" s="926"/>
      <c r="GX178" s="926"/>
      <c r="GY178" s="926"/>
      <c r="GZ178" s="926"/>
      <c r="HA178" s="926"/>
      <c r="HB178" s="926"/>
      <c r="HC178" s="926"/>
      <c r="HD178" s="926"/>
      <c r="HE178" s="926"/>
      <c r="HF178" s="926"/>
      <c r="HG178" s="926"/>
      <c r="HH178" s="926"/>
      <c r="HI178" s="926"/>
      <c r="HJ178" s="926"/>
      <c r="HK178" s="926"/>
      <c r="HL178" s="926"/>
      <c r="HM178" s="926"/>
      <c r="HN178" s="926"/>
      <c r="HO178" s="926"/>
      <c r="HP178" s="926"/>
      <c r="HQ178" s="926"/>
      <c r="HR178" s="926"/>
      <c r="HS178" s="926"/>
      <c r="HT178" s="926"/>
      <c r="HU178" s="926"/>
      <c r="HV178" s="926"/>
      <c r="HW178" s="926"/>
      <c r="HX178" s="926"/>
      <c r="HY178" s="926"/>
      <c r="HZ178" s="926"/>
      <c r="IA178" s="926"/>
      <c r="IB178" s="926"/>
      <c r="IC178" s="926"/>
      <c r="ID178" s="926"/>
      <c r="IE178" s="926"/>
      <c r="IF178" s="926"/>
      <c r="IG178" s="926"/>
      <c r="IH178" s="926"/>
      <c r="II178" s="926"/>
      <c r="IJ178" s="926"/>
      <c r="IK178" s="926"/>
      <c r="IL178" s="926"/>
      <c r="IM178" s="926"/>
      <c r="IN178" s="926"/>
      <c r="IO178" s="926"/>
      <c r="IP178" s="926"/>
      <c r="IQ178" s="926"/>
      <c r="IR178" s="926"/>
      <c r="IS178" s="926"/>
      <c r="IT178" s="926"/>
      <c r="IU178" s="926"/>
      <c r="IV178" s="926"/>
    </row>
    <row r="179" spans="1:256" s="1183" customFormat="1" ht="15" customHeight="1">
      <c r="A179" s="1018"/>
      <c r="B179" s="1018"/>
      <c r="C179" s="1018"/>
      <c r="D179" s="1103"/>
      <c r="E179" s="1103"/>
      <c r="F179" s="1103"/>
      <c r="G179" s="1021"/>
      <c r="H179" s="1021"/>
      <c r="I179" s="926"/>
      <c r="J179" s="1022"/>
      <c r="K179" s="926"/>
      <c r="L179" s="926"/>
      <c r="M179" s="1022"/>
      <c r="N179" s="926"/>
      <c r="O179" s="926"/>
      <c r="P179" s="926"/>
      <c r="Q179" s="926"/>
      <c r="R179" s="926"/>
      <c r="S179" s="926"/>
      <c r="T179" s="926"/>
      <c r="U179" s="926"/>
      <c r="V179" s="926"/>
      <c r="W179" s="926"/>
      <c r="X179" s="926"/>
      <c r="Y179" s="926"/>
      <c r="Z179" s="926"/>
      <c r="AA179" s="926"/>
      <c r="AB179" s="926"/>
      <c r="AC179" s="926"/>
      <c r="AD179" s="926"/>
      <c r="AE179" s="926"/>
      <c r="AF179" s="926"/>
      <c r="AG179" s="926"/>
      <c r="AH179" s="926"/>
      <c r="AI179" s="926"/>
      <c r="AJ179" s="926"/>
      <c r="AK179" s="926"/>
      <c r="AL179" s="926"/>
      <c r="AM179" s="926"/>
      <c r="AN179" s="926"/>
      <c r="AO179" s="926"/>
      <c r="AP179" s="926"/>
      <c r="AQ179" s="926"/>
      <c r="AR179" s="926"/>
      <c r="AS179" s="926"/>
      <c r="AT179" s="926"/>
      <c r="AU179" s="926"/>
      <c r="AV179" s="926"/>
      <c r="AW179" s="926"/>
      <c r="AX179" s="926"/>
      <c r="AY179" s="926"/>
      <c r="AZ179" s="926"/>
      <c r="BA179" s="926"/>
      <c r="BB179" s="926"/>
      <c r="BC179" s="926"/>
      <c r="BD179" s="926"/>
      <c r="BE179" s="926"/>
      <c r="BF179" s="926"/>
      <c r="BG179" s="926"/>
      <c r="BH179" s="926"/>
      <c r="BI179" s="926"/>
      <c r="BJ179" s="926"/>
      <c r="BK179" s="926"/>
      <c r="BL179" s="926"/>
      <c r="BM179" s="926"/>
      <c r="BN179" s="926"/>
      <c r="BO179" s="926"/>
      <c r="BP179" s="926"/>
      <c r="BQ179" s="926"/>
      <c r="BR179" s="926"/>
      <c r="BS179" s="926"/>
      <c r="BT179" s="926"/>
      <c r="BU179" s="926"/>
      <c r="BV179" s="926"/>
      <c r="BW179" s="926"/>
      <c r="BX179" s="926"/>
      <c r="BY179" s="926"/>
      <c r="BZ179" s="926"/>
      <c r="CA179" s="926"/>
      <c r="CB179" s="926"/>
      <c r="CC179" s="926"/>
      <c r="CD179" s="926"/>
      <c r="CE179" s="926"/>
      <c r="CF179" s="926"/>
      <c r="CG179" s="926"/>
      <c r="CH179" s="926"/>
      <c r="CI179" s="926"/>
      <c r="CJ179" s="926"/>
      <c r="CK179" s="926"/>
      <c r="CL179" s="926"/>
      <c r="CM179" s="926"/>
      <c r="CN179" s="926"/>
      <c r="CO179" s="926"/>
      <c r="CP179" s="926"/>
      <c r="CQ179" s="926"/>
      <c r="CR179" s="926"/>
      <c r="CS179" s="926"/>
      <c r="CT179" s="926"/>
      <c r="CU179" s="926"/>
      <c r="CV179" s="926"/>
      <c r="CW179" s="926"/>
      <c r="CX179" s="926"/>
      <c r="CY179" s="926"/>
      <c r="CZ179" s="926"/>
      <c r="DA179" s="926"/>
      <c r="DB179" s="926"/>
      <c r="DC179" s="926"/>
      <c r="DD179" s="926"/>
      <c r="DE179" s="926"/>
      <c r="DF179" s="926"/>
      <c r="DG179" s="926"/>
      <c r="DH179" s="926"/>
      <c r="DI179" s="926"/>
      <c r="DJ179" s="926"/>
      <c r="DK179" s="926"/>
      <c r="DL179" s="926"/>
      <c r="DM179" s="926"/>
      <c r="DN179" s="926"/>
      <c r="DO179" s="926"/>
      <c r="DP179" s="926"/>
      <c r="DQ179" s="926"/>
      <c r="DR179" s="926"/>
      <c r="DS179" s="926"/>
      <c r="DT179" s="926"/>
      <c r="DU179" s="926"/>
      <c r="DV179" s="926"/>
      <c r="DW179" s="926"/>
      <c r="DX179" s="926"/>
      <c r="DY179" s="926"/>
      <c r="DZ179" s="926"/>
      <c r="EA179" s="926"/>
      <c r="EB179" s="926"/>
      <c r="EC179" s="926"/>
      <c r="ED179" s="926"/>
      <c r="EE179" s="926"/>
      <c r="EF179" s="926"/>
      <c r="EG179" s="926"/>
      <c r="EH179" s="926"/>
      <c r="EI179" s="926"/>
      <c r="EJ179" s="926"/>
      <c r="EK179" s="926"/>
      <c r="EL179" s="926"/>
      <c r="EM179" s="926"/>
      <c r="EN179" s="926"/>
      <c r="EO179" s="926"/>
      <c r="EP179" s="926"/>
      <c r="EQ179" s="926"/>
      <c r="ER179" s="926"/>
      <c r="ES179" s="926"/>
      <c r="ET179" s="926"/>
      <c r="EU179" s="926"/>
      <c r="EV179" s="926"/>
      <c r="EW179" s="926"/>
      <c r="EX179" s="926"/>
      <c r="EY179" s="926"/>
      <c r="EZ179" s="926"/>
      <c r="FA179" s="926"/>
      <c r="FB179" s="926"/>
      <c r="FC179" s="926"/>
      <c r="FD179" s="926"/>
      <c r="FE179" s="926"/>
      <c r="FF179" s="926"/>
      <c r="FG179" s="926"/>
      <c r="FH179" s="926"/>
      <c r="FI179" s="926"/>
      <c r="FJ179" s="926"/>
      <c r="FK179" s="926"/>
      <c r="FL179" s="926"/>
      <c r="FM179" s="926"/>
      <c r="FN179" s="926"/>
      <c r="FO179" s="926"/>
      <c r="FP179" s="926"/>
      <c r="FQ179" s="926"/>
      <c r="FR179" s="926"/>
      <c r="FS179" s="926"/>
      <c r="FT179" s="926"/>
      <c r="FU179" s="926"/>
      <c r="FV179" s="926"/>
      <c r="FW179" s="926"/>
      <c r="FX179" s="926"/>
      <c r="FY179" s="926"/>
      <c r="FZ179" s="926"/>
      <c r="GA179" s="926"/>
      <c r="GB179" s="926"/>
      <c r="GC179" s="926"/>
      <c r="GD179" s="926"/>
      <c r="GE179" s="926"/>
      <c r="GF179" s="926"/>
      <c r="GG179" s="926"/>
      <c r="GH179" s="926"/>
      <c r="GI179" s="926"/>
      <c r="GJ179" s="926"/>
      <c r="GK179" s="926"/>
      <c r="GL179" s="926"/>
      <c r="GM179" s="926"/>
      <c r="GN179" s="926"/>
      <c r="GO179" s="926"/>
      <c r="GP179" s="926"/>
      <c r="GQ179" s="926"/>
      <c r="GR179" s="926"/>
      <c r="GS179" s="926"/>
      <c r="GT179" s="926"/>
      <c r="GU179" s="926"/>
      <c r="GV179" s="926"/>
      <c r="GW179" s="926"/>
      <c r="GX179" s="926"/>
      <c r="GY179" s="926"/>
      <c r="GZ179" s="926"/>
      <c r="HA179" s="926"/>
      <c r="HB179" s="926"/>
      <c r="HC179" s="926"/>
      <c r="HD179" s="926"/>
      <c r="HE179" s="926"/>
      <c r="HF179" s="926"/>
      <c r="HG179" s="926"/>
      <c r="HH179" s="926"/>
      <c r="HI179" s="926"/>
      <c r="HJ179" s="926"/>
      <c r="HK179" s="926"/>
      <c r="HL179" s="926"/>
      <c r="HM179" s="926"/>
      <c r="HN179" s="926"/>
      <c r="HO179" s="926"/>
      <c r="HP179" s="926"/>
      <c r="HQ179" s="926"/>
      <c r="HR179" s="926"/>
      <c r="HS179" s="926"/>
      <c r="HT179" s="926"/>
      <c r="HU179" s="926"/>
      <c r="HV179" s="926"/>
      <c r="HW179" s="926"/>
      <c r="HX179" s="926"/>
      <c r="HY179" s="926"/>
      <c r="HZ179" s="926"/>
      <c r="IA179" s="926"/>
      <c r="IB179" s="926"/>
      <c r="IC179" s="926"/>
      <c r="ID179" s="926"/>
      <c r="IE179" s="926"/>
      <c r="IF179" s="926"/>
      <c r="IG179" s="926"/>
      <c r="IH179" s="926"/>
      <c r="II179" s="926"/>
      <c r="IJ179" s="926"/>
      <c r="IK179" s="926"/>
      <c r="IL179" s="926"/>
      <c r="IM179" s="926"/>
      <c r="IN179" s="926"/>
      <c r="IO179" s="926"/>
      <c r="IP179" s="926"/>
      <c r="IQ179" s="926"/>
      <c r="IR179" s="926"/>
      <c r="IS179" s="926"/>
      <c r="IT179" s="926"/>
      <c r="IU179" s="926"/>
      <c r="IV179" s="926"/>
    </row>
    <row r="180" spans="1:256" s="1183" customFormat="1" ht="15" customHeight="1">
      <c r="A180" s="1018"/>
      <c r="B180" s="1018"/>
      <c r="C180" s="1018"/>
      <c r="D180" s="1103"/>
      <c r="E180" s="1103"/>
      <c r="F180" s="1103"/>
      <c r="G180" s="1021"/>
      <c r="H180" s="1021"/>
      <c r="I180" s="926"/>
      <c r="J180" s="1022"/>
      <c r="K180" s="926"/>
      <c r="L180" s="926"/>
      <c r="M180" s="1022"/>
      <c r="N180" s="926"/>
      <c r="O180" s="926"/>
      <c r="P180" s="926"/>
      <c r="Q180" s="926"/>
      <c r="R180" s="926"/>
      <c r="S180" s="926"/>
      <c r="T180" s="926"/>
      <c r="U180" s="926"/>
      <c r="V180" s="926"/>
      <c r="W180" s="926"/>
      <c r="X180" s="926"/>
      <c r="Y180" s="926"/>
      <c r="Z180" s="926"/>
      <c r="AA180" s="926"/>
      <c r="AB180" s="926"/>
      <c r="AC180" s="926"/>
      <c r="AD180" s="926"/>
      <c r="AE180" s="926"/>
      <c r="AF180" s="926"/>
      <c r="AG180" s="926"/>
      <c r="AH180" s="926"/>
      <c r="AI180" s="926"/>
      <c r="AJ180" s="926"/>
      <c r="AK180" s="926"/>
      <c r="AL180" s="926"/>
      <c r="AM180" s="926"/>
      <c r="AN180" s="926"/>
      <c r="AO180" s="926"/>
      <c r="AP180" s="926"/>
      <c r="AQ180" s="926"/>
      <c r="AR180" s="926"/>
      <c r="AS180" s="926"/>
      <c r="AT180" s="926"/>
      <c r="AU180" s="926"/>
      <c r="AV180" s="926"/>
      <c r="AW180" s="926"/>
      <c r="AX180" s="926"/>
      <c r="AY180" s="926"/>
      <c r="AZ180" s="926"/>
      <c r="BA180" s="926"/>
      <c r="BB180" s="926"/>
      <c r="BC180" s="926"/>
      <c r="BD180" s="926"/>
      <c r="BE180" s="926"/>
      <c r="BF180" s="926"/>
      <c r="BG180" s="926"/>
      <c r="BH180" s="926"/>
      <c r="BI180" s="926"/>
      <c r="BJ180" s="926"/>
      <c r="BK180" s="926"/>
      <c r="BL180" s="926"/>
      <c r="BM180" s="926"/>
      <c r="BN180" s="926"/>
      <c r="BO180" s="926"/>
      <c r="BP180" s="926"/>
      <c r="BQ180" s="926"/>
      <c r="BR180" s="926"/>
      <c r="BS180" s="926"/>
      <c r="BT180" s="926"/>
      <c r="BU180" s="926"/>
      <c r="BV180" s="926"/>
      <c r="BW180" s="926"/>
      <c r="BX180" s="926"/>
      <c r="BY180" s="926"/>
      <c r="BZ180" s="926"/>
      <c r="CA180" s="926"/>
      <c r="CB180" s="926"/>
      <c r="CC180" s="926"/>
      <c r="CD180" s="926"/>
      <c r="CE180" s="926"/>
      <c r="CF180" s="926"/>
      <c r="CG180" s="926"/>
      <c r="CH180" s="926"/>
      <c r="CI180" s="926"/>
      <c r="CJ180" s="926"/>
      <c r="CK180" s="926"/>
      <c r="CL180" s="926"/>
      <c r="CM180" s="926"/>
      <c r="CN180" s="926"/>
      <c r="CO180" s="926"/>
      <c r="CP180" s="926"/>
      <c r="CQ180" s="926"/>
      <c r="CR180" s="926"/>
      <c r="CS180" s="926"/>
      <c r="CT180" s="926"/>
      <c r="CU180" s="926"/>
      <c r="CV180" s="926"/>
      <c r="CW180" s="926"/>
      <c r="CX180" s="926"/>
      <c r="CY180" s="926"/>
      <c r="CZ180" s="926"/>
      <c r="DA180" s="926"/>
      <c r="DB180" s="926"/>
      <c r="DC180" s="926"/>
      <c r="DD180" s="926"/>
      <c r="DE180" s="926"/>
      <c r="DF180" s="926"/>
      <c r="DG180" s="926"/>
      <c r="DH180" s="926"/>
      <c r="DI180" s="926"/>
      <c r="DJ180" s="926"/>
      <c r="DK180" s="926"/>
      <c r="DL180" s="926"/>
      <c r="DM180" s="926"/>
      <c r="DN180" s="926"/>
      <c r="DO180" s="926"/>
      <c r="DP180" s="926"/>
      <c r="DQ180" s="926"/>
      <c r="DR180" s="926"/>
      <c r="DS180" s="926"/>
      <c r="DT180" s="926"/>
      <c r="DU180" s="926"/>
      <c r="DV180" s="926"/>
      <c r="DW180" s="926"/>
      <c r="DX180" s="926"/>
      <c r="DY180" s="926"/>
      <c r="DZ180" s="926"/>
      <c r="EA180" s="926"/>
      <c r="EB180" s="926"/>
      <c r="EC180" s="926"/>
      <c r="ED180" s="926"/>
      <c r="EE180" s="926"/>
      <c r="EF180" s="926"/>
      <c r="EG180" s="926"/>
      <c r="EH180" s="926"/>
      <c r="EI180" s="926"/>
      <c r="EJ180" s="926"/>
      <c r="EK180" s="926"/>
      <c r="EL180" s="926"/>
      <c r="EM180" s="926"/>
      <c r="EN180" s="926"/>
      <c r="EO180" s="926"/>
      <c r="EP180" s="926"/>
      <c r="EQ180" s="926"/>
      <c r="ER180" s="926"/>
      <c r="ES180" s="926"/>
      <c r="ET180" s="926"/>
      <c r="EU180" s="926"/>
      <c r="EV180" s="926"/>
      <c r="EW180" s="926"/>
      <c r="EX180" s="926"/>
      <c r="EY180" s="926"/>
      <c r="EZ180" s="926"/>
      <c r="FA180" s="926"/>
      <c r="FB180" s="926"/>
      <c r="FC180" s="926"/>
      <c r="FD180" s="926"/>
      <c r="FE180" s="926"/>
      <c r="FF180" s="926"/>
      <c r="FG180" s="926"/>
      <c r="FH180" s="926"/>
      <c r="FI180" s="926"/>
      <c r="FJ180" s="926"/>
      <c r="FK180" s="926"/>
      <c r="FL180" s="926"/>
      <c r="FM180" s="926"/>
      <c r="FN180" s="926"/>
      <c r="FO180" s="926"/>
      <c r="FP180" s="926"/>
      <c r="FQ180" s="926"/>
      <c r="FR180" s="926"/>
      <c r="FS180" s="926"/>
      <c r="FT180" s="926"/>
      <c r="FU180" s="926"/>
      <c r="FV180" s="926"/>
      <c r="FW180" s="926"/>
      <c r="FX180" s="926"/>
      <c r="FY180" s="926"/>
      <c r="FZ180" s="926"/>
      <c r="GA180" s="926"/>
      <c r="GB180" s="926"/>
      <c r="GC180" s="926"/>
      <c r="GD180" s="926"/>
      <c r="GE180" s="926"/>
      <c r="GF180" s="926"/>
      <c r="GG180" s="926"/>
      <c r="GH180" s="926"/>
      <c r="GI180" s="926"/>
      <c r="GJ180" s="926"/>
      <c r="GK180" s="926"/>
      <c r="GL180" s="926"/>
      <c r="GM180" s="926"/>
      <c r="GN180" s="926"/>
      <c r="GO180" s="926"/>
      <c r="GP180" s="926"/>
      <c r="GQ180" s="926"/>
      <c r="GR180" s="926"/>
      <c r="GS180" s="926"/>
      <c r="GT180" s="926"/>
      <c r="GU180" s="926"/>
      <c r="GV180" s="926"/>
      <c r="GW180" s="926"/>
      <c r="GX180" s="926"/>
      <c r="GY180" s="926"/>
      <c r="GZ180" s="926"/>
      <c r="HA180" s="926"/>
      <c r="HB180" s="926"/>
      <c r="HC180" s="926"/>
      <c r="HD180" s="926"/>
      <c r="HE180" s="926"/>
      <c r="HF180" s="926"/>
      <c r="HG180" s="926"/>
      <c r="HH180" s="926"/>
      <c r="HI180" s="926"/>
      <c r="HJ180" s="926"/>
      <c r="HK180" s="926"/>
      <c r="HL180" s="926"/>
      <c r="HM180" s="926"/>
      <c r="HN180" s="926"/>
      <c r="HO180" s="926"/>
      <c r="HP180" s="926"/>
      <c r="HQ180" s="926"/>
      <c r="HR180" s="926"/>
      <c r="HS180" s="926"/>
      <c r="HT180" s="926"/>
      <c r="HU180" s="926"/>
      <c r="HV180" s="926"/>
      <c r="HW180" s="926"/>
      <c r="HX180" s="926"/>
      <c r="HY180" s="926"/>
      <c r="HZ180" s="926"/>
      <c r="IA180" s="926"/>
      <c r="IB180" s="926"/>
      <c r="IC180" s="926"/>
      <c r="ID180" s="926"/>
      <c r="IE180" s="926"/>
      <c r="IF180" s="926"/>
      <c r="IG180" s="926"/>
      <c r="IH180" s="926"/>
      <c r="II180" s="926"/>
      <c r="IJ180" s="926"/>
      <c r="IK180" s="926"/>
      <c r="IL180" s="926"/>
      <c r="IM180" s="926"/>
      <c r="IN180" s="926"/>
      <c r="IO180" s="926"/>
      <c r="IP180" s="926"/>
      <c r="IQ180" s="926"/>
      <c r="IR180" s="926"/>
      <c r="IS180" s="926"/>
      <c r="IT180" s="926"/>
      <c r="IU180" s="926"/>
      <c r="IV180" s="926"/>
    </row>
    <row r="181" spans="1:256" s="1183" customFormat="1" ht="15" customHeight="1">
      <c r="A181" s="1018"/>
      <c r="B181" s="1018"/>
      <c r="C181" s="1018"/>
      <c r="D181" s="1103"/>
      <c r="E181" s="1103"/>
      <c r="F181" s="1103"/>
      <c r="G181" s="1021"/>
      <c r="H181" s="1021"/>
      <c r="I181" s="926"/>
      <c r="J181" s="1022"/>
      <c r="K181" s="926"/>
      <c r="L181" s="926"/>
      <c r="M181" s="1022"/>
      <c r="N181" s="926"/>
      <c r="O181" s="926"/>
      <c r="P181" s="926"/>
      <c r="Q181" s="926"/>
      <c r="R181" s="926"/>
      <c r="S181" s="926"/>
      <c r="T181" s="926"/>
      <c r="U181" s="926"/>
      <c r="V181" s="926"/>
      <c r="W181" s="926"/>
      <c r="X181" s="926"/>
      <c r="Y181" s="926"/>
      <c r="Z181" s="926"/>
      <c r="AA181" s="926"/>
      <c r="AB181" s="926"/>
      <c r="AC181" s="926"/>
      <c r="AD181" s="926"/>
      <c r="AE181" s="926"/>
      <c r="AF181" s="926"/>
      <c r="AG181" s="926"/>
      <c r="AH181" s="926"/>
      <c r="AI181" s="926"/>
      <c r="AJ181" s="926"/>
      <c r="AK181" s="926"/>
      <c r="AL181" s="926"/>
      <c r="AM181" s="926"/>
      <c r="AN181" s="926"/>
      <c r="AO181" s="926"/>
      <c r="AP181" s="926"/>
      <c r="AQ181" s="926"/>
      <c r="AR181" s="926"/>
      <c r="AS181" s="926"/>
      <c r="AT181" s="926"/>
      <c r="AU181" s="926"/>
      <c r="AV181" s="926"/>
      <c r="AW181" s="926"/>
      <c r="AX181" s="926"/>
      <c r="AY181" s="926"/>
      <c r="AZ181" s="926"/>
      <c r="BA181" s="926"/>
      <c r="BB181" s="926"/>
      <c r="BC181" s="926"/>
      <c r="BD181" s="926"/>
      <c r="BE181" s="926"/>
      <c r="BF181" s="926"/>
      <c r="BG181" s="926"/>
      <c r="BH181" s="926"/>
      <c r="BI181" s="926"/>
      <c r="BJ181" s="926"/>
      <c r="BK181" s="926"/>
      <c r="BL181" s="926"/>
      <c r="BM181" s="926"/>
      <c r="BN181" s="926"/>
      <c r="BO181" s="926"/>
      <c r="BP181" s="926"/>
      <c r="BQ181" s="926"/>
      <c r="BR181" s="926"/>
      <c r="BS181" s="926"/>
      <c r="BT181" s="926"/>
      <c r="BU181" s="926"/>
      <c r="BV181" s="926"/>
      <c r="BW181" s="926"/>
      <c r="BX181" s="926"/>
      <c r="BY181" s="926"/>
      <c r="BZ181" s="926"/>
      <c r="CA181" s="926"/>
      <c r="CB181" s="926"/>
      <c r="CC181" s="926"/>
      <c r="CD181" s="926"/>
      <c r="CE181" s="926"/>
      <c r="CF181" s="926"/>
      <c r="CG181" s="926"/>
      <c r="CH181" s="926"/>
      <c r="CI181" s="926"/>
      <c r="CJ181" s="926"/>
      <c r="CK181" s="926"/>
      <c r="CL181" s="926"/>
      <c r="CM181" s="926"/>
      <c r="CN181" s="926"/>
      <c r="CO181" s="926"/>
      <c r="CP181" s="926"/>
      <c r="CQ181" s="926"/>
      <c r="CR181" s="926"/>
      <c r="CS181" s="926"/>
      <c r="CT181" s="926"/>
      <c r="CU181" s="926"/>
      <c r="CV181" s="926"/>
      <c r="CW181" s="926"/>
      <c r="CX181" s="926"/>
      <c r="CY181" s="926"/>
      <c r="CZ181" s="926"/>
      <c r="DA181" s="926"/>
      <c r="DB181" s="926"/>
      <c r="DC181" s="926"/>
      <c r="DD181" s="926"/>
      <c r="DE181" s="926"/>
      <c r="DF181" s="926"/>
      <c r="DG181" s="926"/>
      <c r="DH181" s="926"/>
      <c r="DI181" s="926"/>
      <c r="DJ181" s="926"/>
      <c r="DK181" s="926"/>
      <c r="DL181" s="926"/>
      <c r="DM181" s="926"/>
      <c r="DN181" s="926"/>
      <c r="DO181" s="926"/>
      <c r="DP181" s="926"/>
      <c r="DQ181" s="926"/>
      <c r="DR181" s="926"/>
      <c r="DS181" s="926"/>
      <c r="DT181" s="926"/>
      <c r="DU181" s="926"/>
      <c r="DV181" s="926"/>
      <c r="DW181" s="926"/>
      <c r="DX181" s="926"/>
      <c r="DY181" s="926"/>
      <c r="DZ181" s="926"/>
      <c r="EA181" s="926"/>
      <c r="EB181" s="926"/>
      <c r="EC181" s="926"/>
      <c r="ED181" s="926"/>
      <c r="EE181" s="926"/>
      <c r="EF181" s="926"/>
      <c r="EG181" s="926"/>
      <c r="EH181" s="926"/>
      <c r="EI181" s="926"/>
      <c r="EJ181" s="926"/>
      <c r="EK181" s="926"/>
      <c r="EL181" s="926"/>
      <c r="EM181" s="926"/>
      <c r="EN181" s="926"/>
      <c r="EO181" s="926"/>
      <c r="EP181" s="926"/>
      <c r="EQ181" s="926"/>
      <c r="ER181" s="926"/>
      <c r="ES181" s="926"/>
      <c r="ET181" s="926"/>
      <c r="EU181" s="926"/>
      <c r="EV181" s="926"/>
      <c r="EW181" s="926"/>
      <c r="EX181" s="926"/>
      <c r="EY181" s="926"/>
      <c r="EZ181" s="926"/>
      <c r="FA181" s="926"/>
      <c r="FB181" s="926"/>
      <c r="FC181" s="926"/>
      <c r="FD181" s="926"/>
      <c r="FE181" s="926"/>
      <c r="FF181" s="926"/>
      <c r="FG181" s="926"/>
      <c r="FH181" s="926"/>
      <c r="FI181" s="926"/>
      <c r="FJ181" s="926"/>
      <c r="FK181" s="926"/>
      <c r="FL181" s="926"/>
      <c r="FM181" s="926"/>
      <c r="FN181" s="926"/>
      <c r="FO181" s="926"/>
      <c r="FP181" s="926"/>
      <c r="FQ181" s="926"/>
      <c r="FR181" s="926"/>
      <c r="FS181" s="926"/>
      <c r="FT181" s="926"/>
      <c r="FU181" s="926"/>
      <c r="FV181" s="926"/>
      <c r="FW181" s="926"/>
      <c r="FX181" s="926"/>
      <c r="FY181" s="926"/>
      <c r="FZ181" s="926"/>
      <c r="GA181" s="926"/>
      <c r="GB181" s="926"/>
      <c r="GC181" s="926"/>
      <c r="GD181" s="926"/>
      <c r="GE181" s="926"/>
      <c r="GF181" s="926"/>
      <c r="GG181" s="926"/>
      <c r="GH181" s="926"/>
      <c r="GI181" s="926"/>
      <c r="GJ181" s="926"/>
      <c r="GK181" s="926"/>
      <c r="GL181" s="926"/>
      <c r="GM181" s="926"/>
      <c r="GN181" s="926"/>
      <c r="GO181" s="926"/>
      <c r="GP181" s="926"/>
      <c r="GQ181" s="926"/>
      <c r="GR181" s="926"/>
      <c r="GS181" s="926"/>
      <c r="GT181" s="926"/>
      <c r="GU181" s="926"/>
      <c r="GV181" s="926"/>
      <c r="GW181" s="926"/>
      <c r="GX181" s="926"/>
      <c r="GY181" s="926"/>
      <c r="GZ181" s="926"/>
      <c r="HA181" s="926"/>
      <c r="HB181" s="926"/>
      <c r="HC181" s="926"/>
      <c r="HD181" s="926"/>
      <c r="HE181" s="926"/>
      <c r="HF181" s="926"/>
      <c r="HG181" s="926"/>
      <c r="HH181" s="926"/>
      <c r="HI181" s="926"/>
      <c r="HJ181" s="926"/>
      <c r="HK181" s="926"/>
      <c r="HL181" s="926"/>
      <c r="HM181" s="926"/>
      <c r="HN181" s="926"/>
      <c r="HO181" s="926"/>
      <c r="HP181" s="926"/>
      <c r="HQ181" s="926"/>
      <c r="HR181" s="926"/>
      <c r="HS181" s="926"/>
      <c r="HT181" s="926"/>
      <c r="HU181" s="926"/>
      <c r="HV181" s="926"/>
      <c r="HW181" s="926"/>
      <c r="HX181" s="926"/>
      <c r="HY181" s="926"/>
      <c r="HZ181" s="926"/>
      <c r="IA181" s="926"/>
      <c r="IB181" s="926"/>
      <c r="IC181" s="926"/>
      <c r="ID181" s="926"/>
      <c r="IE181" s="926"/>
      <c r="IF181" s="926"/>
      <c r="IG181" s="926"/>
      <c r="IH181" s="926"/>
      <c r="II181" s="926"/>
      <c r="IJ181" s="926"/>
      <c r="IK181" s="926"/>
      <c r="IL181" s="926"/>
      <c r="IM181" s="926"/>
      <c r="IN181" s="926"/>
      <c r="IO181" s="926"/>
      <c r="IP181" s="926"/>
      <c r="IQ181" s="926"/>
      <c r="IR181" s="926"/>
      <c r="IS181" s="926"/>
      <c r="IT181" s="926"/>
      <c r="IU181" s="926"/>
      <c r="IV181" s="926"/>
    </row>
    <row r="182" spans="1:256" s="1183" customFormat="1" ht="15" customHeight="1">
      <c r="A182" s="1018"/>
      <c r="B182" s="1018"/>
      <c r="C182" s="1018"/>
      <c r="D182" s="1103"/>
      <c r="E182" s="1103"/>
      <c r="F182" s="1103"/>
      <c r="G182" s="1021"/>
      <c r="H182" s="1021"/>
      <c r="I182" s="926"/>
      <c r="J182" s="1022"/>
      <c r="K182" s="926"/>
      <c r="L182" s="926"/>
      <c r="M182" s="1022"/>
      <c r="N182" s="926"/>
      <c r="O182" s="926"/>
      <c r="P182" s="926"/>
      <c r="Q182" s="926"/>
      <c r="R182" s="926"/>
      <c r="S182" s="926"/>
      <c r="T182" s="926"/>
      <c r="U182" s="926"/>
      <c r="V182" s="926"/>
      <c r="W182" s="926"/>
      <c r="X182" s="926"/>
      <c r="Y182" s="926"/>
      <c r="Z182" s="926"/>
      <c r="AA182" s="926"/>
      <c r="AB182" s="926"/>
      <c r="AC182" s="926"/>
      <c r="AD182" s="926"/>
      <c r="AE182" s="926"/>
      <c r="AF182" s="926"/>
      <c r="AG182" s="926"/>
      <c r="AH182" s="926"/>
      <c r="AI182" s="926"/>
      <c r="AJ182" s="926"/>
      <c r="AK182" s="926"/>
      <c r="AL182" s="926"/>
      <c r="AM182" s="926"/>
      <c r="AN182" s="926"/>
      <c r="AO182" s="926"/>
      <c r="AP182" s="926"/>
      <c r="AQ182" s="926"/>
      <c r="AR182" s="926"/>
      <c r="AS182" s="926"/>
      <c r="AT182" s="926"/>
      <c r="AU182" s="926"/>
      <c r="AV182" s="926"/>
      <c r="AW182" s="926"/>
      <c r="AX182" s="926"/>
      <c r="AY182" s="926"/>
      <c r="AZ182" s="926"/>
      <c r="BA182" s="926"/>
      <c r="BB182" s="926"/>
      <c r="BC182" s="926"/>
      <c r="BD182" s="926"/>
      <c r="BE182" s="926"/>
      <c r="BF182" s="926"/>
      <c r="BG182" s="926"/>
      <c r="BH182" s="926"/>
      <c r="BI182" s="926"/>
      <c r="BJ182" s="926"/>
      <c r="BK182" s="926"/>
      <c r="BL182" s="926"/>
      <c r="BM182" s="926"/>
      <c r="BN182" s="926"/>
      <c r="BO182" s="926"/>
      <c r="BP182" s="926"/>
      <c r="BQ182" s="926"/>
      <c r="BR182" s="926"/>
      <c r="BS182" s="926"/>
      <c r="BT182" s="926"/>
      <c r="BU182" s="926"/>
      <c r="BV182" s="926"/>
      <c r="BW182" s="926"/>
      <c r="BX182" s="926"/>
      <c r="BY182" s="926"/>
      <c r="BZ182" s="926"/>
      <c r="CA182" s="926"/>
      <c r="CB182" s="926"/>
      <c r="CC182" s="926"/>
      <c r="CD182" s="926"/>
      <c r="CE182" s="926"/>
      <c r="CF182" s="926"/>
      <c r="CG182" s="926"/>
      <c r="CH182" s="926"/>
      <c r="CI182" s="926"/>
      <c r="CJ182" s="926"/>
      <c r="CK182" s="926"/>
      <c r="CL182" s="926"/>
      <c r="CM182" s="926"/>
      <c r="CN182" s="926"/>
      <c r="CO182" s="926"/>
      <c r="CP182" s="926"/>
      <c r="CQ182" s="926"/>
      <c r="CR182" s="926"/>
      <c r="CS182" s="926"/>
      <c r="CT182" s="926"/>
      <c r="CU182" s="926"/>
      <c r="CV182" s="926"/>
      <c r="CW182" s="926"/>
      <c r="CX182" s="926"/>
      <c r="CY182" s="926"/>
      <c r="CZ182" s="926"/>
      <c r="DA182" s="926"/>
      <c r="DB182" s="926"/>
      <c r="DC182" s="926"/>
      <c r="DD182" s="926"/>
      <c r="DE182" s="926"/>
      <c r="DF182" s="926"/>
      <c r="DG182" s="926"/>
      <c r="DH182" s="926"/>
      <c r="DI182" s="926"/>
      <c r="DJ182" s="926"/>
      <c r="DK182" s="926"/>
      <c r="DL182" s="926"/>
      <c r="DM182" s="926"/>
      <c r="DN182" s="926"/>
      <c r="DO182" s="926"/>
      <c r="DP182" s="926"/>
      <c r="DQ182" s="926"/>
      <c r="DR182" s="926"/>
      <c r="DS182" s="926"/>
      <c r="DT182" s="926"/>
      <c r="DU182" s="926"/>
      <c r="DV182" s="926"/>
      <c r="DW182" s="926"/>
      <c r="DX182" s="926"/>
      <c r="DY182" s="926"/>
      <c r="DZ182" s="926"/>
      <c r="EA182" s="926"/>
      <c r="EB182" s="926"/>
      <c r="EC182" s="926"/>
      <c r="ED182" s="926"/>
      <c r="EE182" s="926"/>
      <c r="EF182" s="926"/>
      <c r="EG182" s="926"/>
      <c r="EH182" s="926"/>
      <c r="EI182" s="926"/>
      <c r="EJ182" s="926"/>
      <c r="EK182" s="926"/>
      <c r="EL182" s="926"/>
      <c r="EM182" s="926"/>
      <c r="EN182" s="926"/>
      <c r="EO182" s="926"/>
      <c r="EP182" s="926"/>
      <c r="EQ182" s="926"/>
      <c r="ER182" s="926"/>
      <c r="ES182" s="926"/>
      <c r="ET182" s="926"/>
      <c r="EU182" s="926"/>
      <c r="EV182" s="926"/>
      <c r="EW182" s="926"/>
      <c r="EX182" s="926"/>
      <c r="EY182" s="926"/>
      <c r="EZ182" s="926"/>
      <c r="FA182" s="926"/>
      <c r="FB182" s="926"/>
      <c r="FC182" s="926"/>
      <c r="FD182" s="926"/>
      <c r="FE182" s="926"/>
      <c r="FF182" s="926"/>
      <c r="FG182" s="926"/>
      <c r="FH182" s="926"/>
      <c r="FI182" s="926"/>
      <c r="FJ182" s="926"/>
      <c r="FK182" s="926"/>
      <c r="FL182" s="926"/>
      <c r="FM182" s="926"/>
      <c r="FN182" s="926"/>
      <c r="FO182" s="926"/>
      <c r="FP182" s="926"/>
      <c r="FQ182" s="926"/>
      <c r="FR182" s="926"/>
      <c r="FS182" s="926"/>
      <c r="FT182" s="926"/>
      <c r="FU182" s="926"/>
      <c r="FV182" s="926"/>
      <c r="FW182" s="926"/>
      <c r="FX182" s="926"/>
      <c r="FY182" s="926"/>
      <c r="FZ182" s="926"/>
      <c r="GA182" s="926"/>
      <c r="GB182" s="926"/>
      <c r="GC182" s="926"/>
      <c r="GD182" s="926"/>
      <c r="GE182" s="926"/>
      <c r="GF182" s="926"/>
      <c r="GG182" s="926"/>
      <c r="GH182" s="926"/>
      <c r="GI182" s="926"/>
      <c r="GJ182" s="926"/>
      <c r="GK182" s="926"/>
      <c r="GL182" s="926"/>
      <c r="GM182" s="926"/>
      <c r="GN182" s="926"/>
      <c r="GO182" s="926"/>
      <c r="GP182" s="926"/>
      <c r="GQ182" s="926"/>
      <c r="GR182" s="926"/>
      <c r="GS182" s="926"/>
      <c r="GT182" s="926"/>
      <c r="GU182" s="926"/>
      <c r="GV182" s="926"/>
      <c r="GW182" s="926"/>
      <c r="GX182" s="926"/>
      <c r="GY182" s="926"/>
      <c r="GZ182" s="926"/>
      <c r="HA182" s="926"/>
      <c r="HB182" s="926"/>
      <c r="HC182" s="926"/>
      <c r="HD182" s="926"/>
      <c r="HE182" s="926"/>
      <c r="HF182" s="926"/>
      <c r="HG182" s="926"/>
      <c r="HH182" s="926"/>
      <c r="HI182" s="926"/>
      <c r="HJ182" s="926"/>
      <c r="HK182" s="926"/>
      <c r="HL182" s="926"/>
      <c r="HM182" s="926"/>
      <c r="HN182" s="926"/>
      <c r="HO182" s="926"/>
      <c r="HP182" s="926"/>
      <c r="HQ182" s="926"/>
      <c r="HR182" s="926"/>
      <c r="HS182" s="926"/>
      <c r="HT182" s="926"/>
      <c r="HU182" s="926"/>
      <c r="HV182" s="926"/>
      <c r="HW182" s="926"/>
      <c r="HX182" s="926"/>
      <c r="HY182" s="926"/>
      <c r="HZ182" s="926"/>
      <c r="IA182" s="926"/>
      <c r="IB182" s="926"/>
      <c r="IC182" s="926"/>
      <c r="ID182" s="926"/>
      <c r="IE182" s="926"/>
      <c r="IF182" s="926"/>
      <c r="IG182" s="926"/>
      <c r="IH182" s="926"/>
      <c r="II182" s="926"/>
      <c r="IJ182" s="926"/>
      <c r="IK182" s="926"/>
      <c r="IL182" s="926"/>
      <c r="IM182" s="926"/>
      <c r="IN182" s="926"/>
      <c r="IO182" s="926"/>
      <c r="IP182" s="926"/>
      <c r="IQ182" s="926"/>
      <c r="IR182" s="926"/>
      <c r="IS182" s="926"/>
      <c r="IT182" s="926"/>
      <c r="IU182" s="926"/>
      <c r="IV182" s="926"/>
    </row>
    <row r="183" spans="1:256" s="1183" customFormat="1" ht="15" customHeight="1">
      <c r="A183" s="1018"/>
      <c r="B183" s="1018"/>
      <c r="C183" s="1018"/>
      <c r="D183" s="1103"/>
      <c r="E183" s="1103"/>
      <c r="F183" s="1103"/>
      <c r="G183" s="1021"/>
      <c r="H183" s="1021"/>
      <c r="I183" s="926"/>
      <c r="J183" s="1022"/>
      <c r="K183" s="926"/>
      <c r="L183" s="926"/>
      <c r="M183" s="1022"/>
      <c r="N183" s="926"/>
      <c r="O183" s="926"/>
      <c r="P183" s="926"/>
      <c r="Q183" s="926"/>
      <c r="R183" s="926"/>
      <c r="S183" s="926"/>
      <c r="T183" s="926"/>
      <c r="U183" s="926"/>
      <c r="V183" s="926"/>
      <c r="W183" s="926"/>
      <c r="X183" s="926"/>
      <c r="Y183" s="926"/>
      <c r="Z183" s="926"/>
      <c r="AA183" s="926"/>
      <c r="AB183" s="926"/>
      <c r="AC183" s="926"/>
      <c r="AD183" s="926"/>
      <c r="AE183" s="926"/>
      <c r="AF183" s="926"/>
      <c r="AG183" s="926"/>
      <c r="AH183" s="926"/>
      <c r="AI183" s="926"/>
      <c r="AJ183" s="926"/>
      <c r="AK183" s="926"/>
      <c r="AL183" s="926"/>
      <c r="AM183" s="926"/>
      <c r="AN183" s="926"/>
      <c r="AO183" s="926"/>
      <c r="AP183" s="926"/>
      <c r="AQ183" s="926"/>
      <c r="AR183" s="926"/>
      <c r="AS183" s="926"/>
      <c r="AT183" s="926"/>
      <c r="AU183" s="926"/>
      <c r="AV183" s="926"/>
      <c r="AW183" s="926"/>
      <c r="AX183" s="926"/>
      <c r="AY183" s="926"/>
      <c r="AZ183" s="926"/>
      <c r="BA183" s="926"/>
      <c r="BB183" s="926"/>
      <c r="BC183" s="926"/>
      <c r="BD183" s="926"/>
      <c r="BE183" s="926"/>
      <c r="BF183" s="926"/>
      <c r="BG183" s="926"/>
      <c r="BH183" s="926"/>
      <c r="BI183" s="926"/>
      <c r="BJ183" s="926"/>
      <c r="BK183" s="926"/>
      <c r="BL183" s="926"/>
      <c r="BM183" s="926"/>
      <c r="BN183" s="926"/>
      <c r="BO183" s="926"/>
      <c r="BP183" s="926"/>
      <c r="BQ183" s="926"/>
      <c r="BR183" s="926"/>
      <c r="BS183" s="926"/>
      <c r="BT183" s="926"/>
      <c r="BU183" s="926"/>
      <c r="BV183" s="926"/>
      <c r="BW183" s="926"/>
      <c r="BX183" s="926"/>
      <c r="BY183" s="926"/>
      <c r="BZ183" s="926"/>
      <c r="CA183" s="926"/>
      <c r="CB183" s="926"/>
      <c r="CC183" s="926"/>
      <c r="CD183" s="926"/>
      <c r="CE183" s="926"/>
      <c r="CF183" s="926"/>
      <c r="CG183" s="926"/>
      <c r="CH183" s="926"/>
      <c r="CI183" s="926"/>
      <c r="CJ183" s="926"/>
      <c r="CK183" s="926"/>
      <c r="CL183" s="926"/>
      <c r="CM183" s="926"/>
      <c r="CN183" s="926"/>
      <c r="CO183" s="926"/>
      <c r="CP183" s="926"/>
      <c r="CQ183" s="926"/>
      <c r="CR183" s="926"/>
      <c r="CS183" s="926"/>
      <c r="CT183" s="926"/>
      <c r="CU183" s="926"/>
      <c r="CV183" s="926"/>
      <c r="CW183" s="926"/>
      <c r="CX183" s="926"/>
      <c r="CY183" s="926"/>
      <c r="CZ183" s="926"/>
      <c r="DA183" s="926"/>
      <c r="DB183" s="926"/>
      <c r="DC183" s="926"/>
      <c r="DD183" s="926"/>
      <c r="DE183" s="926"/>
      <c r="DF183" s="926"/>
      <c r="DG183" s="926"/>
      <c r="DH183" s="926"/>
      <c r="DI183" s="926"/>
      <c r="DJ183" s="926"/>
      <c r="DK183" s="926"/>
      <c r="DL183" s="926"/>
      <c r="DM183" s="926"/>
      <c r="DN183" s="926"/>
      <c r="DO183" s="926"/>
      <c r="DP183" s="926"/>
      <c r="DQ183" s="926"/>
      <c r="DR183" s="926"/>
      <c r="DS183" s="926"/>
      <c r="DT183" s="926"/>
      <c r="DU183" s="926"/>
      <c r="DV183" s="926"/>
      <c r="DW183" s="926"/>
      <c r="DX183" s="926"/>
      <c r="DY183" s="926"/>
      <c r="DZ183" s="926"/>
      <c r="EA183" s="926"/>
      <c r="EB183" s="926"/>
      <c r="EC183" s="926"/>
      <c r="ED183" s="926"/>
      <c r="EE183" s="926"/>
      <c r="EF183" s="926"/>
      <c r="EG183" s="926"/>
      <c r="EH183" s="926"/>
      <c r="EI183" s="926"/>
      <c r="EJ183" s="926"/>
      <c r="EK183" s="926"/>
      <c r="EL183" s="926"/>
      <c r="EM183" s="926"/>
      <c r="EN183" s="926"/>
      <c r="EO183" s="926"/>
      <c r="EP183" s="926"/>
      <c r="EQ183" s="926"/>
      <c r="ER183" s="926"/>
      <c r="ES183" s="926"/>
      <c r="ET183" s="926"/>
      <c r="EU183" s="926"/>
      <c r="EV183" s="926"/>
      <c r="EW183" s="926"/>
      <c r="EX183" s="926"/>
      <c r="EY183" s="926"/>
      <c r="EZ183" s="926"/>
      <c r="FA183" s="926"/>
      <c r="FB183" s="926"/>
      <c r="FC183" s="926"/>
      <c r="FD183" s="926"/>
      <c r="FE183" s="926"/>
      <c r="FF183" s="926"/>
      <c r="FG183" s="926"/>
      <c r="FH183" s="926"/>
      <c r="FI183" s="926"/>
      <c r="FJ183" s="926"/>
      <c r="FK183" s="926"/>
      <c r="FL183" s="926"/>
      <c r="FM183" s="926"/>
      <c r="FN183" s="926"/>
      <c r="FO183" s="926"/>
      <c r="FP183" s="926"/>
      <c r="FQ183" s="926"/>
      <c r="FR183" s="926"/>
      <c r="FS183" s="926"/>
      <c r="FT183" s="926"/>
      <c r="FU183" s="926"/>
      <c r="FV183" s="926"/>
      <c r="FW183" s="926"/>
      <c r="FX183" s="926"/>
      <c r="FY183" s="926"/>
      <c r="FZ183" s="926"/>
      <c r="GA183" s="926"/>
      <c r="GB183" s="926"/>
      <c r="GC183" s="926"/>
      <c r="GD183" s="926"/>
      <c r="GE183" s="926"/>
      <c r="GF183" s="926"/>
      <c r="GG183" s="926"/>
      <c r="GH183" s="926"/>
      <c r="GI183" s="926"/>
      <c r="GJ183" s="926"/>
      <c r="GK183" s="926"/>
      <c r="GL183" s="926"/>
      <c r="GM183" s="926"/>
      <c r="GN183" s="926"/>
      <c r="GO183" s="926"/>
      <c r="GP183" s="926"/>
      <c r="GQ183" s="926"/>
      <c r="GR183" s="926"/>
      <c r="GS183" s="926"/>
      <c r="GT183" s="926"/>
      <c r="GU183" s="926"/>
      <c r="GV183" s="926"/>
      <c r="GW183" s="926"/>
      <c r="GX183" s="926"/>
      <c r="GY183" s="926"/>
      <c r="GZ183" s="926"/>
      <c r="HA183" s="926"/>
      <c r="HB183" s="926"/>
      <c r="HC183" s="926"/>
      <c r="HD183" s="926"/>
      <c r="HE183" s="926"/>
      <c r="HF183" s="926"/>
      <c r="HG183" s="926"/>
      <c r="HH183" s="926"/>
      <c r="HI183" s="926"/>
      <c r="HJ183" s="926"/>
      <c r="HK183" s="926"/>
      <c r="HL183" s="926"/>
      <c r="HM183" s="926"/>
      <c r="HN183" s="926"/>
      <c r="HO183" s="926"/>
      <c r="HP183" s="926"/>
      <c r="HQ183" s="926"/>
      <c r="HR183" s="926"/>
      <c r="HS183" s="926"/>
      <c r="HT183" s="926"/>
      <c r="HU183" s="926"/>
      <c r="HV183" s="926"/>
      <c r="HW183" s="926"/>
      <c r="HX183" s="926"/>
      <c r="HY183" s="926"/>
      <c r="HZ183" s="926"/>
      <c r="IA183" s="926"/>
      <c r="IB183" s="926"/>
      <c r="IC183" s="926"/>
      <c r="ID183" s="926"/>
      <c r="IE183" s="926"/>
      <c r="IF183" s="926"/>
      <c r="IG183" s="926"/>
      <c r="IH183" s="926"/>
      <c r="II183" s="926"/>
      <c r="IJ183" s="926"/>
      <c r="IK183" s="926"/>
      <c r="IL183" s="926"/>
      <c r="IM183" s="926"/>
      <c r="IN183" s="926"/>
      <c r="IO183" s="926"/>
      <c r="IP183" s="926"/>
      <c r="IQ183" s="926"/>
      <c r="IR183" s="926"/>
      <c r="IS183" s="926"/>
      <c r="IT183" s="926"/>
      <c r="IU183" s="926"/>
      <c r="IV183" s="926"/>
    </row>
    <row r="184" spans="1:256" s="1183" customFormat="1" ht="15" customHeight="1">
      <c r="A184" s="1018"/>
      <c r="B184" s="1018"/>
      <c r="C184" s="1018"/>
      <c r="D184" s="1103"/>
      <c r="E184" s="1103"/>
      <c r="F184" s="1103"/>
      <c r="G184" s="1021"/>
      <c r="H184" s="1021"/>
      <c r="I184" s="926"/>
      <c r="J184" s="1022"/>
      <c r="K184" s="926"/>
      <c r="L184" s="926"/>
      <c r="M184" s="1022"/>
      <c r="N184" s="926"/>
      <c r="O184" s="926"/>
      <c r="P184" s="926"/>
      <c r="Q184" s="926"/>
      <c r="R184" s="926"/>
      <c r="S184" s="926"/>
      <c r="T184" s="926"/>
      <c r="U184" s="926"/>
      <c r="V184" s="926"/>
      <c r="W184" s="926"/>
      <c r="X184" s="926"/>
      <c r="Y184" s="926"/>
      <c r="Z184" s="926"/>
      <c r="AA184" s="926"/>
      <c r="AB184" s="926"/>
      <c r="AC184" s="926"/>
      <c r="AD184" s="926"/>
      <c r="AE184" s="926"/>
      <c r="AF184" s="926"/>
      <c r="AG184" s="926"/>
      <c r="AH184" s="926"/>
      <c r="AI184" s="926"/>
      <c r="AJ184" s="926"/>
      <c r="AK184" s="926"/>
      <c r="AL184" s="926"/>
      <c r="AM184" s="926"/>
      <c r="AN184" s="926"/>
      <c r="AO184" s="926"/>
      <c r="AP184" s="926"/>
      <c r="AQ184" s="926"/>
      <c r="AR184" s="926"/>
      <c r="AS184" s="926"/>
      <c r="AT184" s="926"/>
      <c r="AU184" s="926"/>
      <c r="AV184" s="926"/>
      <c r="AW184" s="926"/>
      <c r="AX184" s="926"/>
      <c r="AY184" s="926"/>
      <c r="AZ184" s="926"/>
      <c r="BA184" s="926"/>
      <c r="BB184" s="926"/>
      <c r="BC184" s="926"/>
      <c r="BD184" s="926"/>
      <c r="BE184" s="926"/>
      <c r="BF184" s="926"/>
      <c r="BG184" s="926"/>
      <c r="BH184" s="926"/>
      <c r="BI184" s="926"/>
      <c r="BJ184" s="926"/>
      <c r="BK184" s="926"/>
      <c r="BL184" s="926"/>
      <c r="BM184" s="926"/>
      <c r="BN184" s="926"/>
      <c r="BO184" s="926"/>
      <c r="BP184" s="926"/>
      <c r="BQ184" s="926"/>
      <c r="BR184" s="926"/>
      <c r="BS184" s="926"/>
      <c r="BT184" s="926"/>
      <c r="BU184" s="926"/>
      <c r="BV184" s="926"/>
      <c r="BW184" s="926"/>
      <c r="BX184" s="926"/>
      <c r="BY184" s="926"/>
      <c r="BZ184" s="926"/>
      <c r="CA184" s="926"/>
      <c r="CB184" s="926"/>
      <c r="CC184" s="926"/>
      <c r="CD184" s="926"/>
      <c r="CE184" s="926"/>
      <c r="CF184" s="926"/>
      <c r="CG184" s="926"/>
      <c r="CH184" s="926"/>
      <c r="CI184" s="926"/>
      <c r="CJ184" s="926"/>
      <c r="CK184" s="926"/>
      <c r="CL184" s="926"/>
      <c r="CM184" s="926"/>
      <c r="CN184" s="926"/>
      <c r="CO184" s="926"/>
      <c r="CP184" s="926"/>
      <c r="CQ184" s="926"/>
      <c r="CR184" s="926"/>
      <c r="CS184" s="926"/>
      <c r="CT184" s="926"/>
      <c r="CU184" s="926"/>
      <c r="CV184" s="926"/>
      <c r="CW184" s="926"/>
      <c r="CX184" s="926"/>
      <c r="CY184" s="926"/>
      <c r="CZ184" s="926"/>
      <c r="DA184" s="926"/>
      <c r="DB184" s="926"/>
      <c r="DC184" s="926"/>
      <c r="DD184" s="926"/>
      <c r="DE184" s="926"/>
      <c r="DF184" s="926"/>
      <c r="DG184" s="926"/>
      <c r="DH184" s="926"/>
      <c r="DI184" s="926"/>
      <c r="DJ184" s="926"/>
      <c r="DK184" s="926"/>
      <c r="DL184" s="926"/>
      <c r="DM184" s="926"/>
      <c r="DN184" s="926"/>
      <c r="DO184" s="926"/>
      <c r="DP184" s="926"/>
      <c r="DQ184" s="926"/>
      <c r="DR184" s="926"/>
      <c r="DS184" s="926"/>
      <c r="DT184" s="926"/>
      <c r="DU184" s="926"/>
      <c r="DV184" s="926"/>
      <c r="DW184" s="926"/>
      <c r="DX184" s="926"/>
      <c r="DY184" s="926"/>
      <c r="DZ184" s="926"/>
      <c r="EA184" s="926"/>
      <c r="EB184" s="926"/>
      <c r="EC184" s="926"/>
      <c r="ED184" s="926"/>
      <c r="EE184" s="926"/>
      <c r="EF184" s="926"/>
      <c r="EG184" s="926"/>
      <c r="EH184" s="926"/>
      <c r="EI184" s="926"/>
      <c r="EJ184" s="926"/>
      <c r="EK184" s="926"/>
      <c r="EL184" s="926"/>
      <c r="EM184" s="926"/>
      <c r="EN184" s="926"/>
      <c r="EO184" s="926"/>
      <c r="EP184" s="926"/>
      <c r="EQ184" s="926"/>
      <c r="ER184" s="926"/>
      <c r="ES184" s="926"/>
      <c r="ET184" s="926"/>
      <c r="EU184" s="926"/>
      <c r="EV184" s="926"/>
      <c r="EW184" s="926"/>
      <c r="EX184" s="926"/>
      <c r="EY184" s="926"/>
      <c r="EZ184" s="926"/>
      <c r="FA184" s="926"/>
      <c r="FB184" s="926"/>
      <c r="FC184" s="926"/>
      <c r="FD184" s="926"/>
      <c r="FE184" s="926"/>
      <c r="FF184" s="926"/>
      <c r="FG184" s="926"/>
      <c r="FH184" s="926"/>
      <c r="FI184" s="926"/>
      <c r="FJ184" s="926"/>
      <c r="FK184" s="926"/>
      <c r="FL184" s="926"/>
      <c r="FM184" s="926"/>
      <c r="FN184" s="926"/>
      <c r="FO184" s="926"/>
      <c r="FP184" s="926"/>
      <c r="FQ184" s="926"/>
      <c r="FR184" s="926"/>
      <c r="FS184" s="926"/>
      <c r="FT184" s="926"/>
      <c r="FU184" s="926"/>
      <c r="FV184" s="926"/>
      <c r="FW184" s="926"/>
      <c r="FX184" s="926"/>
      <c r="FY184" s="926"/>
      <c r="FZ184" s="926"/>
      <c r="GA184" s="926"/>
      <c r="GB184" s="926"/>
      <c r="GC184" s="926"/>
      <c r="GD184" s="926"/>
      <c r="GE184" s="926"/>
      <c r="GF184" s="926"/>
      <c r="GG184" s="926"/>
      <c r="GH184" s="926"/>
      <c r="GI184" s="926"/>
      <c r="GJ184" s="926"/>
      <c r="GK184" s="926"/>
      <c r="GL184" s="926"/>
      <c r="GM184" s="926"/>
      <c r="GN184" s="926"/>
      <c r="GO184" s="926"/>
      <c r="GP184" s="926"/>
      <c r="GQ184" s="926"/>
      <c r="GR184" s="926"/>
      <c r="GS184" s="926"/>
      <c r="GT184" s="926"/>
      <c r="GU184" s="926"/>
      <c r="GV184" s="926"/>
      <c r="GW184" s="926"/>
      <c r="GX184" s="926"/>
      <c r="GY184" s="926"/>
      <c r="GZ184" s="926"/>
      <c r="HA184" s="926"/>
      <c r="HB184" s="926"/>
      <c r="HC184" s="926"/>
      <c r="HD184" s="926"/>
      <c r="HE184" s="926"/>
      <c r="HF184" s="926"/>
      <c r="HG184" s="926"/>
      <c r="HH184" s="926"/>
      <c r="HI184" s="926"/>
      <c r="HJ184" s="926"/>
      <c r="HK184" s="926"/>
      <c r="HL184" s="926"/>
      <c r="HM184" s="926"/>
      <c r="HN184" s="926"/>
      <c r="HO184" s="926"/>
      <c r="HP184" s="926"/>
      <c r="HQ184" s="926"/>
      <c r="HR184" s="926"/>
      <c r="HS184" s="926"/>
      <c r="HT184" s="926"/>
      <c r="HU184" s="926"/>
      <c r="HV184" s="926"/>
      <c r="HW184" s="926"/>
      <c r="HX184" s="926"/>
      <c r="HY184" s="926"/>
      <c r="HZ184" s="926"/>
      <c r="IA184" s="926"/>
      <c r="IB184" s="926"/>
      <c r="IC184" s="926"/>
      <c r="ID184" s="926"/>
      <c r="IE184" s="926"/>
      <c r="IF184" s="926"/>
      <c r="IG184" s="926"/>
      <c r="IH184" s="926"/>
      <c r="II184" s="926"/>
      <c r="IJ184" s="926"/>
      <c r="IK184" s="926"/>
      <c r="IL184" s="926"/>
      <c r="IM184" s="926"/>
      <c r="IN184" s="926"/>
      <c r="IO184" s="926"/>
      <c r="IP184" s="926"/>
      <c r="IQ184" s="926"/>
      <c r="IR184" s="926"/>
      <c r="IS184" s="926"/>
      <c r="IT184" s="926"/>
      <c r="IU184" s="926"/>
      <c r="IV184" s="926"/>
    </row>
    <row r="185" spans="1:256" s="1183" customFormat="1" ht="15" customHeight="1">
      <c r="A185" s="1018"/>
      <c r="B185" s="1018"/>
      <c r="C185" s="1018"/>
      <c r="D185" s="1103"/>
      <c r="E185" s="1103"/>
      <c r="F185" s="1103"/>
      <c r="G185" s="1021"/>
      <c r="H185" s="1021"/>
      <c r="I185" s="926"/>
      <c r="J185" s="1022"/>
      <c r="K185" s="926"/>
      <c r="L185" s="926"/>
      <c r="M185" s="1022"/>
      <c r="N185" s="926"/>
      <c r="O185" s="926"/>
      <c r="P185" s="926"/>
      <c r="Q185" s="926"/>
      <c r="R185" s="926"/>
      <c r="S185" s="926"/>
      <c r="T185" s="926"/>
      <c r="U185" s="926"/>
      <c r="V185" s="926"/>
      <c r="W185" s="926"/>
      <c r="X185" s="926"/>
      <c r="Y185" s="926"/>
      <c r="Z185" s="926"/>
      <c r="AA185" s="926"/>
      <c r="AB185" s="926"/>
      <c r="AC185" s="926"/>
      <c r="AD185" s="926"/>
      <c r="AE185" s="926"/>
      <c r="AF185" s="926"/>
      <c r="AG185" s="926"/>
      <c r="AH185" s="926"/>
      <c r="AI185" s="926"/>
      <c r="AJ185" s="926"/>
      <c r="AK185" s="926"/>
      <c r="AL185" s="926"/>
      <c r="AM185" s="926"/>
      <c r="AN185" s="926"/>
      <c r="AO185" s="926"/>
      <c r="AP185" s="926"/>
      <c r="AQ185" s="926"/>
      <c r="AR185" s="926"/>
      <c r="AS185" s="926"/>
      <c r="AT185" s="926"/>
      <c r="AU185" s="926"/>
      <c r="AV185" s="926"/>
      <c r="AW185" s="926"/>
      <c r="AX185" s="926"/>
      <c r="AY185" s="926"/>
      <c r="AZ185" s="926"/>
      <c r="BA185" s="926"/>
      <c r="BB185" s="926"/>
      <c r="BC185" s="926"/>
      <c r="BD185" s="926"/>
      <c r="BE185" s="926"/>
      <c r="BF185" s="926"/>
      <c r="BG185" s="926"/>
      <c r="BH185" s="926"/>
      <c r="BI185" s="926"/>
      <c r="BJ185" s="926"/>
      <c r="BK185" s="926"/>
      <c r="BL185" s="926"/>
      <c r="BM185" s="926"/>
      <c r="BN185" s="926"/>
      <c r="BO185" s="926"/>
      <c r="BP185" s="926"/>
      <c r="BQ185" s="926"/>
      <c r="BR185" s="926"/>
      <c r="BS185" s="926"/>
      <c r="BT185" s="926"/>
      <c r="BU185" s="926"/>
      <c r="BV185" s="926"/>
      <c r="BW185" s="926"/>
      <c r="BX185" s="926"/>
      <c r="BY185" s="926"/>
      <c r="BZ185" s="926"/>
      <c r="CA185" s="926"/>
      <c r="CB185" s="926"/>
      <c r="CC185" s="926"/>
      <c r="CD185" s="926"/>
      <c r="CE185" s="926"/>
      <c r="CF185" s="926"/>
      <c r="CG185" s="926"/>
      <c r="CH185" s="926"/>
      <c r="CI185" s="926"/>
      <c r="CJ185" s="926"/>
      <c r="CK185" s="926"/>
      <c r="CL185" s="926"/>
      <c r="CM185" s="926"/>
      <c r="CN185" s="926"/>
      <c r="CO185" s="926"/>
      <c r="CP185" s="926"/>
      <c r="CQ185" s="926"/>
      <c r="CR185" s="926"/>
      <c r="CS185" s="926"/>
      <c r="CT185" s="926"/>
      <c r="CU185" s="926"/>
      <c r="CV185" s="926"/>
      <c r="CW185" s="926"/>
      <c r="CX185" s="926"/>
      <c r="CY185" s="926"/>
      <c r="CZ185" s="926"/>
      <c r="DA185" s="926"/>
      <c r="DB185" s="926"/>
      <c r="DC185" s="926"/>
      <c r="DD185" s="926"/>
      <c r="DE185" s="926"/>
      <c r="DF185" s="926"/>
      <c r="DG185" s="926"/>
      <c r="DH185" s="926"/>
      <c r="DI185" s="926"/>
      <c r="DJ185" s="926"/>
      <c r="DK185" s="926"/>
      <c r="DL185" s="926"/>
      <c r="DM185" s="926"/>
      <c r="DN185" s="926"/>
      <c r="DO185" s="926"/>
      <c r="DP185" s="926"/>
      <c r="DQ185" s="926"/>
      <c r="DR185" s="926"/>
      <c r="DS185" s="926"/>
      <c r="DT185" s="926"/>
      <c r="DU185" s="926"/>
      <c r="DV185" s="926"/>
      <c r="DW185" s="926"/>
      <c r="DX185" s="926"/>
      <c r="DY185" s="926"/>
      <c r="DZ185" s="926"/>
      <c r="EA185" s="926"/>
      <c r="EB185" s="926"/>
      <c r="EC185" s="926"/>
      <c r="ED185" s="926"/>
      <c r="EE185" s="926"/>
      <c r="EF185" s="926"/>
      <c r="EG185" s="926"/>
      <c r="EH185" s="926"/>
      <c r="EI185" s="926"/>
      <c r="EJ185" s="926"/>
      <c r="EK185" s="926"/>
      <c r="EL185" s="926"/>
      <c r="EM185" s="926"/>
      <c r="EN185" s="926"/>
      <c r="EO185" s="926"/>
      <c r="EP185" s="926"/>
      <c r="EQ185" s="926"/>
      <c r="ER185" s="926"/>
      <c r="ES185" s="926"/>
      <c r="ET185" s="926"/>
      <c r="EU185" s="926"/>
      <c r="EV185" s="926"/>
      <c r="EW185" s="926"/>
      <c r="EX185" s="926"/>
      <c r="EY185" s="926"/>
      <c r="EZ185" s="926"/>
      <c r="FA185" s="926"/>
      <c r="FB185" s="926"/>
      <c r="FC185" s="926"/>
      <c r="FD185" s="926"/>
      <c r="FE185" s="926"/>
      <c r="FF185" s="926"/>
      <c r="FG185" s="926"/>
      <c r="FH185" s="926"/>
      <c r="FI185" s="926"/>
      <c r="FJ185" s="926"/>
      <c r="FK185" s="926"/>
      <c r="FL185" s="926"/>
      <c r="FM185" s="926"/>
      <c r="FN185" s="926"/>
      <c r="FO185" s="926"/>
      <c r="FP185" s="926"/>
      <c r="FQ185" s="926"/>
      <c r="FR185" s="926"/>
      <c r="FS185" s="926"/>
      <c r="FT185" s="926"/>
      <c r="FU185" s="926"/>
      <c r="FV185" s="926"/>
      <c r="FW185" s="926"/>
      <c r="FX185" s="926"/>
      <c r="FY185" s="926"/>
      <c r="FZ185" s="926"/>
      <c r="GA185" s="926"/>
      <c r="GB185" s="926"/>
      <c r="GC185" s="926"/>
      <c r="GD185" s="926"/>
      <c r="GE185" s="926"/>
      <c r="GF185" s="926"/>
      <c r="GG185" s="926"/>
      <c r="GH185" s="926"/>
      <c r="GI185" s="926"/>
      <c r="GJ185" s="926"/>
      <c r="GK185" s="926"/>
      <c r="GL185" s="926"/>
      <c r="GM185" s="926"/>
      <c r="GN185" s="926"/>
      <c r="GO185" s="926"/>
      <c r="GP185" s="926"/>
      <c r="GQ185" s="926"/>
      <c r="GR185" s="926"/>
      <c r="GS185" s="926"/>
      <c r="GT185" s="926"/>
      <c r="GU185" s="926"/>
      <c r="GV185" s="926"/>
      <c r="GW185" s="926"/>
      <c r="GX185" s="926"/>
      <c r="GY185" s="926"/>
      <c r="GZ185" s="926"/>
      <c r="HA185" s="926"/>
      <c r="HB185" s="926"/>
      <c r="HC185" s="926"/>
      <c r="HD185" s="926"/>
      <c r="HE185" s="926"/>
      <c r="HF185" s="926"/>
      <c r="HG185" s="926"/>
      <c r="HH185" s="926"/>
      <c r="HI185" s="926"/>
      <c r="HJ185" s="926"/>
      <c r="HK185" s="926"/>
      <c r="HL185" s="926"/>
      <c r="HM185" s="926"/>
      <c r="HN185" s="926"/>
      <c r="HO185" s="926"/>
      <c r="HP185" s="926"/>
      <c r="HQ185" s="926"/>
      <c r="HR185" s="926"/>
      <c r="HS185" s="926"/>
      <c r="HT185" s="926"/>
      <c r="HU185" s="926"/>
      <c r="HV185" s="926"/>
      <c r="HW185" s="926"/>
      <c r="HX185" s="926"/>
      <c r="HY185" s="926"/>
      <c r="HZ185" s="926"/>
      <c r="IA185" s="926"/>
      <c r="IB185" s="926"/>
      <c r="IC185" s="926"/>
      <c r="ID185" s="926"/>
      <c r="IE185" s="926"/>
      <c r="IF185" s="926"/>
      <c r="IG185" s="926"/>
      <c r="IH185" s="926"/>
      <c r="II185" s="926"/>
      <c r="IJ185" s="926"/>
      <c r="IK185" s="926"/>
      <c r="IL185" s="926"/>
      <c r="IM185" s="926"/>
      <c r="IN185" s="926"/>
      <c r="IO185" s="926"/>
      <c r="IP185" s="926"/>
      <c r="IQ185" s="926"/>
      <c r="IR185" s="926"/>
      <c r="IS185" s="926"/>
      <c r="IT185" s="926"/>
      <c r="IU185" s="926"/>
      <c r="IV185" s="926"/>
    </row>
    <row r="186" spans="1:256" s="1183" customFormat="1" ht="15" customHeight="1">
      <c r="A186" s="1018"/>
      <c r="B186" s="1018"/>
      <c r="C186" s="1018"/>
      <c r="D186" s="1103"/>
      <c r="E186" s="1103"/>
      <c r="F186" s="1103"/>
      <c r="G186" s="1021"/>
      <c r="H186" s="1021"/>
      <c r="I186" s="926"/>
      <c r="J186" s="1022"/>
      <c r="K186" s="926"/>
      <c r="L186" s="926"/>
      <c r="M186" s="1022"/>
      <c r="N186" s="926"/>
      <c r="O186" s="926"/>
      <c r="P186" s="926"/>
      <c r="Q186" s="926"/>
      <c r="R186" s="926"/>
      <c r="S186" s="926"/>
      <c r="T186" s="926"/>
      <c r="U186" s="926"/>
      <c r="V186" s="926"/>
      <c r="W186" s="926"/>
      <c r="X186" s="926"/>
      <c r="Y186" s="926"/>
      <c r="Z186" s="926"/>
      <c r="AA186" s="926"/>
      <c r="AB186" s="926"/>
      <c r="AC186" s="926"/>
      <c r="AD186" s="926"/>
      <c r="AE186" s="926"/>
      <c r="AF186" s="926"/>
      <c r="AG186" s="926"/>
      <c r="AH186" s="926"/>
      <c r="AI186" s="926"/>
      <c r="AJ186" s="926"/>
      <c r="AK186" s="926"/>
      <c r="AL186" s="926"/>
      <c r="AM186" s="926"/>
      <c r="AN186" s="926"/>
      <c r="AO186" s="926"/>
      <c r="AP186" s="926"/>
      <c r="AQ186" s="926"/>
      <c r="AR186" s="926"/>
      <c r="AS186" s="926"/>
      <c r="AT186" s="926"/>
      <c r="AU186" s="926"/>
      <c r="AV186" s="926"/>
      <c r="AW186" s="926"/>
      <c r="AX186" s="926"/>
      <c r="AY186" s="926"/>
      <c r="AZ186" s="926"/>
      <c r="BA186" s="926"/>
      <c r="BB186" s="926"/>
      <c r="BC186" s="926"/>
      <c r="BD186" s="926"/>
      <c r="BE186" s="926"/>
      <c r="BF186" s="926"/>
      <c r="BG186" s="926"/>
      <c r="BH186" s="926"/>
      <c r="BI186" s="926"/>
      <c r="BJ186" s="926"/>
      <c r="BK186" s="926"/>
      <c r="BL186" s="926"/>
      <c r="BM186" s="926"/>
      <c r="BN186" s="926"/>
      <c r="BO186" s="926"/>
      <c r="BP186" s="926"/>
      <c r="BQ186" s="926"/>
      <c r="BR186" s="926"/>
      <c r="BS186" s="926"/>
      <c r="BT186" s="926"/>
      <c r="BU186" s="926"/>
      <c r="BV186" s="926"/>
      <c r="BW186" s="926"/>
      <c r="BX186" s="926"/>
      <c r="BY186" s="926"/>
      <c r="BZ186" s="926"/>
      <c r="CA186" s="926"/>
      <c r="CB186" s="926"/>
      <c r="CC186" s="926"/>
      <c r="CD186" s="926"/>
      <c r="CE186" s="926"/>
      <c r="CF186" s="926"/>
      <c r="CG186" s="926"/>
      <c r="CH186" s="926"/>
      <c r="CI186" s="926"/>
      <c r="CJ186" s="926"/>
      <c r="CK186" s="926"/>
      <c r="CL186" s="926"/>
      <c r="CM186" s="926"/>
      <c r="CN186" s="926"/>
      <c r="CO186" s="926"/>
      <c r="CP186" s="926"/>
      <c r="CQ186" s="926"/>
      <c r="CR186" s="926"/>
      <c r="CS186" s="926"/>
      <c r="CT186" s="926"/>
      <c r="CU186" s="926"/>
      <c r="CV186" s="926"/>
      <c r="CW186" s="926"/>
      <c r="CX186" s="926"/>
      <c r="CY186" s="926"/>
      <c r="CZ186" s="926"/>
      <c r="DA186" s="926"/>
      <c r="DB186" s="926"/>
      <c r="DC186" s="926"/>
      <c r="DD186" s="926"/>
      <c r="DE186" s="926"/>
      <c r="DF186" s="926"/>
      <c r="DG186" s="926"/>
      <c r="DH186" s="926"/>
      <c r="DI186" s="926"/>
      <c r="DJ186" s="926"/>
      <c r="DK186" s="926"/>
      <c r="DL186" s="926"/>
      <c r="DM186" s="926"/>
      <c r="DN186" s="926"/>
      <c r="DO186" s="926"/>
      <c r="DP186" s="926"/>
      <c r="DQ186" s="926"/>
      <c r="DR186" s="926"/>
      <c r="DS186" s="926"/>
      <c r="DT186" s="926"/>
      <c r="DU186" s="926"/>
      <c r="DV186" s="926"/>
      <c r="DW186" s="926"/>
      <c r="DX186" s="926"/>
      <c r="DY186" s="926"/>
      <c r="DZ186" s="926"/>
      <c r="EA186" s="926"/>
      <c r="EB186" s="926"/>
      <c r="EC186" s="926"/>
      <c r="ED186" s="926"/>
      <c r="EE186" s="926"/>
      <c r="EF186" s="926"/>
      <c r="EG186" s="926"/>
      <c r="EH186" s="926"/>
      <c r="EI186" s="926"/>
      <c r="EJ186" s="926"/>
      <c r="EK186" s="926"/>
      <c r="EL186" s="926"/>
      <c r="EM186" s="926"/>
      <c r="EN186" s="926"/>
      <c r="EO186" s="926"/>
      <c r="EP186" s="926"/>
      <c r="EQ186" s="926"/>
      <c r="ER186" s="926"/>
      <c r="ES186" s="926"/>
      <c r="ET186" s="926"/>
      <c r="EU186" s="926"/>
      <c r="EV186" s="926"/>
      <c r="EW186" s="926"/>
      <c r="EX186" s="926"/>
      <c r="EY186" s="926"/>
      <c r="EZ186" s="926"/>
      <c r="FA186" s="926"/>
      <c r="FB186" s="926"/>
      <c r="FC186" s="926"/>
      <c r="FD186" s="926"/>
      <c r="FE186" s="926"/>
      <c r="FF186" s="926"/>
      <c r="FG186" s="926"/>
      <c r="FH186" s="926"/>
      <c r="FI186" s="926"/>
      <c r="FJ186" s="926"/>
      <c r="FK186" s="926"/>
      <c r="FL186" s="926"/>
      <c r="FM186" s="926"/>
      <c r="FN186" s="926"/>
      <c r="FO186" s="926"/>
      <c r="FP186" s="926"/>
      <c r="FQ186" s="926"/>
      <c r="FR186" s="926"/>
      <c r="FS186" s="926"/>
      <c r="FT186" s="926"/>
      <c r="FU186" s="926"/>
      <c r="FV186" s="926"/>
      <c r="FW186" s="926"/>
      <c r="FX186" s="926"/>
      <c r="FY186" s="926"/>
      <c r="FZ186" s="926"/>
      <c r="GA186" s="926"/>
      <c r="GB186" s="926"/>
      <c r="GC186" s="926"/>
      <c r="GD186" s="926"/>
      <c r="GE186" s="926"/>
      <c r="GF186" s="926"/>
      <c r="GG186" s="926"/>
      <c r="GH186" s="926"/>
      <c r="GI186" s="926"/>
      <c r="GJ186" s="926"/>
      <c r="GK186" s="926"/>
      <c r="GL186" s="926"/>
      <c r="GM186" s="926"/>
      <c r="GN186" s="926"/>
      <c r="GO186" s="926"/>
      <c r="GP186" s="926"/>
      <c r="GQ186" s="926"/>
      <c r="GR186" s="926"/>
      <c r="GS186" s="926"/>
      <c r="GT186" s="926"/>
      <c r="GU186" s="926"/>
      <c r="GV186" s="926"/>
      <c r="GW186" s="926"/>
      <c r="GX186" s="926"/>
      <c r="GY186" s="926"/>
      <c r="GZ186" s="926"/>
      <c r="HA186" s="926"/>
      <c r="HB186" s="926"/>
      <c r="HC186" s="926"/>
      <c r="HD186" s="926"/>
      <c r="HE186" s="926"/>
      <c r="HF186" s="926"/>
      <c r="HG186" s="926"/>
      <c r="HH186" s="926"/>
      <c r="HI186" s="926"/>
      <c r="HJ186" s="926"/>
      <c r="HK186" s="926"/>
      <c r="HL186" s="926"/>
      <c r="HM186" s="926"/>
      <c r="HN186" s="926"/>
      <c r="HO186" s="926"/>
      <c r="HP186" s="926"/>
      <c r="HQ186" s="926"/>
      <c r="HR186" s="926"/>
      <c r="HS186" s="926"/>
      <c r="HT186" s="926"/>
      <c r="HU186" s="926"/>
      <c r="HV186" s="926"/>
      <c r="HW186" s="926"/>
      <c r="HX186" s="926"/>
      <c r="HY186" s="926"/>
      <c r="HZ186" s="926"/>
      <c r="IA186" s="926"/>
      <c r="IB186" s="926"/>
      <c r="IC186" s="926"/>
      <c r="ID186" s="926"/>
      <c r="IE186" s="926"/>
      <c r="IF186" s="926"/>
      <c r="IG186" s="926"/>
      <c r="IH186" s="926"/>
      <c r="II186" s="926"/>
      <c r="IJ186" s="926"/>
      <c r="IK186" s="926"/>
      <c r="IL186" s="926"/>
      <c r="IM186" s="926"/>
      <c r="IN186" s="926"/>
      <c r="IO186" s="926"/>
      <c r="IP186" s="926"/>
      <c r="IQ186" s="926"/>
      <c r="IR186" s="926"/>
      <c r="IS186" s="926"/>
      <c r="IT186" s="926"/>
      <c r="IU186" s="926"/>
      <c r="IV186" s="926"/>
    </row>
    <row r="187" spans="1:256" s="1183" customFormat="1" ht="15" customHeight="1">
      <c r="A187" s="1018"/>
      <c r="B187" s="1018"/>
      <c r="C187" s="1018"/>
      <c r="D187" s="1103"/>
      <c r="E187" s="1103"/>
      <c r="F187" s="1103"/>
      <c r="G187" s="1021"/>
      <c r="H187" s="1021"/>
      <c r="I187" s="926"/>
      <c r="J187" s="1022"/>
      <c r="K187" s="926"/>
      <c r="L187" s="926"/>
      <c r="M187" s="1022"/>
      <c r="N187" s="926"/>
      <c r="O187" s="926"/>
      <c r="P187" s="926"/>
      <c r="Q187" s="926"/>
      <c r="R187" s="926"/>
      <c r="S187" s="926"/>
      <c r="T187" s="926"/>
      <c r="U187" s="926"/>
      <c r="V187" s="926"/>
      <c r="W187" s="926"/>
      <c r="X187" s="926"/>
      <c r="Y187" s="926"/>
      <c r="Z187" s="926"/>
      <c r="AA187" s="926"/>
      <c r="AB187" s="926"/>
      <c r="AC187" s="926"/>
      <c r="AD187" s="926"/>
      <c r="AE187" s="926"/>
      <c r="AF187" s="926"/>
      <c r="AG187" s="926"/>
      <c r="AH187" s="926"/>
      <c r="AI187" s="926"/>
      <c r="AJ187" s="926"/>
      <c r="AK187" s="926"/>
      <c r="AL187" s="926"/>
      <c r="AM187" s="926"/>
      <c r="AN187" s="926"/>
      <c r="AO187" s="926"/>
      <c r="AP187" s="926"/>
      <c r="AQ187" s="926"/>
      <c r="AR187" s="926"/>
      <c r="AS187" s="926"/>
      <c r="AT187" s="926"/>
      <c r="AU187" s="926"/>
      <c r="AV187" s="926"/>
      <c r="AW187" s="926"/>
      <c r="AX187" s="926"/>
      <c r="AY187" s="926"/>
      <c r="AZ187" s="926"/>
      <c r="BA187" s="926"/>
      <c r="BB187" s="926"/>
      <c r="BC187" s="926"/>
      <c r="BD187" s="926"/>
      <c r="BE187" s="926"/>
      <c r="BF187" s="926"/>
      <c r="BG187" s="926"/>
      <c r="BH187" s="926"/>
      <c r="BI187" s="926"/>
      <c r="BJ187" s="926"/>
      <c r="BK187" s="926"/>
      <c r="BL187" s="926"/>
      <c r="BM187" s="926"/>
      <c r="BN187" s="926"/>
      <c r="BO187" s="926"/>
      <c r="BP187" s="926"/>
      <c r="BQ187" s="926"/>
      <c r="BR187" s="926"/>
      <c r="BS187" s="926"/>
      <c r="BT187" s="926"/>
      <c r="BU187" s="926"/>
      <c r="BV187" s="926"/>
      <c r="BW187" s="926"/>
      <c r="BX187" s="926"/>
      <c r="BY187" s="926"/>
      <c r="BZ187" s="926"/>
      <c r="CA187" s="926"/>
      <c r="CB187" s="926"/>
      <c r="CC187" s="926"/>
      <c r="CD187" s="926"/>
      <c r="CE187" s="926"/>
      <c r="CF187" s="926"/>
      <c r="CG187" s="926"/>
      <c r="CH187" s="926"/>
      <c r="CI187" s="926"/>
      <c r="CJ187" s="926"/>
      <c r="CK187" s="926"/>
      <c r="CL187" s="926"/>
      <c r="CM187" s="926"/>
      <c r="CN187" s="926"/>
      <c r="CO187" s="926"/>
      <c r="CP187" s="926"/>
      <c r="CQ187" s="926"/>
      <c r="CR187" s="926"/>
      <c r="CS187" s="926"/>
      <c r="CT187" s="926"/>
      <c r="CU187" s="926"/>
      <c r="CV187" s="926"/>
      <c r="CW187" s="926"/>
      <c r="CX187" s="926"/>
      <c r="CY187" s="926"/>
      <c r="CZ187" s="926"/>
      <c r="DA187" s="926"/>
      <c r="DB187" s="926"/>
      <c r="DC187" s="926"/>
      <c r="DD187" s="926"/>
      <c r="DE187" s="926"/>
      <c r="DF187" s="926"/>
      <c r="DG187" s="926"/>
      <c r="DH187" s="926"/>
      <c r="DI187" s="926"/>
      <c r="DJ187" s="926"/>
      <c r="DK187" s="926"/>
      <c r="DL187" s="926"/>
      <c r="DM187" s="926"/>
      <c r="DN187" s="926"/>
      <c r="DO187" s="926"/>
      <c r="DP187" s="926"/>
      <c r="DQ187" s="926"/>
      <c r="DR187" s="926"/>
      <c r="DS187" s="926"/>
      <c r="DT187" s="926"/>
      <c r="DU187" s="926"/>
      <c r="DV187" s="926"/>
      <c r="DW187" s="926"/>
      <c r="DX187" s="926"/>
      <c r="DY187" s="926"/>
      <c r="DZ187" s="926"/>
      <c r="EA187" s="926"/>
      <c r="EB187" s="926"/>
      <c r="EC187" s="926"/>
      <c r="ED187" s="926"/>
      <c r="EE187" s="926"/>
      <c r="EF187" s="926"/>
      <c r="EG187" s="926"/>
      <c r="EH187" s="926"/>
      <c r="EI187" s="926"/>
      <c r="EJ187" s="926"/>
      <c r="EK187" s="926"/>
      <c r="EL187" s="926"/>
      <c r="EM187" s="926"/>
      <c r="EN187" s="926"/>
      <c r="EO187" s="926"/>
      <c r="EP187" s="926"/>
      <c r="EQ187" s="926"/>
      <c r="ER187" s="926"/>
      <c r="ES187" s="926"/>
      <c r="ET187" s="926"/>
      <c r="EU187" s="926"/>
      <c r="EV187" s="926"/>
      <c r="EW187" s="926"/>
      <c r="EX187" s="926"/>
      <c r="EY187" s="926"/>
      <c r="EZ187" s="926"/>
      <c r="FA187" s="926"/>
      <c r="FB187" s="926"/>
      <c r="FC187" s="926"/>
      <c r="FD187" s="926"/>
      <c r="FE187" s="926"/>
      <c r="FF187" s="926"/>
      <c r="FG187" s="926"/>
      <c r="FH187" s="926"/>
      <c r="FI187" s="926"/>
      <c r="FJ187" s="926"/>
      <c r="FK187" s="926"/>
      <c r="FL187" s="926"/>
      <c r="FM187" s="926"/>
      <c r="FN187" s="926"/>
      <c r="FO187" s="926"/>
      <c r="FP187" s="926"/>
      <c r="FQ187" s="926"/>
      <c r="FR187" s="926"/>
      <c r="FS187" s="926"/>
      <c r="FT187" s="926"/>
      <c r="FU187" s="926"/>
      <c r="FV187" s="926"/>
      <c r="FW187" s="926"/>
      <c r="FX187" s="926"/>
      <c r="FY187" s="926"/>
      <c r="FZ187" s="926"/>
      <c r="GA187" s="926"/>
      <c r="GB187" s="926"/>
      <c r="GC187" s="926"/>
      <c r="GD187" s="926"/>
      <c r="GE187" s="926"/>
      <c r="GF187" s="926"/>
      <c r="GG187" s="926"/>
      <c r="GH187" s="926"/>
      <c r="GI187" s="926"/>
      <c r="GJ187" s="926"/>
      <c r="GK187" s="926"/>
      <c r="GL187" s="926"/>
      <c r="GM187" s="926"/>
      <c r="GN187" s="926"/>
      <c r="GO187" s="926"/>
      <c r="GP187" s="926"/>
      <c r="GQ187" s="926"/>
      <c r="GR187" s="926"/>
      <c r="GS187" s="926"/>
      <c r="GT187" s="926"/>
      <c r="GU187" s="926"/>
      <c r="GV187" s="926"/>
      <c r="GW187" s="926"/>
      <c r="GX187" s="926"/>
      <c r="GY187" s="926"/>
      <c r="GZ187" s="926"/>
      <c r="HA187" s="926"/>
      <c r="HB187" s="926"/>
      <c r="HC187" s="926"/>
      <c r="HD187" s="926"/>
      <c r="HE187" s="926"/>
      <c r="HF187" s="926"/>
      <c r="HG187" s="926"/>
      <c r="HH187" s="926"/>
      <c r="HI187" s="926"/>
      <c r="HJ187" s="926"/>
      <c r="HK187" s="926"/>
      <c r="HL187" s="926"/>
      <c r="HM187" s="926"/>
      <c r="HN187" s="926"/>
      <c r="HO187" s="926"/>
      <c r="HP187" s="926"/>
      <c r="HQ187" s="926"/>
      <c r="HR187" s="926"/>
      <c r="HS187" s="926"/>
      <c r="HT187" s="926"/>
      <c r="HU187" s="926"/>
      <c r="HV187" s="926"/>
      <c r="HW187" s="926"/>
      <c r="HX187" s="926"/>
      <c r="HY187" s="926"/>
      <c r="HZ187" s="926"/>
      <c r="IA187" s="926"/>
      <c r="IB187" s="926"/>
      <c r="IC187" s="926"/>
      <c r="ID187" s="926"/>
      <c r="IE187" s="926"/>
      <c r="IF187" s="926"/>
      <c r="IG187" s="926"/>
      <c r="IH187" s="926"/>
      <c r="II187" s="926"/>
      <c r="IJ187" s="926"/>
      <c r="IK187" s="926"/>
      <c r="IL187" s="926"/>
      <c r="IM187" s="926"/>
      <c r="IN187" s="926"/>
      <c r="IO187" s="926"/>
      <c r="IP187" s="926"/>
      <c r="IQ187" s="926"/>
      <c r="IR187" s="926"/>
      <c r="IS187" s="926"/>
      <c r="IT187" s="926"/>
      <c r="IU187" s="926"/>
      <c r="IV187" s="926"/>
    </row>
    <row r="188" spans="1:256" s="1183" customFormat="1" ht="15" customHeight="1">
      <c r="A188" s="1018"/>
      <c r="B188" s="1018"/>
      <c r="C188" s="1018"/>
      <c r="D188" s="1103"/>
      <c r="E188" s="1103"/>
      <c r="F188" s="1103"/>
      <c r="G188" s="1021"/>
      <c r="H188" s="1021"/>
      <c r="I188" s="926"/>
      <c r="J188" s="1022"/>
      <c r="K188" s="926"/>
      <c r="L188" s="926"/>
      <c r="M188" s="1022"/>
      <c r="N188" s="926"/>
      <c r="O188" s="926"/>
      <c r="P188" s="926"/>
      <c r="Q188" s="926"/>
      <c r="R188" s="926"/>
      <c r="S188" s="926"/>
      <c r="T188" s="926"/>
      <c r="U188" s="926"/>
      <c r="V188" s="926"/>
      <c r="W188" s="926"/>
      <c r="X188" s="926"/>
      <c r="Y188" s="926"/>
      <c r="Z188" s="926"/>
      <c r="AA188" s="926"/>
      <c r="AB188" s="926"/>
      <c r="AC188" s="926"/>
      <c r="AD188" s="926"/>
      <c r="AE188" s="926"/>
      <c r="AF188" s="926"/>
      <c r="AG188" s="926"/>
      <c r="AH188" s="926"/>
      <c r="AI188" s="926"/>
      <c r="AJ188" s="926"/>
      <c r="AK188" s="926"/>
      <c r="AL188" s="926"/>
      <c r="AM188" s="926"/>
      <c r="AN188" s="926"/>
      <c r="AO188" s="926"/>
      <c r="AP188" s="926"/>
      <c r="AQ188" s="926"/>
      <c r="AR188" s="926"/>
      <c r="AS188" s="926"/>
      <c r="AT188" s="926"/>
      <c r="AU188" s="926"/>
      <c r="AV188" s="926"/>
      <c r="AW188" s="926"/>
      <c r="AX188" s="926"/>
      <c r="AY188" s="926"/>
      <c r="AZ188" s="926"/>
      <c r="BA188" s="926"/>
      <c r="BB188" s="926"/>
      <c r="BC188" s="926"/>
      <c r="BD188" s="926"/>
      <c r="BE188" s="926"/>
      <c r="BF188" s="926"/>
      <c r="BG188" s="926"/>
      <c r="BH188" s="926"/>
      <c r="BI188" s="926"/>
      <c r="BJ188" s="926"/>
      <c r="BK188" s="926"/>
      <c r="BL188" s="926"/>
      <c r="BM188" s="926"/>
      <c r="BN188" s="926"/>
      <c r="BO188" s="926"/>
      <c r="BP188" s="926"/>
      <c r="BQ188" s="926"/>
      <c r="BR188" s="926"/>
      <c r="BS188" s="926"/>
      <c r="BT188" s="926"/>
      <c r="BU188" s="926"/>
      <c r="BV188" s="926"/>
      <c r="BW188" s="926"/>
      <c r="BX188" s="926"/>
      <c r="BY188" s="926"/>
      <c r="BZ188" s="926"/>
      <c r="CA188" s="926"/>
      <c r="CB188" s="926"/>
      <c r="CC188" s="926"/>
      <c r="CD188" s="926"/>
      <c r="CE188" s="926"/>
      <c r="CF188" s="926"/>
      <c r="CG188" s="926"/>
      <c r="CH188" s="926"/>
      <c r="CI188" s="926"/>
      <c r="CJ188" s="926"/>
      <c r="CK188" s="926"/>
      <c r="CL188" s="926"/>
      <c r="CM188" s="926"/>
      <c r="CN188" s="926"/>
      <c r="CO188" s="926"/>
      <c r="CP188" s="926"/>
      <c r="CQ188" s="926"/>
      <c r="CR188" s="926"/>
      <c r="CS188" s="926"/>
      <c r="CT188" s="926"/>
      <c r="CU188" s="926"/>
      <c r="CV188" s="926"/>
      <c r="CW188" s="926"/>
      <c r="CX188" s="926"/>
      <c r="CY188" s="926"/>
      <c r="CZ188" s="926"/>
      <c r="DA188" s="926"/>
      <c r="DB188" s="926"/>
      <c r="DC188" s="926"/>
      <c r="DD188" s="926"/>
      <c r="DE188" s="926"/>
      <c r="DF188" s="926"/>
      <c r="DG188" s="926"/>
      <c r="DH188" s="926"/>
      <c r="DI188" s="926"/>
      <c r="DJ188" s="926"/>
      <c r="DK188" s="926"/>
      <c r="DL188" s="926"/>
      <c r="DM188" s="926"/>
      <c r="DN188" s="926"/>
      <c r="DO188" s="926"/>
      <c r="DP188" s="926"/>
      <c r="DQ188" s="926"/>
      <c r="DR188" s="926"/>
      <c r="DS188" s="926"/>
      <c r="DT188" s="926"/>
      <c r="DU188" s="926"/>
      <c r="DV188" s="926"/>
      <c r="DW188" s="926"/>
      <c r="DX188" s="926"/>
      <c r="DY188" s="926"/>
      <c r="DZ188" s="926"/>
      <c r="EA188" s="926"/>
      <c r="EB188" s="926"/>
      <c r="EC188" s="926"/>
      <c r="ED188" s="926"/>
      <c r="EE188" s="926"/>
      <c r="EF188" s="926"/>
      <c r="EG188" s="926"/>
      <c r="EH188" s="926"/>
      <c r="EI188" s="926"/>
      <c r="EJ188" s="926"/>
      <c r="EK188" s="926"/>
      <c r="EL188" s="926"/>
      <c r="EM188" s="926"/>
      <c r="EN188" s="926"/>
      <c r="EO188" s="926"/>
      <c r="EP188" s="926"/>
      <c r="EQ188" s="926"/>
      <c r="ER188" s="926"/>
      <c r="ES188" s="926"/>
      <c r="ET188" s="926"/>
      <c r="EU188" s="926"/>
      <c r="EV188" s="926"/>
      <c r="EW188" s="926"/>
      <c r="EX188" s="926"/>
      <c r="EY188" s="926"/>
      <c r="EZ188" s="926"/>
      <c r="FA188" s="926"/>
      <c r="FB188" s="926"/>
      <c r="FC188" s="926"/>
      <c r="FD188" s="926"/>
      <c r="FE188" s="926"/>
      <c r="FF188" s="926"/>
      <c r="FG188" s="926"/>
      <c r="FH188" s="926"/>
      <c r="FI188" s="926"/>
      <c r="FJ188" s="926"/>
      <c r="FK188" s="926"/>
      <c r="FL188" s="926"/>
      <c r="FM188" s="926"/>
      <c r="FN188" s="926"/>
      <c r="FO188" s="926"/>
      <c r="FP188" s="926"/>
      <c r="FQ188" s="926"/>
      <c r="FR188" s="926"/>
      <c r="FS188" s="926"/>
      <c r="FT188" s="926"/>
      <c r="FU188" s="926"/>
      <c r="FV188" s="926"/>
      <c r="FW188" s="926"/>
      <c r="FX188" s="926"/>
      <c r="FY188" s="926"/>
      <c r="FZ188" s="926"/>
      <c r="GA188" s="926"/>
      <c r="GB188" s="926"/>
      <c r="GC188" s="926"/>
      <c r="GD188" s="926"/>
      <c r="GE188" s="926"/>
      <c r="GF188" s="926"/>
      <c r="GG188" s="926"/>
      <c r="GH188" s="926"/>
      <c r="GI188" s="926"/>
      <c r="GJ188" s="926"/>
      <c r="GK188" s="926"/>
      <c r="GL188" s="926"/>
      <c r="GM188" s="926"/>
      <c r="GN188" s="926"/>
      <c r="GO188" s="926"/>
      <c r="GP188" s="926"/>
      <c r="GQ188" s="926"/>
      <c r="GR188" s="926"/>
      <c r="GS188" s="926"/>
      <c r="GT188" s="926"/>
      <c r="GU188" s="926"/>
      <c r="GV188" s="926"/>
      <c r="GW188" s="926"/>
      <c r="GX188" s="926"/>
      <c r="GY188" s="926"/>
      <c r="GZ188" s="926"/>
      <c r="HA188" s="926"/>
      <c r="HB188" s="926"/>
      <c r="HC188" s="926"/>
      <c r="HD188" s="926"/>
      <c r="HE188" s="926"/>
      <c r="HF188" s="926"/>
      <c r="HG188" s="926"/>
      <c r="HH188" s="926"/>
      <c r="HI188" s="926"/>
      <c r="HJ188" s="926"/>
      <c r="HK188" s="926"/>
      <c r="HL188" s="926"/>
      <c r="HM188" s="926"/>
      <c r="HN188" s="926"/>
      <c r="HO188" s="926"/>
      <c r="HP188" s="926"/>
      <c r="HQ188" s="926"/>
      <c r="HR188" s="926"/>
      <c r="HS188" s="926"/>
      <c r="HT188" s="926"/>
      <c r="HU188" s="926"/>
      <c r="HV188" s="926"/>
      <c r="HW188" s="926"/>
      <c r="HX188" s="926"/>
      <c r="HY188" s="926"/>
      <c r="HZ188" s="926"/>
      <c r="IA188" s="926"/>
      <c r="IB188" s="926"/>
      <c r="IC188" s="926"/>
      <c r="ID188" s="926"/>
      <c r="IE188" s="926"/>
      <c r="IF188" s="926"/>
      <c r="IG188" s="926"/>
      <c r="IH188" s="926"/>
      <c r="II188" s="926"/>
      <c r="IJ188" s="926"/>
      <c r="IK188" s="926"/>
      <c r="IL188" s="926"/>
      <c r="IM188" s="926"/>
      <c r="IN188" s="926"/>
      <c r="IO188" s="926"/>
      <c r="IP188" s="926"/>
      <c r="IQ188" s="926"/>
      <c r="IR188" s="926"/>
      <c r="IS188" s="926"/>
      <c r="IT188" s="926"/>
      <c r="IU188" s="926"/>
      <c r="IV188" s="926"/>
    </row>
    <row r="189" spans="1:256" s="1183" customFormat="1" ht="15" customHeight="1">
      <c r="A189" s="1018"/>
      <c r="B189" s="1018"/>
      <c r="C189" s="1018"/>
      <c r="D189" s="1103"/>
      <c r="E189" s="1103"/>
      <c r="F189" s="1103"/>
      <c r="G189" s="1021"/>
      <c r="H189" s="1021"/>
      <c r="I189" s="926"/>
      <c r="J189" s="1022"/>
      <c r="K189" s="926"/>
      <c r="L189" s="926"/>
      <c r="M189" s="1022"/>
      <c r="N189" s="926"/>
      <c r="O189" s="926"/>
      <c r="P189" s="926"/>
      <c r="Q189" s="926"/>
      <c r="R189" s="926"/>
      <c r="S189" s="926"/>
      <c r="T189" s="926"/>
      <c r="U189" s="926"/>
      <c r="V189" s="926"/>
      <c r="W189" s="926"/>
      <c r="X189" s="926"/>
      <c r="Y189" s="926"/>
      <c r="Z189" s="926"/>
      <c r="AA189" s="926"/>
      <c r="AB189" s="926"/>
      <c r="AC189" s="926"/>
      <c r="AD189" s="926"/>
      <c r="AE189" s="926"/>
      <c r="AF189" s="926"/>
      <c r="AG189" s="926"/>
      <c r="AH189" s="926"/>
      <c r="AI189" s="926"/>
      <c r="AJ189" s="926"/>
      <c r="AK189" s="926"/>
      <c r="AL189" s="926"/>
      <c r="AM189" s="926"/>
      <c r="AN189" s="926"/>
      <c r="AO189" s="926"/>
      <c r="AP189" s="926"/>
      <c r="AQ189" s="926"/>
      <c r="AR189" s="926"/>
      <c r="AS189" s="926"/>
      <c r="AT189" s="926"/>
      <c r="AU189" s="926"/>
      <c r="AV189" s="926"/>
      <c r="AW189" s="926"/>
      <c r="AX189" s="926"/>
      <c r="AY189" s="926"/>
      <c r="AZ189" s="926"/>
      <c r="BA189" s="926"/>
      <c r="BB189" s="926"/>
      <c r="BC189" s="926"/>
      <c r="BD189" s="926"/>
      <c r="BE189" s="926"/>
      <c r="BF189" s="926"/>
      <c r="BG189" s="926"/>
      <c r="BH189" s="926"/>
      <c r="BI189" s="926"/>
      <c r="BJ189" s="926"/>
      <c r="BK189" s="926"/>
      <c r="BL189" s="926"/>
      <c r="BM189" s="926"/>
      <c r="BN189" s="926"/>
      <c r="BO189" s="926"/>
      <c r="BP189" s="926"/>
      <c r="BQ189" s="926"/>
      <c r="BR189" s="926"/>
      <c r="BS189" s="926"/>
      <c r="BT189" s="926"/>
      <c r="BU189" s="926"/>
      <c r="BV189" s="926"/>
      <c r="BW189" s="926"/>
      <c r="BX189" s="926"/>
      <c r="BY189" s="926"/>
      <c r="BZ189" s="926"/>
      <c r="CA189" s="926"/>
      <c r="CB189" s="926"/>
      <c r="CC189" s="926"/>
      <c r="CD189" s="926"/>
      <c r="CE189" s="926"/>
      <c r="CF189" s="926"/>
      <c r="CG189" s="926"/>
      <c r="CH189" s="926"/>
      <c r="CI189" s="926"/>
      <c r="CJ189" s="926"/>
      <c r="CK189" s="926"/>
      <c r="CL189" s="926"/>
      <c r="CM189" s="926"/>
      <c r="CN189" s="926"/>
      <c r="CO189" s="926"/>
      <c r="CP189" s="926"/>
      <c r="CQ189" s="926"/>
      <c r="CR189" s="926"/>
      <c r="CS189" s="926"/>
      <c r="CT189" s="926"/>
      <c r="CU189" s="926"/>
      <c r="CV189" s="926"/>
      <c r="CW189" s="926"/>
      <c r="CX189" s="926"/>
      <c r="CY189" s="926"/>
      <c r="CZ189" s="926"/>
      <c r="DA189" s="926"/>
      <c r="DB189" s="926"/>
      <c r="DC189" s="926"/>
      <c r="DD189" s="926"/>
      <c r="DE189" s="926"/>
      <c r="DF189" s="926"/>
      <c r="DG189" s="926"/>
      <c r="DH189" s="926"/>
      <c r="DI189" s="926"/>
      <c r="DJ189" s="926"/>
      <c r="DK189" s="926"/>
      <c r="DL189" s="926"/>
      <c r="DM189" s="926"/>
      <c r="DN189" s="926"/>
      <c r="DO189" s="926"/>
      <c r="DP189" s="926"/>
      <c r="DQ189" s="926"/>
      <c r="DR189" s="926"/>
      <c r="DS189" s="926"/>
      <c r="DT189" s="926"/>
      <c r="DU189" s="926"/>
      <c r="DV189" s="926"/>
      <c r="DW189" s="926"/>
      <c r="DX189" s="926"/>
      <c r="DY189" s="926"/>
      <c r="DZ189" s="926"/>
      <c r="EA189" s="926"/>
      <c r="EB189" s="926"/>
      <c r="EC189" s="926"/>
      <c r="ED189" s="926"/>
      <c r="EE189" s="926"/>
      <c r="EF189" s="926"/>
      <c r="EG189" s="926"/>
      <c r="EH189" s="926"/>
      <c r="EI189" s="926"/>
      <c r="EJ189" s="926"/>
      <c r="EK189" s="926"/>
      <c r="EL189" s="926"/>
      <c r="EM189" s="926"/>
      <c r="EN189" s="926"/>
      <c r="EO189" s="926"/>
      <c r="EP189" s="926"/>
      <c r="EQ189" s="926"/>
      <c r="ER189" s="926"/>
      <c r="ES189" s="926"/>
      <c r="ET189" s="926"/>
      <c r="EU189" s="926"/>
      <c r="EV189" s="926"/>
      <c r="EW189" s="926"/>
      <c r="EX189" s="926"/>
      <c r="EY189" s="926"/>
      <c r="EZ189" s="926"/>
      <c r="FA189" s="926"/>
      <c r="FB189" s="926"/>
      <c r="FC189" s="926"/>
      <c r="FD189" s="926"/>
      <c r="FE189" s="926"/>
      <c r="FF189" s="926"/>
      <c r="FG189" s="926"/>
      <c r="FH189" s="926"/>
      <c r="FI189" s="926"/>
      <c r="FJ189" s="926"/>
      <c r="FK189" s="926"/>
      <c r="FL189" s="926"/>
      <c r="FM189" s="926"/>
      <c r="FN189" s="926"/>
      <c r="FO189" s="926"/>
      <c r="FP189" s="926"/>
      <c r="FQ189" s="926"/>
      <c r="FR189" s="926"/>
      <c r="FS189" s="926"/>
      <c r="FT189" s="926"/>
      <c r="FU189" s="926"/>
      <c r="FV189" s="926"/>
      <c r="FW189" s="926"/>
      <c r="FX189" s="926"/>
      <c r="FY189" s="926"/>
      <c r="FZ189" s="926"/>
      <c r="GA189" s="926"/>
      <c r="GB189" s="926"/>
      <c r="GC189" s="926"/>
      <c r="GD189" s="926"/>
      <c r="GE189" s="926"/>
      <c r="GF189" s="926"/>
      <c r="GG189" s="926"/>
      <c r="GH189" s="926"/>
      <c r="GI189" s="926"/>
      <c r="GJ189" s="926"/>
      <c r="GK189" s="926"/>
      <c r="GL189" s="926"/>
      <c r="GM189" s="926"/>
      <c r="GN189" s="926"/>
      <c r="GO189" s="926"/>
      <c r="GP189" s="926"/>
      <c r="GQ189" s="926"/>
      <c r="GR189" s="926"/>
      <c r="GS189" s="926"/>
      <c r="GT189" s="926"/>
      <c r="GU189" s="926"/>
      <c r="GV189" s="926"/>
      <c r="GW189" s="926"/>
      <c r="GX189" s="926"/>
      <c r="GY189" s="926"/>
      <c r="GZ189" s="926"/>
      <c r="HA189" s="926"/>
      <c r="HB189" s="926"/>
      <c r="HC189" s="926"/>
      <c r="HD189" s="926"/>
      <c r="HE189" s="926"/>
      <c r="HF189" s="926"/>
      <c r="HG189" s="926"/>
      <c r="HH189" s="926"/>
      <c r="HI189" s="926"/>
      <c r="HJ189" s="926"/>
      <c r="HK189" s="926"/>
      <c r="HL189" s="926"/>
      <c r="HM189" s="926"/>
      <c r="HN189" s="926"/>
      <c r="HO189" s="926"/>
      <c r="HP189" s="926"/>
      <c r="HQ189" s="926"/>
      <c r="HR189" s="926"/>
      <c r="HS189" s="926"/>
      <c r="HT189" s="926"/>
      <c r="HU189" s="926"/>
      <c r="HV189" s="926"/>
      <c r="HW189" s="926"/>
      <c r="HX189" s="926"/>
      <c r="HY189" s="926"/>
      <c r="HZ189" s="926"/>
      <c r="IA189" s="926"/>
      <c r="IB189" s="926"/>
      <c r="IC189" s="926"/>
      <c r="ID189" s="926"/>
      <c r="IE189" s="926"/>
      <c r="IF189" s="926"/>
      <c r="IG189" s="926"/>
      <c r="IH189" s="926"/>
      <c r="II189" s="926"/>
      <c r="IJ189" s="926"/>
      <c r="IK189" s="926"/>
      <c r="IL189" s="926"/>
      <c r="IM189" s="926"/>
      <c r="IN189" s="926"/>
      <c r="IO189" s="926"/>
      <c r="IP189" s="926"/>
      <c r="IQ189" s="926"/>
      <c r="IR189" s="926"/>
      <c r="IS189" s="926"/>
      <c r="IT189" s="926"/>
      <c r="IU189" s="926"/>
      <c r="IV189" s="926"/>
    </row>
    <row r="190" spans="1:256" s="1183" customFormat="1" ht="15" customHeight="1">
      <c r="A190" s="1018"/>
      <c r="B190" s="1018"/>
      <c r="C190" s="1018"/>
      <c r="D190" s="1103"/>
      <c r="E190" s="1103"/>
      <c r="F190" s="1103"/>
      <c r="G190" s="1021"/>
      <c r="H190" s="1021"/>
      <c r="I190" s="926"/>
      <c r="J190" s="1022"/>
      <c r="K190" s="926"/>
      <c r="L190" s="926"/>
      <c r="M190" s="1022"/>
      <c r="N190" s="926"/>
      <c r="O190" s="926"/>
      <c r="P190" s="926"/>
      <c r="Q190" s="926"/>
      <c r="R190" s="926"/>
      <c r="S190" s="926"/>
      <c r="T190" s="926"/>
      <c r="U190" s="926"/>
      <c r="V190" s="926"/>
      <c r="W190" s="926"/>
      <c r="X190" s="926"/>
      <c r="Y190" s="926"/>
      <c r="Z190" s="926"/>
      <c r="AA190" s="926"/>
      <c r="AB190" s="926"/>
      <c r="AC190" s="926"/>
      <c r="AD190" s="926"/>
      <c r="AE190" s="926"/>
      <c r="AF190" s="926"/>
      <c r="AG190" s="926"/>
      <c r="AH190" s="926"/>
      <c r="AI190" s="926"/>
      <c r="AJ190" s="926"/>
      <c r="AK190" s="926"/>
      <c r="AL190" s="926"/>
      <c r="AM190" s="926"/>
      <c r="AN190" s="926"/>
      <c r="AO190" s="926"/>
      <c r="AP190" s="926"/>
      <c r="AQ190" s="926"/>
      <c r="AR190" s="926"/>
      <c r="AS190" s="926"/>
      <c r="AT190" s="926"/>
      <c r="AU190" s="926"/>
      <c r="AV190" s="926"/>
      <c r="AW190" s="926"/>
      <c r="AX190" s="926"/>
      <c r="AY190" s="926"/>
      <c r="AZ190" s="926"/>
      <c r="BA190" s="926"/>
      <c r="BB190" s="926"/>
      <c r="BC190" s="926"/>
      <c r="BD190" s="926"/>
      <c r="BE190" s="926"/>
      <c r="BF190" s="926"/>
      <c r="BG190" s="926"/>
      <c r="BH190" s="926"/>
      <c r="BI190" s="926"/>
      <c r="BJ190" s="926"/>
      <c r="BK190" s="926"/>
      <c r="BL190" s="926"/>
      <c r="BM190" s="926"/>
      <c r="BN190" s="926"/>
      <c r="BO190" s="926"/>
      <c r="BP190" s="926"/>
      <c r="BQ190" s="926"/>
      <c r="BR190" s="926"/>
      <c r="BS190" s="926"/>
      <c r="BT190" s="926"/>
      <c r="BU190" s="926"/>
      <c r="BV190" s="926"/>
      <c r="BW190" s="926"/>
      <c r="BX190" s="926"/>
      <c r="BY190" s="926"/>
      <c r="BZ190" s="926"/>
      <c r="CA190" s="926"/>
      <c r="CB190" s="926"/>
      <c r="CC190" s="926"/>
      <c r="CD190" s="926"/>
      <c r="CE190" s="926"/>
      <c r="CF190" s="926"/>
      <c r="CG190" s="926"/>
      <c r="CH190" s="926"/>
      <c r="CI190" s="926"/>
      <c r="CJ190" s="926"/>
      <c r="CK190" s="926"/>
      <c r="CL190" s="926"/>
      <c r="CM190" s="926"/>
      <c r="CN190" s="926"/>
      <c r="CO190" s="926"/>
      <c r="CP190" s="926"/>
      <c r="CQ190" s="926"/>
      <c r="CR190" s="926"/>
      <c r="CS190" s="926"/>
      <c r="CT190" s="926"/>
      <c r="CU190" s="926"/>
      <c r="CV190" s="926"/>
      <c r="CW190" s="926"/>
      <c r="CX190" s="926"/>
      <c r="CY190" s="926"/>
      <c r="CZ190" s="926"/>
      <c r="DA190" s="926"/>
      <c r="DB190" s="926"/>
      <c r="DC190" s="926"/>
      <c r="DD190" s="926"/>
      <c r="DE190" s="926"/>
      <c r="DF190" s="926"/>
      <c r="DG190" s="926"/>
      <c r="DH190" s="926"/>
      <c r="DI190" s="926"/>
      <c r="DJ190" s="926"/>
      <c r="DK190" s="926"/>
      <c r="DL190" s="926"/>
      <c r="DM190" s="926"/>
      <c r="DN190" s="926"/>
      <c r="DO190" s="926"/>
      <c r="DP190" s="926"/>
      <c r="DQ190" s="926"/>
      <c r="DR190" s="926"/>
      <c r="DS190" s="926"/>
      <c r="DT190" s="926"/>
      <c r="DU190" s="926"/>
      <c r="DV190" s="926"/>
      <c r="DW190" s="926"/>
      <c r="DX190" s="926"/>
      <c r="DY190" s="926"/>
      <c r="DZ190" s="926"/>
      <c r="EA190" s="926"/>
      <c r="EB190" s="926"/>
      <c r="EC190" s="926"/>
      <c r="ED190" s="926"/>
      <c r="EE190" s="926"/>
      <c r="EF190" s="926"/>
      <c r="EG190" s="926"/>
      <c r="EH190" s="926"/>
      <c r="EI190" s="926"/>
      <c r="EJ190" s="926"/>
      <c r="EK190" s="926"/>
      <c r="EL190" s="926"/>
      <c r="EM190" s="926"/>
      <c r="EN190" s="926"/>
      <c r="EO190" s="926"/>
      <c r="EP190" s="926"/>
      <c r="EQ190" s="926"/>
      <c r="ER190" s="926"/>
      <c r="ES190" s="926"/>
      <c r="ET190" s="926"/>
      <c r="EU190" s="926"/>
      <c r="EV190" s="926"/>
      <c r="EW190" s="926"/>
      <c r="EX190" s="926"/>
      <c r="EY190" s="926"/>
      <c r="EZ190" s="926"/>
      <c r="FA190" s="926"/>
      <c r="FB190" s="926"/>
      <c r="FC190" s="926"/>
      <c r="FD190" s="926"/>
      <c r="FE190" s="926"/>
      <c r="FF190" s="926"/>
      <c r="FG190" s="926"/>
      <c r="FH190" s="926"/>
      <c r="FI190" s="926"/>
      <c r="FJ190" s="926"/>
      <c r="FK190" s="926"/>
      <c r="FL190" s="926"/>
      <c r="FM190" s="926"/>
      <c r="FN190" s="926"/>
      <c r="FO190" s="926"/>
      <c r="FP190" s="926"/>
      <c r="FQ190" s="926"/>
      <c r="FR190" s="926"/>
      <c r="FS190" s="926"/>
      <c r="FT190" s="926"/>
      <c r="FU190" s="926"/>
      <c r="FV190" s="926"/>
      <c r="FW190" s="926"/>
      <c r="FX190" s="926"/>
      <c r="FY190" s="926"/>
      <c r="FZ190" s="926"/>
      <c r="GA190" s="926"/>
      <c r="GB190" s="926"/>
      <c r="GC190" s="926"/>
      <c r="GD190" s="926"/>
      <c r="GE190" s="926"/>
      <c r="GF190" s="926"/>
      <c r="GG190" s="926"/>
      <c r="GH190" s="926"/>
      <c r="GI190" s="926"/>
      <c r="GJ190" s="926"/>
      <c r="GK190" s="926"/>
      <c r="GL190" s="926"/>
      <c r="GM190" s="926"/>
      <c r="GN190" s="926"/>
      <c r="GO190" s="926"/>
      <c r="GP190" s="926"/>
      <c r="GQ190" s="926"/>
      <c r="GR190" s="926"/>
      <c r="GS190" s="926"/>
      <c r="GT190" s="926"/>
      <c r="GU190" s="926"/>
      <c r="GV190" s="926"/>
      <c r="GW190" s="926"/>
      <c r="GX190" s="926"/>
      <c r="GY190" s="926"/>
      <c r="GZ190" s="926"/>
      <c r="HA190" s="926"/>
      <c r="HB190" s="926"/>
      <c r="HC190" s="926"/>
      <c r="HD190" s="926"/>
      <c r="HE190" s="926"/>
      <c r="HF190" s="926"/>
      <c r="HG190" s="926"/>
      <c r="HH190" s="926"/>
      <c r="HI190" s="926"/>
      <c r="HJ190" s="926"/>
      <c r="HK190" s="926"/>
      <c r="HL190" s="926"/>
      <c r="HM190" s="926"/>
      <c r="HN190" s="926"/>
      <c r="HO190" s="926"/>
      <c r="HP190" s="926"/>
      <c r="HQ190" s="926"/>
      <c r="HR190" s="926"/>
      <c r="HS190" s="926"/>
      <c r="HT190" s="926"/>
      <c r="HU190" s="926"/>
      <c r="HV190" s="926"/>
      <c r="HW190" s="926"/>
      <c r="HX190" s="926"/>
      <c r="HY190" s="926"/>
      <c r="HZ190" s="926"/>
      <c r="IA190" s="926"/>
      <c r="IB190" s="926"/>
      <c r="IC190" s="926"/>
      <c r="ID190" s="926"/>
      <c r="IE190" s="926"/>
      <c r="IF190" s="926"/>
      <c r="IG190" s="926"/>
      <c r="IH190" s="926"/>
      <c r="II190" s="926"/>
      <c r="IJ190" s="926"/>
      <c r="IK190" s="926"/>
      <c r="IL190" s="926"/>
      <c r="IM190" s="926"/>
      <c r="IN190" s="926"/>
      <c r="IO190" s="926"/>
      <c r="IP190" s="926"/>
      <c r="IQ190" s="926"/>
      <c r="IR190" s="926"/>
      <c r="IS190" s="926"/>
      <c r="IT190" s="926"/>
      <c r="IU190" s="926"/>
      <c r="IV190" s="926"/>
    </row>
    <row r="191" spans="1:256" s="1183" customFormat="1" ht="15" customHeight="1">
      <c r="A191" s="1018"/>
      <c r="B191" s="1018"/>
      <c r="C191" s="1018"/>
      <c r="D191" s="1103"/>
      <c r="E191" s="1103"/>
      <c r="F191" s="1103"/>
      <c r="G191" s="1021"/>
      <c r="H191" s="1021"/>
      <c r="I191" s="926"/>
      <c r="J191" s="1022"/>
      <c r="K191" s="926"/>
      <c r="L191" s="926"/>
      <c r="M191" s="1022"/>
      <c r="N191" s="926"/>
      <c r="O191" s="926"/>
      <c r="P191" s="926"/>
      <c r="Q191" s="926"/>
      <c r="R191" s="926"/>
      <c r="S191" s="926"/>
      <c r="T191" s="926"/>
      <c r="U191" s="926"/>
      <c r="V191" s="926"/>
      <c r="W191" s="926"/>
      <c r="X191" s="926"/>
      <c r="Y191" s="926"/>
      <c r="Z191" s="926"/>
      <c r="AA191" s="926"/>
      <c r="AB191" s="926"/>
      <c r="AC191" s="926"/>
      <c r="AD191" s="926"/>
      <c r="AE191" s="926"/>
      <c r="AF191" s="926"/>
      <c r="AG191" s="926"/>
      <c r="AH191" s="926"/>
      <c r="AI191" s="926"/>
      <c r="AJ191" s="926"/>
      <c r="AK191" s="926"/>
      <c r="AL191" s="926"/>
      <c r="AM191" s="926"/>
      <c r="AN191" s="926"/>
      <c r="AO191" s="926"/>
      <c r="AP191" s="926"/>
      <c r="AQ191" s="926"/>
      <c r="AR191" s="926"/>
      <c r="AS191" s="926"/>
      <c r="AT191" s="926"/>
      <c r="AU191" s="926"/>
      <c r="AV191" s="926"/>
      <c r="AW191" s="926"/>
      <c r="AX191" s="926"/>
      <c r="AY191" s="926"/>
      <c r="AZ191" s="926"/>
      <c r="BA191" s="926"/>
      <c r="BB191" s="926"/>
      <c r="BC191" s="926"/>
      <c r="BD191" s="926"/>
      <c r="BE191" s="926"/>
      <c r="BF191" s="926"/>
      <c r="BG191" s="926"/>
      <c r="BH191" s="926"/>
      <c r="BI191" s="926"/>
      <c r="BJ191" s="926"/>
      <c r="BK191" s="926"/>
      <c r="BL191" s="926"/>
      <c r="BM191" s="926"/>
      <c r="BN191" s="926"/>
      <c r="BO191" s="926"/>
      <c r="BP191" s="926"/>
      <c r="BQ191" s="926"/>
      <c r="BR191" s="926"/>
      <c r="BS191" s="926"/>
      <c r="BT191" s="926"/>
      <c r="BU191" s="926"/>
      <c r="BV191" s="926"/>
      <c r="BW191" s="926"/>
      <c r="BX191" s="926"/>
      <c r="BY191" s="926"/>
      <c r="BZ191" s="926"/>
      <c r="CA191" s="926"/>
      <c r="CB191" s="926"/>
      <c r="CC191" s="926"/>
      <c r="CD191" s="926"/>
      <c r="CE191" s="926"/>
      <c r="CF191" s="926"/>
      <c r="CG191" s="926"/>
      <c r="CH191" s="926"/>
      <c r="CI191" s="926"/>
      <c r="CJ191" s="926"/>
      <c r="CK191" s="926"/>
      <c r="CL191" s="926"/>
      <c r="CM191" s="926"/>
      <c r="CN191" s="926"/>
      <c r="CO191" s="926"/>
      <c r="CP191" s="926"/>
      <c r="CQ191" s="926"/>
      <c r="CR191" s="926"/>
      <c r="CS191" s="926"/>
      <c r="CT191" s="926"/>
      <c r="CU191" s="926"/>
      <c r="CV191" s="926"/>
      <c r="CW191" s="926"/>
      <c r="CX191" s="926"/>
      <c r="CY191" s="926"/>
      <c r="CZ191" s="926"/>
      <c r="DA191" s="926"/>
      <c r="DB191" s="926"/>
      <c r="DC191" s="926"/>
      <c r="DD191" s="926"/>
      <c r="DE191" s="926"/>
      <c r="DF191" s="926"/>
      <c r="DG191" s="926"/>
      <c r="DH191" s="926"/>
      <c r="DI191" s="926"/>
      <c r="DJ191" s="926"/>
      <c r="DK191" s="926"/>
      <c r="DL191" s="926"/>
      <c r="DM191" s="926"/>
      <c r="DN191" s="926"/>
      <c r="DO191" s="926"/>
      <c r="DP191" s="926"/>
      <c r="DQ191" s="926"/>
      <c r="DR191" s="926"/>
      <c r="DS191" s="926"/>
      <c r="DT191" s="926"/>
      <c r="DU191" s="926"/>
      <c r="DV191" s="926"/>
      <c r="DW191" s="926"/>
      <c r="DX191" s="926"/>
      <c r="DY191" s="926"/>
      <c r="DZ191" s="926"/>
      <c r="EA191" s="926"/>
      <c r="EB191" s="926"/>
      <c r="EC191" s="926"/>
      <c r="ED191" s="926"/>
      <c r="EE191" s="926"/>
      <c r="EF191" s="926"/>
      <c r="EG191" s="926"/>
      <c r="EH191" s="926"/>
      <c r="EI191" s="926"/>
      <c r="EJ191" s="926"/>
      <c r="EK191" s="926"/>
      <c r="EL191" s="926"/>
      <c r="EM191" s="926"/>
      <c r="EN191" s="926"/>
      <c r="EO191" s="926"/>
      <c r="EP191" s="926"/>
      <c r="EQ191" s="926"/>
      <c r="ER191" s="926"/>
      <c r="ES191" s="926"/>
      <c r="ET191" s="926"/>
      <c r="EU191" s="926"/>
      <c r="EV191" s="926"/>
      <c r="EW191" s="926"/>
      <c r="EX191" s="926"/>
      <c r="EY191" s="926"/>
      <c r="EZ191" s="926"/>
      <c r="FA191" s="926"/>
      <c r="FB191" s="926"/>
      <c r="FC191" s="926"/>
      <c r="FD191" s="926"/>
      <c r="FE191" s="926"/>
      <c r="FF191" s="926"/>
      <c r="FG191" s="926"/>
      <c r="FH191" s="926"/>
      <c r="FI191" s="926"/>
      <c r="FJ191" s="926"/>
      <c r="FK191" s="926"/>
      <c r="FL191" s="926"/>
      <c r="FM191" s="926"/>
      <c r="FN191" s="926"/>
      <c r="FO191" s="926"/>
      <c r="FP191" s="926"/>
      <c r="FQ191" s="926"/>
      <c r="FR191" s="926"/>
      <c r="FS191" s="926"/>
      <c r="FT191" s="926"/>
      <c r="FU191" s="926"/>
      <c r="FV191" s="926"/>
      <c r="FW191" s="926"/>
      <c r="FX191" s="926"/>
      <c r="FY191" s="926"/>
      <c r="FZ191" s="926"/>
      <c r="GA191" s="926"/>
      <c r="GB191" s="926"/>
      <c r="GC191" s="926"/>
      <c r="GD191" s="926"/>
      <c r="GE191" s="926"/>
      <c r="GF191" s="926"/>
      <c r="GG191" s="926"/>
      <c r="GH191" s="926"/>
      <c r="GI191" s="926"/>
      <c r="GJ191" s="926"/>
      <c r="GK191" s="926"/>
      <c r="GL191" s="926"/>
      <c r="GM191" s="926"/>
      <c r="GN191" s="926"/>
      <c r="GO191" s="926"/>
      <c r="GP191" s="926"/>
      <c r="GQ191" s="926"/>
      <c r="GR191" s="926"/>
      <c r="GS191" s="926"/>
      <c r="GT191" s="926"/>
      <c r="GU191" s="926"/>
      <c r="GV191" s="926"/>
      <c r="GW191" s="926"/>
      <c r="GX191" s="926"/>
      <c r="GY191" s="926"/>
      <c r="GZ191" s="926"/>
      <c r="HA191" s="926"/>
      <c r="HB191" s="926"/>
      <c r="HC191" s="926"/>
      <c r="HD191" s="926"/>
      <c r="HE191" s="926"/>
      <c r="HF191" s="926"/>
      <c r="HG191" s="926"/>
      <c r="HH191" s="926"/>
      <c r="HI191" s="926"/>
      <c r="HJ191" s="926"/>
      <c r="HK191" s="926"/>
      <c r="HL191" s="926"/>
      <c r="HM191" s="926"/>
      <c r="HN191" s="926"/>
      <c r="HO191" s="926"/>
      <c r="HP191" s="926"/>
      <c r="HQ191" s="926"/>
      <c r="HR191" s="926"/>
      <c r="HS191" s="926"/>
      <c r="HT191" s="926"/>
      <c r="HU191" s="926"/>
      <c r="HV191" s="926"/>
      <c r="HW191" s="926"/>
      <c r="HX191" s="926"/>
      <c r="HY191" s="926"/>
      <c r="HZ191" s="926"/>
      <c r="IA191" s="926"/>
      <c r="IB191" s="926"/>
      <c r="IC191" s="926"/>
      <c r="ID191" s="926"/>
      <c r="IE191" s="926"/>
      <c r="IF191" s="926"/>
      <c r="IG191" s="926"/>
      <c r="IH191" s="926"/>
      <c r="II191" s="926"/>
      <c r="IJ191" s="926"/>
      <c r="IK191" s="926"/>
      <c r="IL191" s="926"/>
      <c r="IM191" s="926"/>
      <c r="IN191" s="926"/>
      <c r="IO191" s="926"/>
      <c r="IP191" s="926"/>
      <c r="IQ191" s="926"/>
      <c r="IR191" s="926"/>
      <c r="IS191" s="926"/>
      <c r="IT191" s="926"/>
      <c r="IU191" s="926"/>
      <c r="IV191" s="926"/>
    </row>
    <row r="192" spans="1:256" s="1183" customFormat="1" ht="15" customHeight="1">
      <c r="A192" s="1018"/>
      <c r="B192" s="1018"/>
      <c r="C192" s="1018"/>
      <c r="D192" s="1103"/>
      <c r="E192" s="1103"/>
      <c r="F192" s="1103"/>
      <c r="G192" s="1021"/>
      <c r="H192" s="1021"/>
      <c r="I192" s="926"/>
      <c r="J192" s="1022"/>
      <c r="K192" s="926"/>
      <c r="L192" s="926"/>
      <c r="M192" s="1022"/>
      <c r="N192" s="926"/>
      <c r="O192" s="926"/>
      <c r="P192" s="926"/>
      <c r="Q192" s="926"/>
      <c r="R192" s="926"/>
      <c r="S192" s="926"/>
      <c r="T192" s="926"/>
      <c r="U192" s="926"/>
      <c r="V192" s="926"/>
      <c r="W192" s="926"/>
      <c r="X192" s="926"/>
      <c r="Y192" s="926"/>
      <c r="Z192" s="926"/>
      <c r="AA192" s="926"/>
      <c r="AB192" s="926"/>
      <c r="AC192" s="926"/>
      <c r="AD192" s="926"/>
      <c r="AE192" s="926"/>
      <c r="AF192" s="926"/>
      <c r="AG192" s="926"/>
      <c r="AH192" s="926"/>
      <c r="AI192" s="926"/>
      <c r="AJ192" s="926"/>
      <c r="AK192" s="926"/>
      <c r="AL192" s="926"/>
      <c r="AM192" s="926"/>
      <c r="AN192" s="926"/>
      <c r="AO192" s="926"/>
      <c r="AP192" s="926"/>
      <c r="AQ192" s="926"/>
      <c r="AR192" s="926"/>
      <c r="AS192" s="926"/>
      <c r="AT192" s="926"/>
      <c r="AU192" s="926"/>
      <c r="AV192" s="926"/>
      <c r="AW192" s="926"/>
      <c r="AX192" s="926"/>
      <c r="AY192" s="926"/>
      <c r="AZ192" s="926"/>
      <c r="BA192" s="926"/>
      <c r="BB192" s="926"/>
      <c r="BC192" s="926"/>
      <c r="BD192" s="926"/>
      <c r="BE192" s="926"/>
      <c r="BF192" s="926"/>
      <c r="BG192" s="926"/>
      <c r="BH192" s="926"/>
      <c r="BI192" s="926"/>
      <c r="BJ192" s="926"/>
      <c r="BK192" s="926"/>
      <c r="BL192" s="926"/>
      <c r="BM192" s="926"/>
      <c r="BN192" s="926"/>
      <c r="BO192" s="926"/>
      <c r="BP192" s="926"/>
      <c r="BQ192" s="926"/>
      <c r="BR192" s="926"/>
      <c r="BS192" s="926"/>
      <c r="BT192" s="926"/>
      <c r="BU192" s="926"/>
      <c r="BV192" s="926"/>
      <c r="BW192" s="926"/>
      <c r="BX192" s="926"/>
      <c r="BY192" s="926"/>
      <c r="BZ192" s="926"/>
      <c r="CA192" s="926"/>
      <c r="CB192" s="926"/>
      <c r="CC192" s="926"/>
      <c r="CD192" s="926"/>
      <c r="CE192" s="926"/>
      <c r="CF192" s="926"/>
      <c r="CG192" s="926"/>
      <c r="CH192" s="926"/>
      <c r="CI192" s="926"/>
      <c r="CJ192" s="926"/>
      <c r="CK192" s="926"/>
      <c r="CL192" s="926"/>
      <c r="CM192" s="926"/>
      <c r="CN192" s="926"/>
      <c r="CO192" s="926"/>
      <c r="CP192" s="926"/>
      <c r="CQ192" s="926"/>
      <c r="CR192" s="926"/>
      <c r="CS192" s="926"/>
      <c r="CT192" s="926"/>
      <c r="CU192" s="926"/>
      <c r="CV192" s="926"/>
      <c r="CW192" s="926"/>
      <c r="CX192" s="926"/>
      <c r="CY192" s="926"/>
      <c r="CZ192" s="926"/>
      <c r="DA192" s="926"/>
      <c r="DB192" s="926"/>
      <c r="DC192" s="926"/>
      <c r="DD192" s="926"/>
      <c r="DE192" s="926"/>
      <c r="DF192" s="926"/>
      <c r="DG192" s="926"/>
      <c r="DH192" s="926"/>
      <c r="DI192" s="926"/>
      <c r="DJ192" s="926"/>
      <c r="DK192" s="926"/>
      <c r="DL192" s="926"/>
      <c r="DM192" s="926"/>
      <c r="DN192" s="926"/>
      <c r="DO192" s="926"/>
      <c r="DP192" s="926"/>
      <c r="DQ192" s="926"/>
      <c r="DR192" s="926"/>
      <c r="DS192" s="926"/>
      <c r="DT192" s="926"/>
      <c r="DU192" s="926"/>
      <c r="DV192" s="926"/>
      <c r="DW192" s="926"/>
      <c r="DX192" s="926"/>
      <c r="DY192" s="926"/>
      <c r="DZ192" s="926"/>
      <c r="EA192" s="926"/>
      <c r="EB192" s="926"/>
      <c r="EC192" s="926"/>
      <c r="ED192" s="926"/>
      <c r="EE192" s="926"/>
      <c r="EF192" s="926"/>
      <c r="EG192" s="926"/>
      <c r="EH192" s="926"/>
      <c r="EI192" s="926"/>
      <c r="EJ192" s="926"/>
      <c r="EK192" s="926"/>
      <c r="EL192" s="926"/>
      <c r="EM192" s="926"/>
      <c r="EN192" s="926"/>
      <c r="EO192" s="926"/>
      <c r="EP192" s="926"/>
      <c r="EQ192" s="926"/>
      <c r="ER192" s="926"/>
      <c r="ES192" s="926"/>
      <c r="ET192" s="926"/>
      <c r="EU192" s="926"/>
      <c r="EV192" s="926"/>
      <c r="EW192" s="926"/>
      <c r="EX192" s="926"/>
      <c r="EY192" s="926"/>
      <c r="EZ192" s="926"/>
      <c r="FA192" s="926"/>
      <c r="FB192" s="926"/>
      <c r="FC192" s="926"/>
      <c r="FD192" s="926"/>
      <c r="FE192" s="926"/>
      <c r="FF192" s="926"/>
      <c r="FG192" s="926"/>
      <c r="FH192" s="926"/>
      <c r="FI192" s="926"/>
      <c r="FJ192" s="926"/>
      <c r="FK192" s="926"/>
      <c r="FL192" s="926"/>
      <c r="FM192" s="926"/>
      <c r="FN192" s="926"/>
      <c r="FO192" s="926"/>
      <c r="FP192" s="926"/>
      <c r="FQ192" s="926"/>
      <c r="FR192" s="926"/>
      <c r="FS192" s="926"/>
      <c r="FT192" s="926"/>
      <c r="FU192" s="926"/>
      <c r="FV192" s="926"/>
      <c r="FW192" s="926"/>
      <c r="FX192" s="926"/>
      <c r="FY192" s="926"/>
      <c r="FZ192" s="926"/>
      <c r="GA192" s="926"/>
      <c r="GB192" s="926"/>
      <c r="GC192" s="926"/>
      <c r="GD192" s="926"/>
      <c r="GE192" s="926"/>
      <c r="GF192" s="926"/>
      <c r="GG192" s="926"/>
      <c r="GH192" s="926"/>
      <c r="GI192" s="926"/>
      <c r="GJ192" s="926"/>
      <c r="GK192" s="926"/>
      <c r="GL192" s="926"/>
      <c r="GM192" s="926"/>
      <c r="GN192" s="926"/>
      <c r="GO192" s="926"/>
      <c r="GP192" s="926"/>
      <c r="GQ192" s="926"/>
      <c r="GR192" s="926"/>
      <c r="GS192" s="926"/>
      <c r="GT192" s="926"/>
      <c r="GU192" s="926"/>
      <c r="GV192" s="926"/>
      <c r="GW192" s="926"/>
      <c r="GX192" s="926"/>
      <c r="GY192" s="926"/>
      <c r="GZ192" s="926"/>
      <c r="HA192" s="926"/>
      <c r="HB192" s="926"/>
      <c r="HC192" s="926"/>
      <c r="HD192" s="926"/>
      <c r="HE192" s="926"/>
      <c r="HF192" s="926"/>
      <c r="HG192" s="926"/>
      <c r="HH192" s="926"/>
      <c r="HI192" s="926"/>
      <c r="HJ192" s="926"/>
      <c r="HK192" s="926"/>
      <c r="HL192" s="926"/>
      <c r="HM192" s="926"/>
      <c r="HN192" s="926"/>
      <c r="HO192" s="926"/>
      <c r="HP192" s="926"/>
      <c r="HQ192" s="926"/>
      <c r="HR192" s="926"/>
      <c r="HS192" s="926"/>
      <c r="HT192" s="926"/>
      <c r="HU192" s="926"/>
      <c r="HV192" s="926"/>
      <c r="HW192" s="926"/>
      <c r="HX192" s="926"/>
      <c r="HY192" s="926"/>
      <c r="HZ192" s="926"/>
      <c r="IA192" s="926"/>
      <c r="IB192" s="926"/>
      <c r="IC192" s="926"/>
      <c r="ID192" s="926"/>
      <c r="IE192" s="926"/>
      <c r="IF192" s="926"/>
      <c r="IG192" s="926"/>
      <c r="IH192" s="926"/>
      <c r="II192" s="926"/>
      <c r="IJ192" s="926"/>
      <c r="IK192" s="926"/>
      <c r="IL192" s="926"/>
      <c r="IM192" s="926"/>
      <c r="IN192" s="926"/>
      <c r="IO192" s="926"/>
      <c r="IP192" s="926"/>
      <c r="IQ192" s="926"/>
      <c r="IR192" s="926"/>
      <c r="IS192" s="926"/>
      <c r="IT192" s="926"/>
      <c r="IU192" s="926"/>
      <c r="IV192" s="926"/>
    </row>
    <row r="193" spans="1:256" s="1183" customFormat="1" ht="15" customHeight="1">
      <c r="A193" s="1018"/>
      <c r="B193" s="1018"/>
      <c r="C193" s="1018"/>
      <c r="D193" s="1103"/>
      <c r="E193" s="1103"/>
      <c r="F193" s="1103"/>
      <c r="G193" s="1021"/>
      <c r="H193" s="1021"/>
      <c r="I193" s="926"/>
      <c r="J193" s="1022"/>
      <c r="K193" s="926"/>
      <c r="L193" s="926"/>
      <c r="M193" s="1022"/>
      <c r="N193" s="926"/>
      <c r="O193" s="926"/>
      <c r="P193" s="926"/>
      <c r="Q193" s="926"/>
      <c r="R193" s="926"/>
      <c r="S193" s="926"/>
      <c r="T193" s="926"/>
      <c r="U193" s="926"/>
      <c r="V193" s="926"/>
      <c r="W193" s="926"/>
      <c r="X193" s="926"/>
      <c r="Y193" s="926"/>
      <c r="Z193" s="926"/>
      <c r="AA193" s="926"/>
      <c r="AB193" s="926"/>
      <c r="AC193" s="926"/>
      <c r="AD193" s="926"/>
      <c r="AE193" s="926"/>
      <c r="AF193" s="926"/>
      <c r="AG193" s="926"/>
      <c r="AH193" s="926"/>
      <c r="AI193" s="926"/>
      <c r="AJ193" s="926"/>
      <c r="AK193" s="926"/>
      <c r="AL193" s="926"/>
      <c r="AM193" s="926"/>
      <c r="AN193" s="926"/>
      <c r="AO193" s="926"/>
      <c r="AP193" s="926"/>
      <c r="AQ193" s="926"/>
      <c r="AR193" s="926"/>
      <c r="AS193" s="926"/>
      <c r="AT193" s="926"/>
      <c r="AU193" s="926"/>
      <c r="AV193" s="926"/>
      <c r="AW193" s="926"/>
      <c r="AX193" s="926"/>
      <c r="AY193" s="926"/>
      <c r="AZ193" s="926"/>
      <c r="BA193" s="926"/>
      <c r="BB193" s="926"/>
      <c r="BC193" s="926"/>
      <c r="BD193" s="926"/>
      <c r="BE193" s="926"/>
      <c r="BF193" s="926"/>
      <c r="BG193" s="926"/>
      <c r="BH193" s="926"/>
      <c r="BI193" s="926"/>
      <c r="BJ193" s="926"/>
      <c r="BK193" s="926"/>
      <c r="BL193" s="926"/>
      <c r="BM193" s="926"/>
      <c r="BN193" s="926"/>
      <c r="BO193" s="926"/>
      <c r="BP193" s="926"/>
      <c r="BQ193" s="926"/>
      <c r="BR193" s="926"/>
      <c r="BS193" s="926"/>
      <c r="BT193" s="926"/>
      <c r="BU193" s="926"/>
      <c r="BV193" s="926"/>
      <c r="BW193" s="926"/>
      <c r="BX193" s="926"/>
      <c r="BY193" s="926"/>
      <c r="BZ193" s="926"/>
      <c r="CA193" s="926"/>
      <c r="CB193" s="926"/>
      <c r="CC193" s="926"/>
      <c r="CD193" s="926"/>
      <c r="CE193" s="926"/>
      <c r="CF193" s="926"/>
      <c r="CG193" s="926"/>
      <c r="CH193" s="926"/>
      <c r="CI193" s="926"/>
      <c r="CJ193" s="926"/>
      <c r="CK193" s="926"/>
      <c r="CL193" s="926"/>
      <c r="CM193" s="926"/>
      <c r="CN193" s="926"/>
      <c r="CO193" s="926"/>
      <c r="CP193" s="926"/>
      <c r="CQ193" s="926"/>
      <c r="CR193" s="926"/>
      <c r="CS193" s="926"/>
      <c r="CT193" s="926"/>
      <c r="CU193" s="926"/>
      <c r="CV193" s="926"/>
      <c r="CW193" s="926"/>
      <c r="CX193" s="926"/>
      <c r="CY193" s="926"/>
      <c r="CZ193" s="926"/>
      <c r="DA193" s="926"/>
      <c r="DB193" s="926"/>
      <c r="DC193" s="926"/>
      <c r="DD193" s="926"/>
      <c r="DE193" s="926"/>
      <c r="DF193" s="926"/>
      <c r="DG193" s="926"/>
      <c r="DH193" s="926"/>
      <c r="DI193" s="926"/>
      <c r="DJ193" s="926"/>
      <c r="DK193" s="926"/>
      <c r="DL193" s="926"/>
      <c r="DM193" s="926"/>
      <c r="DN193" s="926"/>
      <c r="DO193" s="926"/>
      <c r="DP193" s="926"/>
      <c r="DQ193" s="926"/>
      <c r="DR193" s="926"/>
      <c r="DS193" s="926"/>
      <c r="DT193" s="926"/>
      <c r="DU193" s="926"/>
      <c r="DV193" s="926"/>
      <c r="DW193" s="926"/>
      <c r="DX193" s="926"/>
      <c r="DY193" s="926"/>
      <c r="DZ193" s="926"/>
      <c r="EA193" s="926"/>
      <c r="EB193" s="926"/>
      <c r="EC193" s="926"/>
      <c r="ED193" s="926"/>
      <c r="EE193" s="926"/>
      <c r="EF193" s="926"/>
      <c r="EG193" s="926"/>
      <c r="EH193" s="926"/>
      <c r="EI193" s="926"/>
      <c r="EJ193" s="926"/>
      <c r="EK193" s="926"/>
      <c r="EL193" s="926"/>
      <c r="EM193" s="926"/>
      <c r="EN193" s="926"/>
      <c r="EO193" s="926"/>
      <c r="EP193" s="926"/>
      <c r="EQ193" s="926"/>
      <c r="ER193" s="926"/>
      <c r="ES193" s="926"/>
      <c r="ET193" s="926"/>
      <c r="EU193" s="926"/>
      <c r="EV193" s="926"/>
      <c r="EW193" s="926"/>
      <c r="EX193" s="926"/>
      <c r="EY193" s="926"/>
      <c r="EZ193" s="926"/>
      <c r="FA193" s="926"/>
      <c r="FB193" s="926"/>
      <c r="FC193" s="926"/>
      <c r="FD193" s="926"/>
      <c r="FE193" s="926"/>
      <c r="FF193" s="926"/>
      <c r="FG193" s="926"/>
      <c r="FH193" s="926"/>
      <c r="FI193" s="926"/>
      <c r="FJ193" s="926"/>
      <c r="FK193" s="926"/>
      <c r="FL193" s="926"/>
      <c r="FM193" s="926"/>
      <c r="FN193" s="926"/>
      <c r="FO193" s="926"/>
      <c r="FP193" s="926"/>
      <c r="FQ193" s="926"/>
      <c r="FR193" s="926"/>
      <c r="FS193" s="926"/>
      <c r="FT193" s="926"/>
      <c r="FU193" s="926"/>
      <c r="FV193" s="926"/>
      <c r="FW193" s="926"/>
      <c r="FX193" s="926"/>
      <c r="FY193" s="926"/>
      <c r="FZ193" s="926"/>
      <c r="GA193" s="926"/>
      <c r="GB193" s="926"/>
      <c r="GC193" s="926"/>
      <c r="GD193" s="926"/>
      <c r="GE193" s="926"/>
      <c r="GF193" s="926"/>
      <c r="GG193" s="926"/>
      <c r="GH193" s="926"/>
      <c r="GI193" s="926"/>
      <c r="GJ193" s="926"/>
      <c r="GK193" s="926"/>
      <c r="GL193" s="926"/>
      <c r="GM193" s="926"/>
      <c r="GN193" s="926"/>
      <c r="GO193" s="926"/>
      <c r="GP193" s="926"/>
      <c r="GQ193" s="926"/>
      <c r="GR193" s="926"/>
      <c r="GS193" s="926"/>
      <c r="GT193" s="926"/>
      <c r="GU193" s="926"/>
      <c r="GV193" s="926"/>
      <c r="GW193" s="926"/>
      <c r="GX193" s="926"/>
      <c r="GY193" s="926"/>
      <c r="GZ193" s="926"/>
      <c r="HA193" s="926"/>
      <c r="HB193" s="926"/>
      <c r="HC193" s="926"/>
      <c r="HD193" s="926"/>
      <c r="HE193" s="926"/>
      <c r="HF193" s="926"/>
      <c r="HG193" s="926"/>
      <c r="HH193" s="926"/>
      <c r="HI193" s="926"/>
      <c r="HJ193" s="926"/>
      <c r="HK193" s="926"/>
      <c r="HL193" s="926"/>
      <c r="HM193" s="926"/>
      <c r="HN193" s="926"/>
      <c r="HO193" s="926"/>
      <c r="HP193" s="926"/>
      <c r="HQ193" s="926"/>
      <c r="HR193" s="926"/>
      <c r="HS193" s="926"/>
      <c r="HT193" s="926"/>
      <c r="HU193" s="926"/>
      <c r="HV193" s="926"/>
      <c r="HW193" s="926"/>
      <c r="HX193" s="926"/>
      <c r="HY193" s="926"/>
      <c r="HZ193" s="926"/>
      <c r="IA193" s="926"/>
      <c r="IB193" s="926"/>
      <c r="IC193" s="926"/>
      <c r="ID193" s="926"/>
      <c r="IE193" s="926"/>
      <c r="IF193" s="926"/>
      <c r="IG193" s="926"/>
      <c r="IH193" s="926"/>
      <c r="II193" s="926"/>
      <c r="IJ193" s="926"/>
      <c r="IK193" s="926"/>
      <c r="IL193" s="926"/>
      <c r="IM193" s="926"/>
      <c r="IN193" s="926"/>
      <c r="IO193" s="926"/>
      <c r="IP193" s="926"/>
      <c r="IQ193" s="926"/>
      <c r="IR193" s="926"/>
      <c r="IS193" s="926"/>
      <c r="IT193" s="926"/>
      <c r="IU193" s="926"/>
      <c r="IV193" s="926"/>
    </row>
    <row r="194" spans="1:256" s="1183" customFormat="1" ht="15" customHeight="1">
      <c r="A194" s="1018"/>
      <c r="B194" s="1018"/>
      <c r="C194" s="1018"/>
      <c r="D194" s="1103"/>
      <c r="E194" s="1103"/>
      <c r="F194" s="1103"/>
      <c r="G194" s="1021"/>
      <c r="H194" s="1021"/>
      <c r="I194" s="926"/>
      <c r="J194" s="1022"/>
      <c r="K194" s="926"/>
      <c r="L194" s="926"/>
      <c r="M194" s="1022"/>
      <c r="N194" s="926"/>
      <c r="O194" s="926"/>
      <c r="P194" s="926"/>
      <c r="Q194" s="926"/>
      <c r="R194" s="926"/>
      <c r="S194" s="926"/>
      <c r="T194" s="926"/>
      <c r="U194" s="926"/>
      <c r="V194" s="926"/>
      <c r="W194" s="926"/>
      <c r="X194" s="926"/>
      <c r="Y194" s="926"/>
      <c r="Z194" s="926"/>
      <c r="AA194" s="926"/>
      <c r="AB194" s="926"/>
      <c r="AC194" s="926"/>
      <c r="AD194" s="926"/>
      <c r="AE194" s="926"/>
      <c r="AF194" s="926"/>
      <c r="AG194" s="926"/>
      <c r="AH194" s="926"/>
      <c r="AI194" s="926"/>
      <c r="AJ194" s="926"/>
      <c r="AK194" s="926"/>
      <c r="AL194" s="926"/>
      <c r="AM194" s="926"/>
      <c r="AN194" s="926"/>
      <c r="AO194" s="926"/>
      <c r="AP194" s="926"/>
      <c r="AQ194" s="926"/>
      <c r="AR194" s="926"/>
      <c r="AS194" s="926"/>
      <c r="AT194" s="926"/>
      <c r="AU194" s="926"/>
      <c r="AV194" s="926"/>
      <c r="AW194" s="926"/>
      <c r="AX194" s="926"/>
      <c r="AY194" s="926"/>
      <c r="AZ194" s="926"/>
      <c r="BA194" s="926"/>
      <c r="BB194" s="926"/>
      <c r="BC194" s="926"/>
      <c r="BD194" s="926"/>
      <c r="BE194" s="926"/>
      <c r="BF194" s="926"/>
      <c r="BG194" s="926"/>
      <c r="BH194" s="926"/>
      <c r="BI194" s="926"/>
      <c r="BJ194" s="926"/>
      <c r="BK194" s="926"/>
      <c r="BL194" s="926"/>
      <c r="BM194" s="926"/>
      <c r="BN194" s="926"/>
      <c r="BO194" s="926"/>
      <c r="BP194" s="926"/>
      <c r="BQ194" s="926"/>
      <c r="BR194" s="926"/>
      <c r="BS194" s="926"/>
      <c r="BT194" s="926"/>
      <c r="BU194" s="926"/>
      <c r="BV194" s="926"/>
      <c r="BW194" s="926"/>
      <c r="BX194" s="926"/>
      <c r="BY194" s="926"/>
      <c r="BZ194" s="926"/>
      <c r="CA194" s="926"/>
      <c r="CB194" s="926"/>
      <c r="CC194" s="926"/>
      <c r="CD194" s="926"/>
      <c r="CE194" s="926"/>
      <c r="CF194" s="926"/>
      <c r="CG194" s="926"/>
      <c r="CH194" s="926"/>
      <c r="CI194" s="926"/>
      <c r="CJ194" s="926"/>
      <c r="CK194" s="926"/>
      <c r="CL194" s="926"/>
      <c r="CM194" s="926"/>
      <c r="CN194" s="926"/>
      <c r="CO194" s="926"/>
      <c r="CP194" s="926"/>
      <c r="CQ194" s="926"/>
      <c r="CR194" s="926"/>
      <c r="CS194" s="926"/>
      <c r="CT194" s="926"/>
      <c r="CU194" s="926"/>
      <c r="CV194" s="926"/>
      <c r="CW194" s="926"/>
      <c r="CX194" s="926"/>
      <c r="CY194" s="926"/>
      <c r="CZ194" s="926"/>
      <c r="DA194" s="926"/>
      <c r="DB194" s="926"/>
      <c r="DC194" s="926"/>
      <c r="DD194" s="926"/>
      <c r="DE194" s="926"/>
      <c r="DF194" s="926"/>
      <c r="DG194" s="926"/>
      <c r="DH194" s="926"/>
      <c r="DI194" s="926"/>
      <c r="DJ194" s="926"/>
      <c r="DK194" s="926"/>
      <c r="DL194" s="926"/>
      <c r="DM194" s="926"/>
      <c r="DN194" s="926"/>
      <c r="DO194" s="926"/>
      <c r="DP194" s="926"/>
      <c r="DQ194" s="926"/>
      <c r="DR194" s="926"/>
      <c r="DS194" s="926"/>
      <c r="DT194" s="926"/>
      <c r="DU194" s="926"/>
      <c r="DV194" s="926"/>
      <c r="DW194" s="926"/>
      <c r="DX194" s="926"/>
      <c r="DY194" s="926"/>
      <c r="DZ194" s="926"/>
      <c r="EA194" s="926"/>
      <c r="EB194" s="926"/>
      <c r="EC194" s="926"/>
      <c r="ED194" s="926"/>
      <c r="EE194" s="926"/>
      <c r="EF194" s="926"/>
      <c r="EG194" s="926"/>
      <c r="EH194" s="926"/>
      <c r="EI194" s="926"/>
      <c r="EJ194" s="926"/>
      <c r="EK194" s="926"/>
      <c r="EL194" s="926"/>
      <c r="EM194" s="926"/>
      <c r="EN194" s="926"/>
      <c r="EO194" s="926"/>
      <c r="EP194" s="926"/>
      <c r="EQ194" s="926"/>
      <c r="ER194" s="926"/>
      <c r="ES194" s="926"/>
      <c r="ET194" s="926"/>
      <c r="EU194" s="926"/>
      <c r="EV194" s="926"/>
      <c r="EW194" s="926"/>
      <c r="EX194" s="926"/>
      <c r="EY194" s="926"/>
      <c r="EZ194" s="926"/>
      <c r="FA194" s="926"/>
      <c r="FB194" s="926"/>
      <c r="FC194" s="926"/>
      <c r="FD194" s="926"/>
      <c r="FE194" s="926"/>
      <c r="FF194" s="926"/>
      <c r="FG194" s="926"/>
      <c r="FH194" s="926"/>
      <c r="FI194" s="926"/>
      <c r="FJ194" s="926"/>
      <c r="FK194" s="926"/>
      <c r="FL194" s="926"/>
      <c r="FM194" s="926"/>
      <c r="FN194" s="926"/>
      <c r="FO194" s="926"/>
      <c r="FP194" s="926"/>
      <c r="FQ194" s="926"/>
      <c r="FR194" s="926"/>
      <c r="FS194" s="926"/>
      <c r="FT194" s="926"/>
      <c r="FU194" s="926"/>
      <c r="FV194" s="926"/>
      <c r="FW194" s="926"/>
      <c r="FX194" s="926"/>
      <c r="FY194" s="926"/>
      <c r="FZ194" s="926"/>
      <c r="GA194" s="926"/>
      <c r="GB194" s="926"/>
      <c r="GC194" s="926"/>
      <c r="GD194" s="926"/>
      <c r="GE194" s="926"/>
      <c r="GF194" s="926"/>
      <c r="GG194" s="926"/>
      <c r="GH194" s="926"/>
      <c r="GI194" s="926"/>
      <c r="GJ194" s="926"/>
      <c r="GK194" s="926"/>
      <c r="GL194" s="926"/>
      <c r="GM194" s="926"/>
      <c r="GN194" s="926"/>
      <c r="GO194" s="926"/>
      <c r="GP194" s="926"/>
      <c r="GQ194" s="926"/>
      <c r="GR194" s="926"/>
      <c r="GS194" s="926"/>
      <c r="GT194" s="926"/>
      <c r="GU194" s="926"/>
      <c r="GV194" s="926"/>
      <c r="GW194" s="926"/>
      <c r="GX194" s="926"/>
      <c r="GY194" s="926"/>
      <c r="GZ194" s="926"/>
      <c r="HA194" s="926"/>
      <c r="HB194" s="926"/>
      <c r="HC194" s="926"/>
      <c r="HD194" s="926"/>
      <c r="HE194" s="926"/>
      <c r="HF194" s="926"/>
      <c r="HG194" s="926"/>
      <c r="HH194" s="926"/>
      <c r="HI194" s="926"/>
      <c r="HJ194" s="926"/>
      <c r="HK194" s="926"/>
      <c r="HL194" s="926"/>
      <c r="HM194" s="926"/>
      <c r="HN194" s="926"/>
      <c r="HO194" s="926"/>
      <c r="HP194" s="926"/>
      <c r="HQ194" s="926"/>
      <c r="HR194" s="926"/>
      <c r="HS194" s="926"/>
      <c r="HT194" s="926"/>
      <c r="HU194" s="926"/>
      <c r="HV194" s="926"/>
      <c r="HW194" s="926"/>
      <c r="HX194" s="926"/>
      <c r="HY194" s="926"/>
      <c r="HZ194" s="926"/>
      <c r="IA194" s="926"/>
      <c r="IB194" s="926"/>
      <c r="IC194" s="926"/>
      <c r="ID194" s="926"/>
      <c r="IE194" s="926"/>
      <c r="IF194" s="926"/>
      <c r="IG194" s="926"/>
      <c r="IH194" s="926"/>
      <c r="II194" s="926"/>
      <c r="IJ194" s="926"/>
      <c r="IK194" s="926"/>
      <c r="IL194" s="926"/>
      <c r="IM194" s="926"/>
      <c r="IN194" s="926"/>
      <c r="IO194" s="926"/>
      <c r="IP194" s="926"/>
      <c r="IQ194" s="926"/>
      <c r="IR194" s="926"/>
      <c r="IS194" s="926"/>
      <c r="IT194" s="926"/>
      <c r="IU194" s="926"/>
      <c r="IV194" s="926"/>
    </row>
    <row r="195" spans="1:256" s="1183" customFormat="1" ht="15" customHeight="1">
      <c r="A195" s="1018"/>
      <c r="B195" s="1018"/>
      <c r="C195" s="1018"/>
      <c r="D195" s="1103"/>
      <c r="E195" s="1103"/>
      <c r="F195" s="1103"/>
      <c r="G195" s="1021"/>
      <c r="H195" s="1021"/>
      <c r="I195" s="926"/>
      <c r="J195" s="1022"/>
      <c r="K195" s="926"/>
      <c r="L195" s="926"/>
      <c r="M195" s="1022"/>
      <c r="N195" s="926"/>
      <c r="O195" s="926"/>
      <c r="P195" s="926"/>
      <c r="Q195" s="926"/>
      <c r="R195" s="926"/>
      <c r="S195" s="926"/>
      <c r="T195" s="926"/>
      <c r="U195" s="926"/>
      <c r="V195" s="926"/>
      <c r="W195" s="926"/>
      <c r="X195" s="926"/>
      <c r="Y195" s="926"/>
      <c r="Z195" s="926"/>
      <c r="AA195" s="926"/>
      <c r="AB195" s="926"/>
      <c r="AC195" s="926"/>
      <c r="AD195" s="926"/>
      <c r="AE195" s="926"/>
      <c r="AF195" s="926"/>
      <c r="AG195" s="926"/>
      <c r="AH195" s="926"/>
      <c r="AI195" s="926"/>
      <c r="AJ195" s="926"/>
      <c r="AK195" s="926"/>
      <c r="AL195" s="926"/>
      <c r="AM195" s="926"/>
      <c r="AN195" s="926"/>
      <c r="AO195" s="926"/>
      <c r="AP195" s="926"/>
      <c r="AQ195" s="926"/>
      <c r="AR195" s="926"/>
      <c r="AS195" s="926"/>
      <c r="AT195" s="926"/>
      <c r="AU195" s="926"/>
      <c r="AV195" s="926"/>
      <c r="AW195" s="926"/>
      <c r="AX195" s="926"/>
      <c r="AY195" s="926"/>
      <c r="AZ195" s="926"/>
      <c r="BA195" s="926"/>
      <c r="BB195" s="926"/>
      <c r="BC195" s="926"/>
      <c r="BD195" s="926"/>
      <c r="BE195" s="926"/>
      <c r="BF195" s="926"/>
      <c r="BG195" s="926"/>
      <c r="BH195" s="926"/>
      <c r="BI195" s="926"/>
      <c r="BJ195" s="926"/>
      <c r="BK195" s="926"/>
      <c r="BL195" s="926"/>
      <c r="BM195" s="926"/>
      <c r="BN195" s="926"/>
      <c r="BO195" s="926"/>
      <c r="BP195" s="926"/>
      <c r="BQ195" s="926"/>
      <c r="BR195" s="926"/>
      <c r="BS195" s="926"/>
      <c r="BT195" s="926"/>
      <c r="BU195" s="926"/>
      <c r="BV195" s="926"/>
      <c r="BW195" s="926"/>
      <c r="BX195" s="926"/>
      <c r="BY195" s="926"/>
      <c r="BZ195" s="926"/>
      <c r="CA195" s="926"/>
      <c r="CB195" s="926"/>
      <c r="CC195" s="926"/>
      <c r="CD195" s="926"/>
      <c r="CE195" s="926"/>
      <c r="CF195" s="926"/>
      <c r="CG195" s="926"/>
      <c r="CH195" s="926"/>
      <c r="CI195" s="926"/>
      <c r="CJ195" s="926"/>
      <c r="CK195" s="926"/>
      <c r="CL195" s="926"/>
      <c r="CM195" s="926"/>
      <c r="CN195" s="926"/>
      <c r="CO195" s="926"/>
      <c r="CP195" s="926"/>
      <c r="CQ195" s="926"/>
      <c r="CR195" s="926"/>
      <c r="CS195" s="926"/>
      <c r="CT195" s="926"/>
      <c r="CU195" s="926"/>
      <c r="CV195" s="926"/>
      <c r="CW195" s="926"/>
      <c r="CX195" s="926"/>
      <c r="CY195" s="926"/>
      <c r="CZ195" s="926"/>
      <c r="DA195" s="926"/>
      <c r="DB195" s="926"/>
      <c r="DC195" s="926"/>
      <c r="DD195" s="926"/>
      <c r="DE195" s="926"/>
      <c r="DF195" s="926"/>
      <c r="DG195" s="926"/>
      <c r="DH195" s="926"/>
      <c r="DI195" s="926"/>
      <c r="DJ195" s="926"/>
      <c r="DK195" s="926"/>
      <c r="DL195" s="926"/>
      <c r="DM195" s="926"/>
      <c r="DN195" s="926"/>
      <c r="DO195" s="926"/>
      <c r="DP195" s="926"/>
      <c r="DQ195" s="926"/>
      <c r="DR195" s="926"/>
      <c r="DS195" s="926"/>
      <c r="DT195" s="926"/>
      <c r="DU195" s="926"/>
      <c r="DV195" s="926"/>
      <c r="DW195" s="926"/>
      <c r="DX195" s="926"/>
      <c r="DY195" s="926"/>
      <c r="DZ195" s="926"/>
      <c r="EA195" s="926"/>
      <c r="EB195" s="926"/>
      <c r="EC195" s="926"/>
      <c r="ED195" s="926"/>
      <c r="EE195" s="926"/>
      <c r="EF195" s="926"/>
      <c r="EG195" s="926"/>
      <c r="EH195" s="926"/>
      <c r="EI195" s="926"/>
      <c r="EJ195" s="926"/>
      <c r="EK195" s="926"/>
      <c r="EL195" s="926"/>
      <c r="EM195" s="926"/>
      <c r="EN195" s="926"/>
      <c r="EO195" s="926"/>
      <c r="EP195" s="926"/>
      <c r="EQ195" s="926"/>
      <c r="ER195" s="926"/>
      <c r="ES195" s="926"/>
      <c r="ET195" s="926"/>
      <c r="EU195" s="926"/>
      <c r="EV195" s="926"/>
      <c r="EW195" s="926"/>
      <c r="EX195" s="926"/>
      <c r="EY195" s="926"/>
      <c r="EZ195" s="926"/>
      <c r="FA195" s="926"/>
      <c r="FB195" s="926"/>
      <c r="FC195" s="926"/>
      <c r="FD195" s="926"/>
      <c r="FE195" s="926"/>
      <c r="FF195" s="926"/>
      <c r="FG195" s="926"/>
      <c r="FH195" s="926"/>
      <c r="FI195" s="926"/>
      <c r="FJ195" s="926"/>
      <c r="FK195" s="926"/>
      <c r="FL195" s="926"/>
      <c r="FM195" s="926"/>
      <c r="FN195" s="926"/>
      <c r="FO195" s="926"/>
      <c r="FP195" s="926"/>
      <c r="FQ195" s="926"/>
      <c r="FR195" s="926"/>
      <c r="FS195" s="926"/>
      <c r="FT195" s="926"/>
      <c r="FU195" s="926"/>
      <c r="FV195" s="926"/>
      <c r="FW195" s="926"/>
      <c r="FX195" s="926"/>
      <c r="FY195" s="926"/>
      <c r="FZ195" s="926"/>
      <c r="GA195" s="926"/>
      <c r="GB195" s="926"/>
      <c r="GC195" s="926"/>
      <c r="GD195" s="926"/>
      <c r="GE195" s="926"/>
      <c r="GF195" s="926"/>
      <c r="GG195" s="926"/>
      <c r="GH195" s="926"/>
      <c r="GI195" s="926"/>
      <c r="GJ195" s="926"/>
      <c r="GK195" s="926"/>
      <c r="GL195" s="926"/>
      <c r="GM195" s="926"/>
      <c r="GN195" s="926"/>
      <c r="GO195" s="926"/>
      <c r="GP195" s="926"/>
      <c r="GQ195" s="926"/>
      <c r="GR195" s="926"/>
      <c r="GS195" s="926"/>
      <c r="GT195" s="926"/>
      <c r="GU195" s="926"/>
      <c r="GV195" s="926"/>
      <c r="GW195" s="926"/>
      <c r="GX195" s="926"/>
      <c r="GY195" s="926"/>
      <c r="GZ195" s="926"/>
      <c r="HA195" s="926"/>
      <c r="HB195" s="926"/>
      <c r="HC195" s="926"/>
      <c r="HD195" s="926"/>
      <c r="HE195" s="926"/>
      <c r="HF195" s="926"/>
      <c r="HG195" s="926"/>
      <c r="HH195" s="926"/>
      <c r="HI195" s="926"/>
      <c r="HJ195" s="926"/>
      <c r="HK195" s="926"/>
      <c r="HL195" s="926"/>
      <c r="HM195" s="926"/>
      <c r="HN195" s="926"/>
      <c r="HO195" s="926"/>
      <c r="HP195" s="926"/>
      <c r="HQ195" s="926"/>
      <c r="HR195" s="926"/>
      <c r="HS195" s="926"/>
      <c r="HT195" s="926"/>
      <c r="HU195" s="926"/>
      <c r="HV195" s="926"/>
      <c r="HW195" s="926"/>
      <c r="HX195" s="926"/>
      <c r="HY195" s="926"/>
      <c r="HZ195" s="926"/>
      <c r="IA195" s="926"/>
      <c r="IB195" s="926"/>
      <c r="IC195" s="926"/>
      <c r="ID195" s="926"/>
      <c r="IE195" s="926"/>
      <c r="IF195" s="926"/>
      <c r="IG195" s="926"/>
      <c r="IH195" s="926"/>
      <c r="II195" s="926"/>
      <c r="IJ195" s="926"/>
      <c r="IK195" s="926"/>
      <c r="IL195" s="926"/>
      <c r="IM195" s="926"/>
      <c r="IN195" s="926"/>
      <c r="IO195" s="926"/>
      <c r="IP195" s="926"/>
      <c r="IQ195" s="926"/>
      <c r="IR195" s="926"/>
      <c r="IS195" s="926"/>
      <c r="IT195" s="926"/>
      <c r="IU195" s="926"/>
      <c r="IV195" s="926"/>
    </row>
    <row r="196" spans="1:256" s="1183" customFormat="1" ht="15" customHeight="1">
      <c r="A196" s="1018"/>
      <c r="B196" s="1018"/>
      <c r="C196" s="1018"/>
      <c r="D196" s="1103"/>
      <c r="E196" s="1103"/>
      <c r="F196" s="1103"/>
      <c r="G196" s="1021"/>
      <c r="H196" s="1021"/>
      <c r="I196" s="926"/>
      <c r="J196" s="1022"/>
      <c r="K196" s="926"/>
      <c r="L196" s="926"/>
      <c r="M196" s="1022"/>
      <c r="N196" s="926"/>
      <c r="O196" s="926"/>
      <c r="P196" s="926"/>
      <c r="Q196" s="926"/>
      <c r="R196" s="926"/>
      <c r="S196" s="926"/>
      <c r="T196" s="926"/>
      <c r="U196" s="926"/>
      <c r="V196" s="926"/>
      <c r="W196" s="926"/>
      <c r="X196" s="926"/>
      <c r="Y196" s="926"/>
      <c r="Z196" s="926"/>
      <c r="AA196" s="926"/>
      <c r="AB196" s="926"/>
      <c r="AC196" s="926"/>
      <c r="AD196" s="926"/>
      <c r="AE196" s="926"/>
      <c r="AF196" s="926"/>
      <c r="AG196" s="926"/>
      <c r="AH196" s="926"/>
      <c r="AI196" s="926"/>
      <c r="AJ196" s="926"/>
      <c r="AK196" s="926"/>
      <c r="AL196" s="926"/>
      <c r="AM196" s="926"/>
      <c r="AN196" s="926"/>
      <c r="AO196" s="926"/>
      <c r="AP196" s="926"/>
      <c r="AQ196" s="926"/>
      <c r="AR196" s="926"/>
      <c r="AS196" s="926"/>
      <c r="AT196" s="926"/>
      <c r="AU196" s="926"/>
      <c r="AV196" s="926"/>
      <c r="AW196" s="926"/>
      <c r="AX196" s="926"/>
      <c r="AY196" s="926"/>
      <c r="AZ196" s="926"/>
      <c r="BA196" s="926"/>
      <c r="BB196" s="926"/>
      <c r="BC196" s="926"/>
      <c r="BD196" s="926"/>
      <c r="BE196" s="926"/>
      <c r="BF196" s="926"/>
      <c r="BG196" s="926"/>
      <c r="BH196" s="926"/>
      <c r="BI196" s="926"/>
      <c r="BJ196" s="926"/>
      <c r="BK196" s="926"/>
      <c r="BL196" s="926"/>
      <c r="BM196" s="926"/>
      <c r="BN196" s="926"/>
      <c r="BO196" s="926"/>
      <c r="BP196" s="926"/>
      <c r="BQ196" s="926"/>
      <c r="BR196" s="926"/>
      <c r="BS196" s="926"/>
      <c r="BT196" s="926"/>
      <c r="BU196" s="926"/>
      <c r="BV196" s="926"/>
      <c r="BW196" s="926"/>
      <c r="BX196" s="926"/>
      <c r="BY196" s="926"/>
      <c r="BZ196" s="926"/>
      <c r="CA196" s="926"/>
      <c r="CB196" s="926"/>
      <c r="CC196" s="926"/>
      <c r="CD196" s="926"/>
      <c r="CE196" s="926"/>
      <c r="CF196" s="926"/>
      <c r="CG196" s="926"/>
      <c r="CH196" s="926"/>
      <c r="CI196" s="926"/>
      <c r="CJ196" s="926"/>
      <c r="CK196" s="926"/>
      <c r="CL196" s="926"/>
      <c r="CM196" s="926"/>
      <c r="CN196" s="926"/>
      <c r="CO196" s="926"/>
      <c r="CP196" s="926"/>
      <c r="CQ196" s="926"/>
      <c r="CR196" s="926"/>
      <c r="CS196" s="926"/>
      <c r="CT196" s="926"/>
      <c r="CU196" s="926"/>
      <c r="CV196" s="926"/>
      <c r="CW196" s="926"/>
      <c r="CX196" s="926"/>
      <c r="CY196" s="926"/>
      <c r="CZ196" s="926"/>
      <c r="DA196" s="926"/>
      <c r="DB196" s="926"/>
      <c r="DC196" s="926"/>
      <c r="DD196" s="926"/>
      <c r="DE196" s="926"/>
      <c r="DF196" s="926"/>
      <c r="DG196" s="926"/>
      <c r="DH196" s="926"/>
      <c r="DI196" s="926"/>
      <c r="DJ196" s="926"/>
      <c r="DK196" s="926"/>
      <c r="DL196" s="926"/>
      <c r="DM196" s="926"/>
      <c r="DN196" s="926"/>
      <c r="DO196" s="926"/>
      <c r="DP196" s="926"/>
      <c r="DQ196" s="926"/>
      <c r="DR196" s="926"/>
      <c r="DS196" s="926"/>
      <c r="DT196" s="926"/>
      <c r="DU196" s="926"/>
      <c r="DV196" s="926"/>
      <c r="DW196" s="926"/>
      <c r="DX196" s="926"/>
      <c r="DY196" s="926"/>
      <c r="DZ196" s="926"/>
      <c r="EA196" s="926"/>
      <c r="EB196" s="926"/>
      <c r="EC196" s="926"/>
      <c r="ED196" s="926"/>
      <c r="EE196" s="926"/>
      <c r="EF196" s="926"/>
      <c r="EG196" s="926"/>
      <c r="EH196" s="926"/>
      <c r="EI196" s="926"/>
      <c r="EJ196" s="926"/>
      <c r="EK196" s="926"/>
      <c r="EL196" s="926"/>
      <c r="EM196" s="926"/>
      <c r="EN196" s="926"/>
      <c r="EO196" s="926"/>
      <c r="EP196" s="926"/>
      <c r="EQ196" s="926"/>
      <c r="ER196" s="926"/>
      <c r="ES196" s="926"/>
      <c r="ET196" s="926"/>
      <c r="EU196" s="926"/>
      <c r="EV196" s="926"/>
      <c r="EW196" s="926"/>
      <c r="EX196" s="926"/>
      <c r="EY196" s="926"/>
      <c r="EZ196" s="926"/>
      <c r="FA196" s="926"/>
      <c r="FB196" s="926"/>
      <c r="FC196" s="926"/>
      <c r="FD196" s="926"/>
      <c r="FE196" s="926"/>
      <c r="FF196" s="926"/>
      <c r="FG196" s="926"/>
      <c r="FH196" s="926"/>
      <c r="FI196" s="926"/>
      <c r="FJ196" s="926"/>
      <c r="FK196" s="926"/>
      <c r="FL196" s="926"/>
      <c r="FM196" s="926"/>
      <c r="FN196" s="926"/>
      <c r="FO196" s="926"/>
      <c r="FP196" s="926"/>
      <c r="FQ196" s="926"/>
      <c r="FR196" s="926"/>
      <c r="FS196" s="926"/>
      <c r="FT196" s="926"/>
      <c r="FU196" s="926"/>
      <c r="FV196" s="926"/>
      <c r="FW196" s="926"/>
      <c r="FX196" s="926"/>
      <c r="FY196" s="926"/>
      <c r="FZ196" s="926"/>
      <c r="GA196" s="926"/>
      <c r="GB196" s="926"/>
      <c r="GC196" s="926"/>
      <c r="GD196" s="926"/>
      <c r="GE196" s="926"/>
      <c r="GF196" s="926"/>
      <c r="GG196" s="926"/>
      <c r="GH196" s="926"/>
      <c r="GI196" s="926"/>
      <c r="GJ196" s="926"/>
      <c r="GK196" s="926"/>
      <c r="GL196" s="926"/>
      <c r="GM196" s="926"/>
      <c r="GN196" s="926"/>
      <c r="GO196" s="926"/>
      <c r="GP196" s="926"/>
      <c r="GQ196" s="926"/>
      <c r="GR196" s="926"/>
      <c r="GS196" s="926"/>
      <c r="GT196" s="926"/>
      <c r="GU196" s="926"/>
      <c r="GV196" s="926"/>
      <c r="GW196" s="926"/>
      <c r="GX196" s="926"/>
      <c r="GY196" s="926"/>
      <c r="GZ196" s="926"/>
      <c r="HA196" s="926"/>
      <c r="HB196" s="926"/>
      <c r="HC196" s="926"/>
      <c r="HD196" s="926"/>
      <c r="HE196" s="926"/>
      <c r="HF196" s="926"/>
      <c r="HG196" s="926"/>
      <c r="HH196" s="926"/>
      <c r="HI196" s="926"/>
      <c r="HJ196" s="926"/>
      <c r="HK196" s="926"/>
      <c r="HL196" s="926"/>
      <c r="HM196" s="926"/>
      <c r="HN196" s="926"/>
      <c r="HO196" s="926"/>
      <c r="HP196" s="926"/>
      <c r="HQ196" s="926"/>
      <c r="HR196" s="926"/>
      <c r="HS196" s="926"/>
      <c r="HT196" s="926"/>
      <c r="HU196" s="926"/>
      <c r="HV196" s="926"/>
      <c r="HW196" s="926"/>
      <c r="HX196" s="926"/>
      <c r="HY196" s="926"/>
      <c r="HZ196" s="926"/>
      <c r="IA196" s="926"/>
      <c r="IB196" s="926"/>
      <c r="IC196" s="926"/>
      <c r="ID196" s="926"/>
      <c r="IE196" s="926"/>
      <c r="IF196" s="926"/>
      <c r="IG196" s="926"/>
      <c r="IH196" s="926"/>
      <c r="II196" s="926"/>
      <c r="IJ196" s="926"/>
      <c r="IK196" s="926"/>
      <c r="IL196" s="926"/>
      <c r="IM196" s="926"/>
      <c r="IN196" s="926"/>
      <c r="IO196" s="926"/>
      <c r="IP196" s="926"/>
      <c r="IQ196" s="926"/>
      <c r="IR196" s="926"/>
      <c r="IS196" s="926"/>
      <c r="IT196" s="926"/>
      <c r="IU196" s="926"/>
      <c r="IV196" s="926"/>
    </row>
    <row r="197" spans="1:256" s="1183" customFormat="1" ht="15" customHeight="1">
      <c r="A197" s="1018"/>
      <c r="B197" s="1018"/>
      <c r="C197" s="1018"/>
      <c r="D197" s="1103"/>
      <c r="E197" s="1103"/>
      <c r="F197" s="1103"/>
      <c r="G197" s="1021"/>
      <c r="H197" s="1021"/>
      <c r="I197" s="926"/>
      <c r="J197" s="1022"/>
      <c r="K197" s="926"/>
      <c r="L197" s="926"/>
      <c r="M197" s="1022"/>
      <c r="N197" s="926"/>
      <c r="O197" s="926"/>
      <c r="P197" s="926"/>
      <c r="Q197" s="926"/>
      <c r="R197" s="926"/>
      <c r="S197" s="926"/>
      <c r="T197" s="926"/>
      <c r="U197" s="926"/>
      <c r="V197" s="926"/>
      <c r="W197" s="926"/>
      <c r="X197" s="926"/>
      <c r="Y197" s="926"/>
      <c r="Z197" s="926"/>
      <c r="AA197" s="926"/>
      <c r="AB197" s="926"/>
      <c r="AC197" s="926"/>
      <c r="AD197" s="926"/>
      <c r="AE197" s="926"/>
      <c r="AF197" s="926"/>
      <c r="AG197" s="926"/>
      <c r="AH197" s="926"/>
      <c r="AI197" s="926"/>
      <c r="AJ197" s="926"/>
      <c r="AK197" s="926"/>
      <c r="AL197" s="926"/>
      <c r="AM197" s="926"/>
      <c r="AN197" s="926"/>
      <c r="AO197" s="926"/>
      <c r="AP197" s="926"/>
      <c r="AQ197" s="926"/>
      <c r="AR197" s="926"/>
      <c r="AS197" s="926"/>
      <c r="AT197" s="926"/>
      <c r="AU197" s="926"/>
      <c r="AV197" s="926"/>
      <c r="AW197" s="926"/>
      <c r="AX197" s="926"/>
      <c r="AY197" s="926"/>
      <c r="AZ197" s="926"/>
      <c r="BA197" s="926"/>
      <c r="BB197" s="926"/>
      <c r="BC197" s="926"/>
      <c r="BD197" s="926"/>
      <c r="BE197" s="926"/>
      <c r="BF197" s="926"/>
      <c r="BG197" s="926"/>
      <c r="BH197" s="926"/>
      <c r="BI197" s="926"/>
      <c r="BJ197" s="926"/>
      <c r="BK197" s="926"/>
      <c r="BL197" s="926"/>
      <c r="BM197" s="926"/>
      <c r="BN197" s="926"/>
      <c r="BO197" s="926"/>
      <c r="BP197" s="926"/>
      <c r="BQ197" s="926"/>
      <c r="BR197" s="926"/>
      <c r="BS197" s="926"/>
      <c r="BT197" s="926"/>
      <c r="BU197" s="926"/>
      <c r="BV197" s="926"/>
      <c r="BW197" s="926"/>
      <c r="BX197" s="926"/>
      <c r="BY197" s="926"/>
      <c r="BZ197" s="926"/>
      <c r="CA197" s="926"/>
      <c r="CB197" s="926"/>
      <c r="CC197" s="926"/>
      <c r="CD197" s="926"/>
      <c r="CE197" s="926"/>
      <c r="CF197" s="926"/>
      <c r="CG197" s="926"/>
      <c r="CH197" s="926"/>
      <c r="CI197" s="926"/>
      <c r="CJ197" s="926"/>
      <c r="CK197" s="926"/>
      <c r="CL197" s="926"/>
      <c r="CM197" s="926"/>
      <c r="CN197" s="926"/>
      <c r="CO197" s="926"/>
      <c r="CP197" s="926"/>
      <c r="CQ197" s="926"/>
      <c r="CR197" s="926"/>
      <c r="CS197" s="926"/>
      <c r="CT197" s="926"/>
      <c r="CU197" s="926"/>
      <c r="CV197" s="926"/>
      <c r="CW197" s="926"/>
      <c r="CX197" s="926"/>
      <c r="CY197" s="926"/>
      <c r="CZ197" s="926"/>
      <c r="DA197" s="926"/>
      <c r="DB197" s="926"/>
      <c r="DC197" s="926"/>
      <c r="DD197" s="926"/>
      <c r="DE197" s="926"/>
      <c r="DF197" s="926"/>
      <c r="DG197" s="926"/>
      <c r="DH197" s="926"/>
      <c r="DI197" s="926"/>
      <c r="DJ197" s="926"/>
      <c r="DK197" s="926"/>
      <c r="DL197" s="926"/>
      <c r="DM197" s="926"/>
      <c r="DN197" s="926"/>
      <c r="DO197" s="926"/>
      <c r="DP197" s="926"/>
      <c r="DQ197" s="926"/>
      <c r="DR197" s="926"/>
      <c r="DS197" s="926"/>
      <c r="DT197" s="926"/>
      <c r="DU197" s="926"/>
      <c r="DV197" s="926"/>
      <c r="DW197" s="926"/>
      <c r="DX197" s="926"/>
      <c r="DY197" s="926"/>
      <c r="DZ197" s="926"/>
      <c r="EA197" s="926"/>
      <c r="EB197" s="926"/>
      <c r="EC197" s="926"/>
      <c r="ED197" s="926"/>
      <c r="EE197" s="926"/>
      <c r="EF197" s="926"/>
      <c r="EG197" s="926"/>
      <c r="EH197" s="926"/>
      <c r="EI197" s="926"/>
      <c r="EJ197" s="926"/>
      <c r="EK197" s="926"/>
      <c r="EL197" s="926"/>
      <c r="EM197" s="926"/>
      <c r="EN197" s="926"/>
      <c r="EO197" s="926"/>
      <c r="EP197" s="926"/>
      <c r="EQ197" s="926"/>
      <c r="ER197" s="926"/>
      <c r="ES197" s="926"/>
      <c r="ET197" s="926"/>
      <c r="EU197" s="926"/>
      <c r="EV197" s="926"/>
      <c r="EW197" s="926"/>
      <c r="EX197" s="926"/>
      <c r="EY197" s="926"/>
      <c r="EZ197" s="926"/>
      <c r="FA197" s="926"/>
      <c r="FB197" s="926"/>
      <c r="FC197" s="926"/>
      <c r="FD197" s="926"/>
      <c r="FE197" s="926"/>
      <c r="FF197" s="926"/>
      <c r="FG197" s="926"/>
      <c r="FH197" s="926"/>
      <c r="FI197" s="926"/>
      <c r="FJ197" s="926"/>
      <c r="FK197" s="926"/>
      <c r="FL197" s="926"/>
      <c r="FM197" s="926"/>
      <c r="FN197" s="926"/>
      <c r="FO197" s="926"/>
      <c r="FP197" s="926"/>
      <c r="FQ197" s="926"/>
      <c r="FR197" s="926"/>
      <c r="FS197" s="926"/>
      <c r="FT197" s="926"/>
      <c r="FU197" s="926"/>
      <c r="FV197" s="926"/>
      <c r="FW197" s="926"/>
      <c r="FX197" s="926"/>
      <c r="FY197" s="926"/>
      <c r="FZ197" s="926"/>
      <c r="GA197" s="926"/>
      <c r="GB197" s="926"/>
      <c r="GC197" s="926"/>
      <c r="GD197" s="926"/>
      <c r="GE197" s="926"/>
      <c r="GF197" s="926"/>
      <c r="GG197" s="926"/>
      <c r="GH197" s="926"/>
      <c r="GI197" s="926"/>
      <c r="GJ197" s="926"/>
      <c r="GK197" s="926"/>
      <c r="GL197" s="926"/>
      <c r="GM197" s="926"/>
      <c r="GN197" s="926"/>
      <c r="GO197" s="926"/>
      <c r="GP197" s="926"/>
      <c r="GQ197" s="926"/>
      <c r="GR197" s="926"/>
      <c r="GS197" s="926"/>
      <c r="GT197" s="926"/>
      <c r="GU197" s="926"/>
      <c r="GV197" s="926"/>
      <c r="GW197" s="926"/>
      <c r="GX197" s="926"/>
      <c r="GY197" s="926"/>
      <c r="GZ197" s="926"/>
      <c r="HA197" s="926"/>
      <c r="HB197" s="926"/>
      <c r="HC197" s="926"/>
      <c r="HD197" s="926"/>
      <c r="HE197" s="926"/>
      <c r="HF197" s="926"/>
      <c r="HG197" s="926"/>
      <c r="HH197" s="926"/>
      <c r="HI197" s="926"/>
      <c r="HJ197" s="926"/>
      <c r="HK197" s="926"/>
      <c r="HL197" s="926"/>
      <c r="HM197" s="926"/>
      <c r="HN197" s="926"/>
      <c r="HO197" s="926"/>
      <c r="HP197" s="926"/>
      <c r="HQ197" s="926"/>
      <c r="HR197" s="926"/>
      <c r="HS197" s="926"/>
      <c r="HT197" s="926"/>
      <c r="HU197" s="926"/>
      <c r="HV197" s="926"/>
      <c r="HW197" s="926"/>
      <c r="HX197" s="926"/>
      <c r="HY197" s="926"/>
      <c r="HZ197" s="926"/>
      <c r="IA197" s="926"/>
      <c r="IB197" s="926"/>
      <c r="IC197" s="926"/>
      <c r="ID197" s="926"/>
      <c r="IE197" s="926"/>
      <c r="IF197" s="926"/>
      <c r="IG197" s="926"/>
      <c r="IH197" s="926"/>
      <c r="II197" s="926"/>
      <c r="IJ197" s="926"/>
      <c r="IK197" s="926"/>
      <c r="IL197" s="926"/>
      <c r="IM197" s="926"/>
      <c r="IN197" s="926"/>
      <c r="IO197" s="926"/>
      <c r="IP197" s="926"/>
      <c r="IQ197" s="926"/>
      <c r="IR197" s="926"/>
      <c r="IS197" s="926"/>
      <c r="IT197" s="926"/>
      <c r="IU197" s="926"/>
      <c r="IV197" s="926"/>
    </row>
    <row r="198" spans="1:256" ht="15" customHeight="1"/>
    <row r="199" spans="1:256" ht="15" customHeight="1"/>
    <row r="200" spans="1:256" ht="15" customHeight="1"/>
    <row r="201" spans="1:256" ht="15" customHeight="1"/>
    <row r="202" spans="1:256" ht="15" customHeight="1"/>
    <row r="203" spans="1:256" ht="15" customHeight="1"/>
    <row r="204" spans="1:256" ht="15" customHeight="1"/>
    <row r="205" spans="1:256" ht="15" customHeight="1"/>
    <row r="206" spans="1:256" ht="15" customHeight="1"/>
    <row r="207" spans="1:256" ht="15" customHeight="1"/>
    <row r="208" spans="1:256" ht="15" customHeight="1"/>
    <row r="209" spans="4:256" s="1018" customFormat="1" ht="15" customHeight="1">
      <c r="D209" s="1103"/>
      <c r="E209" s="1103"/>
      <c r="F209" s="1103"/>
      <c r="G209" s="1021"/>
      <c r="H209" s="1021"/>
      <c r="I209" s="926"/>
      <c r="J209" s="1022"/>
      <c r="K209" s="926"/>
      <c r="L209" s="926"/>
      <c r="M209" s="1022"/>
      <c r="N209" s="926"/>
      <c r="O209" s="926"/>
      <c r="P209" s="926"/>
      <c r="Q209" s="926"/>
      <c r="R209" s="926"/>
      <c r="S209" s="926"/>
      <c r="T209" s="926"/>
      <c r="U209" s="926"/>
      <c r="V209" s="926"/>
      <c r="W209" s="926"/>
      <c r="X209" s="926"/>
      <c r="Y209" s="926"/>
      <c r="Z209" s="926"/>
      <c r="AA209" s="926"/>
      <c r="AB209" s="926"/>
      <c r="AC209" s="926"/>
      <c r="AD209" s="926"/>
      <c r="AE209" s="926"/>
      <c r="AF209" s="926"/>
      <c r="AG209" s="926"/>
      <c r="AH209" s="926"/>
      <c r="AI209" s="926"/>
      <c r="AJ209" s="926"/>
      <c r="AK209" s="926"/>
      <c r="AL209" s="926"/>
      <c r="AM209" s="926"/>
      <c r="AN209" s="926"/>
      <c r="AO209" s="926"/>
      <c r="AP209" s="926"/>
      <c r="AQ209" s="926"/>
      <c r="AR209" s="926"/>
      <c r="AS209" s="926"/>
      <c r="AT209" s="926"/>
      <c r="AU209" s="926"/>
      <c r="AV209" s="926"/>
      <c r="AW209" s="926"/>
      <c r="AX209" s="926"/>
      <c r="AY209" s="926"/>
      <c r="AZ209" s="926"/>
      <c r="BA209" s="926"/>
      <c r="BB209" s="926"/>
      <c r="BC209" s="926"/>
      <c r="BD209" s="926"/>
      <c r="BE209" s="926"/>
      <c r="BF209" s="926"/>
      <c r="BG209" s="926"/>
      <c r="BH209" s="926"/>
      <c r="BI209" s="926"/>
      <c r="BJ209" s="926"/>
      <c r="BK209" s="926"/>
      <c r="BL209" s="926"/>
      <c r="BM209" s="926"/>
      <c r="BN209" s="926"/>
      <c r="BO209" s="926"/>
      <c r="BP209" s="926"/>
      <c r="BQ209" s="926"/>
      <c r="BR209" s="926"/>
      <c r="BS209" s="926"/>
      <c r="BT209" s="926"/>
      <c r="BU209" s="926"/>
      <c r="BV209" s="926"/>
      <c r="BW209" s="926"/>
      <c r="BX209" s="926"/>
      <c r="BY209" s="926"/>
      <c r="BZ209" s="926"/>
      <c r="CA209" s="926"/>
      <c r="CB209" s="926"/>
      <c r="CC209" s="926"/>
      <c r="CD209" s="926"/>
      <c r="CE209" s="926"/>
      <c r="CF209" s="926"/>
      <c r="CG209" s="926"/>
      <c r="CH209" s="926"/>
      <c r="CI209" s="926"/>
      <c r="CJ209" s="926"/>
      <c r="CK209" s="926"/>
      <c r="CL209" s="926"/>
      <c r="CM209" s="926"/>
      <c r="CN209" s="926"/>
      <c r="CO209" s="926"/>
      <c r="CP209" s="926"/>
      <c r="CQ209" s="926"/>
      <c r="CR209" s="926"/>
      <c r="CS209" s="926"/>
      <c r="CT209" s="926"/>
      <c r="CU209" s="926"/>
      <c r="CV209" s="926"/>
      <c r="CW209" s="926"/>
      <c r="CX209" s="926"/>
      <c r="CY209" s="926"/>
      <c r="CZ209" s="926"/>
      <c r="DA209" s="926"/>
      <c r="DB209" s="926"/>
      <c r="DC209" s="926"/>
      <c r="DD209" s="926"/>
      <c r="DE209" s="926"/>
      <c r="DF209" s="926"/>
      <c r="DG209" s="926"/>
      <c r="DH209" s="926"/>
      <c r="DI209" s="926"/>
      <c r="DJ209" s="926"/>
      <c r="DK209" s="926"/>
      <c r="DL209" s="926"/>
      <c r="DM209" s="926"/>
      <c r="DN209" s="926"/>
      <c r="DO209" s="926"/>
      <c r="DP209" s="926"/>
      <c r="DQ209" s="926"/>
      <c r="DR209" s="926"/>
      <c r="DS209" s="926"/>
      <c r="DT209" s="926"/>
      <c r="DU209" s="926"/>
      <c r="DV209" s="926"/>
      <c r="DW209" s="926"/>
      <c r="DX209" s="926"/>
      <c r="DY209" s="926"/>
      <c r="DZ209" s="926"/>
      <c r="EA209" s="926"/>
      <c r="EB209" s="926"/>
      <c r="EC209" s="926"/>
      <c r="ED209" s="926"/>
      <c r="EE209" s="926"/>
      <c r="EF209" s="926"/>
      <c r="EG209" s="926"/>
      <c r="EH209" s="926"/>
      <c r="EI209" s="926"/>
      <c r="EJ209" s="926"/>
      <c r="EK209" s="926"/>
      <c r="EL209" s="926"/>
      <c r="EM209" s="926"/>
      <c r="EN209" s="926"/>
      <c r="EO209" s="926"/>
      <c r="EP209" s="926"/>
      <c r="EQ209" s="926"/>
      <c r="ER209" s="926"/>
      <c r="ES209" s="926"/>
      <c r="ET209" s="926"/>
      <c r="EU209" s="926"/>
      <c r="EV209" s="926"/>
      <c r="EW209" s="926"/>
      <c r="EX209" s="926"/>
      <c r="EY209" s="926"/>
      <c r="EZ209" s="926"/>
      <c r="FA209" s="926"/>
      <c r="FB209" s="926"/>
      <c r="FC209" s="926"/>
      <c r="FD209" s="926"/>
      <c r="FE209" s="926"/>
      <c r="FF209" s="926"/>
      <c r="FG209" s="926"/>
      <c r="FH209" s="926"/>
      <c r="FI209" s="926"/>
      <c r="FJ209" s="926"/>
      <c r="FK209" s="926"/>
      <c r="FL209" s="926"/>
      <c r="FM209" s="926"/>
      <c r="FN209" s="926"/>
      <c r="FO209" s="926"/>
      <c r="FP209" s="926"/>
      <c r="FQ209" s="926"/>
      <c r="FR209" s="926"/>
      <c r="FS209" s="926"/>
      <c r="FT209" s="926"/>
      <c r="FU209" s="926"/>
      <c r="FV209" s="926"/>
      <c r="FW209" s="926"/>
      <c r="FX209" s="926"/>
      <c r="FY209" s="926"/>
      <c r="FZ209" s="926"/>
      <c r="GA209" s="926"/>
      <c r="GB209" s="926"/>
      <c r="GC209" s="926"/>
      <c r="GD209" s="926"/>
      <c r="GE209" s="926"/>
      <c r="GF209" s="926"/>
      <c r="GG209" s="926"/>
      <c r="GH209" s="926"/>
      <c r="GI209" s="926"/>
      <c r="GJ209" s="926"/>
      <c r="GK209" s="926"/>
      <c r="GL209" s="926"/>
      <c r="GM209" s="926"/>
      <c r="GN209" s="926"/>
      <c r="GO209" s="926"/>
      <c r="GP209" s="926"/>
      <c r="GQ209" s="926"/>
      <c r="GR209" s="926"/>
      <c r="GS209" s="926"/>
      <c r="GT209" s="926"/>
      <c r="GU209" s="926"/>
      <c r="GV209" s="926"/>
      <c r="GW209" s="926"/>
      <c r="GX209" s="926"/>
      <c r="GY209" s="926"/>
      <c r="GZ209" s="926"/>
      <c r="HA209" s="926"/>
      <c r="HB209" s="926"/>
      <c r="HC209" s="926"/>
      <c r="HD209" s="926"/>
      <c r="HE209" s="926"/>
      <c r="HF209" s="926"/>
      <c r="HG209" s="926"/>
      <c r="HH209" s="926"/>
      <c r="HI209" s="926"/>
      <c r="HJ209" s="926"/>
      <c r="HK209" s="926"/>
      <c r="HL209" s="926"/>
      <c r="HM209" s="926"/>
      <c r="HN209" s="926"/>
      <c r="HO209" s="926"/>
      <c r="HP209" s="926"/>
      <c r="HQ209" s="926"/>
      <c r="HR209" s="926"/>
      <c r="HS209" s="926"/>
      <c r="HT209" s="926"/>
      <c r="HU209" s="926"/>
      <c r="HV209" s="926"/>
      <c r="HW209" s="926"/>
      <c r="HX209" s="926"/>
      <c r="HY209" s="926"/>
      <c r="HZ209" s="926"/>
      <c r="IA209" s="926"/>
      <c r="IB209" s="926"/>
      <c r="IC209" s="926"/>
      <c r="ID209" s="926"/>
      <c r="IE209" s="926"/>
      <c r="IF209" s="926"/>
      <c r="IG209" s="926"/>
      <c r="IH209" s="926"/>
      <c r="II209" s="926"/>
      <c r="IJ209" s="926"/>
      <c r="IK209" s="926"/>
      <c r="IL209" s="926"/>
      <c r="IM209" s="926"/>
      <c r="IN209" s="926"/>
      <c r="IO209" s="926"/>
      <c r="IP209" s="926"/>
      <c r="IQ209" s="926"/>
      <c r="IR209" s="926"/>
      <c r="IS209" s="926"/>
      <c r="IT209" s="926"/>
      <c r="IU209" s="926"/>
      <c r="IV209" s="926"/>
    </row>
    <row r="210" spans="4:256" s="1018" customFormat="1" ht="15" customHeight="1">
      <c r="D210" s="1103"/>
      <c r="E210" s="1103"/>
      <c r="F210" s="1103"/>
      <c r="G210" s="1021"/>
      <c r="H210" s="1021"/>
      <c r="I210" s="926"/>
      <c r="J210" s="1022"/>
      <c r="K210" s="926"/>
      <c r="L210" s="926"/>
      <c r="M210" s="1022"/>
      <c r="N210" s="926"/>
      <c r="O210" s="926"/>
      <c r="P210" s="926"/>
      <c r="Q210" s="926"/>
      <c r="R210" s="926"/>
      <c r="S210" s="926"/>
      <c r="T210" s="926"/>
      <c r="U210" s="926"/>
      <c r="V210" s="926"/>
      <c r="W210" s="926"/>
      <c r="X210" s="926"/>
      <c r="Y210" s="926"/>
      <c r="Z210" s="926"/>
      <c r="AA210" s="926"/>
      <c r="AB210" s="926"/>
      <c r="AC210" s="926"/>
      <c r="AD210" s="926"/>
      <c r="AE210" s="926"/>
      <c r="AF210" s="926"/>
      <c r="AG210" s="926"/>
      <c r="AH210" s="926"/>
      <c r="AI210" s="926"/>
      <c r="AJ210" s="926"/>
      <c r="AK210" s="926"/>
      <c r="AL210" s="926"/>
      <c r="AM210" s="926"/>
      <c r="AN210" s="926"/>
      <c r="AO210" s="926"/>
      <c r="AP210" s="926"/>
      <c r="AQ210" s="926"/>
      <c r="AR210" s="926"/>
      <c r="AS210" s="926"/>
      <c r="AT210" s="926"/>
      <c r="AU210" s="926"/>
      <c r="AV210" s="926"/>
      <c r="AW210" s="926"/>
      <c r="AX210" s="926"/>
      <c r="AY210" s="926"/>
      <c r="AZ210" s="926"/>
      <c r="BA210" s="926"/>
      <c r="BB210" s="926"/>
      <c r="BC210" s="926"/>
      <c r="BD210" s="926"/>
      <c r="BE210" s="926"/>
      <c r="BF210" s="926"/>
      <c r="BG210" s="926"/>
      <c r="BH210" s="926"/>
      <c r="BI210" s="926"/>
      <c r="BJ210" s="926"/>
      <c r="BK210" s="926"/>
      <c r="BL210" s="926"/>
      <c r="BM210" s="926"/>
      <c r="BN210" s="926"/>
      <c r="BO210" s="926"/>
      <c r="BP210" s="926"/>
      <c r="BQ210" s="926"/>
      <c r="BR210" s="926"/>
      <c r="BS210" s="926"/>
      <c r="BT210" s="926"/>
      <c r="BU210" s="926"/>
      <c r="BV210" s="926"/>
      <c r="BW210" s="926"/>
      <c r="BX210" s="926"/>
      <c r="BY210" s="926"/>
      <c r="BZ210" s="926"/>
      <c r="CA210" s="926"/>
      <c r="CB210" s="926"/>
      <c r="CC210" s="926"/>
      <c r="CD210" s="926"/>
      <c r="CE210" s="926"/>
      <c r="CF210" s="926"/>
      <c r="CG210" s="926"/>
      <c r="CH210" s="926"/>
      <c r="CI210" s="926"/>
      <c r="CJ210" s="926"/>
      <c r="CK210" s="926"/>
      <c r="CL210" s="926"/>
      <c r="CM210" s="926"/>
      <c r="CN210" s="926"/>
      <c r="CO210" s="926"/>
      <c r="CP210" s="926"/>
      <c r="CQ210" s="926"/>
      <c r="CR210" s="926"/>
      <c r="CS210" s="926"/>
      <c r="CT210" s="926"/>
      <c r="CU210" s="926"/>
      <c r="CV210" s="926"/>
      <c r="CW210" s="926"/>
      <c r="CX210" s="926"/>
      <c r="CY210" s="926"/>
      <c r="CZ210" s="926"/>
      <c r="DA210" s="926"/>
      <c r="DB210" s="926"/>
      <c r="DC210" s="926"/>
      <c r="DD210" s="926"/>
      <c r="DE210" s="926"/>
      <c r="DF210" s="926"/>
      <c r="DG210" s="926"/>
      <c r="DH210" s="926"/>
      <c r="DI210" s="926"/>
      <c r="DJ210" s="926"/>
      <c r="DK210" s="926"/>
      <c r="DL210" s="926"/>
      <c r="DM210" s="926"/>
      <c r="DN210" s="926"/>
      <c r="DO210" s="926"/>
      <c r="DP210" s="926"/>
      <c r="DQ210" s="926"/>
      <c r="DR210" s="926"/>
      <c r="DS210" s="926"/>
      <c r="DT210" s="926"/>
      <c r="DU210" s="926"/>
      <c r="DV210" s="926"/>
      <c r="DW210" s="926"/>
      <c r="DX210" s="926"/>
      <c r="DY210" s="926"/>
      <c r="DZ210" s="926"/>
      <c r="EA210" s="926"/>
      <c r="EB210" s="926"/>
      <c r="EC210" s="926"/>
      <c r="ED210" s="926"/>
      <c r="EE210" s="926"/>
      <c r="EF210" s="926"/>
      <c r="EG210" s="926"/>
      <c r="EH210" s="926"/>
      <c r="EI210" s="926"/>
      <c r="EJ210" s="926"/>
      <c r="EK210" s="926"/>
      <c r="EL210" s="926"/>
      <c r="EM210" s="926"/>
      <c r="EN210" s="926"/>
      <c r="EO210" s="926"/>
      <c r="EP210" s="926"/>
      <c r="EQ210" s="926"/>
      <c r="ER210" s="926"/>
      <c r="ES210" s="926"/>
      <c r="ET210" s="926"/>
      <c r="EU210" s="926"/>
      <c r="EV210" s="926"/>
      <c r="EW210" s="926"/>
      <c r="EX210" s="926"/>
      <c r="EY210" s="926"/>
      <c r="EZ210" s="926"/>
      <c r="FA210" s="926"/>
      <c r="FB210" s="926"/>
      <c r="FC210" s="926"/>
      <c r="FD210" s="926"/>
      <c r="FE210" s="926"/>
      <c r="FF210" s="926"/>
      <c r="FG210" s="926"/>
      <c r="FH210" s="926"/>
      <c r="FI210" s="926"/>
      <c r="FJ210" s="926"/>
      <c r="FK210" s="926"/>
      <c r="FL210" s="926"/>
      <c r="FM210" s="926"/>
      <c r="FN210" s="926"/>
      <c r="FO210" s="926"/>
      <c r="FP210" s="926"/>
      <c r="FQ210" s="926"/>
      <c r="FR210" s="926"/>
      <c r="FS210" s="926"/>
      <c r="FT210" s="926"/>
      <c r="FU210" s="926"/>
      <c r="FV210" s="926"/>
      <c r="FW210" s="926"/>
      <c r="FX210" s="926"/>
      <c r="FY210" s="926"/>
      <c r="FZ210" s="926"/>
      <c r="GA210" s="926"/>
      <c r="GB210" s="926"/>
      <c r="GC210" s="926"/>
      <c r="GD210" s="926"/>
      <c r="GE210" s="926"/>
      <c r="GF210" s="926"/>
      <c r="GG210" s="926"/>
      <c r="GH210" s="926"/>
      <c r="GI210" s="926"/>
      <c r="GJ210" s="926"/>
      <c r="GK210" s="926"/>
      <c r="GL210" s="926"/>
      <c r="GM210" s="926"/>
      <c r="GN210" s="926"/>
      <c r="GO210" s="926"/>
      <c r="GP210" s="926"/>
      <c r="GQ210" s="926"/>
      <c r="GR210" s="926"/>
      <c r="GS210" s="926"/>
      <c r="GT210" s="926"/>
      <c r="GU210" s="926"/>
      <c r="GV210" s="926"/>
      <c r="GW210" s="926"/>
      <c r="GX210" s="926"/>
      <c r="GY210" s="926"/>
      <c r="GZ210" s="926"/>
      <c r="HA210" s="926"/>
      <c r="HB210" s="926"/>
      <c r="HC210" s="926"/>
      <c r="HD210" s="926"/>
      <c r="HE210" s="926"/>
      <c r="HF210" s="926"/>
      <c r="HG210" s="926"/>
      <c r="HH210" s="926"/>
      <c r="HI210" s="926"/>
      <c r="HJ210" s="926"/>
      <c r="HK210" s="926"/>
      <c r="HL210" s="926"/>
      <c r="HM210" s="926"/>
      <c r="HN210" s="926"/>
      <c r="HO210" s="926"/>
      <c r="HP210" s="926"/>
      <c r="HQ210" s="926"/>
      <c r="HR210" s="926"/>
      <c r="HS210" s="926"/>
      <c r="HT210" s="926"/>
      <c r="HU210" s="926"/>
      <c r="HV210" s="926"/>
      <c r="HW210" s="926"/>
      <c r="HX210" s="926"/>
      <c r="HY210" s="926"/>
      <c r="HZ210" s="926"/>
      <c r="IA210" s="926"/>
      <c r="IB210" s="926"/>
      <c r="IC210" s="926"/>
      <c r="ID210" s="926"/>
      <c r="IE210" s="926"/>
      <c r="IF210" s="926"/>
      <c r="IG210" s="926"/>
      <c r="IH210" s="926"/>
      <c r="II210" s="926"/>
      <c r="IJ210" s="926"/>
      <c r="IK210" s="926"/>
      <c r="IL210" s="926"/>
      <c r="IM210" s="926"/>
      <c r="IN210" s="926"/>
      <c r="IO210" s="926"/>
      <c r="IP210" s="926"/>
      <c r="IQ210" s="926"/>
      <c r="IR210" s="926"/>
      <c r="IS210" s="926"/>
      <c r="IT210" s="926"/>
      <c r="IU210" s="926"/>
      <c r="IV210" s="926"/>
    </row>
    <row r="211" spans="4:256" s="1018" customFormat="1" ht="15" customHeight="1">
      <c r="D211" s="1103"/>
      <c r="E211" s="1103"/>
      <c r="F211" s="1103"/>
      <c r="G211" s="1021"/>
      <c r="H211" s="1021"/>
      <c r="I211" s="926"/>
      <c r="J211" s="1022"/>
      <c r="K211" s="926"/>
      <c r="L211" s="926"/>
      <c r="M211" s="1022"/>
      <c r="N211" s="926"/>
      <c r="O211" s="926"/>
      <c r="P211" s="926"/>
      <c r="Q211" s="926"/>
      <c r="R211" s="926"/>
      <c r="S211" s="926"/>
      <c r="T211" s="926"/>
      <c r="U211" s="926"/>
      <c r="V211" s="926"/>
      <c r="W211" s="926"/>
      <c r="X211" s="926"/>
      <c r="Y211" s="926"/>
      <c r="Z211" s="926"/>
      <c r="AA211" s="926"/>
      <c r="AB211" s="926"/>
      <c r="AC211" s="926"/>
      <c r="AD211" s="926"/>
      <c r="AE211" s="926"/>
      <c r="AF211" s="926"/>
      <c r="AG211" s="926"/>
      <c r="AH211" s="926"/>
      <c r="AI211" s="926"/>
      <c r="AJ211" s="926"/>
      <c r="AK211" s="926"/>
      <c r="AL211" s="926"/>
      <c r="AM211" s="926"/>
      <c r="AN211" s="926"/>
      <c r="AO211" s="926"/>
      <c r="AP211" s="926"/>
      <c r="AQ211" s="926"/>
      <c r="AR211" s="926"/>
      <c r="AS211" s="926"/>
      <c r="AT211" s="926"/>
      <c r="AU211" s="926"/>
      <c r="AV211" s="926"/>
      <c r="AW211" s="926"/>
      <c r="AX211" s="926"/>
      <c r="AY211" s="926"/>
      <c r="AZ211" s="926"/>
      <c r="BA211" s="926"/>
      <c r="BB211" s="926"/>
      <c r="BC211" s="926"/>
      <c r="BD211" s="926"/>
      <c r="BE211" s="926"/>
      <c r="BF211" s="926"/>
      <c r="BG211" s="926"/>
      <c r="BH211" s="926"/>
      <c r="BI211" s="926"/>
      <c r="BJ211" s="926"/>
      <c r="BK211" s="926"/>
      <c r="BL211" s="926"/>
      <c r="BM211" s="926"/>
      <c r="BN211" s="926"/>
      <c r="BO211" s="926"/>
      <c r="BP211" s="926"/>
      <c r="BQ211" s="926"/>
      <c r="BR211" s="926"/>
      <c r="BS211" s="926"/>
      <c r="BT211" s="926"/>
      <c r="BU211" s="926"/>
      <c r="BV211" s="926"/>
      <c r="BW211" s="926"/>
      <c r="BX211" s="926"/>
      <c r="BY211" s="926"/>
      <c r="BZ211" s="926"/>
      <c r="CA211" s="926"/>
      <c r="CB211" s="926"/>
      <c r="CC211" s="926"/>
      <c r="CD211" s="926"/>
      <c r="CE211" s="926"/>
      <c r="CF211" s="926"/>
      <c r="CG211" s="926"/>
      <c r="CH211" s="926"/>
      <c r="CI211" s="926"/>
      <c r="CJ211" s="926"/>
      <c r="CK211" s="926"/>
      <c r="CL211" s="926"/>
      <c r="CM211" s="926"/>
      <c r="CN211" s="926"/>
      <c r="CO211" s="926"/>
      <c r="CP211" s="926"/>
      <c r="CQ211" s="926"/>
      <c r="CR211" s="926"/>
      <c r="CS211" s="926"/>
      <c r="CT211" s="926"/>
      <c r="CU211" s="926"/>
      <c r="CV211" s="926"/>
      <c r="CW211" s="926"/>
      <c r="CX211" s="926"/>
      <c r="CY211" s="926"/>
      <c r="CZ211" s="926"/>
      <c r="DA211" s="926"/>
      <c r="DB211" s="926"/>
      <c r="DC211" s="926"/>
      <c r="DD211" s="926"/>
      <c r="DE211" s="926"/>
      <c r="DF211" s="926"/>
      <c r="DG211" s="926"/>
      <c r="DH211" s="926"/>
      <c r="DI211" s="926"/>
      <c r="DJ211" s="926"/>
      <c r="DK211" s="926"/>
      <c r="DL211" s="926"/>
      <c r="DM211" s="926"/>
      <c r="DN211" s="926"/>
      <c r="DO211" s="926"/>
      <c r="DP211" s="926"/>
      <c r="DQ211" s="926"/>
      <c r="DR211" s="926"/>
      <c r="DS211" s="926"/>
      <c r="DT211" s="926"/>
      <c r="DU211" s="926"/>
      <c r="DV211" s="926"/>
      <c r="DW211" s="926"/>
      <c r="DX211" s="926"/>
      <c r="DY211" s="926"/>
      <c r="DZ211" s="926"/>
      <c r="EA211" s="926"/>
      <c r="EB211" s="926"/>
      <c r="EC211" s="926"/>
      <c r="ED211" s="926"/>
      <c r="EE211" s="926"/>
      <c r="EF211" s="926"/>
      <c r="EG211" s="926"/>
      <c r="EH211" s="926"/>
      <c r="EI211" s="926"/>
      <c r="EJ211" s="926"/>
      <c r="EK211" s="926"/>
      <c r="EL211" s="926"/>
      <c r="EM211" s="926"/>
      <c r="EN211" s="926"/>
      <c r="EO211" s="926"/>
      <c r="EP211" s="926"/>
      <c r="EQ211" s="926"/>
      <c r="ER211" s="926"/>
      <c r="ES211" s="926"/>
      <c r="ET211" s="926"/>
      <c r="EU211" s="926"/>
      <c r="EV211" s="926"/>
      <c r="EW211" s="926"/>
      <c r="EX211" s="926"/>
      <c r="EY211" s="926"/>
      <c r="EZ211" s="926"/>
      <c r="FA211" s="926"/>
      <c r="FB211" s="926"/>
      <c r="FC211" s="926"/>
      <c r="FD211" s="926"/>
      <c r="FE211" s="926"/>
      <c r="FF211" s="926"/>
      <c r="FG211" s="926"/>
      <c r="FH211" s="926"/>
      <c r="FI211" s="926"/>
      <c r="FJ211" s="926"/>
      <c r="FK211" s="926"/>
      <c r="FL211" s="926"/>
      <c r="FM211" s="926"/>
      <c r="FN211" s="926"/>
      <c r="FO211" s="926"/>
      <c r="FP211" s="926"/>
      <c r="FQ211" s="926"/>
      <c r="FR211" s="926"/>
      <c r="FS211" s="926"/>
      <c r="FT211" s="926"/>
      <c r="FU211" s="926"/>
      <c r="FV211" s="926"/>
      <c r="FW211" s="926"/>
      <c r="FX211" s="926"/>
      <c r="FY211" s="926"/>
      <c r="FZ211" s="926"/>
      <c r="GA211" s="926"/>
      <c r="GB211" s="926"/>
      <c r="GC211" s="926"/>
      <c r="GD211" s="926"/>
      <c r="GE211" s="926"/>
      <c r="GF211" s="926"/>
      <c r="GG211" s="926"/>
      <c r="GH211" s="926"/>
      <c r="GI211" s="926"/>
      <c r="GJ211" s="926"/>
      <c r="GK211" s="926"/>
      <c r="GL211" s="926"/>
      <c r="GM211" s="926"/>
      <c r="GN211" s="926"/>
      <c r="GO211" s="926"/>
      <c r="GP211" s="926"/>
      <c r="GQ211" s="926"/>
      <c r="GR211" s="926"/>
      <c r="GS211" s="926"/>
      <c r="GT211" s="926"/>
      <c r="GU211" s="926"/>
      <c r="GV211" s="926"/>
      <c r="GW211" s="926"/>
      <c r="GX211" s="926"/>
      <c r="GY211" s="926"/>
      <c r="GZ211" s="926"/>
      <c r="HA211" s="926"/>
      <c r="HB211" s="926"/>
      <c r="HC211" s="926"/>
      <c r="HD211" s="926"/>
      <c r="HE211" s="926"/>
      <c r="HF211" s="926"/>
      <c r="HG211" s="926"/>
      <c r="HH211" s="926"/>
      <c r="HI211" s="926"/>
      <c r="HJ211" s="926"/>
      <c r="HK211" s="926"/>
      <c r="HL211" s="926"/>
      <c r="HM211" s="926"/>
      <c r="HN211" s="926"/>
      <c r="HO211" s="926"/>
      <c r="HP211" s="926"/>
      <c r="HQ211" s="926"/>
      <c r="HR211" s="926"/>
      <c r="HS211" s="926"/>
      <c r="HT211" s="926"/>
      <c r="HU211" s="926"/>
      <c r="HV211" s="926"/>
      <c r="HW211" s="926"/>
      <c r="HX211" s="926"/>
      <c r="HY211" s="926"/>
      <c r="HZ211" s="926"/>
      <c r="IA211" s="926"/>
      <c r="IB211" s="926"/>
      <c r="IC211" s="926"/>
      <c r="ID211" s="926"/>
      <c r="IE211" s="926"/>
      <c r="IF211" s="926"/>
      <c r="IG211" s="926"/>
      <c r="IH211" s="926"/>
      <c r="II211" s="926"/>
      <c r="IJ211" s="926"/>
      <c r="IK211" s="926"/>
      <c r="IL211" s="926"/>
      <c r="IM211" s="926"/>
      <c r="IN211" s="926"/>
      <c r="IO211" s="926"/>
      <c r="IP211" s="926"/>
      <c r="IQ211" s="926"/>
      <c r="IR211" s="926"/>
      <c r="IS211" s="926"/>
      <c r="IT211" s="926"/>
      <c r="IU211" s="926"/>
      <c r="IV211" s="926"/>
    </row>
    <row r="212" spans="4:256" s="1018" customFormat="1" ht="15" customHeight="1">
      <c r="D212" s="1103"/>
      <c r="E212" s="1103"/>
      <c r="F212" s="1103"/>
      <c r="G212" s="1021"/>
      <c r="H212" s="1021"/>
      <c r="I212" s="926"/>
      <c r="J212" s="1022"/>
      <c r="K212" s="926"/>
      <c r="L212" s="926"/>
      <c r="M212" s="1022"/>
      <c r="N212" s="926"/>
      <c r="O212" s="926"/>
      <c r="P212" s="926"/>
      <c r="Q212" s="926"/>
      <c r="R212" s="926"/>
      <c r="S212" s="926"/>
      <c r="T212" s="926"/>
      <c r="U212" s="926"/>
      <c r="V212" s="926"/>
      <c r="W212" s="926"/>
      <c r="X212" s="926"/>
      <c r="Y212" s="926"/>
      <c r="Z212" s="926"/>
      <c r="AA212" s="926"/>
      <c r="AB212" s="926"/>
      <c r="AC212" s="926"/>
      <c r="AD212" s="926"/>
      <c r="AE212" s="926"/>
      <c r="AF212" s="926"/>
      <c r="AG212" s="926"/>
      <c r="AH212" s="926"/>
      <c r="AI212" s="926"/>
      <c r="AJ212" s="926"/>
      <c r="AK212" s="926"/>
      <c r="AL212" s="926"/>
      <c r="AM212" s="926"/>
      <c r="AN212" s="926"/>
      <c r="AO212" s="926"/>
      <c r="AP212" s="926"/>
      <c r="AQ212" s="926"/>
      <c r="AR212" s="926"/>
      <c r="AS212" s="926"/>
      <c r="AT212" s="926"/>
      <c r="AU212" s="926"/>
      <c r="AV212" s="926"/>
      <c r="AW212" s="926"/>
      <c r="AX212" s="926"/>
      <c r="AY212" s="926"/>
      <c r="AZ212" s="926"/>
      <c r="BA212" s="926"/>
      <c r="BB212" s="926"/>
      <c r="BC212" s="926"/>
      <c r="BD212" s="926"/>
      <c r="BE212" s="926"/>
      <c r="BF212" s="926"/>
      <c r="BG212" s="926"/>
      <c r="BH212" s="926"/>
      <c r="BI212" s="926"/>
      <c r="BJ212" s="926"/>
      <c r="BK212" s="926"/>
      <c r="BL212" s="926"/>
      <c r="BM212" s="926"/>
      <c r="BN212" s="926"/>
      <c r="BO212" s="926"/>
      <c r="BP212" s="926"/>
      <c r="BQ212" s="926"/>
      <c r="BR212" s="926"/>
      <c r="BS212" s="926"/>
      <c r="BT212" s="926"/>
      <c r="BU212" s="926"/>
      <c r="BV212" s="926"/>
      <c r="BW212" s="926"/>
      <c r="BX212" s="926"/>
      <c r="BY212" s="926"/>
      <c r="BZ212" s="926"/>
      <c r="CA212" s="926"/>
      <c r="CB212" s="926"/>
      <c r="CC212" s="926"/>
      <c r="CD212" s="926"/>
      <c r="CE212" s="926"/>
      <c r="CF212" s="926"/>
      <c r="CG212" s="926"/>
      <c r="CH212" s="926"/>
      <c r="CI212" s="926"/>
      <c r="CJ212" s="926"/>
      <c r="CK212" s="926"/>
      <c r="CL212" s="926"/>
      <c r="CM212" s="926"/>
      <c r="CN212" s="926"/>
      <c r="CO212" s="926"/>
      <c r="CP212" s="926"/>
      <c r="CQ212" s="926"/>
      <c r="CR212" s="926"/>
      <c r="CS212" s="926"/>
      <c r="CT212" s="926"/>
      <c r="CU212" s="926"/>
      <c r="CV212" s="926"/>
      <c r="CW212" s="926"/>
      <c r="CX212" s="926"/>
      <c r="CY212" s="926"/>
      <c r="CZ212" s="926"/>
      <c r="DA212" s="926"/>
      <c r="DB212" s="926"/>
      <c r="DC212" s="926"/>
      <c r="DD212" s="926"/>
      <c r="DE212" s="926"/>
      <c r="DF212" s="926"/>
      <c r="DG212" s="926"/>
      <c r="DH212" s="926"/>
      <c r="DI212" s="926"/>
      <c r="DJ212" s="926"/>
      <c r="DK212" s="926"/>
      <c r="DL212" s="926"/>
      <c r="DM212" s="926"/>
      <c r="DN212" s="926"/>
      <c r="DO212" s="926"/>
      <c r="DP212" s="926"/>
      <c r="DQ212" s="926"/>
      <c r="DR212" s="926"/>
      <c r="DS212" s="926"/>
      <c r="DT212" s="926"/>
      <c r="DU212" s="926"/>
      <c r="DV212" s="926"/>
      <c r="DW212" s="926"/>
      <c r="DX212" s="926"/>
      <c r="DY212" s="926"/>
      <c r="DZ212" s="926"/>
      <c r="EA212" s="926"/>
      <c r="EB212" s="926"/>
      <c r="EC212" s="926"/>
      <c r="ED212" s="926"/>
      <c r="EE212" s="926"/>
      <c r="EF212" s="926"/>
      <c r="EG212" s="926"/>
      <c r="EH212" s="926"/>
      <c r="EI212" s="926"/>
      <c r="EJ212" s="926"/>
      <c r="EK212" s="926"/>
      <c r="EL212" s="926"/>
      <c r="EM212" s="926"/>
      <c r="EN212" s="926"/>
      <c r="EO212" s="926"/>
      <c r="EP212" s="926"/>
      <c r="EQ212" s="926"/>
      <c r="ER212" s="926"/>
      <c r="ES212" s="926"/>
      <c r="ET212" s="926"/>
      <c r="EU212" s="926"/>
      <c r="EV212" s="926"/>
      <c r="EW212" s="926"/>
      <c r="EX212" s="926"/>
      <c r="EY212" s="926"/>
      <c r="EZ212" s="926"/>
      <c r="FA212" s="926"/>
      <c r="FB212" s="926"/>
      <c r="FC212" s="926"/>
      <c r="FD212" s="926"/>
      <c r="FE212" s="926"/>
      <c r="FF212" s="926"/>
      <c r="FG212" s="926"/>
      <c r="FH212" s="926"/>
      <c r="FI212" s="926"/>
      <c r="FJ212" s="926"/>
      <c r="FK212" s="926"/>
      <c r="FL212" s="926"/>
      <c r="FM212" s="926"/>
      <c r="FN212" s="926"/>
      <c r="FO212" s="926"/>
      <c r="FP212" s="926"/>
      <c r="FQ212" s="926"/>
      <c r="FR212" s="926"/>
      <c r="FS212" s="926"/>
      <c r="FT212" s="926"/>
      <c r="FU212" s="926"/>
      <c r="FV212" s="926"/>
      <c r="FW212" s="926"/>
      <c r="FX212" s="926"/>
      <c r="FY212" s="926"/>
      <c r="FZ212" s="926"/>
      <c r="GA212" s="926"/>
      <c r="GB212" s="926"/>
      <c r="GC212" s="926"/>
      <c r="GD212" s="926"/>
      <c r="GE212" s="926"/>
      <c r="GF212" s="926"/>
      <c r="GG212" s="926"/>
      <c r="GH212" s="926"/>
      <c r="GI212" s="926"/>
      <c r="GJ212" s="926"/>
      <c r="GK212" s="926"/>
      <c r="GL212" s="926"/>
      <c r="GM212" s="926"/>
      <c r="GN212" s="926"/>
      <c r="GO212" s="926"/>
      <c r="GP212" s="926"/>
      <c r="GQ212" s="926"/>
      <c r="GR212" s="926"/>
      <c r="GS212" s="926"/>
      <c r="GT212" s="926"/>
      <c r="GU212" s="926"/>
      <c r="GV212" s="926"/>
      <c r="GW212" s="926"/>
      <c r="GX212" s="926"/>
      <c r="GY212" s="926"/>
      <c r="GZ212" s="926"/>
      <c r="HA212" s="926"/>
      <c r="HB212" s="926"/>
      <c r="HC212" s="926"/>
      <c r="HD212" s="926"/>
      <c r="HE212" s="926"/>
      <c r="HF212" s="926"/>
      <c r="HG212" s="926"/>
      <c r="HH212" s="926"/>
      <c r="HI212" s="926"/>
      <c r="HJ212" s="926"/>
      <c r="HK212" s="926"/>
      <c r="HL212" s="926"/>
      <c r="HM212" s="926"/>
      <c r="HN212" s="926"/>
      <c r="HO212" s="926"/>
      <c r="HP212" s="926"/>
      <c r="HQ212" s="926"/>
      <c r="HR212" s="926"/>
      <c r="HS212" s="926"/>
      <c r="HT212" s="926"/>
      <c r="HU212" s="926"/>
      <c r="HV212" s="926"/>
      <c r="HW212" s="926"/>
      <c r="HX212" s="926"/>
      <c r="HY212" s="926"/>
      <c r="HZ212" s="926"/>
      <c r="IA212" s="926"/>
      <c r="IB212" s="926"/>
      <c r="IC212" s="926"/>
      <c r="ID212" s="926"/>
      <c r="IE212" s="926"/>
      <c r="IF212" s="926"/>
      <c r="IG212" s="926"/>
      <c r="IH212" s="926"/>
      <c r="II212" s="926"/>
      <c r="IJ212" s="926"/>
      <c r="IK212" s="926"/>
      <c r="IL212" s="926"/>
      <c r="IM212" s="926"/>
      <c r="IN212" s="926"/>
      <c r="IO212" s="926"/>
      <c r="IP212" s="926"/>
      <c r="IQ212" s="926"/>
      <c r="IR212" s="926"/>
      <c r="IS212" s="926"/>
      <c r="IT212" s="926"/>
      <c r="IU212" s="926"/>
      <c r="IV212" s="926"/>
    </row>
    <row r="213" spans="4:256" s="1018" customFormat="1" ht="15" customHeight="1">
      <c r="D213" s="1103"/>
      <c r="E213" s="1103"/>
      <c r="F213" s="1103"/>
      <c r="G213" s="1021"/>
      <c r="H213" s="1021"/>
      <c r="I213" s="926"/>
      <c r="J213" s="1022"/>
      <c r="K213" s="926"/>
      <c r="L213" s="926"/>
      <c r="M213" s="1022"/>
      <c r="N213" s="926"/>
      <c r="O213" s="926"/>
      <c r="P213" s="926"/>
      <c r="Q213" s="926"/>
      <c r="R213" s="926"/>
      <c r="S213" s="926"/>
      <c r="T213" s="926"/>
      <c r="U213" s="926"/>
      <c r="V213" s="926"/>
      <c r="W213" s="926"/>
      <c r="X213" s="926"/>
      <c r="Y213" s="926"/>
      <c r="Z213" s="926"/>
      <c r="AA213" s="926"/>
      <c r="AB213" s="926"/>
      <c r="AC213" s="926"/>
      <c r="AD213" s="926"/>
      <c r="AE213" s="926"/>
      <c r="AF213" s="926"/>
      <c r="AG213" s="926"/>
      <c r="AH213" s="926"/>
      <c r="AI213" s="926"/>
      <c r="AJ213" s="926"/>
      <c r="AK213" s="926"/>
      <c r="AL213" s="926"/>
      <c r="AM213" s="926"/>
      <c r="AN213" s="926"/>
      <c r="AO213" s="926"/>
      <c r="AP213" s="926"/>
      <c r="AQ213" s="926"/>
      <c r="AR213" s="926"/>
      <c r="AS213" s="926"/>
      <c r="AT213" s="926"/>
      <c r="AU213" s="926"/>
      <c r="AV213" s="926"/>
      <c r="AW213" s="926"/>
      <c r="AX213" s="926"/>
      <c r="AY213" s="926"/>
      <c r="AZ213" s="926"/>
      <c r="BA213" s="926"/>
      <c r="BB213" s="926"/>
      <c r="BC213" s="926"/>
      <c r="BD213" s="926"/>
      <c r="BE213" s="926"/>
      <c r="BF213" s="926"/>
      <c r="BG213" s="926"/>
      <c r="BH213" s="926"/>
      <c r="BI213" s="926"/>
      <c r="BJ213" s="926"/>
      <c r="BK213" s="926"/>
      <c r="BL213" s="926"/>
      <c r="BM213" s="926"/>
      <c r="BN213" s="926"/>
      <c r="BO213" s="926"/>
      <c r="BP213" s="926"/>
      <c r="BQ213" s="926"/>
      <c r="BR213" s="926"/>
      <c r="BS213" s="926"/>
      <c r="BT213" s="926"/>
      <c r="BU213" s="926"/>
      <c r="BV213" s="926"/>
      <c r="BW213" s="926"/>
      <c r="BX213" s="926"/>
      <c r="BY213" s="926"/>
      <c r="BZ213" s="926"/>
      <c r="CA213" s="926"/>
      <c r="CB213" s="926"/>
      <c r="CC213" s="926"/>
      <c r="CD213" s="926"/>
      <c r="CE213" s="926"/>
      <c r="CF213" s="926"/>
      <c r="CG213" s="926"/>
      <c r="CH213" s="926"/>
      <c r="CI213" s="926"/>
      <c r="CJ213" s="926"/>
      <c r="CK213" s="926"/>
      <c r="CL213" s="926"/>
      <c r="CM213" s="926"/>
      <c r="CN213" s="926"/>
      <c r="CO213" s="926"/>
      <c r="CP213" s="926"/>
      <c r="CQ213" s="926"/>
      <c r="CR213" s="926"/>
      <c r="CS213" s="926"/>
      <c r="CT213" s="926"/>
      <c r="CU213" s="926"/>
      <c r="CV213" s="926"/>
      <c r="CW213" s="926"/>
      <c r="CX213" s="926"/>
      <c r="CY213" s="926"/>
      <c r="CZ213" s="926"/>
      <c r="DA213" s="926"/>
      <c r="DB213" s="926"/>
      <c r="DC213" s="926"/>
      <c r="DD213" s="926"/>
      <c r="DE213" s="926"/>
      <c r="DF213" s="926"/>
      <c r="DG213" s="926"/>
      <c r="DH213" s="926"/>
      <c r="DI213" s="926"/>
      <c r="DJ213" s="926"/>
      <c r="DK213" s="926"/>
      <c r="DL213" s="926"/>
      <c r="DM213" s="926"/>
      <c r="DN213" s="926"/>
      <c r="DO213" s="926"/>
      <c r="DP213" s="926"/>
      <c r="DQ213" s="926"/>
      <c r="DR213" s="926"/>
      <c r="DS213" s="926"/>
      <c r="DT213" s="926"/>
      <c r="DU213" s="926"/>
      <c r="DV213" s="926"/>
      <c r="DW213" s="926"/>
      <c r="DX213" s="926"/>
      <c r="DY213" s="926"/>
      <c r="DZ213" s="926"/>
      <c r="EA213" s="926"/>
      <c r="EB213" s="926"/>
      <c r="EC213" s="926"/>
      <c r="ED213" s="926"/>
      <c r="EE213" s="926"/>
      <c r="EF213" s="926"/>
      <c r="EG213" s="926"/>
      <c r="EH213" s="926"/>
      <c r="EI213" s="926"/>
      <c r="EJ213" s="926"/>
      <c r="EK213" s="926"/>
      <c r="EL213" s="926"/>
      <c r="EM213" s="926"/>
      <c r="EN213" s="926"/>
      <c r="EO213" s="926"/>
      <c r="EP213" s="926"/>
      <c r="EQ213" s="926"/>
      <c r="ER213" s="926"/>
      <c r="ES213" s="926"/>
      <c r="ET213" s="926"/>
      <c r="EU213" s="926"/>
      <c r="EV213" s="926"/>
      <c r="EW213" s="926"/>
      <c r="EX213" s="926"/>
      <c r="EY213" s="926"/>
      <c r="EZ213" s="926"/>
      <c r="FA213" s="926"/>
      <c r="FB213" s="926"/>
      <c r="FC213" s="926"/>
      <c r="FD213" s="926"/>
      <c r="FE213" s="926"/>
      <c r="FF213" s="926"/>
      <c r="FG213" s="926"/>
      <c r="FH213" s="926"/>
      <c r="FI213" s="926"/>
      <c r="FJ213" s="926"/>
      <c r="FK213" s="926"/>
      <c r="FL213" s="926"/>
      <c r="FM213" s="926"/>
      <c r="FN213" s="926"/>
      <c r="FO213" s="926"/>
      <c r="FP213" s="926"/>
      <c r="FQ213" s="926"/>
      <c r="FR213" s="926"/>
      <c r="FS213" s="926"/>
      <c r="FT213" s="926"/>
      <c r="FU213" s="926"/>
      <c r="FV213" s="926"/>
      <c r="FW213" s="926"/>
      <c r="FX213" s="926"/>
      <c r="FY213" s="926"/>
      <c r="FZ213" s="926"/>
      <c r="GA213" s="926"/>
      <c r="GB213" s="926"/>
      <c r="GC213" s="926"/>
      <c r="GD213" s="926"/>
      <c r="GE213" s="926"/>
      <c r="GF213" s="926"/>
      <c r="GG213" s="926"/>
      <c r="GH213" s="926"/>
      <c r="GI213" s="926"/>
      <c r="GJ213" s="926"/>
      <c r="GK213" s="926"/>
      <c r="GL213" s="926"/>
      <c r="GM213" s="926"/>
      <c r="GN213" s="926"/>
      <c r="GO213" s="926"/>
      <c r="GP213" s="926"/>
      <c r="GQ213" s="926"/>
      <c r="GR213" s="926"/>
      <c r="GS213" s="926"/>
      <c r="GT213" s="926"/>
      <c r="GU213" s="926"/>
      <c r="GV213" s="926"/>
      <c r="GW213" s="926"/>
      <c r="GX213" s="926"/>
      <c r="GY213" s="926"/>
      <c r="GZ213" s="926"/>
      <c r="HA213" s="926"/>
      <c r="HB213" s="926"/>
      <c r="HC213" s="926"/>
      <c r="HD213" s="926"/>
      <c r="HE213" s="926"/>
      <c r="HF213" s="926"/>
      <c r="HG213" s="926"/>
      <c r="HH213" s="926"/>
      <c r="HI213" s="926"/>
      <c r="HJ213" s="926"/>
      <c r="HK213" s="926"/>
      <c r="HL213" s="926"/>
      <c r="HM213" s="926"/>
      <c r="HN213" s="926"/>
      <c r="HO213" s="926"/>
      <c r="HP213" s="926"/>
      <c r="HQ213" s="926"/>
      <c r="HR213" s="926"/>
      <c r="HS213" s="926"/>
      <c r="HT213" s="926"/>
      <c r="HU213" s="926"/>
      <c r="HV213" s="926"/>
      <c r="HW213" s="926"/>
      <c r="HX213" s="926"/>
      <c r="HY213" s="926"/>
      <c r="HZ213" s="926"/>
      <c r="IA213" s="926"/>
      <c r="IB213" s="926"/>
      <c r="IC213" s="926"/>
      <c r="ID213" s="926"/>
      <c r="IE213" s="926"/>
      <c r="IF213" s="926"/>
      <c r="IG213" s="926"/>
      <c r="IH213" s="926"/>
      <c r="II213" s="926"/>
      <c r="IJ213" s="926"/>
      <c r="IK213" s="926"/>
      <c r="IL213" s="926"/>
      <c r="IM213" s="926"/>
      <c r="IN213" s="926"/>
      <c r="IO213" s="926"/>
      <c r="IP213" s="926"/>
      <c r="IQ213" s="926"/>
      <c r="IR213" s="926"/>
      <c r="IS213" s="926"/>
      <c r="IT213" s="926"/>
      <c r="IU213" s="926"/>
      <c r="IV213" s="926"/>
    </row>
    <row r="214" spans="4:256" s="1018" customFormat="1" ht="15" customHeight="1">
      <c r="D214" s="1103"/>
      <c r="E214" s="1103"/>
      <c r="F214" s="1103"/>
      <c r="G214" s="1021"/>
      <c r="H214" s="1021"/>
      <c r="I214" s="926"/>
      <c r="J214" s="1022"/>
      <c r="K214" s="926"/>
      <c r="L214" s="926"/>
      <c r="M214" s="1022"/>
      <c r="N214" s="926"/>
      <c r="O214" s="926"/>
      <c r="P214" s="926"/>
      <c r="Q214" s="926"/>
      <c r="R214" s="926"/>
      <c r="S214" s="926"/>
      <c r="T214" s="926"/>
      <c r="U214" s="926"/>
      <c r="V214" s="926"/>
      <c r="W214" s="926"/>
      <c r="X214" s="926"/>
      <c r="Y214" s="926"/>
      <c r="Z214" s="926"/>
      <c r="AA214" s="926"/>
      <c r="AB214" s="926"/>
      <c r="AC214" s="926"/>
      <c r="AD214" s="926"/>
      <c r="AE214" s="926"/>
      <c r="AF214" s="926"/>
      <c r="AG214" s="926"/>
      <c r="AH214" s="926"/>
      <c r="AI214" s="926"/>
      <c r="AJ214" s="926"/>
      <c r="AK214" s="926"/>
      <c r="AL214" s="926"/>
      <c r="AM214" s="926"/>
      <c r="AN214" s="926"/>
      <c r="AO214" s="926"/>
      <c r="AP214" s="926"/>
      <c r="AQ214" s="926"/>
      <c r="AR214" s="926"/>
      <c r="AS214" s="926"/>
      <c r="AT214" s="926"/>
      <c r="AU214" s="926"/>
      <c r="AV214" s="926"/>
      <c r="AW214" s="926"/>
      <c r="AX214" s="926"/>
      <c r="AY214" s="926"/>
      <c r="AZ214" s="926"/>
      <c r="BA214" s="926"/>
      <c r="BB214" s="926"/>
      <c r="BC214" s="926"/>
      <c r="BD214" s="926"/>
      <c r="BE214" s="926"/>
      <c r="BF214" s="926"/>
      <c r="BG214" s="926"/>
      <c r="BH214" s="926"/>
      <c r="BI214" s="926"/>
      <c r="BJ214" s="926"/>
      <c r="BK214" s="926"/>
      <c r="BL214" s="926"/>
      <c r="BM214" s="926"/>
      <c r="BN214" s="926"/>
      <c r="BO214" s="926"/>
      <c r="BP214" s="926"/>
      <c r="BQ214" s="926"/>
      <c r="BR214" s="926"/>
      <c r="BS214" s="926"/>
      <c r="BT214" s="926"/>
      <c r="BU214" s="926"/>
      <c r="BV214" s="926"/>
      <c r="BW214" s="926"/>
      <c r="BX214" s="926"/>
      <c r="BY214" s="926"/>
      <c r="BZ214" s="926"/>
      <c r="CA214" s="926"/>
      <c r="CB214" s="926"/>
      <c r="CC214" s="926"/>
      <c r="CD214" s="926"/>
      <c r="CE214" s="926"/>
      <c r="CF214" s="926"/>
      <c r="CG214" s="926"/>
      <c r="CH214" s="926"/>
      <c r="CI214" s="926"/>
      <c r="CJ214" s="926"/>
      <c r="CK214" s="926"/>
      <c r="CL214" s="926"/>
      <c r="CM214" s="926"/>
      <c r="CN214" s="926"/>
      <c r="CO214" s="926"/>
      <c r="CP214" s="926"/>
      <c r="CQ214" s="926"/>
      <c r="CR214" s="926"/>
      <c r="CS214" s="926"/>
      <c r="CT214" s="926"/>
      <c r="CU214" s="926"/>
      <c r="CV214" s="926"/>
      <c r="CW214" s="926"/>
      <c r="CX214" s="926"/>
      <c r="CY214" s="926"/>
      <c r="CZ214" s="926"/>
      <c r="DA214" s="926"/>
      <c r="DB214" s="926"/>
      <c r="DC214" s="926"/>
      <c r="DD214" s="926"/>
      <c r="DE214" s="926"/>
      <c r="DF214" s="926"/>
      <c r="DG214" s="926"/>
      <c r="DH214" s="926"/>
      <c r="DI214" s="926"/>
      <c r="DJ214" s="926"/>
      <c r="DK214" s="926"/>
      <c r="DL214" s="926"/>
      <c r="DM214" s="926"/>
      <c r="DN214" s="926"/>
      <c r="DO214" s="926"/>
      <c r="DP214" s="926"/>
      <c r="DQ214" s="926"/>
      <c r="DR214" s="926"/>
      <c r="DS214" s="926"/>
      <c r="DT214" s="926"/>
      <c r="DU214" s="926"/>
      <c r="DV214" s="926"/>
      <c r="DW214" s="926"/>
      <c r="DX214" s="926"/>
      <c r="DY214" s="926"/>
      <c r="DZ214" s="926"/>
      <c r="EA214" s="926"/>
      <c r="EB214" s="926"/>
      <c r="EC214" s="926"/>
      <c r="ED214" s="926"/>
      <c r="EE214" s="926"/>
      <c r="EF214" s="926"/>
      <c r="EG214" s="926"/>
      <c r="EH214" s="926"/>
      <c r="EI214" s="926"/>
      <c r="EJ214" s="926"/>
      <c r="EK214" s="926"/>
      <c r="EL214" s="926"/>
      <c r="EM214" s="926"/>
      <c r="EN214" s="926"/>
      <c r="EO214" s="926"/>
      <c r="EP214" s="926"/>
      <c r="EQ214" s="926"/>
      <c r="ER214" s="926"/>
      <c r="ES214" s="926"/>
      <c r="ET214" s="926"/>
      <c r="EU214" s="926"/>
      <c r="EV214" s="926"/>
      <c r="EW214" s="926"/>
      <c r="EX214" s="926"/>
      <c r="EY214" s="926"/>
      <c r="EZ214" s="926"/>
      <c r="FA214" s="926"/>
      <c r="FB214" s="926"/>
      <c r="FC214" s="926"/>
      <c r="FD214" s="926"/>
      <c r="FE214" s="926"/>
      <c r="FF214" s="926"/>
      <c r="FG214" s="926"/>
      <c r="FH214" s="926"/>
      <c r="FI214" s="926"/>
      <c r="FJ214" s="926"/>
      <c r="FK214" s="926"/>
      <c r="FL214" s="926"/>
      <c r="FM214" s="926"/>
      <c r="FN214" s="926"/>
      <c r="FO214" s="926"/>
      <c r="FP214" s="926"/>
      <c r="FQ214" s="926"/>
      <c r="FR214" s="926"/>
      <c r="FS214" s="926"/>
      <c r="FT214" s="926"/>
      <c r="FU214" s="926"/>
      <c r="FV214" s="926"/>
      <c r="FW214" s="926"/>
      <c r="FX214" s="926"/>
      <c r="FY214" s="926"/>
      <c r="FZ214" s="926"/>
      <c r="GA214" s="926"/>
      <c r="GB214" s="926"/>
      <c r="GC214" s="926"/>
      <c r="GD214" s="926"/>
      <c r="GE214" s="926"/>
      <c r="GF214" s="926"/>
      <c r="GG214" s="926"/>
      <c r="GH214" s="926"/>
      <c r="GI214" s="926"/>
      <c r="GJ214" s="926"/>
      <c r="GK214" s="926"/>
      <c r="GL214" s="926"/>
      <c r="GM214" s="926"/>
      <c r="GN214" s="926"/>
      <c r="GO214" s="926"/>
      <c r="GP214" s="926"/>
      <c r="GQ214" s="926"/>
      <c r="GR214" s="926"/>
      <c r="GS214" s="926"/>
      <c r="GT214" s="926"/>
      <c r="GU214" s="926"/>
      <c r="GV214" s="926"/>
      <c r="GW214" s="926"/>
      <c r="GX214" s="926"/>
      <c r="GY214" s="926"/>
      <c r="GZ214" s="926"/>
      <c r="HA214" s="926"/>
      <c r="HB214" s="926"/>
      <c r="HC214" s="926"/>
      <c r="HD214" s="926"/>
      <c r="HE214" s="926"/>
      <c r="HF214" s="926"/>
      <c r="HG214" s="926"/>
      <c r="HH214" s="926"/>
      <c r="HI214" s="926"/>
      <c r="HJ214" s="926"/>
      <c r="HK214" s="926"/>
      <c r="HL214" s="926"/>
      <c r="HM214" s="926"/>
      <c r="HN214" s="926"/>
      <c r="HO214" s="926"/>
      <c r="HP214" s="926"/>
      <c r="HQ214" s="926"/>
      <c r="HR214" s="926"/>
      <c r="HS214" s="926"/>
      <c r="HT214" s="926"/>
      <c r="HU214" s="926"/>
      <c r="HV214" s="926"/>
      <c r="HW214" s="926"/>
      <c r="HX214" s="926"/>
      <c r="HY214" s="926"/>
      <c r="HZ214" s="926"/>
      <c r="IA214" s="926"/>
      <c r="IB214" s="926"/>
      <c r="IC214" s="926"/>
      <c r="ID214" s="926"/>
      <c r="IE214" s="926"/>
      <c r="IF214" s="926"/>
      <c r="IG214" s="926"/>
      <c r="IH214" s="926"/>
      <c r="II214" s="926"/>
      <c r="IJ214" s="926"/>
      <c r="IK214" s="926"/>
      <c r="IL214" s="926"/>
      <c r="IM214" s="926"/>
      <c r="IN214" s="926"/>
      <c r="IO214" s="926"/>
      <c r="IP214" s="926"/>
      <c r="IQ214" s="926"/>
      <c r="IR214" s="926"/>
      <c r="IS214" s="926"/>
      <c r="IT214" s="926"/>
      <c r="IU214" s="926"/>
      <c r="IV214" s="926"/>
    </row>
    <row r="215" spans="4:256" s="1018" customFormat="1" ht="15" customHeight="1">
      <c r="D215" s="1103"/>
      <c r="E215" s="1103"/>
      <c r="F215" s="1103"/>
      <c r="G215" s="1021"/>
      <c r="H215" s="1021"/>
      <c r="I215" s="926"/>
      <c r="J215" s="1022"/>
      <c r="K215" s="926"/>
      <c r="L215" s="926"/>
      <c r="M215" s="1022"/>
      <c r="N215" s="926"/>
      <c r="O215" s="926"/>
      <c r="P215" s="926"/>
      <c r="Q215" s="926"/>
      <c r="R215" s="926"/>
      <c r="S215" s="926"/>
      <c r="T215" s="926"/>
      <c r="U215" s="926"/>
      <c r="V215" s="926"/>
      <c r="W215" s="926"/>
      <c r="X215" s="926"/>
      <c r="Y215" s="926"/>
      <c r="Z215" s="926"/>
      <c r="AA215" s="926"/>
      <c r="AB215" s="926"/>
      <c r="AC215" s="926"/>
      <c r="AD215" s="926"/>
      <c r="AE215" s="926"/>
      <c r="AF215" s="926"/>
      <c r="AG215" s="926"/>
      <c r="AH215" s="926"/>
      <c r="AI215" s="926"/>
      <c r="AJ215" s="926"/>
      <c r="AK215" s="926"/>
      <c r="AL215" s="926"/>
      <c r="AM215" s="926"/>
      <c r="AN215" s="926"/>
      <c r="AO215" s="926"/>
      <c r="AP215" s="926"/>
      <c r="AQ215" s="926"/>
      <c r="AR215" s="926"/>
      <c r="AS215" s="926"/>
      <c r="AT215" s="926"/>
      <c r="AU215" s="926"/>
      <c r="AV215" s="926"/>
      <c r="AW215" s="926"/>
      <c r="AX215" s="926"/>
      <c r="AY215" s="926"/>
      <c r="AZ215" s="926"/>
      <c r="BA215" s="926"/>
      <c r="BB215" s="926"/>
      <c r="BC215" s="926"/>
      <c r="BD215" s="926"/>
      <c r="BE215" s="926"/>
      <c r="BF215" s="926"/>
      <c r="BG215" s="926"/>
      <c r="BH215" s="926"/>
      <c r="BI215" s="926"/>
      <c r="BJ215" s="926"/>
      <c r="BK215" s="926"/>
      <c r="BL215" s="926"/>
      <c r="BM215" s="926"/>
      <c r="BN215" s="926"/>
      <c r="BO215" s="926"/>
      <c r="BP215" s="926"/>
      <c r="BQ215" s="926"/>
      <c r="BR215" s="926"/>
      <c r="BS215" s="926"/>
      <c r="BT215" s="926"/>
      <c r="BU215" s="926"/>
      <c r="BV215" s="926"/>
      <c r="BW215" s="926"/>
      <c r="BX215" s="926"/>
      <c r="BY215" s="926"/>
      <c r="BZ215" s="926"/>
      <c r="CA215" s="926"/>
      <c r="CB215" s="926"/>
      <c r="CC215" s="926"/>
      <c r="CD215" s="926"/>
      <c r="CE215" s="926"/>
      <c r="CF215" s="926"/>
      <c r="CG215" s="926"/>
      <c r="CH215" s="926"/>
      <c r="CI215" s="926"/>
      <c r="CJ215" s="926"/>
      <c r="CK215" s="926"/>
      <c r="CL215" s="926"/>
      <c r="CM215" s="926"/>
      <c r="CN215" s="926"/>
      <c r="CO215" s="926"/>
      <c r="CP215" s="926"/>
      <c r="CQ215" s="926"/>
      <c r="CR215" s="926"/>
      <c r="CS215" s="926"/>
      <c r="CT215" s="926"/>
      <c r="CU215" s="926"/>
      <c r="CV215" s="926"/>
      <c r="CW215" s="926"/>
      <c r="CX215" s="926"/>
      <c r="CY215" s="926"/>
      <c r="CZ215" s="926"/>
      <c r="DA215" s="926"/>
      <c r="DB215" s="926"/>
      <c r="DC215" s="926"/>
      <c r="DD215" s="926"/>
      <c r="DE215" s="926"/>
      <c r="DF215" s="926"/>
      <c r="DG215" s="926"/>
      <c r="DH215" s="926"/>
      <c r="DI215" s="926"/>
      <c r="DJ215" s="926"/>
      <c r="DK215" s="926"/>
      <c r="DL215" s="926"/>
      <c r="DM215" s="926"/>
      <c r="DN215" s="926"/>
      <c r="DO215" s="926"/>
      <c r="DP215" s="926"/>
      <c r="DQ215" s="926"/>
      <c r="DR215" s="926"/>
      <c r="DS215" s="926"/>
      <c r="DT215" s="926"/>
      <c r="DU215" s="926"/>
      <c r="DV215" s="926"/>
      <c r="DW215" s="926"/>
      <c r="DX215" s="926"/>
      <c r="DY215" s="926"/>
      <c r="DZ215" s="926"/>
      <c r="EA215" s="926"/>
      <c r="EB215" s="926"/>
      <c r="EC215" s="926"/>
      <c r="ED215" s="926"/>
      <c r="EE215" s="926"/>
      <c r="EF215" s="926"/>
      <c r="EG215" s="926"/>
      <c r="EH215" s="926"/>
      <c r="EI215" s="926"/>
      <c r="EJ215" s="926"/>
      <c r="EK215" s="926"/>
      <c r="EL215" s="926"/>
      <c r="EM215" s="926"/>
      <c r="EN215" s="926"/>
      <c r="EO215" s="926"/>
      <c r="EP215" s="926"/>
      <c r="EQ215" s="926"/>
      <c r="ER215" s="926"/>
      <c r="ES215" s="926"/>
      <c r="ET215" s="926"/>
      <c r="EU215" s="926"/>
      <c r="EV215" s="926"/>
      <c r="EW215" s="926"/>
      <c r="EX215" s="926"/>
      <c r="EY215" s="926"/>
      <c r="EZ215" s="926"/>
      <c r="FA215" s="926"/>
      <c r="FB215" s="926"/>
      <c r="FC215" s="926"/>
      <c r="FD215" s="926"/>
      <c r="FE215" s="926"/>
      <c r="FF215" s="926"/>
      <c r="FG215" s="926"/>
      <c r="FH215" s="926"/>
      <c r="FI215" s="926"/>
      <c r="FJ215" s="926"/>
      <c r="FK215" s="926"/>
      <c r="FL215" s="926"/>
      <c r="FM215" s="926"/>
      <c r="FN215" s="926"/>
      <c r="FO215" s="926"/>
      <c r="FP215" s="926"/>
      <c r="FQ215" s="926"/>
      <c r="FR215" s="926"/>
      <c r="FS215" s="926"/>
      <c r="FT215" s="926"/>
      <c r="FU215" s="926"/>
      <c r="FV215" s="926"/>
      <c r="FW215" s="926"/>
      <c r="FX215" s="926"/>
      <c r="FY215" s="926"/>
      <c r="FZ215" s="926"/>
      <c r="GA215" s="926"/>
      <c r="GB215" s="926"/>
      <c r="GC215" s="926"/>
      <c r="GD215" s="926"/>
      <c r="GE215" s="926"/>
      <c r="GF215" s="926"/>
      <c r="GG215" s="926"/>
      <c r="GH215" s="926"/>
      <c r="GI215" s="926"/>
      <c r="GJ215" s="926"/>
      <c r="GK215" s="926"/>
      <c r="GL215" s="926"/>
      <c r="GM215" s="926"/>
      <c r="GN215" s="926"/>
      <c r="GO215" s="926"/>
      <c r="GP215" s="926"/>
      <c r="GQ215" s="926"/>
      <c r="GR215" s="926"/>
      <c r="GS215" s="926"/>
      <c r="GT215" s="926"/>
      <c r="GU215" s="926"/>
      <c r="GV215" s="926"/>
      <c r="GW215" s="926"/>
      <c r="GX215" s="926"/>
      <c r="GY215" s="926"/>
      <c r="GZ215" s="926"/>
      <c r="HA215" s="926"/>
      <c r="HB215" s="926"/>
      <c r="HC215" s="926"/>
      <c r="HD215" s="926"/>
      <c r="HE215" s="926"/>
      <c r="HF215" s="926"/>
      <c r="HG215" s="926"/>
      <c r="HH215" s="926"/>
      <c r="HI215" s="926"/>
      <c r="HJ215" s="926"/>
      <c r="HK215" s="926"/>
      <c r="HL215" s="926"/>
      <c r="HM215" s="926"/>
      <c r="HN215" s="926"/>
      <c r="HO215" s="926"/>
      <c r="HP215" s="926"/>
      <c r="HQ215" s="926"/>
      <c r="HR215" s="926"/>
      <c r="HS215" s="926"/>
      <c r="HT215" s="926"/>
      <c r="HU215" s="926"/>
      <c r="HV215" s="926"/>
      <c r="HW215" s="926"/>
      <c r="HX215" s="926"/>
      <c r="HY215" s="926"/>
      <c r="HZ215" s="926"/>
      <c r="IA215" s="926"/>
      <c r="IB215" s="926"/>
      <c r="IC215" s="926"/>
      <c r="ID215" s="926"/>
      <c r="IE215" s="926"/>
      <c r="IF215" s="926"/>
      <c r="IG215" s="926"/>
      <c r="IH215" s="926"/>
      <c r="II215" s="926"/>
      <c r="IJ215" s="926"/>
      <c r="IK215" s="926"/>
      <c r="IL215" s="926"/>
      <c r="IM215" s="926"/>
      <c r="IN215" s="926"/>
      <c r="IO215" s="926"/>
      <c r="IP215" s="926"/>
      <c r="IQ215" s="926"/>
      <c r="IR215" s="926"/>
      <c r="IS215" s="926"/>
      <c r="IT215" s="926"/>
      <c r="IU215" s="926"/>
      <c r="IV215" s="926"/>
    </row>
    <row r="216" spans="4:256" s="1018" customFormat="1" ht="15" customHeight="1">
      <c r="D216" s="1103"/>
      <c r="E216" s="1103"/>
      <c r="F216" s="1103"/>
      <c r="G216" s="1021"/>
      <c r="H216" s="1021"/>
      <c r="I216" s="926"/>
      <c r="J216" s="1022"/>
      <c r="K216" s="926"/>
      <c r="L216" s="926"/>
      <c r="M216" s="1022"/>
      <c r="N216" s="926"/>
      <c r="O216" s="926"/>
      <c r="P216" s="926"/>
      <c r="Q216" s="926"/>
      <c r="R216" s="926"/>
      <c r="S216" s="926"/>
      <c r="T216" s="926"/>
      <c r="U216" s="926"/>
      <c r="V216" s="926"/>
      <c r="W216" s="926"/>
      <c r="X216" s="926"/>
      <c r="Y216" s="926"/>
      <c r="Z216" s="926"/>
      <c r="AA216" s="926"/>
      <c r="AB216" s="926"/>
      <c r="AC216" s="926"/>
      <c r="AD216" s="926"/>
      <c r="AE216" s="926"/>
      <c r="AF216" s="926"/>
      <c r="AG216" s="926"/>
      <c r="AH216" s="926"/>
      <c r="AI216" s="926"/>
      <c r="AJ216" s="926"/>
      <c r="AK216" s="926"/>
      <c r="AL216" s="926"/>
      <c r="AM216" s="926"/>
      <c r="AN216" s="926"/>
      <c r="AO216" s="926"/>
      <c r="AP216" s="926"/>
      <c r="AQ216" s="926"/>
      <c r="AR216" s="926"/>
      <c r="AS216" s="926"/>
      <c r="AT216" s="926"/>
      <c r="AU216" s="926"/>
      <c r="AV216" s="926"/>
      <c r="AW216" s="926"/>
      <c r="AX216" s="926"/>
      <c r="AY216" s="926"/>
      <c r="AZ216" s="926"/>
      <c r="BA216" s="926"/>
      <c r="BB216" s="926"/>
      <c r="BC216" s="926"/>
      <c r="BD216" s="926"/>
      <c r="BE216" s="926"/>
      <c r="BF216" s="926"/>
      <c r="BG216" s="926"/>
      <c r="BH216" s="926"/>
      <c r="BI216" s="926"/>
      <c r="BJ216" s="926"/>
      <c r="BK216" s="926"/>
      <c r="BL216" s="926"/>
      <c r="BM216" s="926"/>
      <c r="BN216" s="926"/>
      <c r="BO216" s="926"/>
      <c r="BP216" s="926"/>
      <c r="BQ216" s="926"/>
      <c r="BR216" s="926"/>
      <c r="BS216" s="926"/>
      <c r="BT216" s="926"/>
      <c r="BU216" s="926"/>
      <c r="BV216" s="926"/>
      <c r="BW216" s="926"/>
      <c r="BX216" s="926"/>
      <c r="BY216" s="926"/>
      <c r="BZ216" s="926"/>
      <c r="CA216" s="926"/>
      <c r="CB216" s="926"/>
      <c r="CC216" s="926"/>
      <c r="CD216" s="926"/>
      <c r="CE216" s="926"/>
      <c r="CF216" s="926"/>
      <c r="CG216" s="926"/>
      <c r="CH216" s="926"/>
      <c r="CI216" s="926"/>
      <c r="CJ216" s="926"/>
      <c r="CK216" s="926"/>
      <c r="CL216" s="926"/>
      <c r="CM216" s="926"/>
      <c r="CN216" s="926"/>
      <c r="CO216" s="926"/>
      <c r="CP216" s="926"/>
      <c r="CQ216" s="926"/>
      <c r="CR216" s="926"/>
      <c r="CS216" s="926"/>
      <c r="CT216" s="926"/>
      <c r="CU216" s="926"/>
      <c r="CV216" s="926"/>
      <c r="CW216" s="926"/>
      <c r="CX216" s="926"/>
      <c r="CY216" s="926"/>
      <c r="CZ216" s="926"/>
      <c r="DA216" s="926"/>
      <c r="DB216" s="926"/>
      <c r="DC216" s="926"/>
      <c r="DD216" s="926"/>
      <c r="DE216" s="926"/>
      <c r="DF216" s="926"/>
      <c r="DG216" s="926"/>
      <c r="DH216" s="926"/>
      <c r="DI216" s="926"/>
      <c r="DJ216" s="926"/>
      <c r="DK216" s="926"/>
      <c r="DL216" s="926"/>
      <c r="DM216" s="926"/>
      <c r="DN216" s="926"/>
      <c r="DO216" s="926"/>
      <c r="DP216" s="926"/>
      <c r="DQ216" s="926"/>
      <c r="DR216" s="926"/>
      <c r="DS216" s="926"/>
      <c r="DT216" s="926"/>
      <c r="DU216" s="926"/>
      <c r="DV216" s="926"/>
      <c r="DW216" s="926"/>
      <c r="DX216" s="926"/>
      <c r="DY216" s="926"/>
      <c r="DZ216" s="926"/>
      <c r="EA216" s="926"/>
      <c r="EB216" s="926"/>
      <c r="EC216" s="926"/>
      <c r="ED216" s="926"/>
      <c r="EE216" s="926"/>
      <c r="EF216" s="926"/>
      <c r="EG216" s="926"/>
      <c r="EH216" s="926"/>
      <c r="EI216" s="926"/>
      <c r="EJ216" s="926"/>
      <c r="EK216" s="926"/>
      <c r="EL216" s="926"/>
      <c r="EM216" s="926"/>
      <c r="EN216" s="926"/>
      <c r="EO216" s="926"/>
      <c r="EP216" s="926"/>
      <c r="EQ216" s="926"/>
      <c r="ER216" s="926"/>
      <c r="ES216" s="926"/>
      <c r="ET216" s="926"/>
      <c r="EU216" s="926"/>
      <c r="EV216" s="926"/>
      <c r="EW216" s="926"/>
      <c r="EX216" s="926"/>
      <c r="EY216" s="926"/>
      <c r="EZ216" s="926"/>
      <c r="FA216" s="926"/>
      <c r="FB216" s="926"/>
      <c r="FC216" s="926"/>
      <c r="FD216" s="926"/>
      <c r="FE216" s="926"/>
      <c r="FF216" s="926"/>
      <c r="FG216" s="926"/>
      <c r="FH216" s="926"/>
      <c r="FI216" s="926"/>
      <c r="FJ216" s="926"/>
      <c r="FK216" s="926"/>
      <c r="FL216" s="926"/>
      <c r="FM216" s="926"/>
      <c r="FN216" s="926"/>
      <c r="FO216" s="926"/>
      <c r="FP216" s="926"/>
      <c r="FQ216" s="926"/>
      <c r="FR216" s="926"/>
      <c r="FS216" s="926"/>
      <c r="FT216" s="926"/>
      <c r="FU216" s="926"/>
      <c r="FV216" s="926"/>
      <c r="FW216" s="926"/>
      <c r="FX216" s="926"/>
      <c r="FY216" s="926"/>
      <c r="FZ216" s="926"/>
      <c r="GA216" s="926"/>
      <c r="GB216" s="926"/>
      <c r="GC216" s="926"/>
      <c r="GD216" s="926"/>
      <c r="GE216" s="926"/>
      <c r="GF216" s="926"/>
      <c r="GG216" s="926"/>
      <c r="GH216" s="926"/>
      <c r="GI216" s="926"/>
      <c r="GJ216" s="926"/>
      <c r="GK216" s="926"/>
      <c r="GL216" s="926"/>
      <c r="GM216" s="926"/>
      <c r="GN216" s="926"/>
      <c r="GO216" s="926"/>
      <c r="GP216" s="926"/>
      <c r="GQ216" s="926"/>
      <c r="GR216" s="926"/>
      <c r="GS216" s="926"/>
      <c r="GT216" s="926"/>
      <c r="GU216" s="926"/>
      <c r="GV216" s="926"/>
      <c r="GW216" s="926"/>
      <c r="GX216" s="926"/>
      <c r="GY216" s="926"/>
      <c r="GZ216" s="926"/>
      <c r="HA216" s="926"/>
      <c r="HB216" s="926"/>
      <c r="HC216" s="926"/>
      <c r="HD216" s="926"/>
      <c r="HE216" s="926"/>
      <c r="HF216" s="926"/>
      <c r="HG216" s="926"/>
      <c r="HH216" s="926"/>
      <c r="HI216" s="926"/>
      <c r="HJ216" s="926"/>
      <c r="HK216" s="926"/>
      <c r="HL216" s="926"/>
      <c r="HM216" s="926"/>
      <c r="HN216" s="926"/>
      <c r="HO216" s="926"/>
      <c r="HP216" s="926"/>
      <c r="HQ216" s="926"/>
      <c r="HR216" s="926"/>
      <c r="HS216" s="926"/>
      <c r="HT216" s="926"/>
      <c r="HU216" s="926"/>
      <c r="HV216" s="926"/>
      <c r="HW216" s="926"/>
      <c r="HX216" s="926"/>
      <c r="HY216" s="926"/>
      <c r="HZ216" s="926"/>
      <c r="IA216" s="926"/>
      <c r="IB216" s="926"/>
      <c r="IC216" s="926"/>
      <c r="ID216" s="926"/>
      <c r="IE216" s="926"/>
      <c r="IF216" s="926"/>
      <c r="IG216" s="926"/>
      <c r="IH216" s="926"/>
      <c r="II216" s="926"/>
      <c r="IJ216" s="926"/>
      <c r="IK216" s="926"/>
      <c r="IL216" s="926"/>
      <c r="IM216" s="926"/>
      <c r="IN216" s="926"/>
      <c r="IO216" s="926"/>
      <c r="IP216" s="926"/>
      <c r="IQ216" s="926"/>
      <c r="IR216" s="926"/>
      <c r="IS216" s="926"/>
      <c r="IT216" s="926"/>
      <c r="IU216" s="926"/>
      <c r="IV216" s="926"/>
    </row>
    <row r="217" spans="4:256" s="1018" customFormat="1" ht="15" customHeight="1">
      <c r="D217" s="1103"/>
      <c r="E217" s="1103"/>
      <c r="F217" s="1103"/>
      <c r="G217" s="1021"/>
      <c r="H217" s="1021"/>
      <c r="I217" s="926"/>
      <c r="J217" s="1022"/>
      <c r="K217" s="926"/>
      <c r="L217" s="926"/>
      <c r="M217" s="1022"/>
      <c r="N217" s="926"/>
      <c r="O217" s="926"/>
      <c r="P217" s="926"/>
      <c r="Q217" s="926"/>
      <c r="R217" s="926"/>
      <c r="S217" s="926"/>
      <c r="T217" s="926"/>
      <c r="U217" s="926"/>
      <c r="V217" s="926"/>
      <c r="W217" s="926"/>
      <c r="X217" s="926"/>
      <c r="Y217" s="926"/>
      <c r="Z217" s="926"/>
      <c r="AA217" s="926"/>
      <c r="AB217" s="926"/>
      <c r="AC217" s="926"/>
      <c r="AD217" s="926"/>
      <c r="AE217" s="926"/>
      <c r="AF217" s="926"/>
      <c r="AG217" s="926"/>
      <c r="AH217" s="926"/>
      <c r="AI217" s="926"/>
      <c r="AJ217" s="926"/>
      <c r="AK217" s="926"/>
      <c r="AL217" s="926"/>
      <c r="AM217" s="926"/>
      <c r="AN217" s="926"/>
      <c r="AO217" s="926"/>
      <c r="AP217" s="926"/>
      <c r="AQ217" s="926"/>
      <c r="AR217" s="926"/>
      <c r="AS217" s="926"/>
      <c r="AT217" s="926"/>
      <c r="AU217" s="926"/>
      <c r="AV217" s="926"/>
      <c r="AW217" s="926"/>
      <c r="AX217" s="926"/>
      <c r="AY217" s="926"/>
      <c r="AZ217" s="926"/>
      <c r="BA217" s="926"/>
      <c r="BB217" s="926"/>
      <c r="BC217" s="926"/>
      <c r="BD217" s="926"/>
      <c r="BE217" s="926"/>
      <c r="BF217" s="926"/>
      <c r="BG217" s="926"/>
      <c r="BH217" s="926"/>
      <c r="BI217" s="926"/>
      <c r="BJ217" s="926"/>
      <c r="BK217" s="926"/>
      <c r="BL217" s="926"/>
      <c r="BM217" s="926"/>
      <c r="BN217" s="926"/>
      <c r="BO217" s="926"/>
      <c r="BP217" s="926"/>
      <c r="BQ217" s="926"/>
      <c r="BR217" s="926"/>
      <c r="BS217" s="926"/>
      <c r="BT217" s="926"/>
      <c r="BU217" s="926"/>
      <c r="BV217" s="926"/>
      <c r="BW217" s="926"/>
      <c r="BX217" s="926"/>
      <c r="BY217" s="926"/>
      <c r="BZ217" s="926"/>
      <c r="CA217" s="926"/>
      <c r="CB217" s="926"/>
      <c r="CC217" s="926"/>
      <c r="CD217" s="926"/>
      <c r="CE217" s="926"/>
      <c r="CF217" s="926"/>
      <c r="CG217" s="926"/>
      <c r="CH217" s="926"/>
      <c r="CI217" s="926"/>
      <c r="CJ217" s="926"/>
      <c r="CK217" s="926"/>
      <c r="CL217" s="926"/>
      <c r="CM217" s="926"/>
      <c r="CN217" s="926"/>
      <c r="CO217" s="926"/>
      <c r="CP217" s="926"/>
      <c r="CQ217" s="926"/>
      <c r="CR217" s="926"/>
      <c r="CS217" s="926"/>
      <c r="CT217" s="926"/>
      <c r="CU217" s="926"/>
      <c r="CV217" s="926"/>
      <c r="CW217" s="926"/>
      <c r="CX217" s="926"/>
      <c r="CY217" s="926"/>
      <c r="CZ217" s="926"/>
      <c r="DA217" s="926"/>
      <c r="DB217" s="926"/>
      <c r="DC217" s="926"/>
      <c r="DD217" s="926"/>
      <c r="DE217" s="926"/>
      <c r="DF217" s="926"/>
      <c r="DG217" s="926"/>
      <c r="DH217" s="926"/>
      <c r="DI217" s="926"/>
      <c r="DJ217" s="926"/>
      <c r="DK217" s="926"/>
      <c r="DL217" s="926"/>
      <c r="DM217" s="926"/>
      <c r="DN217" s="926"/>
      <c r="DO217" s="926"/>
      <c r="DP217" s="926"/>
      <c r="DQ217" s="926"/>
      <c r="DR217" s="926"/>
      <c r="DS217" s="926"/>
      <c r="DT217" s="926"/>
      <c r="DU217" s="926"/>
      <c r="DV217" s="926"/>
      <c r="DW217" s="926"/>
      <c r="DX217" s="926"/>
      <c r="DY217" s="926"/>
      <c r="DZ217" s="926"/>
      <c r="EA217" s="926"/>
      <c r="EB217" s="926"/>
      <c r="EC217" s="926"/>
      <c r="ED217" s="926"/>
      <c r="EE217" s="926"/>
      <c r="EF217" s="926"/>
      <c r="EG217" s="926"/>
      <c r="EH217" s="926"/>
      <c r="EI217" s="926"/>
      <c r="EJ217" s="926"/>
      <c r="EK217" s="926"/>
      <c r="EL217" s="926"/>
      <c r="EM217" s="926"/>
      <c r="EN217" s="926"/>
      <c r="EO217" s="926"/>
      <c r="EP217" s="926"/>
      <c r="EQ217" s="926"/>
      <c r="ER217" s="926"/>
      <c r="ES217" s="926"/>
      <c r="ET217" s="926"/>
      <c r="EU217" s="926"/>
      <c r="EV217" s="926"/>
      <c r="EW217" s="926"/>
      <c r="EX217" s="926"/>
      <c r="EY217" s="926"/>
      <c r="EZ217" s="926"/>
      <c r="FA217" s="926"/>
      <c r="FB217" s="926"/>
      <c r="FC217" s="926"/>
      <c r="FD217" s="926"/>
      <c r="FE217" s="926"/>
      <c r="FF217" s="926"/>
      <c r="FG217" s="926"/>
      <c r="FH217" s="926"/>
      <c r="FI217" s="926"/>
      <c r="FJ217" s="926"/>
      <c r="FK217" s="926"/>
      <c r="FL217" s="926"/>
      <c r="FM217" s="926"/>
      <c r="FN217" s="926"/>
      <c r="FO217" s="926"/>
      <c r="FP217" s="926"/>
      <c r="FQ217" s="926"/>
      <c r="FR217" s="926"/>
      <c r="FS217" s="926"/>
      <c r="FT217" s="926"/>
      <c r="FU217" s="926"/>
      <c r="FV217" s="926"/>
      <c r="FW217" s="926"/>
      <c r="FX217" s="926"/>
      <c r="FY217" s="926"/>
      <c r="FZ217" s="926"/>
      <c r="GA217" s="926"/>
      <c r="GB217" s="926"/>
      <c r="GC217" s="926"/>
      <c r="GD217" s="926"/>
      <c r="GE217" s="926"/>
      <c r="GF217" s="926"/>
      <c r="GG217" s="926"/>
      <c r="GH217" s="926"/>
      <c r="GI217" s="926"/>
      <c r="GJ217" s="926"/>
      <c r="GK217" s="926"/>
      <c r="GL217" s="926"/>
      <c r="GM217" s="926"/>
      <c r="GN217" s="926"/>
      <c r="GO217" s="926"/>
      <c r="GP217" s="926"/>
      <c r="GQ217" s="926"/>
      <c r="GR217" s="926"/>
      <c r="GS217" s="926"/>
      <c r="GT217" s="926"/>
      <c r="GU217" s="926"/>
      <c r="GV217" s="926"/>
      <c r="GW217" s="926"/>
      <c r="GX217" s="926"/>
      <c r="GY217" s="926"/>
      <c r="GZ217" s="926"/>
      <c r="HA217" s="926"/>
      <c r="HB217" s="926"/>
      <c r="HC217" s="926"/>
      <c r="HD217" s="926"/>
      <c r="HE217" s="926"/>
      <c r="HF217" s="926"/>
      <c r="HG217" s="926"/>
      <c r="HH217" s="926"/>
      <c r="HI217" s="926"/>
      <c r="HJ217" s="926"/>
      <c r="HK217" s="926"/>
      <c r="HL217" s="926"/>
      <c r="HM217" s="926"/>
      <c r="HN217" s="926"/>
      <c r="HO217" s="926"/>
      <c r="HP217" s="926"/>
      <c r="HQ217" s="926"/>
      <c r="HR217" s="926"/>
      <c r="HS217" s="926"/>
      <c r="HT217" s="926"/>
      <c r="HU217" s="926"/>
      <c r="HV217" s="926"/>
      <c r="HW217" s="926"/>
      <c r="HX217" s="926"/>
      <c r="HY217" s="926"/>
      <c r="HZ217" s="926"/>
      <c r="IA217" s="926"/>
      <c r="IB217" s="926"/>
      <c r="IC217" s="926"/>
      <c r="ID217" s="926"/>
      <c r="IE217" s="926"/>
      <c r="IF217" s="926"/>
      <c r="IG217" s="926"/>
      <c r="IH217" s="926"/>
      <c r="II217" s="926"/>
      <c r="IJ217" s="926"/>
      <c r="IK217" s="926"/>
      <c r="IL217" s="926"/>
      <c r="IM217" s="926"/>
      <c r="IN217" s="926"/>
      <c r="IO217" s="926"/>
      <c r="IP217" s="926"/>
      <c r="IQ217" s="926"/>
      <c r="IR217" s="926"/>
      <c r="IS217" s="926"/>
      <c r="IT217" s="926"/>
      <c r="IU217" s="926"/>
      <c r="IV217" s="926"/>
    </row>
  </sheetData>
  <sheetProtection password="D860" sheet="1" objects="1" scenarios="1"/>
  <mergeCells count="6">
    <mergeCell ref="A6:B6"/>
    <mergeCell ref="A1:D1"/>
    <mergeCell ref="A2:C2"/>
    <mergeCell ref="B3:F3"/>
    <mergeCell ref="A4:C4"/>
    <mergeCell ref="B5:F5"/>
  </mergeCells>
  <printOptions gridLines="1" gridLinesSet="0"/>
  <pageMargins left="0.78740157480314965" right="0.39370078740157483" top="1.1811023622047245" bottom="0.98425196850393704" header="0.39370078740157483" footer="0.51181102362204722"/>
  <pageSetup paperSize="9" scale="86" orientation="portrait" r:id="rId1"/>
  <headerFooter alignWithMargins="0">
    <oddHeader>&amp;L&amp;8&amp;G&amp;C&amp;8
MM-BIRO d.o.o. Ulica tolminskih puntarjev 4, 5000 Nova Gorica,  
tel: 05 333-49-40, fax: 05 333-49-39,  
e.mail: mm.biro@siol.net, http://www.mm-biro.si</oddHeader>
    <oddFooter>&amp;L&amp;8Mapa: 4&amp;C&amp;8POPIS ELEKTROINSTALACIJSKEGA MATERIALA IN DEL&amp;R&amp;8Stran: &amp;P/&amp;N</oddFooter>
  </headerFooter>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FF99"/>
  </sheetPr>
  <dimension ref="A1:IV189"/>
  <sheetViews>
    <sheetView view="pageBreakPreview" topLeftCell="A7" zoomScaleNormal="100" zoomScaleSheetLayoutView="100" workbookViewId="0">
      <selection activeCell="D47" sqref="D47"/>
    </sheetView>
  </sheetViews>
  <sheetFormatPr defaultColWidth="9" defaultRowHeight="13.2"/>
  <cols>
    <col min="1" max="1" width="3.5" style="270" bestFit="1" customWidth="1"/>
    <col min="2" max="2" width="54" style="270" customWidth="1"/>
    <col min="3" max="3" width="5.8984375" style="270" customWidth="1"/>
    <col min="4" max="4" width="7.69921875" style="461" customWidth="1"/>
    <col min="5" max="5" width="10.09765625" style="461" customWidth="1"/>
    <col min="6" max="6" width="8.19921875" style="461" bestFit="1" customWidth="1"/>
    <col min="7" max="7" width="11.59765625" style="267" bestFit="1" customWidth="1"/>
    <col min="8" max="8" width="9.69921875" style="267" bestFit="1" customWidth="1"/>
    <col min="9" max="9" width="5" style="265" customWidth="1"/>
    <col min="10" max="10" width="10.3984375" style="266" customWidth="1"/>
    <col min="11" max="11" width="11" style="265" customWidth="1"/>
    <col min="12" max="12" width="0" style="265" hidden="1" customWidth="1"/>
    <col min="13" max="13" width="10.3984375" style="266" hidden="1" customWidth="1"/>
    <col min="14" max="16384" width="9" style="265"/>
  </cols>
  <sheetData>
    <row r="1" spans="1:13" ht="15" customHeight="1">
      <c r="A1" s="2489" t="s">
        <v>287</v>
      </c>
      <c r="B1" s="2489"/>
      <c r="C1" s="2489"/>
      <c r="D1" s="2489"/>
      <c r="E1" s="468"/>
      <c r="F1" s="468"/>
      <c r="G1" s="316"/>
      <c r="H1" s="316"/>
      <c r="I1" s="315"/>
      <c r="J1" s="314"/>
      <c r="K1" s="315"/>
      <c r="L1" s="315"/>
      <c r="M1" s="314"/>
    </row>
    <row r="2" spans="1:13" ht="12.75" customHeight="1">
      <c r="A2" s="2468" t="s">
        <v>1140</v>
      </c>
      <c r="B2" s="2468"/>
      <c r="C2" s="2468"/>
      <c r="D2" s="384"/>
      <c r="E2" s="383"/>
      <c r="F2" s="383"/>
      <c r="G2" s="383"/>
      <c r="H2" s="316"/>
      <c r="I2" s="315"/>
      <c r="J2" s="315"/>
      <c r="K2" s="314"/>
      <c r="M2" s="265"/>
    </row>
    <row r="3" spans="1:13" ht="192.75" customHeight="1">
      <c r="A3" s="324" t="s">
        <v>1137</v>
      </c>
      <c r="B3" s="2466" t="s">
        <v>1139</v>
      </c>
      <c r="C3" s="2467"/>
      <c r="D3" s="2467"/>
      <c r="E3" s="2467"/>
      <c r="F3" s="2467"/>
      <c r="G3" s="323"/>
      <c r="H3" s="316"/>
      <c r="I3" s="315"/>
      <c r="J3" s="315"/>
      <c r="K3" s="314"/>
      <c r="M3" s="265"/>
    </row>
    <row r="4" spans="1:13" s="325" customFormat="1" ht="12.75" customHeight="1">
      <c r="A4" s="2468" t="s">
        <v>1138</v>
      </c>
      <c r="B4" s="2468"/>
      <c r="C4" s="2468"/>
      <c r="D4" s="330"/>
      <c r="E4" s="330"/>
      <c r="F4" s="330"/>
      <c r="G4" s="329"/>
      <c r="H4" s="328"/>
      <c r="I4" s="327"/>
      <c r="J4" s="327"/>
      <c r="K4" s="326"/>
    </row>
    <row r="5" spans="1:13" ht="52.8">
      <c r="A5" s="324" t="s">
        <v>1137</v>
      </c>
      <c r="B5" s="2466" t="s">
        <v>1136</v>
      </c>
      <c r="C5" s="2470"/>
      <c r="D5" s="2470"/>
      <c r="E5" s="2470"/>
      <c r="F5" s="2470"/>
      <c r="G5" s="323"/>
      <c r="H5" s="316"/>
      <c r="I5" s="315"/>
      <c r="J5" s="315"/>
      <c r="K5" s="314"/>
      <c r="M5" s="265"/>
    </row>
    <row r="6" spans="1:13" ht="12.75" customHeight="1">
      <c r="A6" s="2468" t="s">
        <v>1135</v>
      </c>
      <c r="B6" s="2468"/>
      <c r="C6" s="380"/>
      <c r="D6" s="380"/>
      <c r="E6" s="380"/>
      <c r="F6" s="380"/>
      <c r="G6" s="323"/>
      <c r="H6" s="316"/>
      <c r="I6" s="315"/>
      <c r="J6" s="315"/>
      <c r="K6" s="314"/>
      <c r="M6" s="265"/>
    </row>
    <row r="7" spans="1:13" ht="13.8" thickBot="1">
      <c r="A7" s="382"/>
      <c r="B7" s="381"/>
      <c r="C7" s="380"/>
      <c r="D7" s="380"/>
      <c r="E7" s="380"/>
      <c r="F7" s="380"/>
      <c r="G7" s="323"/>
      <c r="H7" s="316"/>
      <c r="I7" s="315"/>
      <c r="J7" s="315"/>
      <c r="K7" s="314"/>
      <c r="M7" s="265"/>
    </row>
    <row r="8" spans="1:13" s="375" customFormat="1">
      <c r="A8" s="363" t="s">
        <v>1134</v>
      </c>
      <c r="B8" s="363" t="s">
        <v>1133</v>
      </c>
      <c r="C8" s="362" t="s">
        <v>1132</v>
      </c>
      <c r="D8" s="362" t="s">
        <v>1131</v>
      </c>
      <c r="E8" s="379" t="s">
        <v>1130</v>
      </c>
      <c r="F8" s="379" t="s">
        <v>1129</v>
      </c>
      <c r="G8" s="378"/>
      <c r="H8" s="377"/>
      <c r="I8" s="359"/>
      <c r="J8" s="376"/>
    </row>
    <row r="9" spans="1:13" s="370" customFormat="1">
      <c r="A9" s="357"/>
      <c r="B9" s="357"/>
      <c r="C9" s="356"/>
      <c r="D9" s="356"/>
      <c r="E9" s="374"/>
      <c r="F9" s="374"/>
      <c r="G9" s="373"/>
      <c r="H9" s="372"/>
      <c r="I9" s="355"/>
      <c r="J9" s="371"/>
    </row>
    <row r="10" spans="1:13" s="370" customFormat="1" ht="100.8">
      <c r="A10" s="297">
        <v>1</v>
      </c>
      <c r="B10" s="427" t="s">
        <v>1528</v>
      </c>
      <c r="C10" s="279" t="s">
        <v>10</v>
      </c>
      <c r="D10" s="485">
        <v>1</v>
      </c>
      <c r="E10" s="919"/>
      <c r="F10" s="280">
        <f>D10*E10</f>
        <v>0</v>
      </c>
      <c r="G10" s="373"/>
      <c r="H10" s="372"/>
      <c r="I10" s="355"/>
      <c r="J10" s="371"/>
    </row>
    <row r="11" spans="1:13" s="370" customFormat="1">
      <c r="A11" s="297"/>
      <c r="B11" s="424"/>
      <c r="C11" s="279"/>
      <c r="D11" s="485"/>
      <c r="E11" s="919"/>
      <c r="F11" s="374"/>
      <c r="G11" s="373"/>
      <c r="H11" s="372"/>
      <c r="I11" s="355"/>
      <c r="J11" s="371"/>
    </row>
    <row r="12" spans="1:13" s="272" customFormat="1" ht="92.4">
      <c r="A12" s="297">
        <f>A10+1</f>
        <v>2</v>
      </c>
      <c r="B12" s="483" t="s">
        <v>1527</v>
      </c>
      <c r="C12" s="279" t="s">
        <v>10</v>
      </c>
      <c r="D12" s="485">
        <v>4</v>
      </c>
      <c r="E12" s="1185"/>
      <c r="F12" s="280">
        <f>D12*E12</f>
        <v>0</v>
      </c>
      <c r="G12" s="464"/>
      <c r="J12" s="463"/>
      <c r="K12" s="464"/>
      <c r="L12" s="464"/>
      <c r="M12" s="463"/>
    </row>
    <row r="13" spans="1:13" s="272" customFormat="1">
      <c r="A13" s="297"/>
      <c r="B13" s="424"/>
      <c r="C13" s="279"/>
      <c r="D13" s="485"/>
      <c r="E13" s="1185"/>
      <c r="F13" s="374"/>
      <c r="G13" s="464"/>
      <c r="J13" s="463"/>
      <c r="K13" s="464"/>
      <c r="L13" s="464"/>
      <c r="M13" s="463"/>
    </row>
    <row r="14" spans="1:13" s="272" customFormat="1" ht="28.8">
      <c r="A14" s="297">
        <f>A12+1</f>
        <v>3</v>
      </c>
      <c r="B14" s="427" t="s">
        <v>1526</v>
      </c>
      <c r="C14" s="279" t="s">
        <v>10</v>
      </c>
      <c r="D14" s="485">
        <v>4</v>
      </c>
      <c r="E14" s="1185"/>
      <c r="F14" s="280">
        <f>D14*E14</f>
        <v>0</v>
      </c>
      <c r="G14" s="464"/>
      <c r="J14" s="463"/>
      <c r="K14" s="464"/>
      <c r="L14" s="464"/>
      <c r="M14" s="463"/>
    </row>
    <row r="15" spans="1:13" s="272" customFormat="1">
      <c r="A15" s="297"/>
      <c r="B15" s="424"/>
      <c r="C15" s="279"/>
      <c r="D15" s="485"/>
      <c r="E15" s="1185"/>
      <c r="F15" s="374"/>
      <c r="G15" s="464"/>
      <c r="J15" s="463"/>
      <c r="K15" s="464"/>
      <c r="L15" s="464"/>
      <c r="M15" s="463"/>
    </row>
    <row r="16" spans="1:13" s="272" customFormat="1" ht="28.8">
      <c r="A16" s="297">
        <f>A14+1</f>
        <v>4</v>
      </c>
      <c r="B16" s="427" t="s">
        <v>1525</v>
      </c>
      <c r="C16" s="279" t="s">
        <v>1119</v>
      </c>
      <c r="D16" s="485">
        <v>135</v>
      </c>
      <c r="E16" s="1185"/>
      <c r="F16" s="280">
        <f>D16*E16</f>
        <v>0</v>
      </c>
      <c r="G16" s="464"/>
      <c r="J16" s="463"/>
      <c r="K16" s="464"/>
      <c r="L16" s="464"/>
      <c r="M16" s="463"/>
    </row>
    <row r="17" spans="1:256" s="272" customFormat="1">
      <c r="A17" s="297"/>
      <c r="B17" s="424"/>
      <c r="C17" s="279"/>
      <c r="D17" s="485"/>
      <c r="E17" s="1185"/>
      <c r="F17" s="374"/>
      <c r="G17" s="464"/>
      <c r="J17" s="463"/>
      <c r="K17" s="464"/>
      <c r="L17" s="464"/>
      <c r="M17" s="463"/>
    </row>
    <row r="18" spans="1:256" s="272" customFormat="1" ht="26.4">
      <c r="A18" s="297">
        <f>A16+1</f>
        <v>5</v>
      </c>
      <c r="B18" s="424" t="s">
        <v>1524</v>
      </c>
      <c r="C18" s="279" t="s">
        <v>1119</v>
      </c>
      <c r="D18" s="485">
        <v>90</v>
      </c>
      <c r="E18" s="1185"/>
      <c r="F18" s="280">
        <f>D18*E18</f>
        <v>0</v>
      </c>
      <c r="G18" s="464"/>
      <c r="J18" s="463"/>
      <c r="K18" s="464"/>
      <c r="L18" s="464"/>
      <c r="M18" s="463"/>
    </row>
    <row r="19" spans="1:256" s="272" customFormat="1">
      <c r="A19" s="297"/>
      <c r="B19" s="424"/>
      <c r="C19" s="279"/>
      <c r="D19" s="485"/>
      <c r="E19" s="1185"/>
      <c r="F19" s="374"/>
      <c r="G19" s="464"/>
      <c r="J19" s="463"/>
      <c r="K19" s="464"/>
      <c r="L19" s="464"/>
      <c r="M19" s="463"/>
    </row>
    <row r="20" spans="1:256" s="272" customFormat="1" ht="115.2">
      <c r="A20" s="297">
        <f>A18+1</f>
        <v>6</v>
      </c>
      <c r="B20" s="427" t="s">
        <v>1523</v>
      </c>
      <c r="C20" s="279" t="s">
        <v>1113</v>
      </c>
      <c r="D20" s="485">
        <v>1</v>
      </c>
      <c r="E20" s="1185"/>
      <c r="F20" s="280">
        <f>D20*E20</f>
        <v>0</v>
      </c>
      <c r="G20" s="464"/>
      <c r="J20" s="463"/>
      <c r="K20" s="464"/>
      <c r="L20" s="464"/>
      <c r="M20" s="463"/>
    </row>
    <row r="21" spans="1:256" s="419" customFormat="1" ht="14.4">
      <c r="A21" s="301"/>
      <c r="B21" s="353"/>
      <c r="C21" s="425"/>
      <c r="D21" s="423"/>
      <c r="E21" s="1093"/>
      <c r="F21" s="422"/>
      <c r="G21" s="421"/>
      <c r="H21" s="420"/>
      <c r="I21" s="387"/>
      <c r="J21" s="387"/>
    </row>
    <row r="22" spans="1:256" s="272" customFormat="1" ht="66">
      <c r="A22" s="279">
        <f>A20+1</f>
        <v>7</v>
      </c>
      <c r="B22" s="278" t="s">
        <v>1114</v>
      </c>
      <c r="C22" s="297" t="s">
        <v>1113</v>
      </c>
      <c r="D22" s="291">
        <v>1</v>
      </c>
      <c r="E22" s="919"/>
      <c r="F22" s="280">
        <f>D22*E22</f>
        <v>0</v>
      </c>
      <c r="G22" s="274"/>
      <c r="I22" s="299"/>
      <c r="J22" s="298"/>
      <c r="K22" s="298"/>
      <c r="M22" s="298"/>
    </row>
    <row r="23" spans="1:256" s="272" customFormat="1">
      <c r="A23" s="297"/>
      <c r="B23" s="424"/>
      <c r="C23" s="279"/>
      <c r="D23" s="485"/>
      <c r="E23" s="476"/>
      <c r="F23" s="475"/>
      <c r="G23" s="464"/>
      <c r="J23" s="463"/>
      <c r="K23" s="464"/>
      <c r="L23" s="464"/>
      <c r="M23" s="463"/>
    </row>
    <row r="24" spans="1:256" s="370" customFormat="1" ht="13.8" thickBot="1">
      <c r="A24" s="290"/>
      <c r="B24" s="337" t="s">
        <v>1522</v>
      </c>
      <c r="C24" s="288"/>
      <c r="D24" s="466"/>
      <c r="E24" s="336"/>
      <c r="F24" s="285">
        <f>SUM(F10:F23)</f>
        <v>0</v>
      </c>
      <c r="G24" s="272"/>
      <c r="H24" s="272"/>
      <c r="I24" s="272"/>
      <c r="J24" s="273"/>
      <c r="K24" s="272"/>
      <c r="L24" s="272"/>
      <c r="M24" s="273"/>
      <c r="N24" s="272"/>
      <c r="O24" s="272"/>
      <c r="P24" s="272"/>
      <c r="Q24" s="272"/>
      <c r="R24" s="272"/>
      <c r="S24" s="272"/>
      <c r="T24" s="272"/>
      <c r="U24" s="272"/>
      <c r="V24" s="272"/>
      <c r="W24" s="272"/>
      <c r="X24" s="272"/>
      <c r="Y24" s="272"/>
      <c r="Z24" s="272"/>
      <c r="AA24" s="272"/>
      <c r="AB24" s="272"/>
      <c r="AC24" s="272"/>
      <c r="AD24" s="272"/>
      <c r="AE24" s="272"/>
      <c r="AF24" s="272"/>
      <c r="AG24" s="272"/>
      <c r="AH24" s="272"/>
      <c r="AI24" s="272"/>
      <c r="AJ24" s="272"/>
      <c r="AK24" s="272"/>
      <c r="AL24" s="272"/>
      <c r="AM24" s="272"/>
      <c r="AN24" s="272"/>
      <c r="AO24" s="272"/>
      <c r="AP24" s="272"/>
      <c r="AQ24" s="272"/>
      <c r="AR24" s="272"/>
      <c r="AS24" s="272"/>
      <c r="AT24" s="272"/>
      <c r="AU24" s="272"/>
      <c r="AV24" s="272"/>
      <c r="AW24" s="272"/>
      <c r="AX24" s="272"/>
      <c r="AY24" s="272"/>
      <c r="AZ24" s="272"/>
      <c r="BA24" s="272"/>
      <c r="BB24" s="272"/>
      <c r="BC24" s="272"/>
      <c r="BD24" s="272"/>
      <c r="BE24" s="272"/>
      <c r="BF24" s="272"/>
      <c r="BG24" s="272"/>
      <c r="BH24" s="272"/>
      <c r="BI24" s="272"/>
      <c r="BJ24" s="272"/>
      <c r="BK24" s="272"/>
      <c r="BL24" s="272"/>
      <c r="BM24" s="272"/>
      <c r="BN24" s="272"/>
      <c r="BO24" s="272"/>
      <c r="BP24" s="272"/>
      <c r="BQ24" s="272"/>
      <c r="BR24" s="272"/>
      <c r="BS24" s="272"/>
      <c r="BT24" s="272"/>
      <c r="BU24" s="272"/>
      <c r="BV24" s="272"/>
      <c r="BW24" s="272"/>
      <c r="BX24" s="272"/>
      <c r="BY24" s="272"/>
      <c r="BZ24" s="272"/>
      <c r="CA24" s="272"/>
      <c r="CB24" s="272"/>
      <c r="CC24" s="272"/>
      <c r="CD24" s="272"/>
      <c r="CE24" s="272"/>
      <c r="CF24" s="272"/>
      <c r="CG24" s="272"/>
      <c r="CH24" s="272"/>
      <c r="CI24" s="272"/>
      <c r="CJ24" s="272"/>
      <c r="CK24" s="272"/>
      <c r="CL24" s="272"/>
      <c r="CM24" s="272"/>
      <c r="CN24" s="272"/>
      <c r="CO24" s="272"/>
      <c r="CP24" s="272"/>
      <c r="CQ24" s="272"/>
      <c r="CR24" s="272"/>
      <c r="CS24" s="272"/>
      <c r="CT24" s="272"/>
      <c r="CU24" s="272"/>
      <c r="CV24" s="272"/>
      <c r="CW24" s="272"/>
      <c r="CX24" s="272"/>
      <c r="CY24" s="272"/>
      <c r="CZ24" s="272"/>
      <c r="DA24" s="272"/>
      <c r="DB24" s="272"/>
      <c r="DC24" s="272"/>
      <c r="DD24" s="272"/>
      <c r="DE24" s="272"/>
      <c r="DF24" s="272"/>
      <c r="DG24" s="272"/>
      <c r="DH24" s="272"/>
      <c r="DI24" s="272"/>
      <c r="DJ24" s="272"/>
      <c r="DK24" s="272"/>
      <c r="DL24" s="272"/>
      <c r="DM24" s="272"/>
      <c r="DN24" s="272"/>
      <c r="DO24" s="272"/>
      <c r="DP24" s="272"/>
      <c r="DQ24" s="272"/>
      <c r="DR24" s="272"/>
      <c r="DS24" s="272"/>
      <c r="DT24" s="272"/>
      <c r="DU24" s="272"/>
      <c r="DV24" s="272"/>
      <c r="DW24" s="272"/>
      <c r="DX24" s="272"/>
      <c r="DY24" s="272"/>
      <c r="DZ24" s="272"/>
      <c r="EA24" s="272"/>
      <c r="EB24" s="272"/>
      <c r="EC24" s="272"/>
      <c r="ED24" s="272"/>
      <c r="EE24" s="272"/>
      <c r="EF24" s="272"/>
      <c r="EG24" s="272"/>
      <c r="EH24" s="272"/>
      <c r="EI24" s="272"/>
      <c r="EJ24" s="272"/>
      <c r="EK24" s="272"/>
      <c r="EL24" s="272"/>
      <c r="EM24" s="272"/>
      <c r="EN24" s="272"/>
      <c r="EO24" s="272"/>
      <c r="EP24" s="272"/>
      <c r="EQ24" s="272"/>
      <c r="ER24" s="272"/>
      <c r="ES24" s="272"/>
      <c r="ET24" s="272"/>
      <c r="EU24" s="272"/>
      <c r="EV24" s="272"/>
      <c r="EW24" s="272"/>
      <c r="EX24" s="272"/>
      <c r="EY24" s="272"/>
      <c r="EZ24" s="272"/>
      <c r="FA24" s="272"/>
      <c r="FB24" s="272"/>
      <c r="FC24" s="272"/>
      <c r="FD24" s="272"/>
      <c r="FE24" s="272"/>
      <c r="FF24" s="272"/>
      <c r="FG24" s="272"/>
      <c r="FH24" s="272"/>
      <c r="FI24" s="272"/>
      <c r="FJ24" s="272"/>
      <c r="FK24" s="272"/>
      <c r="FL24" s="272"/>
      <c r="FM24" s="272"/>
      <c r="FN24" s="272"/>
      <c r="FO24" s="272"/>
      <c r="FP24" s="272"/>
      <c r="FQ24" s="272"/>
      <c r="FR24" s="272"/>
      <c r="FS24" s="272"/>
      <c r="FT24" s="272"/>
      <c r="FU24" s="272"/>
      <c r="FV24" s="272"/>
      <c r="FW24" s="272"/>
      <c r="FX24" s="272"/>
      <c r="FY24" s="272"/>
      <c r="FZ24" s="272"/>
      <c r="GA24" s="272"/>
      <c r="GB24" s="272"/>
      <c r="GC24" s="272"/>
      <c r="GD24" s="272"/>
      <c r="GE24" s="272"/>
      <c r="GF24" s="272"/>
      <c r="GG24" s="272"/>
      <c r="GH24" s="272"/>
      <c r="GI24" s="272"/>
      <c r="GJ24" s="272"/>
      <c r="GK24" s="272"/>
      <c r="GL24" s="272"/>
      <c r="GM24" s="272"/>
      <c r="GN24" s="272"/>
      <c r="GO24" s="272"/>
      <c r="GP24" s="272"/>
      <c r="GQ24" s="272"/>
      <c r="GR24" s="272"/>
      <c r="GS24" s="272"/>
      <c r="GT24" s="272"/>
      <c r="GU24" s="272"/>
      <c r="GV24" s="272"/>
      <c r="GW24" s="272"/>
      <c r="GX24" s="272"/>
      <c r="GY24" s="272"/>
      <c r="GZ24" s="272"/>
      <c r="HA24" s="272"/>
      <c r="HB24" s="272"/>
      <c r="HC24" s="272"/>
      <c r="HD24" s="272"/>
      <c r="HE24" s="272"/>
      <c r="HF24" s="272"/>
      <c r="HG24" s="272"/>
      <c r="HH24" s="272"/>
      <c r="HI24" s="272"/>
      <c r="HJ24" s="272"/>
      <c r="HK24" s="272"/>
      <c r="HL24" s="272"/>
      <c r="HM24" s="272"/>
      <c r="HN24" s="272"/>
      <c r="HO24" s="272"/>
      <c r="HP24" s="272"/>
      <c r="HQ24" s="272"/>
      <c r="HR24" s="272"/>
      <c r="HS24" s="272"/>
      <c r="HT24" s="272"/>
      <c r="HU24" s="272"/>
      <c r="HV24" s="272"/>
      <c r="HW24" s="272"/>
      <c r="HX24" s="272"/>
      <c r="HY24" s="272"/>
      <c r="HZ24" s="272"/>
      <c r="IA24" s="272"/>
      <c r="IB24" s="272"/>
      <c r="IC24" s="272"/>
      <c r="ID24" s="272"/>
      <c r="IE24" s="272"/>
      <c r="IF24" s="272"/>
      <c r="IG24" s="272"/>
      <c r="IH24" s="272"/>
      <c r="II24" s="272"/>
      <c r="IJ24" s="272"/>
      <c r="IK24" s="272"/>
      <c r="IL24" s="272"/>
      <c r="IM24" s="272"/>
      <c r="IN24" s="272"/>
      <c r="IO24" s="272"/>
      <c r="IP24" s="272"/>
      <c r="IQ24" s="272"/>
      <c r="IR24" s="272"/>
      <c r="IS24" s="272"/>
      <c r="IT24" s="272"/>
      <c r="IU24" s="272"/>
      <c r="IV24" s="272"/>
    </row>
    <row r="25" spans="1:256" s="375" customFormat="1">
      <c r="A25" s="279"/>
      <c r="B25" s="352"/>
      <c r="C25" s="279"/>
      <c r="D25" s="484"/>
      <c r="E25" s="299"/>
      <c r="F25" s="299"/>
      <c r="G25" s="274"/>
      <c r="H25" s="274"/>
      <c r="I25" s="272"/>
      <c r="J25" s="273"/>
      <c r="K25" s="272"/>
      <c r="L25" s="272"/>
      <c r="M25" s="273"/>
      <c r="N25" s="272"/>
      <c r="O25" s="272"/>
      <c r="P25" s="272"/>
      <c r="Q25" s="272"/>
      <c r="R25" s="272"/>
      <c r="S25" s="272"/>
      <c r="T25" s="272"/>
      <c r="U25" s="272"/>
      <c r="V25" s="272"/>
      <c r="W25" s="272"/>
      <c r="X25" s="272"/>
      <c r="Y25" s="272"/>
      <c r="Z25" s="272"/>
      <c r="AA25" s="272"/>
      <c r="AB25" s="272"/>
      <c r="AC25" s="272"/>
      <c r="AD25" s="272"/>
      <c r="AE25" s="272"/>
      <c r="AF25" s="272"/>
      <c r="AG25" s="272"/>
      <c r="AH25" s="272"/>
      <c r="AI25" s="272"/>
      <c r="AJ25" s="272"/>
      <c r="AK25" s="272"/>
      <c r="AL25" s="272"/>
      <c r="AM25" s="272"/>
      <c r="AN25" s="272"/>
      <c r="AO25" s="272"/>
      <c r="AP25" s="272"/>
      <c r="AQ25" s="272"/>
      <c r="AR25" s="272"/>
      <c r="AS25" s="272"/>
      <c r="AT25" s="272"/>
      <c r="AU25" s="272"/>
      <c r="AV25" s="272"/>
      <c r="AW25" s="272"/>
      <c r="AX25" s="272"/>
      <c r="AY25" s="272"/>
      <c r="AZ25" s="272"/>
      <c r="BA25" s="272"/>
      <c r="BB25" s="272"/>
      <c r="BC25" s="272"/>
      <c r="BD25" s="272"/>
      <c r="BE25" s="272"/>
      <c r="BF25" s="272"/>
      <c r="BG25" s="272"/>
      <c r="BH25" s="272"/>
      <c r="BI25" s="272"/>
      <c r="BJ25" s="272"/>
      <c r="BK25" s="272"/>
      <c r="BL25" s="272"/>
      <c r="BM25" s="272"/>
      <c r="BN25" s="272"/>
      <c r="BO25" s="272"/>
      <c r="BP25" s="272"/>
      <c r="BQ25" s="272"/>
      <c r="BR25" s="272"/>
      <c r="BS25" s="272"/>
      <c r="BT25" s="272"/>
      <c r="BU25" s="272"/>
      <c r="BV25" s="272"/>
      <c r="BW25" s="272"/>
      <c r="BX25" s="272"/>
      <c r="BY25" s="272"/>
      <c r="BZ25" s="272"/>
      <c r="CA25" s="272"/>
      <c r="CB25" s="272"/>
      <c r="CC25" s="272"/>
      <c r="CD25" s="272"/>
      <c r="CE25" s="272"/>
      <c r="CF25" s="272"/>
      <c r="CG25" s="272"/>
      <c r="CH25" s="272"/>
      <c r="CI25" s="272"/>
      <c r="CJ25" s="272"/>
      <c r="CK25" s="272"/>
      <c r="CL25" s="272"/>
      <c r="CM25" s="272"/>
      <c r="CN25" s="272"/>
      <c r="CO25" s="272"/>
      <c r="CP25" s="272"/>
      <c r="CQ25" s="272"/>
      <c r="CR25" s="272"/>
      <c r="CS25" s="272"/>
      <c r="CT25" s="272"/>
      <c r="CU25" s="272"/>
      <c r="CV25" s="272"/>
      <c r="CW25" s="272"/>
      <c r="CX25" s="272"/>
      <c r="CY25" s="272"/>
      <c r="CZ25" s="272"/>
      <c r="DA25" s="272"/>
      <c r="DB25" s="272"/>
      <c r="DC25" s="272"/>
      <c r="DD25" s="272"/>
      <c r="DE25" s="272"/>
      <c r="DF25" s="272"/>
      <c r="DG25" s="272"/>
      <c r="DH25" s="272"/>
      <c r="DI25" s="272"/>
      <c r="DJ25" s="272"/>
      <c r="DK25" s="272"/>
      <c r="DL25" s="272"/>
      <c r="DM25" s="272"/>
      <c r="DN25" s="272"/>
      <c r="DO25" s="272"/>
      <c r="DP25" s="272"/>
      <c r="DQ25" s="272"/>
      <c r="DR25" s="272"/>
      <c r="DS25" s="272"/>
      <c r="DT25" s="272"/>
      <c r="DU25" s="272"/>
      <c r="DV25" s="272"/>
      <c r="DW25" s="272"/>
      <c r="DX25" s="272"/>
      <c r="DY25" s="272"/>
      <c r="DZ25" s="272"/>
      <c r="EA25" s="272"/>
      <c r="EB25" s="272"/>
      <c r="EC25" s="272"/>
      <c r="ED25" s="272"/>
      <c r="EE25" s="272"/>
      <c r="EF25" s="272"/>
      <c r="EG25" s="272"/>
      <c r="EH25" s="272"/>
      <c r="EI25" s="272"/>
      <c r="EJ25" s="272"/>
      <c r="EK25" s="272"/>
      <c r="EL25" s="272"/>
      <c r="EM25" s="272"/>
      <c r="EN25" s="272"/>
      <c r="EO25" s="272"/>
      <c r="EP25" s="272"/>
      <c r="EQ25" s="272"/>
      <c r="ER25" s="272"/>
      <c r="ES25" s="272"/>
      <c r="ET25" s="272"/>
      <c r="EU25" s="272"/>
      <c r="EV25" s="272"/>
      <c r="EW25" s="272"/>
      <c r="EX25" s="272"/>
      <c r="EY25" s="272"/>
      <c r="EZ25" s="272"/>
      <c r="FA25" s="272"/>
      <c r="FB25" s="272"/>
      <c r="FC25" s="272"/>
      <c r="FD25" s="272"/>
      <c r="FE25" s="272"/>
      <c r="FF25" s="272"/>
      <c r="FG25" s="272"/>
      <c r="FH25" s="272"/>
      <c r="FI25" s="272"/>
      <c r="FJ25" s="272"/>
      <c r="FK25" s="272"/>
      <c r="FL25" s="272"/>
      <c r="FM25" s="272"/>
      <c r="FN25" s="272"/>
      <c r="FO25" s="272"/>
      <c r="FP25" s="272"/>
      <c r="FQ25" s="272"/>
      <c r="FR25" s="272"/>
      <c r="FS25" s="272"/>
      <c r="FT25" s="272"/>
      <c r="FU25" s="272"/>
      <c r="FV25" s="272"/>
      <c r="FW25" s="272"/>
      <c r="FX25" s="272"/>
      <c r="FY25" s="272"/>
      <c r="FZ25" s="272"/>
      <c r="GA25" s="272"/>
      <c r="GB25" s="272"/>
      <c r="GC25" s="272"/>
      <c r="GD25" s="272"/>
      <c r="GE25" s="272"/>
      <c r="GF25" s="272"/>
      <c r="GG25" s="272"/>
      <c r="GH25" s="272"/>
      <c r="GI25" s="272"/>
      <c r="GJ25" s="272"/>
      <c r="GK25" s="272"/>
      <c r="GL25" s="272"/>
      <c r="GM25" s="272"/>
      <c r="GN25" s="272"/>
      <c r="GO25" s="272"/>
      <c r="GP25" s="272"/>
      <c r="GQ25" s="272"/>
      <c r="GR25" s="272"/>
      <c r="GS25" s="272"/>
      <c r="GT25" s="272"/>
      <c r="GU25" s="272"/>
      <c r="GV25" s="272"/>
      <c r="GW25" s="272"/>
      <c r="GX25" s="272"/>
      <c r="GY25" s="272"/>
      <c r="GZ25" s="272"/>
      <c r="HA25" s="272"/>
      <c r="HB25" s="272"/>
      <c r="HC25" s="272"/>
      <c r="HD25" s="272"/>
      <c r="HE25" s="272"/>
      <c r="HF25" s="272"/>
      <c r="HG25" s="272"/>
      <c r="HH25" s="272"/>
      <c r="HI25" s="272"/>
      <c r="HJ25" s="272"/>
      <c r="HK25" s="272"/>
      <c r="HL25" s="272"/>
      <c r="HM25" s="272"/>
      <c r="HN25" s="272"/>
      <c r="HO25" s="272"/>
      <c r="HP25" s="272"/>
      <c r="HQ25" s="272"/>
      <c r="HR25" s="272"/>
      <c r="HS25" s="272"/>
      <c r="HT25" s="272"/>
      <c r="HU25" s="272"/>
      <c r="HV25" s="272"/>
      <c r="HW25" s="272"/>
      <c r="HX25" s="272"/>
      <c r="HY25" s="272"/>
      <c r="HZ25" s="272"/>
      <c r="IA25" s="272"/>
      <c r="IB25" s="272"/>
      <c r="IC25" s="272"/>
      <c r="ID25" s="272"/>
      <c r="IE25" s="272"/>
      <c r="IF25" s="272"/>
      <c r="IG25" s="272"/>
      <c r="IH25" s="272"/>
      <c r="II25" s="272"/>
      <c r="IJ25" s="272"/>
      <c r="IK25" s="272"/>
      <c r="IL25" s="272"/>
      <c r="IM25" s="272"/>
      <c r="IN25" s="272"/>
      <c r="IO25" s="272"/>
      <c r="IP25" s="272"/>
      <c r="IQ25" s="272"/>
      <c r="IR25" s="272"/>
      <c r="IS25" s="272"/>
      <c r="IT25" s="272"/>
      <c r="IU25" s="272"/>
      <c r="IV25" s="272"/>
    </row>
    <row r="26" spans="1:256" s="375" customFormat="1" ht="15" customHeight="1">
      <c r="A26" s="279"/>
      <c r="B26" s="352"/>
      <c r="C26" s="279"/>
      <c r="D26" s="484"/>
      <c r="E26" s="299"/>
      <c r="F26" s="299"/>
      <c r="G26" s="274"/>
      <c r="H26" s="274"/>
      <c r="I26" s="272"/>
      <c r="J26" s="273"/>
      <c r="K26" s="272"/>
      <c r="L26" s="272"/>
      <c r="M26" s="273"/>
      <c r="N26" s="272"/>
      <c r="O26" s="272"/>
      <c r="P26" s="272"/>
      <c r="Q26" s="272"/>
      <c r="R26" s="272"/>
      <c r="S26" s="272"/>
      <c r="T26" s="272"/>
      <c r="U26" s="272"/>
      <c r="V26" s="272"/>
      <c r="W26" s="272"/>
      <c r="X26" s="272"/>
      <c r="Y26" s="272"/>
      <c r="Z26" s="272"/>
      <c r="AA26" s="272"/>
      <c r="AB26" s="272"/>
      <c r="AC26" s="272"/>
      <c r="AD26" s="272"/>
      <c r="AE26" s="272"/>
      <c r="AF26" s="272"/>
      <c r="AG26" s="272"/>
      <c r="AH26" s="272"/>
      <c r="AI26" s="272"/>
      <c r="AJ26" s="272"/>
      <c r="AK26" s="272"/>
      <c r="AL26" s="272"/>
      <c r="AM26" s="272"/>
      <c r="AN26" s="272"/>
      <c r="AO26" s="272"/>
      <c r="AP26" s="272"/>
      <c r="AQ26" s="272"/>
      <c r="AR26" s="272"/>
      <c r="AS26" s="272"/>
      <c r="AT26" s="272"/>
      <c r="AU26" s="272"/>
      <c r="AV26" s="272"/>
      <c r="AW26" s="272"/>
      <c r="AX26" s="272"/>
      <c r="AY26" s="272"/>
      <c r="AZ26" s="272"/>
      <c r="BA26" s="272"/>
      <c r="BB26" s="272"/>
      <c r="BC26" s="272"/>
      <c r="BD26" s="272"/>
      <c r="BE26" s="272"/>
      <c r="BF26" s="272"/>
      <c r="BG26" s="272"/>
      <c r="BH26" s="272"/>
      <c r="BI26" s="272"/>
      <c r="BJ26" s="272"/>
      <c r="BK26" s="272"/>
      <c r="BL26" s="272"/>
      <c r="BM26" s="272"/>
      <c r="BN26" s="272"/>
      <c r="BO26" s="272"/>
      <c r="BP26" s="272"/>
      <c r="BQ26" s="272"/>
      <c r="BR26" s="272"/>
      <c r="BS26" s="272"/>
      <c r="BT26" s="272"/>
      <c r="BU26" s="272"/>
      <c r="BV26" s="272"/>
      <c r="BW26" s="272"/>
      <c r="BX26" s="272"/>
      <c r="BY26" s="272"/>
      <c r="BZ26" s="272"/>
      <c r="CA26" s="272"/>
      <c r="CB26" s="272"/>
      <c r="CC26" s="272"/>
      <c r="CD26" s="272"/>
      <c r="CE26" s="272"/>
      <c r="CF26" s="272"/>
      <c r="CG26" s="272"/>
      <c r="CH26" s="272"/>
      <c r="CI26" s="272"/>
      <c r="CJ26" s="272"/>
      <c r="CK26" s="272"/>
      <c r="CL26" s="272"/>
      <c r="CM26" s="272"/>
      <c r="CN26" s="272"/>
      <c r="CO26" s="272"/>
      <c r="CP26" s="272"/>
      <c r="CQ26" s="272"/>
      <c r="CR26" s="272"/>
      <c r="CS26" s="272"/>
      <c r="CT26" s="272"/>
      <c r="CU26" s="272"/>
      <c r="CV26" s="272"/>
      <c r="CW26" s="272"/>
      <c r="CX26" s="272"/>
      <c r="CY26" s="272"/>
      <c r="CZ26" s="272"/>
      <c r="DA26" s="272"/>
      <c r="DB26" s="272"/>
      <c r="DC26" s="272"/>
      <c r="DD26" s="272"/>
      <c r="DE26" s="272"/>
      <c r="DF26" s="272"/>
      <c r="DG26" s="272"/>
      <c r="DH26" s="272"/>
      <c r="DI26" s="272"/>
      <c r="DJ26" s="272"/>
      <c r="DK26" s="272"/>
      <c r="DL26" s="272"/>
      <c r="DM26" s="272"/>
      <c r="DN26" s="272"/>
      <c r="DO26" s="272"/>
      <c r="DP26" s="272"/>
      <c r="DQ26" s="272"/>
      <c r="DR26" s="272"/>
      <c r="DS26" s="272"/>
      <c r="DT26" s="272"/>
      <c r="DU26" s="272"/>
      <c r="DV26" s="272"/>
      <c r="DW26" s="272"/>
      <c r="DX26" s="272"/>
      <c r="DY26" s="272"/>
      <c r="DZ26" s="272"/>
      <c r="EA26" s="272"/>
      <c r="EB26" s="272"/>
      <c r="EC26" s="272"/>
      <c r="ED26" s="272"/>
      <c r="EE26" s="272"/>
      <c r="EF26" s="272"/>
      <c r="EG26" s="272"/>
      <c r="EH26" s="272"/>
      <c r="EI26" s="272"/>
      <c r="EJ26" s="272"/>
      <c r="EK26" s="272"/>
      <c r="EL26" s="272"/>
      <c r="EM26" s="272"/>
      <c r="EN26" s="272"/>
      <c r="EO26" s="272"/>
      <c r="EP26" s="272"/>
      <c r="EQ26" s="272"/>
      <c r="ER26" s="272"/>
      <c r="ES26" s="272"/>
      <c r="ET26" s="272"/>
      <c r="EU26" s="272"/>
      <c r="EV26" s="272"/>
      <c r="EW26" s="272"/>
      <c r="EX26" s="272"/>
      <c r="EY26" s="272"/>
      <c r="EZ26" s="272"/>
      <c r="FA26" s="272"/>
      <c r="FB26" s="272"/>
      <c r="FC26" s="272"/>
      <c r="FD26" s="272"/>
      <c r="FE26" s="272"/>
      <c r="FF26" s="272"/>
      <c r="FG26" s="272"/>
      <c r="FH26" s="272"/>
      <c r="FI26" s="272"/>
      <c r="FJ26" s="272"/>
      <c r="FK26" s="272"/>
      <c r="FL26" s="272"/>
      <c r="FM26" s="272"/>
      <c r="FN26" s="272"/>
      <c r="FO26" s="272"/>
      <c r="FP26" s="272"/>
      <c r="FQ26" s="272"/>
      <c r="FR26" s="272"/>
      <c r="FS26" s="272"/>
      <c r="FT26" s="272"/>
      <c r="FU26" s="272"/>
      <c r="FV26" s="272"/>
      <c r="FW26" s="272"/>
      <c r="FX26" s="272"/>
      <c r="FY26" s="272"/>
      <c r="FZ26" s="272"/>
      <c r="GA26" s="272"/>
      <c r="GB26" s="272"/>
      <c r="GC26" s="272"/>
      <c r="GD26" s="272"/>
      <c r="GE26" s="272"/>
      <c r="GF26" s="272"/>
      <c r="GG26" s="272"/>
      <c r="GH26" s="272"/>
      <c r="GI26" s="272"/>
      <c r="GJ26" s="272"/>
      <c r="GK26" s="272"/>
      <c r="GL26" s="272"/>
      <c r="GM26" s="272"/>
      <c r="GN26" s="272"/>
      <c r="GO26" s="272"/>
      <c r="GP26" s="272"/>
      <c r="GQ26" s="272"/>
      <c r="GR26" s="272"/>
      <c r="GS26" s="272"/>
      <c r="GT26" s="272"/>
      <c r="GU26" s="272"/>
      <c r="GV26" s="272"/>
      <c r="GW26" s="272"/>
      <c r="GX26" s="272"/>
      <c r="GY26" s="272"/>
      <c r="GZ26" s="272"/>
      <c r="HA26" s="272"/>
      <c r="HB26" s="272"/>
      <c r="HC26" s="272"/>
      <c r="HD26" s="272"/>
      <c r="HE26" s="272"/>
      <c r="HF26" s="272"/>
      <c r="HG26" s="272"/>
      <c r="HH26" s="272"/>
      <c r="HI26" s="272"/>
      <c r="HJ26" s="272"/>
      <c r="HK26" s="272"/>
      <c r="HL26" s="272"/>
      <c r="HM26" s="272"/>
      <c r="HN26" s="272"/>
      <c r="HO26" s="272"/>
      <c r="HP26" s="272"/>
      <c r="HQ26" s="272"/>
      <c r="HR26" s="272"/>
      <c r="HS26" s="272"/>
      <c r="HT26" s="272"/>
      <c r="HU26" s="272"/>
      <c r="HV26" s="272"/>
      <c r="HW26" s="272"/>
      <c r="HX26" s="272"/>
      <c r="HY26" s="272"/>
      <c r="HZ26" s="272"/>
      <c r="IA26" s="272"/>
      <c r="IB26" s="272"/>
      <c r="IC26" s="272"/>
      <c r="ID26" s="272"/>
      <c r="IE26" s="272"/>
      <c r="IF26" s="272"/>
      <c r="IG26" s="272"/>
      <c r="IH26" s="272"/>
      <c r="II26" s="272"/>
      <c r="IJ26" s="272"/>
      <c r="IK26" s="272"/>
      <c r="IL26" s="272"/>
      <c r="IM26" s="272"/>
      <c r="IN26" s="272"/>
      <c r="IO26" s="272"/>
      <c r="IP26" s="272"/>
      <c r="IQ26" s="272"/>
      <c r="IR26" s="272"/>
      <c r="IS26" s="272"/>
      <c r="IT26" s="272"/>
      <c r="IU26" s="272"/>
      <c r="IV26" s="272"/>
    </row>
    <row r="27" spans="1:256" s="375" customFormat="1" ht="15" customHeight="1">
      <c r="A27" s="279"/>
      <c r="B27" s="352"/>
      <c r="C27" s="279"/>
      <c r="D27" s="484"/>
      <c r="E27" s="299"/>
      <c r="F27" s="299"/>
      <c r="G27" s="274"/>
      <c r="H27" s="274"/>
      <c r="I27" s="272"/>
      <c r="J27" s="273"/>
      <c r="K27" s="272"/>
      <c r="L27" s="272"/>
      <c r="M27" s="273"/>
      <c r="N27" s="272"/>
      <c r="O27" s="272"/>
      <c r="P27" s="272"/>
      <c r="Q27" s="272"/>
      <c r="R27" s="272"/>
      <c r="S27" s="272"/>
      <c r="T27" s="272"/>
      <c r="U27" s="272"/>
      <c r="V27" s="272"/>
      <c r="W27" s="272"/>
      <c r="X27" s="272"/>
      <c r="Y27" s="272"/>
      <c r="Z27" s="272"/>
      <c r="AA27" s="272"/>
      <c r="AB27" s="272"/>
      <c r="AC27" s="272"/>
      <c r="AD27" s="272"/>
      <c r="AE27" s="272"/>
      <c r="AF27" s="272"/>
      <c r="AG27" s="272"/>
      <c r="AH27" s="272"/>
      <c r="AI27" s="272"/>
      <c r="AJ27" s="272"/>
      <c r="AK27" s="272"/>
      <c r="AL27" s="272"/>
      <c r="AM27" s="272"/>
      <c r="AN27" s="272"/>
      <c r="AO27" s="272"/>
      <c r="AP27" s="272"/>
      <c r="AQ27" s="272"/>
      <c r="AR27" s="272"/>
      <c r="AS27" s="272"/>
      <c r="AT27" s="272"/>
      <c r="AU27" s="272"/>
      <c r="AV27" s="272"/>
      <c r="AW27" s="272"/>
      <c r="AX27" s="272"/>
      <c r="AY27" s="272"/>
      <c r="AZ27" s="272"/>
      <c r="BA27" s="272"/>
      <c r="BB27" s="272"/>
      <c r="BC27" s="272"/>
      <c r="BD27" s="272"/>
      <c r="BE27" s="272"/>
      <c r="BF27" s="272"/>
      <c r="BG27" s="272"/>
      <c r="BH27" s="272"/>
      <c r="BI27" s="272"/>
      <c r="BJ27" s="272"/>
      <c r="BK27" s="272"/>
      <c r="BL27" s="272"/>
      <c r="BM27" s="272"/>
      <c r="BN27" s="272"/>
      <c r="BO27" s="272"/>
      <c r="BP27" s="272"/>
      <c r="BQ27" s="272"/>
      <c r="BR27" s="272"/>
      <c r="BS27" s="272"/>
      <c r="BT27" s="272"/>
      <c r="BU27" s="272"/>
      <c r="BV27" s="272"/>
      <c r="BW27" s="272"/>
      <c r="BX27" s="272"/>
      <c r="BY27" s="272"/>
      <c r="BZ27" s="272"/>
      <c r="CA27" s="272"/>
      <c r="CB27" s="272"/>
      <c r="CC27" s="272"/>
      <c r="CD27" s="272"/>
      <c r="CE27" s="272"/>
      <c r="CF27" s="272"/>
      <c r="CG27" s="272"/>
      <c r="CH27" s="272"/>
      <c r="CI27" s="272"/>
      <c r="CJ27" s="272"/>
      <c r="CK27" s="272"/>
      <c r="CL27" s="272"/>
      <c r="CM27" s="272"/>
      <c r="CN27" s="272"/>
      <c r="CO27" s="272"/>
      <c r="CP27" s="272"/>
      <c r="CQ27" s="272"/>
      <c r="CR27" s="272"/>
      <c r="CS27" s="272"/>
      <c r="CT27" s="272"/>
      <c r="CU27" s="272"/>
      <c r="CV27" s="272"/>
      <c r="CW27" s="272"/>
      <c r="CX27" s="272"/>
      <c r="CY27" s="272"/>
      <c r="CZ27" s="272"/>
      <c r="DA27" s="272"/>
      <c r="DB27" s="272"/>
      <c r="DC27" s="272"/>
      <c r="DD27" s="272"/>
      <c r="DE27" s="272"/>
      <c r="DF27" s="272"/>
      <c r="DG27" s="272"/>
      <c r="DH27" s="272"/>
      <c r="DI27" s="272"/>
      <c r="DJ27" s="272"/>
      <c r="DK27" s="272"/>
      <c r="DL27" s="272"/>
      <c r="DM27" s="272"/>
      <c r="DN27" s="272"/>
      <c r="DO27" s="272"/>
      <c r="DP27" s="272"/>
      <c r="DQ27" s="272"/>
      <c r="DR27" s="272"/>
      <c r="DS27" s="272"/>
      <c r="DT27" s="272"/>
      <c r="DU27" s="272"/>
      <c r="DV27" s="272"/>
      <c r="DW27" s="272"/>
      <c r="DX27" s="272"/>
      <c r="DY27" s="272"/>
      <c r="DZ27" s="272"/>
      <c r="EA27" s="272"/>
      <c r="EB27" s="272"/>
      <c r="EC27" s="272"/>
      <c r="ED27" s="272"/>
      <c r="EE27" s="272"/>
      <c r="EF27" s="272"/>
      <c r="EG27" s="272"/>
      <c r="EH27" s="272"/>
      <c r="EI27" s="272"/>
      <c r="EJ27" s="272"/>
      <c r="EK27" s="272"/>
      <c r="EL27" s="272"/>
      <c r="EM27" s="272"/>
      <c r="EN27" s="272"/>
      <c r="EO27" s="272"/>
      <c r="EP27" s="272"/>
      <c r="EQ27" s="272"/>
      <c r="ER27" s="272"/>
      <c r="ES27" s="272"/>
      <c r="ET27" s="272"/>
      <c r="EU27" s="272"/>
      <c r="EV27" s="272"/>
      <c r="EW27" s="272"/>
      <c r="EX27" s="272"/>
      <c r="EY27" s="272"/>
      <c r="EZ27" s="272"/>
      <c r="FA27" s="272"/>
      <c r="FB27" s="272"/>
      <c r="FC27" s="272"/>
      <c r="FD27" s="272"/>
      <c r="FE27" s="272"/>
      <c r="FF27" s="272"/>
      <c r="FG27" s="272"/>
      <c r="FH27" s="272"/>
      <c r="FI27" s="272"/>
      <c r="FJ27" s="272"/>
      <c r="FK27" s="272"/>
      <c r="FL27" s="272"/>
      <c r="FM27" s="272"/>
      <c r="FN27" s="272"/>
      <c r="FO27" s="272"/>
      <c r="FP27" s="272"/>
      <c r="FQ27" s="272"/>
      <c r="FR27" s="272"/>
      <c r="FS27" s="272"/>
      <c r="FT27" s="272"/>
      <c r="FU27" s="272"/>
      <c r="FV27" s="272"/>
      <c r="FW27" s="272"/>
      <c r="FX27" s="272"/>
      <c r="FY27" s="272"/>
      <c r="FZ27" s="272"/>
      <c r="GA27" s="272"/>
      <c r="GB27" s="272"/>
      <c r="GC27" s="272"/>
      <c r="GD27" s="272"/>
      <c r="GE27" s="272"/>
      <c r="GF27" s="272"/>
      <c r="GG27" s="272"/>
      <c r="GH27" s="272"/>
      <c r="GI27" s="272"/>
      <c r="GJ27" s="272"/>
      <c r="GK27" s="272"/>
      <c r="GL27" s="272"/>
      <c r="GM27" s="272"/>
      <c r="GN27" s="272"/>
      <c r="GO27" s="272"/>
      <c r="GP27" s="272"/>
      <c r="GQ27" s="272"/>
      <c r="GR27" s="272"/>
      <c r="GS27" s="272"/>
      <c r="GT27" s="272"/>
      <c r="GU27" s="272"/>
      <c r="GV27" s="272"/>
      <c r="GW27" s="272"/>
      <c r="GX27" s="272"/>
      <c r="GY27" s="272"/>
      <c r="GZ27" s="272"/>
      <c r="HA27" s="272"/>
      <c r="HB27" s="272"/>
      <c r="HC27" s="272"/>
      <c r="HD27" s="272"/>
      <c r="HE27" s="272"/>
      <c r="HF27" s="272"/>
      <c r="HG27" s="272"/>
      <c r="HH27" s="272"/>
      <c r="HI27" s="272"/>
      <c r="HJ27" s="272"/>
      <c r="HK27" s="272"/>
      <c r="HL27" s="272"/>
      <c r="HM27" s="272"/>
      <c r="HN27" s="272"/>
      <c r="HO27" s="272"/>
      <c r="HP27" s="272"/>
      <c r="HQ27" s="272"/>
      <c r="HR27" s="272"/>
      <c r="HS27" s="272"/>
      <c r="HT27" s="272"/>
      <c r="HU27" s="272"/>
      <c r="HV27" s="272"/>
      <c r="HW27" s="272"/>
      <c r="HX27" s="272"/>
      <c r="HY27" s="272"/>
      <c r="HZ27" s="272"/>
      <c r="IA27" s="272"/>
      <c r="IB27" s="272"/>
      <c r="IC27" s="272"/>
      <c r="ID27" s="272"/>
      <c r="IE27" s="272"/>
      <c r="IF27" s="272"/>
      <c r="IG27" s="272"/>
      <c r="IH27" s="272"/>
      <c r="II27" s="272"/>
      <c r="IJ27" s="272"/>
      <c r="IK27" s="272"/>
      <c r="IL27" s="272"/>
      <c r="IM27" s="272"/>
      <c r="IN27" s="272"/>
      <c r="IO27" s="272"/>
      <c r="IP27" s="272"/>
      <c r="IQ27" s="272"/>
      <c r="IR27" s="272"/>
      <c r="IS27" s="272"/>
      <c r="IT27" s="272"/>
      <c r="IU27" s="272"/>
      <c r="IV27" s="272"/>
    </row>
    <row r="28" spans="1:256" s="375" customFormat="1" ht="15" customHeight="1">
      <c r="A28" s="279"/>
      <c r="B28" s="352"/>
      <c r="C28" s="279"/>
      <c r="D28" s="484"/>
      <c r="E28" s="299"/>
      <c r="F28" s="299"/>
      <c r="G28" s="274"/>
      <c r="H28" s="274"/>
      <c r="I28" s="272"/>
      <c r="J28" s="273"/>
      <c r="K28" s="272"/>
      <c r="L28" s="272"/>
      <c r="M28" s="273"/>
      <c r="N28" s="272"/>
      <c r="O28" s="272"/>
      <c r="P28" s="272"/>
      <c r="Q28" s="272"/>
      <c r="R28" s="272"/>
      <c r="S28" s="272"/>
      <c r="T28" s="272"/>
      <c r="U28" s="272"/>
      <c r="V28" s="272"/>
      <c r="W28" s="272"/>
      <c r="X28" s="272"/>
      <c r="Y28" s="272"/>
      <c r="Z28" s="272"/>
      <c r="AA28" s="272"/>
      <c r="AB28" s="272"/>
      <c r="AC28" s="272"/>
      <c r="AD28" s="272"/>
      <c r="AE28" s="272"/>
      <c r="AF28" s="272"/>
      <c r="AG28" s="272"/>
      <c r="AH28" s="272"/>
      <c r="AI28" s="272"/>
      <c r="AJ28" s="272"/>
      <c r="AK28" s="272"/>
      <c r="AL28" s="272"/>
      <c r="AM28" s="272"/>
      <c r="AN28" s="272"/>
      <c r="AO28" s="272"/>
      <c r="AP28" s="272"/>
      <c r="AQ28" s="272"/>
      <c r="AR28" s="272"/>
      <c r="AS28" s="272"/>
      <c r="AT28" s="272"/>
      <c r="AU28" s="272"/>
      <c r="AV28" s="272"/>
      <c r="AW28" s="272"/>
      <c r="AX28" s="272"/>
      <c r="AY28" s="272"/>
      <c r="AZ28" s="272"/>
      <c r="BA28" s="272"/>
      <c r="BB28" s="272"/>
      <c r="BC28" s="272"/>
      <c r="BD28" s="272"/>
      <c r="BE28" s="272"/>
      <c r="BF28" s="272"/>
      <c r="BG28" s="272"/>
      <c r="BH28" s="272"/>
      <c r="BI28" s="272"/>
      <c r="BJ28" s="272"/>
      <c r="BK28" s="272"/>
      <c r="BL28" s="272"/>
      <c r="BM28" s="272"/>
      <c r="BN28" s="272"/>
      <c r="BO28" s="272"/>
      <c r="BP28" s="272"/>
      <c r="BQ28" s="272"/>
      <c r="BR28" s="272"/>
      <c r="BS28" s="272"/>
      <c r="BT28" s="272"/>
      <c r="BU28" s="272"/>
      <c r="BV28" s="272"/>
      <c r="BW28" s="272"/>
      <c r="BX28" s="272"/>
      <c r="BY28" s="272"/>
      <c r="BZ28" s="272"/>
      <c r="CA28" s="272"/>
      <c r="CB28" s="272"/>
      <c r="CC28" s="272"/>
      <c r="CD28" s="272"/>
      <c r="CE28" s="272"/>
      <c r="CF28" s="272"/>
      <c r="CG28" s="272"/>
      <c r="CH28" s="272"/>
      <c r="CI28" s="272"/>
      <c r="CJ28" s="272"/>
      <c r="CK28" s="272"/>
      <c r="CL28" s="272"/>
      <c r="CM28" s="272"/>
      <c r="CN28" s="272"/>
      <c r="CO28" s="272"/>
      <c r="CP28" s="272"/>
      <c r="CQ28" s="272"/>
      <c r="CR28" s="272"/>
      <c r="CS28" s="272"/>
      <c r="CT28" s="272"/>
      <c r="CU28" s="272"/>
      <c r="CV28" s="272"/>
      <c r="CW28" s="272"/>
      <c r="CX28" s="272"/>
      <c r="CY28" s="272"/>
      <c r="CZ28" s="272"/>
      <c r="DA28" s="272"/>
      <c r="DB28" s="272"/>
      <c r="DC28" s="272"/>
      <c r="DD28" s="272"/>
      <c r="DE28" s="272"/>
      <c r="DF28" s="272"/>
      <c r="DG28" s="272"/>
      <c r="DH28" s="272"/>
      <c r="DI28" s="272"/>
      <c r="DJ28" s="272"/>
      <c r="DK28" s="272"/>
      <c r="DL28" s="272"/>
      <c r="DM28" s="272"/>
      <c r="DN28" s="272"/>
      <c r="DO28" s="272"/>
      <c r="DP28" s="272"/>
      <c r="DQ28" s="272"/>
      <c r="DR28" s="272"/>
      <c r="DS28" s="272"/>
      <c r="DT28" s="272"/>
      <c r="DU28" s="272"/>
      <c r="DV28" s="272"/>
      <c r="DW28" s="272"/>
      <c r="DX28" s="272"/>
      <c r="DY28" s="272"/>
      <c r="DZ28" s="272"/>
      <c r="EA28" s="272"/>
      <c r="EB28" s="272"/>
      <c r="EC28" s="272"/>
      <c r="ED28" s="272"/>
      <c r="EE28" s="272"/>
      <c r="EF28" s="272"/>
      <c r="EG28" s="272"/>
      <c r="EH28" s="272"/>
      <c r="EI28" s="272"/>
      <c r="EJ28" s="272"/>
      <c r="EK28" s="272"/>
      <c r="EL28" s="272"/>
      <c r="EM28" s="272"/>
      <c r="EN28" s="272"/>
      <c r="EO28" s="272"/>
      <c r="EP28" s="272"/>
      <c r="EQ28" s="272"/>
      <c r="ER28" s="272"/>
      <c r="ES28" s="272"/>
      <c r="ET28" s="272"/>
      <c r="EU28" s="272"/>
      <c r="EV28" s="272"/>
      <c r="EW28" s="272"/>
      <c r="EX28" s="272"/>
      <c r="EY28" s="272"/>
      <c r="EZ28" s="272"/>
      <c r="FA28" s="272"/>
      <c r="FB28" s="272"/>
      <c r="FC28" s="272"/>
      <c r="FD28" s="272"/>
      <c r="FE28" s="272"/>
      <c r="FF28" s="272"/>
      <c r="FG28" s="272"/>
      <c r="FH28" s="272"/>
      <c r="FI28" s="272"/>
      <c r="FJ28" s="272"/>
      <c r="FK28" s="272"/>
      <c r="FL28" s="272"/>
      <c r="FM28" s="272"/>
      <c r="FN28" s="272"/>
      <c r="FO28" s="272"/>
      <c r="FP28" s="272"/>
      <c r="FQ28" s="272"/>
      <c r="FR28" s="272"/>
      <c r="FS28" s="272"/>
      <c r="FT28" s="272"/>
      <c r="FU28" s="272"/>
      <c r="FV28" s="272"/>
      <c r="FW28" s="272"/>
      <c r="FX28" s="272"/>
      <c r="FY28" s="272"/>
      <c r="FZ28" s="272"/>
      <c r="GA28" s="272"/>
      <c r="GB28" s="272"/>
      <c r="GC28" s="272"/>
      <c r="GD28" s="272"/>
      <c r="GE28" s="272"/>
      <c r="GF28" s="272"/>
      <c r="GG28" s="272"/>
      <c r="GH28" s="272"/>
      <c r="GI28" s="272"/>
      <c r="GJ28" s="272"/>
      <c r="GK28" s="272"/>
      <c r="GL28" s="272"/>
      <c r="GM28" s="272"/>
      <c r="GN28" s="272"/>
      <c r="GO28" s="272"/>
      <c r="GP28" s="272"/>
      <c r="GQ28" s="272"/>
      <c r="GR28" s="272"/>
      <c r="GS28" s="272"/>
      <c r="GT28" s="272"/>
      <c r="GU28" s="272"/>
      <c r="GV28" s="272"/>
      <c r="GW28" s="272"/>
      <c r="GX28" s="272"/>
      <c r="GY28" s="272"/>
      <c r="GZ28" s="272"/>
      <c r="HA28" s="272"/>
      <c r="HB28" s="272"/>
      <c r="HC28" s="272"/>
      <c r="HD28" s="272"/>
      <c r="HE28" s="272"/>
      <c r="HF28" s="272"/>
      <c r="HG28" s="272"/>
      <c r="HH28" s="272"/>
      <c r="HI28" s="272"/>
      <c r="HJ28" s="272"/>
      <c r="HK28" s="272"/>
      <c r="HL28" s="272"/>
      <c r="HM28" s="272"/>
      <c r="HN28" s="272"/>
      <c r="HO28" s="272"/>
      <c r="HP28" s="272"/>
      <c r="HQ28" s="272"/>
      <c r="HR28" s="272"/>
      <c r="HS28" s="272"/>
      <c r="HT28" s="272"/>
      <c r="HU28" s="272"/>
      <c r="HV28" s="272"/>
      <c r="HW28" s="272"/>
      <c r="HX28" s="272"/>
      <c r="HY28" s="272"/>
      <c r="HZ28" s="272"/>
      <c r="IA28" s="272"/>
      <c r="IB28" s="272"/>
      <c r="IC28" s="272"/>
      <c r="ID28" s="272"/>
      <c r="IE28" s="272"/>
      <c r="IF28" s="272"/>
      <c r="IG28" s="272"/>
      <c r="IH28" s="272"/>
      <c r="II28" s="272"/>
      <c r="IJ28" s="272"/>
      <c r="IK28" s="272"/>
      <c r="IL28" s="272"/>
      <c r="IM28" s="272"/>
      <c r="IN28" s="272"/>
      <c r="IO28" s="272"/>
      <c r="IP28" s="272"/>
      <c r="IQ28" s="272"/>
      <c r="IR28" s="272"/>
      <c r="IS28" s="272"/>
      <c r="IT28" s="272"/>
      <c r="IU28" s="272"/>
      <c r="IV28" s="272"/>
    </row>
    <row r="29" spans="1:256" s="375" customFormat="1" ht="15" customHeight="1">
      <c r="A29" s="279"/>
      <c r="B29" s="352"/>
      <c r="C29" s="279"/>
      <c r="D29" s="484"/>
      <c r="E29" s="299"/>
      <c r="F29" s="299"/>
      <c r="G29" s="274"/>
      <c r="H29" s="274"/>
      <c r="I29" s="272"/>
      <c r="J29" s="273"/>
      <c r="K29" s="272"/>
      <c r="L29" s="272"/>
      <c r="M29" s="273"/>
      <c r="N29" s="272"/>
      <c r="O29" s="272"/>
      <c r="P29" s="272"/>
      <c r="Q29" s="272"/>
      <c r="R29" s="272"/>
      <c r="S29" s="272"/>
      <c r="T29" s="272"/>
      <c r="U29" s="272"/>
      <c r="V29" s="272"/>
      <c r="W29" s="272"/>
      <c r="X29" s="272"/>
      <c r="Y29" s="272"/>
      <c r="Z29" s="272"/>
      <c r="AA29" s="272"/>
      <c r="AB29" s="272"/>
      <c r="AC29" s="272"/>
      <c r="AD29" s="272"/>
      <c r="AE29" s="272"/>
      <c r="AF29" s="272"/>
      <c r="AG29" s="272"/>
      <c r="AH29" s="272"/>
      <c r="AI29" s="272"/>
      <c r="AJ29" s="272"/>
      <c r="AK29" s="272"/>
      <c r="AL29" s="272"/>
      <c r="AM29" s="272"/>
      <c r="AN29" s="272"/>
      <c r="AO29" s="272"/>
      <c r="AP29" s="272"/>
      <c r="AQ29" s="272"/>
      <c r="AR29" s="272"/>
      <c r="AS29" s="272"/>
      <c r="AT29" s="272"/>
      <c r="AU29" s="272"/>
      <c r="AV29" s="272"/>
      <c r="AW29" s="272"/>
      <c r="AX29" s="272"/>
      <c r="AY29" s="272"/>
      <c r="AZ29" s="272"/>
      <c r="BA29" s="272"/>
      <c r="BB29" s="272"/>
      <c r="BC29" s="272"/>
      <c r="BD29" s="272"/>
      <c r="BE29" s="272"/>
      <c r="BF29" s="272"/>
      <c r="BG29" s="272"/>
      <c r="BH29" s="272"/>
      <c r="BI29" s="272"/>
      <c r="BJ29" s="272"/>
      <c r="BK29" s="272"/>
      <c r="BL29" s="272"/>
      <c r="BM29" s="272"/>
      <c r="BN29" s="272"/>
      <c r="BO29" s="272"/>
      <c r="BP29" s="272"/>
      <c r="BQ29" s="272"/>
      <c r="BR29" s="272"/>
      <c r="BS29" s="272"/>
      <c r="BT29" s="272"/>
      <c r="BU29" s="272"/>
      <c r="BV29" s="272"/>
      <c r="BW29" s="272"/>
      <c r="BX29" s="272"/>
      <c r="BY29" s="272"/>
      <c r="BZ29" s="272"/>
      <c r="CA29" s="272"/>
      <c r="CB29" s="272"/>
      <c r="CC29" s="272"/>
      <c r="CD29" s="272"/>
      <c r="CE29" s="272"/>
      <c r="CF29" s="272"/>
      <c r="CG29" s="272"/>
      <c r="CH29" s="272"/>
      <c r="CI29" s="272"/>
      <c r="CJ29" s="272"/>
      <c r="CK29" s="272"/>
      <c r="CL29" s="272"/>
      <c r="CM29" s="272"/>
      <c r="CN29" s="272"/>
      <c r="CO29" s="272"/>
      <c r="CP29" s="272"/>
      <c r="CQ29" s="272"/>
      <c r="CR29" s="272"/>
      <c r="CS29" s="272"/>
      <c r="CT29" s="272"/>
      <c r="CU29" s="272"/>
      <c r="CV29" s="272"/>
      <c r="CW29" s="272"/>
      <c r="CX29" s="272"/>
      <c r="CY29" s="272"/>
      <c r="CZ29" s="272"/>
      <c r="DA29" s="272"/>
      <c r="DB29" s="272"/>
      <c r="DC29" s="272"/>
      <c r="DD29" s="272"/>
      <c r="DE29" s="272"/>
      <c r="DF29" s="272"/>
      <c r="DG29" s="272"/>
      <c r="DH29" s="272"/>
      <c r="DI29" s="272"/>
      <c r="DJ29" s="272"/>
      <c r="DK29" s="272"/>
      <c r="DL29" s="272"/>
      <c r="DM29" s="272"/>
      <c r="DN29" s="272"/>
      <c r="DO29" s="272"/>
      <c r="DP29" s="272"/>
      <c r="DQ29" s="272"/>
      <c r="DR29" s="272"/>
      <c r="DS29" s="272"/>
      <c r="DT29" s="272"/>
      <c r="DU29" s="272"/>
      <c r="DV29" s="272"/>
      <c r="DW29" s="272"/>
      <c r="DX29" s="272"/>
      <c r="DY29" s="272"/>
      <c r="DZ29" s="272"/>
      <c r="EA29" s="272"/>
      <c r="EB29" s="272"/>
      <c r="EC29" s="272"/>
      <c r="ED29" s="272"/>
      <c r="EE29" s="272"/>
      <c r="EF29" s="272"/>
      <c r="EG29" s="272"/>
      <c r="EH29" s="272"/>
      <c r="EI29" s="272"/>
      <c r="EJ29" s="272"/>
      <c r="EK29" s="272"/>
      <c r="EL29" s="272"/>
      <c r="EM29" s="272"/>
      <c r="EN29" s="272"/>
      <c r="EO29" s="272"/>
      <c r="EP29" s="272"/>
      <c r="EQ29" s="272"/>
      <c r="ER29" s="272"/>
      <c r="ES29" s="272"/>
      <c r="ET29" s="272"/>
      <c r="EU29" s="272"/>
      <c r="EV29" s="272"/>
      <c r="EW29" s="272"/>
      <c r="EX29" s="272"/>
      <c r="EY29" s="272"/>
      <c r="EZ29" s="272"/>
      <c r="FA29" s="272"/>
      <c r="FB29" s="272"/>
      <c r="FC29" s="272"/>
      <c r="FD29" s="272"/>
      <c r="FE29" s="272"/>
      <c r="FF29" s="272"/>
      <c r="FG29" s="272"/>
      <c r="FH29" s="272"/>
      <c r="FI29" s="272"/>
      <c r="FJ29" s="272"/>
      <c r="FK29" s="272"/>
      <c r="FL29" s="272"/>
      <c r="FM29" s="272"/>
      <c r="FN29" s="272"/>
      <c r="FO29" s="272"/>
      <c r="FP29" s="272"/>
      <c r="FQ29" s="272"/>
      <c r="FR29" s="272"/>
      <c r="FS29" s="272"/>
      <c r="FT29" s="272"/>
      <c r="FU29" s="272"/>
      <c r="FV29" s="272"/>
      <c r="FW29" s="272"/>
      <c r="FX29" s="272"/>
      <c r="FY29" s="272"/>
      <c r="FZ29" s="272"/>
      <c r="GA29" s="272"/>
      <c r="GB29" s="272"/>
      <c r="GC29" s="272"/>
      <c r="GD29" s="272"/>
      <c r="GE29" s="272"/>
      <c r="GF29" s="272"/>
      <c r="GG29" s="272"/>
      <c r="GH29" s="272"/>
      <c r="GI29" s="272"/>
      <c r="GJ29" s="272"/>
      <c r="GK29" s="272"/>
      <c r="GL29" s="272"/>
      <c r="GM29" s="272"/>
      <c r="GN29" s="272"/>
      <c r="GO29" s="272"/>
      <c r="GP29" s="272"/>
      <c r="GQ29" s="272"/>
      <c r="GR29" s="272"/>
      <c r="GS29" s="272"/>
      <c r="GT29" s="272"/>
      <c r="GU29" s="272"/>
      <c r="GV29" s="272"/>
      <c r="GW29" s="272"/>
      <c r="GX29" s="272"/>
      <c r="GY29" s="272"/>
      <c r="GZ29" s="272"/>
      <c r="HA29" s="272"/>
      <c r="HB29" s="272"/>
      <c r="HC29" s="272"/>
      <c r="HD29" s="272"/>
      <c r="HE29" s="272"/>
      <c r="HF29" s="272"/>
      <c r="HG29" s="272"/>
      <c r="HH29" s="272"/>
      <c r="HI29" s="272"/>
      <c r="HJ29" s="272"/>
      <c r="HK29" s="272"/>
      <c r="HL29" s="272"/>
      <c r="HM29" s="272"/>
      <c r="HN29" s="272"/>
      <c r="HO29" s="272"/>
      <c r="HP29" s="272"/>
      <c r="HQ29" s="272"/>
      <c r="HR29" s="272"/>
      <c r="HS29" s="272"/>
      <c r="HT29" s="272"/>
      <c r="HU29" s="272"/>
      <c r="HV29" s="272"/>
      <c r="HW29" s="272"/>
      <c r="HX29" s="272"/>
      <c r="HY29" s="272"/>
      <c r="HZ29" s="272"/>
      <c r="IA29" s="272"/>
      <c r="IB29" s="272"/>
      <c r="IC29" s="272"/>
      <c r="ID29" s="272"/>
      <c r="IE29" s="272"/>
      <c r="IF29" s="272"/>
      <c r="IG29" s="272"/>
      <c r="IH29" s="272"/>
      <c r="II29" s="272"/>
      <c r="IJ29" s="272"/>
      <c r="IK29" s="272"/>
      <c r="IL29" s="272"/>
      <c r="IM29" s="272"/>
      <c r="IN29" s="272"/>
      <c r="IO29" s="272"/>
      <c r="IP29" s="272"/>
      <c r="IQ29" s="272"/>
      <c r="IR29" s="272"/>
      <c r="IS29" s="272"/>
      <c r="IT29" s="272"/>
      <c r="IU29" s="272"/>
      <c r="IV29" s="272"/>
    </row>
    <row r="30" spans="1:256" s="375" customFormat="1" ht="15" customHeight="1">
      <c r="A30" s="279"/>
      <c r="B30" s="352"/>
      <c r="C30" s="279"/>
      <c r="D30" s="484"/>
      <c r="E30" s="299"/>
      <c r="F30" s="299"/>
      <c r="G30" s="274"/>
      <c r="H30" s="274"/>
      <c r="I30" s="272"/>
      <c r="J30" s="273"/>
      <c r="K30" s="272"/>
      <c r="L30" s="272"/>
      <c r="M30" s="273"/>
      <c r="N30" s="272"/>
      <c r="O30" s="272"/>
      <c r="P30" s="272"/>
      <c r="Q30" s="272"/>
      <c r="R30" s="272"/>
      <c r="S30" s="272"/>
      <c r="T30" s="272"/>
      <c r="U30" s="272"/>
      <c r="V30" s="272"/>
      <c r="W30" s="272"/>
      <c r="X30" s="272"/>
      <c r="Y30" s="272"/>
      <c r="Z30" s="272"/>
      <c r="AA30" s="272"/>
      <c r="AB30" s="272"/>
      <c r="AC30" s="272"/>
      <c r="AD30" s="272"/>
      <c r="AE30" s="272"/>
      <c r="AF30" s="272"/>
      <c r="AG30" s="272"/>
      <c r="AH30" s="272"/>
      <c r="AI30" s="272"/>
      <c r="AJ30" s="272"/>
      <c r="AK30" s="272"/>
      <c r="AL30" s="272"/>
      <c r="AM30" s="272"/>
      <c r="AN30" s="272"/>
      <c r="AO30" s="272"/>
      <c r="AP30" s="272"/>
      <c r="AQ30" s="272"/>
      <c r="AR30" s="272"/>
      <c r="AS30" s="272"/>
      <c r="AT30" s="272"/>
      <c r="AU30" s="272"/>
      <c r="AV30" s="272"/>
      <c r="AW30" s="272"/>
      <c r="AX30" s="272"/>
      <c r="AY30" s="272"/>
      <c r="AZ30" s="272"/>
      <c r="BA30" s="272"/>
      <c r="BB30" s="272"/>
      <c r="BC30" s="272"/>
      <c r="BD30" s="272"/>
      <c r="BE30" s="272"/>
      <c r="BF30" s="272"/>
      <c r="BG30" s="272"/>
      <c r="BH30" s="272"/>
      <c r="BI30" s="272"/>
      <c r="BJ30" s="272"/>
      <c r="BK30" s="272"/>
      <c r="BL30" s="272"/>
      <c r="BM30" s="272"/>
      <c r="BN30" s="272"/>
      <c r="BO30" s="272"/>
      <c r="BP30" s="272"/>
      <c r="BQ30" s="272"/>
      <c r="BR30" s="272"/>
      <c r="BS30" s="272"/>
      <c r="BT30" s="272"/>
      <c r="BU30" s="272"/>
      <c r="BV30" s="272"/>
      <c r="BW30" s="272"/>
      <c r="BX30" s="272"/>
      <c r="BY30" s="272"/>
      <c r="BZ30" s="272"/>
      <c r="CA30" s="272"/>
      <c r="CB30" s="272"/>
      <c r="CC30" s="272"/>
      <c r="CD30" s="272"/>
      <c r="CE30" s="272"/>
      <c r="CF30" s="272"/>
      <c r="CG30" s="272"/>
      <c r="CH30" s="272"/>
      <c r="CI30" s="272"/>
      <c r="CJ30" s="272"/>
      <c r="CK30" s="272"/>
      <c r="CL30" s="272"/>
      <c r="CM30" s="272"/>
      <c r="CN30" s="272"/>
      <c r="CO30" s="272"/>
      <c r="CP30" s="272"/>
      <c r="CQ30" s="272"/>
      <c r="CR30" s="272"/>
      <c r="CS30" s="272"/>
      <c r="CT30" s="272"/>
      <c r="CU30" s="272"/>
      <c r="CV30" s="272"/>
      <c r="CW30" s="272"/>
      <c r="CX30" s="272"/>
      <c r="CY30" s="272"/>
      <c r="CZ30" s="272"/>
      <c r="DA30" s="272"/>
      <c r="DB30" s="272"/>
      <c r="DC30" s="272"/>
      <c r="DD30" s="272"/>
      <c r="DE30" s="272"/>
      <c r="DF30" s="272"/>
      <c r="DG30" s="272"/>
      <c r="DH30" s="272"/>
      <c r="DI30" s="272"/>
      <c r="DJ30" s="272"/>
      <c r="DK30" s="272"/>
      <c r="DL30" s="272"/>
      <c r="DM30" s="272"/>
      <c r="DN30" s="272"/>
      <c r="DO30" s="272"/>
      <c r="DP30" s="272"/>
      <c r="DQ30" s="272"/>
      <c r="DR30" s="272"/>
      <c r="DS30" s="272"/>
      <c r="DT30" s="272"/>
      <c r="DU30" s="272"/>
      <c r="DV30" s="272"/>
      <c r="DW30" s="272"/>
      <c r="DX30" s="272"/>
      <c r="DY30" s="272"/>
      <c r="DZ30" s="272"/>
      <c r="EA30" s="272"/>
      <c r="EB30" s="272"/>
      <c r="EC30" s="272"/>
      <c r="ED30" s="272"/>
      <c r="EE30" s="272"/>
      <c r="EF30" s="272"/>
      <c r="EG30" s="272"/>
      <c r="EH30" s="272"/>
      <c r="EI30" s="272"/>
      <c r="EJ30" s="272"/>
      <c r="EK30" s="272"/>
      <c r="EL30" s="272"/>
      <c r="EM30" s="272"/>
      <c r="EN30" s="272"/>
      <c r="EO30" s="272"/>
      <c r="EP30" s="272"/>
      <c r="EQ30" s="272"/>
      <c r="ER30" s="272"/>
      <c r="ES30" s="272"/>
      <c r="ET30" s="272"/>
      <c r="EU30" s="272"/>
      <c r="EV30" s="272"/>
      <c r="EW30" s="272"/>
      <c r="EX30" s="272"/>
      <c r="EY30" s="272"/>
      <c r="EZ30" s="272"/>
      <c r="FA30" s="272"/>
      <c r="FB30" s="272"/>
      <c r="FC30" s="272"/>
      <c r="FD30" s="272"/>
      <c r="FE30" s="272"/>
      <c r="FF30" s="272"/>
      <c r="FG30" s="272"/>
      <c r="FH30" s="272"/>
      <c r="FI30" s="272"/>
      <c r="FJ30" s="272"/>
      <c r="FK30" s="272"/>
      <c r="FL30" s="272"/>
      <c r="FM30" s="272"/>
      <c r="FN30" s="272"/>
      <c r="FO30" s="272"/>
      <c r="FP30" s="272"/>
      <c r="FQ30" s="272"/>
      <c r="FR30" s="272"/>
      <c r="FS30" s="272"/>
      <c r="FT30" s="272"/>
      <c r="FU30" s="272"/>
      <c r="FV30" s="272"/>
      <c r="FW30" s="272"/>
      <c r="FX30" s="272"/>
      <c r="FY30" s="272"/>
      <c r="FZ30" s="272"/>
      <c r="GA30" s="272"/>
      <c r="GB30" s="272"/>
      <c r="GC30" s="272"/>
      <c r="GD30" s="272"/>
      <c r="GE30" s="272"/>
      <c r="GF30" s="272"/>
      <c r="GG30" s="272"/>
      <c r="GH30" s="272"/>
      <c r="GI30" s="272"/>
      <c r="GJ30" s="272"/>
      <c r="GK30" s="272"/>
      <c r="GL30" s="272"/>
      <c r="GM30" s="272"/>
      <c r="GN30" s="272"/>
      <c r="GO30" s="272"/>
      <c r="GP30" s="272"/>
      <c r="GQ30" s="272"/>
      <c r="GR30" s="272"/>
      <c r="GS30" s="272"/>
      <c r="GT30" s="272"/>
      <c r="GU30" s="272"/>
      <c r="GV30" s="272"/>
      <c r="GW30" s="272"/>
      <c r="GX30" s="272"/>
      <c r="GY30" s="272"/>
      <c r="GZ30" s="272"/>
      <c r="HA30" s="272"/>
      <c r="HB30" s="272"/>
      <c r="HC30" s="272"/>
      <c r="HD30" s="272"/>
      <c r="HE30" s="272"/>
      <c r="HF30" s="272"/>
      <c r="HG30" s="272"/>
      <c r="HH30" s="272"/>
      <c r="HI30" s="272"/>
      <c r="HJ30" s="272"/>
      <c r="HK30" s="272"/>
      <c r="HL30" s="272"/>
      <c r="HM30" s="272"/>
      <c r="HN30" s="272"/>
      <c r="HO30" s="272"/>
      <c r="HP30" s="272"/>
      <c r="HQ30" s="272"/>
      <c r="HR30" s="272"/>
      <c r="HS30" s="272"/>
      <c r="HT30" s="272"/>
      <c r="HU30" s="272"/>
      <c r="HV30" s="272"/>
      <c r="HW30" s="272"/>
      <c r="HX30" s="272"/>
      <c r="HY30" s="272"/>
      <c r="HZ30" s="272"/>
      <c r="IA30" s="272"/>
      <c r="IB30" s="272"/>
      <c r="IC30" s="272"/>
      <c r="ID30" s="272"/>
      <c r="IE30" s="272"/>
      <c r="IF30" s="272"/>
      <c r="IG30" s="272"/>
      <c r="IH30" s="272"/>
      <c r="II30" s="272"/>
      <c r="IJ30" s="272"/>
      <c r="IK30" s="272"/>
      <c r="IL30" s="272"/>
      <c r="IM30" s="272"/>
      <c r="IN30" s="272"/>
      <c r="IO30" s="272"/>
      <c r="IP30" s="272"/>
      <c r="IQ30" s="272"/>
      <c r="IR30" s="272"/>
      <c r="IS30" s="272"/>
      <c r="IT30" s="272"/>
      <c r="IU30" s="272"/>
      <c r="IV30" s="272"/>
    </row>
    <row r="31" spans="1:256" s="375" customFormat="1" ht="15" customHeight="1">
      <c r="A31" s="279"/>
      <c r="B31" s="352"/>
      <c r="C31" s="279"/>
      <c r="D31" s="484"/>
      <c r="E31" s="299"/>
      <c r="F31" s="299"/>
      <c r="G31" s="274"/>
      <c r="H31" s="274"/>
      <c r="I31" s="272"/>
      <c r="J31" s="273"/>
      <c r="K31" s="272"/>
      <c r="L31" s="272"/>
      <c r="M31" s="273"/>
      <c r="N31" s="272"/>
      <c r="O31" s="272"/>
      <c r="P31" s="272"/>
      <c r="Q31" s="272"/>
      <c r="R31" s="272"/>
      <c r="S31" s="272"/>
      <c r="T31" s="272"/>
      <c r="U31" s="272"/>
      <c r="V31" s="272"/>
      <c r="W31" s="272"/>
      <c r="X31" s="272"/>
      <c r="Y31" s="272"/>
      <c r="Z31" s="272"/>
      <c r="AA31" s="272"/>
      <c r="AB31" s="272"/>
      <c r="AC31" s="272"/>
      <c r="AD31" s="272"/>
      <c r="AE31" s="272"/>
      <c r="AF31" s="272"/>
      <c r="AG31" s="272"/>
      <c r="AH31" s="272"/>
      <c r="AI31" s="272"/>
      <c r="AJ31" s="272"/>
      <c r="AK31" s="272"/>
      <c r="AL31" s="272"/>
      <c r="AM31" s="272"/>
      <c r="AN31" s="272"/>
      <c r="AO31" s="272"/>
      <c r="AP31" s="272"/>
      <c r="AQ31" s="272"/>
      <c r="AR31" s="272"/>
      <c r="AS31" s="272"/>
      <c r="AT31" s="272"/>
      <c r="AU31" s="272"/>
      <c r="AV31" s="272"/>
      <c r="AW31" s="272"/>
      <c r="AX31" s="272"/>
      <c r="AY31" s="272"/>
      <c r="AZ31" s="272"/>
      <c r="BA31" s="272"/>
      <c r="BB31" s="272"/>
      <c r="BC31" s="272"/>
      <c r="BD31" s="272"/>
      <c r="BE31" s="272"/>
      <c r="BF31" s="272"/>
      <c r="BG31" s="272"/>
      <c r="BH31" s="272"/>
      <c r="BI31" s="272"/>
      <c r="BJ31" s="272"/>
      <c r="BK31" s="272"/>
      <c r="BL31" s="272"/>
      <c r="BM31" s="272"/>
      <c r="BN31" s="272"/>
      <c r="BO31" s="272"/>
      <c r="BP31" s="272"/>
      <c r="BQ31" s="272"/>
      <c r="BR31" s="272"/>
      <c r="BS31" s="272"/>
      <c r="BT31" s="272"/>
      <c r="BU31" s="272"/>
      <c r="BV31" s="272"/>
      <c r="BW31" s="272"/>
      <c r="BX31" s="272"/>
      <c r="BY31" s="272"/>
      <c r="BZ31" s="272"/>
      <c r="CA31" s="272"/>
      <c r="CB31" s="272"/>
      <c r="CC31" s="272"/>
      <c r="CD31" s="272"/>
      <c r="CE31" s="272"/>
      <c r="CF31" s="272"/>
      <c r="CG31" s="272"/>
      <c r="CH31" s="272"/>
      <c r="CI31" s="272"/>
      <c r="CJ31" s="272"/>
      <c r="CK31" s="272"/>
      <c r="CL31" s="272"/>
      <c r="CM31" s="272"/>
      <c r="CN31" s="272"/>
      <c r="CO31" s="272"/>
      <c r="CP31" s="272"/>
      <c r="CQ31" s="272"/>
      <c r="CR31" s="272"/>
      <c r="CS31" s="272"/>
      <c r="CT31" s="272"/>
      <c r="CU31" s="272"/>
      <c r="CV31" s="272"/>
      <c r="CW31" s="272"/>
      <c r="CX31" s="272"/>
      <c r="CY31" s="272"/>
      <c r="CZ31" s="272"/>
      <c r="DA31" s="272"/>
      <c r="DB31" s="272"/>
      <c r="DC31" s="272"/>
      <c r="DD31" s="272"/>
      <c r="DE31" s="272"/>
      <c r="DF31" s="272"/>
      <c r="DG31" s="272"/>
      <c r="DH31" s="272"/>
      <c r="DI31" s="272"/>
      <c r="DJ31" s="272"/>
      <c r="DK31" s="272"/>
      <c r="DL31" s="272"/>
      <c r="DM31" s="272"/>
      <c r="DN31" s="272"/>
      <c r="DO31" s="272"/>
      <c r="DP31" s="272"/>
      <c r="DQ31" s="272"/>
      <c r="DR31" s="272"/>
      <c r="DS31" s="272"/>
      <c r="DT31" s="272"/>
      <c r="DU31" s="272"/>
      <c r="DV31" s="272"/>
      <c r="DW31" s="272"/>
      <c r="DX31" s="272"/>
      <c r="DY31" s="272"/>
      <c r="DZ31" s="272"/>
      <c r="EA31" s="272"/>
      <c r="EB31" s="272"/>
      <c r="EC31" s="272"/>
      <c r="ED31" s="272"/>
      <c r="EE31" s="272"/>
      <c r="EF31" s="272"/>
      <c r="EG31" s="272"/>
      <c r="EH31" s="272"/>
      <c r="EI31" s="272"/>
      <c r="EJ31" s="272"/>
      <c r="EK31" s="272"/>
      <c r="EL31" s="272"/>
      <c r="EM31" s="272"/>
      <c r="EN31" s="272"/>
      <c r="EO31" s="272"/>
      <c r="EP31" s="272"/>
      <c r="EQ31" s="272"/>
      <c r="ER31" s="272"/>
      <c r="ES31" s="272"/>
      <c r="ET31" s="272"/>
      <c r="EU31" s="272"/>
      <c r="EV31" s="272"/>
      <c r="EW31" s="272"/>
      <c r="EX31" s="272"/>
      <c r="EY31" s="272"/>
      <c r="EZ31" s="272"/>
      <c r="FA31" s="272"/>
      <c r="FB31" s="272"/>
      <c r="FC31" s="272"/>
      <c r="FD31" s="272"/>
      <c r="FE31" s="272"/>
      <c r="FF31" s="272"/>
      <c r="FG31" s="272"/>
      <c r="FH31" s="272"/>
      <c r="FI31" s="272"/>
      <c r="FJ31" s="272"/>
      <c r="FK31" s="272"/>
      <c r="FL31" s="272"/>
      <c r="FM31" s="272"/>
      <c r="FN31" s="272"/>
      <c r="FO31" s="272"/>
      <c r="FP31" s="272"/>
      <c r="FQ31" s="272"/>
      <c r="FR31" s="272"/>
      <c r="FS31" s="272"/>
      <c r="FT31" s="272"/>
      <c r="FU31" s="272"/>
      <c r="FV31" s="272"/>
      <c r="FW31" s="272"/>
      <c r="FX31" s="272"/>
      <c r="FY31" s="272"/>
      <c r="FZ31" s="272"/>
      <c r="GA31" s="272"/>
      <c r="GB31" s="272"/>
      <c r="GC31" s="272"/>
      <c r="GD31" s="272"/>
      <c r="GE31" s="272"/>
      <c r="GF31" s="272"/>
      <c r="GG31" s="272"/>
      <c r="GH31" s="272"/>
      <c r="GI31" s="272"/>
      <c r="GJ31" s="272"/>
      <c r="GK31" s="272"/>
      <c r="GL31" s="272"/>
      <c r="GM31" s="272"/>
      <c r="GN31" s="272"/>
      <c r="GO31" s="272"/>
      <c r="GP31" s="272"/>
      <c r="GQ31" s="272"/>
      <c r="GR31" s="272"/>
      <c r="GS31" s="272"/>
      <c r="GT31" s="272"/>
      <c r="GU31" s="272"/>
      <c r="GV31" s="272"/>
      <c r="GW31" s="272"/>
      <c r="GX31" s="272"/>
      <c r="GY31" s="272"/>
      <c r="GZ31" s="272"/>
      <c r="HA31" s="272"/>
      <c r="HB31" s="272"/>
      <c r="HC31" s="272"/>
      <c r="HD31" s="272"/>
      <c r="HE31" s="272"/>
      <c r="HF31" s="272"/>
      <c r="HG31" s="272"/>
      <c r="HH31" s="272"/>
      <c r="HI31" s="272"/>
      <c r="HJ31" s="272"/>
      <c r="HK31" s="272"/>
      <c r="HL31" s="272"/>
      <c r="HM31" s="272"/>
      <c r="HN31" s="272"/>
      <c r="HO31" s="272"/>
      <c r="HP31" s="272"/>
      <c r="HQ31" s="272"/>
      <c r="HR31" s="272"/>
      <c r="HS31" s="272"/>
      <c r="HT31" s="272"/>
      <c r="HU31" s="272"/>
      <c r="HV31" s="272"/>
      <c r="HW31" s="272"/>
      <c r="HX31" s="272"/>
      <c r="HY31" s="272"/>
      <c r="HZ31" s="272"/>
      <c r="IA31" s="272"/>
      <c r="IB31" s="272"/>
      <c r="IC31" s="272"/>
      <c r="ID31" s="272"/>
      <c r="IE31" s="272"/>
      <c r="IF31" s="272"/>
      <c r="IG31" s="272"/>
      <c r="IH31" s="272"/>
      <c r="II31" s="272"/>
      <c r="IJ31" s="272"/>
      <c r="IK31" s="272"/>
      <c r="IL31" s="272"/>
      <c r="IM31" s="272"/>
      <c r="IN31" s="272"/>
      <c r="IO31" s="272"/>
      <c r="IP31" s="272"/>
      <c r="IQ31" s="272"/>
      <c r="IR31" s="272"/>
      <c r="IS31" s="272"/>
      <c r="IT31" s="272"/>
      <c r="IU31" s="272"/>
      <c r="IV31" s="272"/>
    </row>
    <row r="32" spans="1:256" s="375" customFormat="1" ht="15" customHeight="1">
      <c r="A32" s="279"/>
      <c r="B32" s="278"/>
      <c r="C32" s="279"/>
      <c r="D32" s="484"/>
      <c r="E32" s="299"/>
      <c r="F32" s="299"/>
      <c r="G32" s="274"/>
      <c r="H32" s="274"/>
      <c r="I32" s="272"/>
      <c r="J32" s="273"/>
      <c r="K32" s="272"/>
      <c r="L32" s="272"/>
      <c r="M32" s="273"/>
      <c r="N32" s="272"/>
      <c r="O32" s="272"/>
      <c r="P32" s="272"/>
      <c r="Q32" s="272"/>
      <c r="R32" s="272"/>
      <c r="S32" s="272"/>
      <c r="T32" s="272"/>
      <c r="U32" s="272"/>
      <c r="V32" s="272"/>
      <c r="W32" s="272"/>
      <c r="X32" s="272"/>
      <c r="Y32" s="272"/>
      <c r="Z32" s="272"/>
      <c r="AA32" s="272"/>
      <c r="AB32" s="272"/>
      <c r="AC32" s="272"/>
      <c r="AD32" s="272"/>
      <c r="AE32" s="272"/>
      <c r="AF32" s="272"/>
      <c r="AG32" s="272"/>
      <c r="AH32" s="272"/>
      <c r="AI32" s="272"/>
      <c r="AJ32" s="272"/>
      <c r="AK32" s="272"/>
      <c r="AL32" s="272"/>
      <c r="AM32" s="272"/>
      <c r="AN32" s="272"/>
      <c r="AO32" s="272"/>
      <c r="AP32" s="272"/>
      <c r="AQ32" s="272"/>
      <c r="AR32" s="272"/>
      <c r="AS32" s="272"/>
      <c r="AT32" s="272"/>
      <c r="AU32" s="272"/>
      <c r="AV32" s="272"/>
      <c r="AW32" s="272"/>
      <c r="AX32" s="272"/>
      <c r="AY32" s="272"/>
      <c r="AZ32" s="272"/>
      <c r="BA32" s="272"/>
      <c r="BB32" s="272"/>
      <c r="BC32" s="272"/>
      <c r="BD32" s="272"/>
      <c r="BE32" s="272"/>
      <c r="BF32" s="272"/>
      <c r="BG32" s="272"/>
      <c r="BH32" s="272"/>
      <c r="BI32" s="272"/>
      <c r="BJ32" s="272"/>
      <c r="BK32" s="272"/>
      <c r="BL32" s="272"/>
      <c r="BM32" s="272"/>
      <c r="BN32" s="272"/>
      <c r="BO32" s="272"/>
      <c r="BP32" s="272"/>
      <c r="BQ32" s="272"/>
      <c r="BR32" s="272"/>
      <c r="BS32" s="272"/>
      <c r="BT32" s="272"/>
      <c r="BU32" s="272"/>
      <c r="BV32" s="272"/>
      <c r="BW32" s="272"/>
      <c r="BX32" s="272"/>
      <c r="BY32" s="272"/>
      <c r="BZ32" s="272"/>
      <c r="CA32" s="272"/>
      <c r="CB32" s="272"/>
      <c r="CC32" s="272"/>
      <c r="CD32" s="272"/>
      <c r="CE32" s="272"/>
      <c r="CF32" s="272"/>
      <c r="CG32" s="272"/>
      <c r="CH32" s="272"/>
      <c r="CI32" s="272"/>
      <c r="CJ32" s="272"/>
      <c r="CK32" s="272"/>
      <c r="CL32" s="272"/>
      <c r="CM32" s="272"/>
      <c r="CN32" s="272"/>
      <c r="CO32" s="272"/>
      <c r="CP32" s="272"/>
      <c r="CQ32" s="272"/>
      <c r="CR32" s="272"/>
      <c r="CS32" s="272"/>
      <c r="CT32" s="272"/>
      <c r="CU32" s="272"/>
      <c r="CV32" s="272"/>
      <c r="CW32" s="272"/>
      <c r="CX32" s="272"/>
      <c r="CY32" s="272"/>
      <c r="CZ32" s="272"/>
      <c r="DA32" s="272"/>
      <c r="DB32" s="272"/>
      <c r="DC32" s="272"/>
      <c r="DD32" s="272"/>
      <c r="DE32" s="272"/>
      <c r="DF32" s="272"/>
      <c r="DG32" s="272"/>
      <c r="DH32" s="272"/>
      <c r="DI32" s="272"/>
      <c r="DJ32" s="272"/>
      <c r="DK32" s="272"/>
      <c r="DL32" s="272"/>
      <c r="DM32" s="272"/>
      <c r="DN32" s="272"/>
      <c r="DO32" s="272"/>
      <c r="DP32" s="272"/>
      <c r="DQ32" s="272"/>
      <c r="DR32" s="272"/>
      <c r="DS32" s="272"/>
      <c r="DT32" s="272"/>
      <c r="DU32" s="272"/>
      <c r="DV32" s="272"/>
      <c r="DW32" s="272"/>
      <c r="DX32" s="272"/>
      <c r="DY32" s="272"/>
      <c r="DZ32" s="272"/>
      <c r="EA32" s="272"/>
      <c r="EB32" s="272"/>
      <c r="EC32" s="272"/>
      <c r="ED32" s="272"/>
      <c r="EE32" s="272"/>
      <c r="EF32" s="272"/>
      <c r="EG32" s="272"/>
      <c r="EH32" s="272"/>
      <c r="EI32" s="272"/>
      <c r="EJ32" s="272"/>
      <c r="EK32" s="272"/>
      <c r="EL32" s="272"/>
      <c r="EM32" s="272"/>
      <c r="EN32" s="272"/>
      <c r="EO32" s="272"/>
      <c r="EP32" s="272"/>
      <c r="EQ32" s="272"/>
      <c r="ER32" s="272"/>
      <c r="ES32" s="272"/>
      <c r="ET32" s="272"/>
      <c r="EU32" s="272"/>
      <c r="EV32" s="272"/>
      <c r="EW32" s="272"/>
      <c r="EX32" s="272"/>
      <c r="EY32" s="272"/>
      <c r="EZ32" s="272"/>
      <c r="FA32" s="272"/>
      <c r="FB32" s="272"/>
      <c r="FC32" s="272"/>
      <c r="FD32" s="272"/>
      <c r="FE32" s="272"/>
      <c r="FF32" s="272"/>
      <c r="FG32" s="272"/>
      <c r="FH32" s="272"/>
      <c r="FI32" s="272"/>
      <c r="FJ32" s="272"/>
      <c r="FK32" s="272"/>
      <c r="FL32" s="272"/>
      <c r="FM32" s="272"/>
      <c r="FN32" s="272"/>
      <c r="FO32" s="272"/>
      <c r="FP32" s="272"/>
      <c r="FQ32" s="272"/>
      <c r="FR32" s="272"/>
      <c r="FS32" s="272"/>
      <c r="FT32" s="272"/>
      <c r="FU32" s="272"/>
      <c r="FV32" s="272"/>
      <c r="FW32" s="272"/>
      <c r="FX32" s="272"/>
      <c r="FY32" s="272"/>
      <c r="FZ32" s="272"/>
      <c r="GA32" s="272"/>
      <c r="GB32" s="272"/>
      <c r="GC32" s="272"/>
      <c r="GD32" s="272"/>
      <c r="GE32" s="272"/>
      <c r="GF32" s="272"/>
      <c r="GG32" s="272"/>
      <c r="GH32" s="272"/>
      <c r="GI32" s="272"/>
      <c r="GJ32" s="272"/>
      <c r="GK32" s="272"/>
      <c r="GL32" s="272"/>
      <c r="GM32" s="272"/>
      <c r="GN32" s="272"/>
      <c r="GO32" s="272"/>
      <c r="GP32" s="272"/>
      <c r="GQ32" s="272"/>
      <c r="GR32" s="272"/>
      <c r="GS32" s="272"/>
      <c r="GT32" s="272"/>
      <c r="GU32" s="272"/>
      <c r="GV32" s="272"/>
      <c r="GW32" s="272"/>
      <c r="GX32" s="272"/>
      <c r="GY32" s="272"/>
      <c r="GZ32" s="272"/>
      <c r="HA32" s="272"/>
      <c r="HB32" s="272"/>
      <c r="HC32" s="272"/>
      <c r="HD32" s="272"/>
      <c r="HE32" s="272"/>
      <c r="HF32" s="272"/>
      <c r="HG32" s="272"/>
      <c r="HH32" s="272"/>
      <c r="HI32" s="272"/>
      <c r="HJ32" s="272"/>
      <c r="HK32" s="272"/>
      <c r="HL32" s="272"/>
      <c r="HM32" s="272"/>
      <c r="HN32" s="272"/>
      <c r="HO32" s="272"/>
      <c r="HP32" s="272"/>
      <c r="HQ32" s="272"/>
      <c r="HR32" s="272"/>
      <c r="HS32" s="272"/>
      <c r="HT32" s="272"/>
      <c r="HU32" s="272"/>
      <c r="HV32" s="272"/>
      <c r="HW32" s="272"/>
      <c r="HX32" s="272"/>
      <c r="HY32" s="272"/>
      <c r="HZ32" s="272"/>
      <c r="IA32" s="272"/>
      <c r="IB32" s="272"/>
      <c r="IC32" s="272"/>
      <c r="ID32" s="272"/>
      <c r="IE32" s="272"/>
      <c r="IF32" s="272"/>
      <c r="IG32" s="272"/>
      <c r="IH32" s="272"/>
      <c r="II32" s="272"/>
      <c r="IJ32" s="272"/>
      <c r="IK32" s="272"/>
      <c r="IL32" s="272"/>
      <c r="IM32" s="272"/>
      <c r="IN32" s="272"/>
      <c r="IO32" s="272"/>
      <c r="IP32" s="272"/>
      <c r="IQ32" s="272"/>
      <c r="IR32" s="272"/>
      <c r="IS32" s="272"/>
      <c r="IT32" s="272"/>
      <c r="IU32" s="272"/>
      <c r="IV32" s="272"/>
    </row>
    <row r="33" spans="1:256" s="375" customFormat="1" ht="15" customHeight="1">
      <c r="A33" s="278"/>
      <c r="B33" s="278"/>
      <c r="C33" s="279"/>
      <c r="D33" s="484"/>
      <c r="E33" s="299"/>
      <c r="F33" s="299"/>
      <c r="G33" s="274"/>
      <c r="H33" s="274"/>
      <c r="I33" s="272"/>
      <c r="J33" s="273"/>
      <c r="K33" s="272"/>
      <c r="L33" s="272"/>
      <c r="M33" s="273"/>
      <c r="N33" s="272"/>
      <c r="O33" s="272"/>
      <c r="P33" s="272"/>
      <c r="Q33" s="272"/>
      <c r="R33" s="272"/>
      <c r="S33" s="272"/>
      <c r="T33" s="272"/>
      <c r="U33" s="272"/>
      <c r="V33" s="272"/>
      <c r="W33" s="272"/>
      <c r="X33" s="272"/>
      <c r="Y33" s="272"/>
      <c r="Z33" s="272"/>
      <c r="AA33" s="272"/>
      <c r="AB33" s="272"/>
      <c r="AC33" s="272"/>
      <c r="AD33" s="272"/>
      <c r="AE33" s="272"/>
      <c r="AF33" s="272"/>
      <c r="AG33" s="272"/>
      <c r="AH33" s="272"/>
      <c r="AI33" s="272"/>
      <c r="AJ33" s="272"/>
      <c r="AK33" s="272"/>
      <c r="AL33" s="272"/>
      <c r="AM33" s="272"/>
      <c r="AN33" s="272"/>
      <c r="AO33" s="272"/>
      <c r="AP33" s="272"/>
      <c r="AQ33" s="272"/>
      <c r="AR33" s="272"/>
      <c r="AS33" s="272"/>
      <c r="AT33" s="272"/>
      <c r="AU33" s="272"/>
      <c r="AV33" s="272"/>
      <c r="AW33" s="272"/>
      <c r="AX33" s="272"/>
      <c r="AY33" s="272"/>
      <c r="AZ33" s="272"/>
      <c r="BA33" s="272"/>
      <c r="BB33" s="272"/>
      <c r="BC33" s="272"/>
      <c r="BD33" s="272"/>
      <c r="BE33" s="272"/>
      <c r="BF33" s="272"/>
      <c r="BG33" s="272"/>
      <c r="BH33" s="272"/>
      <c r="BI33" s="272"/>
      <c r="BJ33" s="272"/>
      <c r="BK33" s="272"/>
      <c r="BL33" s="272"/>
      <c r="BM33" s="272"/>
      <c r="BN33" s="272"/>
      <c r="BO33" s="272"/>
      <c r="BP33" s="272"/>
      <c r="BQ33" s="272"/>
      <c r="BR33" s="272"/>
      <c r="BS33" s="272"/>
      <c r="BT33" s="272"/>
      <c r="BU33" s="272"/>
      <c r="BV33" s="272"/>
      <c r="BW33" s="272"/>
      <c r="BX33" s="272"/>
      <c r="BY33" s="272"/>
      <c r="BZ33" s="272"/>
      <c r="CA33" s="272"/>
      <c r="CB33" s="272"/>
      <c r="CC33" s="272"/>
      <c r="CD33" s="272"/>
      <c r="CE33" s="272"/>
      <c r="CF33" s="272"/>
      <c r="CG33" s="272"/>
      <c r="CH33" s="272"/>
      <c r="CI33" s="272"/>
      <c r="CJ33" s="272"/>
      <c r="CK33" s="272"/>
      <c r="CL33" s="272"/>
      <c r="CM33" s="272"/>
      <c r="CN33" s="272"/>
      <c r="CO33" s="272"/>
      <c r="CP33" s="272"/>
      <c r="CQ33" s="272"/>
      <c r="CR33" s="272"/>
      <c r="CS33" s="272"/>
      <c r="CT33" s="272"/>
      <c r="CU33" s="272"/>
      <c r="CV33" s="272"/>
      <c r="CW33" s="272"/>
      <c r="CX33" s="272"/>
      <c r="CY33" s="272"/>
      <c r="CZ33" s="272"/>
      <c r="DA33" s="272"/>
      <c r="DB33" s="272"/>
      <c r="DC33" s="272"/>
      <c r="DD33" s="272"/>
      <c r="DE33" s="272"/>
      <c r="DF33" s="272"/>
      <c r="DG33" s="272"/>
      <c r="DH33" s="272"/>
      <c r="DI33" s="272"/>
      <c r="DJ33" s="272"/>
      <c r="DK33" s="272"/>
      <c r="DL33" s="272"/>
      <c r="DM33" s="272"/>
      <c r="DN33" s="272"/>
      <c r="DO33" s="272"/>
      <c r="DP33" s="272"/>
      <c r="DQ33" s="272"/>
      <c r="DR33" s="272"/>
      <c r="DS33" s="272"/>
      <c r="DT33" s="272"/>
      <c r="DU33" s="272"/>
      <c r="DV33" s="272"/>
      <c r="DW33" s="272"/>
      <c r="DX33" s="272"/>
      <c r="DY33" s="272"/>
      <c r="DZ33" s="272"/>
      <c r="EA33" s="272"/>
      <c r="EB33" s="272"/>
      <c r="EC33" s="272"/>
      <c r="ED33" s="272"/>
      <c r="EE33" s="272"/>
      <c r="EF33" s="272"/>
      <c r="EG33" s="272"/>
      <c r="EH33" s="272"/>
      <c r="EI33" s="272"/>
      <c r="EJ33" s="272"/>
      <c r="EK33" s="272"/>
      <c r="EL33" s="272"/>
      <c r="EM33" s="272"/>
      <c r="EN33" s="272"/>
      <c r="EO33" s="272"/>
      <c r="EP33" s="272"/>
      <c r="EQ33" s="272"/>
      <c r="ER33" s="272"/>
      <c r="ES33" s="272"/>
      <c r="ET33" s="272"/>
      <c r="EU33" s="272"/>
      <c r="EV33" s="272"/>
      <c r="EW33" s="272"/>
      <c r="EX33" s="272"/>
      <c r="EY33" s="272"/>
      <c r="EZ33" s="272"/>
      <c r="FA33" s="272"/>
      <c r="FB33" s="272"/>
      <c r="FC33" s="272"/>
      <c r="FD33" s="272"/>
      <c r="FE33" s="272"/>
      <c r="FF33" s="272"/>
      <c r="FG33" s="272"/>
      <c r="FH33" s="272"/>
      <c r="FI33" s="272"/>
      <c r="FJ33" s="272"/>
      <c r="FK33" s="272"/>
      <c r="FL33" s="272"/>
      <c r="FM33" s="272"/>
      <c r="FN33" s="272"/>
      <c r="FO33" s="272"/>
      <c r="FP33" s="272"/>
      <c r="FQ33" s="272"/>
      <c r="FR33" s="272"/>
      <c r="FS33" s="272"/>
      <c r="FT33" s="272"/>
      <c r="FU33" s="272"/>
      <c r="FV33" s="272"/>
      <c r="FW33" s="272"/>
      <c r="FX33" s="272"/>
      <c r="FY33" s="272"/>
      <c r="FZ33" s="272"/>
      <c r="GA33" s="272"/>
      <c r="GB33" s="272"/>
      <c r="GC33" s="272"/>
      <c r="GD33" s="272"/>
      <c r="GE33" s="272"/>
      <c r="GF33" s="272"/>
      <c r="GG33" s="272"/>
      <c r="GH33" s="272"/>
      <c r="GI33" s="272"/>
      <c r="GJ33" s="272"/>
      <c r="GK33" s="272"/>
      <c r="GL33" s="272"/>
      <c r="GM33" s="272"/>
      <c r="GN33" s="272"/>
      <c r="GO33" s="272"/>
      <c r="GP33" s="272"/>
      <c r="GQ33" s="272"/>
      <c r="GR33" s="272"/>
      <c r="GS33" s="272"/>
      <c r="GT33" s="272"/>
      <c r="GU33" s="272"/>
      <c r="GV33" s="272"/>
      <c r="GW33" s="272"/>
      <c r="GX33" s="272"/>
      <c r="GY33" s="272"/>
      <c r="GZ33" s="272"/>
      <c r="HA33" s="272"/>
      <c r="HB33" s="272"/>
      <c r="HC33" s="272"/>
      <c r="HD33" s="272"/>
      <c r="HE33" s="272"/>
      <c r="HF33" s="272"/>
      <c r="HG33" s="272"/>
      <c r="HH33" s="272"/>
      <c r="HI33" s="272"/>
      <c r="HJ33" s="272"/>
      <c r="HK33" s="272"/>
      <c r="HL33" s="272"/>
      <c r="HM33" s="272"/>
      <c r="HN33" s="272"/>
      <c r="HO33" s="272"/>
      <c r="HP33" s="272"/>
      <c r="HQ33" s="272"/>
      <c r="HR33" s="272"/>
      <c r="HS33" s="272"/>
      <c r="HT33" s="272"/>
      <c r="HU33" s="272"/>
      <c r="HV33" s="272"/>
      <c r="HW33" s="272"/>
      <c r="HX33" s="272"/>
      <c r="HY33" s="272"/>
      <c r="HZ33" s="272"/>
      <c r="IA33" s="272"/>
      <c r="IB33" s="272"/>
      <c r="IC33" s="272"/>
      <c r="ID33" s="272"/>
      <c r="IE33" s="272"/>
      <c r="IF33" s="272"/>
      <c r="IG33" s="272"/>
      <c r="IH33" s="272"/>
      <c r="II33" s="272"/>
      <c r="IJ33" s="272"/>
      <c r="IK33" s="272"/>
      <c r="IL33" s="272"/>
      <c r="IM33" s="272"/>
      <c r="IN33" s="272"/>
      <c r="IO33" s="272"/>
      <c r="IP33" s="272"/>
      <c r="IQ33" s="272"/>
      <c r="IR33" s="272"/>
      <c r="IS33" s="272"/>
      <c r="IT33" s="272"/>
      <c r="IU33" s="272"/>
      <c r="IV33" s="272"/>
    </row>
    <row r="34" spans="1:256" s="375" customFormat="1" ht="15" customHeight="1">
      <c r="A34" s="278"/>
      <c r="B34" s="278"/>
      <c r="C34" s="279"/>
      <c r="D34" s="484"/>
      <c r="E34" s="299"/>
      <c r="F34" s="299"/>
      <c r="G34" s="274"/>
      <c r="H34" s="274"/>
      <c r="I34" s="272"/>
      <c r="J34" s="273"/>
      <c r="K34" s="272"/>
      <c r="L34" s="272"/>
      <c r="M34" s="273"/>
      <c r="N34" s="272"/>
      <c r="O34" s="272"/>
      <c r="P34" s="272"/>
      <c r="Q34" s="272"/>
      <c r="R34" s="272"/>
      <c r="S34" s="272"/>
      <c r="T34" s="272"/>
      <c r="U34" s="272"/>
      <c r="V34" s="272"/>
      <c r="W34" s="272"/>
      <c r="X34" s="272"/>
      <c r="Y34" s="272"/>
      <c r="Z34" s="272"/>
      <c r="AA34" s="272"/>
      <c r="AB34" s="272"/>
      <c r="AC34" s="272"/>
      <c r="AD34" s="272"/>
      <c r="AE34" s="272"/>
      <c r="AF34" s="272"/>
      <c r="AG34" s="272"/>
      <c r="AH34" s="272"/>
      <c r="AI34" s="272"/>
      <c r="AJ34" s="272"/>
      <c r="AK34" s="272"/>
      <c r="AL34" s="272"/>
      <c r="AM34" s="272"/>
      <c r="AN34" s="272"/>
      <c r="AO34" s="272"/>
      <c r="AP34" s="272"/>
      <c r="AQ34" s="272"/>
      <c r="AR34" s="272"/>
      <c r="AS34" s="272"/>
      <c r="AT34" s="272"/>
      <c r="AU34" s="272"/>
      <c r="AV34" s="272"/>
      <c r="AW34" s="272"/>
      <c r="AX34" s="272"/>
      <c r="AY34" s="272"/>
      <c r="AZ34" s="272"/>
      <c r="BA34" s="272"/>
      <c r="BB34" s="272"/>
      <c r="BC34" s="272"/>
      <c r="BD34" s="272"/>
      <c r="BE34" s="272"/>
      <c r="BF34" s="272"/>
      <c r="BG34" s="272"/>
      <c r="BH34" s="272"/>
      <c r="BI34" s="272"/>
      <c r="BJ34" s="272"/>
      <c r="BK34" s="272"/>
      <c r="BL34" s="272"/>
      <c r="BM34" s="272"/>
      <c r="BN34" s="272"/>
      <c r="BO34" s="272"/>
      <c r="BP34" s="272"/>
      <c r="BQ34" s="272"/>
      <c r="BR34" s="272"/>
      <c r="BS34" s="272"/>
      <c r="BT34" s="272"/>
      <c r="BU34" s="272"/>
      <c r="BV34" s="272"/>
      <c r="BW34" s="272"/>
      <c r="BX34" s="272"/>
      <c r="BY34" s="272"/>
      <c r="BZ34" s="272"/>
      <c r="CA34" s="272"/>
      <c r="CB34" s="272"/>
      <c r="CC34" s="272"/>
      <c r="CD34" s="272"/>
      <c r="CE34" s="272"/>
      <c r="CF34" s="272"/>
      <c r="CG34" s="272"/>
      <c r="CH34" s="272"/>
      <c r="CI34" s="272"/>
      <c r="CJ34" s="272"/>
      <c r="CK34" s="272"/>
      <c r="CL34" s="272"/>
      <c r="CM34" s="272"/>
      <c r="CN34" s="272"/>
      <c r="CO34" s="272"/>
      <c r="CP34" s="272"/>
      <c r="CQ34" s="272"/>
      <c r="CR34" s="272"/>
      <c r="CS34" s="272"/>
      <c r="CT34" s="272"/>
      <c r="CU34" s="272"/>
      <c r="CV34" s="272"/>
      <c r="CW34" s="272"/>
      <c r="CX34" s="272"/>
      <c r="CY34" s="272"/>
      <c r="CZ34" s="272"/>
      <c r="DA34" s="272"/>
      <c r="DB34" s="272"/>
      <c r="DC34" s="272"/>
      <c r="DD34" s="272"/>
      <c r="DE34" s="272"/>
      <c r="DF34" s="272"/>
      <c r="DG34" s="272"/>
      <c r="DH34" s="272"/>
      <c r="DI34" s="272"/>
      <c r="DJ34" s="272"/>
      <c r="DK34" s="272"/>
      <c r="DL34" s="272"/>
      <c r="DM34" s="272"/>
      <c r="DN34" s="272"/>
      <c r="DO34" s="272"/>
      <c r="DP34" s="272"/>
      <c r="DQ34" s="272"/>
      <c r="DR34" s="272"/>
      <c r="DS34" s="272"/>
      <c r="DT34" s="272"/>
      <c r="DU34" s="272"/>
      <c r="DV34" s="272"/>
      <c r="DW34" s="272"/>
      <c r="DX34" s="272"/>
      <c r="DY34" s="272"/>
      <c r="DZ34" s="272"/>
      <c r="EA34" s="272"/>
      <c r="EB34" s="272"/>
      <c r="EC34" s="272"/>
      <c r="ED34" s="272"/>
      <c r="EE34" s="272"/>
      <c r="EF34" s="272"/>
      <c r="EG34" s="272"/>
      <c r="EH34" s="272"/>
      <c r="EI34" s="272"/>
      <c r="EJ34" s="272"/>
      <c r="EK34" s="272"/>
      <c r="EL34" s="272"/>
      <c r="EM34" s="272"/>
      <c r="EN34" s="272"/>
      <c r="EO34" s="272"/>
      <c r="EP34" s="272"/>
      <c r="EQ34" s="272"/>
      <c r="ER34" s="272"/>
      <c r="ES34" s="272"/>
      <c r="ET34" s="272"/>
      <c r="EU34" s="272"/>
      <c r="EV34" s="272"/>
      <c r="EW34" s="272"/>
      <c r="EX34" s="272"/>
      <c r="EY34" s="272"/>
      <c r="EZ34" s="272"/>
      <c r="FA34" s="272"/>
      <c r="FB34" s="272"/>
      <c r="FC34" s="272"/>
      <c r="FD34" s="272"/>
      <c r="FE34" s="272"/>
      <c r="FF34" s="272"/>
      <c r="FG34" s="272"/>
      <c r="FH34" s="272"/>
      <c r="FI34" s="272"/>
      <c r="FJ34" s="272"/>
      <c r="FK34" s="272"/>
      <c r="FL34" s="272"/>
      <c r="FM34" s="272"/>
      <c r="FN34" s="272"/>
      <c r="FO34" s="272"/>
      <c r="FP34" s="272"/>
      <c r="FQ34" s="272"/>
      <c r="FR34" s="272"/>
      <c r="FS34" s="272"/>
      <c r="FT34" s="272"/>
      <c r="FU34" s="272"/>
      <c r="FV34" s="272"/>
      <c r="FW34" s="272"/>
      <c r="FX34" s="272"/>
      <c r="FY34" s="272"/>
      <c r="FZ34" s="272"/>
      <c r="GA34" s="272"/>
      <c r="GB34" s="272"/>
      <c r="GC34" s="272"/>
      <c r="GD34" s="272"/>
      <c r="GE34" s="272"/>
      <c r="GF34" s="272"/>
      <c r="GG34" s="272"/>
      <c r="GH34" s="272"/>
      <c r="GI34" s="272"/>
      <c r="GJ34" s="272"/>
      <c r="GK34" s="272"/>
      <c r="GL34" s="272"/>
      <c r="GM34" s="272"/>
      <c r="GN34" s="272"/>
      <c r="GO34" s="272"/>
      <c r="GP34" s="272"/>
      <c r="GQ34" s="272"/>
      <c r="GR34" s="272"/>
      <c r="GS34" s="272"/>
      <c r="GT34" s="272"/>
      <c r="GU34" s="272"/>
      <c r="GV34" s="272"/>
      <c r="GW34" s="272"/>
      <c r="GX34" s="272"/>
      <c r="GY34" s="272"/>
      <c r="GZ34" s="272"/>
      <c r="HA34" s="272"/>
      <c r="HB34" s="272"/>
      <c r="HC34" s="272"/>
      <c r="HD34" s="272"/>
      <c r="HE34" s="272"/>
      <c r="HF34" s="272"/>
      <c r="HG34" s="272"/>
      <c r="HH34" s="272"/>
      <c r="HI34" s="272"/>
      <c r="HJ34" s="272"/>
      <c r="HK34" s="272"/>
      <c r="HL34" s="272"/>
      <c r="HM34" s="272"/>
      <c r="HN34" s="272"/>
      <c r="HO34" s="272"/>
      <c r="HP34" s="272"/>
      <c r="HQ34" s="272"/>
      <c r="HR34" s="272"/>
      <c r="HS34" s="272"/>
      <c r="HT34" s="272"/>
      <c r="HU34" s="272"/>
      <c r="HV34" s="272"/>
      <c r="HW34" s="272"/>
      <c r="HX34" s="272"/>
      <c r="HY34" s="272"/>
      <c r="HZ34" s="272"/>
      <c r="IA34" s="272"/>
      <c r="IB34" s="272"/>
      <c r="IC34" s="272"/>
      <c r="ID34" s="272"/>
      <c r="IE34" s="272"/>
      <c r="IF34" s="272"/>
      <c r="IG34" s="272"/>
      <c r="IH34" s="272"/>
      <c r="II34" s="272"/>
      <c r="IJ34" s="272"/>
      <c r="IK34" s="272"/>
      <c r="IL34" s="272"/>
      <c r="IM34" s="272"/>
      <c r="IN34" s="272"/>
      <c r="IO34" s="272"/>
      <c r="IP34" s="272"/>
      <c r="IQ34" s="272"/>
      <c r="IR34" s="272"/>
      <c r="IS34" s="272"/>
      <c r="IT34" s="272"/>
      <c r="IU34" s="272"/>
      <c r="IV34" s="272"/>
    </row>
    <row r="35" spans="1:256" s="375" customFormat="1" ht="15" customHeight="1">
      <c r="A35" s="278"/>
      <c r="B35" s="278"/>
      <c r="C35" s="279"/>
      <c r="D35" s="484"/>
      <c r="E35" s="299"/>
      <c r="F35" s="299"/>
      <c r="G35" s="274"/>
      <c r="H35" s="274"/>
      <c r="I35" s="272"/>
      <c r="J35" s="273"/>
      <c r="K35" s="272"/>
      <c r="L35" s="272"/>
      <c r="M35" s="273"/>
      <c r="N35" s="272"/>
      <c r="O35" s="272"/>
      <c r="P35" s="272"/>
      <c r="Q35" s="272"/>
      <c r="R35" s="272"/>
      <c r="S35" s="272"/>
      <c r="T35" s="272"/>
      <c r="U35" s="272"/>
      <c r="V35" s="272"/>
      <c r="W35" s="272"/>
      <c r="X35" s="272"/>
      <c r="Y35" s="272"/>
      <c r="Z35" s="272"/>
      <c r="AA35" s="272"/>
      <c r="AB35" s="272"/>
      <c r="AC35" s="272"/>
      <c r="AD35" s="272"/>
      <c r="AE35" s="272"/>
      <c r="AF35" s="272"/>
      <c r="AG35" s="272"/>
      <c r="AH35" s="272"/>
      <c r="AI35" s="272"/>
      <c r="AJ35" s="272"/>
      <c r="AK35" s="272"/>
      <c r="AL35" s="272"/>
      <c r="AM35" s="272"/>
      <c r="AN35" s="272"/>
      <c r="AO35" s="272"/>
      <c r="AP35" s="272"/>
      <c r="AQ35" s="272"/>
      <c r="AR35" s="272"/>
      <c r="AS35" s="272"/>
      <c r="AT35" s="272"/>
      <c r="AU35" s="272"/>
      <c r="AV35" s="272"/>
      <c r="AW35" s="272"/>
      <c r="AX35" s="272"/>
      <c r="AY35" s="272"/>
      <c r="AZ35" s="272"/>
      <c r="BA35" s="272"/>
      <c r="BB35" s="272"/>
      <c r="BC35" s="272"/>
      <c r="BD35" s="272"/>
      <c r="BE35" s="272"/>
      <c r="BF35" s="272"/>
      <c r="BG35" s="272"/>
      <c r="BH35" s="272"/>
      <c r="BI35" s="272"/>
      <c r="BJ35" s="272"/>
      <c r="BK35" s="272"/>
      <c r="BL35" s="272"/>
      <c r="BM35" s="272"/>
      <c r="BN35" s="272"/>
      <c r="BO35" s="272"/>
      <c r="BP35" s="272"/>
      <c r="BQ35" s="272"/>
      <c r="BR35" s="272"/>
      <c r="BS35" s="272"/>
      <c r="BT35" s="272"/>
      <c r="BU35" s="272"/>
      <c r="BV35" s="272"/>
      <c r="BW35" s="272"/>
      <c r="BX35" s="272"/>
      <c r="BY35" s="272"/>
      <c r="BZ35" s="272"/>
      <c r="CA35" s="272"/>
      <c r="CB35" s="272"/>
      <c r="CC35" s="272"/>
      <c r="CD35" s="272"/>
      <c r="CE35" s="272"/>
      <c r="CF35" s="272"/>
      <c r="CG35" s="272"/>
      <c r="CH35" s="272"/>
      <c r="CI35" s="272"/>
      <c r="CJ35" s="272"/>
      <c r="CK35" s="272"/>
      <c r="CL35" s="272"/>
      <c r="CM35" s="272"/>
      <c r="CN35" s="272"/>
      <c r="CO35" s="272"/>
      <c r="CP35" s="272"/>
      <c r="CQ35" s="272"/>
      <c r="CR35" s="272"/>
      <c r="CS35" s="272"/>
      <c r="CT35" s="272"/>
      <c r="CU35" s="272"/>
      <c r="CV35" s="272"/>
      <c r="CW35" s="272"/>
      <c r="CX35" s="272"/>
      <c r="CY35" s="272"/>
      <c r="CZ35" s="272"/>
      <c r="DA35" s="272"/>
      <c r="DB35" s="272"/>
      <c r="DC35" s="272"/>
      <c r="DD35" s="272"/>
      <c r="DE35" s="272"/>
      <c r="DF35" s="272"/>
      <c r="DG35" s="272"/>
      <c r="DH35" s="272"/>
      <c r="DI35" s="272"/>
      <c r="DJ35" s="272"/>
      <c r="DK35" s="272"/>
      <c r="DL35" s="272"/>
      <c r="DM35" s="272"/>
      <c r="DN35" s="272"/>
      <c r="DO35" s="272"/>
      <c r="DP35" s="272"/>
      <c r="DQ35" s="272"/>
      <c r="DR35" s="272"/>
      <c r="DS35" s="272"/>
      <c r="DT35" s="272"/>
      <c r="DU35" s="272"/>
      <c r="DV35" s="272"/>
      <c r="DW35" s="272"/>
      <c r="DX35" s="272"/>
      <c r="DY35" s="272"/>
      <c r="DZ35" s="272"/>
      <c r="EA35" s="272"/>
      <c r="EB35" s="272"/>
      <c r="EC35" s="272"/>
      <c r="ED35" s="272"/>
      <c r="EE35" s="272"/>
      <c r="EF35" s="272"/>
      <c r="EG35" s="272"/>
      <c r="EH35" s="272"/>
      <c r="EI35" s="272"/>
      <c r="EJ35" s="272"/>
      <c r="EK35" s="272"/>
      <c r="EL35" s="272"/>
      <c r="EM35" s="272"/>
      <c r="EN35" s="272"/>
      <c r="EO35" s="272"/>
      <c r="EP35" s="272"/>
      <c r="EQ35" s="272"/>
      <c r="ER35" s="272"/>
      <c r="ES35" s="272"/>
      <c r="ET35" s="272"/>
      <c r="EU35" s="272"/>
      <c r="EV35" s="272"/>
      <c r="EW35" s="272"/>
      <c r="EX35" s="272"/>
      <c r="EY35" s="272"/>
      <c r="EZ35" s="272"/>
      <c r="FA35" s="272"/>
      <c r="FB35" s="272"/>
      <c r="FC35" s="272"/>
      <c r="FD35" s="272"/>
      <c r="FE35" s="272"/>
      <c r="FF35" s="272"/>
      <c r="FG35" s="272"/>
      <c r="FH35" s="272"/>
      <c r="FI35" s="272"/>
      <c r="FJ35" s="272"/>
      <c r="FK35" s="272"/>
      <c r="FL35" s="272"/>
      <c r="FM35" s="272"/>
      <c r="FN35" s="272"/>
      <c r="FO35" s="272"/>
      <c r="FP35" s="272"/>
      <c r="FQ35" s="272"/>
      <c r="FR35" s="272"/>
      <c r="FS35" s="272"/>
      <c r="FT35" s="272"/>
      <c r="FU35" s="272"/>
      <c r="FV35" s="272"/>
      <c r="FW35" s="272"/>
      <c r="FX35" s="272"/>
      <c r="FY35" s="272"/>
      <c r="FZ35" s="272"/>
      <c r="GA35" s="272"/>
      <c r="GB35" s="272"/>
      <c r="GC35" s="272"/>
      <c r="GD35" s="272"/>
      <c r="GE35" s="272"/>
      <c r="GF35" s="272"/>
      <c r="GG35" s="272"/>
      <c r="GH35" s="272"/>
      <c r="GI35" s="272"/>
      <c r="GJ35" s="272"/>
      <c r="GK35" s="272"/>
      <c r="GL35" s="272"/>
      <c r="GM35" s="272"/>
      <c r="GN35" s="272"/>
      <c r="GO35" s="272"/>
      <c r="GP35" s="272"/>
      <c r="GQ35" s="272"/>
      <c r="GR35" s="272"/>
      <c r="GS35" s="272"/>
      <c r="GT35" s="272"/>
      <c r="GU35" s="272"/>
      <c r="GV35" s="272"/>
      <c r="GW35" s="272"/>
      <c r="GX35" s="272"/>
      <c r="GY35" s="272"/>
      <c r="GZ35" s="272"/>
      <c r="HA35" s="272"/>
      <c r="HB35" s="272"/>
      <c r="HC35" s="272"/>
      <c r="HD35" s="272"/>
      <c r="HE35" s="272"/>
      <c r="HF35" s="272"/>
      <c r="HG35" s="272"/>
      <c r="HH35" s="272"/>
      <c r="HI35" s="272"/>
      <c r="HJ35" s="272"/>
      <c r="HK35" s="272"/>
      <c r="HL35" s="272"/>
      <c r="HM35" s="272"/>
      <c r="HN35" s="272"/>
      <c r="HO35" s="272"/>
      <c r="HP35" s="272"/>
      <c r="HQ35" s="272"/>
      <c r="HR35" s="272"/>
      <c r="HS35" s="272"/>
      <c r="HT35" s="272"/>
      <c r="HU35" s="272"/>
      <c r="HV35" s="272"/>
      <c r="HW35" s="272"/>
      <c r="HX35" s="272"/>
      <c r="HY35" s="272"/>
      <c r="HZ35" s="272"/>
      <c r="IA35" s="272"/>
      <c r="IB35" s="272"/>
      <c r="IC35" s="272"/>
      <c r="ID35" s="272"/>
      <c r="IE35" s="272"/>
      <c r="IF35" s="272"/>
      <c r="IG35" s="272"/>
      <c r="IH35" s="272"/>
      <c r="II35" s="272"/>
      <c r="IJ35" s="272"/>
      <c r="IK35" s="272"/>
      <c r="IL35" s="272"/>
      <c r="IM35" s="272"/>
      <c r="IN35" s="272"/>
      <c r="IO35" s="272"/>
      <c r="IP35" s="272"/>
      <c r="IQ35" s="272"/>
      <c r="IR35" s="272"/>
      <c r="IS35" s="272"/>
      <c r="IT35" s="272"/>
      <c r="IU35" s="272"/>
      <c r="IV35" s="272"/>
    </row>
    <row r="36" spans="1:256" s="375" customFormat="1" ht="15" customHeight="1">
      <c r="A36" s="278"/>
      <c r="B36" s="278"/>
      <c r="C36" s="279"/>
      <c r="D36" s="484"/>
      <c r="E36" s="299"/>
      <c r="F36" s="299"/>
      <c r="G36" s="274"/>
      <c r="H36" s="274"/>
      <c r="I36" s="272"/>
      <c r="J36" s="273"/>
      <c r="K36" s="272"/>
      <c r="L36" s="272"/>
      <c r="M36" s="273"/>
      <c r="N36" s="272"/>
      <c r="O36" s="272"/>
      <c r="P36" s="272"/>
      <c r="Q36" s="272"/>
      <c r="R36" s="272"/>
      <c r="S36" s="272"/>
      <c r="T36" s="272"/>
      <c r="U36" s="272"/>
      <c r="V36" s="272"/>
      <c r="W36" s="272"/>
      <c r="X36" s="272"/>
      <c r="Y36" s="272"/>
      <c r="Z36" s="272"/>
      <c r="AA36" s="272"/>
      <c r="AB36" s="272"/>
      <c r="AC36" s="272"/>
      <c r="AD36" s="272"/>
      <c r="AE36" s="272"/>
      <c r="AF36" s="272"/>
      <c r="AG36" s="272"/>
      <c r="AH36" s="272"/>
      <c r="AI36" s="272"/>
      <c r="AJ36" s="272"/>
      <c r="AK36" s="272"/>
      <c r="AL36" s="272"/>
      <c r="AM36" s="272"/>
      <c r="AN36" s="272"/>
      <c r="AO36" s="272"/>
      <c r="AP36" s="272"/>
      <c r="AQ36" s="272"/>
      <c r="AR36" s="272"/>
      <c r="AS36" s="272"/>
      <c r="AT36" s="272"/>
      <c r="AU36" s="272"/>
      <c r="AV36" s="272"/>
      <c r="AW36" s="272"/>
      <c r="AX36" s="272"/>
      <c r="AY36" s="272"/>
      <c r="AZ36" s="272"/>
      <c r="BA36" s="272"/>
      <c r="BB36" s="272"/>
      <c r="BC36" s="272"/>
      <c r="BD36" s="272"/>
      <c r="BE36" s="272"/>
      <c r="BF36" s="272"/>
      <c r="BG36" s="272"/>
      <c r="BH36" s="272"/>
      <c r="BI36" s="272"/>
      <c r="BJ36" s="272"/>
      <c r="BK36" s="272"/>
      <c r="BL36" s="272"/>
      <c r="BM36" s="272"/>
      <c r="BN36" s="272"/>
      <c r="BO36" s="272"/>
      <c r="BP36" s="272"/>
      <c r="BQ36" s="272"/>
      <c r="BR36" s="272"/>
      <c r="BS36" s="272"/>
      <c r="BT36" s="272"/>
      <c r="BU36" s="272"/>
      <c r="BV36" s="272"/>
      <c r="BW36" s="272"/>
      <c r="BX36" s="272"/>
      <c r="BY36" s="272"/>
      <c r="BZ36" s="272"/>
      <c r="CA36" s="272"/>
      <c r="CB36" s="272"/>
      <c r="CC36" s="272"/>
      <c r="CD36" s="272"/>
      <c r="CE36" s="272"/>
      <c r="CF36" s="272"/>
      <c r="CG36" s="272"/>
      <c r="CH36" s="272"/>
      <c r="CI36" s="272"/>
      <c r="CJ36" s="272"/>
      <c r="CK36" s="272"/>
      <c r="CL36" s="272"/>
      <c r="CM36" s="272"/>
      <c r="CN36" s="272"/>
      <c r="CO36" s="272"/>
      <c r="CP36" s="272"/>
      <c r="CQ36" s="272"/>
      <c r="CR36" s="272"/>
      <c r="CS36" s="272"/>
      <c r="CT36" s="272"/>
      <c r="CU36" s="272"/>
      <c r="CV36" s="272"/>
      <c r="CW36" s="272"/>
      <c r="CX36" s="272"/>
      <c r="CY36" s="272"/>
      <c r="CZ36" s="272"/>
      <c r="DA36" s="272"/>
      <c r="DB36" s="272"/>
      <c r="DC36" s="272"/>
      <c r="DD36" s="272"/>
      <c r="DE36" s="272"/>
      <c r="DF36" s="272"/>
      <c r="DG36" s="272"/>
      <c r="DH36" s="272"/>
      <c r="DI36" s="272"/>
      <c r="DJ36" s="272"/>
      <c r="DK36" s="272"/>
      <c r="DL36" s="272"/>
      <c r="DM36" s="272"/>
      <c r="DN36" s="272"/>
      <c r="DO36" s="272"/>
      <c r="DP36" s="272"/>
      <c r="DQ36" s="272"/>
      <c r="DR36" s="272"/>
      <c r="DS36" s="272"/>
      <c r="DT36" s="272"/>
      <c r="DU36" s="272"/>
      <c r="DV36" s="272"/>
      <c r="DW36" s="272"/>
      <c r="DX36" s="272"/>
      <c r="DY36" s="272"/>
      <c r="DZ36" s="272"/>
      <c r="EA36" s="272"/>
      <c r="EB36" s="272"/>
      <c r="EC36" s="272"/>
      <c r="ED36" s="272"/>
      <c r="EE36" s="272"/>
      <c r="EF36" s="272"/>
      <c r="EG36" s="272"/>
      <c r="EH36" s="272"/>
      <c r="EI36" s="272"/>
      <c r="EJ36" s="272"/>
      <c r="EK36" s="272"/>
      <c r="EL36" s="272"/>
      <c r="EM36" s="272"/>
      <c r="EN36" s="272"/>
      <c r="EO36" s="272"/>
      <c r="EP36" s="272"/>
      <c r="EQ36" s="272"/>
      <c r="ER36" s="272"/>
      <c r="ES36" s="272"/>
      <c r="ET36" s="272"/>
      <c r="EU36" s="272"/>
      <c r="EV36" s="272"/>
      <c r="EW36" s="272"/>
      <c r="EX36" s="272"/>
      <c r="EY36" s="272"/>
      <c r="EZ36" s="272"/>
      <c r="FA36" s="272"/>
      <c r="FB36" s="272"/>
      <c r="FC36" s="272"/>
      <c r="FD36" s="272"/>
      <c r="FE36" s="272"/>
      <c r="FF36" s="272"/>
      <c r="FG36" s="272"/>
      <c r="FH36" s="272"/>
      <c r="FI36" s="272"/>
      <c r="FJ36" s="272"/>
      <c r="FK36" s="272"/>
      <c r="FL36" s="272"/>
      <c r="FM36" s="272"/>
      <c r="FN36" s="272"/>
      <c r="FO36" s="272"/>
      <c r="FP36" s="272"/>
      <c r="FQ36" s="272"/>
      <c r="FR36" s="272"/>
      <c r="FS36" s="272"/>
      <c r="FT36" s="272"/>
      <c r="FU36" s="272"/>
      <c r="FV36" s="272"/>
      <c r="FW36" s="272"/>
      <c r="FX36" s="272"/>
      <c r="FY36" s="272"/>
      <c r="FZ36" s="272"/>
      <c r="GA36" s="272"/>
      <c r="GB36" s="272"/>
      <c r="GC36" s="272"/>
      <c r="GD36" s="272"/>
      <c r="GE36" s="272"/>
      <c r="GF36" s="272"/>
      <c r="GG36" s="272"/>
      <c r="GH36" s="272"/>
      <c r="GI36" s="272"/>
      <c r="GJ36" s="272"/>
      <c r="GK36" s="272"/>
      <c r="GL36" s="272"/>
      <c r="GM36" s="272"/>
      <c r="GN36" s="272"/>
      <c r="GO36" s="272"/>
      <c r="GP36" s="272"/>
      <c r="GQ36" s="272"/>
      <c r="GR36" s="272"/>
      <c r="GS36" s="272"/>
      <c r="GT36" s="272"/>
      <c r="GU36" s="272"/>
      <c r="GV36" s="272"/>
      <c r="GW36" s="272"/>
      <c r="GX36" s="272"/>
      <c r="GY36" s="272"/>
      <c r="GZ36" s="272"/>
      <c r="HA36" s="272"/>
      <c r="HB36" s="272"/>
      <c r="HC36" s="272"/>
      <c r="HD36" s="272"/>
      <c r="HE36" s="272"/>
      <c r="HF36" s="272"/>
      <c r="HG36" s="272"/>
      <c r="HH36" s="272"/>
      <c r="HI36" s="272"/>
      <c r="HJ36" s="272"/>
      <c r="HK36" s="272"/>
      <c r="HL36" s="272"/>
      <c r="HM36" s="272"/>
      <c r="HN36" s="272"/>
      <c r="HO36" s="272"/>
      <c r="HP36" s="272"/>
      <c r="HQ36" s="272"/>
      <c r="HR36" s="272"/>
      <c r="HS36" s="272"/>
      <c r="HT36" s="272"/>
      <c r="HU36" s="272"/>
      <c r="HV36" s="272"/>
      <c r="HW36" s="272"/>
      <c r="HX36" s="272"/>
      <c r="HY36" s="272"/>
      <c r="HZ36" s="272"/>
      <c r="IA36" s="272"/>
      <c r="IB36" s="272"/>
      <c r="IC36" s="272"/>
      <c r="ID36" s="272"/>
      <c r="IE36" s="272"/>
      <c r="IF36" s="272"/>
      <c r="IG36" s="272"/>
      <c r="IH36" s="272"/>
      <c r="II36" s="272"/>
      <c r="IJ36" s="272"/>
      <c r="IK36" s="272"/>
      <c r="IL36" s="272"/>
      <c r="IM36" s="272"/>
      <c r="IN36" s="272"/>
      <c r="IO36" s="272"/>
      <c r="IP36" s="272"/>
      <c r="IQ36" s="272"/>
      <c r="IR36" s="272"/>
      <c r="IS36" s="272"/>
      <c r="IT36" s="272"/>
      <c r="IU36" s="272"/>
      <c r="IV36" s="272"/>
    </row>
    <row r="37" spans="1:256" s="375" customFormat="1" ht="15" customHeight="1">
      <c r="A37" s="278"/>
      <c r="B37" s="278"/>
      <c r="C37" s="279"/>
      <c r="D37" s="484"/>
      <c r="E37" s="299"/>
      <c r="F37" s="299"/>
      <c r="G37" s="274"/>
      <c r="H37" s="274"/>
      <c r="I37" s="272"/>
      <c r="J37" s="273"/>
      <c r="K37" s="272"/>
      <c r="L37" s="272"/>
      <c r="M37" s="273"/>
      <c r="N37" s="272"/>
      <c r="O37" s="272"/>
      <c r="P37" s="272"/>
      <c r="Q37" s="272"/>
      <c r="R37" s="272"/>
      <c r="S37" s="272"/>
      <c r="T37" s="272"/>
      <c r="U37" s="272"/>
      <c r="V37" s="272"/>
      <c r="W37" s="272"/>
      <c r="X37" s="272"/>
      <c r="Y37" s="272"/>
      <c r="Z37" s="272"/>
      <c r="AA37" s="272"/>
      <c r="AB37" s="272"/>
      <c r="AC37" s="272"/>
      <c r="AD37" s="272"/>
      <c r="AE37" s="272"/>
      <c r="AF37" s="272"/>
      <c r="AG37" s="272"/>
      <c r="AH37" s="272"/>
      <c r="AI37" s="272"/>
      <c r="AJ37" s="272"/>
      <c r="AK37" s="272"/>
      <c r="AL37" s="272"/>
      <c r="AM37" s="272"/>
      <c r="AN37" s="272"/>
      <c r="AO37" s="272"/>
      <c r="AP37" s="272"/>
      <c r="AQ37" s="272"/>
      <c r="AR37" s="272"/>
      <c r="AS37" s="272"/>
      <c r="AT37" s="272"/>
      <c r="AU37" s="272"/>
      <c r="AV37" s="272"/>
      <c r="AW37" s="272"/>
      <c r="AX37" s="272"/>
      <c r="AY37" s="272"/>
      <c r="AZ37" s="272"/>
      <c r="BA37" s="272"/>
      <c r="BB37" s="272"/>
      <c r="BC37" s="272"/>
      <c r="BD37" s="272"/>
      <c r="BE37" s="272"/>
      <c r="BF37" s="272"/>
      <c r="BG37" s="272"/>
      <c r="BH37" s="272"/>
      <c r="BI37" s="272"/>
      <c r="BJ37" s="272"/>
      <c r="BK37" s="272"/>
      <c r="BL37" s="272"/>
      <c r="BM37" s="272"/>
      <c r="BN37" s="272"/>
      <c r="BO37" s="272"/>
      <c r="BP37" s="272"/>
      <c r="BQ37" s="272"/>
      <c r="BR37" s="272"/>
      <c r="BS37" s="272"/>
      <c r="BT37" s="272"/>
      <c r="BU37" s="272"/>
      <c r="BV37" s="272"/>
      <c r="BW37" s="272"/>
      <c r="BX37" s="272"/>
      <c r="BY37" s="272"/>
      <c r="BZ37" s="272"/>
      <c r="CA37" s="272"/>
      <c r="CB37" s="272"/>
      <c r="CC37" s="272"/>
      <c r="CD37" s="272"/>
      <c r="CE37" s="272"/>
      <c r="CF37" s="272"/>
      <c r="CG37" s="272"/>
      <c r="CH37" s="272"/>
      <c r="CI37" s="272"/>
      <c r="CJ37" s="272"/>
      <c r="CK37" s="272"/>
      <c r="CL37" s="272"/>
      <c r="CM37" s="272"/>
      <c r="CN37" s="272"/>
      <c r="CO37" s="272"/>
      <c r="CP37" s="272"/>
      <c r="CQ37" s="272"/>
      <c r="CR37" s="272"/>
      <c r="CS37" s="272"/>
      <c r="CT37" s="272"/>
      <c r="CU37" s="272"/>
      <c r="CV37" s="272"/>
      <c r="CW37" s="272"/>
      <c r="CX37" s="272"/>
      <c r="CY37" s="272"/>
      <c r="CZ37" s="272"/>
      <c r="DA37" s="272"/>
      <c r="DB37" s="272"/>
      <c r="DC37" s="272"/>
      <c r="DD37" s="272"/>
      <c r="DE37" s="272"/>
      <c r="DF37" s="272"/>
      <c r="DG37" s="272"/>
      <c r="DH37" s="272"/>
      <c r="DI37" s="272"/>
      <c r="DJ37" s="272"/>
      <c r="DK37" s="272"/>
      <c r="DL37" s="272"/>
      <c r="DM37" s="272"/>
      <c r="DN37" s="272"/>
      <c r="DO37" s="272"/>
      <c r="DP37" s="272"/>
      <c r="DQ37" s="272"/>
      <c r="DR37" s="272"/>
      <c r="DS37" s="272"/>
      <c r="DT37" s="272"/>
      <c r="DU37" s="272"/>
      <c r="DV37" s="272"/>
      <c r="DW37" s="272"/>
      <c r="DX37" s="272"/>
      <c r="DY37" s="272"/>
      <c r="DZ37" s="272"/>
      <c r="EA37" s="272"/>
      <c r="EB37" s="272"/>
      <c r="EC37" s="272"/>
      <c r="ED37" s="272"/>
      <c r="EE37" s="272"/>
      <c r="EF37" s="272"/>
      <c r="EG37" s="272"/>
      <c r="EH37" s="272"/>
      <c r="EI37" s="272"/>
      <c r="EJ37" s="272"/>
      <c r="EK37" s="272"/>
      <c r="EL37" s="272"/>
      <c r="EM37" s="272"/>
      <c r="EN37" s="272"/>
      <c r="EO37" s="272"/>
      <c r="EP37" s="272"/>
      <c r="EQ37" s="272"/>
      <c r="ER37" s="272"/>
      <c r="ES37" s="272"/>
      <c r="ET37" s="272"/>
      <c r="EU37" s="272"/>
      <c r="EV37" s="272"/>
      <c r="EW37" s="272"/>
      <c r="EX37" s="272"/>
      <c r="EY37" s="272"/>
      <c r="EZ37" s="272"/>
      <c r="FA37" s="272"/>
      <c r="FB37" s="272"/>
      <c r="FC37" s="272"/>
      <c r="FD37" s="272"/>
      <c r="FE37" s="272"/>
      <c r="FF37" s="272"/>
      <c r="FG37" s="272"/>
      <c r="FH37" s="272"/>
      <c r="FI37" s="272"/>
      <c r="FJ37" s="272"/>
      <c r="FK37" s="272"/>
      <c r="FL37" s="272"/>
      <c r="FM37" s="272"/>
      <c r="FN37" s="272"/>
      <c r="FO37" s="272"/>
      <c r="FP37" s="272"/>
      <c r="FQ37" s="272"/>
      <c r="FR37" s="272"/>
      <c r="FS37" s="272"/>
      <c r="FT37" s="272"/>
      <c r="FU37" s="272"/>
      <c r="FV37" s="272"/>
      <c r="FW37" s="272"/>
      <c r="FX37" s="272"/>
      <c r="FY37" s="272"/>
      <c r="FZ37" s="272"/>
      <c r="GA37" s="272"/>
      <c r="GB37" s="272"/>
      <c r="GC37" s="272"/>
      <c r="GD37" s="272"/>
      <c r="GE37" s="272"/>
      <c r="GF37" s="272"/>
      <c r="GG37" s="272"/>
      <c r="GH37" s="272"/>
      <c r="GI37" s="272"/>
      <c r="GJ37" s="272"/>
      <c r="GK37" s="272"/>
      <c r="GL37" s="272"/>
      <c r="GM37" s="272"/>
      <c r="GN37" s="272"/>
      <c r="GO37" s="272"/>
      <c r="GP37" s="272"/>
      <c r="GQ37" s="272"/>
      <c r="GR37" s="272"/>
      <c r="GS37" s="272"/>
      <c r="GT37" s="272"/>
      <c r="GU37" s="272"/>
      <c r="GV37" s="272"/>
      <c r="GW37" s="272"/>
      <c r="GX37" s="272"/>
      <c r="GY37" s="272"/>
      <c r="GZ37" s="272"/>
      <c r="HA37" s="272"/>
      <c r="HB37" s="272"/>
      <c r="HC37" s="272"/>
      <c r="HD37" s="272"/>
      <c r="HE37" s="272"/>
      <c r="HF37" s="272"/>
      <c r="HG37" s="272"/>
      <c r="HH37" s="272"/>
      <c r="HI37" s="272"/>
      <c r="HJ37" s="272"/>
      <c r="HK37" s="272"/>
      <c r="HL37" s="272"/>
      <c r="HM37" s="272"/>
      <c r="HN37" s="272"/>
      <c r="HO37" s="272"/>
      <c r="HP37" s="272"/>
      <c r="HQ37" s="272"/>
      <c r="HR37" s="272"/>
      <c r="HS37" s="272"/>
      <c r="HT37" s="272"/>
      <c r="HU37" s="272"/>
      <c r="HV37" s="272"/>
      <c r="HW37" s="272"/>
      <c r="HX37" s="272"/>
      <c r="HY37" s="272"/>
      <c r="HZ37" s="272"/>
      <c r="IA37" s="272"/>
      <c r="IB37" s="272"/>
      <c r="IC37" s="272"/>
      <c r="ID37" s="272"/>
      <c r="IE37" s="272"/>
      <c r="IF37" s="272"/>
      <c r="IG37" s="272"/>
      <c r="IH37" s="272"/>
      <c r="II37" s="272"/>
      <c r="IJ37" s="272"/>
      <c r="IK37" s="272"/>
      <c r="IL37" s="272"/>
      <c r="IM37" s="272"/>
      <c r="IN37" s="272"/>
      <c r="IO37" s="272"/>
      <c r="IP37" s="272"/>
      <c r="IQ37" s="272"/>
      <c r="IR37" s="272"/>
      <c r="IS37" s="272"/>
      <c r="IT37" s="272"/>
      <c r="IU37" s="272"/>
      <c r="IV37" s="272"/>
    </row>
    <row r="38" spans="1:256" s="375" customFormat="1" ht="15" customHeight="1">
      <c r="A38" s="278"/>
      <c r="B38" s="278"/>
      <c r="C38" s="279"/>
      <c r="D38" s="484"/>
      <c r="E38" s="299"/>
      <c r="F38" s="299"/>
      <c r="G38" s="274"/>
      <c r="H38" s="274"/>
      <c r="I38" s="272"/>
      <c r="J38" s="273"/>
      <c r="K38" s="272"/>
      <c r="L38" s="272"/>
      <c r="M38" s="273"/>
      <c r="N38" s="272"/>
      <c r="O38" s="272"/>
      <c r="P38" s="272"/>
      <c r="Q38" s="272"/>
      <c r="R38" s="272"/>
      <c r="S38" s="272"/>
      <c r="T38" s="272"/>
      <c r="U38" s="272"/>
      <c r="V38" s="272"/>
      <c r="W38" s="272"/>
      <c r="X38" s="272"/>
      <c r="Y38" s="272"/>
      <c r="Z38" s="272"/>
      <c r="AA38" s="272"/>
      <c r="AB38" s="272"/>
      <c r="AC38" s="272"/>
      <c r="AD38" s="272"/>
      <c r="AE38" s="272"/>
      <c r="AF38" s="272"/>
      <c r="AG38" s="272"/>
      <c r="AH38" s="272"/>
      <c r="AI38" s="272"/>
      <c r="AJ38" s="272"/>
      <c r="AK38" s="272"/>
      <c r="AL38" s="272"/>
      <c r="AM38" s="272"/>
      <c r="AN38" s="272"/>
      <c r="AO38" s="272"/>
      <c r="AP38" s="272"/>
      <c r="AQ38" s="272"/>
      <c r="AR38" s="272"/>
      <c r="AS38" s="272"/>
      <c r="AT38" s="272"/>
      <c r="AU38" s="272"/>
      <c r="AV38" s="272"/>
      <c r="AW38" s="272"/>
      <c r="AX38" s="272"/>
      <c r="AY38" s="272"/>
      <c r="AZ38" s="272"/>
      <c r="BA38" s="272"/>
      <c r="BB38" s="272"/>
      <c r="BC38" s="272"/>
      <c r="BD38" s="272"/>
      <c r="BE38" s="272"/>
      <c r="BF38" s="272"/>
      <c r="BG38" s="272"/>
      <c r="BH38" s="272"/>
      <c r="BI38" s="272"/>
      <c r="BJ38" s="272"/>
      <c r="BK38" s="272"/>
      <c r="BL38" s="272"/>
      <c r="BM38" s="272"/>
      <c r="BN38" s="272"/>
      <c r="BO38" s="272"/>
      <c r="BP38" s="272"/>
      <c r="BQ38" s="272"/>
      <c r="BR38" s="272"/>
      <c r="BS38" s="272"/>
      <c r="BT38" s="272"/>
      <c r="BU38" s="272"/>
      <c r="BV38" s="272"/>
      <c r="BW38" s="272"/>
      <c r="BX38" s="272"/>
      <c r="BY38" s="272"/>
      <c r="BZ38" s="272"/>
      <c r="CA38" s="272"/>
      <c r="CB38" s="272"/>
      <c r="CC38" s="272"/>
      <c r="CD38" s="272"/>
      <c r="CE38" s="272"/>
      <c r="CF38" s="272"/>
      <c r="CG38" s="272"/>
      <c r="CH38" s="272"/>
      <c r="CI38" s="272"/>
      <c r="CJ38" s="272"/>
      <c r="CK38" s="272"/>
      <c r="CL38" s="272"/>
      <c r="CM38" s="272"/>
      <c r="CN38" s="272"/>
      <c r="CO38" s="272"/>
      <c r="CP38" s="272"/>
      <c r="CQ38" s="272"/>
      <c r="CR38" s="272"/>
      <c r="CS38" s="272"/>
      <c r="CT38" s="272"/>
      <c r="CU38" s="272"/>
      <c r="CV38" s="272"/>
      <c r="CW38" s="272"/>
      <c r="CX38" s="272"/>
      <c r="CY38" s="272"/>
      <c r="CZ38" s="272"/>
      <c r="DA38" s="272"/>
      <c r="DB38" s="272"/>
      <c r="DC38" s="272"/>
      <c r="DD38" s="272"/>
      <c r="DE38" s="272"/>
      <c r="DF38" s="272"/>
      <c r="DG38" s="272"/>
      <c r="DH38" s="272"/>
      <c r="DI38" s="272"/>
      <c r="DJ38" s="272"/>
      <c r="DK38" s="272"/>
      <c r="DL38" s="272"/>
      <c r="DM38" s="272"/>
      <c r="DN38" s="272"/>
      <c r="DO38" s="272"/>
      <c r="DP38" s="272"/>
      <c r="DQ38" s="272"/>
      <c r="DR38" s="272"/>
      <c r="DS38" s="272"/>
      <c r="DT38" s="272"/>
      <c r="DU38" s="272"/>
      <c r="DV38" s="272"/>
      <c r="DW38" s="272"/>
      <c r="DX38" s="272"/>
      <c r="DY38" s="272"/>
      <c r="DZ38" s="272"/>
      <c r="EA38" s="272"/>
      <c r="EB38" s="272"/>
      <c r="EC38" s="272"/>
      <c r="ED38" s="272"/>
      <c r="EE38" s="272"/>
      <c r="EF38" s="272"/>
      <c r="EG38" s="272"/>
      <c r="EH38" s="272"/>
      <c r="EI38" s="272"/>
      <c r="EJ38" s="272"/>
      <c r="EK38" s="272"/>
      <c r="EL38" s="272"/>
      <c r="EM38" s="272"/>
      <c r="EN38" s="272"/>
      <c r="EO38" s="272"/>
      <c r="EP38" s="272"/>
      <c r="EQ38" s="272"/>
      <c r="ER38" s="272"/>
      <c r="ES38" s="272"/>
      <c r="ET38" s="272"/>
      <c r="EU38" s="272"/>
      <c r="EV38" s="272"/>
      <c r="EW38" s="272"/>
      <c r="EX38" s="272"/>
      <c r="EY38" s="272"/>
      <c r="EZ38" s="272"/>
      <c r="FA38" s="272"/>
      <c r="FB38" s="272"/>
      <c r="FC38" s="272"/>
      <c r="FD38" s="272"/>
      <c r="FE38" s="272"/>
      <c r="FF38" s="272"/>
      <c r="FG38" s="272"/>
      <c r="FH38" s="272"/>
      <c r="FI38" s="272"/>
      <c r="FJ38" s="272"/>
      <c r="FK38" s="272"/>
      <c r="FL38" s="272"/>
      <c r="FM38" s="272"/>
      <c r="FN38" s="272"/>
      <c r="FO38" s="272"/>
      <c r="FP38" s="272"/>
      <c r="FQ38" s="272"/>
      <c r="FR38" s="272"/>
      <c r="FS38" s="272"/>
      <c r="FT38" s="272"/>
      <c r="FU38" s="272"/>
      <c r="FV38" s="272"/>
      <c r="FW38" s="272"/>
      <c r="FX38" s="272"/>
      <c r="FY38" s="272"/>
      <c r="FZ38" s="272"/>
      <c r="GA38" s="272"/>
      <c r="GB38" s="272"/>
      <c r="GC38" s="272"/>
      <c r="GD38" s="272"/>
      <c r="GE38" s="272"/>
      <c r="GF38" s="272"/>
      <c r="GG38" s="272"/>
      <c r="GH38" s="272"/>
      <c r="GI38" s="272"/>
      <c r="GJ38" s="272"/>
      <c r="GK38" s="272"/>
      <c r="GL38" s="272"/>
      <c r="GM38" s="272"/>
      <c r="GN38" s="272"/>
      <c r="GO38" s="272"/>
      <c r="GP38" s="272"/>
      <c r="GQ38" s="272"/>
      <c r="GR38" s="272"/>
      <c r="GS38" s="272"/>
      <c r="GT38" s="272"/>
      <c r="GU38" s="272"/>
      <c r="GV38" s="272"/>
      <c r="GW38" s="272"/>
      <c r="GX38" s="272"/>
      <c r="GY38" s="272"/>
      <c r="GZ38" s="272"/>
      <c r="HA38" s="272"/>
      <c r="HB38" s="272"/>
      <c r="HC38" s="272"/>
      <c r="HD38" s="272"/>
      <c r="HE38" s="272"/>
      <c r="HF38" s="272"/>
      <c r="HG38" s="272"/>
      <c r="HH38" s="272"/>
      <c r="HI38" s="272"/>
      <c r="HJ38" s="272"/>
      <c r="HK38" s="272"/>
      <c r="HL38" s="272"/>
      <c r="HM38" s="272"/>
      <c r="HN38" s="272"/>
      <c r="HO38" s="272"/>
      <c r="HP38" s="272"/>
      <c r="HQ38" s="272"/>
      <c r="HR38" s="272"/>
      <c r="HS38" s="272"/>
      <c r="HT38" s="272"/>
      <c r="HU38" s="272"/>
      <c r="HV38" s="272"/>
      <c r="HW38" s="272"/>
      <c r="HX38" s="272"/>
      <c r="HY38" s="272"/>
      <c r="HZ38" s="272"/>
      <c r="IA38" s="272"/>
      <c r="IB38" s="272"/>
      <c r="IC38" s="272"/>
      <c r="ID38" s="272"/>
      <c r="IE38" s="272"/>
      <c r="IF38" s="272"/>
      <c r="IG38" s="272"/>
      <c r="IH38" s="272"/>
      <c r="II38" s="272"/>
      <c r="IJ38" s="272"/>
      <c r="IK38" s="272"/>
      <c r="IL38" s="272"/>
      <c r="IM38" s="272"/>
      <c r="IN38" s="272"/>
      <c r="IO38" s="272"/>
      <c r="IP38" s="272"/>
      <c r="IQ38" s="272"/>
      <c r="IR38" s="272"/>
      <c r="IS38" s="272"/>
      <c r="IT38" s="272"/>
      <c r="IU38" s="272"/>
      <c r="IV38" s="272"/>
    </row>
    <row r="39" spans="1:256" s="375" customFormat="1" ht="15" customHeight="1">
      <c r="A39" s="278"/>
      <c r="B39" s="278"/>
      <c r="C39" s="279"/>
      <c r="D39" s="484"/>
      <c r="E39" s="299"/>
      <c r="F39" s="299"/>
      <c r="G39" s="274"/>
      <c r="H39" s="274"/>
      <c r="I39" s="272"/>
      <c r="J39" s="273"/>
      <c r="K39" s="272"/>
      <c r="L39" s="272"/>
      <c r="M39" s="273"/>
      <c r="N39" s="272"/>
      <c r="O39" s="272"/>
      <c r="P39" s="272"/>
      <c r="Q39" s="272"/>
      <c r="R39" s="272"/>
      <c r="S39" s="272"/>
      <c r="T39" s="272"/>
      <c r="U39" s="272"/>
      <c r="V39" s="272"/>
      <c r="W39" s="272"/>
      <c r="X39" s="272"/>
      <c r="Y39" s="272"/>
      <c r="Z39" s="272"/>
      <c r="AA39" s="272"/>
      <c r="AB39" s="272"/>
      <c r="AC39" s="272"/>
      <c r="AD39" s="272"/>
      <c r="AE39" s="272"/>
      <c r="AF39" s="272"/>
      <c r="AG39" s="272"/>
      <c r="AH39" s="272"/>
      <c r="AI39" s="272"/>
      <c r="AJ39" s="272"/>
      <c r="AK39" s="272"/>
      <c r="AL39" s="272"/>
      <c r="AM39" s="272"/>
      <c r="AN39" s="272"/>
      <c r="AO39" s="272"/>
      <c r="AP39" s="272"/>
      <c r="AQ39" s="272"/>
      <c r="AR39" s="272"/>
      <c r="AS39" s="272"/>
      <c r="AT39" s="272"/>
      <c r="AU39" s="272"/>
      <c r="AV39" s="272"/>
      <c r="AW39" s="272"/>
      <c r="AX39" s="272"/>
      <c r="AY39" s="272"/>
      <c r="AZ39" s="272"/>
      <c r="BA39" s="272"/>
      <c r="BB39" s="272"/>
      <c r="BC39" s="272"/>
      <c r="BD39" s="272"/>
      <c r="BE39" s="272"/>
      <c r="BF39" s="272"/>
      <c r="BG39" s="272"/>
      <c r="BH39" s="272"/>
      <c r="BI39" s="272"/>
      <c r="BJ39" s="272"/>
      <c r="BK39" s="272"/>
      <c r="BL39" s="272"/>
      <c r="BM39" s="272"/>
      <c r="BN39" s="272"/>
      <c r="BO39" s="272"/>
      <c r="BP39" s="272"/>
      <c r="BQ39" s="272"/>
      <c r="BR39" s="272"/>
      <c r="BS39" s="272"/>
      <c r="BT39" s="272"/>
      <c r="BU39" s="272"/>
      <c r="BV39" s="272"/>
      <c r="BW39" s="272"/>
      <c r="BX39" s="272"/>
      <c r="BY39" s="272"/>
      <c r="BZ39" s="272"/>
      <c r="CA39" s="272"/>
      <c r="CB39" s="272"/>
      <c r="CC39" s="272"/>
      <c r="CD39" s="272"/>
      <c r="CE39" s="272"/>
      <c r="CF39" s="272"/>
      <c r="CG39" s="272"/>
      <c r="CH39" s="272"/>
      <c r="CI39" s="272"/>
      <c r="CJ39" s="272"/>
      <c r="CK39" s="272"/>
      <c r="CL39" s="272"/>
      <c r="CM39" s="272"/>
      <c r="CN39" s="272"/>
      <c r="CO39" s="272"/>
      <c r="CP39" s="272"/>
      <c r="CQ39" s="272"/>
      <c r="CR39" s="272"/>
      <c r="CS39" s="272"/>
      <c r="CT39" s="272"/>
      <c r="CU39" s="272"/>
      <c r="CV39" s="272"/>
      <c r="CW39" s="272"/>
      <c r="CX39" s="272"/>
      <c r="CY39" s="272"/>
      <c r="CZ39" s="272"/>
      <c r="DA39" s="272"/>
      <c r="DB39" s="272"/>
      <c r="DC39" s="272"/>
      <c r="DD39" s="272"/>
      <c r="DE39" s="272"/>
      <c r="DF39" s="272"/>
      <c r="DG39" s="272"/>
      <c r="DH39" s="272"/>
      <c r="DI39" s="272"/>
      <c r="DJ39" s="272"/>
      <c r="DK39" s="272"/>
      <c r="DL39" s="272"/>
      <c r="DM39" s="272"/>
      <c r="DN39" s="272"/>
      <c r="DO39" s="272"/>
      <c r="DP39" s="272"/>
      <c r="DQ39" s="272"/>
      <c r="DR39" s="272"/>
      <c r="DS39" s="272"/>
      <c r="DT39" s="272"/>
      <c r="DU39" s="272"/>
      <c r="DV39" s="272"/>
      <c r="DW39" s="272"/>
      <c r="DX39" s="272"/>
      <c r="DY39" s="272"/>
      <c r="DZ39" s="272"/>
      <c r="EA39" s="272"/>
      <c r="EB39" s="272"/>
      <c r="EC39" s="272"/>
      <c r="ED39" s="272"/>
      <c r="EE39" s="272"/>
      <c r="EF39" s="272"/>
      <c r="EG39" s="272"/>
      <c r="EH39" s="272"/>
      <c r="EI39" s="272"/>
      <c r="EJ39" s="272"/>
      <c r="EK39" s="272"/>
      <c r="EL39" s="272"/>
      <c r="EM39" s="272"/>
      <c r="EN39" s="272"/>
      <c r="EO39" s="272"/>
      <c r="EP39" s="272"/>
      <c r="EQ39" s="272"/>
      <c r="ER39" s="272"/>
      <c r="ES39" s="272"/>
      <c r="ET39" s="272"/>
      <c r="EU39" s="272"/>
      <c r="EV39" s="272"/>
      <c r="EW39" s="272"/>
      <c r="EX39" s="272"/>
      <c r="EY39" s="272"/>
      <c r="EZ39" s="272"/>
      <c r="FA39" s="272"/>
      <c r="FB39" s="272"/>
      <c r="FC39" s="272"/>
      <c r="FD39" s="272"/>
      <c r="FE39" s="272"/>
      <c r="FF39" s="272"/>
      <c r="FG39" s="272"/>
      <c r="FH39" s="272"/>
      <c r="FI39" s="272"/>
      <c r="FJ39" s="272"/>
      <c r="FK39" s="272"/>
      <c r="FL39" s="272"/>
      <c r="FM39" s="272"/>
      <c r="FN39" s="272"/>
      <c r="FO39" s="272"/>
      <c r="FP39" s="272"/>
      <c r="FQ39" s="272"/>
      <c r="FR39" s="272"/>
      <c r="FS39" s="272"/>
      <c r="FT39" s="272"/>
      <c r="FU39" s="272"/>
      <c r="FV39" s="272"/>
      <c r="FW39" s="272"/>
      <c r="FX39" s="272"/>
      <c r="FY39" s="272"/>
      <c r="FZ39" s="272"/>
      <c r="GA39" s="272"/>
      <c r="GB39" s="272"/>
      <c r="GC39" s="272"/>
      <c r="GD39" s="272"/>
      <c r="GE39" s="272"/>
      <c r="GF39" s="272"/>
      <c r="GG39" s="272"/>
      <c r="GH39" s="272"/>
      <c r="GI39" s="272"/>
      <c r="GJ39" s="272"/>
      <c r="GK39" s="272"/>
      <c r="GL39" s="272"/>
      <c r="GM39" s="272"/>
      <c r="GN39" s="272"/>
      <c r="GO39" s="272"/>
      <c r="GP39" s="272"/>
      <c r="GQ39" s="272"/>
      <c r="GR39" s="272"/>
      <c r="GS39" s="272"/>
      <c r="GT39" s="272"/>
      <c r="GU39" s="272"/>
      <c r="GV39" s="272"/>
      <c r="GW39" s="272"/>
      <c r="GX39" s="272"/>
      <c r="GY39" s="272"/>
      <c r="GZ39" s="272"/>
      <c r="HA39" s="272"/>
      <c r="HB39" s="272"/>
      <c r="HC39" s="272"/>
      <c r="HD39" s="272"/>
      <c r="HE39" s="272"/>
      <c r="HF39" s="272"/>
      <c r="HG39" s="272"/>
      <c r="HH39" s="272"/>
      <c r="HI39" s="272"/>
      <c r="HJ39" s="272"/>
      <c r="HK39" s="272"/>
      <c r="HL39" s="272"/>
      <c r="HM39" s="272"/>
      <c r="HN39" s="272"/>
      <c r="HO39" s="272"/>
      <c r="HP39" s="272"/>
      <c r="HQ39" s="272"/>
      <c r="HR39" s="272"/>
      <c r="HS39" s="272"/>
      <c r="HT39" s="272"/>
      <c r="HU39" s="272"/>
      <c r="HV39" s="272"/>
      <c r="HW39" s="272"/>
      <c r="HX39" s="272"/>
      <c r="HY39" s="272"/>
      <c r="HZ39" s="272"/>
      <c r="IA39" s="272"/>
      <c r="IB39" s="272"/>
      <c r="IC39" s="272"/>
      <c r="ID39" s="272"/>
      <c r="IE39" s="272"/>
      <c r="IF39" s="272"/>
      <c r="IG39" s="272"/>
      <c r="IH39" s="272"/>
      <c r="II39" s="272"/>
      <c r="IJ39" s="272"/>
      <c r="IK39" s="272"/>
      <c r="IL39" s="272"/>
      <c r="IM39" s="272"/>
      <c r="IN39" s="272"/>
      <c r="IO39" s="272"/>
      <c r="IP39" s="272"/>
      <c r="IQ39" s="272"/>
      <c r="IR39" s="272"/>
      <c r="IS39" s="272"/>
      <c r="IT39" s="272"/>
      <c r="IU39" s="272"/>
      <c r="IV39" s="272"/>
    </row>
    <row r="40" spans="1:256" s="375" customFormat="1" ht="15" customHeight="1">
      <c r="A40" s="278"/>
      <c r="B40" s="278"/>
      <c r="C40" s="279"/>
      <c r="D40" s="484"/>
      <c r="E40" s="299"/>
      <c r="F40" s="299"/>
      <c r="G40" s="274"/>
      <c r="H40" s="274"/>
      <c r="I40" s="272"/>
      <c r="J40" s="273"/>
      <c r="K40" s="272"/>
      <c r="L40" s="272"/>
      <c r="M40" s="273"/>
      <c r="N40" s="272"/>
      <c r="O40" s="272"/>
      <c r="P40" s="272"/>
      <c r="Q40" s="272"/>
      <c r="R40" s="272"/>
      <c r="S40" s="272"/>
      <c r="T40" s="272"/>
      <c r="U40" s="272"/>
      <c r="V40" s="272"/>
      <c r="W40" s="272"/>
      <c r="X40" s="272"/>
      <c r="Y40" s="272"/>
      <c r="Z40" s="272"/>
      <c r="AA40" s="272"/>
      <c r="AB40" s="272"/>
      <c r="AC40" s="272"/>
      <c r="AD40" s="272"/>
      <c r="AE40" s="272"/>
      <c r="AF40" s="272"/>
      <c r="AG40" s="272"/>
      <c r="AH40" s="272"/>
      <c r="AI40" s="272"/>
      <c r="AJ40" s="272"/>
      <c r="AK40" s="272"/>
      <c r="AL40" s="272"/>
      <c r="AM40" s="272"/>
      <c r="AN40" s="272"/>
      <c r="AO40" s="272"/>
      <c r="AP40" s="272"/>
      <c r="AQ40" s="272"/>
      <c r="AR40" s="272"/>
      <c r="AS40" s="272"/>
      <c r="AT40" s="272"/>
      <c r="AU40" s="272"/>
      <c r="AV40" s="272"/>
      <c r="AW40" s="272"/>
      <c r="AX40" s="272"/>
      <c r="AY40" s="272"/>
      <c r="AZ40" s="272"/>
      <c r="BA40" s="272"/>
      <c r="BB40" s="272"/>
      <c r="BC40" s="272"/>
      <c r="BD40" s="272"/>
      <c r="BE40" s="272"/>
      <c r="BF40" s="272"/>
      <c r="BG40" s="272"/>
      <c r="BH40" s="272"/>
      <c r="BI40" s="272"/>
      <c r="BJ40" s="272"/>
      <c r="BK40" s="272"/>
      <c r="BL40" s="272"/>
      <c r="BM40" s="272"/>
      <c r="BN40" s="272"/>
      <c r="BO40" s="272"/>
      <c r="BP40" s="272"/>
      <c r="BQ40" s="272"/>
      <c r="BR40" s="272"/>
      <c r="BS40" s="272"/>
      <c r="BT40" s="272"/>
      <c r="BU40" s="272"/>
      <c r="BV40" s="272"/>
      <c r="BW40" s="272"/>
      <c r="BX40" s="272"/>
      <c r="BY40" s="272"/>
      <c r="BZ40" s="272"/>
      <c r="CA40" s="272"/>
      <c r="CB40" s="272"/>
      <c r="CC40" s="272"/>
      <c r="CD40" s="272"/>
      <c r="CE40" s="272"/>
      <c r="CF40" s="272"/>
      <c r="CG40" s="272"/>
      <c r="CH40" s="272"/>
      <c r="CI40" s="272"/>
      <c r="CJ40" s="272"/>
      <c r="CK40" s="272"/>
      <c r="CL40" s="272"/>
      <c r="CM40" s="272"/>
      <c r="CN40" s="272"/>
      <c r="CO40" s="272"/>
      <c r="CP40" s="272"/>
      <c r="CQ40" s="272"/>
      <c r="CR40" s="272"/>
      <c r="CS40" s="272"/>
      <c r="CT40" s="272"/>
      <c r="CU40" s="272"/>
      <c r="CV40" s="272"/>
      <c r="CW40" s="272"/>
      <c r="CX40" s="272"/>
      <c r="CY40" s="272"/>
      <c r="CZ40" s="272"/>
      <c r="DA40" s="272"/>
      <c r="DB40" s="272"/>
      <c r="DC40" s="272"/>
      <c r="DD40" s="272"/>
      <c r="DE40" s="272"/>
      <c r="DF40" s="272"/>
      <c r="DG40" s="272"/>
      <c r="DH40" s="272"/>
      <c r="DI40" s="272"/>
      <c r="DJ40" s="272"/>
      <c r="DK40" s="272"/>
      <c r="DL40" s="272"/>
      <c r="DM40" s="272"/>
      <c r="DN40" s="272"/>
      <c r="DO40" s="272"/>
      <c r="DP40" s="272"/>
      <c r="DQ40" s="272"/>
      <c r="DR40" s="272"/>
      <c r="DS40" s="272"/>
      <c r="DT40" s="272"/>
      <c r="DU40" s="272"/>
      <c r="DV40" s="272"/>
      <c r="DW40" s="272"/>
      <c r="DX40" s="272"/>
      <c r="DY40" s="272"/>
      <c r="DZ40" s="272"/>
      <c r="EA40" s="272"/>
      <c r="EB40" s="272"/>
      <c r="EC40" s="272"/>
      <c r="ED40" s="272"/>
      <c r="EE40" s="272"/>
      <c r="EF40" s="272"/>
      <c r="EG40" s="272"/>
      <c r="EH40" s="272"/>
      <c r="EI40" s="272"/>
      <c r="EJ40" s="272"/>
      <c r="EK40" s="272"/>
      <c r="EL40" s="272"/>
      <c r="EM40" s="272"/>
      <c r="EN40" s="272"/>
      <c r="EO40" s="272"/>
      <c r="EP40" s="272"/>
      <c r="EQ40" s="272"/>
      <c r="ER40" s="272"/>
      <c r="ES40" s="272"/>
      <c r="ET40" s="272"/>
      <c r="EU40" s="272"/>
      <c r="EV40" s="272"/>
      <c r="EW40" s="272"/>
      <c r="EX40" s="272"/>
      <c r="EY40" s="272"/>
      <c r="EZ40" s="272"/>
      <c r="FA40" s="272"/>
      <c r="FB40" s="272"/>
      <c r="FC40" s="272"/>
      <c r="FD40" s="272"/>
      <c r="FE40" s="272"/>
      <c r="FF40" s="272"/>
      <c r="FG40" s="272"/>
      <c r="FH40" s="272"/>
      <c r="FI40" s="272"/>
      <c r="FJ40" s="272"/>
      <c r="FK40" s="272"/>
      <c r="FL40" s="272"/>
      <c r="FM40" s="272"/>
      <c r="FN40" s="272"/>
      <c r="FO40" s="272"/>
      <c r="FP40" s="272"/>
      <c r="FQ40" s="272"/>
      <c r="FR40" s="272"/>
      <c r="FS40" s="272"/>
      <c r="FT40" s="272"/>
      <c r="FU40" s="272"/>
      <c r="FV40" s="272"/>
      <c r="FW40" s="272"/>
      <c r="FX40" s="272"/>
      <c r="FY40" s="272"/>
      <c r="FZ40" s="272"/>
      <c r="GA40" s="272"/>
      <c r="GB40" s="272"/>
      <c r="GC40" s="272"/>
      <c r="GD40" s="272"/>
      <c r="GE40" s="272"/>
      <c r="GF40" s="272"/>
      <c r="GG40" s="272"/>
      <c r="GH40" s="272"/>
      <c r="GI40" s="272"/>
      <c r="GJ40" s="272"/>
      <c r="GK40" s="272"/>
      <c r="GL40" s="272"/>
      <c r="GM40" s="272"/>
      <c r="GN40" s="272"/>
      <c r="GO40" s="272"/>
      <c r="GP40" s="272"/>
      <c r="GQ40" s="272"/>
      <c r="GR40" s="272"/>
      <c r="GS40" s="272"/>
      <c r="GT40" s="272"/>
      <c r="GU40" s="272"/>
      <c r="GV40" s="272"/>
      <c r="GW40" s="272"/>
      <c r="GX40" s="272"/>
      <c r="GY40" s="272"/>
      <c r="GZ40" s="272"/>
      <c r="HA40" s="272"/>
      <c r="HB40" s="272"/>
      <c r="HC40" s="272"/>
      <c r="HD40" s="272"/>
      <c r="HE40" s="272"/>
      <c r="HF40" s="272"/>
      <c r="HG40" s="272"/>
      <c r="HH40" s="272"/>
      <c r="HI40" s="272"/>
      <c r="HJ40" s="272"/>
      <c r="HK40" s="272"/>
      <c r="HL40" s="272"/>
      <c r="HM40" s="272"/>
      <c r="HN40" s="272"/>
      <c r="HO40" s="272"/>
      <c r="HP40" s="272"/>
      <c r="HQ40" s="272"/>
      <c r="HR40" s="272"/>
      <c r="HS40" s="272"/>
      <c r="HT40" s="272"/>
      <c r="HU40" s="272"/>
      <c r="HV40" s="272"/>
      <c r="HW40" s="272"/>
      <c r="HX40" s="272"/>
      <c r="HY40" s="272"/>
      <c r="HZ40" s="272"/>
      <c r="IA40" s="272"/>
      <c r="IB40" s="272"/>
      <c r="IC40" s="272"/>
      <c r="ID40" s="272"/>
      <c r="IE40" s="272"/>
      <c r="IF40" s="272"/>
      <c r="IG40" s="272"/>
      <c r="IH40" s="272"/>
      <c r="II40" s="272"/>
      <c r="IJ40" s="272"/>
      <c r="IK40" s="272"/>
      <c r="IL40" s="272"/>
      <c r="IM40" s="272"/>
      <c r="IN40" s="272"/>
      <c r="IO40" s="272"/>
      <c r="IP40" s="272"/>
      <c r="IQ40" s="272"/>
      <c r="IR40" s="272"/>
      <c r="IS40" s="272"/>
      <c r="IT40" s="272"/>
      <c r="IU40" s="272"/>
      <c r="IV40" s="272"/>
    </row>
    <row r="41" spans="1:256" s="375" customFormat="1" ht="15" customHeight="1">
      <c r="A41" s="278"/>
      <c r="B41" s="278"/>
      <c r="C41" s="279"/>
      <c r="D41" s="484"/>
      <c r="E41" s="299"/>
      <c r="F41" s="299"/>
      <c r="G41" s="274"/>
      <c r="H41" s="274"/>
      <c r="I41" s="272"/>
      <c r="J41" s="273"/>
      <c r="K41" s="272"/>
      <c r="L41" s="272"/>
      <c r="M41" s="273"/>
      <c r="N41" s="272"/>
      <c r="O41" s="272"/>
      <c r="P41" s="272"/>
      <c r="Q41" s="272"/>
      <c r="R41" s="272"/>
      <c r="S41" s="272"/>
      <c r="T41" s="272"/>
      <c r="U41" s="272"/>
      <c r="V41" s="272"/>
      <c r="W41" s="272"/>
      <c r="X41" s="272"/>
      <c r="Y41" s="272"/>
      <c r="Z41" s="272"/>
      <c r="AA41" s="272"/>
      <c r="AB41" s="272"/>
      <c r="AC41" s="272"/>
      <c r="AD41" s="272"/>
      <c r="AE41" s="272"/>
      <c r="AF41" s="272"/>
      <c r="AG41" s="272"/>
      <c r="AH41" s="272"/>
      <c r="AI41" s="272"/>
      <c r="AJ41" s="272"/>
      <c r="AK41" s="272"/>
      <c r="AL41" s="272"/>
      <c r="AM41" s="272"/>
      <c r="AN41" s="272"/>
      <c r="AO41" s="272"/>
      <c r="AP41" s="272"/>
      <c r="AQ41" s="272"/>
      <c r="AR41" s="272"/>
      <c r="AS41" s="272"/>
      <c r="AT41" s="272"/>
      <c r="AU41" s="272"/>
      <c r="AV41" s="272"/>
      <c r="AW41" s="272"/>
      <c r="AX41" s="272"/>
      <c r="AY41" s="272"/>
      <c r="AZ41" s="272"/>
      <c r="BA41" s="272"/>
      <c r="BB41" s="272"/>
      <c r="BC41" s="272"/>
      <c r="BD41" s="272"/>
      <c r="BE41" s="272"/>
      <c r="BF41" s="272"/>
      <c r="BG41" s="272"/>
      <c r="BH41" s="272"/>
      <c r="BI41" s="272"/>
      <c r="BJ41" s="272"/>
      <c r="BK41" s="272"/>
      <c r="BL41" s="272"/>
      <c r="BM41" s="272"/>
      <c r="BN41" s="272"/>
      <c r="BO41" s="272"/>
      <c r="BP41" s="272"/>
      <c r="BQ41" s="272"/>
      <c r="BR41" s="272"/>
      <c r="BS41" s="272"/>
      <c r="BT41" s="272"/>
      <c r="BU41" s="272"/>
      <c r="BV41" s="272"/>
      <c r="BW41" s="272"/>
      <c r="BX41" s="272"/>
      <c r="BY41" s="272"/>
      <c r="BZ41" s="272"/>
      <c r="CA41" s="272"/>
      <c r="CB41" s="272"/>
      <c r="CC41" s="272"/>
      <c r="CD41" s="272"/>
      <c r="CE41" s="272"/>
      <c r="CF41" s="272"/>
      <c r="CG41" s="272"/>
      <c r="CH41" s="272"/>
      <c r="CI41" s="272"/>
      <c r="CJ41" s="272"/>
      <c r="CK41" s="272"/>
      <c r="CL41" s="272"/>
      <c r="CM41" s="272"/>
      <c r="CN41" s="272"/>
      <c r="CO41" s="272"/>
      <c r="CP41" s="272"/>
      <c r="CQ41" s="272"/>
      <c r="CR41" s="272"/>
      <c r="CS41" s="272"/>
      <c r="CT41" s="272"/>
      <c r="CU41" s="272"/>
      <c r="CV41" s="272"/>
      <c r="CW41" s="272"/>
      <c r="CX41" s="272"/>
      <c r="CY41" s="272"/>
      <c r="CZ41" s="272"/>
      <c r="DA41" s="272"/>
      <c r="DB41" s="272"/>
      <c r="DC41" s="272"/>
      <c r="DD41" s="272"/>
      <c r="DE41" s="272"/>
      <c r="DF41" s="272"/>
      <c r="DG41" s="272"/>
      <c r="DH41" s="272"/>
      <c r="DI41" s="272"/>
      <c r="DJ41" s="272"/>
      <c r="DK41" s="272"/>
      <c r="DL41" s="272"/>
      <c r="DM41" s="272"/>
      <c r="DN41" s="272"/>
      <c r="DO41" s="272"/>
      <c r="DP41" s="272"/>
      <c r="DQ41" s="272"/>
      <c r="DR41" s="272"/>
      <c r="DS41" s="272"/>
      <c r="DT41" s="272"/>
      <c r="DU41" s="272"/>
      <c r="DV41" s="272"/>
      <c r="DW41" s="272"/>
      <c r="DX41" s="272"/>
      <c r="DY41" s="272"/>
      <c r="DZ41" s="272"/>
      <c r="EA41" s="272"/>
      <c r="EB41" s="272"/>
      <c r="EC41" s="272"/>
      <c r="ED41" s="272"/>
      <c r="EE41" s="272"/>
      <c r="EF41" s="272"/>
      <c r="EG41" s="272"/>
      <c r="EH41" s="272"/>
      <c r="EI41" s="272"/>
      <c r="EJ41" s="272"/>
      <c r="EK41" s="272"/>
      <c r="EL41" s="272"/>
      <c r="EM41" s="272"/>
      <c r="EN41" s="272"/>
      <c r="EO41" s="272"/>
      <c r="EP41" s="272"/>
      <c r="EQ41" s="272"/>
      <c r="ER41" s="272"/>
      <c r="ES41" s="272"/>
      <c r="ET41" s="272"/>
      <c r="EU41" s="272"/>
      <c r="EV41" s="272"/>
      <c r="EW41" s="272"/>
      <c r="EX41" s="272"/>
      <c r="EY41" s="272"/>
      <c r="EZ41" s="272"/>
      <c r="FA41" s="272"/>
      <c r="FB41" s="272"/>
      <c r="FC41" s="272"/>
      <c r="FD41" s="272"/>
      <c r="FE41" s="272"/>
      <c r="FF41" s="272"/>
      <c r="FG41" s="272"/>
      <c r="FH41" s="272"/>
      <c r="FI41" s="272"/>
      <c r="FJ41" s="272"/>
      <c r="FK41" s="272"/>
      <c r="FL41" s="272"/>
      <c r="FM41" s="272"/>
      <c r="FN41" s="272"/>
      <c r="FO41" s="272"/>
      <c r="FP41" s="272"/>
      <c r="FQ41" s="272"/>
      <c r="FR41" s="272"/>
      <c r="FS41" s="272"/>
      <c r="FT41" s="272"/>
      <c r="FU41" s="272"/>
      <c r="FV41" s="272"/>
      <c r="FW41" s="272"/>
      <c r="FX41" s="272"/>
      <c r="FY41" s="272"/>
      <c r="FZ41" s="272"/>
      <c r="GA41" s="272"/>
      <c r="GB41" s="272"/>
      <c r="GC41" s="272"/>
      <c r="GD41" s="272"/>
      <c r="GE41" s="272"/>
      <c r="GF41" s="272"/>
      <c r="GG41" s="272"/>
      <c r="GH41" s="272"/>
      <c r="GI41" s="272"/>
      <c r="GJ41" s="272"/>
      <c r="GK41" s="272"/>
      <c r="GL41" s="272"/>
      <c r="GM41" s="272"/>
      <c r="GN41" s="272"/>
      <c r="GO41" s="272"/>
      <c r="GP41" s="272"/>
      <c r="GQ41" s="272"/>
      <c r="GR41" s="272"/>
      <c r="GS41" s="272"/>
      <c r="GT41" s="272"/>
      <c r="GU41" s="272"/>
      <c r="GV41" s="272"/>
      <c r="GW41" s="272"/>
      <c r="GX41" s="272"/>
      <c r="GY41" s="272"/>
      <c r="GZ41" s="272"/>
      <c r="HA41" s="272"/>
      <c r="HB41" s="272"/>
      <c r="HC41" s="272"/>
      <c r="HD41" s="272"/>
      <c r="HE41" s="272"/>
      <c r="HF41" s="272"/>
      <c r="HG41" s="272"/>
      <c r="HH41" s="272"/>
      <c r="HI41" s="272"/>
      <c r="HJ41" s="272"/>
      <c r="HK41" s="272"/>
      <c r="HL41" s="272"/>
      <c r="HM41" s="272"/>
      <c r="HN41" s="272"/>
      <c r="HO41" s="272"/>
      <c r="HP41" s="272"/>
      <c r="HQ41" s="272"/>
      <c r="HR41" s="272"/>
      <c r="HS41" s="272"/>
      <c r="HT41" s="272"/>
      <c r="HU41" s="272"/>
      <c r="HV41" s="272"/>
      <c r="HW41" s="272"/>
      <c r="HX41" s="272"/>
      <c r="HY41" s="272"/>
      <c r="HZ41" s="272"/>
      <c r="IA41" s="272"/>
      <c r="IB41" s="272"/>
      <c r="IC41" s="272"/>
      <c r="ID41" s="272"/>
      <c r="IE41" s="272"/>
      <c r="IF41" s="272"/>
      <c r="IG41" s="272"/>
      <c r="IH41" s="272"/>
      <c r="II41" s="272"/>
      <c r="IJ41" s="272"/>
      <c r="IK41" s="272"/>
      <c r="IL41" s="272"/>
      <c r="IM41" s="272"/>
      <c r="IN41" s="272"/>
      <c r="IO41" s="272"/>
      <c r="IP41" s="272"/>
      <c r="IQ41" s="272"/>
      <c r="IR41" s="272"/>
      <c r="IS41" s="272"/>
      <c r="IT41" s="272"/>
      <c r="IU41" s="272"/>
      <c r="IV41" s="272"/>
    </row>
    <row r="42" spans="1:256" s="375" customFormat="1" ht="15" customHeight="1">
      <c r="A42" s="278"/>
      <c r="B42" s="278"/>
      <c r="C42" s="279"/>
      <c r="D42" s="484"/>
      <c r="E42" s="299"/>
      <c r="F42" s="299"/>
      <c r="G42" s="274"/>
      <c r="H42" s="274"/>
      <c r="I42" s="272"/>
      <c r="J42" s="273"/>
      <c r="K42" s="272"/>
      <c r="L42" s="272"/>
      <c r="M42" s="273"/>
      <c r="N42" s="272"/>
      <c r="O42" s="272"/>
      <c r="P42" s="272"/>
      <c r="Q42" s="272"/>
      <c r="R42" s="272"/>
      <c r="S42" s="272"/>
      <c r="T42" s="272"/>
      <c r="U42" s="272"/>
      <c r="V42" s="272"/>
      <c r="W42" s="272"/>
      <c r="X42" s="272"/>
      <c r="Y42" s="272"/>
      <c r="Z42" s="272"/>
      <c r="AA42" s="272"/>
      <c r="AB42" s="272"/>
      <c r="AC42" s="272"/>
      <c r="AD42" s="272"/>
      <c r="AE42" s="272"/>
      <c r="AF42" s="272"/>
      <c r="AG42" s="272"/>
      <c r="AH42" s="272"/>
      <c r="AI42" s="272"/>
      <c r="AJ42" s="272"/>
      <c r="AK42" s="272"/>
      <c r="AL42" s="272"/>
      <c r="AM42" s="272"/>
      <c r="AN42" s="272"/>
      <c r="AO42" s="272"/>
      <c r="AP42" s="272"/>
      <c r="AQ42" s="272"/>
      <c r="AR42" s="272"/>
      <c r="AS42" s="272"/>
      <c r="AT42" s="272"/>
      <c r="AU42" s="272"/>
      <c r="AV42" s="272"/>
      <c r="AW42" s="272"/>
      <c r="AX42" s="272"/>
      <c r="AY42" s="272"/>
      <c r="AZ42" s="272"/>
      <c r="BA42" s="272"/>
      <c r="BB42" s="272"/>
      <c r="BC42" s="272"/>
      <c r="BD42" s="272"/>
      <c r="BE42" s="272"/>
      <c r="BF42" s="272"/>
      <c r="BG42" s="272"/>
      <c r="BH42" s="272"/>
      <c r="BI42" s="272"/>
      <c r="BJ42" s="272"/>
      <c r="BK42" s="272"/>
      <c r="BL42" s="272"/>
      <c r="BM42" s="272"/>
      <c r="BN42" s="272"/>
      <c r="BO42" s="272"/>
      <c r="BP42" s="272"/>
      <c r="BQ42" s="272"/>
      <c r="BR42" s="272"/>
      <c r="BS42" s="272"/>
      <c r="BT42" s="272"/>
      <c r="BU42" s="272"/>
      <c r="BV42" s="272"/>
      <c r="BW42" s="272"/>
      <c r="BX42" s="272"/>
      <c r="BY42" s="272"/>
      <c r="BZ42" s="272"/>
      <c r="CA42" s="272"/>
      <c r="CB42" s="272"/>
      <c r="CC42" s="272"/>
      <c r="CD42" s="272"/>
      <c r="CE42" s="272"/>
      <c r="CF42" s="272"/>
      <c r="CG42" s="272"/>
      <c r="CH42" s="272"/>
      <c r="CI42" s="272"/>
      <c r="CJ42" s="272"/>
      <c r="CK42" s="272"/>
      <c r="CL42" s="272"/>
      <c r="CM42" s="272"/>
      <c r="CN42" s="272"/>
      <c r="CO42" s="272"/>
      <c r="CP42" s="272"/>
      <c r="CQ42" s="272"/>
      <c r="CR42" s="272"/>
      <c r="CS42" s="272"/>
      <c r="CT42" s="272"/>
      <c r="CU42" s="272"/>
      <c r="CV42" s="272"/>
      <c r="CW42" s="272"/>
      <c r="CX42" s="272"/>
      <c r="CY42" s="272"/>
      <c r="CZ42" s="272"/>
      <c r="DA42" s="272"/>
      <c r="DB42" s="272"/>
      <c r="DC42" s="272"/>
      <c r="DD42" s="272"/>
      <c r="DE42" s="272"/>
      <c r="DF42" s="272"/>
      <c r="DG42" s="272"/>
      <c r="DH42" s="272"/>
      <c r="DI42" s="272"/>
      <c r="DJ42" s="272"/>
      <c r="DK42" s="272"/>
      <c r="DL42" s="272"/>
      <c r="DM42" s="272"/>
      <c r="DN42" s="272"/>
      <c r="DO42" s="272"/>
      <c r="DP42" s="272"/>
      <c r="DQ42" s="272"/>
      <c r="DR42" s="272"/>
      <c r="DS42" s="272"/>
      <c r="DT42" s="272"/>
      <c r="DU42" s="272"/>
      <c r="DV42" s="272"/>
      <c r="DW42" s="272"/>
      <c r="DX42" s="272"/>
      <c r="DY42" s="272"/>
      <c r="DZ42" s="272"/>
      <c r="EA42" s="272"/>
      <c r="EB42" s="272"/>
      <c r="EC42" s="272"/>
      <c r="ED42" s="272"/>
      <c r="EE42" s="272"/>
      <c r="EF42" s="272"/>
      <c r="EG42" s="272"/>
      <c r="EH42" s="272"/>
      <c r="EI42" s="272"/>
      <c r="EJ42" s="272"/>
      <c r="EK42" s="272"/>
      <c r="EL42" s="272"/>
      <c r="EM42" s="272"/>
      <c r="EN42" s="272"/>
      <c r="EO42" s="272"/>
      <c r="EP42" s="272"/>
      <c r="EQ42" s="272"/>
      <c r="ER42" s="272"/>
      <c r="ES42" s="272"/>
      <c r="ET42" s="272"/>
      <c r="EU42" s="272"/>
      <c r="EV42" s="272"/>
      <c r="EW42" s="272"/>
      <c r="EX42" s="272"/>
      <c r="EY42" s="272"/>
      <c r="EZ42" s="272"/>
      <c r="FA42" s="272"/>
      <c r="FB42" s="272"/>
      <c r="FC42" s="272"/>
      <c r="FD42" s="272"/>
      <c r="FE42" s="272"/>
      <c r="FF42" s="272"/>
      <c r="FG42" s="272"/>
      <c r="FH42" s="272"/>
      <c r="FI42" s="272"/>
      <c r="FJ42" s="272"/>
      <c r="FK42" s="272"/>
      <c r="FL42" s="272"/>
      <c r="FM42" s="272"/>
      <c r="FN42" s="272"/>
      <c r="FO42" s="272"/>
      <c r="FP42" s="272"/>
      <c r="FQ42" s="272"/>
      <c r="FR42" s="272"/>
      <c r="FS42" s="272"/>
      <c r="FT42" s="272"/>
      <c r="FU42" s="272"/>
      <c r="FV42" s="272"/>
      <c r="FW42" s="272"/>
      <c r="FX42" s="272"/>
      <c r="FY42" s="272"/>
      <c r="FZ42" s="272"/>
      <c r="GA42" s="272"/>
      <c r="GB42" s="272"/>
      <c r="GC42" s="272"/>
      <c r="GD42" s="272"/>
      <c r="GE42" s="272"/>
      <c r="GF42" s="272"/>
      <c r="GG42" s="272"/>
      <c r="GH42" s="272"/>
      <c r="GI42" s="272"/>
      <c r="GJ42" s="272"/>
      <c r="GK42" s="272"/>
      <c r="GL42" s="272"/>
      <c r="GM42" s="272"/>
      <c r="GN42" s="272"/>
      <c r="GO42" s="272"/>
      <c r="GP42" s="272"/>
      <c r="GQ42" s="272"/>
      <c r="GR42" s="272"/>
      <c r="GS42" s="272"/>
      <c r="GT42" s="272"/>
      <c r="GU42" s="272"/>
      <c r="GV42" s="272"/>
      <c r="GW42" s="272"/>
      <c r="GX42" s="272"/>
      <c r="GY42" s="272"/>
      <c r="GZ42" s="272"/>
      <c r="HA42" s="272"/>
      <c r="HB42" s="272"/>
      <c r="HC42" s="272"/>
      <c r="HD42" s="272"/>
      <c r="HE42" s="272"/>
      <c r="HF42" s="272"/>
      <c r="HG42" s="272"/>
      <c r="HH42" s="272"/>
      <c r="HI42" s="272"/>
      <c r="HJ42" s="272"/>
      <c r="HK42" s="272"/>
      <c r="HL42" s="272"/>
      <c r="HM42" s="272"/>
      <c r="HN42" s="272"/>
      <c r="HO42" s="272"/>
      <c r="HP42" s="272"/>
      <c r="HQ42" s="272"/>
      <c r="HR42" s="272"/>
      <c r="HS42" s="272"/>
      <c r="HT42" s="272"/>
      <c r="HU42" s="272"/>
      <c r="HV42" s="272"/>
      <c r="HW42" s="272"/>
      <c r="HX42" s="272"/>
      <c r="HY42" s="272"/>
      <c r="HZ42" s="272"/>
      <c r="IA42" s="272"/>
      <c r="IB42" s="272"/>
      <c r="IC42" s="272"/>
      <c r="ID42" s="272"/>
      <c r="IE42" s="272"/>
      <c r="IF42" s="272"/>
      <c r="IG42" s="272"/>
      <c r="IH42" s="272"/>
      <c r="II42" s="272"/>
      <c r="IJ42" s="272"/>
      <c r="IK42" s="272"/>
      <c r="IL42" s="272"/>
      <c r="IM42" s="272"/>
      <c r="IN42" s="272"/>
      <c r="IO42" s="272"/>
      <c r="IP42" s="272"/>
      <c r="IQ42" s="272"/>
      <c r="IR42" s="272"/>
      <c r="IS42" s="272"/>
      <c r="IT42" s="272"/>
      <c r="IU42" s="272"/>
      <c r="IV42" s="272"/>
    </row>
    <row r="43" spans="1:256" s="375" customFormat="1" ht="15" customHeight="1">
      <c r="A43" s="278"/>
      <c r="B43" s="278"/>
      <c r="C43" s="279"/>
      <c r="D43" s="484"/>
      <c r="E43" s="299"/>
      <c r="F43" s="299"/>
      <c r="G43" s="274"/>
      <c r="H43" s="274"/>
      <c r="I43" s="272"/>
      <c r="J43" s="273"/>
      <c r="K43" s="272"/>
      <c r="L43" s="272"/>
      <c r="M43" s="273"/>
      <c r="N43" s="272"/>
      <c r="O43" s="272"/>
      <c r="P43" s="272"/>
      <c r="Q43" s="272"/>
      <c r="R43" s="272"/>
      <c r="S43" s="272"/>
      <c r="T43" s="272"/>
      <c r="U43" s="272"/>
      <c r="V43" s="272"/>
      <c r="W43" s="272"/>
      <c r="X43" s="272"/>
      <c r="Y43" s="272"/>
      <c r="Z43" s="272"/>
      <c r="AA43" s="272"/>
      <c r="AB43" s="272"/>
      <c r="AC43" s="272"/>
      <c r="AD43" s="272"/>
      <c r="AE43" s="272"/>
      <c r="AF43" s="272"/>
      <c r="AG43" s="272"/>
      <c r="AH43" s="272"/>
      <c r="AI43" s="272"/>
      <c r="AJ43" s="272"/>
      <c r="AK43" s="272"/>
      <c r="AL43" s="272"/>
      <c r="AM43" s="272"/>
      <c r="AN43" s="272"/>
      <c r="AO43" s="272"/>
      <c r="AP43" s="272"/>
      <c r="AQ43" s="272"/>
      <c r="AR43" s="272"/>
      <c r="AS43" s="272"/>
      <c r="AT43" s="272"/>
      <c r="AU43" s="272"/>
      <c r="AV43" s="272"/>
      <c r="AW43" s="272"/>
      <c r="AX43" s="272"/>
      <c r="AY43" s="272"/>
      <c r="AZ43" s="272"/>
      <c r="BA43" s="272"/>
      <c r="BB43" s="272"/>
      <c r="BC43" s="272"/>
      <c r="BD43" s="272"/>
      <c r="BE43" s="272"/>
      <c r="BF43" s="272"/>
      <c r="BG43" s="272"/>
      <c r="BH43" s="272"/>
      <c r="BI43" s="272"/>
      <c r="BJ43" s="272"/>
      <c r="BK43" s="272"/>
      <c r="BL43" s="272"/>
      <c r="BM43" s="272"/>
      <c r="BN43" s="272"/>
      <c r="BO43" s="272"/>
      <c r="BP43" s="272"/>
      <c r="BQ43" s="272"/>
      <c r="BR43" s="272"/>
      <c r="BS43" s="272"/>
      <c r="BT43" s="272"/>
      <c r="BU43" s="272"/>
      <c r="BV43" s="272"/>
      <c r="BW43" s="272"/>
      <c r="BX43" s="272"/>
      <c r="BY43" s="272"/>
      <c r="BZ43" s="272"/>
      <c r="CA43" s="272"/>
      <c r="CB43" s="272"/>
      <c r="CC43" s="272"/>
      <c r="CD43" s="272"/>
      <c r="CE43" s="272"/>
      <c r="CF43" s="272"/>
      <c r="CG43" s="272"/>
      <c r="CH43" s="272"/>
      <c r="CI43" s="272"/>
      <c r="CJ43" s="272"/>
      <c r="CK43" s="272"/>
      <c r="CL43" s="272"/>
      <c r="CM43" s="272"/>
      <c r="CN43" s="272"/>
      <c r="CO43" s="272"/>
      <c r="CP43" s="272"/>
      <c r="CQ43" s="272"/>
      <c r="CR43" s="272"/>
      <c r="CS43" s="272"/>
      <c r="CT43" s="272"/>
      <c r="CU43" s="272"/>
      <c r="CV43" s="272"/>
      <c r="CW43" s="272"/>
      <c r="CX43" s="272"/>
      <c r="CY43" s="272"/>
      <c r="CZ43" s="272"/>
      <c r="DA43" s="272"/>
      <c r="DB43" s="272"/>
      <c r="DC43" s="272"/>
      <c r="DD43" s="272"/>
      <c r="DE43" s="272"/>
      <c r="DF43" s="272"/>
      <c r="DG43" s="272"/>
      <c r="DH43" s="272"/>
      <c r="DI43" s="272"/>
      <c r="DJ43" s="272"/>
      <c r="DK43" s="272"/>
      <c r="DL43" s="272"/>
      <c r="DM43" s="272"/>
      <c r="DN43" s="272"/>
      <c r="DO43" s="272"/>
      <c r="DP43" s="272"/>
      <c r="DQ43" s="272"/>
      <c r="DR43" s="272"/>
      <c r="DS43" s="272"/>
      <c r="DT43" s="272"/>
      <c r="DU43" s="272"/>
      <c r="DV43" s="272"/>
      <c r="DW43" s="272"/>
      <c r="DX43" s="272"/>
      <c r="DY43" s="272"/>
      <c r="DZ43" s="272"/>
      <c r="EA43" s="272"/>
      <c r="EB43" s="272"/>
      <c r="EC43" s="272"/>
      <c r="ED43" s="272"/>
      <c r="EE43" s="272"/>
      <c r="EF43" s="272"/>
      <c r="EG43" s="272"/>
      <c r="EH43" s="272"/>
      <c r="EI43" s="272"/>
      <c r="EJ43" s="272"/>
      <c r="EK43" s="272"/>
      <c r="EL43" s="272"/>
      <c r="EM43" s="272"/>
      <c r="EN43" s="272"/>
      <c r="EO43" s="272"/>
      <c r="EP43" s="272"/>
      <c r="EQ43" s="272"/>
      <c r="ER43" s="272"/>
      <c r="ES43" s="272"/>
      <c r="ET43" s="272"/>
      <c r="EU43" s="272"/>
      <c r="EV43" s="272"/>
      <c r="EW43" s="272"/>
      <c r="EX43" s="272"/>
      <c r="EY43" s="272"/>
      <c r="EZ43" s="272"/>
      <c r="FA43" s="272"/>
      <c r="FB43" s="272"/>
      <c r="FC43" s="272"/>
      <c r="FD43" s="272"/>
      <c r="FE43" s="272"/>
      <c r="FF43" s="272"/>
      <c r="FG43" s="272"/>
      <c r="FH43" s="272"/>
      <c r="FI43" s="272"/>
      <c r="FJ43" s="272"/>
      <c r="FK43" s="272"/>
      <c r="FL43" s="272"/>
      <c r="FM43" s="272"/>
      <c r="FN43" s="272"/>
      <c r="FO43" s="272"/>
      <c r="FP43" s="272"/>
      <c r="FQ43" s="272"/>
      <c r="FR43" s="272"/>
      <c r="FS43" s="272"/>
      <c r="FT43" s="272"/>
      <c r="FU43" s="272"/>
      <c r="FV43" s="272"/>
      <c r="FW43" s="272"/>
      <c r="FX43" s="272"/>
      <c r="FY43" s="272"/>
      <c r="FZ43" s="272"/>
      <c r="GA43" s="272"/>
      <c r="GB43" s="272"/>
      <c r="GC43" s="272"/>
      <c r="GD43" s="272"/>
      <c r="GE43" s="272"/>
      <c r="GF43" s="272"/>
      <c r="GG43" s="272"/>
      <c r="GH43" s="272"/>
      <c r="GI43" s="272"/>
      <c r="GJ43" s="272"/>
      <c r="GK43" s="272"/>
      <c r="GL43" s="272"/>
      <c r="GM43" s="272"/>
      <c r="GN43" s="272"/>
      <c r="GO43" s="272"/>
      <c r="GP43" s="272"/>
      <c r="GQ43" s="272"/>
      <c r="GR43" s="272"/>
      <c r="GS43" s="272"/>
      <c r="GT43" s="272"/>
      <c r="GU43" s="272"/>
      <c r="GV43" s="272"/>
      <c r="GW43" s="272"/>
      <c r="GX43" s="272"/>
      <c r="GY43" s="272"/>
      <c r="GZ43" s="272"/>
      <c r="HA43" s="272"/>
      <c r="HB43" s="272"/>
      <c r="HC43" s="272"/>
      <c r="HD43" s="272"/>
      <c r="HE43" s="272"/>
      <c r="HF43" s="272"/>
      <c r="HG43" s="272"/>
      <c r="HH43" s="272"/>
      <c r="HI43" s="272"/>
      <c r="HJ43" s="272"/>
      <c r="HK43" s="272"/>
      <c r="HL43" s="272"/>
      <c r="HM43" s="272"/>
      <c r="HN43" s="272"/>
      <c r="HO43" s="272"/>
      <c r="HP43" s="272"/>
      <c r="HQ43" s="272"/>
      <c r="HR43" s="272"/>
      <c r="HS43" s="272"/>
      <c r="HT43" s="272"/>
      <c r="HU43" s="272"/>
      <c r="HV43" s="272"/>
      <c r="HW43" s="272"/>
      <c r="HX43" s="272"/>
      <c r="HY43" s="272"/>
      <c r="HZ43" s="272"/>
      <c r="IA43" s="272"/>
      <c r="IB43" s="272"/>
      <c r="IC43" s="272"/>
      <c r="ID43" s="272"/>
      <c r="IE43" s="272"/>
      <c r="IF43" s="272"/>
      <c r="IG43" s="272"/>
      <c r="IH43" s="272"/>
      <c r="II43" s="272"/>
      <c r="IJ43" s="272"/>
      <c r="IK43" s="272"/>
      <c r="IL43" s="272"/>
      <c r="IM43" s="272"/>
      <c r="IN43" s="272"/>
      <c r="IO43" s="272"/>
      <c r="IP43" s="272"/>
      <c r="IQ43" s="272"/>
      <c r="IR43" s="272"/>
      <c r="IS43" s="272"/>
      <c r="IT43" s="272"/>
      <c r="IU43" s="272"/>
      <c r="IV43" s="272"/>
    </row>
    <row r="44" spans="1:256" s="375" customFormat="1" ht="15" customHeight="1">
      <c r="A44" s="278"/>
      <c r="B44" s="278"/>
      <c r="C44" s="279"/>
      <c r="D44" s="484"/>
      <c r="E44" s="299"/>
      <c r="F44" s="299"/>
      <c r="G44" s="274"/>
      <c r="H44" s="274"/>
      <c r="I44" s="272"/>
      <c r="J44" s="273"/>
      <c r="K44" s="272"/>
      <c r="L44" s="272"/>
      <c r="M44" s="273"/>
      <c r="N44" s="272"/>
      <c r="O44" s="272"/>
      <c r="P44" s="272"/>
      <c r="Q44" s="272"/>
      <c r="R44" s="272"/>
      <c r="S44" s="272"/>
      <c r="T44" s="272"/>
      <c r="U44" s="272"/>
      <c r="V44" s="272"/>
      <c r="W44" s="272"/>
      <c r="X44" s="272"/>
      <c r="Y44" s="272"/>
      <c r="Z44" s="272"/>
      <c r="AA44" s="272"/>
      <c r="AB44" s="272"/>
      <c r="AC44" s="272"/>
      <c r="AD44" s="272"/>
      <c r="AE44" s="272"/>
      <c r="AF44" s="272"/>
      <c r="AG44" s="272"/>
      <c r="AH44" s="272"/>
      <c r="AI44" s="272"/>
      <c r="AJ44" s="272"/>
      <c r="AK44" s="272"/>
      <c r="AL44" s="272"/>
      <c r="AM44" s="272"/>
      <c r="AN44" s="272"/>
      <c r="AO44" s="272"/>
      <c r="AP44" s="272"/>
      <c r="AQ44" s="272"/>
      <c r="AR44" s="272"/>
      <c r="AS44" s="272"/>
      <c r="AT44" s="272"/>
      <c r="AU44" s="272"/>
      <c r="AV44" s="272"/>
      <c r="AW44" s="272"/>
      <c r="AX44" s="272"/>
      <c r="AY44" s="272"/>
      <c r="AZ44" s="272"/>
      <c r="BA44" s="272"/>
      <c r="BB44" s="272"/>
      <c r="BC44" s="272"/>
      <c r="BD44" s="272"/>
      <c r="BE44" s="272"/>
      <c r="BF44" s="272"/>
      <c r="BG44" s="272"/>
      <c r="BH44" s="272"/>
      <c r="BI44" s="272"/>
      <c r="BJ44" s="272"/>
      <c r="BK44" s="272"/>
      <c r="BL44" s="272"/>
      <c r="BM44" s="272"/>
      <c r="BN44" s="272"/>
      <c r="BO44" s="272"/>
      <c r="BP44" s="272"/>
      <c r="BQ44" s="272"/>
      <c r="BR44" s="272"/>
      <c r="BS44" s="272"/>
      <c r="BT44" s="272"/>
      <c r="BU44" s="272"/>
      <c r="BV44" s="272"/>
      <c r="BW44" s="272"/>
      <c r="BX44" s="272"/>
      <c r="BY44" s="272"/>
      <c r="BZ44" s="272"/>
      <c r="CA44" s="272"/>
      <c r="CB44" s="272"/>
      <c r="CC44" s="272"/>
      <c r="CD44" s="272"/>
      <c r="CE44" s="272"/>
      <c r="CF44" s="272"/>
      <c r="CG44" s="272"/>
      <c r="CH44" s="272"/>
      <c r="CI44" s="272"/>
      <c r="CJ44" s="272"/>
      <c r="CK44" s="272"/>
      <c r="CL44" s="272"/>
      <c r="CM44" s="272"/>
      <c r="CN44" s="272"/>
      <c r="CO44" s="272"/>
      <c r="CP44" s="272"/>
      <c r="CQ44" s="272"/>
      <c r="CR44" s="272"/>
      <c r="CS44" s="272"/>
      <c r="CT44" s="272"/>
      <c r="CU44" s="272"/>
      <c r="CV44" s="272"/>
      <c r="CW44" s="272"/>
      <c r="CX44" s="272"/>
      <c r="CY44" s="272"/>
      <c r="CZ44" s="272"/>
      <c r="DA44" s="272"/>
      <c r="DB44" s="272"/>
      <c r="DC44" s="272"/>
      <c r="DD44" s="272"/>
      <c r="DE44" s="272"/>
      <c r="DF44" s="272"/>
      <c r="DG44" s="272"/>
      <c r="DH44" s="272"/>
      <c r="DI44" s="272"/>
      <c r="DJ44" s="272"/>
      <c r="DK44" s="272"/>
      <c r="DL44" s="272"/>
      <c r="DM44" s="272"/>
      <c r="DN44" s="272"/>
      <c r="DO44" s="272"/>
      <c r="DP44" s="272"/>
      <c r="DQ44" s="272"/>
      <c r="DR44" s="272"/>
      <c r="DS44" s="272"/>
      <c r="DT44" s="272"/>
      <c r="DU44" s="272"/>
      <c r="DV44" s="272"/>
      <c r="DW44" s="272"/>
      <c r="DX44" s="272"/>
      <c r="DY44" s="272"/>
      <c r="DZ44" s="272"/>
      <c r="EA44" s="272"/>
      <c r="EB44" s="272"/>
      <c r="EC44" s="272"/>
      <c r="ED44" s="272"/>
      <c r="EE44" s="272"/>
      <c r="EF44" s="272"/>
      <c r="EG44" s="272"/>
      <c r="EH44" s="272"/>
      <c r="EI44" s="272"/>
      <c r="EJ44" s="272"/>
      <c r="EK44" s="272"/>
      <c r="EL44" s="272"/>
      <c r="EM44" s="272"/>
      <c r="EN44" s="272"/>
      <c r="EO44" s="272"/>
      <c r="EP44" s="272"/>
      <c r="EQ44" s="272"/>
      <c r="ER44" s="272"/>
      <c r="ES44" s="272"/>
      <c r="ET44" s="272"/>
      <c r="EU44" s="272"/>
      <c r="EV44" s="272"/>
      <c r="EW44" s="272"/>
      <c r="EX44" s="272"/>
      <c r="EY44" s="272"/>
      <c r="EZ44" s="272"/>
      <c r="FA44" s="272"/>
      <c r="FB44" s="272"/>
      <c r="FC44" s="272"/>
      <c r="FD44" s="272"/>
      <c r="FE44" s="272"/>
      <c r="FF44" s="272"/>
      <c r="FG44" s="272"/>
      <c r="FH44" s="272"/>
      <c r="FI44" s="272"/>
      <c r="FJ44" s="272"/>
      <c r="FK44" s="272"/>
      <c r="FL44" s="272"/>
      <c r="FM44" s="272"/>
      <c r="FN44" s="272"/>
      <c r="FO44" s="272"/>
      <c r="FP44" s="272"/>
      <c r="FQ44" s="272"/>
      <c r="FR44" s="272"/>
      <c r="FS44" s="272"/>
      <c r="FT44" s="272"/>
      <c r="FU44" s="272"/>
      <c r="FV44" s="272"/>
      <c r="FW44" s="272"/>
      <c r="FX44" s="272"/>
      <c r="FY44" s="272"/>
      <c r="FZ44" s="272"/>
      <c r="GA44" s="272"/>
      <c r="GB44" s="272"/>
      <c r="GC44" s="272"/>
      <c r="GD44" s="272"/>
      <c r="GE44" s="272"/>
      <c r="GF44" s="272"/>
      <c r="GG44" s="272"/>
      <c r="GH44" s="272"/>
      <c r="GI44" s="272"/>
      <c r="GJ44" s="272"/>
      <c r="GK44" s="272"/>
      <c r="GL44" s="272"/>
      <c r="GM44" s="272"/>
      <c r="GN44" s="272"/>
      <c r="GO44" s="272"/>
      <c r="GP44" s="272"/>
      <c r="GQ44" s="272"/>
      <c r="GR44" s="272"/>
      <c r="GS44" s="272"/>
      <c r="GT44" s="272"/>
      <c r="GU44" s="272"/>
      <c r="GV44" s="272"/>
      <c r="GW44" s="272"/>
      <c r="GX44" s="272"/>
      <c r="GY44" s="272"/>
      <c r="GZ44" s="272"/>
      <c r="HA44" s="272"/>
      <c r="HB44" s="272"/>
      <c r="HC44" s="272"/>
      <c r="HD44" s="272"/>
      <c r="HE44" s="272"/>
      <c r="HF44" s="272"/>
      <c r="HG44" s="272"/>
      <c r="HH44" s="272"/>
      <c r="HI44" s="272"/>
      <c r="HJ44" s="272"/>
      <c r="HK44" s="272"/>
      <c r="HL44" s="272"/>
      <c r="HM44" s="272"/>
      <c r="HN44" s="272"/>
      <c r="HO44" s="272"/>
      <c r="HP44" s="272"/>
      <c r="HQ44" s="272"/>
      <c r="HR44" s="272"/>
      <c r="HS44" s="272"/>
      <c r="HT44" s="272"/>
      <c r="HU44" s="272"/>
      <c r="HV44" s="272"/>
      <c r="HW44" s="272"/>
      <c r="HX44" s="272"/>
      <c r="HY44" s="272"/>
      <c r="HZ44" s="272"/>
      <c r="IA44" s="272"/>
      <c r="IB44" s="272"/>
      <c r="IC44" s="272"/>
      <c r="ID44" s="272"/>
      <c r="IE44" s="272"/>
      <c r="IF44" s="272"/>
      <c r="IG44" s="272"/>
      <c r="IH44" s="272"/>
      <c r="II44" s="272"/>
      <c r="IJ44" s="272"/>
      <c r="IK44" s="272"/>
      <c r="IL44" s="272"/>
      <c r="IM44" s="272"/>
      <c r="IN44" s="272"/>
      <c r="IO44" s="272"/>
      <c r="IP44" s="272"/>
      <c r="IQ44" s="272"/>
      <c r="IR44" s="272"/>
      <c r="IS44" s="272"/>
      <c r="IT44" s="272"/>
      <c r="IU44" s="272"/>
      <c r="IV44" s="272"/>
    </row>
    <row r="45" spans="1:256" s="375" customFormat="1" ht="15" customHeight="1">
      <c r="A45" s="278"/>
      <c r="B45" s="278"/>
      <c r="C45" s="279"/>
      <c r="D45" s="484"/>
      <c r="E45" s="299"/>
      <c r="F45" s="299"/>
      <c r="G45" s="274"/>
      <c r="H45" s="274"/>
      <c r="I45" s="272"/>
      <c r="J45" s="273"/>
      <c r="K45" s="272"/>
      <c r="L45" s="272"/>
      <c r="M45" s="273"/>
      <c r="N45" s="272"/>
      <c r="O45" s="272"/>
      <c r="P45" s="272"/>
      <c r="Q45" s="272"/>
      <c r="R45" s="272"/>
      <c r="S45" s="272"/>
      <c r="T45" s="272"/>
      <c r="U45" s="272"/>
      <c r="V45" s="272"/>
      <c r="W45" s="272"/>
      <c r="X45" s="272"/>
      <c r="Y45" s="272"/>
      <c r="Z45" s="272"/>
      <c r="AA45" s="272"/>
      <c r="AB45" s="272"/>
      <c r="AC45" s="272"/>
      <c r="AD45" s="272"/>
      <c r="AE45" s="272"/>
      <c r="AF45" s="272"/>
      <c r="AG45" s="272"/>
      <c r="AH45" s="272"/>
      <c r="AI45" s="272"/>
      <c r="AJ45" s="272"/>
      <c r="AK45" s="272"/>
      <c r="AL45" s="272"/>
      <c r="AM45" s="272"/>
      <c r="AN45" s="272"/>
      <c r="AO45" s="272"/>
      <c r="AP45" s="272"/>
      <c r="AQ45" s="272"/>
      <c r="AR45" s="272"/>
      <c r="AS45" s="272"/>
      <c r="AT45" s="272"/>
      <c r="AU45" s="272"/>
      <c r="AV45" s="272"/>
      <c r="AW45" s="272"/>
      <c r="AX45" s="272"/>
      <c r="AY45" s="272"/>
      <c r="AZ45" s="272"/>
      <c r="BA45" s="272"/>
      <c r="BB45" s="272"/>
      <c r="BC45" s="272"/>
      <c r="BD45" s="272"/>
      <c r="BE45" s="272"/>
      <c r="BF45" s="272"/>
      <c r="BG45" s="272"/>
      <c r="BH45" s="272"/>
      <c r="BI45" s="272"/>
      <c r="BJ45" s="272"/>
      <c r="BK45" s="272"/>
      <c r="BL45" s="272"/>
      <c r="BM45" s="272"/>
      <c r="BN45" s="272"/>
      <c r="BO45" s="272"/>
      <c r="BP45" s="272"/>
      <c r="BQ45" s="272"/>
      <c r="BR45" s="272"/>
      <c r="BS45" s="272"/>
      <c r="BT45" s="272"/>
      <c r="BU45" s="272"/>
      <c r="BV45" s="272"/>
      <c r="BW45" s="272"/>
      <c r="BX45" s="272"/>
      <c r="BY45" s="272"/>
      <c r="BZ45" s="272"/>
      <c r="CA45" s="272"/>
      <c r="CB45" s="272"/>
      <c r="CC45" s="272"/>
      <c r="CD45" s="272"/>
      <c r="CE45" s="272"/>
      <c r="CF45" s="272"/>
      <c r="CG45" s="272"/>
      <c r="CH45" s="272"/>
      <c r="CI45" s="272"/>
      <c r="CJ45" s="272"/>
      <c r="CK45" s="272"/>
      <c r="CL45" s="272"/>
      <c r="CM45" s="272"/>
      <c r="CN45" s="272"/>
      <c r="CO45" s="272"/>
      <c r="CP45" s="272"/>
      <c r="CQ45" s="272"/>
      <c r="CR45" s="272"/>
      <c r="CS45" s="272"/>
      <c r="CT45" s="272"/>
      <c r="CU45" s="272"/>
      <c r="CV45" s="272"/>
      <c r="CW45" s="272"/>
      <c r="CX45" s="272"/>
      <c r="CY45" s="272"/>
      <c r="CZ45" s="272"/>
      <c r="DA45" s="272"/>
      <c r="DB45" s="272"/>
      <c r="DC45" s="272"/>
      <c r="DD45" s="272"/>
      <c r="DE45" s="272"/>
      <c r="DF45" s="272"/>
      <c r="DG45" s="272"/>
      <c r="DH45" s="272"/>
      <c r="DI45" s="272"/>
      <c r="DJ45" s="272"/>
      <c r="DK45" s="272"/>
      <c r="DL45" s="272"/>
      <c r="DM45" s="272"/>
      <c r="DN45" s="272"/>
      <c r="DO45" s="272"/>
      <c r="DP45" s="272"/>
      <c r="DQ45" s="272"/>
      <c r="DR45" s="272"/>
      <c r="DS45" s="272"/>
      <c r="DT45" s="272"/>
      <c r="DU45" s="272"/>
      <c r="DV45" s="272"/>
      <c r="DW45" s="272"/>
      <c r="DX45" s="272"/>
      <c r="DY45" s="272"/>
      <c r="DZ45" s="272"/>
      <c r="EA45" s="272"/>
      <c r="EB45" s="272"/>
      <c r="EC45" s="272"/>
      <c r="ED45" s="272"/>
      <c r="EE45" s="272"/>
      <c r="EF45" s="272"/>
      <c r="EG45" s="272"/>
      <c r="EH45" s="272"/>
      <c r="EI45" s="272"/>
      <c r="EJ45" s="272"/>
      <c r="EK45" s="272"/>
      <c r="EL45" s="272"/>
      <c r="EM45" s="272"/>
      <c r="EN45" s="272"/>
      <c r="EO45" s="272"/>
      <c r="EP45" s="272"/>
      <c r="EQ45" s="272"/>
      <c r="ER45" s="272"/>
      <c r="ES45" s="272"/>
      <c r="ET45" s="272"/>
      <c r="EU45" s="272"/>
      <c r="EV45" s="272"/>
      <c r="EW45" s="272"/>
      <c r="EX45" s="272"/>
      <c r="EY45" s="272"/>
      <c r="EZ45" s="272"/>
      <c r="FA45" s="272"/>
      <c r="FB45" s="272"/>
      <c r="FC45" s="272"/>
      <c r="FD45" s="272"/>
      <c r="FE45" s="272"/>
      <c r="FF45" s="272"/>
      <c r="FG45" s="272"/>
      <c r="FH45" s="272"/>
      <c r="FI45" s="272"/>
      <c r="FJ45" s="272"/>
      <c r="FK45" s="272"/>
      <c r="FL45" s="272"/>
      <c r="FM45" s="272"/>
      <c r="FN45" s="272"/>
      <c r="FO45" s="272"/>
      <c r="FP45" s="272"/>
      <c r="FQ45" s="272"/>
      <c r="FR45" s="272"/>
      <c r="FS45" s="272"/>
      <c r="FT45" s="272"/>
      <c r="FU45" s="272"/>
      <c r="FV45" s="272"/>
      <c r="FW45" s="272"/>
      <c r="FX45" s="272"/>
      <c r="FY45" s="272"/>
      <c r="FZ45" s="272"/>
      <c r="GA45" s="272"/>
      <c r="GB45" s="272"/>
      <c r="GC45" s="272"/>
      <c r="GD45" s="272"/>
      <c r="GE45" s="272"/>
      <c r="GF45" s="272"/>
      <c r="GG45" s="272"/>
      <c r="GH45" s="272"/>
      <c r="GI45" s="272"/>
      <c r="GJ45" s="272"/>
      <c r="GK45" s="272"/>
      <c r="GL45" s="272"/>
      <c r="GM45" s="272"/>
      <c r="GN45" s="272"/>
      <c r="GO45" s="272"/>
      <c r="GP45" s="272"/>
      <c r="GQ45" s="272"/>
      <c r="GR45" s="272"/>
      <c r="GS45" s="272"/>
      <c r="GT45" s="272"/>
      <c r="GU45" s="272"/>
      <c r="GV45" s="272"/>
      <c r="GW45" s="272"/>
      <c r="GX45" s="272"/>
      <c r="GY45" s="272"/>
      <c r="GZ45" s="272"/>
      <c r="HA45" s="272"/>
      <c r="HB45" s="272"/>
      <c r="HC45" s="272"/>
      <c r="HD45" s="272"/>
      <c r="HE45" s="272"/>
      <c r="HF45" s="272"/>
      <c r="HG45" s="272"/>
      <c r="HH45" s="272"/>
      <c r="HI45" s="272"/>
      <c r="HJ45" s="272"/>
      <c r="HK45" s="272"/>
      <c r="HL45" s="272"/>
      <c r="HM45" s="272"/>
      <c r="HN45" s="272"/>
      <c r="HO45" s="272"/>
      <c r="HP45" s="272"/>
      <c r="HQ45" s="272"/>
      <c r="HR45" s="272"/>
      <c r="HS45" s="272"/>
      <c r="HT45" s="272"/>
      <c r="HU45" s="272"/>
      <c r="HV45" s="272"/>
      <c r="HW45" s="272"/>
      <c r="HX45" s="272"/>
      <c r="HY45" s="272"/>
      <c r="HZ45" s="272"/>
      <c r="IA45" s="272"/>
      <c r="IB45" s="272"/>
      <c r="IC45" s="272"/>
      <c r="ID45" s="272"/>
      <c r="IE45" s="272"/>
      <c r="IF45" s="272"/>
      <c r="IG45" s="272"/>
      <c r="IH45" s="272"/>
      <c r="II45" s="272"/>
      <c r="IJ45" s="272"/>
      <c r="IK45" s="272"/>
      <c r="IL45" s="272"/>
      <c r="IM45" s="272"/>
      <c r="IN45" s="272"/>
      <c r="IO45" s="272"/>
      <c r="IP45" s="272"/>
      <c r="IQ45" s="272"/>
      <c r="IR45" s="272"/>
      <c r="IS45" s="272"/>
      <c r="IT45" s="272"/>
      <c r="IU45" s="272"/>
      <c r="IV45" s="272"/>
    </row>
    <row r="46" spans="1:256" s="375" customFormat="1" ht="15" customHeight="1">
      <c r="A46" s="278"/>
      <c r="B46" s="278"/>
      <c r="C46" s="279"/>
      <c r="D46" s="484"/>
      <c r="E46" s="299"/>
      <c r="F46" s="299"/>
      <c r="G46" s="274"/>
      <c r="H46" s="274"/>
      <c r="I46" s="272"/>
      <c r="J46" s="273"/>
      <c r="K46" s="272"/>
      <c r="L46" s="272"/>
      <c r="M46" s="273"/>
      <c r="N46" s="272"/>
      <c r="O46" s="272"/>
      <c r="P46" s="272"/>
      <c r="Q46" s="272"/>
      <c r="R46" s="272"/>
      <c r="S46" s="272"/>
      <c r="T46" s="272"/>
      <c r="U46" s="272"/>
      <c r="V46" s="272"/>
      <c r="W46" s="272"/>
      <c r="X46" s="272"/>
      <c r="Y46" s="272"/>
      <c r="Z46" s="272"/>
      <c r="AA46" s="272"/>
      <c r="AB46" s="272"/>
      <c r="AC46" s="272"/>
      <c r="AD46" s="272"/>
      <c r="AE46" s="272"/>
      <c r="AF46" s="272"/>
      <c r="AG46" s="272"/>
      <c r="AH46" s="272"/>
      <c r="AI46" s="272"/>
      <c r="AJ46" s="272"/>
      <c r="AK46" s="272"/>
      <c r="AL46" s="272"/>
      <c r="AM46" s="272"/>
      <c r="AN46" s="272"/>
      <c r="AO46" s="272"/>
      <c r="AP46" s="272"/>
      <c r="AQ46" s="272"/>
      <c r="AR46" s="272"/>
      <c r="AS46" s="272"/>
      <c r="AT46" s="272"/>
      <c r="AU46" s="272"/>
      <c r="AV46" s="272"/>
      <c r="AW46" s="272"/>
      <c r="AX46" s="272"/>
      <c r="AY46" s="272"/>
      <c r="AZ46" s="272"/>
      <c r="BA46" s="272"/>
      <c r="BB46" s="272"/>
      <c r="BC46" s="272"/>
      <c r="BD46" s="272"/>
      <c r="BE46" s="272"/>
      <c r="BF46" s="272"/>
      <c r="BG46" s="272"/>
      <c r="BH46" s="272"/>
      <c r="BI46" s="272"/>
      <c r="BJ46" s="272"/>
      <c r="BK46" s="272"/>
      <c r="BL46" s="272"/>
      <c r="BM46" s="272"/>
      <c r="BN46" s="272"/>
      <c r="BO46" s="272"/>
      <c r="BP46" s="272"/>
      <c r="BQ46" s="272"/>
      <c r="BR46" s="272"/>
      <c r="BS46" s="272"/>
      <c r="BT46" s="272"/>
      <c r="BU46" s="272"/>
      <c r="BV46" s="272"/>
      <c r="BW46" s="272"/>
      <c r="BX46" s="272"/>
      <c r="BY46" s="272"/>
      <c r="BZ46" s="272"/>
      <c r="CA46" s="272"/>
      <c r="CB46" s="272"/>
      <c r="CC46" s="272"/>
      <c r="CD46" s="272"/>
      <c r="CE46" s="272"/>
      <c r="CF46" s="272"/>
      <c r="CG46" s="272"/>
      <c r="CH46" s="272"/>
      <c r="CI46" s="272"/>
      <c r="CJ46" s="272"/>
      <c r="CK46" s="272"/>
      <c r="CL46" s="272"/>
      <c r="CM46" s="272"/>
      <c r="CN46" s="272"/>
      <c r="CO46" s="272"/>
      <c r="CP46" s="272"/>
      <c r="CQ46" s="272"/>
      <c r="CR46" s="272"/>
      <c r="CS46" s="272"/>
      <c r="CT46" s="272"/>
      <c r="CU46" s="272"/>
      <c r="CV46" s="272"/>
      <c r="CW46" s="272"/>
      <c r="CX46" s="272"/>
      <c r="CY46" s="272"/>
      <c r="CZ46" s="272"/>
      <c r="DA46" s="272"/>
      <c r="DB46" s="272"/>
      <c r="DC46" s="272"/>
      <c r="DD46" s="272"/>
      <c r="DE46" s="272"/>
      <c r="DF46" s="272"/>
      <c r="DG46" s="272"/>
      <c r="DH46" s="272"/>
      <c r="DI46" s="272"/>
      <c r="DJ46" s="272"/>
      <c r="DK46" s="272"/>
      <c r="DL46" s="272"/>
      <c r="DM46" s="272"/>
      <c r="DN46" s="272"/>
      <c r="DO46" s="272"/>
      <c r="DP46" s="272"/>
      <c r="DQ46" s="272"/>
      <c r="DR46" s="272"/>
      <c r="DS46" s="272"/>
      <c r="DT46" s="272"/>
      <c r="DU46" s="272"/>
      <c r="DV46" s="272"/>
      <c r="DW46" s="272"/>
      <c r="DX46" s="272"/>
      <c r="DY46" s="272"/>
      <c r="DZ46" s="272"/>
      <c r="EA46" s="272"/>
      <c r="EB46" s="272"/>
      <c r="EC46" s="272"/>
      <c r="ED46" s="272"/>
      <c r="EE46" s="272"/>
      <c r="EF46" s="272"/>
      <c r="EG46" s="272"/>
      <c r="EH46" s="272"/>
      <c r="EI46" s="272"/>
      <c r="EJ46" s="272"/>
      <c r="EK46" s="272"/>
      <c r="EL46" s="272"/>
      <c r="EM46" s="272"/>
      <c r="EN46" s="272"/>
      <c r="EO46" s="272"/>
      <c r="EP46" s="272"/>
      <c r="EQ46" s="272"/>
      <c r="ER46" s="272"/>
      <c r="ES46" s="272"/>
      <c r="ET46" s="272"/>
      <c r="EU46" s="272"/>
      <c r="EV46" s="272"/>
      <c r="EW46" s="272"/>
      <c r="EX46" s="272"/>
      <c r="EY46" s="272"/>
      <c r="EZ46" s="272"/>
      <c r="FA46" s="272"/>
      <c r="FB46" s="272"/>
      <c r="FC46" s="272"/>
      <c r="FD46" s="272"/>
      <c r="FE46" s="272"/>
      <c r="FF46" s="272"/>
      <c r="FG46" s="272"/>
      <c r="FH46" s="272"/>
      <c r="FI46" s="272"/>
      <c r="FJ46" s="272"/>
      <c r="FK46" s="272"/>
      <c r="FL46" s="272"/>
      <c r="FM46" s="272"/>
      <c r="FN46" s="272"/>
      <c r="FO46" s="272"/>
      <c r="FP46" s="272"/>
      <c r="FQ46" s="272"/>
      <c r="FR46" s="272"/>
      <c r="FS46" s="272"/>
      <c r="FT46" s="272"/>
      <c r="FU46" s="272"/>
      <c r="FV46" s="272"/>
      <c r="FW46" s="272"/>
      <c r="FX46" s="272"/>
      <c r="FY46" s="272"/>
      <c r="FZ46" s="272"/>
      <c r="GA46" s="272"/>
      <c r="GB46" s="272"/>
      <c r="GC46" s="272"/>
      <c r="GD46" s="272"/>
      <c r="GE46" s="272"/>
      <c r="GF46" s="272"/>
      <c r="GG46" s="272"/>
      <c r="GH46" s="272"/>
      <c r="GI46" s="272"/>
      <c r="GJ46" s="272"/>
      <c r="GK46" s="272"/>
      <c r="GL46" s="272"/>
      <c r="GM46" s="272"/>
      <c r="GN46" s="272"/>
      <c r="GO46" s="272"/>
      <c r="GP46" s="272"/>
      <c r="GQ46" s="272"/>
      <c r="GR46" s="272"/>
      <c r="GS46" s="272"/>
      <c r="GT46" s="272"/>
      <c r="GU46" s="272"/>
      <c r="GV46" s="272"/>
      <c r="GW46" s="272"/>
      <c r="GX46" s="272"/>
      <c r="GY46" s="272"/>
      <c r="GZ46" s="272"/>
      <c r="HA46" s="272"/>
      <c r="HB46" s="272"/>
      <c r="HC46" s="272"/>
      <c r="HD46" s="272"/>
      <c r="HE46" s="272"/>
      <c r="HF46" s="272"/>
      <c r="HG46" s="272"/>
      <c r="HH46" s="272"/>
      <c r="HI46" s="272"/>
      <c r="HJ46" s="272"/>
      <c r="HK46" s="272"/>
      <c r="HL46" s="272"/>
      <c r="HM46" s="272"/>
      <c r="HN46" s="272"/>
      <c r="HO46" s="272"/>
      <c r="HP46" s="272"/>
      <c r="HQ46" s="272"/>
      <c r="HR46" s="272"/>
      <c r="HS46" s="272"/>
      <c r="HT46" s="272"/>
      <c r="HU46" s="272"/>
      <c r="HV46" s="272"/>
      <c r="HW46" s="272"/>
      <c r="HX46" s="272"/>
      <c r="HY46" s="272"/>
      <c r="HZ46" s="272"/>
      <c r="IA46" s="272"/>
      <c r="IB46" s="272"/>
      <c r="IC46" s="272"/>
      <c r="ID46" s="272"/>
      <c r="IE46" s="272"/>
      <c r="IF46" s="272"/>
      <c r="IG46" s="272"/>
      <c r="IH46" s="272"/>
      <c r="II46" s="272"/>
      <c r="IJ46" s="272"/>
      <c r="IK46" s="272"/>
      <c r="IL46" s="272"/>
      <c r="IM46" s="272"/>
      <c r="IN46" s="272"/>
      <c r="IO46" s="272"/>
      <c r="IP46" s="272"/>
      <c r="IQ46" s="272"/>
      <c r="IR46" s="272"/>
      <c r="IS46" s="272"/>
      <c r="IT46" s="272"/>
      <c r="IU46" s="272"/>
      <c r="IV46" s="272"/>
    </row>
    <row r="47" spans="1:256" s="375" customFormat="1" ht="15" customHeight="1">
      <c r="A47" s="278"/>
      <c r="B47" s="278"/>
      <c r="C47" s="279"/>
      <c r="D47" s="484"/>
      <c r="E47" s="299"/>
      <c r="F47" s="299"/>
      <c r="G47" s="274"/>
      <c r="H47" s="274"/>
      <c r="I47" s="272"/>
      <c r="J47" s="273"/>
      <c r="K47" s="272"/>
      <c r="L47" s="272"/>
      <c r="M47" s="273"/>
      <c r="N47" s="272"/>
      <c r="O47" s="272"/>
      <c r="P47" s="272"/>
      <c r="Q47" s="272"/>
      <c r="R47" s="272"/>
      <c r="S47" s="272"/>
      <c r="T47" s="272"/>
      <c r="U47" s="272"/>
      <c r="V47" s="272"/>
      <c r="W47" s="272"/>
      <c r="X47" s="272"/>
      <c r="Y47" s="272"/>
      <c r="Z47" s="272"/>
      <c r="AA47" s="272"/>
      <c r="AB47" s="272"/>
      <c r="AC47" s="272"/>
      <c r="AD47" s="272"/>
      <c r="AE47" s="272"/>
      <c r="AF47" s="272"/>
      <c r="AG47" s="272"/>
      <c r="AH47" s="272"/>
      <c r="AI47" s="272"/>
      <c r="AJ47" s="272"/>
      <c r="AK47" s="272"/>
      <c r="AL47" s="272"/>
      <c r="AM47" s="272"/>
      <c r="AN47" s="272"/>
      <c r="AO47" s="272"/>
      <c r="AP47" s="272"/>
      <c r="AQ47" s="272"/>
      <c r="AR47" s="272"/>
      <c r="AS47" s="272"/>
      <c r="AT47" s="272"/>
      <c r="AU47" s="272"/>
      <c r="AV47" s="272"/>
      <c r="AW47" s="272"/>
      <c r="AX47" s="272"/>
      <c r="AY47" s="272"/>
      <c r="AZ47" s="272"/>
      <c r="BA47" s="272"/>
      <c r="BB47" s="272"/>
      <c r="BC47" s="272"/>
      <c r="BD47" s="272"/>
      <c r="BE47" s="272"/>
      <c r="BF47" s="272"/>
      <c r="BG47" s="272"/>
      <c r="BH47" s="272"/>
      <c r="BI47" s="272"/>
      <c r="BJ47" s="272"/>
      <c r="BK47" s="272"/>
      <c r="BL47" s="272"/>
      <c r="BM47" s="272"/>
      <c r="BN47" s="272"/>
      <c r="BO47" s="272"/>
      <c r="BP47" s="272"/>
      <c r="BQ47" s="272"/>
      <c r="BR47" s="272"/>
      <c r="BS47" s="272"/>
      <c r="BT47" s="272"/>
      <c r="BU47" s="272"/>
      <c r="BV47" s="272"/>
      <c r="BW47" s="272"/>
      <c r="BX47" s="272"/>
      <c r="BY47" s="272"/>
      <c r="BZ47" s="272"/>
      <c r="CA47" s="272"/>
      <c r="CB47" s="272"/>
      <c r="CC47" s="272"/>
      <c r="CD47" s="272"/>
      <c r="CE47" s="272"/>
      <c r="CF47" s="272"/>
      <c r="CG47" s="272"/>
      <c r="CH47" s="272"/>
      <c r="CI47" s="272"/>
      <c r="CJ47" s="272"/>
      <c r="CK47" s="272"/>
      <c r="CL47" s="272"/>
      <c r="CM47" s="272"/>
      <c r="CN47" s="272"/>
      <c r="CO47" s="272"/>
      <c r="CP47" s="272"/>
      <c r="CQ47" s="272"/>
      <c r="CR47" s="272"/>
      <c r="CS47" s="272"/>
      <c r="CT47" s="272"/>
      <c r="CU47" s="272"/>
      <c r="CV47" s="272"/>
      <c r="CW47" s="272"/>
      <c r="CX47" s="272"/>
      <c r="CY47" s="272"/>
      <c r="CZ47" s="272"/>
      <c r="DA47" s="272"/>
      <c r="DB47" s="272"/>
      <c r="DC47" s="272"/>
      <c r="DD47" s="272"/>
      <c r="DE47" s="272"/>
      <c r="DF47" s="272"/>
      <c r="DG47" s="272"/>
      <c r="DH47" s="272"/>
      <c r="DI47" s="272"/>
      <c r="DJ47" s="272"/>
      <c r="DK47" s="272"/>
      <c r="DL47" s="272"/>
      <c r="DM47" s="272"/>
      <c r="DN47" s="272"/>
      <c r="DO47" s="272"/>
      <c r="DP47" s="272"/>
      <c r="DQ47" s="272"/>
      <c r="DR47" s="272"/>
      <c r="DS47" s="272"/>
      <c r="DT47" s="272"/>
      <c r="DU47" s="272"/>
      <c r="DV47" s="272"/>
      <c r="DW47" s="272"/>
      <c r="DX47" s="272"/>
      <c r="DY47" s="272"/>
      <c r="DZ47" s="272"/>
      <c r="EA47" s="272"/>
      <c r="EB47" s="272"/>
      <c r="EC47" s="272"/>
      <c r="ED47" s="272"/>
      <c r="EE47" s="272"/>
      <c r="EF47" s="272"/>
      <c r="EG47" s="272"/>
      <c r="EH47" s="272"/>
      <c r="EI47" s="272"/>
      <c r="EJ47" s="272"/>
      <c r="EK47" s="272"/>
      <c r="EL47" s="272"/>
      <c r="EM47" s="272"/>
      <c r="EN47" s="272"/>
      <c r="EO47" s="272"/>
      <c r="EP47" s="272"/>
      <c r="EQ47" s="272"/>
      <c r="ER47" s="272"/>
      <c r="ES47" s="272"/>
      <c r="ET47" s="272"/>
      <c r="EU47" s="272"/>
      <c r="EV47" s="272"/>
      <c r="EW47" s="272"/>
      <c r="EX47" s="272"/>
      <c r="EY47" s="272"/>
      <c r="EZ47" s="272"/>
      <c r="FA47" s="272"/>
      <c r="FB47" s="272"/>
      <c r="FC47" s="272"/>
      <c r="FD47" s="272"/>
      <c r="FE47" s="272"/>
      <c r="FF47" s="272"/>
      <c r="FG47" s="272"/>
      <c r="FH47" s="272"/>
      <c r="FI47" s="272"/>
      <c r="FJ47" s="272"/>
      <c r="FK47" s="272"/>
      <c r="FL47" s="272"/>
      <c r="FM47" s="272"/>
      <c r="FN47" s="272"/>
      <c r="FO47" s="272"/>
      <c r="FP47" s="272"/>
      <c r="FQ47" s="272"/>
      <c r="FR47" s="272"/>
      <c r="FS47" s="272"/>
      <c r="FT47" s="272"/>
      <c r="FU47" s="272"/>
      <c r="FV47" s="272"/>
      <c r="FW47" s="272"/>
      <c r="FX47" s="272"/>
      <c r="FY47" s="272"/>
      <c r="FZ47" s="272"/>
      <c r="GA47" s="272"/>
      <c r="GB47" s="272"/>
      <c r="GC47" s="272"/>
      <c r="GD47" s="272"/>
      <c r="GE47" s="272"/>
      <c r="GF47" s="272"/>
      <c r="GG47" s="272"/>
      <c r="GH47" s="272"/>
      <c r="GI47" s="272"/>
      <c r="GJ47" s="272"/>
      <c r="GK47" s="272"/>
      <c r="GL47" s="272"/>
      <c r="GM47" s="272"/>
      <c r="GN47" s="272"/>
      <c r="GO47" s="272"/>
      <c r="GP47" s="272"/>
      <c r="GQ47" s="272"/>
      <c r="GR47" s="272"/>
      <c r="GS47" s="272"/>
      <c r="GT47" s="272"/>
      <c r="GU47" s="272"/>
      <c r="GV47" s="272"/>
      <c r="GW47" s="272"/>
      <c r="GX47" s="272"/>
      <c r="GY47" s="272"/>
      <c r="GZ47" s="272"/>
      <c r="HA47" s="272"/>
      <c r="HB47" s="272"/>
      <c r="HC47" s="272"/>
      <c r="HD47" s="272"/>
      <c r="HE47" s="272"/>
      <c r="HF47" s="272"/>
      <c r="HG47" s="272"/>
      <c r="HH47" s="272"/>
      <c r="HI47" s="272"/>
      <c r="HJ47" s="272"/>
      <c r="HK47" s="272"/>
      <c r="HL47" s="272"/>
      <c r="HM47" s="272"/>
      <c r="HN47" s="272"/>
      <c r="HO47" s="272"/>
      <c r="HP47" s="272"/>
      <c r="HQ47" s="272"/>
      <c r="HR47" s="272"/>
      <c r="HS47" s="272"/>
      <c r="HT47" s="272"/>
      <c r="HU47" s="272"/>
      <c r="HV47" s="272"/>
      <c r="HW47" s="272"/>
      <c r="HX47" s="272"/>
      <c r="HY47" s="272"/>
      <c r="HZ47" s="272"/>
      <c r="IA47" s="272"/>
      <c r="IB47" s="272"/>
      <c r="IC47" s="272"/>
      <c r="ID47" s="272"/>
      <c r="IE47" s="272"/>
      <c r="IF47" s="272"/>
      <c r="IG47" s="272"/>
      <c r="IH47" s="272"/>
      <c r="II47" s="272"/>
      <c r="IJ47" s="272"/>
      <c r="IK47" s="272"/>
      <c r="IL47" s="272"/>
      <c r="IM47" s="272"/>
      <c r="IN47" s="272"/>
      <c r="IO47" s="272"/>
      <c r="IP47" s="272"/>
      <c r="IQ47" s="272"/>
      <c r="IR47" s="272"/>
      <c r="IS47" s="272"/>
      <c r="IT47" s="272"/>
      <c r="IU47" s="272"/>
      <c r="IV47" s="272"/>
    </row>
    <row r="48" spans="1:256" s="375" customFormat="1" ht="15" customHeight="1">
      <c r="A48" s="278"/>
      <c r="B48" s="278"/>
      <c r="C48" s="279"/>
      <c r="D48" s="484"/>
      <c r="E48" s="299"/>
      <c r="F48" s="299"/>
      <c r="G48" s="274"/>
      <c r="H48" s="274"/>
      <c r="I48" s="272"/>
      <c r="J48" s="273"/>
      <c r="K48" s="272"/>
      <c r="L48" s="272"/>
      <c r="M48" s="273"/>
      <c r="N48" s="272"/>
      <c r="O48" s="272"/>
      <c r="P48" s="272"/>
      <c r="Q48" s="272"/>
      <c r="R48" s="272"/>
      <c r="S48" s="272"/>
      <c r="T48" s="272"/>
      <c r="U48" s="272"/>
      <c r="V48" s="272"/>
      <c r="W48" s="272"/>
      <c r="X48" s="272"/>
      <c r="Y48" s="272"/>
      <c r="Z48" s="272"/>
      <c r="AA48" s="272"/>
      <c r="AB48" s="272"/>
      <c r="AC48" s="272"/>
      <c r="AD48" s="272"/>
      <c r="AE48" s="272"/>
      <c r="AF48" s="272"/>
      <c r="AG48" s="272"/>
      <c r="AH48" s="272"/>
      <c r="AI48" s="272"/>
      <c r="AJ48" s="272"/>
      <c r="AK48" s="272"/>
      <c r="AL48" s="272"/>
      <c r="AM48" s="272"/>
      <c r="AN48" s="272"/>
      <c r="AO48" s="272"/>
      <c r="AP48" s="272"/>
      <c r="AQ48" s="272"/>
      <c r="AR48" s="272"/>
      <c r="AS48" s="272"/>
      <c r="AT48" s="272"/>
      <c r="AU48" s="272"/>
      <c r="AV48" s="272"/>
      <c r="AW48" s="272"/>
      <c r="AX48" s="272"/>
      <c r="AY48" s="272"/>
      <c r="AZ48" s="272"/>
      <c r="BA48" s="272"/>
      <c r="BB48" s="272"/>
      <c r="BC48" s="272"/>
      <c r="BD48" s="272"/>
      <c r="BE48" s="272"/>
      <c r="BF48" s="272"/>
      <c r="BG48" s="272"/>
      <c r="BH48" s="272"/>
      <c r="BI48" s="272"/>
      <c r="BJ48" s="272"/>
      <c r="BK48" s="272"/>
      <c r="BL48" s="272"/>
      <c r="BM48" s="272"/>
      <c r="BN48" s="272"/>
      <c r="BO48" s="272"/>
      <c r="BP48" s="272"/>
      <c r="BQ48" s="272"/>
      <c r="BR48" s="272"/>
      <c r="BS48" s="272"/>
      <c r="BT48" s="272"/>
      <c r="BU48" s="272"/>
      <c r="BV48" s="272"/>
      <c r="BW48" s="272"/>
      <c r="BX48" s="272"/>
      <c r="BY48" s="272"/>
      <c r="BZ48" s="272"/>
      <c r="CA48" s="272"/>
      <c r="CB48" s="272"/>
      <c r="CC48" s="272"/>
      <c r="CD48" s="272"/>
      <c r="CE48" s="272"/>
      <c r="CF48" s="272"/>
      <c r="CG48" s="272"/>
      <c r="CH48" s="272"/>
      <c r="CI48" s="272"/>
      <c r="CJ48" s="272"/>
      <c r="CK48" s="272"/>
      <c r="CL48" s="272"/>
      <c r="CM48" s="272"/>
      <c r="CN48" s="272"/>
      <c r="CO48" s="272"/>
      <c r="CP48" s="272"/>
      <c r="CQ48" s="272"/>
      <c r="CR48" s="272"/>
      <c r="CS48" s="272"/>
      <c r="CT48" s="272"/>
      <c r="CU48" s="272"/>
      <c r="CV48" s="272"/>
      <c r="CW48" s="272"/>
      <c r="CX48" s="272"/>
      <c r="CY48" s="272"/>
      <c r="CZ48" s="272"/>
      <c r="DA48" s="272"/>
      <c r="DB48" s="272"/>
      <c r="DC48" s="272"/>
      <c r="DD48" s="272"/>
      <c r="DE48" s="272"/>
      <c r="DF48" s="272"/>
      <c r="DG48" s="272"/>
      <c r="DH48" s="272"/>
      <c r="DI48" s="272"/>
      <c r="DJ48" s="272"/>
      <c r="DK48" s="272"/>
      <c r="DL48" s="272"/>
      <c r="DM48" s="272"/>
      <c r="DN48" s="272"/>
      <c r="DO48" s="272"/>
      <c r="DP48" s="272"/>
      <c r="DQ48" s="272"/>
      <c r="DR48" s="272"/>
      <c r="DS48" s="272"/>
      <c r="DT48" s="272"/>
      <c r="DU48" s="272"/>
      <c r="DV48" s="272"/>
      <c r="DW48" s="272"/>
      <c r="DX48" s="272"/>
      <c r="DY48" s="272"/>
      <c r="DZ48" s="272"/>
      <c r="EA48" s="272"/>
      <c r="EB48" s="272"/>
      <c r="EC48" s="272"/>
      <c r="ED48" s="272"/>
      <c r="EE48" s="272"/>
      <c r="EF48" s="272"/>
      <c r="EG48" s="272"/>
      <c r="EH48" s="272"/>
      <c r="EI48" s="272"/>
      <c r="EJ48" s="272"/>
      <c r="EK48" s="272"/>
      <c r="EL48" s="272"/>
      <c r="EM48" s="272"/>
      <c r="EN48" s="272"/>
      <c r="EO48" s="272"/>
      <c r="EP48" s="272"/>
      <c r="EQ48" s="272"/>
      <c r="ER48" s="272"/>
      <c r="ES48" s="272"/>
      <c r="ET48" s="272"/>
      <c r="EU48" s="272"/>
      <c r="EV48" s="272"/>
      <c r="EW48" s="272"/>
      <c r="EX48" s="272"/>
      <c r="EY48" s="272"/>
      <c r="EZ48" s="272"/>
      <c r="FA48" s="272"/>
      <c r="FB48" s="272"/>
      <c r="FC48" s="272"/>
      <c r="FD48" s="272"/>
      <c r="FE48" s="272"/>
      <c r="FF48" s="272"/>
      <c r="FG48" s="272"/>
      <c r="FH48" s="272"/>
      <c r="FI48" s="272"/>
      <c r="FJ48" s="272"/>
      <c r="FK48" s="272"/>
      <c r="FL48" s="272"/>
      <c r="FM48" s="272"/>
      <c r="FN48" s="272"/>
      <c r="FO48" s="272"/>
      <c r="FP48" s="272"/>
      <c r="FQ48" s="272"/>
      <c r="FR48" s="272"/>
      <c r="FS48" s="272"/>
      <c r="FT48" s="272"/>
      <c r="FU48" s="272"/>
      <c r="FV48" s="272"/>
      <c r="FW48" s="272"/>
      <c r="FX48" s="272"/>
      <c r="FY48" s="272"/>
      <c r="FZ48" s="272"/>
      <c r="GA48" s="272"/>
      <c r="GB48" s="272"/>
      <c r="GC48" s="272"/>
      <c r="GD48" s="272"/>
      <c r="GE48" s="272"/>
      <c r="GF48" s="272"/>
      <c r="GG48" s="272"/>
      <c r="GH48" s="272"/>
      <c r="GI48" s="272"/>
      <c r="GJ48" s="272"/>
      <c r="GK48" s="272"/>
      <c r="GL48" s="272"/>
      <c r="GM48" s="272"/>
      <c r="GN48" s="272"/>
      <c r="GO48" s="272"/>
      <c r="GP48" s="272"/>
      <c r="GQ48" s="272"/>
      <c r="GR48" s="272"/>
      <c r="GS48" s="272"/>
      <c r="GT48" s="272"/>
      <c r="GU48" s="272"/>
      <c r="GV48" s="272"/>
      <c r="GW48" s="272"/>
      <c r="GX48" s="272"/>
      <c r="GY48" s="272"/>
      <c r="GZ48" s="272"/>
      <c r="HA48" s="272"/>
      <c r="HB48" s="272"/>
      <c r="HC48" s="272"/>
      <c r="HD48" s="272"/>
      <c r="HE48" s="272"/>
      <c r="HF48" s="272"/>
      <c r="HG48" s="272"/>
      <c r="HH48" s="272"/>
      <c r="HI48" s="272"/>
      <c r="HJ48" s="272"/>
      <c r="HK48" s="272"/>
      <c r="HL48" s="272"/>
      <c r="HM48" s="272"/>
      <c r="HN48" s="272"/>
      <c r="HO48" s="272"/>
      <c r="HP48" s="272"/>
      <c r="HQ48" s="272"/>
      <c r="HR48" s="272"/>
      <c r="HS48" s="272"/>
      <c r="HT48" s="272"/>
      <c r="HU48" s="272"/>
      <c r="HV48" s="272"/>
      <c r="HW48" s="272"/>
      <c r="HX48" s="272"/>
      <c r="HY48" s="272"/>
      <c r="HZ48" s="272"/>
      <c r="IA48" s="272"/>
      <c r="IB48" s="272"/>
      <c r="IC48" s="272"/>
      <c r="ID48" s="272"/>
      <c r="IE48" s="272"/>
      <c r="IF48" s="272"/>
      <c r="IG48" s="272"/>
      <c r="IH48" s="272"/>
      <c r="II48" s="272"/>
      <c r="IJ48" s="272"/>
      <c r="IK48" s="272"/>
      <c r="IL48" s="272"/>
      <c r="IM48" s="272"/>
      <c r="IN48" s="272"/>
      <c r="IO48" s="272"/>
      <c r="IP48" s="272"/>
      <c r="IQ48" s="272"/>
      <c r="IR48" s="272"/>
      <c r="IS48" s="272"/>
      <c r="IT48" s="272"/>
      <c r="IU48" s="272"/>
      <c r="IV48" s="272"/>
    </row>
    <row r="49" spans="1:256" s="375" customFormat="1" ht="15" customHeight="1">
      <c r="A49" s="278"/>
      <c r="B49" s="278"/>
      <c r="C49" s="278"/>
      <c r="D49" s="484"/>
      <c r="E49" s="299"/>
      <c r="F49" s="299"/>
      <c r="G49" s="274"/>
      <c r="H49" s="274"/>
      <c r="I49" s="272"/>
      <c r="J49" s="273"/>
      <c r="K49" s="272"/>
      <c r="L49" s="272"/>
      <c r="M49" s="273"/>
      <c r="N49" s="272"/>
      <c r="O49" s="272"/>
      <c r="P49" s="272"/>
      <c r="Q49" s="272"/>
      <c r="R49" s="272"/>
      <c r="S49" s="272"/>
      <c r="T49" s="272"/>
      <c r="U49" s="272"/>
      <c r="V49" s="272"/>
      <c r="W49" s="272"/>
      <c r="X49" s="272"/>
      <c r="Y49" s="272"/>
      <c r="Z49" s="272"/>
      <c r="AA49" s="272"/>
      <c r="AB49" s="272"/>
      <c r="AC49" s="272"/>
      <c r="AD49" s="272"/>
      <c r="AE49" s="272"/>
      <c r="AF49" s="272"/>
      <c r="AG49" s="272"/>
      <c r="AH49" s="272"/>
      <c r="AI49" s="272"/>
      <c r="AJ49" s="272"/>
      <c r="AK49" s="272"/>
      <c r="AL49" s="272"/>
      <c r="AM49" s="272"/>
      <c r="AN49" s="272"/>
      <c r="AO49" s="272"/>
      <c r="AP49" s="272"/>
      <c r="AQ49" s="272"/>
      <c r="AR49" s="272"/>
      <c r="AS49" s="272"/>
      <c r="AT49" s="272"/>
      <c r="AU49" s="272"/>
      <c r="AV49" s="272"/>
      <c r="AW49" s="272"/>
      <c r="AX49" s="272"/>
      <c r="AY49" s="272"/>
      <c r="AZ49" s="272"/>
      <c r="BA49" s="272"/>
      <c r="BB49" s="272"/>
      <c r="BC49" s="272"/>
      <c r="BD49" s="272"/>
      <c r="BE49" s="272"/>
      <c r="BF49" s="272"/>
      <c r="BG49" s="272"/>
      <c r="BH49" s="272"/>
      <c r="BI49" s="272"/>
      <c r="BJ49" s="272"/>
      <c r="BK49" s="272"/>
      <c r="BL49" s="272"/>
      <c r="BM49" s="272"/>
      <c r="BN49" s="272"/>
      <c r="BO49" s="272"/>
      <c r="BP49" s="272"/>
      <c r="BQ49" s="272"/>
      <c r="BR49" s="272"/>
      <c r="BS49" s="272"/>
      <c r="BT49" s="272"/>
      <c r="BU49" s="272"/>
      <c r="BV49" s="272"/>
      <c r="BW49" s="272"/>
      <c r="BX49" s="272"/>
      <c r="BY49" s="272"/>
      <c r="BZ49" s="272"/>
      <c r="CA49" s="272"/>
      <c r="CB49" s="272"/>
      <c r="CC49" s="272"/>
      <c r="CD49" s="272"/>
      <c r="CE49" s="272"/>
      <c r="CF49" s="272"/>
      <c r="CG49" s="272"/>
      <c r="CH49" s="272"/>
      <c r="CI49" s="272"/>
      <c r="CJ49" s="272"/>
      <c r="CK49" s="272"/>
      <c r="CL49" s="272"/>
      <c r="CM49" s="272"/>
      <c r="CN49" s="272"/>
      <c r="CO49" s="272"/>
      <c r="CP49" s="272"/>
      <c r="CQ49" s="272"/>
      <c r="CR49" s="272"/>
      <c r="CS49" s="272"/>
      <c r="CT49" s="272"/>
      <c r="CU49" s="272"/>
      <c r="CV49" s="272"/>
      <c r="CW49" s="272"/>
      <c r="CX49" s="272"/>
      <c r="CY49" s="272"/>
      <c r="CZ49" s="272"/>
      <c r="DA49" s="272"/>
      <c r="DB49" s="272"/>
      <c r="DC49" s="272"/>
      <c r="DD49" s="272"/>
      <c r="DE49" s="272"/>
      <c r="DF49" s="272"/>
      <c r="DG49" s="272"/>
      <c r="DH49" s="272"/>
      <c r="DI49" s="272"/>
      <c r="DJ49" s="272"/>
      <c r="DK49" s="272"/>
      <c r="DL49" s="272"/>
      <c r="DM49" s="272"/>
      <c r="DN49" s="272"/>
      <c r="DO49" s="272"/>
      <c r="DP49" s="272"/>
      <c r="DQ49" s="272"/>
      <c r="DR49" s="272"/>
      <c r="DS49" s="272"/>
      <c r="DT49" s="272"/>
      <c r="DU49" s="272"/>
      <c r="DV49" s="272"/>
      <c r="DW49" s="272"/>
      <c r="DX49" s="272"/>
      <c r="DY49" s="272"/>
      <c r="DZ49" s="272"/>
      <c r="EA49" s="272"/>
      <c r="EB49" s="272"/>
      <c r="EC49" s="272"/>
      <c r="ED49" s="272"/>
      <c r="EE49" s="272"/>
      <c r="EF49" s="272"/>
      <c r="EG49" s="272"/>
      <c r="EH49" s="272"/>
      <c r="EI49" s="272"/>
      <c r="EJ49" s="272"/>
      <c r="EK49" s="272"/>
      <c r="EL49" s="272"/>
      <c r="EM49" s="272"/>
      <c r="EN49" s="272"/>
      <c r="EO49" s="272"/>
      <c r="EP49" s="272"/>
      <c r="EQ49" s="272"/>
      <c r="ER49" s="272"/>
      <c r="ES49" s="272"/>
      <c r="ET49" s="272"/>
      <c r="EU49" s="272"/>
      <c r="EV49" s="272"/>
      <c r="EW49" s="272"/>
      <c r="EX49" s="272"/>
      <c r="EY49" s="272"/>
      <c r="EZ49" s="272"/>
      <c r="FA49" s="272"/>
      <c r="FB49" s="272"/>
      <c r="FC49" s="272"/>
      <c r="FD49" s="272"/>
      <c r="FE49" s="272"/>
      <c r="FF49" s="272"/>
      <c r="FG49" s="272"/>
      <c r="FH49" s="272"/>
      <c r="FI49" s="272"/>
      <c r="FJ49" s="272"/>
      <c r="FK49" s="272"/>
      <c r="FL49" s="272"/>
      <c r="FM49" s="272"/>
      <c r="FN49" s="272"/>
      <c r="FO49" s="272"/>
      <c r="FP49" s="272"/>
      <c r="FQ49" s="272"/>
      <c r="FR49" s="272"/>
      <c r="FS49" s="272"/>
      <c r="FT49" s="272"/>
      <c r="FU49" s="272"/>
      <c r="FV49" s="272"/>
      <c r="FW49" s="272"/>
      <c r="FX49" s="272"/>
      <c r="FY49" s="272"/>
      <c r="FZ49" s="272"/>
      <c r="GA49" s="272"/>
      <c r="GB49" s="272"/>
      <c r="GC49" s="272"/>
      <c r="GD49" s="272"/>
      <c r="GE49" s="272"/>
      <c r="GF49" s="272"/>
      <c r="GG49" s="272"/>
      <c r="GH49" s="272"/>
      <c r="GI49" s="272"/>
      <c r="GJ49" s="272"/>
      <c r="GK49" s="272"/>
      <c r="GL49" s="272"/>
      <c r="GM49" s="272"/>
      <c r="GN49" s="272"/>
      <c r="GO49" s="272"/>
      <c r="GP49" s="272"/>
      <c r="GQ49" s="272"/>
      <c r="GR49" s="272"/>
      <c r="GS49" s="272"/>
      <c r="GT49" s="272"/>
      <c r="GU49" s="272"/>
      <c r="GV49" s="272"/>
      <c r="GW49" s="272"/>
      <c r="GX49" s="272"/>
      <c r="GY49" s="272"/>
      <c r="GZ49" s="272"/>
      <c r="HA49" s="272"/>
      <c r="HB49" s="272"/>
      <c r="HC49" s="272"/>
      <c r="HD49" s="272"/>
      <c r="HE49" s="272"/>
      <c r="HF49" s="272"/>
      <c r="HG49" s="272"/>
      <c r="HH49" s="272"/>
      <c r="HI49" s="272"/>
      <c r="HJ49" s="272"/>
      <c r="HK49" s="272"/>
      <c r="HL49" s="272"/>
      <c r="HM49" s="272"/>
      <c r="HN49" s="272"/>
      <c r="HO49" s="272"/>
      <c r="HP49" s="272"/>
      <c r="HQ49" s="272"/>
      <c r="HR49" s="272"/>
      <c r="HS49" s="272"/>
      <c r="HT49" s="272"/>
      <c r="HU49" s="272"/>
      <c r="HV49" s="272"/>
      <c r="HW49" s="272"/>
      <c r="HX49" s="272"/>
      <c r="HY49" s="272"/>
      <c r="HZ49" s="272"/>
      <c r="IA49" s="272"/>
      <c r="IB49" s="272"/>
      <c r="IC49" s="272"/>
      <c r="ID49" s="272"/>
      <c r="IE49" s="272"/>
      <c r="IF49" s="272"/>
      <c r="IG49" s="272"/>
      <c r="IH49" s="272"/>
      <c r="II49" s="272"/>
      <c r="IJ49" s="272"/>
      <c r="IK49" s="272"/>
      <c r="IL49" s="272"/>
      <c r="IM49" s="272"/>
      <c r="IN49" s="272"/>
      <c r="IO49" s="272"/>
      <c r="IP49" s="272"/>
      <c r="IQ49" s="272"/>
      <c r="IR49" s="272"/>
      <c r="IS49" s="272"/>
      <c r="IT49" s="272"/>
      <c r="IU49" s="272"/>
      <c r="IV49" s="272"/>
    </row>
    <row r="50" spans="1:256" s="375" customFormat="1" ht="15" customHeight="1">
      <c r="A50" s="278"/>
      <c r="B50" s="278"/>
      <c r="C50" s="278"/>
      <c r="D50" s="484"/>
      <c r="E50" s="299"/>
      <c r="F50" s="299"/>
      <c r="G50" s="274"/>
      <c r="H50" s="274"/>
      <c r="I50" s="272"/>
      <c r="J50" s="273"/>
      <c r="K50" s="272"/>
      <c r="L50" s="272"/>
      <c r="M50" s="273"/>
      <c r="N50" s="272"/>
      <c r="O50" s="272"/>
      <c r="P50" s="272"/>
      <c r="Q50" s="272"/>
      <c r="R50" s="272"/>
      <c r="S50" s="272"/>
      <c r="T50" s="272"/>
      <c r="U50" s="272"/>
      <c r="V50" s="272"/>
      <c r="W50" s="272"/>
      <c r="X50" s="272"/>
      <c r="Y50" s="272"/>
      <c r="Z50" s="272"/>
      <c r="AA50" s="272"/>
      <c r="AB50" s="272"/>
      <c r="AC50" s="272"/>
      <c r="AD50" s="272"/>
      <c r="AE50" s="272"/>
      <c r="AF50" s="272"/>
      <c r="AG50" s="272"/>
      <c r="AH50" s="272"/>
      <c r="AI50" s="272"/>
      <c r="AJ50" s="272"/>
      <c r="AK50" s="272"/>
      <c r="AL50" s="272"/>
      <c r="AM50" s="272"/>
      <c r="AN50" s="272"/>
      <c r="AO50" s="272"/>
      <c r="AP50" s="272"/>
      <c r="AQ50" s="272"/>
      <c r="AR50" s="272"/>
      <c r="AS50" s="272"/>
      <c r="AT50" s="272"/>
      <c r="AU50" s="272"/>
      <c r="AV50" s="272"/>
      <c r="AW50" s="272"/>
      <c r="AX50" s="272"/>
      <c r="AY50" s="272"/>
      <c r="AZ50" s="272"/>
      <c r="BA50" s="272"/>
      <c r="BB50" s="272"/>
      <c r="BC50" s="272"/>
      <c r="BD50" s="272"/>
      <c r="BE50" s="272"/>
      <c r="BF50" s="272"/>
      <c r="BG50" s="272"/>
      <c r="BH50" s="272"/>
      <c r="BI50" s="272"/>
      <c r="BJ50" s="272"/>
      <c r="BK50" s="272"/>
      <c r="BL50" s="272"/>
      <c r="BM50" s="272"/>
      <c r="BN50" s="272"/>
      <c r="BO50" s="272"/>
      <c r="BP50" s="272"/>
      <c r="BQ50" s="272"/>
      <c r="BR50" s="272"/>
      <c r="BS50" s="272"/>
      <c r="BT50" s="272"/>
      <c r="BU50" s="272"/>
      <c r="BV50" s="272"/>
      <c r="BW50" s="272"/>
      <c r="BX50" s="272"/>
      <c r="BY50" s="272"/>
      <c r="BZ50" s="272"/>
      <c r="CA50" s="272"/>
      <c r="CB50" s="272"/>
      <c r="CC50" s="272"/>
      <c r="CD50" s="272"/>
      <c r="CE50" s="272"/>
      <c r="CF50" s="272"/>
      <c r="CG50" s="272"/>
      <c r="CH50" s="272"/>
      <c r="CI50" s="272"/>
      <c r="CJ50" s="272"/>
      <c r="CK50" s="272"/>
      <c r="CL50" s="272"/>
      <c r="CM50" s="272"/>
      <c r="CN50" s="272"/>
      <c r="CO50" s="272"/>
      <c r="CP50" s="272"/>
      <c r="CQ50" s="272"/>
      <c r="CR50" s="272"/>
      <c r="CS50" s="272"/>
      <c r="CT50" s="272"/>
      <c r="CU50" s="272"/>
      <c r="CV50" s="272"/>
      <c r="CW50" s="272"/>
      <c r="CX50" s="272"/>
      <c r="CY50" s="272"/>
      <c r="CZ50" s="272"/>
      <c r="DA50" s="272"/>
      <c r="DB50" s="272"/>
      <c r="DC50" s="272"/>
      <c r="DD50" s="272"/>
      <c r="DE50" s="272"/>
      <c r="DF50" s="272"/>
      <c r="DG50" s="272"/>
      <c r="DH50" s="272"/>
      <c r="DI50" s="272"/>
      <c r="DJ50" s="272"/>
      <c r="DK50" s="272"/>
      <c r="DL50" s="272"/>
      <c r="DM50" s="272"/>
      <c r="DN50" s="272"/>
      <c r="DO50" s="272"/>
      <c r="DP50" s="272"/>
      <c r="DQ50" s="272"/>
      <c r="DR50" s="272"/>
      <c r="DS50" s="272"/>
      <c r="DT50" s="272"/>
      <c r="DU50" s="272"/>
      <c r="DV50" s="272"/>
      <c r="DW50" s="272"/>
      <c r="DX50" s="272"/>
      <c r="DY50" s="272"/>
      <c r="DZ50" s="272"/>
      <c r="EA50" s="272"/>
      <c r="EB50" s="272"/>
      <c r="EC50" s="272"/>
      <c r="ED50" s="272"/>
      <c r="EE50" s="272"/>
      <c r="EF50" s="272"/>
      <c r="EG50" s="272"/>
      <c r="EH50" s="272"/>
      <c r="EI50" s="272"/>
      <c r="EJ50" s="272"/>
      <c r="EK50" s="272"/>
      <c r="EL50" s="272"/>
      <c r="EM50" s="272"/>
      <c r="EN50" s="272"/>
      <c r="EO50" s="272"/>
      <c r="EP50" s="272"/>
      <c r="EQ50" s="272"/>
      <c r="ER50" s="272"/>
      <c r="ES50" s="272"/>
      <c r="ET50" s="272"/>
      <c r="EU50" s="272"/>
      <c r="EV50" s="272"/>
      <c r="EW50" s="272"/>
      <c r="EX50" s="272"/>
      <c r="EY50" s="272"/>
      <c r="EZ50" s="272"/>
      <c r="FA50" s="272"/>
      <c r="FB50" s="272"/>
      <c r="FC50" s="272"/>
      <c r="FD50" s="272"/>
      <c r="FE50" s="272"/>
      <c r="FF50" s="272"/>
      <c r="FG50" s="272"/>
      <c r="FH50" s="272"/>
      <c r="FI50" s="272"/>
      <c r="FJ50" s="272"/>
      <c r="FK50" s="272"/>
      <c r="FL50" s="272"/>
      <c r="FM50" s="272"/>
      <c r="FN50" s="272"/>
      <c r="FO50" s="272"/>
      <c r="FP50" s="272"/>
      <c r="FQ50" s="272"/>
      <c r="FR50" s="272"/>
      <c r="FS50" s="272"/>
      <c r="FT50" s="272"/>
      <c r="FU50" s="272"/>
      <c r="FV50" s="272"/>
      <c r="FW50" s="272"/>
      <c r="FX50" s="272"/>
      <c r="FY50" s="272"/>
      <c r="FZ50" s="272"/>
      <c r="GA50" s="272"/>
      <c r="GB50" s="272"/>
      <c r="GC50" s="272"/>
      <c r="GD50" s="272"/>
      <c r="GE50" s="272"/>
      <c r="GF50" s="272"/>
      <c r="GG50" s="272"/>
      <c r="GH50" s="272"/>
      <c r="GI50" s="272"/>
      <c r="GJ50" s="272"/>
      <c r="GK50" s="272"/>
      <c r="GL50" s="272"/>
      <c r="GM50" s="272"/>
      <c r="GN50" s="272"/>
      <c r="GO50" s="272"/>
      <c r="GP50" s="272"/>
      <c r="GQ50" s="272"/>
      <c r="GR50" s="272"/>
      <c r="GS50" s="272"/>
      <c r="GT50" s="272"/>
      <c r="GU50" s="272"/>
      <c r="GV50" s="272"/>
      <c r="GW50" s="272"/>
      <c r="GX50" s="272"/>
      <c r="GY50" s="272"/>
      <c r="GZ50" s="272"/>
      <c r="HA50" s="272"/>
      <c r="HB50" s="272"/>
      <c r="HC50" s="272"/>
      <c r="HD50" s="272"/>
      <c r="HE50" s="272"/>
      <c r="HF50" s="272"/>
      <c r="HG50" s="272"/>
      <c r="HH50" s="272"/>
      <c r="HI50" s="272"/>
      <c r="HJ50" s="272"/>
      <c r="HK50" s="272"/>
      <c r="HL50" s="272"/>
      <c r="HM50" s="272"/>
      <c r="HN50" s="272"/>
      <c r="HO50" s="272"/>
      <c r="HP50" s="272"/>
      <c r="HQ50" s="272"/>
      <c r="HR50" s="272"/>
      <c r="HS50" s="272"/>
      <c r="HT50" s="272"/>
      <c r="HU50" s="272"/>
      <c r="HV50" s="272"/>
      <c r="HW50" s="272"/>
      <c r="HX50" s="272"/>
      <c r="HY50" s="272"/>
      <c r="HZ50" s="272"/>
      <c r="IA50" s="272"/>
      <c r="IB50" s="272"/>
      <c r="IC50" s="272"/>
      <c r="ID50" s="272"/>
      <c r="IE50" s="272"/>
      <c r="IF50" s="272"/>
      <c r="IG50" s="272"/>
      <c r="IH50" s="272"/>
      <c r="II50" s="272"/>
      <c r="IJ50" s="272"/>
      <c r="IK50" s="272"/>
      <c r="IL50" s="272"/>
      <c r="IM50" s="272"/>
      <c r="IN50" s="272"/>
      <c r="IO50" s="272"/>
      <c r="IP50" s="272"/>
      <c r="IQ50" s="272"/>
      <c r="IR50" s="272"/>
      <c r="IS50" s="272"/>
      <c r="IT50" s="272"/>
      <c r="IU50" s="272"/>
      <c r="IV50" s="272"/>
    </row>
    <row r="51" spans="1:256" s="375" customFormat="1" ht="15" customHeight="1">
      <c r="A51" s="278"/>
      <c r="B51" s="278"/>
      <c r="C51" s="278"/>
      <c r="D51" s="484"/>
      <c r="E51" s="299"/>
      <c r="F51" s="299"/>
      <c r="G51" s="274"/>
      <c r="H51" s="274"/>
      <c r="I51" s="272"/>
      <c r="J51" s="273"/>
      <c r="K51" s="272"/>
      <c r="L51" s="272"/>
      <c r="M51" s="273"/>
      <c r="N51" s="272"/>
      <c r="O51" s="272"/>
      <c r="P51" s="272"/>
      <c r="Q51" s="272"/>
      <c r="R51" s="272"/>
      <c r="S51" s="272"/>
      <c r="T51" s="272"/>
      <c r="U51" s="272"/>
      <c r="V51" s="272"/>
      <c r="W51" s="272"/>
      <c r="X51" s="272"/>
      <c r="Y51" s="272"/>
      <c r="Z51" s="272"/>
      <c r="AA51" s="272"/>
      <c r="AB51" s="272"/>
      <c r="AC51" s="272"/>
      <c r="AD51" s="272"/>
      <c r="AE51" s="272"/>
      <c r="AF51" s="272"/>
      <c r="AG51" s="272"/>
      <c r="AH51" s="272"/>
      <c r="AI51" s="272"/>
      <c r="AJ51" s="272"/>
      <c r="AK51" s="272"/>
      <c r="AL51" s="272"/>
      <c r="AM51" s="272"/>
      <c r="AN51" s="272"/>
      <c r="AO51" s="272"/>
      <c r="AP51" s="272"/>
      <c r="AQ51" s="272"/>
      <c r="AR51" s="272"/>
      <c r="AS51" s="272"/>
      <c r="AT51" s="272"/>
      <c r="AU51" s="272"/>
      <c r="AV51" s="272"/>
      <c r="AW51" s="272"/>
      <c r="AX51" s="272"/>
      <c r="AY51" s="272"/>
      <c r="AZ51" s="272"/>
      <c r="BA51" s="272"/>
      <c r="BB51" s="272"/>
      <c r="BC51" s="272"/>
      <c r="BD51" s="272"/>
      <c r="BE51" s="272"/>
      <c r="BF51" s="272"/>
      <c r="BG51" s="272"/>
      <c r="BH51" s="272"/>
      <c r="BI51" s="272"/>
      <c r="BJ51" s="272"/>
      <c r="BK51" s="272"/>
      <c r="BL51" s="272"/>
      <c r="BM51" s="272"/>
      <c r="BN51" s="272"/>
      <c r="BO51" s="272"/>
      <c r="BP51" s="272"/>
      <c r="BQ51" s="272"/>
      <c r="BR51" s="272"/>
      <c r="BS51" s="272"/>
      <c r="BT51" s="272"/>
      <c r="BU51" s="272"/>
      <c r="BV51" s="272"/>
      <c r="BW51" s="272"/>
      <c r="BX51" s="272"/>
      <c r="BY51" s="272"/>
      <c r="BZ51" s="272"/>
      <c r="CA51" s="272"/>
      <c r="CB51" s="272"/>
      <c r="CC51" s="272"/>
      <c r="CD51" s="272"/>
      <c r="CE51" s="272"/>
      <c r="CF51" s="272"/>
      <c r="CG51" s="272"/>
      <c r="CH51" s="272"/>
      <c r="CI51" s="272"/>
      <c r="CJ51" s="272"/>
      <c r="CK51" s="272"/>
      <c r="CL51" s="272"/>
      <c r="CM51" s="272"/>
      <c r="CN51" s="272"/>
      <c r="CO51" s="272"/>
      <c r="CP51" s="272"/>
      <c r="CQ51" s="272"/>
      <c r="CR51" s="272"/>
      <c r="CS51" s="272"/>
      <c r="CT51" s="272"/>
      <c r="CU51" s="272"/>
      <c r="CV51" s="272"/>
      <c r="CW51" s="272"/>
      <c r="CX51" s="272"/>
      <c r="CY51" s="272"/>
      <c r="CZ51" s="272"/>
      <c r="DA51" s="272"/>
      <c r="DB51" s="272"/>
      <c r="DC51" s="272"/>
      <c r="DD51" s="272"/>
      <c r="DE51" s="272"/>
      <c r="DF51" s="272"/>
      <c r="DG51" s="272"/>
      <c r="DH51" s="272"/>
      <c r="DI51" s="272"/>
      <c r="DJ51" s="272"/>
      <c r="DK51" s="272"/>
      <c r="DL51" s="272"/>
      <c r="DM51" s="272"/>
      <c r="DN51" s="272"/>
      <c r="DO51" s="272"/>
      <c r="DP51" s="272"/>
      <c r="DQ51" s="272"/>
      <c r="DR51" s="272"/>
      <c r="DS51" s="272"/>
      <c r="DT51" s="272"/>
      <c r="DU51" s="272"/>
      <c r="DV51" s="272"/>
      <c r="DW51" s="272"/>
      <c r="DX51" s="272"/>
      <c r="DY51" s="272"/>
      <c r="DZ51" s="272"/>
      <c r="EA51" s="272"/>
      <c r="EB51" s="272"/>
      <c r="EC51" s="272"/>
      <c r="ED51" s="272"/>
      <c r="EE51" s="272"/>
      <c r="EF51" s="272"/>
      <c r="EG51" s="272"/>
      <c r="EH51" s="272"/>
      <c r="EI51" s="272"/>
      <c r="EJ51" s="272"/>
      <c r="EK51" s="272"/>
      <c r="EL51" s="272"/>
      <c r="EM51" s="272"/>
      <c r="EN51" s="272"/>
      <c r="EO51" s="272"/>
      <c r="EP51" s="272"/>
      <c r="EQ51" s="272"/>
      <c r="ER51" s="272"/>
      <c r="ES51" s="272"/>
      <c r="ET51" s="272"/>
      <c r="EU51" s="272"/>
      <c r="EV51" s="272"/>
      <c r="EW51" s="272"/>
      <c r="EX51" s="272"/>
      <c r="EY51" s="272"/>
      <c r="EZ51" s="272"/>
      <c r="FA51" s="272"/>
      <c r="FB51" s="272"/>
      <c r="FC51" s="272"/>
      <c r="FD51" s="272"/>
      <c r="FE51" s="272"/>
      <c r="FF51" s="272"/>
      <c r="FG51" s="272"/>
      <c r="FH51" s="272"/>
      <c r="FI51" s="272"/>
      <c r="FJ51" s="272"/>
      <c r="FK51" s="272"/>
      <c r="FL51" s="272"/>
      <c r="FM51" s="272"/>
      <c r="FN51" s="272"/>
      <c r="FO51" s="272"/>
      <c r="FP51" s="272"/>
      <c r="FQ51" s="272"/>
      <c r="FR51" s="272"/>
      <c r="FS51" s="272"/>
      <c r="FT51" s="272"/>
      <c r="FU51" s="272"/>
      <c r="FV51" s="272"/>
      <c r="FW51" s="272"/>
      <c r="FX51" s="272"/>
      <c r="FY51" s="272"/>
      <c r="FZ51" s="272"/>
      <c r="GA51" s="272"/>
      <c r="GB51" s="272"/>
      <c r="GC51" s="272"/>
      <c r="GD51" s="272"/>
      <c r="GE51" s="272"/>
      <c r="GF51" s="272"/>
      <c r="GG51" s="272"/>
      <c r="GH51" s="272"/>
      <c r="GI51" s="272"/>
      <c r="GJ51" s="272"/>
      <c r="GK51" s="272"/>
      <c r="GL51" s="272"/>
      <c r="GM51" s="272"/>
      <c r="GN51" s="272"/>
      <c r="GO51" s="272"/>
      <c r="GP51" s="272"/>
      <c r="GQ51" s="272"/>
      <c r="GR51" s="272"/>
      <c r="GS51" s="272"/>
      <c r="GT51" s="272"/>
      <c r="GU51" s="272"/>
      <c r="GV51" s="272"/>
      <c r="GW51" s="272"/>
      <c r="GX51" s="272"/>
      <c r="GY51" s="272"/>
      <c r="GZ51" s="272"/>
      <c r="HA51" s="272"/>
      <c r="HB51" s="272"/>
      <c r="HC51" s="272"/>
      <c r="HD51" s="272"/>
      <c r="HE51" s="272"/>
      <c r="HF51" s="272"/>
      <c r="HG51" s="272"/>
      <c r="HH51" s="272"/>
      <c r="HI51" s="272"/>
      <c r="HJ51" s="272"/>
      <c r="HK51" s="272"/>
      <c r="HL51" s="272"/>
      <c r="HM51" s="272"/>
      <c r="HN51" s="272"/>
      <c r="HO51" s="272"/>
      <c r="HP51" s="272"/>
      <c r="HQ51" s="272"/>
      <c r="HR51" s="272"/>
      <c r="HS51" s="272"/>
      <c r="HT51" s="272"/>
      <c r="HU51" s="272"/>
      <c r="HV51" s="272"/>
      <c r="HW51" s="272"/>
      <c r="HX51" s="272"/>
      <c r="HY51" s="272"/>
      <c r="HZ51" s="272"/>
      <c r="IA51" s="272"/>
      <c r="IB51" s="272"/>
      <c r="IC51" s="272"/>
      <c r="ID51" s="272"/>
      <c r="IE51" s="272"/>
      <c r="IF51" s="272"/>
      <c r="IG51" s="272"/>
      <c r="IH51" s="272"/>
      <c r="II51" s="272"/>
      <c r="IJ51" s="272"/>
      <c r="IK51" s="272"/>
      <c r="IL51" s="272"/>
      <c r="IM51" s="272"/>
      <c r="IN51" s="272"/>
      <c r="IO51" s="272"/>
      <c r="IP51" s="272"/>
      <c r="IQ51" s="272"/>
      <c r="IR51" s="272"/>
      <c r="IS51" s="272"/>
      <c r="IT51" s="272"/>
      <c r="IU51" s="272"/>
      <c r="IV51" s="272"/>
    </row>
    <row r="52" spans="1:256" s="375" customFormat="1" ht="15" customHeight="1">
      <c r="A52" s="278"/>
      <c r="B52" s="278"/>
      <c r="C52" s="278"/>
      <c r="D52" s="484"/>
      <c r="E52" s="299"/>
      <c r="F52" s="299"/>
      <c r="G52" s="274"/>
      <c r="H52" s="274"/>
      <c r="I52" s="272"/>
      <c r="J52" s="273"/>
      <c r="K52" s="272"/>
      <c r="L52" s="272"/>
      <c r="M52" s="273"/>
      <c r="N52" s="272"/>
      <c r="O52" s="272"/>
      <c r="P52" s="272"/>
      <c r="Q52" s="272"/>
      <c r="R52" s="272"/>
      <c r="S52" s="272"/>
      <c r="T52" s="272"/>
      <c r="U52" s="272"/>
      <c r="V52" s="272"/>
      <c r="W52" s="272"/>
      <c r="X52" s="272"/>
      <c r="Y52" s="272"/>
      <c r="Z52" s="272"/>
      <c r="AA52" s="272"/>
      <c r="AB52" s="272"/>
      <c r="AC52" s="272"/>
      <c r="AD52" s="272"/>
      <c r="AE52" s="272"/>
      <c r="AF52" s="272"/>
      <c r="AG52" s="272"/>
      <c r="AH52" s="272"/>
      <c r="AI52" s="272"/>
      <c r="AJ52" s="272"/>
      <c r="AK52" s="272"/>
      <c r="AL52" s="272"/>
      <c r="AM52" s="272"/>
      <c r="AN52" s="272"/>
      <c r="AO52" s="272"/>
      <c r="AP52" s="272"/>
      <c r="AQ52" s="272"/>
      <c r="AR52" s="272"/>
      <c r="AS52" s="272"/>
      <c r="AT52" s="272"/>
      <c r="AU52" s="272"/>
      <c r="AV52" s="272"/>
      <c r="AW52" s="272"/>
      <c r="AX52" s="272"/>
      <c r="AY52" s="272"/>
      <c r="AZ52" s="272"/>
      <c r="BA52" s="272"/>
      <c r="BB52" s="272"/>
      <c r="BC52" s="272"/>
      <c r="BD52" s="272"/>
      <c r="BE52" s="272"/>
      <c r="BF52" s="272"/>
      <c r="BG52" s="272"/>
      <c r="BH52" s="272"/>
      <c r="BI52" s="272"/>
      <c r="BJ52" s="272"/>
      <c r="BK52" s="272"/>
      <c r="BL52" s="272"/>
      <c r="BM52" s="272"/>
      <c r="BN52" s="272"/>
      <c r="BO52" s="272"/>
      <c r="BP52" s="272"/>
      <c r="BQ52" s="272"/>
      <c r="BR52" s="272"/>
      <c r="BS52" s="272"/>
      <c r="BT52" s="272"/>
      <c r="BU52" s="272"/>
      <c r="BV52" s="272"/>
      <c r="BW52" s="272"/>
      <c r="BX52" s="272"/>
      <c r="BY52" s="272"/>
      <c r="BZ52" s="272"/>
      <c r="CA52" s="272"/>
      <c r="CB52" s="272"/>
      <c r="CC52" s="272"/>
      <c r="CD52" s="272"/>
      <c r="CE52" s="272"/>
      <c r="CF52" s="272"/>
      <c r="CG52" s="272"/>
      <c r="CH52" s="272"/>
      <c r="CI52" s="272"/>
      <c r="CJ52" s="272"/>
      <c r="CK52" s="272"/>
      <c r="CL52" s="272"/>
      <c r="CM52" s="272"/>
      <c r="CN52" s="272"/>
      <c r="CO52" s="272"/>
      <c r="CP52" s="272"/>
      <c r="CQ52" s="272"/>
      <c r="CR52" s="272"/>
      <c r="CS52" s="272"/>
      <c r="CT52" s="272"/>
      <c r="CU52" s="272"/>
      <c r="CV52" s="272"/>
      <c r="CW52" s="272"/>
      <c r="CX52" s="272"/>
      <c r="CY52" s="272"/>
      <c r="CZ52" s="272"/>
      <c r="DA52" s="272"/>
      <c r="DB52" s="272"/>
      <c r="DC52" s="272"/>
      <c r="DD52" s="272"/>
      <c r="DE52" s="272"/>
      <c r="DF52" s="272"/>
      <c r="DG52" s="272"/>
      <c r="DH52" s="272"/>
      <c r="DI52" s="272"/>
      <c r="DJ52" s="272"/>
      <c r="DK52" s="272"/>
      <c r="DL52" s="272"/>
      <c r="DM52" s="272"/>
      <c r="DN52" s="272"/>
      <c r="DO52" s="272"/>
      <c r="DP52" s="272"/>
      <c r="DQ52" s="272"/>
      <c r="DR52" s="272"/>
      <c r="DS52" s="272"/>
      <c r="DT52" s="272"/>
      <c r="DU52" s="272"/>
      <c r="DV52" s="272"/>
      <c r="DW52" s="272"/>
      <c r="DX52" s="272"/>
      <c r="DY52" s="272"/>
      <c r="DZ52" s="272"/>
      <c r="EA52" s="272"/>
      <c r="EB52" s="272"/>
      <c r="EC52" s="272"/>
      <c r="ED52" s="272"/>
      <c r="EE52" s="272"/>
      <c r="EF52" s="272"/>
      <c r="EG52" s="272"/>
      <c r="EH52" s="272"/>
      <c r="EI52" s="272"/>
      <c r="EJ52" s="272"/>
      <c r="EK52" s="272"/>
      <c r="EL52" s="272"/>
      <c r="EM52" s="272"/>
      <c r="EN52" s="272"/>
      <c r="EO52" s="272"/>
      <c r="EP52" s="272"/>
      <c r="EQ52" s="272"/>
      <c r="ER52" s="272"/>
      <c r="ES52" s="272"/>
      <c r="ET52" s="272"/>
      <c r="EU52" s="272"/>
      <c r="EV52" s="272"/>
      <c r="EW52" s="272"/>
      <c r="EX52" s="272"/>
      <c r="EY52" s="272"/>
      <c r="EZ52" s="272"/>
      <c r="FA52" s="272"/>
      <c r="FB52" s="272"/>
      <c r="FC52" s="272"/>
      <c r="FD52" s="272"/>
      <c r="FE52" s="272"/>
      <c r="FF52" s="272"/>
      <c r="FG52" s="272"/>
      <c r="FH52" s="272"/>
      <c r="FI52" s="272"/>
      <c r="FJ52" s="272"/>
      <c r="FK52" s="272"/>
      <c r="FL52" s="272"/>
      <c r="FM52" s="272"/>
      <c r="FN52" s="272"/>
      <c r="FO52" s="272"/>
      <c r="FP52" s="272"/>
      <c r="FQ52" s="272"/>
      <c r="FR52" s="272"/>
      <c r="FS52" s="272"/>
      <c r="FT52" s="272"/>
      <c r="FU52" s="272"/>
      <c r="FV52" s="272"/>
      <c r="FW52" s="272"/>
      <c r="FX52" s="272"/>
      <c r="FY52" s="272"/>
      <c r="FZ52" s="272"/>
      <c r="GA52" s="272"/>
      <c r="GB52" s="272"/>
      <c r="GC52" s="272"/>
      <c r="GD52" s="272"/>
      <c r="GE52" s="272"/>
      <c r="GF52" s="272"/>
      <c r="GG52" s="272"/>
      <c r="GH52" s="272"/>
      <c r="GI52" s="272"/>
      <c r="GJ52" s="272"/>
      <c r="GK52" s="272"/>
      <c r="GL52" s="272"/>
      <c r="GM52" s="272"/>
      <c r="GN52" s="272"/>
      <c r="GO52" s="272"/>
      <c r="GP52" s="272"/>
      <c r="GQ52" s="272"/>
      <c r="GR52" s="272"/>
      <c r="GS52" s="272"/>
      <c r="GT52" s="272"/>
      <c r="GU52" s="272"/>
      <c r="GV52" s="272"/>
      <c r="GW52" s="272"/>
      <c r="GX52" s="272"/>
      <c r="GY52" s="272"/>
      <c r="GZ52" s="272"/>
      <c r="HA52" s="272"/>
      <c r="HB52" s="272"/>
      <c r="HC52" s="272"/>
      <c r="HD52" s="272"/>
      <c r="HE52" s="272"/>
      <c r="HF52" s="272"/>
      <c r="HG52" s="272"/>
      <c r="HH52" s="272"/>
      <c r="HI52" s="272"/>
      <c r="HJ52" s="272"/>
      <c r="HK52" s="272"/>
      <c r="HL52" s="272"/>
      <c r="HM52" s="272"/>
      <c r="HN52" s="272"/>
      <c r="HO52" s="272"/>
      <c r="HP52" s="272"/>
      <c r="HQ52" s="272"/>
      <c r="HR52" s="272"/>
      <c r="HS52" s="272"/>
      <c r="HT52" s="272"/>
      <c r="HU52" s="272"/>
      <c r="HV52" s="272"/>
      <c r="HW52" s="272"/>
      <c r="HX52" s="272"/>
      <c r="HY52" s="272"/>
      <c r="HZ52" s="272"/>
      <c r="IA52" s="272"/>
      <c r="IB52" s="272"/>
      <c r="IC52" s="272"/>
      <c r="ID52" s="272"/>
      <c r="IE52" s="272"/>
      <c r="IF52" s="272"/>
      <c r="IG52" s="272"/>
      <c r="IH52" s="272"/>
      <c r="II52" s="272"/>
      <c r="IJ52" s="272"/>
      <c r="IK52" s="272"/>
      <c r="IL52" s="272"/>
      <c r="IM52" s="272"/>
      <c r="IN52" s="272"/>
      <c r="IO52" s="272"/>
      <c r="IP52" s="272"/>
      <c r="IQ52" s="272"/>
      <c r="IR52" s="272"/>
      <c r="IS52" s="272"/>
      <c r="IT52" s="272"/>
      <c r="IU52" s="272"/>
      <c r="IV52" s="272"/>
    </row>
    <row r="53" spans="1:256" s="375" customFormat="1" ht="15" customHeight="1">
      <c r="A53" s="278"/>
      <c r="B53" s="278"/>
      <c r="C53" s="278"/>
      <c r="D53" s="484"/>
      <c r="E53" s="299"/>
      <c r="F53" s="299"/>
      <c r="G53" s="274"/>
      <c r="H53" s="274"/>
      <c r="I53" s="272"/>
      <c r="J53" s="273"/>
      <c r="K53" s="272"/>
      <c r="L53" s="272"/>
      <c r="M53" s="273"/>
      <c r="N53" s="272"/>
      <c r="O53" s="272"/>
      <c r="P53" s="272"/>
      <c r="Q53" s="272"/>
      <c r="R53" s="272"/>
      <c r="S53" s="272"/>
      <c r="T53" s="272"/>
      <c r="U53" s="272"/>
      <c r="V53" s="272"/>
      <c r="W53" s="272"/>
      <c r="X53" s="272"/>
      <c r="Y53" s="272"/>
      <c r="Z53" s="272"/>
      <c r="AA53" s="272"/>
      <c r="AB53" s="272"/>
      <c r="AC53" s="272"/>
      <c r="AD53" s="272"/>
      <c r="AE53" s="272"/>
      <c r="AF53" s="272"/>
      <c r="AG53" s="272"/>
      <c r="AH53" s="272"/>
      <c r="AI53" s="272"/>
      <c r="AJ53" s="272"/>
      <c r="AK53" s="272"/>
      <c r="AL53" s="272"/>
      <c r="AM53" s="272"/>
      <c r="AN53" s="272"/>
      <c r="AO53" s="272"/>
      <c r="AP53" s="272"/>
      <c r="AQ53" s="272"/>
      <c r="AR53" s="272"/>
      <c r="AS53" s="272"/>
      <c r="AT53" s="272"/>
      <c r="AU53" s="272"/>
      <c r="AV53" s="272"/>
      <c r="AW53" s="272"/>
      <c r="AX53" s="272"/>
      <c r="AY53" s="272"/>
      <c r="AZ53" s="272"/>
      <c r="BA53" s="272"/>
      <c r="BB53" s="272"/>
      <c r="BC53" s="272"/>
      <c r="BD53" s="272"/>
      <c r="BE53" s="272"/>
      <c r="BF53" s="272"/>
      <c r="BG53" s="272"/>
      <c r="BH53" s="272"/>
      <c r="BI53" s="272"/>
      <c r="BJ53" s="272"/>
      <c r="BK53" s="272"/>
      <c r="BL53" s="272"/>
      <c r="BM53" s="272"/>
      <c r="BN53" s="272"/>
      <c r="BO53" s="272"/>
      <c r="BP53" s="272"/>
      <c r="BQ53" s="272"/>
      <c r="BR53" s="272"/>
      <c r="BS53" s="272"/>
      <c r="BT53" s="272"/>
      <c r="BU53" s="272"/>
      <c r="BV53" s="272"/>
      <c r="BW53" s="272"/>
      <c r="BX53" s="272"/>
      <c r="BY53" s="272"/>
      <c r="BZ53" s="272"/>
      <c r="CA53" s="272"/>
      <c r="CB53" s="272"/>
      <c r="CC53" s="272"/>
      <c r="CD53" s="272"/>
      <c r="CE53" s="272"/>
      <c r="CF53" s="272"/>
      <c r="CG53" s="272"/>
      <c r="CH53" s="272"/>
      <c r="CI53" s="272"/>
      <c r="CJ53" s="272"/>
      <c r="CK53" s="272"/>
      <c r="CL53" s="272"/>
      <c r="CM53" s="272"/>
      <c r="CN53" s="272"/>
      <c r="CO53" s="272"/>
      <c r="CP53" s="272"/>
      <c r="CQ53" s="272"/>
      <c r="CR53" s="272"/>
      <c r="CS53" s="272"/>
      <c r="CT53" s="272"/>
      <c r="CU53" s="272"/>
      <c r="CV53" s="272"/>
      <c r="CW53" s="272"/>
      <c r="CX53" s="272"/>
      <c r="CY53" s="272"/>
      <c r="CZ53" s="272"/>
      <c r="DA53" s="272"/>
      <c r="DB53" s="272"/>
      <c r="DC53" s="272"/>
      <c r="DD53" s="272"/>
      <c r="DE53" s="272"/>
      <c r="DF53" s="272"/>
      <c r="DG53" s="272"/>
      <c r="DH53" s="272"/>
      <c r="DI53" s="272"/>
      <c r="DJ53" s="272"/>
      <c r="DK53" s="272"/>
      <c r="DL53" s="272"/>
      <c r="DM53" s="272"/>
      <c r="DN53" s="272"/>
      <c r="DO53" s="272"/>
      <c r="DP53" s="272"/>
      <c r="DQ53" s="272"/>
      <c r="DR53" s="272"/>
      <c r="DS53" s="272"/>
      <c r="DT53" s="272"/>
      <c r="DU53" s="272"/>
      <c r="DV53" s="272"/>
      <c r="DW53" s="272"/>
      <c r="DX53" s="272"/>
      <c r="DY53" s="272"/>
      <c r="DZ53" s="272"/>
      <c r="EA53" s="272"/>
      <c r="EB53" s="272"/>
      <c r="EC53" s="272"/>
      <c r="ED53" s="272"/>
      <c r="EE53" s="272"/>
      <c r="EF53" s="272"/>
      <c r="EG53" s="272"/>
      <c r="EH53" s="272"/>
      <c r="EI53" s="272"/>
      <c r="EJ53" s="272"/>
      <c r="EK53" s="272"/>
      <c r="EL53" s="272"/>
      <c r="EM53" s="272"/>
      <c r="EN53" s="272"/>
      <c r="EO53" s="272"/>
      <c r="EP53" s="272"/>
      <c r="EQ53" s="272"/>
      <c r="ER53" s="272"/>
      <c r="ES53" s="272"/>
      <c r="ET53" s="272"/>
      <c r="EU53" s="272"/>
      <c r="EV53" s="272"/>
      <c r="EW53" s="272"/>
      <c r="EX53" s="272"/>
      <c r="EY53" s="272"/>
      <c r="EZ53" s="272"/>
      <c r="FA53" s="272"/>
      <c r="FB53" s="272"/>
      <c r="FC53" s="272"/>
      <c r="FD53" s="272"/>
      <c r="FE53" s="272"/>
      <c r="FF53" s="272"/>
      <c r="FG53" s="272"/>
      <c r="FH53" s="272"/>
      <c r="FI53" s="272"/>
      <c r="FJ53" s="272"/>
      <c r="FK53" s="272"/>
      <c r="FL53" s="272"/>
      <c r="FM53" s="272"/>
      <c r="FN53" s="272"/>
      <c r="FO53" s="272"/>
      <c r="FP53" s="272"/>
      <c r="FQ53" s="272"/>
      <c r="FR53" s="272"/>
      <c r="FS53" s="272"/>
      <c r="FT53" s="272"/>
      <c r="FU53" s="272"/>
      <c r="FV53" s="272"/>
      <c r="FW53" s="272"/>
      <c r="FX53" s="272"/>
      <c r="FY53" s="272"/>
      <c r="FZ53" s="272"/>
      <c r="GA53" s="272"/>
      <c r="GB53" s="272"/>
      <c r="GC53" s="272"/>
      <c r="GD53" s="272"/>
      <c r="GE53" s="272"/>
      <c r="GF53" s="272"/>
      <c r="GG53" s="272"/>
      <c r="GH53" s="272"/>
      <c r="GI53" s="272"/>
      <c r="GJ53" s="272"/>
      <c r="GK53" s="272"/>
      <c r="GL53" s="272"/>
      <c r="GM53" s="272"/>
      <c r="GN53" s="272"/>
      <c r="GO53" s="272"/>
      <c r="GP53" s="272"/>
      <c r="GQ53" s="272"/>
      <c r="GR53" s="272"/>
      <c r="GS53" s="272"/>
      <c r="GT53" s="272"/>
      <c r="GU53" s="272"/>
      <c r="GV53" s="272"/>
      <c r="GW53" s="272"/>
      <c r="GX53" s="272"/>
      <c r="GY53" s="272"/>
      <c r="GZ53" s="272"/>
      <c r="HA53" s="272"/>
      <c r="HB53" s="272"/>
      <c r="HC53" s="272"/>
      <c r="HD53" s="272"/>
      <c r="HE53" s="272"/>
      <c r="HF53" s="272"/>
      <c r="HG53" s="272"/>
      <c r="HH53" s="272"/>
      <c r="HI53" s="272"/>
      <c r="HJ53" s="272"/>
      <c r="HK53" s="272"/>
      <c r="HL53" s="272"/>
      <c r="HM53" s="272"/>
      <c r="HN53" s="272"/>
      <c r="HO53" s="272"/>
      <c r="HP53" s="272"/>
      <c r="HQ53" s="272"/>
      <c r="HR53" s="272"/>
      <c r="HS53" s="272"/>
      <c r="HT53" s="272"/>
      <c r="HU53" s="272"/>
      <c r="HV53" s="272"/>
      <c r="HW53" s="272"/>
      <c r="HX53" s="272"/>
      <c r="HY53" s="272"/>
      <c r="HZ53" s="272"/>
      <c r="IA53" s="272"/>
      <c r="IB53" s="272"/>
      <c r="IC53" s="272"/>
      <c r="ID53" s="272"/>
      <c r="IE53" s="272"/>
      <c r="IF53" s="272"/>
      <c r="IG53" s="272"/>
      <c r="IH53" s="272"/>
      <c r="II53" s="272"/>
      <c r="IJ53" s="272"/>
      <c r="IK53" s="272"/>
      <c r="IL53" s="272"/>
      <c r="IM53" s="272"/>
      <c r="IN53" s="272"/>
      <c r="IO53" s="272"/>
      <c r="IP53" s="272"/>
      <c r="IQ53" s="272"/>
      <c r="IR53" s="272"/>
      <c r="IS53" s="272"/>
      <c r="IT53" s="272"/>
      <c r="IU53" s="272"/>
      <c r="IV53" s="272"/>
    </row>
    <row r="54" spans="1:256" s="375" customFormat="1" ht="15" customHeight="1">
      <c r="A54" s="278"/>
      <c r="B54" s="278"/>
      <c r="C54" s="278"/>
      <c r="D54" s="484"/>
      <c r="E54" s="299"/>
      <c r="F54" s="299"/>
      <c r="G54" s="274"/>
      <c r="H54" s="274"/>
      <c r="I54" s="272"/>
      <c r="J54" s="273"/>
      <c r="K54" s="272"/>
      <c r="L54" s="272"/>
      <c r="M54" s="273"/>
      <c r="N54" s="272"/>
      <c r="O54" s="272"/>
      <c r="P54" s="272"/>
      <c r="Q54" s="272"/>
      <c r="R54" s="272"/>
      <c r="S54" s="272"/>
      <c r="T54" s="272"/>
      <c r="U54" s="272"/>
      <c r="V54" s="272"/>
      <c r="W54" s="272"/>
      <c r="X54" s="272"/>
      <c r="Y54" s="272"/>
      <c r="Z54" s="272"/>
      <c r="AA54" s="272"/>
      <c r="AB54" s="272"/>
      <c r="AC54" s="272"/>
      <c r="AD54" s="272"/>
      <c r="AE54" s="272"/>
      <c r="AF54" s="272"/>
      <c r="AG54" s="272"/>
      <c r="AH54" s="272"/>
      <c r="AI54" s="272"/>
      <c r="AJ54" s="272"/>
      <c r="AK54" s="272"/>
      <c r="AL54" s="272"/>
      <c r="AM54" s="272"/>
      <c r="AN54" s="272"/>
      <c r="AO54" s="272"/>
      <c r="AP54" s="272"/>
      <c r="AQ54" s="272"/>
      <c r="AR54" s="272"/>
      <c r="AS54" s="272"/>
      <c r="AT54" s="272"/>
      <c r="AU54" s="272"/>
      <c r="AV54" s="272"/>
      <c r="AW54" s="272"/>
      <c r="AX54" s="272"/>
      <c r="AY54" s="272"/>
      <c r="AZ54" s="272"/>
      <c r="BA54" s="272"/>
      <c r="BB54" s="272"/>
      <c r="BC54" s="272"/>
      <c r="BD54" s="272"/>
      <c r="BE54" s="272"/>
      <c r="BF54" s="272"/>
      <c r="BG54" s="272"/>
      <c r="BH54" s="272"/>
      <c r="BI54" s="272"/>
      <c r="BJ54" s="272"/>
      <c r="BK54" s="272"/>
      <c r="BL54" s="272"/>
      <c r="BM54" s="272"/>
      <c r="BN54" s="272"/>
      <c r="BO54" s="272"/>
      <c r="BP54" s="272"/>
      <c r="BQ54" s="272"/>
      <c r="BR54" s="272"/>
      <c r="BS54" s="272"/>
      <c r="BT54" s="272"/>
      <c r="BU54" s="272"/>
      <c r="BV54" s="272"/>
      <c r="BW54" s="272"/>
      <c r="BX54" s="272"/>
      <c r="BY54" s="272"/>
      <c r="BZ54" s="272"/>
      <c r="CA54" s="272"/>
      <c r="CB54" s="272"/>
      <c r="CC54" s="272"/>
      <c r="CD54" s="272"/>
      <c r="CE54" s="272"/>
      <c r="CF54" s="272"/>
      <c r="CG54" s="272"/>
      <c r="CH54" s="272"/>
      <c r="CI54" s="272"/>
      <c r="CJ54" s="272"/>
      <c r="CK54" s="272"/>
      <c r="CL54" s="272"/>
      <c r="CM54" s="272"/>
      <c r="CN54" s="272"/>
      <c r="CO54" s="272"/>
      <c r="CP54" s="272"/>
      <c r="CQ54" s="272"/>
      <c r="CR54" s="272"/>
      <c r="CS54" s="272"/>
      <c r="CT54" s="272"/>
      <c r="CU54" s="272"/>
      <c r="CV54" s="272"/>
      <c r="CW54" s="272"/>
      <c r="CX54" s="272"/>
      <c r="CY54" s="272"/>
      <c r="CZ54" s="272"/>
      <c r="DA54" s="272"/>
      <c r="DB54" s="272"/>
      <c r="DC54" s="272"/>
      <c r="DD54" s="272"/>
      <c r="DE54" s="272"/>
      <c r="DF54" s="272"/>
      <c r="DG54" s="272"/>
      <c r="DH54" s="272"/>
      <c r="DI54" s="272"/>
      <c r="DJ54" s="272"/>
      <c r="DK54" s="272"/>
      <c r="DL54" s="272"/>
      <c r="DM54" s="272"/>
      <c r="DN54" s="272"/>
      <c r="DO54" s="272"/>
      <c r="DP54" s="272"/>
      <c r="DQ54" s="272"/>
      <c r="DR54" s="272"/>
      <c r="DS54" s="272"/>
      <c r="DT54" s="272"/>
      <c r="DU54" s="272"/>
      <c r="DV54" s="272"/>
      <c r="DW54" s="272"/>
      <c r="DX54" s="272"/>
      <c r="DY54" s="272"/>
      <c r="DZ54" s="272"/>
      <c r="EA54" s="272"/>
      <c r="EB54" s="272"/>
      <c r="EC54" s="272"/>
      <c r="ED54" s="272"/>
      <c r="EE54" s="272"/>
      <c r="EF54" s="272"/>
      <c r="EG54" s="272"/>
      <c r="EH54" s="272"/>
      <c r="EI54" s="272"/>
      <c r="EJ54" s="272"/>
      <c r="EK54" s="272"/>
      <c r="EL54" s="272"/>
      <c r="EM54" s="272"/>
      <c r="EN54" s="272"/>
      <c r="EO54" s="272"/>
      <c r="EP54" s="272"/>
      <c r="EQ54" s="272"/>
      <c r="ER54" s="272"/>
      <c r="ES54" s="272"/>
      <c r="ET54" s="272"/>
      <c r="EU54" s="272"/>
      <c r="EV54" s="272"/>
      <c r="EW54" s="272"/>
      <c r="EX54" s="272"/>
      <c r="EY54" s="272"/>
      <c r="EZ54" s="272"/>
      <c r="FA54" s="272"/>
      <c r="FB54" s="272"/>
      <c r="FC54" s="272"/>
      <c r="FD54" s="272"/>
      <c r="FE54" s="272"/>
      <c r="FF54" s="272"/>
      <c r="FG54" s="272"/>
      <c r="FH54" s="272"/>
      <c r="FI54" s="272"/>
      <c r="FJ54" s="272"/>
      <c r="FK54" s="272"/>
      <c r="FL54" s="272"/>
      <c r="FM54" s="272"/>
      <c r="FN54" s="272"/>
      <c r="FO54" s="272"/>
      <c r="FP54" s="272"/>
      <c r="FQ54" s="272"/>
      <c r="FR54" s="272"/>
      <c r="FS54" s="272"/>
      <c r="FT54" s="272"/>
      <c r="FU54" s="272"/>
      <c r="FV54" s="272"/>
      <c r="FW54" s="272"/>
      <c r="FX54" s="272"/>
      <c r="FY54" s="272"/>
      <c r="FZ54" s="272"/>
      <c r="GA54" s="272"/>
      <c r="GB54" s="272"/>
      <c r="GC54" s="272"/>
      <c r="GD54" s="272"/>
      <c r="GE54" s="272"/>
      <c r="GF54" s="272"/>
      <c r="GG54" s="272"/>
      <c r="GH54" s="272"/>
      <c r="GI54" s="272"/>
      <c r="GJ54" s="272"/>
      <c r="GK54" s="272"/>
      <c r="GL54" s="272"/>
      <c r="GM54" s="272"/>
      <c r="GN54" s="272"/>
      <c r="GO54" s="272"/>
      <c r="GP54" s="272"/>
      <c r="GQ54" s="272"/>
      <c r="GR54" s="272"/>
      <c r="GS54" s="272"/>
      <c r="GT54" s="272"/>
      <c r="GU54" s="272"/>
      <c r="GV54" s="272"/>
      <c r="GW54" s="272"/>
      <c r="GX54" s="272"/>
      <c r="GY54" s="272"/>
      <c r="GZ54" s="272"/>
      <c r="HA54" s="272"/>
      <c r="HB54" s="272"/>
      <c r="HC54" s="272"/>
      <c r="HD54" s="272"/>
      <c r="HE54" s="272"/>
      <c r="HF54" s="272"/>
      <c r="HG54" s="272"/>
      <c r="HH54" s="272"/>
      <c r="HI54" s="272"/>
      <c r="HJ54" s="272"/>
      <c r="HK54" s="272"/>
      <c r="HL54" s="272"/>
      <c r="HM54" s="272"/>
      <c r="HN54" s="272"/>
      <c r="HO54" s="272"/>
      <c r="HP54" s="272"/>
      <c r="HQ54" s="272"/>
      <c r="HR54" s="272"/>
      <c r="HS54" s="272"/>
      <c r="HT54" s="272"/>
      <c r="HU54" s="272"/>
      <c r="HV54" s="272"/>
      <c r="HW54" s="272"/>
      <c r="HX54" s="272"/>
      <c r="HY54" s="272"/>
      <c r="HZ54" s="272"/>
      <c r="IA54" s="272"/>
      <c r="IB54" s="272"/>
      <c r="IC54" s="272"/>
      <c r="ID54" s="272"/>
      <c r="IE54" s="272"/>
      <c r="IF54" s="272"/>
      <c r="IG54" s="272"/>
      <c r="IH54" s="272"/>
      <c r="II54" s="272"/>
      <c r="IJ54" s="272"/>
      <c r="IK54" s="272"/>
      <c r="IL54" s="272"/>
      <c r="IM54" s="272"/>
      <c r="IN54" s="272"/>
      <c r="IO54" s="272"/>
      <c r="IP54" s="272"/>
      <c r="IQ54" s="272"/>
      <c r="IR54" s="272"/>
      <c r="IS54" s="272"/>
      <c r="IT54" s="272"/>
      <c r="IU54" s="272"/>
      <c r="IV54" s="272"/>
    </row>
    <row r="55" spans="1:256" s="375" customFormat="1" ht="15" customHeight="1">
      <c r="A55" s="278"/>
      <c r="B55" s="278"/>
      <c r="C55" s="278"/>
      <c r="D55" s="484"/>
      <c r="E55" s="299"/>
      <c r="F55" s="299"/>
      <c r="G55" s="274"/>
      <c r="H55" s="274"/>
      <c r="I55" s="272"/>
      <c r="J55" s="273"/>
      <c r="K55" s="272"/>
      <c r="L55" s="272"/>
      <c r="M55" s="273"/>
      <c r="N55" s="272"/>
      <c r="O55" s="272"/>
      <c r="P55" s="272"/>
      <c r="Q55" s="272"/>
      <c r="R55" s="272"/>
      <c r="S55" s="272"/>
      <c r="T55" s="272"/>
      <c r="U55" s="272"/>
      <c r="V55" s="272"/>
      <c r="W55" s="272"/>
      <c r="X55" s="272"/>
      <c r="Y55" s="272"/>
      <c r="Z55" s="272"/>
      <c r="AA55" s="272"/>
      <c r="AB55" s="272"/>
      <c r="AC55" s="272"/>
      <c r="AD55" s="272"/>
      <c r="AE55" s="272"/>
      <c r="AF55" s="272"/>
      <c r="AG55" s="272"/>
      <c r="AH55" s="272"/>
      <c r="AI55" s="272"/>
      <c r="AJ55" s="272"/>
      <c r="AK55" s="272"/>
      <c r="AL55" s="272"/>
      <c r="AM55" s="272"/>
      <c r="AN55" s="272"/>
      <c r="AO55" s="272"/>
      <c r="AP55" s="272"/>
      <c r="AQ55" s="272"/>
      <c r="AR55" s="272"/>
      <c r="AS55" s="272"/>
      <c r="AT55" s="272"/>
      <c r="AU55" s="272"/>
      <c r="AV55" s="272"/>
      <c r="AW55" s="272"/>
      <c r="AX55" s="272"/>
      <c r="AY55" s="272"/>
      <c r="AZ55" s="272"/>
      <c r="BA55" s="272"/>
      <c r="BB55" s="272"/>
      <c r="BC55" s="272"/>
      <c r="BD55" s="272"/>
      <c r="BE55" s="272"/>
      <c r="BF55" s="272"/>
      <c r="BG55" s="272"/>
      <c r="BH55" s="272"/>
      <c r="BI55" s="272"/>
      <c r="BJ55" s="272"/>
      <c r="BK55" s="272"/>
      <c r="BL55" s="272"/>
      <c r="BM55" s="272"/>
      <c r="BN55" s="272"/>
      <c r="BO55" s="272"/>
      <c r="BP55" s="272"/>
      <c r="BQ55" s="272"/>
      <c r="BR55" s="272"/>
      <c r="BS55" s="272"/>
      <c r="BT55" s="272"/>
      <c r="BU55" s="272"/>
      <c r="BV55" s="272"/>
      <c r="BW55" s="272"/>
      <c r="BX55" s="272"/>
      <c r="BY55" s="272"/>
      <c r="BZ55" s="272"/>
      <c r="CA55" s="272"/>
      <c r="CB55" s="272"/>
      <c r="CC55" s="272"/>
      <c r="CD55" s="272"/>
      <c r="CE55" s="272"/>
      <c r="CF55" s="272"/>
      <c r="CG55" s="272"/>
      <c r="CH55" s="272"/>
      <c r="CI55" s="272"/>
      <c r="CJ55" s="272"/>
      <c r="CK55" s="272"/>
      <c r="CL55" s="272"/>
      <c r="CM55" s="272"/>
      <c r="CN55" s="272"/>
      <c r="CO55" s="272"/>
      <c r="CP55" s="272"/>
      <c r="CQ55" s="272"/>
      <c r="CR55" s="272"/>
      <c r="CS55" s="272"/>
      <c r="CT55" s="272"/>
      <c r="CU55" s="272"/>
      <c r="CV55" s="272"/>
      <c r="CW55" s="272"/>
      <c r="CX55" s="272"/>
      <c r="CY55" s="272"/>
      <c r="CZ55" s="272"/>
      <c r="DA55" s="272"/>
      <c r="DB55" s="272"/>
      <c r="DC55" s="272"/>
      <c r="DD55" s="272"/>
      <c r="DE55" s="272"/>
      <c r="DF55" s="272"/>
      <c r="DG55" s="272"/>
      <c r="DH55" s="272"/>
      <c r="DI55" s="272"/>
      <c r="DJ55" s="272"/>
      <c r="DK55" s="272"/>
      <c r="DL55" s="272"/>
      <c r="DM55" s="272"/>
      <c r="DN55" s="272"/>
      <c r="DO55" s="272"/>
      <c r="DP55" s="272"/>
      <c r="DQ55" s="272"/>
      <c r="DR55" s="272"/>
      <c r="DS55" s="272"/>
      <c r="DT55" s="272"/>
      <c r="DU55" s="272"/>
      <c r="DV55" s="272"/>
      <c r="DW55" s="272"/>
      <c r="DX55" s="272"/>
      <c r="DY55" s="272"/>
      <c r="DZ55" s="272"/>
      <c r="EA55" s="272"/>
      <c r="EB55" s="272"/>
      <c r="EC55" s="272"/>
      <c r="ED55" s="272"/>
      <c r="EE55" s="272"/>
      <c r="EF55" s="272"/>
      <c r="EG55" s="272"/>
      <c r="EH55" s="272"/>
      <c r="EI55" s="272"/>
      <c r="EJ55" s="272"/>
      <c r="EK55" s="272"/>
      <c r="EL55" s="272"/>
      <c r="EM55" s="272"/>
      <c r="EN55" s="272"/>
      <c r="EO55" s="272"/>
      <c r="EP55" s="272"/>
      <c r="EQ55" s="272"/>
      <c r="ER55" s="272"/>
      <c r="ES55" s="272"/>
      <c r="ET55" s="272"/>
      <c r="EU55" s="272"/>
      <c r="EV55" s="272"/>
      <c r="EW55" s="272"/>
      <c r="EX55" s="272"/>
      <c r="EY55" s="272"/>
      <c r="EZ55" s="272"/>
      <c r="FA55" s="272"/>
      <c r="FB55" s="272"/>
      <c r="FC55" s="272"/>
      <c r="FD55" s="272"/>
      <c r="FE55" s="272"/>
      <c r="FF55" s="272"/>
      <c r="FG55" s="272"/>
      <c r="FH55" s="272"/>
      <c r="FI55" s="272"/>
      <c r="FJ55" s="272"/>
      <c r="FK55" s="272"/>
      <c r="FL55" s="272"/>
      <c r="FM55" s="272"/>
      <c r="FN55" s="272"/>
      <c r="FO55" s="272"/>
      <c r="FP55" s="272"/>
      <c r="FQ55" s="272"/>
      <c r="FR55" s="272"/>
      <c r="FS55" s="272"/>
      <c r="FT55" s="272"/>
      <c r="FU55" s="272"/>
      <c r="FV55" s="272"/>
      <c r="FW55" s="272"/>
      <c r="FX55" s="272"/>
      <c r="FY55" s="272"/>
      <c r="FZ55" s="272"/>
      <c r="GA55" s="272"/>
      <c r="GB55" s="272"/>
      <c r="GC55" s="272"/>
      <c r="GD55" s="272"/>
      <c r="GE55" s="272"/>
      <c r="GF55" s="272"/>
      <c r="GG55" s="272"/>
      <c r="GH55" s="272"/>
      <c r="GI55" s="272"/>
      <c r="GJ55" s="272"/>
      <c r="GK55" s="272"/>
      <c r="GL55" s="272"/>
      <c r="GM55" s="272"/>
      <c r="GN55" s="272"/>
      <c r="GO55" s="272"/>
      <c r="GP55" s="272"/>
      <c r="GQ55" s="272"/>
      <c r="GR55" s="272"/>
      <c r="GS55" s="272"/>
      <c r="GT55" s="272"/>
      <c r="GU55" s="272"/>
      <c r="GV55" s="272"/>
      <c r="GW55" s="272"/>
      <c r="GX55" s="272"/>
      <c r="GY55" s="272"/>
      <c r="GZ55" s="272"/>
      <c r="HA55" s="272"/>
      <c r="HB55" s="272"/>
      <c r="HC55" s="272"/>
      <c r="HD55" s="272"/>
      <c r="HE55" s="272"/>
      <c r="HF55" s="272"/>
      <c r="HG55" s="272"/>
      <c r="HH55" s="272"/>
      <c r="HI55" s="272"/>
      <c r="HJ55" s="272"/>
      <c r="HK55" s="272"/>
      <c r="HL55" s="272"/>
      <c r="HM55" s="272"/>
      <c r="HN55" s="272"/>
      <c r="HO55" s="272"/>
      <c r="HP55" s="272"/>
      <c r="HQ55" s="272"/>
      <c r="HR55" s="272"/>
      <c r="HS55" s="272"/>
      <c r="HT55" s="272"/>
      <c r="HU55" s="272"/>
      <c r="HV55" s="272"/>
      <c r="HW55" s="272"/>
      <c r="HX55" s="272"/>
      <c r="HY55" s="272"/>
      <c r="HZ55" s="272"/>
      <c r="IA55" s="272"/>
      <c r="IB55" s="272"/>
      <c r="IC55" s="272"/>
      <c r="ID55" s="272"/>
      <c r="IE55" s="272"/>
      <c r="IF55" s="272"/>
      <c r="IG55" s="272"/>
      <c r="IH55" s="272"/>
      <c r="II55" s="272"/>
      <c r="IJ55" s="272"/>
      <c r="IK55" s="272"/>
      <c r="IL55" s="272"/>
      <c r="IM55" s="272"/>
      <c r="IN55" s="272"/>
      <c r="IO55" s="272"/>
      <c r="IP55" s="272"/>
      <c r="IQ55" s="272"/>
      <c r="IR55" s="272"/>
      <c r="IS55" s="272"/>
      <c r="IT55" s="272"/>
      <c r="IU55" s="272"/>
      <c r="IV55" s="272"/>
    </row>
    <row r="56" spans="1:256" s="375" customFormat="1" ht="15" customHeight="1">
      <c r="A56" s="278"/>
      <c r="B56" s="278"/>
      <c r="C56" s="278"/>
      <c r="D56" s="484"/>
      <c r="E56" s="299"/>
      <c r="F56" s="299"/>
      <c r="G56" s="274"/>
      <c r="H56" s="274"/>
      <c r="I56" s="272"/>
      <c r="J56" s="273"/>
      <c r="K56" s="272"/>
      <c r="L56" s="272"/>
      <c r="M56" s="273"/>
      <c r="N56" s="272"/>
      <c r="O56" s="272"/>
      <c r="P56" s="272"/>
      <c r="Q56" s="272"/>
      <c r="R56" s="272"/>
      <c r="S56" s="272"/>
      <c r="T56" s="272"/>
      <c r="U56" s="272"/>
      <c r="V56" s="272"/>
      <c r="W56" s="272"/>
      <c r="X56" s="272"/>
      <c r="Y56" s="272"/>
      <c r="Z56" s="272"/>
      <c r="AA56" s="272"/>
      <c r="AB56" s="272"/>
      <c r="AC56" s="272"/>
      <c r="AD56" s="272"/>
      <c r="AE56" s="272"/>
      <c r="AF56" s="272"/>
      <c r="AG56" s="272"/>
      <c r="AH56" s="272"/>
      <c r="AI56" s="272"/>
      <c r="AJ56" s="272"/>
      <c r="AK56" s="272"/>
      <c r="AL56" s="272"/>
      <c r="AM56" s="272"/>
      <c r="AN56" s="272"/>
      <c r="AO56" s="272"/>
      <c r="AP56" s="272"/>
      <c r="AQ56" s="272"/>
      <c r="AR56" s="272"/>
      <c r="AS56" s="272"/>
      <c r="AT56" s="272"/>
      <c r="AU56" s="272"/>
      <c r="AV56" s="272"/>
      <c r="AW56" s="272"/>
      <c r="AX56" s="272"/>
      <c r="AY56" s="272"/>
      <c r="AZ56" s="272"/>
      <c r="BA56" s="272"/>
      <c r="BB56" s="272"/>
      <c r="BC56" s="272"/>
      <c r="BD56" s="272"/>
      <c r="BE56" s="272"/>
      <c r="BF56" s="272"/>
      <c r="BG56" s="272"/>
      <c r="BH56" s="272"/>
      <c r="BI56" s="272"/>
      <c r="BJ56" s="272"/>
      <c r="BK56" s="272"/>
      <c r="BL56" s="272"/>
      <c r="BM56" s="272"/>
      <c r="BN56" s="272"/>
      <c r="BO56" s="272"/>
      <c r="BP56" s="272"/>
      <c r="BQ56" s="272"/>
      <c r="BR56" s="272"/>
      <c r="BS56" s="272"/>
      <c r="BT56" s="272"/>
      <c r="BU56" s="272"/>
      <c r="BV56" s="272"/>
      <c r="BW56" s="272"/>
      <c r="BX56" s="272"/>
      <c r="BY56" s="272"/>
      <c r="BZ56" s="272"/>
      <c r="CA56" s="272"/>
      <c r="CB56" s="272"/>
      <c r="CC56" s="272"/>
      <c r="CD56" s="272"/>
      <c r="CE56" s="272"/>
      <c r="CF56" s="272"/>
      <c r="CG56" s="272"/>
      <c r="CH56" s="272"/>
      <c r="CI56" s="272"/>
      <c r="CJ56" s="272"/>
      <c r="CK56" s="272"/>
      <c r="CL56" s="272"/>
      <c r="CM56" s="272"/>
      <c r="CN56" s="272"/>
      <c r="CO56" s="272"/>
      <c r="CP56" s="272"/>
      <c r="CQ56" s="272"/>
      <c r="CR56" s="272"/>
      <c r="CS56" s="272"/>
      <c r="CT56" s="272"/>
      <c r="CU56" s="272"/>
      <c r="CV56" s="272"/>
      <c r="CW56" s="272"/>
      <c r="CX56" s="272"/>
      <c r="CY56" s="272"/>
      <c r="CZ56" s="272"/>
      <c r="DA56" s="272"/>
      <c r="DB56" s="272"/>
      <c r="DC56" s="272"/>
      <c r="DD56" s="272"/>
      <c r="DE56" s="272"/>
      <c r="DF56" s="272"/>
      <c r="DG56" s="272"/>
      <c r="DH56" s="272"/>
      <c r="DI56" s="272"/>
      <c r="DJ56" s="272"/>
      <c r="DK56" s="272"/>
      <c r="DL56" s="272"/>
      <c r="DM56" s="272"/>
      <c r="DN56" s="272"/>
      <c r="DO56" s="272"/>
      <c r="DP56" s="272"/>
      <c r="DQ56" s="272"/>
      <c r="DR56" s="272"/>
      <c r="DS56" s="272"/>
      <c r="DT56" s="272"/>
      <c r="DU56" s="272"/>
      <c r="DV56" s="272"/>
      <c r="DW56" s="272"/>
      <c r="DX56" s="272"/>
      <c r="DY56" s="272"/>
      <c r="DZ56" s="272"/>
      <c r="EA56" s="272"/>
      <c r="EB56" s="272"/>
      <c r="EC56" s="272"/>
      <c r="ED56" s="272"/>
      <c r="EE56" s="272"/>
      <c r="EF56" s="272"/>
      <c r="EG56" s="272"/>
      <c r="EH56" s="272"/>
      <c r="EI56" s="272"/>
      <c r="EJ56" s="272"/>
      <c r="EK56" s="272"/>
      <c r="EL56" s="272"/>
      <c r="EM56" s="272"/>
      <c r="EN56" s="272"/>
      <c r="EO56" s="272"/>
      <c r="EP56" s="272"/>
      <c r="EQ56" s="272"/>
      <c r="ER56" s="272"/>
      <c r="ES56" s="272"/>
      <c r="ET56" s="272"/>
      <c r="EU56" s="272"/>
      <c r="EV56" s="272"/>
      <c r="EW56" s="272"/>
      <c r="EX56" s="272"/>
      <c r="EY56" s="272"/>
      <c r="EZ56" s="272"/>
      <c r="FA56" s="272"/>
      <c r="FB56" s="272"/>
      <c r="FC56" s="272"/>
      <c r="FD56" s="272"/>
      <c r="FE56" s="272"/>
      <c r="FF56" s="272"/>
      <c r="FG56" s="272"/>
      <c r="FH56" s="272"/>
      <c r="FI56" s="272"/>
      <c r="FJ56" s="272"/>
      <c r="FK56" s="272"/>
      <c r="FL56" s="272"/>
      <c r="FM56" s="272"/>
      <c r="FN56" s="272"/>
      <c r="FO56" s="272"/>
      <c r="FP56" s="272"/>
      <c r="FQ56" s="272"/>
      <c r="FR56" s="272"/>
      <c r="FS56" s="272"/>
      <c r="FT56" s="272"/>
      <c r="FU56" s="272"/>
      <c r="FV56" s="272"/>
      <c r="FW56" s="272"/>
      <c r="FX56" s="272"/>
      <c r="FY56" s="272"/>
      <c r="FZ56" s="272"/>
      <c r="GA56" s="272"/>
      <c r="GB56" s="272"/>
      <c r="GC56" s="272"/>
      <c r="GD56" s="272"/>
      <c r="GE56" s="272"/>
      <c r="GF56" s="272"/>
      <c r="GG56" s="272"/>
      <c r="GH56" s="272"/>
      <c r="GI56" s="272"/>
      <c r="GJ56" s="272"/>
      <c r="GK56" s="272"/>
      <c r="GL56" s="272"/>
      <c r="GM56" s="272"/>
      <c r="GN56" s="272"/>
      <c r="GO56" s="272"/>
      <c r="GP56" s="272"/>
      <c r="GQ56" s="272"/>
      <c r="GR56" s="272"/>
      <c r="GS56" s="272"/>
      <c r="GT56" s="272"/>
      <c r="GU56" s="272"/>
      <c r="GV56" s="272"/>
      <c r="GW56" s="272"/>
      <c r="GX56" s="272"/>
      <c r="GY56" s="272"/>
      <c r="GZ56" s="272"/>
      <c r="HA56" s="272"/>
      <c r="HB56" s="272"/>
      <c r="HC56" s="272"/>
      <c r="HD56" s="272"/>
      <c r="HE56" s="272"/>
      <c r="HF56" s="272"/>
      <c r="HG56" s="272"/>
      <c r="HH56" s="272"/>
      <c r="HI56" s="272"/>
      <c r="HJ56" s="272"/>
      <c r="HK56" s="272"/>
      <c r="HL56" s="272"/>
      <c r="HM56" s="272"/>
      <c r="HN56" s="272"/>
      <c r="HO56" s="272"/>
      <c r="HP56" s="272"/>
      <c r="HQ56" s="272"/>
      <c r="HR56" s="272"/>
      <c r="HS56" s="272"/>
      <c r="HT56" s="272"/>
      <c r="HU56" s="272"/>
      <c r="HV56" s="272"/>
      <c r="HW56" s="272"/>
      <c r="HX56" s="272"/>
      <c r="HY56" s="272"/>
      <c r="HZ56" s="272"/>
      <c r="IA56" s="272"/>
      <c r="IB56" s="272"/>
      <c r="IC56" s="272"/>
      <c r="ID56" s="272"/>
      <c r="IE56" s="272"/>
      <c r="IF56" s="272"/>
      <c r="IG56" s="272"/>
      <c r="IH56" s="272"/>
      <c r="II56" s="272"/>
      <c r="IJ56" s="272"/>
      <c r="IK56" s="272"/>
      <c r="IL56" s="272"/>
      <c r="IM56" s="272"/>
      <c r="IN56" s="272"/>
      <c r="IO56" s="272"/>
      <c r="IP56" s="272"/>
      <c r="IQ56" s="272"/>
      <c r="IR56" s="272"/>
      <c r="IS56" s="272"/>
      <c r="IT56" s="272"/>
      <c r="IU56" s="272"/>
      <c r="IV56" s="272"/>
    </row>
    <row r="57" spans="1:256" s="375" customFormat="1" ht="15" customHeight="1">
      <c r="A57" s="278"/>
      <c r="B57" s="278"/>
      <c r="C57" s="278"/>
      <c r="D57" s="484"/>
      <c r="E57" s="299"/>
      <c r="F57" s="299"/>
      <c r="G57" s="274"/>
      <c r="H57" s="274"/>
      <c r="I57" s="272"/>
      <c r="J57" s="273"/>
      <c r="K57" s="272"/>
      <c r="L57" s="272"/>
      <c r="M57" s="273"/>
      <c r="N57" s="272"/>
      <c r="O57" s="272"/>
      <c r="P57" s="272"/>
      <c r="Q57" s="272"/>
      <c r="R57" s="272"/>
      <c r="S57" s="272"/>
      <c r="T57" s="272"/>
      <c r="U57" s="272"/>
      <c r="V57" s="272"/>
      <c r="W57" s="272"/>
      <c r="X57" s="272"/>
      <c r="Y57" s="272"/>
      <c r="Z57" s="272"/>
      <c r="AA57" s="272"/>
      <c r="AB57" s="272"/>
      <c r="AC57" s="272"/>
      <c r="AD57" s="272"/>
      <c r="AE57" s="272"/>
      <c r="AF57" s="272"/>
      <c r="AG57" s="272"/>
      <c r="AH57" s="272"/>
      <c r="AI57" s="272"/>
      <c r="AJ57" s="272"/>
      <c r="AK57" s="272"/>
      <c r="AL57" s="272"/>
      <c r="AM57" s="272"/>
      <c r="AN57" s="272"/>
      <c r="AO57" s="272"/>
      <c r="AP57" s="272"/>
      <c r="AQ57" s="272"/>
      <c r="AR57" s="272"/>
      <c r="AS57" s="272"/>
      <c r="AT57" s="272"/>
      <c r="AU57" s="272"/>
      <c r="AV57" s="272"/>
      <c r="AW57" s="272"/>
      <c r="AX57" s="272"/>
      <c r="AY57" s="272"/>
      <c r="AZ57" s="272"/>
      <c r="BA57" s="272"/>
      <c r="BB57" s="272"/>
      <c r="BC57" s="272"/>
      <c r="BD57" s="272"/>
      <c r="BE57" s="272"/>
      <c r="BF57" s="272"/>
      <c r="BG57" s="272"/>
      <c r="BH57" s="272"/>
      <c r="BI57" s="272"/>
      <c r="BJ57" s="272"/>
      <c r="BK57" s="272"/>
      <c r="BL57" s="272"/>
      <c r="BM57" s="272"/>
      <c r="BN57" s="272"/>
      <c r="BO57" s="272"/>
      <c r="BP57" s="272"/>
      <c r="BQ57" s="272"/>
      <c r="BR57" s="272"/>
      <c r="BS57" s="272"/>
      <c r="BT57" s="272"/>
      <c r="BU57" s="272"/>
      <c r="BV57" s="272"/>
      <c r="BW57" s="272"/>
      <c r="BX57" s="272"/>
      <c r="BY57" s="272"/>
      <c r="BZ57" s="272"/>
      <c r="CA57" s="272"/>
      <c r="CB57" s="272"/>
      <c r="CC57" s="272"/>
      <c r="CD57" s="272"/>
      <c r="CE57" s="272"/>
      <c r="CF57" s="272"/>
      <c r="CG57" s="272"/>
      <c r="CH57" s="272"/>
      <c r="CI57" s="272"/>
      <c r="CJ57" s="272"/>
      <c r="CK57" s="272"/>
      <c r="CL57" s="272"/>
      <c r="CM57" s="272"/>
      <c r="CN57" s="272"/>
      <c r="CO57" s="272"/>
      <c r="CP57" s="272"/>
      <c r="CQ57" s="272"/>
      <c r="CR57" s="272"/>
      <c r="CS57" s="272"/>
      <c r="CT57" s="272"/>
      <c r="CU57" s="272"/>
      <c r="CV57" s="272"/>
      <c r="CW57" s="272"/>
      <c r="CX57" s="272"/>
      <c r="CY57" s="272"/>
      <c r="CZ57" s="272"/>
      <c r="DA57" s="272"/>
      <c r="DB57" s="272"/>
      <c r="DC57" s="272"/>
      <c r="DD57" s="272"/>
      <c r="DE57" s="272"/>
      <c r="DF57" s="272"/>
      <c r="DG57" s="272"/>
      <c r="DH57" s="272"/>
      <c r="DI57" s="272"/>
      <c r="DJ57" s="272"/>
      <c r="DK57" s="272"/>
      <c r="DL57" s="272"/>
      <c r="DM57" s="272"/>
      <c r="DN57" s="272"/>
      <c r="DO57" s="272"/>
      <c r="DP57" s="272"/>
      <c r="DQ57" s="272"/>
      <c r="DR57" s="272"/>
      <c r="DS57" s="272"/>
      <c r="DT57" s="272"/>
      <c r="DU57" s="272"/>
      <c r="DV57" s="272"/>
      <c r="DW57" s="272"/>
      <c r="DX57" s="272"/>
      <c r="DY57" s="272"/>
      <c r="DZ57" s="272"/>
      <c r="EA57" s="272"/>
      <c r="EB57" s="272"/>
      <c r="EC57" s="272"/>
      <c r="ED57" s="272"/>
      <c r="EE57" s="272"/>
      <c r="EF57" s="272"/>
      <c r="EG57" s="272"/>
      <c r="EH57" s="272"/>
      <c r="EI57" s="272"/>
      <c r="EJ57" s="272"/>
      <c r="EK57" s="272"/>
      <c r="EL57" s="272"/>
      <c r="EM57" s="272"/>
      <c r="EN57" s="272"/>
      <c r="EO57" s="272"/>
      <c r="EP57" s="272"/>
      <c r="EQ57" s="272"/>
      <c r="ER57" s="272"/>
      <c r="ES57" s="272"/>
      <c r="ET57" s="272"/>
      <c r="EU57" s="272"/>
      <c r="EV57" s="272"/>
      <c r="EW57" s="272"/>
      <c r="EX57" s="272"/>
      <c r="EY57" s="272"/>
      <c r="EZ57" s="272"/>
      <c r="FA57" s="272"/>
      <c r="FB57" s="272"/>
      <c r="FC57" s="272"/>
      <c r="FD57" s="272"/>
      <c r="FE57" s="272"/>
      <c r="FF57" s="272"/>
      <c r="FG57" s="272"/>
      <c r="FH57" s="272"/>
      <c r="FI57" s="272"/>
      <c r="FJ57" s="272"/>
      <c r="FK57" s="272"/>
      <c r="FL57" s="272"/>
      <c r="FM57" s="272"/>
      <c r="FN57" s="272"/>
      <c r="FO57" s="272"/>
      <c r="FP57" s="272"/>
      <c r="FQ57" s="272"/>
      <c r="FR57" s="272"/>
      <c r="FS57" s="272"/>
      <c r="FT57" s="272"/>
      <c r="FU57" s="272"/>
      <c r="FV57" s="272"/>
      <c r="FW57" s="272"/>
      <c r="FX57" s="272"/>
      <c r="FY57" s="272"/>
      <c r="FZ57" s="272"/>
      <c r="GA57" s="272"/>
      <c r="GB57" s="272"/>
      <c r="GC57" s="272"/>
      <c r="GD57" s="272"/>
      <c r="GE57" s="272"/>
      <c r="GF57" s="272"/>
      <c r="GG57" s="272"/>
      <c r="GH57" s="272"/>
      <c r="GI57" s="272"/>
      <c r="GJ57" s="272"/>
      <c r="GK57" s="272"/>
      <c r="GL57" s="272"/>
      <c r="GM57" s="272"/>
      <c r="GN57" s="272"/>
      <c r="GO57" s="272"/>
      <c r="GP57" s="272"/>
      <c r="GQ57" s="272"/>
      <c r="GR57" s="272"/>
      <c r="GS57" s="272"/>
      <c r="GT57" s="272"/>
      <c r="GU57" s="272"/>
      <c r="GV57" s="272"/>
      <c r="GW57" s="272"/>
      <c r="GX57" s="272"/>
      <c r="GY57" s="272"/>
      <c r="GZ57" s="272"/>
      <c r="HA57" s="272"/>
      <c r="HB57" s="272"/>
      <c r="HC57" s="272"/>
      <c r="HD57" s="272"/>
      <c r="HE57" s="272"/>
      <c r="HF57" s="272"/>
      <c r="HG57" s="272"/>
      <c r="HH57" s="272"/>
      <c r="HI57" s="272"/>
      <c r="HJ57" s="272"/>
      <c r="HK57" s="272"/>
      <c r="HL57" s="272"/>
      <c r="HM57" s="272"/>
      <c r="HN57" s="272"/>
      <c r="HO57" s="272"/>
      <c r="HP57" s="272"/>
      <c r="HQ57" s="272"/>
      <c r="HR57" s="272"/>
      <c r="HS57" s="272"/>
      <c r="HT57" s="272"/>
      <c r="HU57" s="272"/>
      <c r="HV57" s="272"/>
      <c r="HW57" s="272"/>
      <c r="HX57" s="272"/>
      <c r="HY57" s="272"/>
      <c r="HZ57" s="272"/>
      <c r="IA57" s="272"/>
      <c r="IB57" s="272"/>
      <c r="IC57" s="272"/>
      <c r="ID57" s="272"/>
      <c r="IE57" s="272"/>
      <c r="IF57" s="272"/>
      <c r="IG57" s="272"/>
      <c r="IH57" s="272"/>
      <c r="II57" s="272"/>
      <c r="IJ57" s="272"/>
      <c r="IK57" s="272"/>
      <c r="IL57" s="272"/>
      <c r="IM57" s="272"/>
      <c r="IN57" s="272"/>
      <c r="IO57" s="272"/>
      <c r="IP57" s="272"/>
      <c r="IQ57" s="272"/>
      <c r="IR57" s="272"/>
      <c r="IS57" s="272"/>
      <c r="IT57" s="272"/>
      <c r="IU57" s="272"/>
      <c r="IV57" s="272"/>
    </row>
    <row r="58" spans="1:256" s="375" customFormat="1" ht="15" customHeight="1">
      <c r="A58" s="278"/>
      <c r="B58" s="278"/>
      <c r="C58" s="278"/>
      <c r="D58" s="484"/>
      <c r="E58" s="299"/>
      <c r="F58" s="299"/>
      <c r="G58" s="274"/>
      <c r="H58" s="274"/>
      <c r="I58" s="272"/>
      <c r="J58" s="273"/>
      <c r="K58" s="272"/>
      <c r="L58" s="272"/>
      <c r="M58" s="273"/>
      <c r="N58" s="272"/>
      <c r="O58" s="272"/>
      <c r="P58" s="272"/>
      <c r="Q58" s="272"/>
      <c r="R58" s="272"/>
      <c r="S58" s="272"/>
      <c r="T58" s="272"/>
      <c r="U58" s="272"/>
      <c r="V58" s="272"/>
      <c r="W58" s="272"/>
      <c r="X58" s="272"/>
      <c r="Y58" s="272"/>
      <c r="Z58" s="272"/>
      <c r="AA58" s="272"/>
      <c r="AB58" s="272"/>
      <c r="AC58" s="272"/>
      <c r="AD58" s="272"/>
      <c r="AE58" s="272"/>
      <c r="AF58" s="272"/>
      <c r="AG58" s="272"/>
      <c r="AH58" s="272"/>
      <c r="AI58" s="272"/>
      <c r="AJ58" s="272"/>
      <c r="AK58" s="272"/>
      <c r="AL58" s="272"/>
      <c r="AM58" s="272"/>
      <c r="AN58" s="272"/>
      <c r="AO58" s="272"/>
      <c r="AP58" s="272"/>
      <c r="AQ58" s="272"/>
      <c r="AR58" s="272"/>
      <c r="AS58" s="272"/>
      <c r="AT58" s="272"/>
      <c r="AU58" s="272"/>
      <c r="AV58" s="272"/>
      <c r="AW58" s="272"/>
      <c r="AX58" s="272"/>
      <c r="AY58" s="272"/>
      <c r="AZ58" s="272"/>
      <c r="BA58" s="272"/>
      <c r="BB58" s="272"/>
      <c r="BC58" s="272"/>
      <c r="BD58" s="272"/>
      <c r="BE58" s="272"/>
      <c r="BF58" s="272"/>
      <c r="BG58" s="272"/>
      <c r="BH58" s="272"/>
      <c r="BI58" s="272"/>
      <c r="BJ58" s="272"/>
      <c r="BK58" s="272"/>
      <c r="BL58" s="272"/>
      <c r="BM58" s="272"/>
      <c r="BN58" s="272"/>
      <c r="BO58" s="272"/>
      <c r="BP58" s="272"/>
      <c r="BQ58" s="272"/>
      <c r="BR58" s="272"/>
      <c r="BS58" s="272"/>
      <c r="BT58" s="272"/>
      <c r="BU58" s="272"/>
      <c r="BV58" s="272"/>
      <c r="BW58" s="272"/>
      <c r="BX58" s="272"/>
      <c r="BY58" s="272"/>
      <c r="BZ58" s="272"/>
      <c r="CA58" s="272"/>
      <c r="CB58" s="272"/>
      <c r="CC58" s="272"/>
      <c r="CD58" s="272"/>
      <c r="CE58" s="272"/>
      <c r="CF58" s="272"/>
      <c r="CG58" s="272"/>
      <c r="CH58" s="272"/>
      <c r="CI58" s="272"/>
      <c r="CJ58" s="272"/>
      <c r="CK58" s="272"/>
      <c r="CL58" s="272"/>
      <c r="CM58" s="272"/>
      <c r="CN58" s="272"/>
      <c r="CO58" s="272"/>
      <c r="CP58" s="272"/>
      <c r="CQ58" s="272"/>
      <c r="CR58" s="272"/>
      <c r="CS58" s="272"/>
      <c r="CT58" s="272"/>
      <c r="CU58" s="272"/>
      <c r="CV58" s="272"/>
      <c r="CW58" s="272"/>
      <c r="CX58" s="272"/>
      <c r="CY58" s="272"/>
      <c r="CZ58" s="272"/>
      <c r="DA58" s="272"/>
      <c r="DB58" s="272"/>
      <c r="DC58" s="272"/>
      <c r="DD58" s="272"/>
      <c r="DE58" s="272"/>
      <c r="DF58" s="272"/>
      <c r="DG58" s="272"/>
      <c r="DH58" s="272"/>
      <c r="DI58" s="272"/>
      <c r="DJ58" s="272"/>
      <c r="DK58" s="272"/>
      <c r="DL58" s="272"/>
      <c r="DM58" s="272"/>
      <c r="DN58" s="272"/>
      <c r="DO58" s="272"/>
      <c r="DP58" s="272"/>
      <c r="DQ58" s="272"/>
      <c r="DR58" s="272"/>
      <c r="DS58" s="272"/>
      <c r="DT58" s="272"/>
      <c r="DU58" s="272"/>
      <c r="DV58" s="272"/>
      <c r="DW58" s="272"/>
      <c r="DX58" s="272"/>
      <c r="DY58" s="272"/>
      <c r="DZ58" s="272"/>
      <c r="EA58" s="272"/>
      <c r="EB58" s="272"/>
      <c r="EC58" s="272"/>
      <c r="ED58" s="272"/>
      <c r="EE58" s="272"/>
      <c r="EF58" s="272"/>
      <c r="EG58" s="272"/>
      <c r="EH58" s="272"/>
      <c r="EI58" s="272"/>
      <c r="EJ58" s="272"/>
      <c r="EK58" s="272"/>
      <c r="EL58" s="272"/>
      <c r="EM58" s="272"/>
      <c r="EN58" s="272"/>
      <c r="EO58" s="272"/>
      <c r="EP58" s="272"/>
      <c r="EQ58" s="272"/>
      <c r="ER58" s="272"/>
      <c r="ES58" s="272"/>
      <c r="ET58" s="272"/>
      <c r="EU58" s="272"/>
      <c r="EV58" s="272"/>
      <c r="EW58" s="272"/>
      <c r="EX58" s="272"/>
      <c r="EY58" s="272"/>
      <c r="EZ58" s="272"/>
      <c r="FA58" s="272"/>
      <c r="FB58" s="272"/>
      <c r="FC58" s="272"/>
      <c r="FD58" s="272"/>
      <c r="FE58" s="272"/>
      <c r="FF58" s="272"/>
      <c r="FG58" s="272"/>
      <c r="FH58" s="272"/>
      <c r="FI58" s="272"/>
      <c r="FJ58" s="272"/>
      <c r="FK58" s="272"/>
      <c r="FL58" s="272"/>
      <c r="FM58" s="272"/>
      <c r="FN58" s="272"/>
      <c r="FO58" s="272"/>
      <c r="FP58" s="272"/>
      <c r="FQ58" s="272"/>
      <c r="FR58" s="272"/>
      <c r="FS58" s="272"/>
      <c r="FT58" s="272"/>
      <c r="FU58" s="272"/>
      <c r="FV58" s="272"/>
      <c r="FW58" s="272"/>
      <c r="FX58" s="272"/>
      <c r="FY58" s="272"/>
      <c r="FZ58" s="272"/>
      <c r="GA58" s="272"/>
      <c r="GB58" s="272"/>
      <c r="GC58" s="272"/>
      <c r="GD58" s="272"/>
      <c r="GE58" s="272"/>
      <c r="GF58" s="272"/>
      <c r="GG58" s="272"/>
      <c r="GH58" s="272"/>
      <c r="GI58" s="272"/>
      <c r="GJ58" s="272"/>
      <c r="GK58" s="272"/>
      <c r="GL58" s="272"/>
      <c r="GM58" s="272"/>
      <c r="GN58" s="272"/>
      <c r="GO58" s="272"/>
      <c r="GP58" s="272"/>
      <c r="GQ58" s="272"/>
      <c r="GR58" s="272"/>
      <c r="GS58" s="272"/>
      <c r="GT58" s="272"/>
      <c r="GU58" s="272"/>
      <c r="GV58" s="272"/>
      <c r="GW58" s="272"/>
      <c r="GX58" s="272"/>
      <c r="GY58" s="272"/>
      <c r="GZ58" s="272"/>
      <c r="HA58" s="272"/>
      <c r="HB58" s="272"/>
      <c r="HC58" s="272"/>
      <c r="HD58" s="272"/>
      <c r="HE58" s="272"/>
      <c r="HF58" s="272"/>
      <c r="HG58" s="272"/>
      <c r="HH58" s="272"/>
      <c r="HI58" s="272"/>
      <c r="HJ58" s="272"/>
      <c r="HK58" s="272"/>
      <c r="HL58" s="272"/>
      <c r="HM58" s="272"/>
      <c r="HN58" s="272"/>
      <c r="HO58" s="272"/>
      <c r="HP58" s="272"/>
      <c r="HQ58" s="272"/>
      <c r="HR58" s="272"/>
      <c r="HS58" s="272"/>
      <c r="HT58" s="272"/>
      <c r="HU58" s="272"/>
      <c r="HV58" s="272"/>
      <c r="HW58" s="272"/>
      <c r="HX58" s="272"/>
      <c r="HY58" s="272"/>
      <c r="HZ58" s="272"/>
      <c r="IA58" s="272"/>
      <c r="IB58" s="272"/>
      <c r="IC58" s="272"/>
      <c r="ID58" s="272"/>
      <c r="IE58" s="272"/>
      <c r="IF58" s="272"/>
      <c r="IG58" s="272"/>
      <c r="IH58" s="272"/>
      <c r="II58" s="272"/>
      <c r="IJ58" s="272"/>
      <c r="IK58" s="272"/>
      <c r="IL58" s="272"/>
      <c r="IM58" s="272"/>
      <c r="IN58" s="272"/>
      <c r="IO58" s="272"/>
      <c r="IP58" s="272"/>
      <c r="IQ58" s="272"/>
      <c r="IR58" s="272"/>
      <c r="IS58" s="272"/>
      <c r="IT58" s="272"/>
      <c r="IU58" s="272"/>
      <c r="IV58" s="272"/>
    </row>
    <row r="59" spans="1:256" s="375" customFormat="1" ht="15" customHeight="1">
      <c r="A59" s="278"/>
      <c r="B59" s="278"/>
      <c r="C59" s="278"/>
      <c r="D59" s="484"/>
      <c r="E59" s="299"/>
      <c r="F59" s="299"/>
      <c r="G59" s="274"/>
      <c r="H59" s="274"/>
      <c r="I59" s="272"/>
      <c r="J59" s="273"/>
      <c r="K59" s="272"/>
      <c r="L59" s="272"/>
      <c r="M59" s="273"/>
      <c r="N59" s="272"/>
      <c r="O59" s="272"/>
      <c r="P59" s="272"/>
      <c r="Q59" s="272"/>
      <c r="R59" s="272"/>
      <c r="S59" s="272"/>
      <c r="T59" s="272"/>
      <c r="U59" s="272"/>
      <c r="V59" s="272"/>
      <c r="W59" s="272"/>
      <c r="X59" s="272"/>
      <c r="Y59" s="272"/>
      <c r="Z59" s="272"/>
      <c r="AA59" s="272"/>
      <c r="AB59" s="272"/>
      <c r="AC59" s="272"/>
      <c r="AD59" s="272"/>
      <c r="AE59" s="272"/>
      <c r="AF59" s="272"/>
      <c r="AG59" s="272"/>
      <c r="AH59" s="272"/>
      <c r="AI59" s="272"/>
      <c r="AJ59" s="272"/>
      <c r="AK59" s="272"/>
      <c r="AL59" s="272"/>
      <c r="AM59" s="272"/>
      <c r="AN59" s="272"/>
      <c r="AO59" s="272"/>
      <c r="AP59" s="272"/>
      <c r="AQ59" s="272"/>
      <c r="AR59" s="272"/>
      <c r="AS59" s="272"/>
      <c r="AT59" s="272"/>
      <c r="AU59" s="272"/>
      <c r="AV59" s="272"/>
      <c r="AW59" s="272"/>
      <c r="AX59" s="272"/>
      <c r="AY59" s="272"/>
      <c r="AZ59" s="272"/>
      <c r="BA59" s="272"/>
      <c r="BB59" s="272"/>
      <c r="BC59" s="272"/>
      <c r="BD59" s="272"/>
      <c r="BE59" s="272"/>
      <c r="BF59" s="272"/>
      <c r="BG59" s="272"/>
      <c r="BH59" s="272"/>
      <c r="BI59" s="272"/>
      <c r="BJ59" s="272"/>
      <c r="BK59" s="272"/>
      <c r="BL59" s="272"/>
      <c r="BM59" s="272"/>
      <c r="BN59" s="272"/>
      <c r="BO59" s="272"/>
      <c r="BP59" s="272"/>
      <c r="BQ59" s="272"/>
      <c r="BR59" s="272"/>
      <c r="BS59" s="272"/>
      <c r="BT59" s="272"/>
      <c r="BU59" s="272"/>
      <c r="BV59" s="272"/>
      <c r="BW59" s="272"/>
      <c r="BX59" s="272"/>
      <c r="BY59" s="272"/>
      <c r="BZ59" s="272"/>
      <c r="CA59" s="272"/>
      <c r="CB59" s="272"/>
      <c r="CC59" s="272"/>
      <c r="CD59" s="272"/>
      <c r="CE59" s="272"/>
      <c r="CF59" s="272"/>
      <c r="CG59" s="272"/>
      <c r="CH59" s="272"/>
      <c r="CI59" s="272"/>
      <c r="CJ59" s="272"/>
      <c r="CK59" s="272"/>
      <c r="CL59" s="272"/>
      <c r="CM59" s="272"/>
      <c r="CN59" s="272"/>
      <c r="CO59" s="272"/>
      <c r="CP59" s="272"/>
      <c r="CQ59" s="272"/>
      <c r="CR59" s="272"/>
      <c r="CS59" s="272"/>
      <c r="CT59" s="272"/>
      <c r="CU59" s="272"/>
      <c r="CV59" s="272"/>
      <c r="CW59" s="272"/>
      <c r="CX59" s="272"/>
      <c r="CY59" s="272"/>
      <c r="CZ59" s="272"/>
      <c r="DA59" s="272"/>
      <c r="DB59" s="272"/>
      <c r="DC59" s="272"/>
      <c r="DD59" s="272"/>
      <c r="DE59" s="272"/>
      <c r="DF59" s="272"/>
      <c r="DG59" s="272"/>
      <c r="DH59" s="272"/>
      <c r="DI59" s="272"/>
      <c r="DJ59" s="272"/>
      <c r="DK59" s="272"/>
      <c r="DL59" s="272"/>
      <c r="DM59" s="272"/>
      <c r="DN59" s="272"/>
      <c r="DO59" s="272"/>
      <c r="DP59" s="272"/>
      <c r="DQ59" s="272"/>
      <c r="DR59" s="272"/>
      <c r="DS59" s="272"/>
      <c r="DT59" s="272"/>
      <c r="DU59" s="272"/>
      <c r="DV59" s="272"/>
      <c r="DW59" s="272"/>
      <c r="DX59" s="272"/>
      <c r="DY59" s="272"/>
      <c r="DZ59" s="272"/>
      <c r="EA59" s="272"/>
      <c r="EB59" s="272"/>
      <c r="EC59" s="272"/>
      <c r="ED59" s="272"/>
      <c r="EE59" s="272"/>
      <c r="EF59" s="272"/>
      <c r="EG59" s="272"/>
      <c r="EH59" s="272"/>
      <c r="EI59" s="272"/>
      <c r="EJ59" s="272"/>
      <c r="EK59" s="272"/>
      <c r="EL59" s="272"/>
      <c r="EM59" s="272"/>
      <c r="EN59" s="272"/>
      <c r="EO59" s="272"/>
      <c r="EP59" s="272"/>
      <c r="EQ59" s="272"/>
      <c r="ER59" s="272"/>
      <c r="ES59" s="272"/>
      <c r="ET59" s="272"/>
      <c r="EU59" s="272"/>
      <c r="EV59" s="272"/>
      <c r="EW59" s="272"/>
      <c r="EX59" s="272"/>
      <c r="EY59" s="272"/>
      <c r="EZ59" s="272"/>
      <c r="FA59" s="272"/>
      <c r="FB59" s="272"/>
      <c r="FC59" s="272"/>
      <c r="FD59" s="272"/>
      <c r="FE59" s="272"/>
      <c r="FF59" s="272"/>
      <c r="FG59" s="272"/>
      <c r="FH59" s="272"/>
      <c r="FI59" s="272"/>
      <c r="FJ59" s="272"/>
      <c r="FK59" s="272"/>
      <c r="FL59" s="272"/>
      <c r="FM59" s="272"/>
      <c r="FN59" s="272"/>
      <c r="FO59" s="272"/>
      <c r="FP59" s="272"/>
      <c r="FQ59" s="272"/>
      <c r="FR59" s="272"/>
      <c r="FS59" s="272"/>
      <c r="FT59" s="272"/>
      <c r="FU59" s="272"/>
      <c r="FV59" s="272"/>
      <c r="FW59" s="272"/>
      <c r="FX59" s="272"/>
      <c r="FY59" s="272"/>
      <c r="FZ59" s="272"/>
      <c r="GA59" s="272"/>
      <c r="GB59" s="272"/>
      <c r="GC59" s="272"/>
      <c r="GD59" s="272"/>
      <c r="GE59" s="272"/>
      <c r="GF59" s="272"/>
      <c r="GG59" s="272"/>
      <c r="GH59" s="272"/>
      <c r="GI59" s="272"/>
      <c r="GJ59" s="272"/>
      <c r="GK59" s="272"/>
      <c r="GL59" s="272"/>
      <c r="GM59" s="272"/>
      <c r="GN59" s="272"/>
      <c r="GO59" s="272"/>
      <c r="GP59" s="272"/>
      <c r="GQ59" s="272"/>
      <c r="GR59" s="272"/>
      <c r="GS59" s="272"/>
      <c r="GT59" s="272"/>
      <c r="GU59" s="272"/>
      <c r="GV59" s="272"/>
      <c r="GW59" s="272"/>
      <c r="GX59" s="272"/>
      <c r="GY59" s="272"/>
      <c r="GZ59" s="272"/>
      <c r="HA59" s="272"/>
      <c r="HB59" s="272"/>
      <c r="HC59" s="272"/>
      <c r="HD59" s="272"/>
      <c r="HE59" s="272"/>
      <c r="HF59" s="272"/>
      <c r="HG59" s="272"/>
      <c r="HH59" s="272"/>
      <c r="HI59" s="272"/>
      <c r="HJ59" s="272"/>
      <c r="HK59" s="272"/>
      <c r="HL59" s="272"/>
      <c r="HM59" s="272"/>
      <c r="HN59" s="272"/>
      <c r="HO59" s="272"/>
      <c r="HP59" s="272"/>
      <c r="HQ59" s="272"/>
      <c r="HR59" s="272"/>
      <c r="HS59" s="272"/>
      <c r="HT59" s="272"/>
      <c r="HU59" s="272"/>
      <c r="HV59" s="272"/>
      <c r="HW59" s="272"/>
      <c r="HX59" s="272"/>
      <c r="HY59" s="272"/>
      <c r="HZ59" s="272"/>
      <c r="IA59" s="272"/>
      <c r="IB59" s="272"/>
      <c r="IC59" s="272"/>
      <c r="ID59" s="272"/>
      <c r="IE59" s="272"/>
      <c r="IF59" s="272"/>
      <c r="IG59" s="272"/>
      <c r="IH59" s="272"/>
      <c r="II59" s="272"/>
      <c r="IJ59" s="272"/>
      <c r="IK59" s="272"/>
      <c r="IL59" s="272"/>
      <c r="IM59" s="272"/>
      <c r="IN59" s="272"/>
      <c r="IO59" s="272"/>
      <c r="IP59" s="272"/>
      <c r="IQ59" s="272"/>
      <c r="IR59" s="272"/>
      <c r="IS59" s="272"/>
      <c r="IT59" s="272"/>
      <c r="IU59" s="272"/>
      <c r="IV59" s="272"/>
    </row>
    <row r="60" spans="1:256" s="375" customFormat="1" ht="15" customHeight="1">
      <c r="A60" s="278"/>
      <c r="B60" s="278"/>
      <c r="C60" s="278"/>
      <c r="D60" s="484"/>
      <c r="E60" s="299"/>
      <c r="F60" s="299"/>
      <c r="G60" s="274"/>
      <c r="H60" s="274"/>
      <c r="I60" s="272"/>
      <c r="J60" s="273"/>
      <c r="K60" s="272"/>
      <c r="L60" s="272"/>
      <c r="M60" s="273"/>
      <c r="N60" s="272"/>
      <c r="O60" s="272"/>
      <c r="P60" s="272"/>
      <c r="Q60" s="272"/>
      <c r="R60" s="272"/>
      <c r="S60" s="272"/>
      <c r="T60" s="272"/>
      <c r="U60" s="272"/>
      <c r="V60" s="272"/>
      <c r="W60" s="272"/>
      <c r="X60" s="272"/>
      <c r="Y60" s="272"/>
      <c r="Z60" s="272"/>
      <c r="AA60" s="272"/>
      <c r="AB60" s="272"/>
      <c r="AC60" s="272"/>
      <c r="AD60" s="272"/>
      <c r="AE60" s="272"/>
      <c r="AF60" s="272"/>
      <c r="AG60" s="272"/>
      <c r="AH60" s="272"/>
      <c r="AI60" s="272"/>
      <c r="AJ60" s="272"/>
      <c r="AK60" s="272"/>
      <c r="AL60" s="272"/>
      <c r="AM60" s="272"/>
      <c r="AN60" s="272"/>
      <c r="AO60" s="272"/>
      <c r="AP60" s="272"/>
      <c r="AQ60" s="272"/>
      <c r="AR60" s="272"/>
      <c r="AS60" s="272"/>
      <c r="AT60" s="272"/>
      <c r="AU60" s="272"/>
      <c r="AV60" s="272"/>
      <c r="AW60" s="272"/>
      <c r="AX60" s="272"/>
      <c r="AY60" s="272"/>
      <c r="AZ60" s="272"/>
      <c r="BA60" s="272"/>
      <c r="BB60" s="272"/>
      <c r="BC60" s="272"/>
      <c r="BD60" s="272"/>
      <c r="BE60" s="272"/>
      <c r="BF60" s="272"/>
      <c r="BG60" s="272"/>
      <c r="BH60" s="272"/>
      <c r="BI60" s="272"/>
      <c r="BJ60" s="272"/>
      <c r="BK60" s="272"/>
      <c r="BL60" s="272"/>
      <c r="BM60" s="272"/>
      <c r="BN60" s="272"/>
      <c r="BO60" s="272"/>
      <c r="BP60" s="272"/>
      <c r="BQ60" s="272"/>
      <c r="BR60" s="272"/>
      <c r="BS60" s="272"/>
      <c r="BT60" s="272"/>
      <c r="BU60" s="272"/>
      <c r="BV60" s="272"/>
      <c r="BW60" s="272"/>
      <c r="BX60" s="272"/>
      <c r="BY60" s="272"/>
      <c r="BZ60" s="272"/>
      <c r="CA60" s="272"/>
      <c r="CB60" s="272"/>
      <c r="CC60" s="272"/>
      <c r="CD60" s="272"/>
      <c r="CE60" s="272"/>
      <c r="CF60" s="272"/>
      <c r="CG60" s="272"/>
      <c r="CH60" s="272"/>
      <c r="CI60" s="272"/>
      <c r="CJ60" s="272"/>
      <c r="CK60" s="272"/>
      <c r="CL60" s="272"/>
      <c r="CM60" s="272"/>
      <c r="CN60" s="272"/>
      <c r="CO60" s="272"/>
      <c r="CP60" s="272"/>
      <c r="CQ60" s="272"/>
      <c r="CR60" s="272"/>
      <c r="CS60" s="272"/>
      <c r="CT60" s="272"/>
      <c r="CU60" s="272"/>
      <c r="CV60" s="272"/>
      <c r="CW60" s="272"/>
      <c r="CX60" s="272"/>
      <c r="CY60" s="272"/>
      <c r="CZ60" s="272"/>
      <c r="DA60" s="272"/>
      <c r="DB60" s="272"/>
      <c r="DC60" s="272"/>
      <c r="DD60" s="272"/>
      <c r="DE60" s="272"/>
      <c r="DF60" s="272"/>
      <c r="DG60" s="272"/>
      <c r="DH60" s="272"/>
      <c r="DI60" s="272"/>
      <c r="DJ60" s="272"/>
      <c r="DK60" s="272"/>
      <c r="DL60" s="272"/>
      <c r="DM60" s="272"/>
      <c r="DN60" s="272"/>
      <c r="DO60" s="272"/>
      <c r="DP60" s="272"/>
      <c r="DQ60" s="272"/>
      <c r="DR60" s="272"/>
      <c r="DS60" s="272"/>
      <c r="DT60" s="272"/>
      <c r="DU60" s="272"/>
      <c r="DV60" s="272"/>
      <c r="DW60" s="272"/>
      <c r="DX60" s="272"/>
      <c r="DY60" s="272"/>
      <c r="DZ60" s="272"/>
      <c r="EA60" s="272"/>
      <c r="EB60" s="272"/>
      <c r="EC60" s="272"/>
      <c r="ED60" s="272"/>
      <c r="EE60" s="272"/>
      <c r="EF60" s="272"/>
      <c r="EG60" s="272"/>
      <c r="EH60" s="272"/>
      <c r="EI60" s="272"/>
      <c r="EJ60" s="272"/>
      <c r="EK60" s="272"/>
      <c r="EL60" s="272"/>
      <c r="EM60" s="272"/>
      <c r="EN60" s="272"/>
      <c r="EO60" s="272"/>
      <c r="EP60" s="272"/>
      <c r="EQ60" s="272"/>
      <c r="ER60" s="272"/>
      <c r="ES60" s="272"/>
      <c r="ET60" s="272"/>
      <c r="EU60" s="272"/>
      <c r="EV60" s="272"/>
      <c r="EW60" s="272"/>
      <c r="EX60" s="272"/>
      <c r="EY60" s="272"/>
      <c r="EZ60" s="272"/>
      <c r="FA60" s="272"/>
      <c r="FB60" s="272"/>
      <c r="FC60" s="272"/>
      <c r="FD60" s="272"/>
      <c r="FE60" s="272"/>
      <c r="FF60" s="272"/>
      <c r="FG60" s="272"/>
      <c r="FH60" s="272"/>
      <c r="FI60" s="272"/>
      <c r="FJ60" s="272"/>
      <c r="FK60" s="272"/>
      <c r="FL60" s="272"/>
      <c r="FM60" s="272"/>
      <c r="FN60" s="272"/>
      <c r="FO60" s="272"/>
      <c r="FP60" s="272"/>
      <c r="FQ60" s="272"/>
      <c r="FR60" s="272"/>
      <c r="FS60" s="272"/>
      <c r="FT60" s="272"/>
      <c r="FU60" s="272"/>
      <c r="FV60" s="272"/>
      <c r="FW60" s="272"/>
      <c r="FX60" s="272"/>
      <c r="FY60" s="272"/>
      <c r="FZ60" s="272"/>
      <c r="GA60" s="272"/>
      <c r="GB60" s="272"/>
      <c r="GC60" s="272"/>
      <c r="GD60" s="272"/>
      <c r="GE60" s="272"/>
      <c r="GF60" s="272"/>
      <c r="GG60" s="272"/>
      <c r="GH60" s="272"/>
      <c r="GI60" s="272"/>
      <c r="GJ60" s="272"/>
      <c r="GK60" s="272"/>
      <c r="GL60" s="272"/>
      <c r="GM60" s="272"/>
      <c r="GN60" s="272"/>
      <c r="GO60" s="272"/>
      <c r="GP60" s="272"/>
      <c r="GQ60" s="272"/>
      <c r="GR60" s="272"/>
      <c r="GS60" s="272"/>
      <c r="GT60" s="272"/>
      <c r="GU60" s="272"/>
      <c r="GV60" s="272"/>
      <c r="GW60" s="272"/>
      <c r="GX60" s="272"/>
      <c r="GY60" s="272"/>
      <c r="GZ60" s="272"/>
      <c r="HA60" s="272"/>
      <c r="HB60" s="272"/>
      <c r="HC60" s="272"/>
      <c r="HD60" s="272"/>
      <c r="HE60" s="272"/>
      <c r="HF60" s="272"/>
      <c r="HG60" s="272"/>
      <c r="HH60" s="272"/>
      <c r="HI60" s="272"/>
      <c r="HJ60" s="272"/>
      <c r="HK60" s="272"/>
      <c r="HL60" s="272"/>
      <c r="HM60" s="272"/>
      <c r="HN60" s="272"/>
      <c r="HO60" s="272"/>
      <c r="HP60" s="272"/>
      <c r="HQ60" s="272"/>
      <c r="HR60" s="272"/>
      <c r="HS60" s="272"/>
      <c r="HT60" s="272"/>
      <c r="HU60" s="272"/>
      <c r="HV60" s="272"/>
      <c r="HW60" s="272"/>
      <c r="HX60" s="272"/>
      <c r="HY60" s="272"/>
      <c r="HZ60" s="272"/>
      <c r="IA60" s="272"/>
      <c r="IB60" s="272"/>
      <c r="IC60" s="272"/>
      <c r="ID60" s="272"/>
      <c r="IE60" s="272"/>
      <c r="IF60" s="272"/>
      <c r="IG60" s="272"/>
      <c r="IH60" s="272"/>
      <c r="II60" s="272"/>
      <c r="IJ60" s="272"/>
      <c r="IK60" s="272"/>
      <c r="IL60" s="272"/>
      <c r="IM60" s="272"/>
      <c r="IN60" s="272"/>
      <c r="IO60" s="272"/>
      <c r="IP60" s="272"/>
      <c r="IQ60" s="272"/>
      <c r="IR60" s="272"/>
      <c r="IS60" s="272"/>
      <c r="IT60" s="272"/>
      <c r="IU60" s="272"/>
      <c r="IV60" s="272"/>
    </row>
    <row r="61" spans="1:256" s="375" customFormat="1" ht="15" customHeight="1">
      <c r="A61" s="278"/>
      <c r="B61" s="278"/>
      <c r="C61" s="278"/>
      <c r="D61" s="299"/>
      <c r="E61" s="299"/>
      <c r="F61" s="299"/>
      <c r="G61" s="274"/>
      <c r="H61" s="274"/>
      <c r="I61" s="272"/>
      <c r="J61" s="273"/>
      <c r="K61" s="272"/>
      <c r="L61" s="272"/>
      <c r="M61" s="273"/>
      <c r="N61" s="272"/>
      <c r="O61" s="272"/>
      <c r="P61" s="272"/>
      <c r="Q61" s="272"/>
      <c r="R61" s="272"/>
      <c r="S61" s="272"/>
      <c r="T61" s="272"/>
      <c r="U61" s="272"/>
      <c r="V61" s="272"/>
      <c r="W61" s="272"/>
      <c r="X61" s="272"/>
      <c r="Y61" s="272"/>
      <c r="Z61" s="272"/>
      <c r="AA61" s="272"/>
      <c r="AB61" s="272"/>
      <c r="AC61" s="272"/>
      <c r="AD61" s="272"/>
      <c r="AE61" s="272"/>
      <c r="AF61" s="272"/>
      <c r="AG61" s="272"/>
      <c r="AH61" s="272"/>
      <c r="AI61" s="272"/>
      <c r="AJ61" s="272"/>
      <c r="AK61" s="272"/>
      <c r="AL61" s="272"/>
      <c r="AM61" s="272"/>
      <c r="AN61" s="272"/>
      <c r="AO61" s="272"/>
      <c r="AP61" s="272"/>
      <c r="AQ61" s="272"/>
      <c r="AR61" s="272"/>
      <c r="AS61" s="272"/>
      <c r="AT61" s="272"/>
      <c r="AU61" s="272"/>
      <c r="AV61" s="272"/>
      <c r="AW61" s="272"/>
      <c r="AX61" s="272"/>
      <c r="AY61" s="272"/>
      <c r="AZ61" s="272"/>
      <c r="BA61" s="272"/>
      <c r="BB61" s="272"/>
      <c r="BC61" s="272"/>
      <c r="BD61" s="272"/>
      <c r="BE61" s="272"/>
      <c r="BF61" s="272"/>
      <c r="BG61" s="272"/>
      <c r="BH61" s="272"/>
      <c r="BI61" s="272"/>
      <c r="BJ61" s="272"/>
      <c r="BK61" s="272"/>
      <c r="BL61" s="272"/>
      <c r="BM61" s="272"/>
      <c r="BN61" s="272"/>
      <c r="BO61" s="272"/>
      <c r="BP61" s="272"/>
      <c r="BQ61" s="272"/>
      <c r="BR61" s="272"/>
      <c r="BS61" s="272"/>
      <c r="BT61" s="272"/>
      <c r="BU61" s="272"/>
      <c r="BV61" s="272"/>
      <c r="BW61" s="272"/>
      <c r="BX61" s="272"/>
      <c r="BY61" s="272"/>
      <c r="BZ61" s="272"/>
      <c r="CA61" s="272"/>
      <c r="CB61" s="272"/>
      <c r="CC61" s="272"/>
      <c r="CD61" s="272"/>
      <c r="CE61" s="272"/>
      <c r="CF61" s="272"/>
      <c r="CG61" s="272"/>
      <c r="CH61" s="272"/>
      <c r="CI61" s="272"/>
      <c r="CJ61" s="272"/>
      <c r="CK61" s="272"/>
      <c r="CL61" s="272"/>
      <c r="CM61" s="272"/>
      <c r="CN61" s="272"/>
      <c r="CO61" s="272"/>
      <c r="CP61" s="272"/>
      <c r="CQ61" s="272"/>
      <c r="CR61" s="272"/>
      <c r="CS61" s="272"/>
      <c r="CT61" s="272"/>
      <c r="CU61" s="272"/>
      <c r="CV61" s="272"/>
      <c r="CW61" s="272"/>
      <c r="CX61" s="272"/>
      <c r="CY61" s="272"/>
      <c r="CZ61" s="272"/>
      <c r="DA61" s="272"/>
      <c r="DB61" s="272"/>
      <c r="DC61" s="272"/>
      <c r="DD61" s="272"/>
      <c r="DE61" s="272"/>
      <c r="DF61" s="272"/>
      <c r="DG61" s="272"/>
      <c r="DH61" s="272"/>
      <c r="DI61" s="272"/>
      <c r="DJ61" s="272"/>
      <c r="DK61" s="272"/>
      <c r="DL61" s="272"/>
      <c r="DM61" s="272"/>
      <c r="DN61" s="272"/>
      <c r="DO61" s="272"/>
      <c r="DP61" s="272"/>
      <c r="DQ61" s="272"/>
      <c r="DR61" s="272"/>
      <c r="DS61" s="272"/>
      <c r="DT61" s="272"/>
      <c r="DU61" s="272"/>
      <c r="DV61" s="272"/>
      <c r="DW61" s="272"/>
      <c r="DX61" s="272"/>
      <c r="DY61" s="272"/>
      <c r="DZ61" s="272"/>
      <c r="EA61" s="272"/>
      <c r="EB61" s="272"/>
      <c r="EC61" s="272"/>
      <c r="ED61" s="272"/>
      <c r="EE61" s="272"/>
      <c r="EF61" s="272"/>
      <c r="EG61" s="272"/>
      <c r="EH61" s="272"/>
      <c r="EI61" s="272"/>
      <c r="EJ61" s="272"/>
      <c r="EK61" s="272"/>
      <c r="EL61" s="272"/>
      <c r="EM61" s="272"/>
      <c r="EN61" s="272"/>
      <c r="EO61" s="272"/>
      <c r="EP61" s="272"/>
      <c r="EQ61" s="272"/>
      <c r="ER61" s="272"/>
      <c r="ES61" s="272"/>
      <c r="ET61" s="272"/>
      <c r="EU61" s="272"/>
      <c r="EV61" s="272"/>
      <c r="EW61" s="272"/>
      <c r="EX61" s="272"/>
      <c r="EY61" s="272"/>
      <c r="EZ61" s="272"/>
      <c r="FA61" s="272"/>
      <c r="FB61" s="272"/>
      <c r="FC61" s="272"/>
      <c r="FD61" s="272"/>
      <c r="FE61" s="272"/>
      <c r="FF61" s="272"/>
      <c r="FG61" s="272"/>
      <c r="FH61" s="272"/>
      <c r="FI61" s="272"/>
      <c r="FJ61" s="272"/>
      <c r="FK61" s="272"/>
      <c r="FL61" s="272"/>
      <c r="FM61" s="272"/>
      <c r="FN61" s="272"/>
      <c r="FO61" s="272"/>
      <c r="FP61" s="272"/>
      <c r="FQ61" s="272"/>
      <c r="FR61" s="272"/>
      <c r="FS61" s="272"/>
      <c r="FT61" s="272"/>
      <c r="FU61" s="272"/>
      <c r="FV61" s="272"/>
      <c r="FW61" s="272"/>
      <c r="FX61" s="272"/>
      <c r="FY61" s="272"/>
      <c r="FZ61" s="272"/>
      <c r="GA61" s="272"/>
      <c r="GB61" s="272"/>
      <c r="GC61" s="272"/>
      <c r="GD61" s="272"/>
      <c r="GE61" s="272"/>
      <c r="GF61" s="272"/>
      <c r="GG61" s="272"/>
      <c r="GH61" s="272"/>
      <c r="GI61" s="272"/>
      <c r="GJ61" s="272"/>
      <c r="GK61" s="272"/>
      <c r="GL61" s="272"/>
      <c r="GM61" s="272"/>
      <c r="GN61" s="272"/>
      <c r="GO61" s="272"/>
      <c r="GP61" s="272"/>
      <c r="GQ61" s="272"/>
      <c r="GR61" s="272"/>
      <c r="GS61" s="272"/>
      <c r="GT61" s="272"/>
      <c r="GU61" s="272"/>
      <c r="GV61" s="272"/>
      <c r="GW61" s="272"/>
      <c r="GX61" s="272"/>
      <c r="GY61" s="272"/>
      <c r="GZ61" s="272"/>
      <c r="HA61" s="272"/>
      <c r="HB61" s="272"/>
      <c r="HC61" s="272"/>
      <c r="HD61" s="272"/>
      <c r="HE61" s="272"/>
      <c r="HF61" s="272"/>
      <c r="HG61" s="272"/>
      <c r="HH61" s="272"/>
      <c r="HI61" s="272"/>
      <c r="HJ61" s="272"/>
      <c r="HK61" s="272"/>
      <c r="HL61" s="272"/>
      <c r="HM61" s="272"/>
      <c r="HN61" s="272"/>
      <c r="HO61" s="272"/>
      <c r="HP61" s="272"/>
      <c r="HQ61" s="272"/>
      <c r="HR61" s="272"/>
      <c r="HS61" s="272"/>
      <c r="HT61" s="272"/>
      <c r="HU61" s="272"/>
      <c r="HV61" s="272"/>
      <c r="HW61" s="272"/>
      <c r="HX61" s="272"/>
      <c r="HY61" s="272"/>
      <c r="HZ61" s="272"/>
      <c r="IA61" s="272"/>
      <c r="IB61" s="272"/>
      <c r="IC61" s="272"/>
      <c r="ID61" s="272"/>
      <c r="IE61" s="272"/>
      <c r="IF61" s="272"/>
      <c r="IG61" s="272"/>
      <c r="IH61" s="272"/>
      <c r="II61" s="272"/>
      <c r="IJ61" s="272"/>
      <c r="IK61" s="272"/>
      <c r="IL61" s="272"/>
      <c r="IM61" s="272"/>
      <c r="IN61" s="272"/>
      <c r="IO61" s="272"/>
      <c r="IP61" s="272"/>
      <c r="IQ61" s="272"/>
      <c r="IR61" s="272"/>
      <c r="IS61" s="272"/>
      <c r="IT61" s="272"/>
      <c r="IU61" s="272"/>
      <c r="IV61" s="272"/>
    </row>
    <row r="62" spans="1:256" s="375" customFormat="1" ht="15" customHeight="1">
      <c r="A62" s="278"/>
      <c r="B62" s="278"/>
      <c r="C62" s="278"/>
      <c r="D62" s="299"/>
      <c r="E62" s="299"/>
      <c r="F62" s="299"/>
      <c r="G62" s="274"/>
      <c r="H62" s="274"/>
      <c r="I62" s="272"/>
      <c r="J62" s="273"/>
      <c r="K62" s="272"/>
      <c r="L62" s="272"/>
      <c r="M62" s="273"/>
      <c r="N62" s="272"/>
      <c r="O62" s="272"/>
      <c r="P62" s="272"/>
      <c r="Q62" s="272"/>
      <c r="R62" s="272"/>
      <c r="S62" s="272"/>
      <c r="T62" s="272"/>
      <c r="U62" s="272"/>
      <c r="V62" s="272"/>
      <c r="W62" s="272"/>
      <c r="X62" s="272"/>
      <c r="Y62" s="272"/>
      <c r="Z62" s="272"/>
      <c r="AA62" s="272"/>
      <c r="AB62" s="272"/>
      <c r="AC62" s="272"/>
      <c r="AD62" s="272"/>
      <c r="AE62" s="272"/>
      <c r="AF62" s="272"/>
      <c r="AG62" s="272"/>
      <c r="AH62" s="272"/>
      <c r="AI62" s="272"/>
      <c r="AJ62" s="272"/>
      <c r="AK62" s="272"/>
      <c r="AL62" s="272"/>
      <c r="AM62" s="272"/>
      <c r="AN62" s="272"/>
      <c r="AO62" s="272"/>
      <c r="AP62" s="272"/>
      <c r="AQ62" s="272"/>
      <c r="AR62" s="272"/>
      <c r="AS62" s="272"/>
      <c r="AT62" s="272"/>
      <c r="AU62" s="272"/>
      <c r="AV62" s="272"/>
      <c r="AW62" s="272"/>
      <c r="AX62" s="272"/>
      <c r="AY62" s="272"/>
      <c r="AZ62" s="272"/>
      <c r="BA62" s="272"/>
      <c r="BB62" s="272"/>
      <c r="BC62" s="272"/>
      <c r="BD62" s="272"/>
      <c r="BE62" s="272"/>
      <c r="BF62" s="272"/>
      <c r="BG62" s="272"/>
      <c r="BH62" s="272"/>
      <c r="BI62" s="272"/>
      <c r="BJ62" s="272"/>
      <c r="BK62" s="272"/>
      <c r="BL62" s="272"/>
      <c r="BM62" s="272"/>
      <c r="BN62" s="272"/>
      <c r="BO62" s="272"/>
      <c r="BP62" s="272"/>
      <c r="BQ62" s="272"/>
      <c r="BR62" s="272"/>
      <c r="BS62" s="272"/>
      <c r="BT62" s="272"/>
      <c r="BU62" s="272"/>
      <c r="BV62" s="272"/>
      <c r="BW62" s="272"/>
      <c r="BX62" s="272"/>
      <c r="BY62" s="272"/>
      <c r="BZ62" s="272"/>
      <c r="CA62" s="272"/>
      <c r="CB62" s="272"/>
      <c r="CC62" s="272"/>
      <c r="CD62" s="272"/>
      <c r="CE62" s="272"/>
      <c r="CF62" s="272"/>
      <c r="CG62" s="272"/>
      <c r="CH62" s="272"/>
      <c r="CI62" s="272"/>
      <c r="CJ62" s="272"/>
      <c r="CK62" s="272"/>
      <c r="CL62" s="272"/>
      <c r="CM62" s="272"/>
      <c r="CN62" s="272"/>
      <c r="CO62" s="272"/>
      <c r="CP62" s="272"/>
      <c r="CQ62" s="272"/>
      <c r="CR62" s="272"/>
      <c r="CS62" s="272"/>
      <c r="CT62" s="272"/>
      <c r="CU62" s="272"/>
      <c r="CV62" s="272"/>
      <c r="CW62" s="272"/>
      <c r="CX62" s="272"/>
      <c r="CY62" s="272"/>
      <c r="CZ62" s="272"/>
      <c r="DA62" s="272"/>
      <c r="DB62" s="272"/>
      <c r="DC62" s="272"/>
      <c r="DD62" s="272"/>
      <c r="DE62" s="272"/>
      <c r="DF62" s="272"/>
      <c r="DG62" s="272"/>
      <c r="DH62" s="272"/>
      <c r="DI62" s="272"/>
      <c r="DJ62" s="272"/>
      <c r="DK62" s="272"/>
      <c r="DL62" s="272"/>
      <c r="DM62" s="272"/>
      <c r="DN62" s="272"/>
      <c r="DO62" s="272"/>
      <c r="DP62" s="272"/>
      <c r="DQ62" s="272"/>
      <c r="DR62" s="272"/>
      <c r="DS62" s="272"/>
      <c r="DT62" s="272"/>
      <c r="DU62" s="272"/>
      <c r="DV62" s="272"/>
      <c r="DW62" s="272"/>
      <c r="DX62" s="272"/>
      <c r="DY62" s="272"/>
      <c r="DZ62" s="272"/>
      <c r="EA62" s="272"/>
      <c r="EB62" s="272"/>
      <c r="EC62" s="272"/>
      <c r="ED62" s="272"/>
      <c r="EE62" s="272"/>
      <c r="EF62" s="272"/>
      <c r="EG62" s="272"/>
      <c r="EH62" s="272"/>
      <c r="EI62" s="272"/>
      <c r="EJ62" s="272"/>
      <c r="EK62" s="272"/>
      <c r="EL62" s="272"/>
      <c r="EM62" s="272"/>
      <c r="EN62" s="272"/>
      <c r="EO62" s="272"/>
      <c r="EP62" s="272"/>
      <c r="EQ62" s="272"/>
      <c r="ER62" s="272"/>
      <c r="ES62" s="272"/>
      <c r="ET62" s="272"/>
      <c r="EU62" s="272"/>
      <c r="EV62" s="272"/>
      <c r="EW62" s="272"/>
      <c r="EX62" s="272"/>
      <c r="EY62" s="272"/>
      <c r="EZ62" s="272"/>
      <c r="FA62" s="272"/>
      <c r="FB62" s="272"/>
      <c r="FC62" s="272"/>
      <c r="FD62" s="272"/>
      <c r="FE62" s="272"/>
      <c r="FF62" s="272"/>
      <c r="FG62" s="272"/>
      <c r="FH62" s="272"/>
      <c r="FI62" s="272"/>
      <c r="FJ62" s="272"/>
      <c r="FK62" s="272"/>
      <c r="FL62" s="272"/>
      <c r="FM62" s="272"/>
      <c r="FN62" s="272"/>
      <c r="FO62" s="272"/>
      <c r="FP62" s="272"/>
      <c r="FQ62" s="272"/>
      <c r="FR62" s="272"/>
      <c r="FS62" s="272"/>
      <c r="FT62" s="272"/>
      <c r="FU62" s="272"/>
      <c r="FV62" s="272"/>
      <c r="FW62" s="272"/>
      <c r="FX62" s="272"/>
      <c r="FY62" s="272"/>
      <c r="FZ62" s="272"/>
      <c r="GA62" s="272"/>
      <c r="GB62" s="272"/>
      <c r="GC62" s="272"/>
      <c r="GD62" s="272"/>
      <c r="GE62" s="272"/>
      <c r="GF62" s="272"/>
      <c r="GG62" s="272"/>
      <c r="GH62" s="272"/>
      <c r="GI62" s="272"/>
      <c r="GJ62" s="272"/>
      <c r="GK62" s="272"/>
      <c r="GL62" s="272"/>
      <c r="GM62" s="272"/>
      <c r="GN62" s="272"/>
      <c r="GO62" s="272"/>
      <c r="GP62" s="272"/>
      <c r="GQ62" s="272"/>
      <c r="GR62" s="272"/>
      <c r="GS62" s="272"/>
      <c r="GT62" s="272"/>
      <c r="GU62" s="272"/>
      <c r="GV62" s="272"/>
      <c r="GW62" s="272"/>
      <c r="GX62" s="272"/>
      <c r="GY62" s="272"/>
      <c r="GZ62" s="272"/>
      <c r="HA62" s="272"/>
      <c r="HB62" s="272"/>
      <c r="HC62" s="272"/>
      <c r="HD62" s="272"/>
      <c r="HE62" s="272"/>
      <c r="HF62" s="272"/>
      <c r="HG62" s="272"/>
      <c r="HH62" s="272"/>
      <c r="HI62" s="272"/>
      <c r="HJ62" s="272"/>
      <c r="HK62" s="272"/>
      <c r="HL62" s="272"/>
      <c r="HM62" s="272"/>
      <c r="HN62" s="272"/>
      <c r="HO62" s="272"/>
      <c r="HP62" s="272"/>
      <c r="HQ62" s="272"/>
      <c r="HR62" s="272"/>
      <c r="HS62" s="272"/>
      <c r="HT62" s="272"/>
      <c r="HU62" s="272"/>
      <c r="HV62" s="272"/>
      <c r="HW62" s="272"/>
      <c r="HX62" s="272"/>
      <c r="HY62" s="272"/>
      <c r="HZ62" s="272"/>
      <c r="IA62" s="272"/>
      <c r="IB62" s="272"/>
      <c r="IC62" s="272"/>
      <c r="ID62" s="272"/>
      <c r="IE62" s="272"/>
      <c r="IF62" s="272"/>
      <c r="IG62" s="272"/>
      <c r="IH62" s="272"/>
      <c r="II62" s="272"/>
      <c r="IJ62" s="272"/>
      <c r="IK62" s="272"/>
      <c r="IL62" s="272"/>
      <c r="IM62" s="272"/>
      <c r="IN62" s="272"/>
      <c r="IO62" s="272"/>
      <c r="IP62" s="272"/>
      <c r="IQ62" s="272"/>
      <c r="IR62" s="272"/>
      <c r="IS62" s="272"/>
      <c r="IT62" s="272"/>
      <c r="IU62" s="272"/>
      <c r="IV62" s="272"/>
    </row>
    <row r="63" spans="1:256" s="375" customFormat="1" ht="15" customHeight="1">
      <c r="A63" s="278"/>
      <c r="B63" s="278"/>
      <c r="C63" s="278"/>
      <c r="D63" s="299"/>
      <c r="E63" s="299"/>
      <c r="F63" s="299"/>
      <c r="G63" s="274"/>
      <c r="H63" s="274"/>
      <c r="I63" s="272"/>
      <c r="J63" s="273"/>
      <c r="K63" s="272"/>
      <c r="L63" s="272"/>
      <c r="M63" s="273"/>
      <c r="N63" s="272"/>
      <c r="O63" s="272"/>
      <c r="P63" s="272"/>
      <c r="Q63" s="272"/>
      <c r="R63" s="272"/>
      <c r="S63" s="272"/>
      <c r="T63" s="272"/>
      <c r="U63" s="272"/>
      <c r="V63" s="272"/>
      <c r="W63" s="272"/>
      <c r="X63" s="272"/>
      <c r="Y63" s="272"/>
      <c r="Z63" s="272"/>
      <c r="AA63" s="272"/>
      <c r="AB63" s="272"/>
      <c r="AC63" s="272"/>
      <c r="AD63" s="272"/>
      <c r="AE63" s="272"/>
      <c r="AF63" s="272"/>
      <c r="AG63" s="272"/>
      <c r="AH63" s="272"/>
      <c r="AI63" s="272"/>
      <c r="AJ63" s="272"/>
      <c r="AK63" s="272"/>
      <c r="AL63" s="272"/>
      <c r="AM63" s="272"/>
      <c r="AN63" s="272"/>
      <c r="AO63" s="272"/>
      <c r="AP63" s="272"/>
      <c r="AQ63" s="272"/>
      <c r="AR63" s="272"/>
      <c r="AS63" s="272"/>
      <c r="AT63" s="272"/>
      <c r="AU63" s="272"/>
      <c r="AV63" s="272"/>
      <c r="AW63" s="272"/>
      <c r="AX63" s="272"/>
      <c r="AY63" s="272"/>
      <c r="AZ63" s="272"/>
      <c r="BA63" s="272"/>
      <c r="BB63" s="272"/>
      <c r="BC63" s="272"/>
      <c r="BD63" s="272"/>
      <c r="BE63" s="272"/>
      <c r="BF63" s="272"/>
      <c r="BG63" s="272"/>
      <c r="BH63" s="272"/>
      <c r="BI63" s="272"/>
      <c r="BJ63" s="272"/>
      <c r="BK63" s="272"/>
      <c r="BL63" s="272"/>
      <c r="BM63" s="272"/>
      <c r="BN63" s="272"/>
      <c r="BO63" s="272"/>
      <c r="BP63" s="272"/>
      <c r="BQ63" s="272"/>
      <c r="BR63" s="272"/>
      <c r="BS63" s="272"/>
      <c r="BT63" s="272"/>
      <c r="BU63" s="272"/>
      <c r="BV63" s="272"/>
      <c r="BW63" s="272"/>
      <c r="BX63" s="272"/>
      <c r="BY63" s="272"/>
      <c r="BZ63" s="272"/>
      <c r="CA63" s="272"/>
      <c r="CB63" s="272"/>
      <c r="CC63" s="272"/>
      <c r="CD63" s="272"/>
      <c r="CE63" s="272"/>
      <c r="CF63" s="272"/>
      <c r="CG63" s="272"/>
      <c r="CH63" s="272"/>
      <c r="CI63" s="272"/>
      <c r="CJ63" s="272"/>
      <c r="CK63" s="272"/>
      <c r="CL63" s="272"/>
      <c r="CM63" s="272"/>
      <c r="CN63" s="272"/>
      <c r="CO63" s="272"/>
      <c r="CP63" s="272"/>
      <c r="CQ63" s="272"/>
      <c r="CR63" s="272"/>
      <c r="CS63" s="272"/>
      <c r="CT63" s="272"/>
      <c r="CU63" s="272"/>
      <c r="CV63" s="272"/>
      <c r="CW63" s="272"/>
      <c r="CX63" s="272"/>
      <c r="CY63" s="272"/>
      <c r="CZ63" s="272"/>
      <c r="DA63" s="272"/>
      <c r="DB63" s="272"/>
      <c r="DC63" s="272"/>
      <c r="DD63" s="272"/>
      <c r="DE63" s="272"/>
      <c r="DF63" s="272"/>
      <c r="DG63" s="272"/>
      <c r="DH63" s="272"/>
      <c r="DI63" s="272"/>
      <c r="DJ63" s="272"/>
      <c r="DK63" s="272"/>
      <c r="DL63" s="272"/>
      <c r="DM63" s="272"/>
      <c r="DN63" s="272"/>
      <c r="DO63" s="272"/>
      <c r="DP63" s="272"/>
      <c r="DQ63" s="272"/>
      <c r="DR63" s="272"/>
      <c r="DS63" s="272"/>
      <c r="DT63" s="272"/>
      <c r="DU63" s="272"/>
      <c r="DV63" s="272"/>
      <c r="DW63" s="272"/>
      <c r="DX63" s="272"/>
      <c r="DY63" s="272"/>
      <c r="DZ63" s="272"/>
      <c r="EA63" s="272"/>
      <c r="EB63" s="272"/>
      <c r="EC63" s="272"/>
      <c r="ED63" s="272"/>
      <c r="EE63" s="272"/>
      <c r="EF63" s="272"/>
      <c r="EG63" s="272"/>
      <c r="EH63" s="272"/>
      <c r="EI63" s="272"/>
      <c r="EJ63" s="272"/>
      <c r="EK63" s="272"/>
      <c r="EL63" s="272"/>
      <c r="EM63" s="272"/>
      <c r="EN63" s="272"/>
      <c r="EO63" s="272"/>
      <c r="EP63" s="272"/>
      <c r="EQ63" s="272"/>
      <c r="ER63" s="272"/>
      <c r="ES63" s="272"/>
      <c r="ET63" s="272"/>
      <c r="EU63" s="272"/>
      <c r="EV63" s="272"/>
      <c r="EW63" s="272"/>
      <c r="EX63" s="272"/>
      <c r="EY63" s="272"/>
      <c r="EZ63" s="272"/>
      <c r="FA63" s="272"/>
      <c r="FB63" s="272"/>
      <c r="FC63" s="272"/>
      <c r="FD63" s="272"/>
      <c r="FE63" s="272"/>
      <c r="FF63" s="272"/>
      <c r="FG63" s="272"/>
      <c r="FH63" s="272"/>
      <c r="FI63" s="272"/>
      <c r="FJ63" s="272"/>
      <c r="FK63" s="272"/>
      <c r="FL63" s="272"/>
      <c r="FM63" s="272"/>
      <c r="FN63" s="272"/>
      <c r="FO63" s="272"/>
      <c r="FP63" s="272"/>
      <c r="FQ63" s="272"/>
      <c r="FR63" s="272"/>
      <c r="FS63" s="272"/>
      <c r="FT63" s="272"/>
      <c r="FU63" s="272"/>
      <c r="FV63" s="272"/>
      <c r="FW63" s="272"/>
      <c r="FX63" s="272"/>
      <c r="FY63" s="272"/>
      <c r="FZ63" s="272"/>
      <c r="GA63" s="272"/>
      <c r="GB63" s="272"/>
      <c r="GC63" s="272"/>
      <c r="GD63" s="272"/>
      <c r="GE63" s="272"/>
      <c r="GF63" s="272"/>
      <c r="GG63" s="272"/>
      <c r="GH63" s="272"/>
      <c r="GI63" s="272"/>
      <c r="GJ63" s="272"/>
      <c r="GK63" s="272"/>
      <c r="GL63" s="272"/>
      <c r="GM63" s="272"/>
      <c r="GN63" s="272"/>
      <c r="GO63" s="272"/>
      <c r="GP63" s="272"/>
      <c r="GQ63" s="272"/>
      <c r="GR63" s="272"/>
      <c r="GS63" s="272"/>
      <c r="GT63" s="272"/>
      <c r="GU63" s="272"/>
      <c r="GV63" s="272"/>
      <c r="GW63" s="272"/>
      <c r="GX63" s="272"/>
      <c r="GY63" s="272"/>
      <c r="GZ63" s="272"/>
      <c r="HA63" s="272"/>
      <c r="HB63" s="272"/>
      <c r="HC63" s="272"/>
      <c r="HD63" s="272"/>
      <c r="HE63" s="272"/>
      <c r="HF63" s="272"/>
      <c r="HG63" s="272"/>
      <c r="HH63" s="272"/>
      <c r="HI63" s="272"/>
      <c r="HJ63" s="272"/>
      <c r="HK63" s="272"/>
      <c r="HL63" s="272"/>
      <c r="HM63" s="272"/>
      <c r="HN63" s="272"/>
      <c r="HO63" s="272"/>
      <c r="HP63" s="272"/>
      <c r="HQ63" s="272"/>
      <c r="HR63" s="272"/>
      <c r="HS63" s="272"/>
      <c r="HT63" s="272"/>
      <c r="HU63" s="272"/>
      <c r="HV63" s="272"/>
      <c r="HW63" s="272"/>
      <c r="HX63" s="272"/>
      <c r="HY63" s="272"/>
      <c r="HZ63" s="272"/>
      <c r="IA63" s="272"/>
      <c r="IB63" s="272"/>
      <c r="IC63" s="272"/>
      <c r="ID63" s="272"/>
      <c r="IE63" s="272"/>
      <c r="IF63" s="272"/>
      <c r="IG63" s="272"/>
      <c r="IH63" s="272"/>
      <c r="II63" s="272"/>
      <c r="IJ63" s="272"/>
      <c r="IK63" s="272"/>
      <c r="IL63" s="272"/>
      <c r="IM63" s="272"/>
      <c r="IN63" s="272"/>
      <c r="IO63" s="272"/>
      <c r="IP63" s="272"/>
      <c r="IQ63" s="272"/>
      <c r="IR63" s="272"/>
      <c r="IS63" s="272"/>
      <c r="IT63" s="272"/>
      <c r="IU63" s="272"/>
      <c r="IV63" s="272"/>
    </row>
    <row r="64" spans="1:256" s="375" customFormat="1" ht="15" customHeight="1">
      <c r="A64" s="278"/>
      <c r="B64" s="278"/>
      <c r="C64" s="278"/>
      <c r="D64" s="299"/>
      <c r="E64" s="299"/>
      <c r="F64" s="299"/>
      <c r="G64" s="274"/>
      <c r="H64" s="274"/>
      <c r="I64" s="272"/>
      <c r="J64" s="273"/>
      <c r="K64" s="272"/>
      <c r="L64" s="272"/>
      <c r="M64" s="273"/>
      <c r="N64" s="272"/>
      <c r="O64" s="272"/>
      <c r="P64" s="272"/>
      <c r="Q64" s="272"/>
      <c r="R64" s="272"/>
      <c r="S64" s="272"/>
      <c r="T64" s="272"/>
      <c r="U64" s="272"/>
      <c r="V64" s="272"/>
      <c r="W64" s="272"/>
      <c r="X64" s="272"/>
      <c r="Y64" s="272"/>
      <c r="Z64" s="272"/>
      <c r="AA64" s="272"/>
      <c r="AB64" s="272"/>
      <c r="AC64" s="272"/>
      <c r="AD64" s="272"/>
      <c r="AE64" s="272"/>
      <c r="AF64" s="272"/>
      <c r="AG64" s="272"/>
      <c r="AH64" s="272"/>
      <c r="AI64" s="272"/>
      <c r="AJ64" s="272"/>
      <c r="AK64" s="272"/>
      <c r="AL64" s="272"/>
      <c r="AM64" s="272"/>
      <c r="AN64" s="272"/>
      <c r="AO64" s="272"/>
      <c r="AP64" s="272"/>
      <c r="AQ64" s="272"/>
      <c r="AR64" s="272"/>
      <c r="AS64" s="272"/>
      <c r="AT64" s="272"/>
      <c r="AU64" s="272"/>
      <c r="AV64" s="272"/>
      <c r="AW64" s="272"/>
      <c r="AX64" s="272"/>
      <c r="AY64" s="272"/>
      <c r="AZ64" s="272"/>
      <c r="BA64" s="272"/>
      <c r="BB64" s="272"/>
      <c r="BC64" s="272"/>
      <c r="BD64" s="272"/>
      <c r="BE64" s="272"/>
      <c r="BF64" s="272"/>
      <c r="BG64" s="272"/>
      <c r="BH64" s="272"/>
      <c r="BI64" s="272"/>
      <c r="BJ64" s="272"/>
      <c r="BK64" s="272"/>
      <c r="BL64" s="272"/>
      <c r="BM64" s="272"/>
      <c r="BN64" s="272"/>
      <c r="BO64" s="272"/>
      <c r="BP64" s="272"/>
      <c r="BQ64" s="272"/>
      <c r="BR64" s="272"/>
      <c r="BS64" s="272"/>
      <c r="BT64" s="272"/>
      <c r="BU64" s="272"/>
      <c r="BV64" s="272"/>
      <c r="BW64" s="272"/>
      <c r="BX64" s="272"/>
      <c r="BY64" s="272"/>
      <c r="BZ64" s="272"/>
      <c r="CA64" s="272"/>
      <c r="CB64" s="272"/>
      <c r="CC64" s="272"/>
      <c r="CD64" s="272"/>
      <c r="CE64" s="272"/>
      <c r="CF64" s="272"/>
      <c r="CG64" s="272"/>
      <c r="CH64" s="272"/>
      <c r="CI64" s="272"/>
      <c r="CJ64" s="272"/>
      <c r="CK64" s="272"/>
      <c r="CL64" s="272"/>
      <c r="CM64" s="272"/>
      <c r="CN64" s="272"/>
      <c r="CO64" s="272"/>
      <c r="CP64" s="272"/>
      <c r="CQ64" s="272"/>
      <c r="CR64" s="272"/>
      <c r="CS64" s="272"/>
      <c r="CT64" s="272"/>
      <c r="CU64" s="272"/>
      <c r="CV64" s="272"/>
      <c r="CW64" s="272"/>
      <c r="CX64" s="272"/>
      <c r="CY64" s="272"/>
      <c r="CZ64" s="272"/>
      <c r="DA64" s="272"/>
      <c r="DB64" s="272"/>
      <c r="DC64" s="272"/>
      <c r="DD64" s="272"/>
      <c r="DE64" s="272"/>
      <c r="DF64" s="272"/>
      <c r="DG64" s="272"/>
      <c r="DH64" s="272"/>
      <c r="DI64" s="272"/>
      <c r="DJ64" s="272"/>
      <c r="DK64" s="272"/>
      <c r="DL64" s="272"/>
      <c r="DM64" s="272"/>
      <c r="DN64" s="272"/>
      <c r="DO64" s="272"/>
      <c r="DP64" s="272"/>
      <c r="DQ64" s="272"/>
      <c r="DR64" s="272"/>
      <c r="DS64" s="272"/>
      <c r="DT64" s="272"/>
      <c r="DU64" s="272"/>
      <c r="DV64" s="272"/>
      <c r="DW64" s="272"/>
      <c r="DX64" s="272"/>
      <c r="DY64" s="272"/>
      <c r="DZ64" s="272"/>
      <c r="EA64" s="272"/>
      <c r="EB64" s="272"/>
      <c r="EC64" s="272"/>
      <c r="ED64" s="272"/>
      <c r="EE64" s="272"/>
      <c r="EF64" s="272"/>
      <c r="EG64" s="272"/>
      <c r="EH64" s="272"/>
      <c r="EI64" s="272"/>
      <c r="EJ64" s="272"/>
      <c r="EK64" s="272"/>
      <c r="EL64" s="272"/>
      <c r="EM64" s="272"/>
      <c r="EN64" s="272"/>
      <c r="EO64" s="272"/>
      <c r="EP64" s="272"/>
      <c r="EQ64" s="272"/>
      <c r="ER64" s="272"/>
      <c r="ES64" s="272"/>
      <c r="ET64" s="272"/>
      <c r="EU64" s="272"/>
      <c r="EV64" s="272"/>
      <c r="EW64" s="272"/>
      <c r="EX64" s="272"/>
      <c r="EY64" s="272"/>
      <c r="EZ64" s="272"/>
      <c r="FA64" s="272"/>
      <c r="FB64" s="272"/>
      <c r="FC64" s="272"/>
      <c r="FD64" s="272"/>
      <c r="FE64" s="272"/>
      <c r="FF64" s="272"/>
      <c r="FG64" s="272"/>
      <c r="FH64" s="272"/>
      <c r="FI64" s="272"/>
      <c r="FJ64" s="272"/>
      <c r="FK64" s="272"/>
      <c r="FL64" s="272"/>
      <c r="FM64" s="272"/>
      <c r="FN64" s="272"/>
      <c r="FO64" s="272"/>
      <c r="FP64" s="272"/>
      <c r="FQ64" s="272"/>
      <c r="FR64" s="272"/>
      <c r="FS64" s="272"/>
      <c r="FT64" s="272"/>
      <c r="FU64" s="272"/>
      <c r="FV64" s="272"/>
      <c r="FW64" s="272"/>
      <c r="FX64" s="272"/>
      <c r="FY64" s="272"/>
      <c r="FZ64" s="272"/>
      <c r="GA64" s="272"/>
      <c r="GB64" s="272"/>
      <c r="GC64" s="272"/>
      <c r="GD64" s="272"/>
      <c r="GE64" s="272"/>
      <c r="GF64" s="272"/>
      <c r="GG64" s="272"/>
      <c r="GH64" s="272"/>
      <c r="GI64" s="272"/>
      <c r="GJ64" s="272"/>
      <c r="GK64" s="272"/>
      <c r="GL64" s="272"/>
      <c r="GM64" s="272"/>
      <c r="GN64" s="272"/>
      <c r="GO64" s="272"/>
      <c r="GP64" s="272"/>
      <c r="GQ64" s="272"/>
      <c r="GR64" s="272"/>
      <c r="GS64" s="272"/>
      <c r="GT64" s="272"/>
      <c r="GU64" s="272"/>
      <c r="GV64" s="272"/>
      <c r="GW64" s="272"/>
      <c r="GX64" s="272"/>
      <c r="GY64" s="272"/>
      <c r="GZ64" s="272"/>
      <c r="HA64" s="272"/>
      <c r="HB64" s="272"/>
      <c r="HC64" s="272"/>
      <c r="HD64" s="272"/>
      <c r="HE64" s="272"/>
      <c r="HF64" s="272"/>
      <c r="HG64" s="272"/>
      <c r="HH64" s="272"/>
      <c r="HI64" s="272"/>
      <c r="HJ64" s="272"/>
      <c r="HK64" s="272"/>
      <c r="HL64" s="272"/>
      <c r="HM64" s="272"/>
      <c r="HN64" s="272"/>
      <c r="HO64" s="272"/>
      <c r="HP64" s="272"/>
      <c r="HQ64" s="272"/>
      <c r="HR64" s="272"/>
      <c r="HS64" s="272"/>
      <c r="HT64" s="272"/>
      <c r="HU64" s="272"/>
      <c r="HV64" s="272"/>
      <c r="HW64" s="272"/>
      <c r="HX64" s="272"/>
      <c r="HY64" s="272"/>
      <c r="HZ64" s="272"/>
      <c r="IA64" s="272"/>
      <c r="IB64" s="272"/>
      <c r="IC64" s="272"/>
      <c r="ID64" s="272"/>
      <c r="IE64" s="272"/>
      <c r="IF64" s="272"/>
      <c r="IG64" s="272"/>
      <c r="IH64" s="272"/>
      <c r="II64" s="272"/>
      <c r="IJ64" s="272"/>
      <c r="IK64" s="272"/>
      <c r="IL64" s="272"/>
      <c r="IM64" s="272"/>
      <c r="IN64" s="272"/>
      <c r="IO64" s="272"/>
      <c r="IP64" s="272"/>
      <c r="IQ64" s="272"/>
      <c r="IR64" s="272"/>
      <c r="IS64" s="272"/>
      <c r="IT64" s="272"/>
      <c r="IU64" s="272"/>
      <c r="IV64" s="272"/>
    </row>
    <row r="65" spans="1:256" s="375" customFormat="1" ht="15" customHeight="1">
      <c r="A65" s="278"/>
      <c r="B65" s="278"/>
      <c r="C65" s="278"/>
      <c r="D65" s="299"/>
      <c r="E65" s="299"/>
      <c r="F65" s="299"/>
      <c r="G65" s="274"/>
      <c r="H65" s="274"/>
      <c r="I65" s="272"/>
      <c r="J65" s="273"/>
      <c r="K65" s="272"/>
      <c r="L65" s="272"/>
      <c r="M65" s="273"/>
      <c r="N65" s="272"/>
      <c r="O65" s="272"/>
      <c r="P65" s="272"/>
      <c r="Q65" s="272"/>
      <c r="R65" s="272"/>
      <c r="S65" s="272"/>
      <c r="T65" s="272"/>
      <c r="U65" s="272"/>
      <c r="V65" s="272"/>
      <c r="W65" s="272"/>
      <c r="X65" s="272"/>
      <c r="Y65" s="272"/>
      <c r="Z65" s="272"/>
      <c r="AA65" s="272"/>
      <c r="AB65" s="272"/>
      <c r="AC65" s="272"/>
      <c r="AD65" s="272"/>
      <c r="AE65" s="272"/>
      <c r="AF65" s="272"/>
      <c r="AG65" s="272"/>
      <c r="AH65" s="272"/>
      <c r="AI65" s="272"/>
      <c r="AJ65" s="272"/>
      <c r="AK65" s="272"/>
      <c r="AL65" s="272"/>
      <c r="AM65" s="272"/>
      <c r="AN65" s="272"/>
      <c r="AO65" s="272"/>
      <c r="AP65" s="272"/>
      <c r="AQ65" s="272"/>
      <c r="AR65" s="272"/>
      <c r="AS65" s="272"/>
      <c r="AT65" s="272"/>
      <c r="AU65" s="272"/>
      <c r="AV65" s="272"/>
      <c r="AW65" s="272"/>
      <c r="AX65" s="272"/>
      <c r="AY65" s="272"/>
      <c r="AZ65" s="272"/>
      <c r="BA65" s="272"/>
      <c r="BB65" s="272"/>
      <c r="BC65" s="272"/>
      <c r="BD65" s="272"/>
      <c r="BE65" s="272"/>
      <c r="BF65" s="272"/>
      <c r="BG65" s="272"/>
      <c r="BH65" s="272"/>
      <c r="BI65" s="272"/>
      <c r="BJ65" s="272"/>
      <c r="BK65" s="272"/>
      <c r="BL65" s="272"/>
      <c r="BM65" s="272"/>
      <c r="BN65" s="272"/>
      <c r="BO65" s="272"/>
      <c r="BP65" s="272"/>
      <c r="BQ65" s="272"/>
      <c r="BR65" s="272"/>
      <c r="BS65" s="272"/>
      <c r="BT65" s="272"/>
      <c r="BU65" s="272"/>
      <c r="BV65" s="272"/>
      <c r="BW65" s="272"/>
      <c r="BX65" s="272"/>
      <c r="BY65" s="272"/>
      <c r="BZ65" s="272"/>
      <c r="CA65" s="272"/>
      <c r="CB65" s="272"/>
      <c r="CC65" s="272"/>
      <c r="CD65" s="272"/>
      <c r="CE65" s="272"/>
      <c r="CF65" s="272"/>
      <c r="CG65" s="272"/>
      <c r="CH65" s="272"/>
      <c r="CI65" s="272"/>
      <c r="CJ65" s="272"/>
      <c r="CK65" s="272"/>
      <c r="CL65" s="272"/>
      <c r="CM65" s="272"/>
      <c r="CN65" s="272"/>
      <c r="CO65" s="272"/>
      <c r="CP65" s="272"/>
      <c r="CQ65" s="272"/>
      <c r="CR65" s="272"/>
      <c r="CS65" s="272"/>
      <c r="CT65" s="272"/>
      <c r="CU65" s="272"/>
      <c r="CV65" s="272"/>
      <c r="CW65" s="272"/>
      <c r="CX65" s="272"/>
      <c r="CY65" s="272"/>
      <c r="CZ65" s="272"/>
      <c r="DA65" s="272"/>
      <c r="DB65" s="272"/>
      <c r="DC65" s="272"/>
      <c r="DD65" s="272"/>
      <c r="DE65" s="272"/>
      <c r="DF65" s="272"/>
      <c r="DG65" s="272"/>
      <c r="DH65" s="272"/>
      <c r="DI65" s="272"/>
      <c r="DJ65" s="272"/>
      <c r="DK65" s="272"/>
      <c r="DL65" s="272"/>
      <c r="DM65" s="272"/>
      <c r="DN65" s="272"/>
      <c r="DO65" s="272"/>
      <c r="DP65" s="272"/>
      <c r="DQ65" s="272"/>
      <c r="DR65" s="272"/>
      <c r="DS65" s="272"/>
      <c r="DT65" s="272"/>
      <c r="DU65" s="272"/>
      <c r="DV65" s="272"/>
      <c r="DW65" s="272"/>
      <c r="DX65" s="272"/>
      <c r="DY65" s="272"/>
      <c r="DZ65" s="272"/>
      <c r="EA65" s="272"/>
      <c r="EB65" s="272"/>
      <c r="EC65" s="272"/>
      <c r="ED65" s="272"/>
      <c r="EE65" s="272"/>
      <c r="EF65" s="272"/>
      <c r="EG65" s="272"/>
      <c r="EH65" s="272"/>
      <c r="EI65" s="272"/>
      <c r="EJ65" s="272"/>
      <c r="EK65" s="272"/>
      <c r="EL65" s="272"/>
      <c r="EM65" s="272"/>
      <c r="EN65" s="272"/>
      <c r="EO65" s="272"/>
      <c r="EP65" s="272"/>
      <c r="EQ65" s="272"/>
      <c r="ER65" s="272"/>
      <c r="ES65" s="272"/>
      <c r="ET65" s="272"/>
      <c r="EU65" s="272"/>
      <c r="EV65" s="272"/>
      <c r="EW65" s="272"/>
      <c r="EX65" s="272"/>
      <c r="EY65" s="272"/>
      <c r="EZ65" s="272"/>
      <c r="FA65" s="272"/>
      <c r="FB65" s="272"/>
      <c r="FC65" s="272"/>
      <c r="FD65" s="272"/>
      <c r="FE65" s="272"/>
      <c r="FF65" s="272"/>
      <c r="FG65" s="272"/>
      <c r="FH65" s="272"/>
      <c r="FI65" s="272"/>
      <c r="FJ65" s="272"/>
      <c r="FK65" s="272"/>
      <c r="FL65" s="272"/>
      <c r="FM65" s="272"/>
      <c r="FN65" s="272"/>
      <c r="FO65" s="272"/>
      <c r="FP65" s="272"/>
      <c r="FQ65" s="272"/>
      <c r="FR65" s="272"/>
      <c r="FS65" s="272"/>
      <c r="FT65" s="272"/>
      <c r="FU65" s="272"/>
      <c r="FV65" s="272"/>
      <c r="FW65" s="272"/>
      <c r="FX65" s="272"/>
      <c r="FY65" s="272"/>
      <c r="FZ65" s="272"/>
      <c r="GA65" s="272"/>
      <c r="GB65" s="272"/>
      <c r="GC65" s="272"/>
      <c r="GD65" s="272"/>
      <c r="GE65" s="272"/>
      <c r="GF65" s="272"/>
      <c r="GG65" s="272"/>
      <c r="GH65" s="272"/>
      <c r="GI65" s="272"/>
      <c r="GJ65" s="272"/>
      <c r="GK65" s="272"/>
      <c r="GL65" s="272"/>
      <c r="GM65" s="272"/>
      <c r="GN65" s="272"/>
      <c r="GO65" s="272"/>
      <c r="GP65" s="272"/>
      <c r="GQ65" s="272"/>
      <c r="GR65" s="272"/>
      <c r="GS65" s="272"/>
      <c r="GT65" s="272"/>
      <c r="GU65" s="272"/>
      <c r="GV65" s="272"/>
      <c r="GW65" s="272"/>
      <c r="GX65" s="272"/>
      <c r="GY65" s="272"/>
      <c r="GZ65" s="272"/>
      <c r="HA65" s="272"/>
      <c r="HB65" s="272"/>
      <c r="HC65" s="272"/>
      <c r="HD65" s="272"/>
      <c r="HE65" s="272"/>
      <c r="HF65" s="272"/>
      <c r="HG65" s="272"/>
      <c r="HH65" s="272"/>
      <c r="HI65" s="272"/>
      <c r="HJ65" s="272"/>
      <c r="HK65" s="272"/>
      <c r="HL65" s="272"/>
      <c r="HM65" s="272"/>
      <c r="HN65" s="272"/>
      <c r="HO65" s="272"/>
      <c r="HP65" s="272"/>
      <c r="HQ65" s="272"/>
      <c r="HR65" s="272"/>
      <c r="HS65" s="272"/>
      <c r="HT65" s="272"/>
      <c r="HU65" s="272"/>
      <c r="HV65" s="272"/>
      <c r="HW65" s="272"/>
      <c r="HX65" s="272"/>
      <c r="HY65" s="272"/>
      <c r="HZ65" s="272"/>
      <c r="IA65" s="272"/>
      <c r="IB65" s="272"/>
      <c r="IC65" s="272"/>
      <c r="ID65" s="272"/>
      <c r="IE65" s="272"/>
      <c r="IF65" s="272"/>
      <c r="IG65" s="272"/>
      <c r="IH65" s="272"/>
      <c r="II65" s="272"/>
      <c r="IJ65" s="272"/>
      <c r="IK65" s="272"/>
      <c r="IL65" s="272"/>
      <c r="IM65" s="272"/>
      <c r="IN65" s="272"/>
      <c r="IO65" s="272"/>
      <c r="IP65" s="272"/>
      <c r="IQ65" s="272"/>
      <c r="IR65" s="272"/>
      <c r="IS65" s="272"/>
      <c r="IT65" s="272"/>
      <c r="IU65" s="272"/>
      <c r="IV65" s="272"/>
    </row>
    <row r="66" spans="1:256" s="375" customFormat="1" ht="15" customHeight="1">
      <c r="A66" s="278"/>
      <c r="B66" s="278"/>
      <c r="C66" s="278"/>
      <c r="D66" s="299"/>
      <c r="E66" s="299"/>
      <c r="F66" s="299"/>
      <c r="G66" s="274"/>
      <c r="H66" s="274"/>
      <c r="I66" s="272"/>
      <c r="J66" s="273"/>
      <c r="K66" s="272"/>
      <c r="L66" s="272"/>
      <c r="M66" s="273"/>
      <c r="N66" s="272"/>
      <c r="O66" s="272"/>
      <c r="P66" s="272"/>
      <c r="Q66" s="272"/>
      <c r="R66" s="272"/>
      <c r="S66" s="272"/>
      <c r="T66" s="272"/>
      <c r="U66" s="272"/>
      <c r="V66" s="272"/>
      <c r="W66" s="272"/>
      <c r="X66" s="272"/>
      <c r="Y66" s="272"/>
      <c r="Z66" s="272"/>
      <c r="AA66" s="272"/>
      <c r="AB66" s="272"/>
      <c r="AC66" s="272"/>
      <c r="AD66" s="272"/>
      <c r="AE66" s="272"/>
      <c r="AF66" s="272"/>
      <c r="AG66" s="272"/>
      <c r="AH66" s="272"/>
      <c r="AI66" s="272"/>
      <c r="AJ66" s="272"/>
      <c r="AK66" s="272"/>
      <c r="AL66" s="272"/>
      <c r="AM66" s="272"/>
      <c r="AN66" s="272"/>
      <c r="AO66" s="272"/>
      <c r="AP66" s="272"/>
      <c r="AQ66" s="272"/>
      <c r="AR66" s="272"/>
      <c r="AS66" s="272"/>
      <c r="AT66" s="272"/>
      <c r="AU66" s="272"/>
      <c r="AV66" s="272"/>
      <c r="AW66" s="272"/>
      <c r="AX66" s="272"/>
      <c r="AY66" s="272"/>
      <c r="AZ66" s="272"/>
      <c r="BA66" s="272"/>
      <c r="BB66" s="272"/>
      <c r="BC66" s="272"/>
      <c r="BD66" s="272"/>
      <c r="BE66" s="272"/>
      <c r="BF66" s="272"/>
      <c r="BG66" s="272"/>
      <c r="BH66" s="272"/>
      <c r="BI66" s="272"/>
      <c r="BJ66" s="272"/>
      <c r="BK66" s="272"/>
      <c r="BL66" s="272"/>
      <c r="BM66" s="272"/>
      <c r="BN66" s="272"/>
      <c r="BO66" s="272"/>
      <c r="BP66" s="272"/>
      <c r="BQ66" s="272"/>
      <c r="BR66" s="272"/>
      <c r="BS66" s="272"/>
      <c r="BT66" s="272"/>
      <c r="BU66" s="272"/>
      <c r="BV66" s="272"/>
      <c r="BW66" s="272"/>
      <c r="BX66" s="272"/>
      <c r="BY66" s="272"/>
      <c r="BZ66" s="272"/>
      <c r="CA66" s="272"/>
      <c r="CB66" s="272"/>
      <c r="CC66" s="272"/>
      <c r="CD66" s="272"/>
      <c r="CE66" s="272"/>
      <c r="CF66" s="272"/>
      <c r="CG66" s="272"/>
      <c r="CH66" s="272"/>
      <c r="CI66" s="272"/>
      <c r="CJ66" s="272"/>
      <c r="CK66" s="272"/>
      <c r="CL66" s="272"/>
      <c r="CM66" s="272"/>
      <c r="CN66" s="272"/>
      <c r="CO66" s="272"/>
      <c r="CP66" s="272"/>
      <c r="CQ66" s="272"/>
      <c r="CR66" s="272"/>
      <c r="CS66" s="272"/>
      <c r="CT66" s="272"/>
      <c r="CU66" s="272"/>
      <c r="CV66" s="272"/>
      <c r="CW66" s="272"/>
      <c r="CX66" s="272"/>
      <c r="CY66" s="272"/>
      <c r="CZ66" s="272"/>
      <c r="DA66" s="272"/>
      <c r="DB66" s="272"/>
      <c r="DC66" s="272"/>
      <c r="DD66" s="272"/>
      <c r="DE66" s="272"/>
      <c r="DF66" s="272"/>
      <c r="DG66" s="272"/>
      <c r="DH66" s="272"/>
      <c r="DI66" s="272"/>
      <c r="DJ66" s="272"/>
      <c r="DK66" s="272"/>
      <c r="DL66" s="272"/>
      <c r="DM66" s="272"/>
      <c r="DN66" s="272"/>
      <c r="DO66" s="272"/>
      <c r="DP66" s="272"/>
      <c r="DQ66" s="272"/>
      <c r="DR66" s="272"/>
      <c r="DS66" s="272"/>
      <c r="DT66" s="272"/>
      <c r="DU66" s="272"/>
      <c r="DV66" s="272"/>
      <c r="DW66" s="272"/>
      <c r="DX66" s="272"/>
      <c r="DY66" s="272"/>
      <c r="DZ66" s="272"/>
      <c r="EA66" s="272"/>
      <c r="EB66" s="272"/>
      <c r="EC66" s="272"/>
      <c r="ED66" s="272"/>
      <c r="EE66" s="272"/>
      <c r="EF66" s="272"/>
      <c r="EG66" s="272"/>
      <c r="EH66" s="272"/>
      <c r="EI66" s="272"/>
      <c r="EJ66" s="272"/>
      <c r="EK66" s="272"/>
      <c r="EL66" s="272"/>
      <c r="EM66" s="272"/>
      <c r="EN66" s="272"/>
      <c r="EO66" s="272"/>
      <c r="EP66" s="272"/>
      <c r="EQ66" s="272"/>
      <c r="ER66" s="272"/>
      <c r="ES66" s="272"/>
      <c r="ET66" s="272"/>
      <c r="EU66" s="272"/>
      <c r="EV66" s="272"/>
      <c r="EW66" s="272"/>
      <c r="EX66" s="272"/>
      <c r="EY66" s="272"/>
      <c r="EZ66" s="272"/>
      <c r="FA66" s="272"/>
      <c r="FB66" s="272"/>
      <c r="FC66" s="272"/>
      <c r="FD66" s="272"/>
      <c r="FE66" s="272"/>
      <c r="FF66" s="272"/>
      <c r="FG66" s="272"/>
      <c r="FH66" s="272"/>
      <c r="FI66" s="272"/>
      <c r="FJ66" s="272"/>
      <c r="FK66" s="272"/>
      <c r="FL66" s="272"/>
      <c r="FM66" s="272"/>
      <c r="FN66" s="272"/>
      <c r="FO66" s="272"/>
      <c r="FP66" s="272"/>
      <c r="FQ66" s="272"/>
      <c r="FR66" s="272"/>
      <c r="FS66" s="272"/>
      <c r="FT66" s="272"/>
      <c r="FU66" s="272"/>
      <c r="FV66" s="272"/>
      <c r="FW66" s="272"/>
      <c r="FX66" s="272"/>
      <c r="FY66" s="272"/>
      <c r="FZ66" s="272"/>
      <c r="GA66" s="272"/>
      <c r="GB66" s="272"/>
      <c r="GC66" s="272"/>
      <c r="GD66" s="272"/>
      <c r="GE66" s="272"/>
      <c r="GF66" s="272"/>
      <c r="GG66" s="272"/>
      <c r="GH66" s="272"/>
      <c r="GI66" s="272"/>
      <c r="GJ66" s="272"/>
      <c r="GK66" s="272"/>
      <c r="GL66" s="272"/>
      <c r="GM66" s="272"/>
      <c r="GN66" s="272"/>
      <c r="GO66" s="272"/>
      <c r="GP66" s="272"/>
      <c r="GQ66" s="272"/>
      <c r="GR66" s="272"/>
      <c r="GS66" s="272"/>
      <c r="GT66" s="272"/>
      <c r="GU66" s="272"/>
      <c r="GV66" s="272"/>
      <c r="GW66" s="272"/>
      <c r="GX66" s="272"/>
      <c r="GY66" s="272"/>
      <c r="GZ66" s="272"/>
      <c r="HA66" s="272"/>
      <c r="HB66" s="272"/>
      <c r="HC66" s="272"/>
      <c r="HD66" s="272"/>
      <c r="HE66" s="272"/>
      <c r="HF66" s="272"/>
      <c r="HG66" s="272"/>
      <c r="HH66" s="272"/>
      <c r="HI66" s="272"/>
      <c r="HJ66" s="272"/>
      <c r="HK66" s="272"/>
      <c r="HL66" s="272"/>
      <c r="HM66" s="272"/>
      <c r="HN66" s="272"/>
      <c r="HO66" s="272"/>
      <c r="HP66" s="272"/>
      <c r="HQ66" s="272"/>
      <c r="HR66" s="272"/>
      <c r="HS66" s="272"/>
      <c r="HT66" s="272"/>
      <c r="HU66" s="272"/>
      <c r="HV66" s="272"/>
      <c r="HW66" s="272"/>
      <c r="HX66" s="272"/>
      <c r="HY66" s="272"/>
      <c r="HZ66" s="272"/>
      <c r="IA66" s="272"/>
      <c r="IB66" s="272"/>
      <c r="IC66" s="272"/>
      <c r="ID66" s="272"/>
      <c r="IE66" s="272"/>
      <c r="IF66" s="272"/>
      <c r="IG66" s="272"/>
      <c r="IH66" s="272"/>
      <c r="II66" s="272"/>
      <c r="IJ66" s="272"/>
      <c r="IK66" s="272"/>
      <c r="IL66" s="272"/>
      <c r="IM66" s="272"/>
      <c r="IN66" s="272"/>
      <c r="IO66" s="272"/>
      <c r="IP66" s="272"/>
      <c r="IQ66" s="272"/>
      <c r="IR66" s="272"/>
      <c r="IS66" s="272"/>
      <c r="IT66" s="272"/>
      <c r="IU66" s="272"/>
      <c r="IV66" s="272"/>
    </row>
    <row r="67" spans="1:256" s="375" customFormat="1" ht="15" customHeight="1">
      <c r="A67" s="278"/>
      <c r="B67" s="278"/>
      <c r="C67" s="278"/>
      <c r="D67" s="299"/>
      <c r="E67" s="299"/>
      <c r="F67" s="299"/>
      <c r="G67" s="274"/>
      <c r="H67" s="274"/>
      <c r="I67" s="272"/>
      <c r="J67" s="273"/>
      <c r="K67" s="272"/>
      <c r="L67" s="272"/>
      <c r="M67" s="273"/>
      <c r="N67" s="272"/>
      <c r="O67" s="272"/>
      <c r="P67" s="272"/>
      <c r="Q67" s="272"/>
      <c r="R67" s="272"/>
      <c r="S67" s="272"/>
      <c r="T67" s="272"/>
      <c r="U67" s="272"/>
      <c r="V67" s="272"/>
      <c r="W67" s="272"/>
      <c r="X67" s="272"/>
      <c r="Y67" s="272"/>
      <c r="Z67" s="272"/>
      <c r="AA67" s="272"/>
      <c r="AB67" s="272"/>
      <c r="AC67" s="272"/>
      <c r="AD67" s="272"/>
      <c r="AE67" s="272"/>
      <c r="AF67" s="272"/>
      <c r="AG67" s="272"/>
      <c r="AH67" s="272"/>
      <c r="AI67" s="272"/>
      <c r="AJ67" s="272"/>
      <c r="AK67" s="272"/>
      <c r="AL67" s="272"/>
      <c r="AM67" s="272"/>
      <c r="AN67" s="272"/>
      <c r="AO67" s="272"/>
      <c r="AP67" s="272"/>
      <c r="AQ67" s="272"/>
      <c r="AR67" s="272"/>
      <c r="AS67" s="272"/>
      <c r="AT67" s="272"/>
      <c r="AU67" s="272"/>
      <c r="AV67" s="272"/>
      <c r="AW67" s="272"/>
      <c r="AX67" s="272"/>
      <c r="AY67" s="272"/>
      <c r="AZ67" s="272"/>
      <c r="BA67" s="272"/>
      <c r="BB67" s="272"/>
      <c r="BC67" s="272"/>
      <c r="BD67" s="272"/>
      <c r="BE67" s="272"/>
      <c r="BF67" s="272"/>
      <c r="BG67" s="272"/>
      <c r="BH67" s="272"/>
      <c r="BI67" s="272"/>
      <c r="BJ67" s="272"/>
      <c r="BK67" s="272"/>
      <c r="BL67" s="272"/>
      <c r="BM67" s="272"/>
      <c r="BN67" s="272"/>
      <c r="BO67" s="272"/>
      <c r="BP67" s="272"/>
      <c r="BQ67" s="272"/>
      <c r="BR67" s="272"/>
      <c r="BS67" s="272"/>
      <c r="BT67" s="272"/>
      <c r="BU67" s="272"/>
      <c r="BV67" s="272"/>
      <c r="BW67" s="272"/>
      <c r="BX67" s="272"/>
      <c r="BY67" s="272"/>
      <c r="BZ67" s="272"/>
      <c r="CA67" s="272"/>
      <c r="CB67" s="272"/>
      <c r="CC67" s="272"/>
      <c r="CD67" s="272"/>
      <c r="CE67" s="272"/>
      <c r="CF67" s="272"/>
      <c r="CG67" s="272"/>
      <c r="CH67" s="272"/>
      <c r="CI67" s="272"/>
      <c r="CJ67" s="272"/>
      <c r="CK67" s="272"/>
      <c r="CL67" s="272"/>
      <c r="CM67" s="272"/>
      <c r="CN67" s="272"/>
      <c r="CO67" s="272"/>
      <c r="CP67" s="272"/>
      <c r="CQ67" s="272"/>
      <c r="CR67" s="272"/>
      <c r="CS67" s="272"/>
      <c r="CT67" s="272"/>
      <c r="CU67" s="272"/>
      <c r="CV67" s="272"/>
      <c r="CW67" s="272"/>
      <c r="CX67" s="272"/>
      <c r="CY67" s="272"/>
      <c r="CZ67" s="272"/>
      <c r="DA67" s="272"/>
      <c r="DB67" s="272"/>
      <c r="DC67" s="272"/>
      <c r="DD67" s="272"/>
      <c r="DE67" s="272"/>
      <c r="DF67" s="272"/>
      <c r="DG67" s="272"/>
      <c r="DH67" s="272"/>
      <c r="DI67" s="272"/>
      <c r="DJ67" s="272"/>
      <c r="DK67" s="272"/>
      <c r="DL67" s="272"/>
      <c r="DM67" s="272"/>
      <c r="DN67" s="272"/>
      <c r="DO67" s="272"/>
      <c r="DP67" s="272"/>
      <c r="DQ67" s="272"/>
      <c r="DR67" s="272"/>
      <c r="DS67" s="272"/>
      <c r="DT67" s="272"/>
      <c r="DU67" s="272"/>
      <c r="DV67" s="272"/>
      <c r="DW67" s="272"/>
      <c r="DX67" s="272"/>
      <c r="DY67" s="272"/>
      <c r="DZ67" s="272"/>
      <c r="EA67" s="272"/>
      <c r="EB67" s="272"/>
      <c r="EC67" s="272"/>
      <c r="ED67" s="272"/>
      <c r="EE67" s="272"/>
      <c r="EF67" s="272"/>
      <c r="EG67" s="272"/>
      <c r="EH67" s="272"/>
      <c r="EI67" s="272"/>
      <c r="EJ67" s="272"/>
      <c r="EK67" s="272"/>
      <c r="EL67" s="272"/>
      <c r="EM67" s="272"/>
      <c r="EN67" s="272"/>
      <c r="EO67" s="272"/>
      <c r="EP67" s="272"/>
      <c r="EQ67" s="272"/>
      <c r="ER67" s="272"/>
      <c r="ES67" s="272"/>
      <c r="ET67" s="272"/>
      <c r="EU67" s="272"/>
      <c r="EV67" s="272"/>
      <c r="EW67" s="272"/>
      <c r="EX67" s="272"/>
      <c r="EY67" s="272"/>
      <c r="EZ67" s="272"/>
      <c r="FA67" s="272"/>
      <c r="FB67" s="272"/>
      <c r="FC67" s="272"/>
      <c r="FD67" s="272"/>
      <c r="FE67" s="272"/>
      <c r="FF67" s="272"/>
      <c r="FG67" s="272"/>
      <c r="FH67" s="272"/>
      <c r="FI67" s="272"/>
      <c r="FJ67" s="272"/>
      <c r="FK67" s="272"/>
      <c r="FL67" s="272"/>
      <c r="FM67" s="272"/>
      <c r="FN67" s="272"/>
      <c r="FO67" s="272"/>
      <c r="FP67" s="272"/>
      <c r="FQ67" s="272"/>
      <c r="FR67" s="272"/>
      <c r="FS67" s="272"/>
      <c r="FT67" s="272"/>
      <c r="FU67" s="272"/>
      <c r="FV67" s="272"/>
      <c r="FW67" s="272"/>
      <c r="FX67" s="272"/>
      <c r="FY67" s="272"/>
      <c r="FZ67" s="272"/>
      <c r="GA67" s="272"/>
      <c r="GB67" s="272"/>
      <c r="GC67" s="272"/>
      <c r="GD67" s="272"/>
      <c r="GE67" s="272"/>
      <c r="GF67" s="272"/>
      <c r="GG67" s="272"/>
      <c r="GH67" s="272"/>
      <c r="GI67" s="272"/>
      <c r="GJ67" s="272"/>
      <c r="GK67" s="272"/>
      <c r="GL67" s="272"/>
      <c r="GM67" s="272"/>
      <c r="GN67" s="272"/>
      <c r="GO67" s="272"/>
      <c r="GP67" s="272"/>
      <c r="GQ67" s="272"/>
      <c r="GR67" s="272"/>
      <c r="GS67" s="272"/>
      <c r="GT67" s="272"/>
      <c r="GU67" s="272"/>
      <c r="GV67" s="272"/>
      <c r="GW67" s="272"/>
      <c r="GX67" s="272"/>
      <c r="GY67" s="272"/>
      <c r="GZ67" s="272"/>
      <c r="HA67" s="272"/>
      <c r="HB67" s="272"/>
      <c r="HC67" s="272"/>
      <c r="HD67" s="272"/>
      <c r="HE67" s="272"/>
      <c r="HF67" s="272"/>
      <c r="HG67" s="272"/>
      <c r="HH67" s="272"/>
      <c r="HI67" s="272"/>
      <c r="HJ67" s="272"/>
      <c r="HK67" s="272"/>
      <c r="HL67" s="272"/>
      <c r="HM67" s="272"/>
      <c r="HN67" s="272"/>
      <c r="HO67" s="272"/>
      <c r="HP67" s="272"/>
      <c r="HQ67" s="272"/>
      <c r="HR67" s="272"/>
      <c r="HS67" s="272"/>
      <c r="HT67" s="272"/>
      <c r="HU67" s="272"/>
      <c r="HV67" s="272"/>
      <c r="HW67" s="272"/>
      <c r="HX67" s="272"/>
      <c r="HY67" s="272"/>
      <c r="HZ67" s="272"/>
      <c r="IA67" s="272"/>
      <c r="IB67" s="272"/>
      <c r="IC67" s="272"/>
      <c r="ID67" s="272"/>
      <c r="IE67" s="272"/>
      <c r="IF67" s="272"/>
      <c r="IG67" s="272"/>
      <c r="IH67" s="272"/>
      <c r="II67" s="272"/>
      <c r="IJ67" s="272"/>
      <c r="IK67" s="272"/>
      <c r="IL67" s="272"/>
      <c r="IM67" s="272"/>
      <c r="IN67" s="272"/>
      <c r="IO67" s="272"/>
      <c r="IP67" s="272"/>
      <c r="IQ67" s="272"/>
      <c r="IR67" s="272"/>
      <c r="IS67" s="272"/>
      <c r="IT67" s="272"/>
      <c r="IU67" s="272"/>
      <c r="IV67" s="272"/>
    </row>
    <row r="68" spans="1:256" s="375" customFormat="1" ht="15" customHeight="1">
      <c r="A68" s="278"/>
      <c r="B68" s="278"/>
      <c r="C68" s="278"/>
      <c r="D68" s="299"/>
      <c r="E68" s="299"/>
      <c r="F68" s="299"/>
      <c r="G68" s="274"/>
      <c r="H68" s="274"/>
      <c r="I68" s="272"/>
      <c r="J68" s="273"/>
      <c r="K68" s="272"/>
      <c r="L68" s="272"/>
      <c r="M68" s="273"/>
      <c r="N68" s="272"/>
      <c r="O68" s="272"/>
      <c r="P68" s="272"/>
      <c r="Q68" s="272"/>
      <c r="R68" s="272"/>
      <c r="S68" s="272"/>
      <c r="T68" s="272"/>
      <c r="U68" s="272"/>
      <c r="V68" s="272"/>
      <c r="W68" s="272"/>
      <c r="X68" s="272"/>
      <c r="Y68" s="272"/>
      <c r="Z68" s="272"/>
      <c r="AA68" s="272"/>
      <c r="AB68" s="272"/>
      <c r="AC68" s="272"/>
      <c r="AD68" s="272"/>
      <c r="AE68" s="272"/>
      <c r="AF68" s="272"/>
      <c r="AG68" s="272"/>
      <c r="AH68" s="272"/>
      <c r="AI68" s="272"/>
      <c r="AJ68" s="272"/>
      <c r="AK68" s="272"/>
      <c r="AL68" s="272"/>
      <c r="AM68" s="272"/>
      <c r="AN68" s="272"/>
      <c r="AO68" s="272"/>
      <c r="AP68" s="272"/>
      <c r="AQ68" s="272"/>
      <c r="AR68" s="272"/>
      <c r="AS68" s="272"/>
      <c r="AT68" s="272"/>
      <c r="AU68" s="272"/>
      <c r="AV68" s="272"/>
      <c r="AW68" s="272"/>
      <c r="AX68" s="272"/>
      <c r="AY68" s="272"/>
      <c r="AZ68" s="272"/>
      <c r="BA68" s="272"/>
      <c r="BB68" s="272"/>
      <c r="BC68" s="272"/>
      <c r="BD68" s="272"/>
      <c r="BE68" s="272"/>
      <c r="BF68" s="272"/>
      <c r="BG68" s="272"/>
      <c r="BH68" s="272"/>
      <c r="BI68" s="272"/>
      <c r="BJ68" s="272"/>
      <c r="BK68" s="272"/>
      <c r="BL68" s="272"/>
      <c r="BM68" s="272"/>
      <c r="BN68" s="272"/>
      <c r="BO68" s="272"/>
      <c r="BP68" s="272"/>
      <c r="BQ68" s="272"/>
      <c r="BR68" s="272"/>
      <c r="BS68" s="272"/>
      <c r="BT68" s="272"/>
      <c r="BU68" s="272"/>
      <c r="BV68" s="272"/>
      <c r="BW68" s="272"/>
      <c r="BX68" s="272"/>
      <c r="BY68" s="272"/>
      <c r="BZ68" s="272"/>
      <c r="CA68" s="272"/>
      <c r="CB68" s="272"/>
      <c r="CC68" s="272"/>
      <c r="CD68" s="272"/>
      <c r="CE68" s="272"/>
      <c r="CF68" s="272"/>
      <c r="CG68" s="272"/>
      <c r="CH68" s="272"/>
      <c r="CI68" s="272"/>
      <c r="CJ68" s="272"/>
      <c r="CK68" s="272"/>
      <c r="CL68" s="272"/>
      <c r="CM68" s="272"/>
      <c r="CN68" s="272"/>
      <c r="CO68" s="272"/>
      <c r="CP68" s="272"/>
      <c r="CQ68" s="272"/>
      <c r="CR68" s="272"/>
      <c r="CS68" s="272"/>
      <c r="CT68" s="272"/>
      <c r="CU68" s="272"/>
      <c r="CV68" s="272"/>
      <c r="CW68" s="272"/>
      <c r="CX68" s="272"/>
      <c r="CY68" s="272"/>
      <c r="CZ68" s="272"/>
      <c r="DA68" s="272"/>
      <c r="DB68" s="272"/>
      <c r="DC68" s="272"/>
      <c r="DD68" s="272"/>
      <c r="DE68" s="272"/>
      <c r="DF68" s="272"/>
      <c r="DG68" s="272"/>
      <c r="DH68" s="272"/>
      <c r="DI68" s="272"/>
      <c r="DJ68" s="272"/>
      <c r="DK68" s="272"/>
      <c r="DL68" s="272"/>
      <c r="DM68" s="272"/>
      <c r="DN68" s="272"/>
      <c r="DO68" s="272"/>
      <c r="DP68" s="272"/>
      <c r="DQ68" s="272"/>
      <c r="DR68" s="272"/>
      <c r="DS68" s="272"/>
      <c r="DT68" s="272"/>
      <c r="DU68" s="272"/>
      <c r="DV68" s="272"/>
      <c r="DW68" s="272"/>
      <c r="DX68" s="272"/>
      <c r="DY68" s="272"/>
      <c r="DZ68" s="272"/>
      <c r="EA68" s="272"/>
      <c r="EB68" s="272"/>
      <c r="EC68" s="272"/>
      <c r="ED68" s="272"/>
      <c r="EE68" s="272"/>
      <c r="EF68" s="272"/>
      <c r="EG68" s="272"/>
      <c r="EH68" s="272"/>
      <c r="EI68" s="272"/>
      <c r="EJ68" s="272"/>
      <c r="EK68" s="272"/>
      <c r="EL68" s="272"/>
      <c r="EM68" s="272"/>
      <c r="EN68" s="272"/>
      <c r="EO68" s="272"/>
      <c r="EP68" s="272"/>
      <c r="EQ68" s="272"/>
      <c r="ER68" s="272"/>
      <c r="ES68" s="272"/>
      <c r="ET68" s="272"/>
      <c r="EU68" s="272"/>
      <c r="EV68" s="272"/>
      <c r="EW68" s="272"/>
      <c r="EX68" s="272"/>
      <c r="EY68" s="272"/>
      <c r="EZ68" s="272"/>
      <c r="FA68" s="272"/>
      <c r="FB68" s="272"/>
      <c r="FC68" s="272"/>
      <c r="FD68" s="272"/>
      <c r="FE68" s="272"/>
      <c r="FF68" s="272"/>
      <c r="FG68" s="272"/>
      <c r="FH68" s="272"/>
      <c r="FI68" s="272"/>
      <c r="FJ68" s="272"/>
      <c r="FK68" s="272"/>
      <c r="FL68" s="272"/>
      <c r="FM68" s="272"/>
      <c r="FN68" s="272"/>
      <c r="FO68" s="272"/>
      <c r="FP68" s="272"/>
      <c r="FQ68" s="272"/>
      <c r="FR68" s="272"/>
      <c r="FS68" s="272"/>
      <c r="FT68" s="272"/>
      <c r="FU68" s="272"/>
      <c r="FV68" s="272"/>
      <c r="FW68" s="272"/>
      <c r="FX68" s="272"/>
      <c r="FY68" s="272"/>
      <c r="FZ68" s="272"/>
      <c r="GA68" s="272"/>
      <c r="GB68" s="272"/>
      <c r="GC68" s="272"/>
      <c r="GD68" s="272"/>
      <c r="GE68" s="272"/>
      <c r="GF68" s="272"/>
      <c r="GG68" s="272"/>
      <c r="GH68" s="272"/>
      <c r="GI68" s="272"/>
      <c r="GJ68" s="272"/>
      <c r="GK68" s="272"/>
      <c r="GL68" s="272"/>
      <c r="GM68" s="272"/>
      <c r="GN68" s="272"/>
      <c r="GO68" s="272"/>
      <c r="GP68" s="272"/>
      <c r="GQ68" s="272"/>
      <c r="GR68" s="272"/>
      <c r="GS68" s="272"/>
      <c r="GT68" s="272"/>
      <c r="GU68" s="272"/>
      <c r="GV68" s="272"/>
      <c r="GW68" s="272"/>
      <c r="GX68" s="272"/>
      <c r="GY68" s="272"/>
      <c r="GZ68" s="272"/>
      <c r="HA68" s="272"/>
      <c r="HB68" s="272"/>
      <c r="HC68" s="272"/>
      <c r="HD68" s="272"/>
      <c r="HE68" s="272"/>
      <c r="HF68" s="272"/>
      <c r="HG68" s="272"/>
      <c r="HH68" s="272"/>
      <c r="HI68" s="272"/>
      <c r="HJ68" s="272"/>
      <c r="HK68" s="272"/>
      <c r="HL68" s="272"/>
      <c r="HM68" s="272"/>
      <c r="HN68" s="272"/>
      <c r="HO68" s="272"/>
      <c r="HP68" s="272"/>
      <c r="HQ68" s="272"/>
      <c r="HR68" s="272"/>
      <c r="HS68" s="272"/>
      <c r="HT68" s="272"/>
      <c r="HU68" s="272"/>
      <c r="HV68" s="272"/>
      <c r="HW68" s="272"/>
      <c r="HX68" s="272"/>
      <c r="HY68" s="272"/>
      <c r="HZ68" s="272"/>
      <c r="IA68" s="272"/>
      <c r="IB68" s="272"/>
      <c r="IC68" s="272"/>
      <c r="ID68" s="272"/>
      <c r="IE68" s="272"/>
      <c r="IF68" s="272"/>
      <c r="IG68" s="272"/>
      <c r="IH68" s="272"/>
      <c r="II68" s="272"/>
      <c r="IJ68" s="272"/>
      <c r="IK68" s="272"/>
      <c r="IL68" s="272"/>
      <c r="IM68" s="272"/>
      <c r="IN68" s="272"/>
      <c r="IO68" s="272"/>
      <c r="IP68" s="272"/>
      <c r="IQ68" s="272"/>
      <c r="IR68" s="272"/>
      <c r="IS68" s="272"/>
      <c r="IT68" s="272"/>
      <c r="IU68" s="272"/>
      <c r="IV68" s="272"/>
    </row>
    <row r="69" spans="1:256" s="375" customFormat="1" ht="15" customHeight="1">
      <c r="A69" s="278"/>
      <c r="B69" s="278"/>
      <c r="C69" s="278"/>
      <c r="D69" s="299"/>
      <c r="E69" s="299"/>
      <c r="F69" s="299"/>
      <c r="G69" s="274"/>
      <c r="H69" s="274"/>
      <c r="I69" s="272"/>
      <c r="J69" s="273"/>
      <c r="K69" s="272"/>
      <c r="L69" s="272"/>
      <c r="M69" s="273"/>
      <c r="N69" s="272"/>
      <c r="O69" s="272"/>
      <c r="P69" s="272"/>
      <c r="Q69" s="272"/>
      <c r="R69" s="272"/>
      <c r="S69" s="272"/>
      <c r="T69" s="272"/>
      <c r="U69" s="272"/>
      <c r="V69" s="272"/>
      <c r="W69" s="272"/>
      <c r="X69" s="272"/>
      <c r="Y69" s="272"/>
      <c r="Z69" s="272"/>
      <c r="AA69" s="272"/>
      <c r="AB69" s="272"/>
      <c r="AC69" s="272"/>
      <c r="AD69" s="272"/>
      <c r="AE69" s="272"/>
      <c r="AF69" s="272"/>
      <c r="AG69" s="272"/>
      <c r="AH69" s="272"/>
      <c r="AI69" s="272"/>
      <c r="AJ69" s="272"/>
      <c r="AK69" s="272"/>
      <c r="AL69" s="272"/>
      <c r="AM69" s="272"/>
      <c r="AN69" s="272"/>
      <c r="AO69" s="272"/>
      <c r="AP69" s="272"/>
      <c r="AQ69" s="272"/>
      <c r="AR69" s="272"/>
      <c r="AS69" s="272"/>
      <c r="AT69" s="272"/>
      <c r="AU69" s="272"/>
      <c r="AV69" s="272"/>
      <c r="AW69" s="272"/>
      <c r="AX69" s="272"/>
      <c r="AY69" s="272"/>
      <c r="AZ69" s="272"/>
      <c r="BA69" s="272"/>
      <c r="BB69" s="272"/>
      <c r="BC69" s="272"/>
      <c r="BD69" s="272"/>
      <c r="BE69" s="272"/>
      <c r="BF69" s="272"/>
      <c r="BG69" s="272"/>
      <c r="BH69" s="272"/>
      <c r="BI69" s="272"/>
      <c r="BJ69" s="272"/>
      <c r="BK69" s="272"/>
      <c r="BL69" s="272"/>
      <c r="BM69" s="272"/>
      <c r="BN69" s="272"/>
      <c r="BO69" s="272"/>
      <c r="BP69" s="272"/>
      <c r="BQ69" s="272"/>
      <c r="BR69" s="272"/>
      <c r="BS69" s="272"/>
      <c r="BT69" s="272"/>
      <c r="BU69" s="272"/>
      <c r="BV69" s="272"/>
      <c r="BW69" s="272"/>
      <c r="BX69" s="272"/>
      <c r="BY69" s="272"/>
      <c r="BZ69" s="272"/>
      <c r="CA69" s="272"/>
      <c r="CB69" s="272"/>
      <c r="CC69" s="272"/>
      <c r="CD69" s="272"/>
      <c r="CE69" s="272"/>
      <c r="CF69" s="272"/>
      <c r="CG69" s="272"/>
      <c r="CH69" s="272"/>
      <c r="CI69" s="272"/>
      <c r="CJ69" s="272"/>
      <c r="CK69" s="272"/>
      <c r="CL69" s="272"/>
      <c r="CM69" s="272"/>
      <c r="CN69" s="272"/>
      <c r="CO69" s="272"/>
      <c r="CP69" s="272"/>
      <c r="CQ69" s="272"/>
      <c r="CR69" s="272"/>
      <c r="CS69" s="272"/>
      <c r="CT69" s="272"/>
      <c r="CU69" s="272"/>
      <c r="CV69" s="272"/>
      <c r="CW69" s="272"/>
      <c r="CX69" s="272"/>
      <c r="CY69" s="272"/>
      <c r="CZ69" s="272"/>
      <c r="DA69" s="272"/>
      <c r="DB69" s="272"/>
      <c r="DC69" s="272"/>
      <c r="DD69" s="272"/>
      <c r="DE69" s="272"/>
      <c r="DF69" s="272"/>
      <c r="DG69" s="272"/>
      <c r="DH69" s="272"/>
      <c r="DI69" s="272"/>
      <c r="DJ69" s="272"/>
      <c r="DK69" s="272"/>
      <c r="DL69" s="272"/>
      <c r="DM69" s="272"/>
      <c r="DN69" s="272"/>
      <c r="DO69" s="272"/>
      <c r="DP69" s="272"/>
      <c r="DQ69" s="272"/>
      <c r="DR69" s="272"/>
      <c r="DS69" s="272"/>
      <c r="DT69" s="272"/>
      <c r="DU69" s="272"/>
      <c r="DV69" s="272"/>
      <c r="DW69" s="272"/>
      <c r="DX69" s="272"/>
      <c r="DY69" s="272"/>
      <c r="DZ69" s="272"/>
      <c r="EA69" s="272"/>
      <c r="EB69" s="272"/>
      <c r="EC69" s="272"/>
      <c r="ED69" s="272"/>
      <c r="EE69" s="272"/>
      <c r="EF69" s="272"/>
      <c r="EG69" s="272"/>
      <c r="EH69" s="272"/>
      <c r="EI69" s="272"/>
      <c r="EJ69" s="272"/>
      <c r="EK69" s="272"/>
      <c r="EL69" s="272"/>
      <c r="EM69" s="272"/>
      <c r="EN69" s="272"/>
      <c r="EO69" s="272"/>
      <c r="EP69" s="272"/>
      <c r="EQ69" s="272"/>
      <c r="ER69" s="272"/>
      <c r="ES69" s="272"/>
      <c r="ET69" s="272"/>
      <c r="EU69" s="272"/>
      <c r="EV69" s="272"/>
      <c r="EW69" s="272"/>
      <c r="EX69" s="272"/>
      <c r="EY69" s="272"/>
      <c r="EZ69" s="272"/>
      <c r="FA69" s="272"/>
      <c r="FB69" s="272"/>
      <c r="FC69" s="272"/>
      <c r="FD69" s="272"/>
      <c r="FE69" s="272"/>
      <c r="FF69" s="272"/>
      <c r="FG69" s="272"/>
      <c r="FH69" s="272"/>
      <c r="FI69" s="272"/>
      <c r="FJ69" s="272"/>
      <c r="FK69" s="272"/>
      <c r="FL69" s="272"/>
      <c r="FM69" s="272"/>
      <c r="FN69" s="272"/>
      <c r="FO69" s="272"/>
      <c r="FP69" s="272"/>
      <c r="FQ69" s="272"/>
      <c r="FR69" s="272"/>
      <c r="FS69" s="272"/>
      <c r="FT69" s="272"/>
      <c r="FU69" s="272"/>
      <c r="FV69" s="272"/>
      <c r="FW69" s="272"/>
      <c r="FX69" s="272"/>
      <c r="FY69" s="272"/>
      <c r="FZ69" s="272"/>
      <c r="GA69" s="272"/>
      <c r="GB69" s="272"/>
      <c r="GC69" s="272"/>
      <c r="GD69" s="272"/>
      <c r="GE69" s="272"/>
      <c r="GF69" s="272"/>
      <c r="GG69" s="272"/>
      <c r="GH69" s="272"/>
      <c r="GI69" s="272"/>
      <c r="GJ69" s="272"/>
      <c r="GK69" s="272"/>
      <c r="GL69" s="272"/>
      <c r="GM69" s="272"/>
      <c r="GN69" s="272"/>
      <c r="GO69" s="272"/>
      <c r="GP69" s="272"/>
      <c r="GQ69" s="272"/>
      <c r="GR69" s="272"/>
      <c r="GS69" s="272"/>
      <c r="GT69" s="272"/>
      <c r="GU69" s="272"/>
      <c r="GV69" s="272"/>
      <c r="GW69" s="272"/>
      <c r="GX69" s="272"/>
      <c r="GY69" s="272"/>
      <c r="GZ69" s="272"/>
      <c r="HA69" s="272"/>
      <c r="HB69" s="272"/>
      <c r="HC69" s="272"/>
      <c r="HD69" s="272"/>
      <c r="HE69" s="272"/>
      <c r="HF69" s="272"/>
      <c r="HG69" s="272"/>
      <c r="HH69" s="272"/>
      <c r="HI69" s="272"/>
      <c r="HJ69" s="272"/>
      <c r="HK69" s="272"/>
      <c r="HL69" s="272"/>
      <c r="HM69" s="272"/>
      <c r="HN69" s="272"/>
      <c r="HO69" s="272"/>
      <c r="HP69" s="272"/>
      <c r="HQ69" s="272"/>
      <c r="HR69" s="272"/>
      <c r="HS69" s="272"/>
      <c r="HT69" s="272"/>
      <c r="HU69" s="272"/>
      <c r="HV69" s="272"/>
      <c r="HW69" s="272"/>
      <c r="HX69" s="272"/>
      <c r="HY69" s="272"/>
      <c r="HZ69" s="272"/>
      <c r="IA69" s="272"/>
      <c r="IB69" s="272"/>
      <c r="IC69" s="272"/>
      <c r="ID69" s="272"/>
      <c r="IE69" s="272"/>
      <c r="IF69" s="272"/>
      <c r="IG69" s="272"/>
      <c r="IH69" s="272"/>
      <c r="II69" s="272"/>
      <c r="IJ69" s="272"/>
      <c r="IK69" s="272"/>
      <c r="IL69" s="272"/>
      <c r="IM69" s="272"/>
      <c r="IN69" s="272"/>
      <c r="IO69" s="272"/>
      <c r="IP69" s="272"/>
      <c r="IQ69" s="272"/>
      <c r="IR69" s="272"/>
      <c r="IS69" s="272"/>
      <c r="IT69" s="272"/>
      <c r="IU69" s="272"/>
      <c r="IV69" s="272"/>
    </row>
    <row r="70" spans="1:256" s="375" customFormat="1" ht="15" customHeight="1">
      <c r="A70" s="278"/>
      <c r="B70" s="278"/>
      <c r="C70" s="278"/>
      <c r="D70" s="299"/>
      <c r="E70" s="299"/>
      <c r="F70" s="299"/>
      <c r="G70" s="274"/>
      <c r="H70" s="274"/>
      <c r="I70" s="272"/>
      <c r="J70" s="273"/>
      <c r="K70" s="272"/>
      <c r="L70" s="272"/>
      <c r="M70" s="273"/>
      <c r="N70" s="272"/>
      <c r="O70" s="272"/>
      <c r="P70" s="272"/>
      <c r="Q70" s="272"/>
      <c r="R70" s="272"/>
      <c r="S70" s="272"/>
      <c r="T70" s="272"/>
      <c r="U70" s="272"/>
      <c r="V70" s="272"/>
      <c r="W70" s="272"/>
      <c r="X70" s="272"/>
      <c r="Y70" s="272"/>
      <c r="Z70" s="272"/>
      <c r="AA70" s="272"/>
      <c r="AB70" s="272"/>
      <c r="AC70" s="272"/>
      <c r="AD70" s="272"/>
      <c r="AE70" s="272"/>
      <c r="AF70" s="272"/>
      <c r="AG70" s="272"/>
      <c r="AH70" s="272"/>
      <c r="AI70" s="272"/>
      <c r="AJ70" s="272"/>
      <c r="AK70" s="272"/>
      <c r="AL70" s="272"/>
      <c r="AM70" s="272"/>
      <c r="AN70" s="272"/>
      <c r="AO70" s="272"/>
      <c r="AP70" s="272"/>
      <c r="AQ70" s="272"/>
      <c r="AR70" s="272"/>
      <c r="AS70" s="272"/>
      <c r="AT70" s="272"/>
      <c r="AU70" s="272"/>
      <c r="AV70" s="272"/>
      <c r="AW70" s="272"/>
      <c r="AX70" s="272"/>
      <c r="AY70" s="272"/>
      <c r="AZ70" s="272"/>
      <c r="BA70" s="272"/>
      <c r="BB70" s="272"/>
      <c r="BC70" s="272"/>
      <c r="BD70" s="272"/>
      <c r="BE70" s="272"/>
      <c r="BF70" s="272"/>
      <c r="BG70" s="272"/>
      <c r="BH70" s="272"/>
      <c r="BI70" s="272"/>
      <c r="BJ70" s="272"/>
      <c r="BK70" s="272"/>
      <c r="BL70" s="272"/>
      <c r="BM70" s="272"/>
      <c r="BN70" s="272"/>
      <c r="BO70" s="272"/>
      <c r="BP70" s="272"/>
      <c r="BQ70" s="272"/>
      <c r="BR70" s="272"/>
      <c r="BS70" s="272"/>
      <c r="BT70" s="272"/>
      <c r="BU70" s="272"/>
      <c r="BV70" s="272"/>
      <c r="BW70" s="272"/>
      <c r="BX70" s="272"/>
      <c r="BY70" s="272"/>
      <c r="BZ70" s="272"/>
      <c r="CA70" s="272"/>
      <c r="CB70" s="272"/>
      <c r="CC70" s="272"/>
      <c r="CD70" s="272"/>
      <c r="CE70" s="272"/>
      <c r="CF70" s="272"/>
      <c r="CG70" s="272"/>
      <c r="CH70" s="272"/>
      <c r="CI70" s="272"/>
      <c r="CJ70" s="272"/>
      <c r="CK70" s="272"/>
      <c r="CL70" s="272"/>
      <c r="CM70" s="272"/>
      <c r="CN70" s="272"/>
      <c r="CO70" s="272"/>
      <c r="CP70" s="272"/>
      <c r="CQ70" s="272"/>
      <c r="CR70" s="272"/>
      <c r="CS70" s="272"/>
      <c r="CT70" s="272"/>
      <c r="CU70" s="272"/>
      <c r="CV70" s="272"/>
      <c r="CW70" s="272"/>
      <c r="CX70" s="272"/>
      <c r="CY70" s="272"/>
      <c r="CZ70" s="272"/>
      <c r="DA70" s="272"/>
      <c r="DB70" s="272"/>
      <c r="DC70" s="272"/>
      <c r="DD70" s="272"/>
      <c r="DE70" s="272"/>
      <c r="DF70" s="272"/>
      <c r="DG70" s="272"/>
      <c r="DH70" s="272"/>
      <c r="DI70" s="272"/>
      <c r="DJ70" s="272"/>
      <c r="DK70" s="272"/>
      <c r="DL70" s="272"/>
      <c r="DM70" s="272"/>
      <c r="DN70" s="272"/>
      <c r="DO70" s="272"/>
      <c r="DP70" s="272"/>
      <c r="DQ70" s="272"/>
      <c r="DR70" s="272"/>
      <c r="DS70" s="272"/>
      <c r="DT70" s="272"/>
      <c r="DU70" s="272"/>
      <c r="DV70" s="272"/>
      <c r="DW70" s="272"/>
      <c r="DX70" s="272"/>
      <c r="DY70" s="272"/>
      <c r="DZ70" s="272"/>
      <c r="EA70" s="272"/>
      <c r="EB70" s="272"/>
      <c r="EC70" s="272"/>
      <c r="ED70" s="272"/>
      <c r="EE70" s="272"/>
      <c r="EF70" s="272"/>
      <c r="EG70" s="272"/>
      <c r="EH70" s="272"/>
      <c r="EI70" s="272"/>
      <c r="EJ70" s="272"/>
      <c r="EK70" s="272"/>
      <c r="EL70" s="272"/>
      <c r="EM70" s="272"/>
      <c r="EN70" s="272"/>
      <c r="EO70" s="272"/>
      <c r="EP70" s="272"/>
      <c r="EQ70" s="272"/>
      <c r="ER70" s="272"/>
      <c r="ES70" s="272"/>
      <c r="ET70" s="272"/>
      <c r="EU70" s="272"/>
      <c r="EV70" s="272"/>
      <c r="EW70" s="272"/>
      <c r="EX70" s="272"/>
      <c r="EY70" s="272"/>
      <c r="EZ70" s="272"/>
      <c r="FA70" s="272"/>
      <c r="FB70" s="272"/>
      <c r="FC70" s="272"/>
      <c r="FD70" s="272"/>
      <c r="FE70" s="272"/>
      <c r="FF70" s="272"/>
      <c r="FG70" s="272"/>
      <c r="FH70" s="272"/>
      <c r="FI70" s="272"/>
      <c r="FJ70" s="272"/>
      <c r="FK70" s="272"/>
      <c r="FL70" s="272"/>
      <c r="FM70" s="272"/>
      <c r="FN70" s="272"/>
      <c r="FO70" s="272"/>
      <c r="FP70" s="272"/>
      <c r="FQ70" s="272"/>
      <c r="FR70" s="272"/>
      <c r="FS70" s="272"/>
      <c r="FT70" s="272"/>
      <c r="FU70" s="272"/>
      <c r="FV70" s="272"/>
      <c r="FW70" s="272"/>
      <c r="FX70" s="272"/>
      <c r="FY70" s="272"/>
      <c r="FZ70" s="272"/>
      <c r="GA70" s="272"/>
      <c r="GB70" s="272"/>
      <c r="GC70" s="272"/>
      <c r="GD70" s="272"/>
      <c r="GE70" s="272"/>
      <c r="GF70" s="272"/>
      <c r="GG70" s="272"/>
      <c r="GH70" s="272"/>
      <c r="GI70" s="272"/>
      <c r="GJ70" s="272"/>
      <c r="GK70" s="272"/>
      <c r="GL70" s="272"/>
      <c r="GM70" s="272"/>
      <c r="GN70" s="272"/>
      <c r="GO70" s="272"/>
      <c r="GP70" s="272"/>
      <c r="GQ70" s="272"/>
      <c r="GR70" s="272"/>
      <c r="GS70" s="272"/>
      <c r="GT70" s="272"/>
      <c r="GU70" s="272"/>
      <c r="GV70" s="272"/>
      <c r="GW70" s="272"/>
      <c r="GX70" s="272"/>
      <c r="GY70" s="272"/>
      <c r="GZ70" s="272"/>
      <c r="HA70" s="272"/>
      <c r="HB70" s="272"/>
      <c r="HC70" s="272"/>
      <c r="HD70" s="272"/>
      <c r="HE70" s="272"/>
      <c r="HF70" s="272"/>
      <c r="HG70" s="272"/>
      <c r="HH70" s="272"/>
      <c r="HI70" s="272"/>
      <c r="HJ70" s="272"/>
      <c r="HK70" s="272"/>
      <c r="HL70" s="272"/>
      <c r="HM70" s="272"/>
      <c r="HN70" s="272"/>
      <c r="HO70" s="272"/>
      <c r="HP70" s="272"/>
      <c r="HQ70" s="272"/>
      <c r="HR70" s="272"/>
      <c r="HS70" s="272"/>
      <c r="HT70" s="272"/>
      <c r="HU70" s="272"/>
      <c r="HV70" s="272"/>
      <c r="HW70" s="272"/>
      <c r="HX70" s="272"/>
      <c r="HY70" s="272"/>
      <c r="HZ70" s="272"/>
      <c r="IA70" s="272"/>
      <c r="IB70" s="272"/>
      <c r="IC70" s="272"/>
      <c r="ID70" s="272"/>
      <c r="IE70" s="272"/>
      <c r="IF70" s="272"/>
      <c r="IG70" s="272"/>
      <c r="IH70" s="272"/>
      <c r="II70" s="272"/>
      <c r="IJ70" s="272"/>
      <c r="IK70" s="272"/>
      <c r="IL70" s="272"/>
      <c r="IM70" s="272"/>
      <c r="IN70" s="272"/>
      <c r="IO70" s="272"/>
      <c r="IP70" s="272"/>
      <c r="IQ70" s="272"/>
      <c r="IR70" s="272"/>
      <c r="IS70" s="272"/>
      <c r="IT70" s="272"/>
      <c r="IU70" s="272"/>
      <c r="IV70" s="272"/>
    </row>
    <row r="71" spans="1:256" s="375" customFormat="1" ht="15" customHeight="1">
      <c r="A71" s="278"/>
      <c r="B71" s="278"/>
      <c r="C71" s="278"/>
      <c r="D71" s="299"/>
      <c r="E71" s="299"/>
      <c r="F71" s="299"/>
      <c r="G71" s="274"/>
      <c r="H71" s="274"/>
      <c r="I71" s="272"/>
      <c r="J71" s="273"/>
      <c r="K71" s="272"/>
      <c r="L71" s="272"/>
      <c r="M71" s="273"/>
      <c r="N71" s="272"/>
      <c r="O71" s="272"/>
      <c r="P71" s="272"/>
      <c r="Q71" s="272"/>
      <c r="R71" s="272"/>
      <c r="S71" s="272"/>
      <c r="T71" s="272"/>
      <c r="U71" s="272"/>
      <c r="V71" s="272"/>
      <c r="W71" s="272"/>
      <c r="X71" s="272"/>
      <c r="Y71" s="272"/>
      <c r="Z71" s="272"/>
      <c r="AA71" s="272"/>
      <c r="AB71" s="272"/>
      <c r="AC71" s="272"/>
      <c r="AD71" s="272"/>
      <c r="AE71" s="272"/>
      <c r="AF71" s="272"/>
      <c r="AG71" s="272"/>
      <c r="AH71" s="272"/>
      <c r="AI71" s="272"/>
      <c r="AJ71" s="272"/>
      <c r="AK71" s="272"/>
      <c r="AL71" s="272"/>
      <c r="AM71" s="272"/>
      <c r="AN71" s="272"/>
      <c r="AO71" s="272"/>
      <c r="AP71" s="272"/>
      <c r="AQ71" s="272"/>
      <c r="AR71" s="272"/>
      <c r="AS71" s="272"/>
      <c r="AT71" s="272"/>
      <c r="AU71" s="272"/>
      <c r="AV71" s="272"/>
      <c r="AW71" s="272"/>
      <c r="AX71" s="272"/>
      <c r="AY71" s="272"/>
      <c r="AZ71" s="272"/>
      <c r="BA71" s="272"/>
      <c r="BB71" s="272"/>
      <c r="BC71" s="272"/>
      <c r="BD71" s="272"/>
      <c r="BE71" s="272"/>
      <c r="BF71" s="272"/>
      <c r="BG71" s="272"/>
      <c r="BH71" s="272"/>
      <c r="BI71" s="272"/>
      <c r="BJ71" s="272"/>
      <c r="BK71" s="272"/>
      <c r="BL71" s="272"/>
      <c r="BM71" s="272"/>
      <c r="BN71" s="272"/>
      <c r="BO71" s="272"/>
      <c r="BP71" s="272"/>
      <c r="BQ71" s="272"/>
      <c r="BR71" s="272"/>
      <c r="BS71" s="272"/>
      <c r="BT71" s="272"/>
      <c r="BU71" s="272"/>
      <c r="BV71" s="272"/>
      <c r="BW71" s="272"/>
      <c r="BX71" s="272"/>
      <c r="BY71" s="272"/>
      <c r="BZ71" s="272"/>
      <c r="CA71" s="272"/>
      <c r="CB71" s="272"/>
      <c r="CC71" s="272"/>
      <c r="CD71" s="272"/>
      <c r="CE71" s="272"/>
      <c r="CF71" s="272"/>
      <c r="CG71" s="272"/>
      <c r="CH71" s="272"/>
      <c r="CI71" s="272"/>
      <c r="CJ71" s="272"/>
      <c r="CK71" s="272"/>
      <c r="CL71" s="272"/>
      <c r="CM71" s="272"/>
      <c r="CN71" s="272"/>
      <c r="CO71" s="272"/>
      <c r="CP71" s="272"/>
      <c r="CQ71" s="272"/>
      <c r="CR71" s="272"/>
      <c r="CS71" s="272"/>
      <c r="CT71" s="272"/>
      <c r="CU71" s="272"/>
      <c r="CV71" s="272"/>
      <c r="CW71" s="272"/>
      <c r="CX71" s="272"/>
      <c r="CY71" s="272"/>
      <c r="CZ71" s="272"/>
      <c r="DA71" s="272"/>
      <c r="DB71" s="272"/>
      <c r="DC71" s="272"/>
      <c r="DD71" s="272"/>
      <c r="DE71" s="272"/>
      <c r="DF71" s="272"/>
      <c r="DG71" s="272"/>
      <c r="DH71" s="272"/>
      <c r="DI71" s="272"/>
      <c r="DJ71" s="272"/>
      <c r="DK71" s="272"/>
      <c r="DL71" s="272"/>
      <c r="DM71" s="272"/>
      <c r="DN71" s="272"/>
      <c r="DO71" s="272"/>
      <c r="DP71" s="272"/>
      <c r="DQ71" s="272"/>
      <c r="DR71" s="272"/>
      <c r="DS71" s="272"/>
      <c r="DT71" s="272"/>
      <c r="DU71" s="272"/>
      <c r="DV71" s="272"/>
      <c r="DW71" s="272"/>
      <c r="DX71" s="272"/>
      <c r="DY71" s="272"/>
      <c r="DZ71" s="272"/>
      <c r="EA71" s="272"/>
      <c r="EB71" s="272"/>
      <c r="EC71" s="272"/>
      <c r="ED71" s="272"/>
      <c r="EE71" s="272"/>
      <c r="EF71" s="272"/>
      <c r="EG71" s="272"/>
      <c r="EH71" s="272"/>
      <c r="EI71" s="272"/>
      <c r="EJ71" s="272"/>
      <c r="EK71" s="272"/>
      <c r="EL71" s="272"/>
      <c r="EM71" s="272"/>
      <c r="EN71" s="272"/>
      <c r="EO71" s="272"/>
      <c r="EP71" s="272"/>
      <c r="EQ71" s="272"/>
      <c r="ER71" s="272"/>
      <c r="ES71" s="272"/>
      <c r="ET71" s="272"/>
      <c r="EU71" s="272"/>
      <c r="EV71" s="272"/>
      <c r="EW71" s="272"/>
      <c r="EX71" s="272"/>
      <c r="EY71" s="272"/>
      <c r="EZ71" s="272"/>
      <c r="FA71" s="272"/>
      <c r="FB71" s="272"/>
      <c r="FC71" s="272"/>
      <c r="FD71" s="272"/>
      <c r="FE71" s="272"/>
      <c r="FF71" s="272"/>
      <c r="FG71" s="272"/>
      <c r="FH71" s="272"/>
      <c r="FI71" s="272"/>
      <c r="FJ71" s="272"/>
      <c r="FK71" s="272"/>
      <c r="FL71" s="272"/>
      <c r="FM71" s="272"/>
      <c r="FN71" s="272"/>
      <c r="FO71" s="272"/>
      <c r="FP71" s="272"/>
      <c r="FQ71" s="272"/>
      <c r="FR71" s="272"/>
      <c r="FS71" s="272"/>
      <c r="FT71" s="272"/>
      <c r="FU71" s="272"/>
      <c r="FV71" s="272"/>
      <c r="FW71" s="272"/>
      <c r="FX71" s="272"/>
      <c r="FY71" s="272"/>
      <c r="FZ71" s="272"/>
      <c r="GA71" s="272"/>
      <c r="GB71" s="272"/>
      <c r="GC71" s="272"/>
      <c r="GD71" s="272"/>
      <c r="GE71" s="272"/>
      <c r="GF71" s="272"/>
      <c r="GG71" s="272"/>
      <c r="GH71" s="272"/>
      <c r="GI71" s="272"/>
      <c r="GJ71" s="272"/>
      <c r="GK71" s="272"/>
      <c r="GL71" s="272"/>
      <c r="GM71" s="272"/>
      <c r="GN71" s="272"/>
      <c r="GO71" s="272"/>
      <c r="GP71" s="272"/>
      <c r="GQ71" s="272"/>
      <c r="GR71" s="272"/>
      <c r="GS71" s="272"/>
      <c r="GT71" s="272"/>
      <c r="GU71" s="272"/>
      <c r="GV71" s="272"/>
      <c r="GW71" s="272"/>
      <c r="GX71" s="272"/>
      <c r="GY71" s="272"/>
      <c r="GZ71" s="272"/>
      <c r="HA71" s="272"/>
      <c r="HB71" s="272"/>
      <c r="HC71" s="272"/>
      <c r="HD71" s="272"/>
      <c r="HE71" s="272"/>
      <c r="HF71" s="272"/>
      <c r="HG71" s="272"/>
      <c r="HH71" s="272"/>
      <c r="HI71" s="272"/>
      <c r="HJ71" s="272"/>
      <c r="HK71" s="272"/>
      <c r="HL71" s="272"/>
      <c r="HM71" s="272"/>
      <c r="HN71" s="272"/>
      <c r="HO71" s="272"/>
      <c r="HP71" s="272"/>
      <c r="HQ71" s="272"/>
      <c r="HR71" s="272"/>
      <c r="HS71" s="272"/>
      <c r="HT71" s="272"/>
      <c r="HU71" s="272"/>
      <c r="HV71" s="272"/>
      <c r="HW71" s="272"/>
      <c r="HX71" s="272"/>
      <c r="HY71" s="272"/>
      <c r="HZ71" s="272"/>
      <c r="IA71" s="272"/>
      <c r="IB71" s="272"/>
      <c r="IC71" s="272"/>
      <c r="ID71" s="272"/>
      <c r="IE71" s="272"/>
      <c r="IF71" s="272"/>
      <c r="IG71" s="272"/>
      <c r="IH71" s="272"/>
      <c r="II71" s="272"/>
      <c r="IJ71" s="272"/>
      <c r="IK71" s="272"/>
      <c r="IL71" s="272"/>
      <c r="IM71" s="272"/>
      <c r="IN71" s="272"/>
      <c r="IO71" s="272"/>
      <c r="IP71" s="272"/>
      <c r="IQ71" s="272"/>
      <c r="IR71" s="272"/>
      <c r="IS71" s="272"/>
      <c r="IT71" s="272"/>
      <c r="IU71" s="272"/>
      <c r="IV71" s="272"/>
    </row>
    <row r="72" spans="1:256" s="375" customFormat="1" ht="15" customHeight="1">
      <c r="A72" s="278"/>
      <c r="B72" s="278"/>
      <c r="C72" s="278"/>
      <c r="D72" s="299"/>
      <c r="E72" s="299"/>
      <c r="F72" s="299"/>
      <c r="G72" s="274"/>
      <c r="H72" s="274"/>
      <c r="I72" s="272"/>
      <c r="J72" s="273"/>
      <c r="K72" s="272"/>
      <c r="L72" s="272"/>
      <c r="M72" s="273"/>
      <c r="N72" s="272"/>
      <c r="O72" s="272"/>
      <c r="P72" s="272"/>
      <c r="Q72" s="272"/>
      <c r="R72" s="272"/>
      <c r="S72" s="272"/>
      <c r="T72" s="272"/>
      <c r="U72" s="272"/>
      <c r="V72" s="272"/>
      <c r="W72" s="272"/>
      <c r="X72" s="272"/>
      <c r="Y72" s="272"/>
      <c r="Z72" s="272"/>
      <c r="AA72" s="272"/>
      <c r="AB72" s="272"/>
      <c r="AC72" s="272"/>
      <c r="AD72" s="272"/>
      <c r="AE72" s="272"/>
      <c r="AF72" s="272"/>
      <c r="AG72" s="272"/>
      <c r="AH72" s="272"/>
      <c r="AI72" s="272"/>
      <c r="AJ72" s="272"/>
      <c r="AK72" s="272"/>
      <c r="AL72" s="272"/>
      <c r="AM72" s="272"/>
      <c r="AN72" s="272"/>
      <c r="AO72" s="272"/>
      <c r="AP72" s="272"/>
      <c r="AQ72" s="272"/>
      <c r="AR72" s="272"/>
      <c r="AS72" s="272"/>
      <c r="AT72" s="272"/>
      <c r="AU72" s="272"/>
      <c r="AV72" s="272"/>
      <c r="AW72" s="272"/>
      <c r="AX72" s="272"/>
      <c r="AY72" s="272"/>
      <c r="AZ72" s="272"/>
      <c r="BA72" s="272"/>
      <c r="BB72" s="272"/>
      <c r="BC72" s="272"/>
      <c r="BD72" s="272"/>
      <c r="BE72" s="272"/>
      <c r="BF72" s="272"/>
      <c r="BG72" s="272"/>
      <c r="BH72" s="272"/>
      <c r="BI72" s="272"/>
      <c r="BJ72" s="272"/>
      <c r="BK72" s="272"/>
      <c r="BL72" s="272"/>
      <c r="BM72" s="272"/>
      <c r="BN72" s="272"/>
      <c r="BO72" s="272"/>
      <c r="BP72" s="272"/>
      <c r="BQ72" s="272"/>
      <c r="BR72" s="272"/>
      <c r="BS72" s="272"/>
      <c r="BT72" s="272"/>
      <c r="BU72" s="272"/>
      <c r="BV72" s="272"/>
      <c r="BW72" s="272"/>
      <c r="BX72" s="272"/>
      <c r="BY72" s="272"/>
      <c r="BZ72" s="272"/>
      <c r="CA72" s="272"/>
      <c r="CB72" s="272"/>
      <c r="CC72" s="272"/>
      <c r="CD72" s="272"/>
      <c r="CE72" s="272"/>
      <c r="CF72" s="272"/>
      <c r="CG72" s="272"/>
      <c r="CH72" s="272"/>
      <c r="CI72" s="272"/>
      <c r="CJ72" s="272"/>
      <c r="CK72" s="272"/>
      <c r="CL72" s="272"/>
      <c r="CM72" s="272"/>
      <c r="CN72" s="272"/>
      <c r="CO72" s="272"/>
      <c r="CP72" s="272"/>
      <c r="CQ72" s="272"/>
      <c r="CR72" s="272"/>
      <c r="CS72" s="272"/>
      <c r="CT72" s="272"/>
      <c r="CU72" s="272"/>
      <c r="CV72" s="272"/>
      <c r="CW72" s="272"/>
      <c r="CX72" s="272"/>
      <c r="CY72" s="272"/>
      <c r="CZ72" s="272"/>
      <c r="DA72" s="272"/>
      <c r="DB72" s="272"/>
      <c r="DC72" s="272"/>
      <c r="DD72" s="272"/>
      <c r="DE72" s="272"/>
      <c r="DF72" s="272"/>
      <c r="DG72" s="272"/>
      <c r="DH72" s="272"/>
      <c r="DI72" s="272"/>
      <c r="DJ72" s="272"/>
      <c r="DK72" s="272"/>
      <c r="DL72" s="272"/>
      <c r="DM72" s="272"/>
      <c r="DN72" s="272"/>
      <c r="DO72" s="272"/>
      <c r="DP72" s="272"/>
      <c r="DQ72" s="272"/>
      <c r="DR72" s="272"/>
      <c r="DS72" s="272"/>
      <c r="DT72" s="272"/>
      <c r="DU72" s="272"/>
      <c r="DV72" s="272"/>
      <c r="DW72" s="272"/>
      <c r="DX72" s="272"/>
      <c r="DY72" s="272"/>
      <c r="DZ72" s="272"/>
      <c r="EA72" s="272"/>
      <c r="EB72" s="272"/>
      <c r="EC72" s="272"/>
      <c r="ED72" s="272"/>
      <c r="EE72" s="272"/>
      <c r="EF72" s="272"/>
      <c r="EG72" s="272"/>
      <c r="EH72" s="272"/>
      <c r="EI72" s="272"/>
      <c r="EJ72" s="272"/>
      <c r="EK72" s="272"/>
      <c r="EL72" s="272"/>
      <c r="EM72" s="272"/>
      <c r="EN72" s="272"/>
      <c r="EO72" s="272"/>
      <c r="EP72" s="272"/>
      <c r="EQ72" s="272"/>
      <c r="ER72" s="272"/>
      <c r="ES72" s="272"/>
      <c r="ET72" s="272"/>
      <c r="EU72" s="272"/>
      <c r="EV72" s="272"/>
      <c r="EW72" s="272"/>
      <c r="EX72" s="272"/>
      <c r="EY72" s="272"/>
      <c r="EZ72" s="272"/>
      <c r="FA72" s="272"/>
      <c r="FB72" s="272"/>
      <c r="FC72" s="272"/>
      <c r="FD72" s="272"/>
      <c r="FE72" s="272"/>
      <c r="FF72" s="272"/>
      <c r="FG72" s="272"/>
      <c r="FH72" s="272"/>
      <c r="FI72" s="272"/>
      <c r="FJ72" s="272"/>
      <c r="FK72" s="272"/>
      <c r="FL72" s="272"/>
      <c r="FM72" s="272"/>
      <c r="FN72" s="272"/>
      <c r="FO72" s="272"/>
      <c r="FP72" s="272"/>
      <c r="FQ72" s="272"/>
      <c r="FR72" s="272"/>
      <c r="FS72" s="272"/>
      <c r="FT72" s="272"/>
      <c r="FU72" s="272"/>
      <c r="FV72" s="272"/>
      <c r="FW72" s="272"/>
      <c r="FX72" s="272"/>
      <c r="FY72" s="272"/>
      <c r="FZ72" s="272"/>
      <c r="GA72" s="272"/>
      <c r="GB72" s="272"/>
      <c r="GC72" s="272"/>
      <c r="GD72" s="272"/>
      <c r="GE72" s="272"/>
      <c r="GF72" s="272"/>
      <c r="GG72" s="272"/>
      <c r="GH72" s="272"/>
      <c r="GI72" s="272"/>
      <c r="GJ72" s="272"/>
      <c r="GK72" s="272"/>
      <c r="GL72" s="272"/>
      <c r="GM72" s="272"/>
      <c r="GN72" s="272"/>
      <c r="GO72" s="272"/>
      <c r="GP72" s="272"/>
      <c r="GQ72" s="272"/>
      <c r="GR72" s="272"/>
      <c r="GS72" s="272"/>
      <c r="GT72" s="272"/>
      <c r="GU72" s="272"/>
      <c r="GV72" s="272"/>
      <c r="GW72" s="272"/>
      <c r="GX72" s="272"/>
      <c r="GY72" s="272"/>
      <c r="GZ72" s="272"/>
      <c r="HA72" s="272"/>
      <c r="HB72" s="272"/>
      <c r="HC72" s="272"/>
      <c r="HD72" s="272"/>
      <c r="HE72" s="272"/>
      <c r="HF72" s="272"/>
      <c r="HG72" s="272"/>
      <c r="HH72" s="272"/>
      <c r="HI72" s="272"/>
      <c r="HJ72" s="272"/>
      <c r="HK72" s="272"/>
      <c r="HL72" s="272"/>
      <c r="HM72" s="272"/>
      <c r="HN72" s="272"/>
      <c r="HO72" s="272"/>
      <c r="HP72" s="272"/>
      <c r="HQ72" s="272"/>
      <c r="HR72" s="272"/>
      <c r="HS72" s="272"/>
      <c r="HT72" s="272"/>
      <c r="HU72" s="272"/>
      <c r="HV72" s="272"/>
      <c r="HW72" s="272"/>
      <c r="HX72" s="272"/>
      <c r="HY72" s="272"/>
      <c r="HZ72" s="272"/>
      <c r="IA72" s="272"/>
      <c r="IB72" s="272"/>
      <c r="IC72" s="272"/>
      <c r="ID72" s="272"/>
      <c r="IE72" s="272"/>
      <c r="IF72" s="272"/>
      <c r="IG72" s="272"/>
      <c r="IH72" s="272"/>
      <c r="II72" s="272"/>
      <c r="IJ72" s="272"/>
      <c r="IK72" s="272"/>
      <c r="IL72" s="272"/>
      <c r="IM72" s="272"/>
      <c r="IN72" s="272"/>
      <c r="IO72" s="272"/>
      <c r="IP72" s="272"/>
      <c r="IQ72" s="272"/>
      <c r="IR72" s="272"/>
      <c r="IS72" s="272"/>
      <c r="IT72" s="272"/>
      <c r="IU72" s="272"/>
      <c r="IV72" s="272"/>
    </row>
    <row r="73" spans="1:256" s="375" customFormat="1" ht="15" customHeight="1">
      <c r="A73" s="278"/>
      <c r="B73" s="278"/>
      <c r="C73" s="278"/>
      <c r="D73" s="299"/>
      <c r="E73" s="299"/>
      <c r="F73" s="299"/>
      <c r="G73" s="274"/>
      <c r="H73" s="274"/>
      <c r="I73" s="272"/>
      <c r="J73" s="273"/>
      <c r="K73" s="272"/>
      <c r="L73" s="272"/>
      <c r="M73" s="273"/>
      <c r="N73" s="272"/>
      <c r="O73" s="272"/>
      <c r="P73" s="272"/>
      <c r="Q73" s="272"/>
      <c r="R73" s="272"/>
      <c r="S73" s="272"/>
      <c r="T73" s="272"/>
      <c r="U73" s="272"/>
      <c r="V73" s="272"/>
      <c r="W73" s="272"/>
      <c r="X73" s="272"/>
      <c r="Y73" s="272"/>
      <c r="Z73" s="272"/>
      <c r="AA73" s="272"/>
      <c r="AB73" s="272"/>
      <c r="AC73" s="272"/>
      <c r="AD73" s="272"/>
      <c r="AE73" s="272"/>
      <c r="AF73" s="272"/>
      <c r="AG73" s="272"/>
      <c r="AH73" s="272"/>
      <c r="AI73" s="272"/>
      <c r="AJ73" s="272"/>
      <c r="AK73" s="272"/>
      <c r="AL73" s="272"/>
      <c r="AM73" s="272"/>
      <c r="AN73" s="272"/>
      <c r="AO73" s="272"/>
      <c r="AP73" s="272"/>
      <c r="AQ73" s="272"/>
      <c r="AR73" s="272"/>
      <c r="AS73" s="272"/>
      <c r="AT73" s="272"/>
      <c r="AU73" s="272"/>
      <c r="AV73" s="272"/>
      <c r="AW73" s="272"/>
      <c r="AX73" s="272"/>
      <c r="AY73" s="272"/>
      <c r="AZ73" s="272"/>
      <c r="BA73" s="272"/>
      <c r="BB73" s="272"/>
      <c r="BC73" s="272"/>
      <c r="BD73" s="272"/>
      <c r="BE73" s="272"/>
      <c r="BF73" s="272"/>
      <c r="BG73" s="272"/>
      <c r="BH73" s="272"/>
      <c r="BI73" s="272"/>
      <c r="BJ73" s="272"/>
      <c r="BK73" s="272"/>
      <c r="BL73" s="272"/>
      <c r="BM73" s="272"/>
      <c r="BN73" s="272"/>
      <c r="BO73" s="272"/>
      <c r="BP73" s="272"/>
      <c r="BQ73" s="272"/>
      <c r="BR73" s="272"/>
      <c r="BS73" s="272"/>
      <c r="BT73" s="272"/>
      <c r="BU73" s="272"/>
      <c r="BV73" s="272"/>
      <c r="BW73" s="272"/>
      <c r="BX73" s="272"/>
      <c r="BY73" s="272"/>
      <c r="BZ73" s="272"/>
      <c r="CA73" s="272"/>
      <c r="CB73" s="272"/>
      <c r="CC73" s="272"/>
      <c r="CD73" s="272"/>
      <c r="CE73" s="272"/>
      <c r="CF73" s="272"/>
      <c r="CG73" s="272"/>
      <c r="CH73" s="272"/>
      <c r="CI73" s="272"/>
      <c r="CJ73" s="272"/>
      <c r="CK73" s="272"/>
      <c r="CL73" s="272"/>
      <c r="CM73" s="272"/>
      <c r="CN73" s="272"/>
      <c r="CO73" s="272"/>
      <c r="CP73" s="272"/>
      <c r="CQ73" s="272"/>
      <c r="CR73" s="272"/>
      <c r="CS73" s="272"/>
      <c r="CT73" s="272"/>
      <c r="CU73" s="272"/>
      <c r="CV73" s="272"/>
      <c r="CW73" s="272"/>
      <c r="CX73" s="272"/>
      <c r="CY73" s="272"/>
      <c r="CZ73" s="272"/>
      <c r="DA73" s="272"/>
      <c r="DB73" s="272"/>
      <c r="DC73" s="272"/>
      <c r="DD73" s="272"/>
      <c r="DE73" s="272"/>
      <c r="DF73" s="272"/>
      <c r="DG73" s="272"/>
      <c r="DH73" s="272"/>
      <c r="DI73" s="272"/>
      <c r="DJ73" s="272"/>
      <c r="DK73" s="272"/>
      <c r="DL73" s="272"/>
      <c r="DM73" s="272"/>
      <c r="DN73" s="272"/>
      <c r="DO73" s="272"/>
      <c r="DP73" s="272"/>
      <c r="DQ73" s="272"/>
      <c r="DR73" s="272"/>
      <c r="DS73" s="272"/>
      <c r="DT73" s="272"/>
      <c r="DU73" s="272"/>
      <c r="DV73" s="272"/>
      <c r="DW73" s="272"/>
      <c r="DX73" s="272"/>
      <c r="DY73" s="272"/>
      <c r="DZ73" s="272"/>
      <c r="EA73" s="272"/>
      <c r="EB73" s="272"/>
      <c r="EC73" s="272"/>
      <c r="ED73" s="272"/>
      <c r="EE73" s="272"/>
      <c r="EF73" s="272"/>
      <c r="EG73" s="272"/>
      <c r="EH73" s="272"/>
      <c r="EI73" s="272"/>
      <c r="EJ73" s="272"/>
      <c r="EK73" s="272"/>
      <c r="EL73" s="272"/>
      <c r="EM73" s="272"/>
      <c r="EN73" s="272"/>
      <c r="EO73" s="272"/>
      <c r="EP73" s="272"/>
      <c r="EQ73" s="272"/>
      <c r="ER73" s="272"/>
      <c r="ES73" s="272"/>
      <c r="ET73" s="272"/>
      <c r="EU73" s="272"/>
      <c r="EV73" s="272"/>
      <c r="EW73" s="272"/>
      <c r="EX73" s="272"/>
      <c r="EY73" s="272"/>
      <c r="EZ73" s="272"/>
      <c r="FA73" s="272"/>
      <c r="FB73" s="272"/>
      <c r="FC73" s="272"/>
      <c r="FD73" s="272"/>
      <c r="FE73" s="272"/>
      <c r="FF73" s="272"/>
      <c r="FG73" s="272"/>
      <c r="FH73" s="272"/>
      <c r="FI73" s="272"/>
      <c r="FJ73" s="272"/>
      <c r="FK73" s="272"/>
      <c r="FL73" s="272"/>
      <c r="FM73" s="272"/>
      <c r="FN73" s="272"/>
      <c r="FO73" s="272"/>
      <c r="FP73" s="272"/>
      <c r="FQ73" s="272"/>
      <c r="FR73" s="272"/>
      <c r="FS73" s="272"/>
      <c r="FT73" s="272"/>
      <c r="FU73" s="272"/>
      <c r="FV73" s="272"/>
      <c r="FW73" s="272"/>
      <c r="FX73" s="272"/>
      <c r="FY73" s="272"/>
      <c r="FZ73" s="272"/>
      <c r="GA73" s="272"/>
      <c r="GB73" s="272"/>
      <c r="GC73" s="272"/>
      <c r="GD73" s="272"/>
      <c r="GE73" s="272"/>
      <c r="GF73" s="272"/>
      <c r="GG73" s="272"/>
      <c r="GH73" s="272"/>
      <c r="GI73" s="272"/>
      <c r="GJ73" s="272"/>
      <c r="GK73" s="272"/>
      <c r="GL73" s="272"/>
      <c r="GM73" s="272"/>
      <c r="GN73" s="272"/>
      <c r="GO73" s="272"/>
      <c r="GP73" s="272"/>
      <c r="GQ73" s="272"/>
      <c r="GR73" s="272"/>
      <c r="GS73" s="272"/>
      <c r="GT73" s="272"/>
      <c r="GU73" s="272"/>
      <c r="GV73" s="272"/>
      <c r="GW73" s="272"/>
      <c r="GX73" s="272"/>
      <c r="GY73" s="272"/>
      <c r="GZ73" s="272"/>
      <c r="HA73" s="272"/>
      <c r="HB73" s="272"/>
      <c r="HC73" s="272"/>
      <c r="HD73" s="272"/>
      <c r="HE73" s="272"/>
      <c r="HF73" s="272"/>
      <c r="HG73" s="272"/>
      <c r="HH73" s="272"/>
      <c r="HI73" s="272"/>
      <c r="HJ73" s="272"/>
      <c r="HK73" s="272"/>
      <c r="HL73" s="272"/>
      <c r="HM73" s="272"/>
      <c r="HN73" s="272"/>
      <c r="HO73" s="272"/>
      <c r="HP73" s="272"/>
      <c r="HQ73" s="272"/>
      <c r="HR73" s="272"/>
      <c r="HS73" s="272"/>
      <c r="HT73" s="272"/>
      <c r="HU73" s="272"/>
      <c r="HV73" s="272"/>
      <c r="HW73" s="272"/>
      <c r="HX73" s="272"/>
      <c r="HY73" s="272"/>
      <c r="HZ73" s="272"/>
      <c r="IA73" s="272"/>
      <c r="IB73" s="272"/>
      <c r="IC73" s="272"/>
      <c r="ID73" s="272"/>
      <c r="IE73" s="272"/>
      <c r="IF73" s="272"/>
      <c r="IG73" s="272"/>
      <c r="IH73" s="272"/>
      <c r="II73" s="272"/>
      <c r="IJ73" s="272"/>
      <c r="IK73" s="272"/>
      <c r="IL73" s="272"/>
      <c r="IM73" s="272"/>
      <c r="IN73" s="272"/>
      <c r="IO73" s="272"/>
      <c r="IP73" s="272"/>
      <c r="IQ73" s="272"/>
      <c r="IR73" s="272"/>
      <c r="IS73" s="272"/>
      <c r="IT73" s="272"/>
      <c r="IU73" s="272"/>
      <c r="IV73" s="272"/>
    </row>
    <row r="74" spans="1:256" s="375" customFormat="1" ht="15" customHeight="1">
      <c r="A74" s="278"/>
      <c r="B74" s="278"/>
      <c r="C74" s="278"/>
      <c r="D74" s="299"/>
      <c r="E74" s="299"/>
      <c r="F74" s="299"/>
      <c r="G74" s="274"/>
      <c r="H74" s="274"/>
      <c r="I74" s="272"/>
      <c r="J74" s="273"/>
      <c r="K74" s="272"/>
      <c r="L74" s="272"/>
      <c r="M74" s="273"/>
      <c r="N74" s="272"/>
      <c r="O74" s="272"/>
      <c r="P74" s="272"/>
      <c r="Q74" s="272"/>
      <c r="R74" s="272"/>
      <c r="S74" s="272"/>
      <c r="T74" s="272"/>
      <c r="U74" s="272"/>
      <c r="V74" s="272"/>
      <c r="W74" s="272"/>
      <c r="X74" s="272"/>
      <c r="Y74" s="272"/>
      <c r="Z74" s="272"/>
      <c r="AA74" s="272"/>
      <c r="AB74" s="272"/>
      <c r="AC74" s="272"/>
      <c r="AD74" s="272"/>
      <c r="AE74" s="272"/>
      <c r="AF74" s="272"/>
      <c r="AG74" s="272"/>
      <c r="AH74" s="272"/>
      <c r="AI74" s="272"/>
      <c r="AJ74" s="272"/>
      <c r="AK74" s="272"/>
      <c r="AL74" s="272"/>
      <c r="AM74" s="272"/>
      <c r="AN74" s="272"/>
      <c r="AO74" s="272"/>
      <c r="AP74" s="272"/>
      <c r="AQ74" s="272"/>
      <c r="AR74" s="272"/>
      <c r="AS74" s="272"/>
      <c r="AT74" s="272"/>
      <c r="AU74" s="272"/>
      <c r="AV74" s="272"/>
      <c r="AW74" s="272"/>
      <c r="AX74" s="272"/>
      <c r="AY74" s="272"/>
      <c r="AZ74" s="272"/>
      <c r="BA74" s="272"/>
      <c r="BB74" s="272"/>
      <c r="BC74" s="272"/>
      <c r="BD74" s="272"/>
      <c r="BE74" s="272"/>
      <c r="BF74" s="272"/>
      <c r="BG74" s="272"/>
      <c r="BH74" s="272"/>
      <c r="BI74" s="272"/>
      <c r="BJ74" s="272"/>
      <c r="BK74" s="272"/>
      <c r="BL74" s="272"/>
      <c r="BM74" s="272"/>
      <c r="BN74" s="272"/>
      <c r="BO74" s="272"/>
      <c r="BP74" s="272"/>
      <c r="BQ74" s="272"/>
      <c r="BR74" s="272"/>
      <c r="BS74" s="272"/>
      <c r="BT74" s="272"/>
      <c r="BU74" s="272"/>
      <c r="BV74" s="272"/>
      <c r="BW74" s="272"/>
      <c r="BX74" s="272"/>
      <c r="BY74" s="272"/>
      <c r="BZ74" s="272"/>
      <c r="CA74" s="272"/>
      <c r="CB74" s="272"/>
      <c r="CC74" s="272"/>
      <c r="CD74" s="272"/>
      <c r="CE74" s="272"/>
      <c r="CF74" s="272"/>
      <c r="CG74" s="272"/>
      <c r="CH74" s="272"/>
      <c r="CI74" s="272"/>
      <c r="CJ74" s="272"/>
      <c r="CK74" s="272"/>
      <c r="CL74" s="272"/>
      <c r="CM74" s="272"/>
      <c r="CN74" s="272"/>
      <c r="CO74" s="272"/>
      <c r="CP74" s="272"/>
      <c r="CQ74" s="272"/>
      <c r="CR74" s="272"/>
      <c r="CS74" s="272"/>
      <c r="CT74" s="272"/>
      <c r="CU74" s="272"/>
      <c r="CV74" s="272"/>
      <c r="CW74" s="272"/>
      <c r="CX74" s="272"/>
      <c r="CY74" s="272"/>
      <c r="CZ74" s="272"/>
      <c r="DA74" s="272"/>
      <c r="DB74" s="272"/>
      <c r="DC74" s="272"/>
      <c r="DD74" s="272"/>
      <c r="DE74" s="272"/>
      <c r="DF74" s="272"/>
      <c r="DG74" s="272"/>
      <c r="DH74" s="272"/>
      <c r="DI74" s="272"/>
      <c r="DJ74" s="272"/>
      <c r="DK74" s="272"/>
      <c r="DL74" s="272"/>
      <c r="DM74" s="272"/>
      <c r="DN74" s="272"/>
      <c r="DO74" s="272"/>
      <c r="DP74" s="272"/>
      <c r="DQ74" s="272"/>
      <c r="DR74" s="272"/>
      <c r="DS74" s="272"/>
      <c r="DT74" s="272"/>
      <c r="DU74" s="272"/>
      <c r="DV74" s="272"/>
      <c r="DW74" s="272"/>
      <c r="DX74" s="272"/>
      <c r="DY74" s="272"/>
      <c r="DZ74" s="272"/>
      <c r="EA74" s="272"/>
      <c r="EB74" s="272"/>
      <c r="EC74" s="272"/>
      <c r="ED74" s="272"/>
      <c r="EE74" s="272"/>
      <c r="EF74" s="272"/>
      <c r="EG74" s="272"/>
      <c r="EH74" s="272"/>
      <c r="EI74" s="272"/>
      <c r="EJ74" s="272"/>
      <c r="EK74" s="272"/>
      <c r="EL74" s="272"/>
      <c r="EM74" s="272"/>
      <c r="EN74" s="272"/>
      <c r="EO74" s="272"/>
      <c r="EP74" s="272"/>
      <c r="EQ74" s="272"/>
      <c r="ER74" s="272"/>
      <c r="ES74" s="272"/>
      <c r="ET74" s="272"/>
      <c r="EU74" s="272"/>
      <c r="EV74" s="272"/>
      <c r="EW74" s="272"/>
      <c r="EX74" s="272"/>
      <c r="EY74" s="272"/>
      <c r="EZ74" s="272"/>
      <c r="FA74" s="272"/>
      <c r="FB74" s="272"/>
      <c r="FC74" s="272"/>
      <c r="FD74" s="272"/>
      <c r="FE74" s="272"/>
      <c r="FF74" s="272"/>
      <c r="FG74" s="272"/>
      <c r="FH74" s="272"/>
      <c r="FI74" s="272"/>
      <c r="FJ74" s="272"/>
      <c r="FK74" s="272"/>
      <c r="FL74" s="272"/>
      <c r="FM74" s="272"/>
      <c r="FN74" s="272"/>
      <c r="FO74" s="272"/>
      <c r="FP74" s="272"/>
      <c r="FQ74" s="272"/>
      <c r="FR74" s="272"/>
      <c r="FS74" s="272"/>
      <c r="FT74" s="272"/>
      <c r="FU74" s="272"/>
      <c r="FV74" s="272"/>
      <c r="FW74" s="272"/>
      <c r="FX74" s="272"/>
      <c r="FY74" s="272"/>
      <c r="FZ74" s="272"/>
      <c r="GA74" s="272"/>
      <c r="GB74" s="272"/>
      <c r="GC74" s="272"/>
      <c r="GD74" s="272"/>
      <c r="GE74" s="272"/>
      <c r="GF74" s="272"/>
      <c r="GG74" s="272"/>
      <c r="GH74" s="272"/>
      <c r="GI74" s="272"/>
      <c r="GJ74" s="272"/>
      <c r="GK74" s="272"/>
      <c r="GL74" s="272"/>
      <c r="GM74" s="272"/>
      <c r="GN74" s="272"/>
      <c r="GO74" s="272"/>
      <c r="GP74" s="272"/>
      <c r="GQ74" s="272"/>
      <c r="GR74" s="272"/>
      <c r="GS74" s="272"/>
      <c r="GT74" s="272"/>
      <c r="GU74" s="272"/>
      <c r="GV74" s="272"/>
      <c r="GW74" s="272"/>
      <c r="GX74" s="272"/>
      <c r="GY74" s="272"/>
      <c r="GZ74" s="272"/>
      <c r="HA74" s="272"/>
      <c r="HB74" s="272"/>
      <c r="HC74" s="272"/>
      <c r="HD74" s="272"/>
      <c r="HE74" s="272"/>
      <c r="HF74" s="272"/>
      <c r="HG74" s="272"/>
      <c r="HH74" s="272"/>
      <c r="HI74" s="272"/>
      <c r="HJ74" s="272"/>
      <c r="HK74" s="272"/>
      <c r="HL74" s="272"/>
      <c r="HM74" s="272"/>
      <c r="HN74" s="272"/>
      <c r="HO74" s="272"/>
      <c r="HP74" s="272"/>
      <c r="HQ74" s="272"/>
      <c r="HR74" s="272"/>
      <c r="HS74" s="272"/>
      <c r="HT74" s="272"/>
      <c r="HU74" s="272"/>
      <c r="HV74" s="272"/>
      <c r="HW74" s="272"/>
      <c r="HX74" s="272"/>
      <c r="HY74" s="272"/>
      <c r="HZ74" s="272"/>
      <c r="IA74" s="272"/>
      <c r="IB74" s="272"/>
      <c r="IC74" s="272"/>
      <c r="ID74" s="272"/>
      <c r="IE74" s="272"/>
      <c r="IF74" s="272"/>
      <c r="IG74" s="272"/>
      <c r="IH74" s="272"/>
      <c r="II74" s="272"/>
      <c r="IJ74" s="272"/>
      <c r="IK74" s="272"/>
      <c r="IL74" s="272"/>
      <c r="IM74" s="272"/>
      <c r="IN74" s="272"/>
      <c r="IO74" s="272"/>
      <c r="IP74" s="272"/>
      <c r="IQ74" s="272"/>
      <c r="IR74" s="272"/>
      <c r="IS74" s="272"/>
      <c r="IT74" s="272"/>
      <c r="IU74" s="272"/>
      <c r="IV74" s="272"/>
    </row>
    <row r="75" spans="1:256" s="375" customFormat="1" ht="15" customHeight="1">
      <c r="A75" s="278"/>
      <c r="B75" s="278"/>
      <c r="C75" s="278"/>
      <c r="D75" s="299"/>
      <c r="E75" s="299"/>
      <c r="F75" s="299"/>
      <c r="G75" s="274"/>
      <c r="H75" s="274"/>
      <c r="I75" s="272"/>
      <c r="J75" s="273"/>
      <c r="K75" s="272"/>
      <c r="L75" s="272"/>
      <c r="M75" s="273"/>
      <c r="N75" s="272"/>
      <c r="O75" s="272"/>
      <c r="P75" s="272"/>
      <c r="Q75" s="272"/>
      <c r="R75" s="272"/>
      <c r="S75" s="272"/>
      <c r="T75" s="272"/>
      <c r="U75" s="272"/>
      <c r="V75" s="272"/>
      <c r="W75" s="272"/>
      <c r="X75" s="272"/>
      <c r="Y75" s="272"/>
      <c r="Z75" s="272"/>
      <c r="AA75" s="272"/>
      <c r="AB75" s="272"/>
      <c r="AC75" s="272"/>
      <c r="AD75" s="272"/>
      <c r="AE75" s="272"/>
      <c r="AF75" s="272"/>
      <c r="AG75" s="272"/>
      <c r="AH75" s="272"/>
      <c r="AI75" s="272"/>
      <c r="AJ75" s="272"/>
      <c r="AK75" s="272"/>
      <c r="AL75" s="272"/>
      <c r="AM75" s="272"/>
      <c r="AN75" s="272"/>
      <c r="AO75" s="272"/>
      <c r="AP75" s="272"/>
      <c r="AQ75" s="272"/>
      <c r="AR75" s="272"/>
      <c r="AS75" s="272"/>
      <c r="AT75" s="272"/>
      <c r="AU75" s="272"/>
      <c r="AV75" s="272"/>
      <c r="AW75" s="272"/>
      <c r="AX75" s="272"/>
      <c r="AY75" s="272"/>
      <c r="AZ75" s="272"/>
      <c r="BA75" s="272"/>
      <c r="BB75" s="272"/>
      <c r="BC75" s="272"/>
      <c r="BD75" s="272"/>
      <c r="BE75" s="272"/>
      <c r="BF75" s="272"/>
      <c r="BG75" s="272"/>
      <c r="BH75" s="272"/>
      <c r="BI75" s="272"/>
      <c r="BJ75" s="272"/>
      <c r="BK75" s="272"/>
      <c r="BL75" s="272"/>
      <c r="BM75" s="272"/>
      <c r="BN75" s="272"/>
      <c r="BO75" s="272"/>
      <c r="BP75" s="272"/>
      <c r="BQ75" s="272"/>
      <c r="BR75" s="272"/>
      <c r="BS75" s="272"/>
      <c r="BT75" s="272"/>
      <c r="BU75" s="272"/>
      <c r="BV75" s="272"/>
      <c r="BW75" s="272"/>
      <c r="BX75" s="272"/>
      <c r="BY75" s="272"/>
      <c r="BZ75" s="272"/>
      <c r="CA75" s="272"/>
      <c r="CB75" s="272"/>
      <c r="CC75" s="272"/>
      <c r="CD75" s="272"/>
      <c r="CE75" s="272"/>
      <c r="CF75" s="272"/>
      <c r="CG75" s="272"/>
      <c r="CH75" s="272"/>
      <c r="CI75" s="272"/>
      <c r="CJ75" s="272"/>
      <c r="CK75" s="272"/>
      <c r="CL75" s="272"/>
      <c r="CM75" s="272"/>
      <c r="CN75" s="272"/>
      <c r="CO75" s="272"/>
      <c r="CP75" s="272"/>
      <c r="CQ75" s="272"/>
      <c r="CR75" s="272"/>
      <c r="CS75" s="272"/>
      <c r="CT75" s="272"/>
      <c r="CU75" s="272"/>
      <c r="CV75" s="272"/>
      <c r="CW75" s="272"/>
      <c r="CX75" s="272"/>
      <c r="CY75" s="272"/>
      <c r="CZ75" s="272"/>
      <c r="DA75" s="272"/>
      <c r="DB75" s="272"/>
      <c r="DC75" s="272"/>
      <c r="DD75" s="272"/>
      <c r="DE75" s="272"/>
      <c r="DF75" s="272"/>
      <c r="DG75" s="272"/>
      <c r="DH75" s="272"/>
      <c r="DI75" s="272"/>
      <c r="DJ75" s="272"/>
      <c r="DK75" s="272"/>
      <c r="DL75" s="272"/>
      <c r="DM75" s="272"/>
      <c r="DN75" s="272"/>
      <c r="DO75" s="272"/>
      <c r="DP75" s="272"/>
      <c r="DQ75" s="272"/>
      <c r="DR75" s="272"/>
      <c r="DS75" s="272"/>
      <c r="DT75" s="272"/>
      <c r="DU75" s="272"/>
      <c r="DV75" s="272"/>
      <c r="DW75" s="272"/>
      <c r="DX75" s="272"/>
      <c r="DY75" s="272"/>
      <c r="DZ75" s="272"/>
      <c r="EA75" s="272"/>
      <c r="EB75" s="272"/>
      <c r="EC75" s="272"/>
      <c r="ED75" s="272"/>
      <c r="EE75" s="272"/>
      <c r="EF75" s="272"/>
      <c r="EG75" s="272"/>
      <c r="EH75" s="272"/>
      <c r="EI75" s="272"/>
      <c r="EJ75" s="272"/>
      <c r="EK75" s="272"/>
      <c r="EL75" s="272"/>
      <c r="EM75" s="272"/>
      <c r="EN75" s="272"/>
      <c r="EO75" s="272"/>
      <c r="EP75" s="272"/>
      <c r="EQ75" s="272"/>
      <c r="ER75" s="272"/>
      <c r="ES75" s="272"/>
      <c r="ET75" s="272"/>
      <c r="EU75" s="272"/>
      <c r="EV75" s="272"/>
      <c r="EW75" s="272"/>
      <c r="EX75" s="272"/>
      <c r="EY75" s="272"/>
      <c r="EZ75" s="272"/>
      <c r="FA75" s="272"/>
      <c r="FB75" s="272"/>
      <c r="FC75" s="272"/>
      <c r="FD75" s="272"/>
      <c r="FE75" s="272"/>
      <c r="FF75" s="272"/>
      <c r="FG75" s="272"/>
      <c r="FH75" s="272"/>
      <c r="FI75" s="272"/>
      <c r="FJ75" s="272"/>
      <c r="FK75" s="272"/>
      <c r="FL75" s="272"/>
      <c r="FM75" s="272"/>
      <c r="FN75" s="272"/>
      <c r="FO75" s="272"/>
      <c r="FP75" s="272"/>
      <c r="FQ75" s="272"/>
      <c r="FR75" s="272"/>
      <c r="FS75" s="272"/>
      <c r="FT75" s="272"/>
      <c r="FU75" s="272"/>
      <c r="FV75" s="272"/>
      <c r="FW75" s="272"/>
      <c r="FX75" s="272"/>
      <c r="FY75" s="272"/>
      <c r="FZ75" s="272"/>
      <c r="GA75" s="272"/>
      <c r="GB75" s="272"/>
      <c r="GC75" s="272"/>
      <c r="GD75" s="272"/>
      <c r="GE75" s="272"/>
      <c r="GF75" s="272"/>
      <c r="GG75" s="272"/>
      <c r="GH75" s="272"/>
      <c r="GI75" s="272"/>
      <c r="GJ75" s="272"/>
      <c r="GK75" s="272"/>
      <c r="GL75" s="272"/>
      <c r="GM75" s="272"/>
      <c r="GN75" s="272"/>
      <c r="GO75" s="272"/>
      <c r="GP75" s="272"/>
      <c r="GQ75" s="272"/>
      <c r="GR75" s="272"/>
      <c r="GS75" s="272"/>
      <c r="GT75" s="272"/>
      <c r="GU75" s="272"/>
      <c r="GV75" s="272"/>
      <c r="GW75" s="272"/>
      <c r="GX75" s="272"/>
      <c r="GY75" s="272"/>
      <c r="GZ75" s="272"/>
      <c r="HA75" s="272"/>
      <c r="HB75" s="272"/>
      <c r="HC75" s="272"/>
      <c r="HD75" s="272"/>
      <c r="HE75" s="272"/>
      <c r="HF75" s="272"/>
      <c r="HG75" s="272"/>
      <c r="HH75" s="272"/>
      <c r="HI75" s="272"/>
      <c r="HJ75" s="272"/>
      <c r="HK75" s="272"/>
      <c r="HL75" s="272"/>
      <c r="HM75" s="272"/>
      <c r="HN75" s="272"/>
      <c r="HO75" s="272"/>
      <c r="HP75" s="272"/>
      <c r="HQ75" s="272"/>
      <c r="HR75" s="272"/>
      <c r="HS75" s="272"/>
      <c r="HT75" s="272"/>
      <c r="HU75" s="272"/>
      <c r="HV75" s="272"/>
      <c r="HW75" s="272"/>
      <c r="HX75" s="272"/>
      <c r="HY75" s="272"/>
      <c r="HZ75" s="272"/>
      <c r="IA75" s="272"/>
      <c r="IB75" s="272"/>
      <c r="IC75" s="272"/>
      <c r="ID75" s="272"/>
      <c r="IE75" s="272"/>
      <c r="IF75" s="272"/>
      <c r="IG75" s="272"/>
      <c r="IH75" s="272"/>
      <c r="II75" s="272"/>
      <c r="IJ75" s="272"/>
      <c r="IK75" s="272"/>
      <c r="IL75" s="272"/>
      <c r="IM75" s="272"/>
      <c r="IN75" s="272"/>
      <c r="IO75" s="272"/>
      <c r="IP75" s="272"/>
      <c r="IQ75" s="272"/>
      <c r="IR75" s="272"/>
      <c r="IS75" s="272"/>
      <c r="IT75" s="272"/>
      <c r="IU75" s="272"/>
      <c r="IV75" s="272"/>
    </row>
    <row r="76" spans="1:256" s="375" customFormat="1" ht="15" customHeight="1">
      <c r="A76" s="278"/>
      <c r="B76" s="278"/>
      <c r="C76" s="278"/>
      <c r="D76" s="299"/>
      <c r="E76" s="299"/>
      <c r="F76" s="299"/>
      <c r="G76" s="274"/>
      <c r="H76" s="274"/>
      <c r="I76" s="272"/>
      <c r="J76" s="273"/>
      <c r="K76" s="272"/>
      <c r="L76" s="272"/>
      <c r="M76" s="273"/>
      <c r="N76" s="272"/>
      <c r="O76" s="272"/>
      <c r="P76" s="272"/>
      <c r="Q76" s="272"/>
      <c r="R76" s="272"/>
      <c r="S76" s="272"/>
      <c r="T76" s="272"/>
      <c r="U76" s="272"/>
      <c r="V76" s="272"/>
      <c r="W76" s="272"/>
      <c r="X76" s="272"/>
      <c r="Y76" s="272"/>
      <c r="Z76" s="272"/>
      <c r="AA76" s="272"/>
      <c r="AB76" s="272"/>
      <c r="AC76" s="272"/>
      <c r="AD76" s="272"/>
      <c r="AE76" s="272"/>
      <c r="AF76" s="272"/>
      <c r="AG76" s="272"/>
      <c r="AH76" s="272"/>
      <c r="AI76" s="272"/>
      <c r="AJ76" s="272"/>
      <c r="AK76" s="272"/>
      <c r="AL76" s="272"/>
      <c r="AM76" s="272"/>
      <c r="AN76" s="272"/>
      <c r="AO76" s="272"/>
      <c r="AP76" s="272"/>
      <c r="AQ76" s="272"/>
      <c r="AR76" s="272"/>
      <c r="AS76" s="272"/>
      <c r="AT76" s="272"/>
      <c r="AU76" s="272"/>
      <c r="AV76" s="272"/>
      <c r="AW76" s="272"/>
      <c r="AX76" s="272"/>
      <c r="AY76" s="272"/>
      <c r="AZ76" s="272"/>
      <c r="BA76" s="272"/>
      <c r="BB76" s="272"/>
      <c r="BC76" s="272"/>
      <c r="BD76" s="272"/>
      <c r="BE76" s="272"/>
      <c r="BF76" s="272"/>
      <c r="BG76" s="272"/>
      <c r="BH76" s="272"/>
      <c r="BI76" s="272"/>
      <c r="BJ76" s="272"/>
      <c r="BK76" s="272"/>
      <c r="BL76" s="272"/>
      <c r="BM76" s="272"/>
      <c r="BN76" s="272"/>
      <c r="BO76" s="272"/>
      <c r="BP76" s="272"/>
      <c r="BQ76" s="272"/>
      <c r="BR76" s="272"/>
      <c r="BS76" s="272"/>
      <c r="BT76" s="272"/>
      <c r="BU76" s="272"/>
      <c r="BV76" s="272"/>
      <c r="BW76" s="272"/>
      <c r="BX76" s="272"/>
      <c r="BY76" s="272"/>
      <c r="BZ76" s="272"/>
      <c r="CA76" s="272"/>
      <c r="CB76" s="272"/>
      <c r="CC76" s="272"/>
      <c r="CD76" s="272"/>
      <c r="CE76" s="272"/>
      <c r="CF76" s="272"/>
      <c r="CG76" s="272"/>
      <c r="CH76" s="272"/>
      <c r="CI76" s="272"/>
      <c r="CJ76" s="272"/>
      <c r="CK76" s="272"/>
      <c r="CL76" s="272"/>
      <c r="CM76" s="272"/>
      <c r="CN76" s="272"/>
      <c r="CO76" s="272"/>
      <c r="CP76" s="272"/>
      <c r="CQ76" s="272"/>
      <c r="CR76" s="272"/>
      <c r="CS76" s="272"/>
      <c r="CT76" s="272"/>
      <c r="CU76" s="272"/>
      <c r="CV76" s="272"/>
      <c r="CW76" s="272"/>
      <c r="CX76" s="272"/>
      <c r="CY76" s="272"/>
      <c r="CZ76" s="272"/>
      <c r="DA76" s="272"/>
      <c r="DB76" s="272"/>
      <c r="DC76" s="272"/>
      <c r="DD76" s="272"/>
      <c r="DE76" s="272"/>
      <c r="DF76" s="272"/>
      <c r="DG76" s="272"/>
      <c r="DH76" s="272"/>
      <c r="DI76" s="272"/>
      <c r="DJ76" s="272"/>
      <c r="DK76" s="272"/>
      <c r="DL76" s="272"/>
      <c r="DM76" s="272"/>
      <c r="DN76" s="272"/>
      <c r="DO76" s="272"/>
      <c r="DP76" s="272"/>
      <c r="DQ76" s="272"/>
      <c r="DR76" s="272"/>
      <c r="DS76" s="272"/>
      <c r="DT76" s="272"/>
      <c r="DU76" s="272"/>
      <c r="DV76" s="272"/>
      <c r="DW76" s="272"/>
      <c r="DX76" s="272"/>
      <c r="DY76" s="272"/>
      <c r="DZ76" s="272"/>
      <c r="EA76" s="272"/>
      <c r="EB76" s="272"/>
      <c r="EC76" s="272"/>
      <c r="ED76" s="272"/>
      <c r="EE76" s="272"/>
      <c r="EF76" s="272"/>
      <c r="EG76" s="272"/>
      <c r="EH76" s="272"/>
      <c r="EI76" s="272"/>
      <c r="EJ76" s="272"/>
      <c r="EK76" s="272"/>
      <c r="EL76" s="272"/>
      <c r="EM76" s="272"/>
      <c r="EN76" s="272"/>
      <c r="EO76" s="272"/>
      <c r="EP76" s="272"/>
      <c r="EQ76" s="272"/>
      <c r="ER76" s="272"/>
      <c r="ES76" s="272"/>
      <c r="ET76" s="272"/>
      <c r="EU76" s="272"/>
      <c r="EV76" s="272"/>
      <c r="EW76" s="272"/>
      <c r="EX76" s="272"/>
      <c r="EY76" s="272"/>
      <c r="EZ76" s="272"/>
      <c r="FA76" s="272"/>
      <c r="FB76" s="272"/>
      <c r="FC76" s="272"/>
      <c r="FD76" s="272"/>
      <c r="FE76" s="272"/>
      <c r="FF76" s="272"/>
      <c r="FG76" s="272"/>
      <c r="FH76" s="272"/>
      <c r="FI76" s="272"/>
      <c r="FJ76" s="272"/>
      <c r="FK76" s="272"/>
      <c r="FL76" s="272"/>
      <c r="FM76" s="272"/>
      <c r="FN76" s="272"/>
      <c r="FO76" s="272"/>
      <c r="FP76" s="272"/>
      <c r="FQ76" s="272"/>
      <c r="FR76" s="272"/>
      <c r="FS76" s="272"/>
      <c r="FT76" s="272"/>
      <c r="FU76" s="272"/>
      <c r="FV76" s="272"/>
      <c r="FW76" s="272"/>
      <c r="FX76" s="272"/>
      <c r="FY76" s="272"/>
      <c r="FZ76" s="272"/>
      <c r="GA76" s="272"/>
      <c r="GB76" s="272"/>
      <c r="GC76" s="272"/>
      <c r="GD76" s="272"/>
      <c r="GE76" s="272"/>
      <c r="GF76" s="272"/>
      <c r="GG76" s="272"/>
      <c r="GH76" s="272"/>
      <c r="GI76" s="272"/>
      <c r="GJ76" s="272"/>
      <c r="GK76" s="272"/>
      <c r="GL76" s="272"/>
      <c r="GM76" s="272"/>
      <c r="GN76" s="272"/>
      <c r="GO76" s="272"/>
      <c r="GP76" s="272"/>
      <c r="GQ76" s="272"/>
      <c r="GR76" s="272"/>
      <c r="GS76" s="272"/>
      <c r="GT76" s="272"/>
      <c r="GU76" s="272"/>
      <c r="GV76" s="272"/>
      <c r="GW76" s="272"/>
      <c r="GX76" s="272"/>
      <c r="GY76" s="272"/>
      <c r="GZ76" s="272"/>
      <c r="HA76" s="272"/>
      <c r="HB76" s="272"/>
      <c r="HC76" s="272"/>
      <c r="HD76" s="272"/>
      <c r="HE76" s="272"/>
      <c r="HF76" s="272"/>
      <c r="HG76" s="272"/>
      <c r="HH76" s="272"/>
      <c r="HI76" s="272"/>
      <c r="HJ76" s="272"/>
      <c r="HK76" s="272"/>
      <c r="HL76" s="272"/>
      <c r="HM76" s="272"/>
      <c r="HN76" s="272"/>
      <c r="HO76" s="272"/>
      <c r="HP76" s="272"/>
      <c r="HQ76" s="272"/>
      <c r="HR76" s="272"/>
      <c r="HS76" s="272"/>
      <c r="HT76" s="272"/>
      <c r="HU76" s="272"/>
      <c r="HV76" s="272"/>
      <c r="HW76" s="272"/>
      <c r="HX76" s="272"/>
      <c r="HY76" s="272"/>
      <c r="HZ76" s="272"/>
      <c r="IA76" s="272"/>
      <c r="IB76" s="272"/>
      <c r="IC76" s="272"/>
      <c r="ID76" s="272"/>
      <c r="IE76" s="272"/>
      <c r="IF76" s="272"/>
      <c r="IG76" s="272"/>
      <c r="IH76" s="272"/>
      <c r="II76" s="272"/>
      <c r="IJ76" s="272"/>
      <c r="IK76" s="272"/>
      <c r="IL76" s="272"/>
      <c r="IM76" s="272"/>
      <c r="IN76" s="272"/>
      <c r="IO76" s="272"/>
      <c r="IP76" s="272"/>
      <c r="IQ76" s="272"/>
      <c r="IR76" s="272"/>
      <c r="IS76" s="272"/>
      <c r="IT76" s="272"/>
      <c r="IU76" s="272"/>
      <c r="IV76" s="272"/>
    </row>
    <row r="77" spans="1:256" s="375" customFormat="1" ht="15" customHeight="1">
      <c r="A77" s="278"/>
      <c r="B77" s="278"/>
      <c r="C77" s="278"/>
      <c r="D77" s="299"/>
      <c r="E77" s="299"/>
      <c r="F77" s="299"/>
      <c r="G77" s="274"/>
      <c r="H77" s="274"/>
      <c r="I77" s="272"/>
      <c r="J77" s="273"/>
      <c r="K77" s="272"/>
      <c r="L77" s="272"/>
      <c r="M77" s="273"/>
      <c r="N77" s="272"/>
      <c r="O77" s="272"/>
      <c r="P77" s="272"/>
      <c r="Q77" s="272"/>
      <c r="R77" s="272"/>
      <c r="S77" s="272"/>
      <c r="T77" s="272"/>
      <c r="U77" s="272"/>
      <c r="V77" s="272"/>
      <c r="W77" s="272"/>
      <c r="X77" s="272"/>
      <c r="Y77" s="272"/>
      <c r="Z77" s="272"/>
      <c r="AA77" s="272"/>
      <c r="AB77" s="272"/>
      <c r="AC77" s="272"/>
      <c r="AD77" s="272"/>
      <c r="AE77" s="272"/>
      <c r="AF77" s="272"/>
      <c r="AG77" s="272"/>
      <c r="AH77" s="272"/>
      <c r="AI77" s="272"/>
      <c r="AJ77" s="272"/>
      <c r="AK77" s="272"/>
      <c r="AL77" s="272"/>
      <c r="AM77" s="272"/>
      <c r="AN77" s="272"/>
      <c r="AO77" s="272"/>
      <c r="AP77" s="272"/>
      <c r="AQ77" s="272"/>
      <c r="AR77" s="272"/>
      <c r="AS77" s="272"/>
      <c r="AT77" s="272"/>
      <c r="AU77" s="272"/>
      <c r="AV77" s="272"/>
      <c r="AW77" s="272"/>
      <c r="AX77" s="272"/>
      <c r="AY77" s="272"/>
      <c r="AZ77" s="272"/>
      <c r="BA77" s="272"/>
      <c r="BB77" s="272"/>
      <c r="BC77" s="272"/>
      <c r="BD77" s="272"/>
      <c r="BE77" s="272"/>
      <c r="BF77" s="272"/>
      <c r="BG77" s="272"/>
      <c r="BH77" s="272"/>
      <c r="BI77" s="272"/>
      <c r="BJ77" s="272"/>
      <c r="BK77" s="272"/>
      <c r="BL77" s="272"/>
      <c r="BM77" s="272"/>
      <c r="BN77" s="272"/>
      <c r="BO77" s="272"/>
      <c r="BP77" s="272"/>
      <c r="BQ77" s="272"/>
      <c r="BR77" s="272"/>
      <c r="BS77" s="272"/>
      <c r="BT77" s="272"/>
      <c r="BU77" s="272"/>
      <c r="BV77" s="272"/>
      <c r="BW77" s="272"/>
      <c r="BX77" s="272"/>
      <c r="BY77" s="272"/>
      <c r="BZ77" s="272"/>
      <c r="CA77" s="272"/>
      <c r="CB77" s="272"/>
      <c r="CC77" s="272"/>
      <c r="CD77" s="272"/>
      <c r="CE77" s="272"/>
      <c r="CF77" s="272"/>
      <c r="CG77" s="272"/>
      <c r="CH77" s="272"/>
      <c r="CI77" s="272"/>
      <c r="CJ77" s="272"/>
      <c r="CK77" s="272"/>
      <c r="CL77" s="272"/>
      <c r="CM77" s="272"/>
      <c r="CN77" s="272"/>
      <c r="CO77" s="272"/>
      <c r="CP77" s="272"/>
      <c r="CQ77" s="272"/>
      <c r="CR77" s="272"/>
      <c r="CS77" s="272"/>
      <c r="CT77" s="272"/>
      <c r="CU77" s="272"/>
      <c r="CV77" s="272"/>
      <c r="CW77" s="272"/>
      <c r="CX77" s="272"/>
      <c r="CY77" s="272"/>
      <c r="CZ77" s="272"/>
      <c r="DA77" s="272"/>
      <c r="DB77" s="272"/>
      <c r="DC77" s="272"/>
      <c r="DD77" s="272"/>
      <c r="DE77" s="272"/>
      <c r="DF77" s="272"/>
      <c r="DG77" s="272"/>
      <c r="DH77" s="272"/>
      <c r="DI77" s="272"/>
      <c r="DJ77" s="272"/>
      <c r="DK77" s="272"/>
      <c r="DL77" s="272"/>
      <c r="DM77" s="272"/>
      <c r="DN77" s="272"/>
      <c r="DO77" s="272"/>
      <c r="DP77" s="272"/>
      <c r="DQ77" s="272"/>
      <c r="DR77" s="272"/>
      <c r="DS77" s="272"/>
      <c r="DT77" s="272"/>
      <c r="DU77" s="272"/>
      <c r="DV77" s="272"/>
      <c r="DW77" s="272"/>
      <c r="DX77" s="272"/>
      <c r="DY77" s="272"/>
      <c r="DZ77" s="272"/>
      <c r="EA77" s="272"/>
      <c r="EB77" s="272"/>
      <c r="EC77" s="272"/>
      <c r="ED77" s="272"/>
      <c r="EE77" s="272"/>
      <c r="EF77" s="272"/>
      <c r="EG77" s="272"/>
      <c r="EH77" s="272"/>
      <c r="EI77" s="272"/>
      <c r="EJ77" s="272"/>
      <c r="EK77" s="272"/>
      <c r="EL77" s="272"/>
      <c r="EM77" s="272"/>
      <c r="EN77" s="272"/>
      <c r="EO77" s="272"/>
      <c r="EP77" s="272"/>
      <c r="EQ77" s="272"/>
      <c r="ER77" s="272"/>
      <c r="ES77" s="272"/>
      <c r="ET77" s="272"/>
      <c r="EU77" s="272"/>
      <c r="EV77" s="272"/>
      <c r="EW77" s="272"/>
      <c r="EX77" s="272"/>
      <c r="EY77" s="272"/>
      <c r="EZ77" s="272"/>
      <c r="FA77" s="272"/>
      <c r="FB77" s="272"/>
      <c r="FC77" s="272"/>
      <c r="FD77" s="272"/>
      <c r="FE77" s="272"/>
      <c r="FF77" s="272"/>
      <c r="FG77" s="272"/>
      <c r="FH77" s="272"/>
      <c r="FI77" s="272"/>
      <c r="FJ77" s="272"/>
      <c r="FK77" s="272"/>
      <c r="FL77" s="272"/>
      <c r="FM77" s="272"/>
      <c r="FN77" s="272"/>
      <c r="FO77" s="272"/>
      <c r="FP77" s="272"/>
      <c r="FQ77" s="272"/>
      <c r="FR77" s="272"/>
      <c r="FS77" s="272"/>
      <c r="FT77" s="272"/>
      <c r="FU77" s="272"/>
      <c r="FV77" s="272"/>
      <c r="FW77" s="272"/>
      <c r="FX77" s="272"/>
      <c r="FY77" s="272"/>
      <c r="FZ77" s="272"/>
      <c r="GA77" s="272"/>
      <c r="GB77" s="272"/>
      <c r="GC77" s="272"/>
      <c r="GD77" s="272"/>
      <c r="GE77" s="272"/>
      <c r="GF77" s="272"/>
      <c r="GG77" s="272"/>
      <c r="GH77" s="272"/>
      <c r="GI77" s="272"/>
      <c r="GJ77" s="272"/>
      <c r="GK77" s="272"/>
      <c r="GL77" s="272"/>
      <c r="GM77" s="272"/>
      <c r="GN77" s="272"/>
      <c r="GO77" s="272"/>
      <c r="GP77" s="272"/>
      <c r="GQ77" s="272"/>
      <c r="GR77" s="272"/>
      <c r="GS77" s="272"/>
      <c r="GT77" s="272"/>
      <c r="GU77" s="272"/>
      <c r="GV77" s="272"/>
      <c r="GW77" s="272"/>
      <c r="GX77" s="272"/>
      <c r="GY77" s="272"/>
      <c r="GZ77" s="272"/>
      <c r="HA77" s="272"/>
      <c r="HB77" s="272"/>
      <c r="HC77" s="272"/>
      <c r="HD77" s="272"/>
      <c r="HE77" s="272"/>
      <c r="HF77" s="272"/>
      <c r="HG77" s="272"/>
      <c r="HH77" s="272"/>
      <c r="HI77" s="272"/>
      <c r="HJ77" s="272"/>
      <c r="HK77" s="272"/>
      <c r="HL77" s="272"/>
      <c r="HM77" s="272"/>
      <c r="HN77" s="272"/>
      <c r="HO77" s="272"/>
      <c r="HP77" s="272"/>
      <c r="HQ77" s="272"/>
      <c r="HR77" s="272"/>
      <c r="HS77" s="272"/>
      <c r="HT77" s="272"/>
      <c r="HU77" s="272"/>
      <c r="HV77" s="272"/>
      <c r="HW77" s="272"/>
      <c r="HX77" s="272"/>
      <c r="HY77" s="272"/>
      <c r="HZ77" s="272"/>
      <c r="IA77" s="272"/>
      <c r="IB77" s="272"/>
      <c r="IC77" s="272"/>
      <c r="ID77" s="272"/>
      <c r="IE77" s="272"/>
      <c r="IF77" s="272"/>
      <c r="IG77" s="272"/>
      <c r="IH77" s="272"/>
      <c r="II77" s="272"/>
      <c r="IJ77" s="272"/>
      <c r="IK77" s="272"/>
      <c r="IL77" s="272"/>
      <c r="IM77" s="272"/>
      <c r="IN77" s="272"/>
      <c r="IO77" s="272"/>
      <c r="IP77" s="272"/>
      <c r="IQ77" s="272"/>
      <c r="IR77" s="272"/>
      <c r="IS77" s="272"/>
      <c r="IT77" s="272"/>
      <c r="IU77" s="272"/>
      <c r="IV77" s="272"/>
    </row>
    <row r="78" spans="1:256" s="375" customFormat="1" ht="15" customHeight="1">
      <c r="A78" s="278"/>
      <c r="B78" s="278"/>
      <c r="C78" s="278"/>
      <c r="D78" s="299"/>
      <c r="E78" s="299"/>
      <c r="F78" s="299"/>
      <c r="G78" s="274"/>
      <c r="H78" s="274"/>
      <c r="I78" s="272"/>
      <c r="J78" s="273"/>
      <c r="K78" s="272"/>
      <c r="L78" s="272"/>
      <c r="M78" s="273"/>
      <c r="N78" s="272"/>
      <c r="O78" s="272"/>
      <c r="P78" s="272"/>
      <c r="Q78" s="272"/>
      <c r="R78" s="272"/>
      <c r="S78" s="272"/>
      <c r="T78" s="272"/>
      <c r="U78" s="272"/>
      <c r="V78" s="272"/>
      <c r="W78" s="272"/>
      <c r="X78" s="272"/>
      <c r="Y78" s="272"/>
      <c r="Z78" s="272"/>
      <c r="AA78" s="272"/>
      <c r="AB78" s="272"/>
      <c r="AC78" s="272"/>
      <c r="AD78" s="272"/>
      <c r="AE78" s="272"/>
      <c r="AF78" s="272"/>
      <c r="AG78" s="272"/>
      <c r="AH78" s="272"/>
      <c r="AI78" s="272"/>
      <c r="AJ78" s="272"/>
      <c r="AK78" s="272"/>
      <c r="AL78" s="272"/>
      <c r="AM78" s="272"/>
      <c r="AN78" s="272"/>
      <c r="AO78" s="272"/>
      <c r="AP78" s="272"/>
      <c r="AQ78" s="272"/>
      <c r="AR78" s="272"/>
      <c r="AS78" s="272"/>
      <c r="AT78" s="272"/>
      <c r="AU78" s="272"/>
      <c r="AV78" s="272"/>
      <c r="AW78" s="272"/>
      <c r="AX78" s="272"/>
      <c r="AY78" s="272"/>
      <c r="AZ78" s="272"/>
      <c r="BA78" s="272"/>
      <c r="BB78" s="272"/>
      <c r="BC78" s="272"/>
      <c r="BD78" s="272"/>
      <c r="BE78" s="272"/>
      <c r="BF78" s="272"/>
      <c r="BG78" s="272"/>
      <c r="BH78" s="272"/>
      <c r="BI78" s="272"/>
      <c r="BJ78" s="272"/>
      <c r="BK78" s="272"/>
      <c r="BL78" s="272"/>
      <c r="BM78" s="272"/>
      <c r="BN78" s="272"/>
      <c r="BO78" s="272"/>
      <c r="BP78" s="272"/>
      <c r="BQ78" s="272"/>
      <c r="BR78" s="272"/>
      <c r="BS78" s="272"/>
      <c r="BT78" s="272"/>
      <c r="BU78" s="272"/>
      <c r="BV78" s="272"/>
      <c r="BW78" s="272"/>
      <c r="BX78" s="272"/>
      <c r="BY78" s="272"/>
      <c r="BZ78" s="272"/>
      <c r="CA78" s="272"/>
      <c r="CB78" s="272"/>
      <c r="CC78" s="272"/>
      <c r="CD78" s="272"/>
      <c r="CE78" s="272"/>
      <c r="CF78" s="272"/>
      <c r="CG78" s="272"/>
      <c r="CH78" s="272"/>
      <c r="CI78" s="272"/>
      <c r="CJ78" s="272"/>
      <c r="CK78" s="272"/>
      <c r="CL78" s="272"/>
      <c r="CM78" s="272"/>
      <c r="CN78" s="272"/>
      <c r="CO78" s="272"/>
      <c r="CP78" s="272"/>
      <c r="CQ78" s="272"/>
      <c r="CR78" s="272"/>
      <c r="CS78" s="272"/>
      <c r="CT78" s="272"/>
      <c r="CU78" s="272"/>
      <c r="CV78" s="272"/>
      <c r="CW78" s="272"/>
      <c r="CX78" s="272"/>
      <c r="CY78" s="272"/>
      <c r="CZ78" s="272"/>
      <c r="DA78" s="272"/>
      <c r="DB78" s="272"/>
      <c r="DC78" s="272"/>
      <c r="DD78" s="272"/>
      <c r="DE78" s="272"/>
      <c r="DF78" s="272"/>
      <c r="DG78" s="272"/>
      <c r="DH78" s="272"/>
      <c r="DI78" s="272"/>
      <c r="DJ78" s="272"/>
      <c r="DK78" s="272"/>
      <c r="DL78" s="272"/>
      <c r="DM78" s="272"/>
      <c r="DN78" s="272"/>
      <c r="DO78" s="272"/>
      <c r="DP78" s="272"/>
      <c r="DQ78" s="272"/>
      <c r="DR78" s="272"/>
      <c r="DS78" s="272"/>
      <c r="DT78" s="272"/>
      <c r="DU78" s="272"/>
      <c r="DV78" s="272"/>
      <c r="DW78" s="272"/>
      <c r="DX78" s="272"/>
      <c r="DY78" s="272"/>
      <c r="DZ78" s="272"/>
      <c r="EA78" s="272"/>
      <c r="EB78" s="272"/>
      <c r="EC78" s="272"/>
      <c r="ED78" s="272"/>
      <c r="EE78" s="272"/>
      <c r="EF78" s="272"/>
      <c r="EG78" s="272"/>
      <c r="EH78" s="272"/>
      <c r="EI78" s="272"/>
      <c r="EJ78" s="272"/>
      <c r="EK78" s="272"/>
      <c r="EL78" s="272"/>
      <c r="EM78" s="272"/>
      <c r="EN78" s="272"/>
      <c r="EO78" s="272"/>
      <c r="EP78" s="272"/>
      <c r="EQ78" s="272"/>
      <c r="ER78" s="272"/>
      <c r="ES78" s="272"/>
      <c r="ET78" s="272"/>
      <c r="EU78" s="272"/>
      <c r="EV78" s="272"/>
      <c r="EW78" s="272"/>
      <c r="EX78" s="272"/>
      <c r="EY78" s="272"/>
      <c r="EZ78" s="272"/>
      <c r="FA78" s="272"/>
      <c r="FB78" s="272"/>
      <c r="FC78" s="272"/>
      <c r="FD78" s="272"/>
      <c r="FE78" s="272"/>
      <c r="FF78" s="272"/>
      <c r="FG78" s="272"/>
      <c r="FH78" s="272"/>
      <c r="FI78" s="272"/>
      <c r="FJ78" s="272"/>
      <c r="FK78" s="272"/>
      <c r="FL78" s="272"/>
      <c r="FM78" s="272"/>
      <c r="FN78" s="272"/>
      <c r="FO78" s="272"/>
      <c r="FP78" s="272"/>
      <c r="FQ78" s="272"/>
      <c r="FR78" s="272"/>
      <c r="FS78" s="272"/>
      <c r="FT78" s="272"/>
      <c r="FU78" s="272"/>
      <c r="FV78" s="272"/>
      <c r="FW78" s="272"/>
      <c r="FX78" s="272"/>
      <c r="FY78" s="272"/>
      <c r="FZ78" s="272"/>
      <c r="GA78" s="272"/>
      <c r="GB78" s="272"/>
      <c r="GC78" s="272"/>
      <c r="GD78" s="272"/>
      <c r="GE78" s="272"/>
      <c r="GF78" s="272"/>
      <c r="GG78" s="272"/>
      <c r="GH78" s="272"/>
      <c r="GI78" s="272"/>
      <c r="GJ78" s="272"/>
      <c r="GK78" s="272"/>
      <c r="GL78" s="272"/>
      <c r="GM78" s="272"/>
      <c r="GN78" s="272"/>
      <c r="GO78" s="272"/>
      <c r="GP78" s="272"/>
      <c r="GQ78" s="272"/>
      <c r="GR78" s="272"/>
      <c r="GS78" s="272"/>
      <c r="GT78" s="272"/>
      <c r="GU78" s="272"/>
      <c r="GV78" s="272"/>
      <c r="GW78" s="272"/>
      <c r="GX78" s="272"/>
      <c r="GY78" s="272"/>
      <c r="GZ78" s="272"/>
      <c r="HA78" s="272"/>
      <c r="HB78" s="272"/>
      <c r="HC78" s="272"/>
      <c r="HD78" s="272"/>
      <c r="HE78" s="272"/>
      <c r="HF78" s="272"/>
      <c r="HG78" s="272"/>
      <c r="HH78" s="272"/>
      <c r="HI78" s="272"/>
      <c r="HJ78" s="272"/>
      <c r="HK78" s="272"/>
      <c r="HL78" s="272"/>
      <c r="HM78" s="272"/>
      <c r="HN78" s="272"/>
      <c r="HO78" s="272"/>
      <c r="HP78" s="272"/>
      <c r="HQ78" s="272"/>
      <c r="HR78" s="272"/>
      <c r="HS78" s="272"/>
      <c r="HT78" s="272"/>
      <c r="HU78" s="272"/>
      <c r="HV78" s="272"/>
      <c r="HW78" s="272"/>
      <c r="HX78" s="272"/>
      <c r="HY78" s="272"/>
      <c r="HZ78" s="272"/>
      <c r="IA78" s="272"/>
      <c r="IB78" s="272"/>
      <c r="IC78" s="272"/>
      <c r="ID78" s="272"/>
      <c r="IE78" s="272"/>
      <c r="IF78" s="272"/>
      <c r="IG78" s="272"/>
      <c r="IH78" s="272"/>
      <c r="II78" s="272"/>
      <c r="IJ78" s="272"/>
      <c r="IK78" s="272"/>
      <c r="IL78" s="272"/>
      <c r="IM78" s="272"/>
      <c r="IN78" s="272"/>
      <c r="IO78" s="272"/>
      <c r="IP78" s="272"/>
      <c r="IQ78" s="272"/>
      <c r="IR78" s="272"/>
      <c r="IS78" s="272"/>
      <c r="IT78" s="272"/>
      <c r="IU78" s="272"/>
      <c r="IV78" s="272"/>
    </row>
    <row r="79" spans="1:256" s="375" customFormat="1" ht="15" customHeight="1">
      <c r="A79" s="278"/>
      <c r="B79" s="278"/>
      <c r="C79" s="278"/>
      <c r="D79" s="299"/>
      <c r="E79" s="299"/>
      <c r="F79" s="299"/>
      <c r="G79" s="274"/>
      <c r="H79" s="274"/>
      <c r="I79" s="272"/>
      <c r="J79" s="273"/>
      <c r="K79" s="272"/>
      <c r="L79" s="272"/>
      <c r="M79" s="273"/>
      <c r="N79" s="272"/>
      <c r="O79" s="272"/>
      <c r="P79" s="272"/>
      <c r="Q79" s="272"/>
      <c r="R79" s="272"/>
      <c r="S79" s="272"/>
      <c r="T79" s="272"/>
      <c r="U79" s="272"/>
      <c r="V79" s="272"/>
      <c r="W79" s="272"/>
      <c r="X79" s="272"/>
      <c r="Y79" s="272"/>
      <c r="Z79" s="272"/>
      <c r="AA79" s="272"/>
      <c r="AB79" s="272"/>
      <c r="AC79" s="272"/>
      <c r="AD79" s="272"/>
      <c r="AE79" s="272"/>
      <c r="AF79" s="272"/>
      <c r="AG79" s="272"/>
      <c r="AH79" s="272"/>
      <c r="AI79" s="272"/>
      <c r="AJ79" s="272"/>
      <c r="AK79" s="272"/>
      <c r="AL79" s="272"/>
      <c r="AM79" s="272"/>
      <c r="AN79" s="272"/>
      <c r="AO79" s="272"/>
      <c r="AP79" s="272"/>
      <c r="AQ79" s="272"/>
      <c r="AR79" s="272"/>
      <c r="AS79" s="272"/>
      <c r="AT79" s="272"/>
      <c r="AU79" s="272"/>
      <c r="AV79" s="272"/>
      <c r="AW79" s="272"/>
      <c r="AX79" s="272"/>
      <c r="AY79" s="272"/>
      <c r="AZ79" s="272"/>
      <c r="BA79" s="272"/>
      <c r="BB79" s="272"/>
      <c r="BC79" s="272"/>
      <c r="BD79" s="272"/>
      <c r="BE79" s="272"/>
      <c r="BF79" s="272"/>
      <c r="BG79" s="272"/>
      <c r="BH79" s="272"/>
      <c r="BI79" s="272"/>
      <c r="BJ79" s="272"/>
      <c r="BK79" s="272"/>
      <c r="BL79" s="272"/>
      <c r="BM79" s="272"/>
      <c r="BN79" s="272"/>
      <c r="BO79" s="272"/>
      <c r="BP79" s="272"/>
      <c r="BQ79" s="272"/>
      <c r="BR79" s="272"/>
      <c r="BS79" s="272"/>
      <c r="BT79" s="272"/>
      <c r="BU79" s="272"/>
      <c r="BV79" s="272"/>
      <c r="BW79" s="272"/>
      <c r="BX79" s="272"/>
      <c r="BY79" s="272"/>
      <c r="BZ79" s="272"/>
      <c r="CA79" s="272"/>
      <c r="CB79" s="272"/>
      <c r="CC79" s="272"/>
      <c r="CD79" s="272"/>
      <c r="CE79" s="272"/>
      <c r="CF79" s="272"/>
      <c r="CG79" s="272"/>
      <c r="CH79" s="272"/>
      <c r="CI79" s="272"/>
      <c r="CJ79" s="272"/>
      <c r="CK79" s="272"/>
      <c r="CL79" s="272"/>
      <c r="CM79" s="272"/>
      <c r="CN79" s="272"/>
      <c r="CO79" s="272"/>
      <c r="CP79" s="272"/>
      <c r="CQ79" s="272"/>
      <c r="CR79" s="272"/>
      <c r="CS79" s="272"/>
      <c r="CT79" s="272"/>
      <c r="CU79" s="272"/>
      <c r="CV79" s="272"/>
      <c r="CW79" s="272"/>
      <c r="CX79" s="272"/>
      <c r="CY79" s="272"/>
      <c r="CZ79" s="272"/>
      <c r="DA79" s="272"/>
      <c r="DB79" s="272"/>
      <c r="DC79" s="272"/>
      <c r="DD79" s="272"/>
      <c r="DE79" s="272"/>
      <c r="DF79" s="272"/>
      <c r="DG79" s="272"/>
      <c r="DH79" s="272"/>
      <c r="DI79" s="272"/>
      <c r="DJ79" s="272"/>
      <c r="DK79" s="272"/>
      <c r="DL79" s="272"/>
      <c r="DM79" s="272"/>
      <c r="DN79" s="272"/>
      <c r="DO79" s="272"/>
      <c r="DP79" s="272"/>
      <c r="DQ79" s="272"/>
      <c r="DR79" s="272"/>
      <c r="DS79" s="272"/>
      <c r="DT79" s="272"/>
      <c r="DU79" s="272"/>
      <c r="DV79" s="272"/>
      <c r="DW79" s="272"/>
      <c r="DX79" s="272"/>
      <c r="DY79" s="272"/>
      <c r="DZ79" s="272"/>
      <c r="EA79" s="272"/>
      <c r="EB79" s="272"/>
      <c r="EC79" s="272"/>
      <c r="ED79" s="272"/>
      <c r="EE79" s="272"/>
      <c r="EF79" s="272"/>
      <c r="EG79" s="272"/>
      <c r="EH79" s="272"/>
      <c r="EI79" s="272"/>
      <c r="EJ79" s="272"/>
      <c r="EK79" s="272"/>
      <c r="EL79" s="272"/>
      <c r="EM79" s="272"/>
      <c r="EN79" s="272"/>
      <c r="EO79" s="272"/>
      <c r="EP79" s="272"/>
      <c r="EQ79" s="272"/>
      <c r="ER79" s="272"/>
      <c r="ES79" s="272"/>
      <c r="ET79" s="272"/>
      <c r="EU79" s="272"/>
      <c r="EV79" s="272"/>
      <c r="EW79" s="272"/>
      <c r="EX79" s="272"/>
      <c r="EY79" s="272"/>
      <c r="EZ79" s="272"/>
      <c r="FA79" s="272"/>
      <c r="FB79" s="272"/>
      <c r="FC79" s="272"/>
      <c r="FD79" s="272"/>
      <c r="FE79" s="272"/>
      <c r="FF79" s="272"/>
      <c r="FG79" s="272"/>
      <c r="FH79" s="272"/>
      <c r="FI79" s="272"/>
      <c r="FJ79" s="272"/>
      <c r="FK79" s="272"/>
      <c r="FL79" s="272"/>
      <c r="FM79" s="272"/>
      <c r="FN79" s="272"/>
      <c r="FO79" s="272"/>
      <c r="FP79" s="272"/>
      <c r="FQ79" s="272"/>
      <c r="FR79" s="272"/>
      <c r="FS79" s="272"/>
      <c r="FT79" s="272"/>
      <c r="FU79" s="272"/>
      <c r="FV79" s="272"/>
      <c r="FW79" s="272"/>
      <c r="FX79" s="272"/>
      <c r="FY79" s="272"/>
      <c r="FZ79" s="272"/>
      <c r="GA79" s="272"/>
      <c r="GB79" s="272"/>
      <c r="GC79" s="272"/>
      <c r="GD79" s="272"/>
      <c r="GE79" s="272"/>
      <c r="GF79" s="272"/>
      <c r="GG79" s="272"/>
      <c r="GH79" s="272"/>
      <c r="GI79" s="272"/>
      <c r="GJ79" s="272"/>
      <c r="GK79" s="272"/>
      <c r="GL79" s="272"/>
      <c r="GM79" s="272"/>
      <c r="GN79" s="272"/>
      <c r="GO79" s="272"/>
      <c r="GP79" s="272"/>
      <c r="GQ79" s="272"/>
      <c r="GR79" s="272"/>
      <c r="GS79" s="272"/>
      <c r="GT79" s="272"/>
      <c r="GU79" s="272"/>
      <c r="GV79" s="272"/>
      <c r="GW79" s="272"/>
      <c r="GX79" s="272"/>
      <c r="GY79" s="272"/>
      <c r="GZ79" s="272"/>
      <c r="HA79" s="272"/>
      <c r="HB79" s="272"/>
      <c r="HC79" s="272"/>
      <c r="HD79" s="272"/>
      <c r="HE79" s="272"/>
      <c r="HF79" s="272"/>
      <c r="HG79" s="272"/>
      <c r="HH79" s="272"/>
      <c r="HI79" s="272"/>
      <c r="HJ79" s="272"/>
      <c r="HK79" s="272"/>
      <c r="HL79" s="272"/>
      <c r="HM79" s="272"/>
      <c r="HN79" s="272"/>
      <c r="HO79" s="272"/>
      <c r="HP79" s="272"/>
      <c r="HQ79" s="272"/>
      <c r="HR79" s="272"/>
      <c r="HS79" s="272"/>
      <c r="HT79" s="272"/>
      <c r="HU79" s="272"/>
      <c r="HV79" s="272"/>
      <c r="HW79" s="272"/>
      <c r="HX79" s="272"/>
      <c r="HY79" s="272"/>
      <c r="HZ79" s="272"/>
      <c r="IA79" s="272"/>
      <c r="IB79" s="272"/>
      <c r="IC79" s="272"/>
      <c r="ID79" s="272"/>
      <c r="IE79" s="272"/>
      <c r="IF79" s="272"/>
      <c r="IG79" s="272"/>
      <c r="IH79" s="272"/>
      <c r="II79" s="272"/>
      <c r="IJ79" s="272"/>
      <c r="IK79" s="272"/>
      <c r="IL79" s="272"/>
      <c r="IM79" s="272"/>
      <c r="IN79" s="272"/>
      <c r="IO79" s="272"/>
      <c r="IP79" s="272"/>
      <c r="IQ79" s="272"/>
      <c r="IR79" s="272"/>
      <c r="IS79" s="272"/>
      <c r="IT79" s="272"/>
      <c r="IU79" s="272"/>
      <c r="IV79" s="272"/>
    </row>
    <row r="80" spans="1:256" s="375" customFormat="1" ht="15" customHeight="1">
      <c r="A80" s="278"/>
      <c r="B80" s="278"/>
      <c r="C80" s="278"/>
      <c r="D80" s="299"/>
      <c r="E80" s="299"/>
      <c r="F80" s="299"/>
      <c r="G80" s="274"/>
      <c r="H80" s="274"/>
      <c r="I80" s="272"/>
      <c r="J80" s="273"/>
      <c r="K80" s="272"/>
      <c r="L80" s="272"/>
      <c r="M80" s="273"/>
      <c r="N80" s="272"/>
      <c r="O80" s="272"/>
      <c r="P80" s="272"/>
      <c r="Q80" s="272"/>
      <c r="R80" s="272"/>
      <c r="S80" s="272"/>
      <c r="T80" s="272"/>
      <c r="U80" s="272"/>
      <c r="V80" s="272"/>
      <c r="W80" s="272"/>
      <c r="X80" s="272"/>
      <c r="Y80" s="272"/>
      <c r="Z80" s="272"/>
      <c r="AA80" s="272"/>
      <c r="AB80" s="272"/>
      <c r="AC80" s="272"/>
      <c r="AD80" s="272"/>
      <c r="AE80" s="272"/>
      <c r="AF80" s="272"/>
      <c r="AG80" s="272"/>
      <c r="AH80" s="272"/>
      <c r="AI80" s="272"/>
      <c r="AJ80" s="272"/>
      <c r="AK80" s="272"/>
      <c r="AL80" s="272"/>
      <c r="AM80" s="272"/>
      <c r="AN80" s="272"/>
      <c r="AO80" s="272"/>
      <c r="AP80" s="272"/>
      <c r="AQ80" s="272"/>
      <c r="AR80" s="272"/>
      <c r="AS80" s="272"/>
      <c r="AT80" s="272"/>
      <c r="AU80" s="272"/>
      <c r="AV80" s="272"/>
      <c r="AW80" s="272"/>
      <c r="AX80" s="272"/>
      <c r="AY80" s="272"/>
      <c r="AZ80" s="272"/>
      <c r="BA80" s="272"/>
      <c r="BB80" s="272"/>
      <c r="BC80" s="272"/>
      <c r="BD80" s="272"/>
      <c r="BE80" s="272"/>
      <c r="BF80" s="272"/>
      <c r="BG80" s="272"/>
      <c r="BH80" s="272"/>
      <c r="BI80" s="272"/>
      <c r="BJ80" s="272"/>
      <c r="BK80" s="272"/>
      <c r="BL80" s="272"/>
      <c r="BM80" s="272"/>
      <c r="BN80" s="272"/>
      <c r="BO80" s="272"/>
      <c r="BP80" s="272"/>
      <c r="BQ80" s="272"/>
      <c r="BR80" s="272"/>
      <c r="BS80" s="272"/>
      <c r="BT80" s="272"/>
      <c r="BU80" s="272"/>
      <c r="BV80" s="272"/>
      <c r="BW80" s="272"/>
      <c r="BX80" s="272"/>
      <c r="BY80" s="272"/>
      <c r="BZ80" s="272"/>
      <c r="CA80" s="272"/>
      <c r="CB80" s="272"/>
      <c r="CC80" s="272"/>
      <c r="CD80" s="272"/>
      <c r="CE80" s="272"/>
      <c r="CF80" s="272"/>
      <c r="CG80" s="272"/>
      <c r="CH80" s="272"/>
      <c r="CI80" s="272"/>
      <c r="CJ80" s="272"/>
      <c r="CK80" s="272"/>
      <c r="CL80" s="272"/>
      <c r="CM80" s="272"/>
      <c r="CN80" s="272"/>
      <c r="CO80" s="272"/>
      <c r="CP80" s="272"/>
      <c r="CQ80" s="272"/>
      <c r="CR80" s="272"/>
      <c r="CS80" s="272"/>
      <c r="CT80" s="272"/>
      <c r="CU80" s="272"/>
      <c r="CV80" s="272"/>
      <c r="CW80" s="272"/>
      <c r="CX80" s="272"/>
      <c r="CY80" s="272"/>
      <c r="CZ80" s="272"/>
      <c r="DA80" s="272"/>
      <c r="DB80" s="272"/>
      <c r="DC80" s="272"/>
      <c r="DD80" s="272"/>
      <c r="DE80" s="272"/>
      <c r="DF80" s="272"/>
      <c r="DG80" s="272"/>
      <c r="DH80" s="272"/>
      <c r="DI80" s="272"/>
      <c r="DJ80" s="272"/>
      <c r="DK80" s="272"/>
      <c r="DL80" s="272"/>
      <c r="DM80" s="272"/>
      <c r="DN80" s="272"/>
      <c r="DO80" s="272"/>
      <c r="DP80" s="272"/>
      <c r="DQ80" s="272"/>
      <c r="DR80" s="272"/>
      <c r="DS80" s="272"/>
      <c r="DT80" s="272"/>
      <c r="DU80" s="272"/>
      <c r="DV80" s="272"/>
      <c r="DW80" s="272"/>
      <c r="DX80" s="272"/>
      <c r="DY80" s="272"/>
      <c r="DZ80" s="272"/>
      <c r="EA80" s="272"/>
      <c r="EB80" s="272"/>
      <c r="EC80" s="272"/>
      <c r="ED80" s="272"/>
      <c r="EE80" s="272"/>
      <c r="EF80" s="272"/>
      <c r="EG80" s="272"/>
      <c r="EH80" s="272"/>
      <c r="EI80" s="272"/>
      <c r="EJ80" s="272"/>
      <c r="EK80" s="272"/>
      <c r="EL80" s="272"/>
      <c r="EM80" s="272"/>
      <c r="EN80" s="272"/>
      <c r="EO80" s="272"/>
      <c r="EP80" s="272"/>
      <c r="EQ80" s="272"/>
      <c r="ER80" s="272"/>
      <c r="ES80" s="272"/>
      <c r="ET80" s="272"/>
      <c r="EU80" s="272"/>
      <c r="EV80" s="272"/>
      <c r="EW80" s="272"/>
      <c r="EX80" s="272"/>
      <c r="EY80" s="272"/>
      <c r="EZ80" s="272"/>
      <c r="FA80" s="272"/>
      <c r="FB80" s="272"/>
      <c r="FC80" s="272"/>
      <c r="FD80" s="272"/>
      <c r="FE80" s="272"/>
      <c r="FF80" s="272"/>
      <c r="FG80" s="272"/>
      <c r="FH80" s="272"/>
      <c r="FI80" s="272"/>
      <c r="FJ80" s="272"/>
      <c r="FK80" s="272"/>
      <c r="FL80" s="272"/>
      <c r="FM80" s="272"/>
      <c r="FN80" s="272"/>
      <c r="FO80" s="272"/>
      <c r="FP80" s="272"/>
      <c r="FQ80" s="272"/>
      <c r="FR80" s="272"/>
      <c r="FS80" s="272"/>
      <c r="FT80" s="272"/>
      <c r="FU80" s="272"/>
      <c r="FV80" s="272"/>
      <c r="FW80" s="272"/>
      <c r="FX80" s="272"/>
      <c r="FY80" s="272"/>
      <c r="FZ80" s="272"/>
      <c r="GA80" s="272"/>
      <c r="GB80" s="272"/>
      <c r="GC80" s="272"/>
      <c r="GD80" s="272"/>
      <c r="GE80" s="272"/>
      <c r="GF80" s="272"/>
      <c r="GG80" s="272"/>
      <c r="GH80" s="272"/>
      <c r="GI80" s="272"/>
      <c r="GJ80" s="272"/>
      <c r="GK80" s="272"/>
      <c r="GL80" s="272"/>
      <c r="GM80" s="272"/>
      <c r="GN80" s="272"/>
      <c r="GO80" s="272"/>
      <c r="GP80" s="272"/>
      <c r="GQ80" s="272"/>
      <c r="GR80" s="272"/>
      <c r="GS80" s="272"/>
      <c r="GT80" s="272"/>
      <c r="GU80" s="272"/>
      <c r="GV80" s="272"/>
      <c r="GW80" s="272"/>
      <c r="GX80" s="272"/>
      <c r="GY80" s="272"/>
      <c r="GZ80" s="272"/>
      <c r="HA80" s="272"/>
      <c r="HB80" s="272"/>
      <c r="HC80" s="272"/>
      <c r="HD80" s="272"/>
      <c r="HE80" s="272"/>
      <c r="HF80" s="272"/>
      <c r="HG80" s="272"/>
      <c r="HH80" s="272"/>
      <c r="HI80" s="272"/>
      <c r="HJ80" s="272"/>
      <c r="HK80" s="272"/>
      <c r="HL80" s="272"/>
      <c r="HM80" s="272"/>
      <c r="HN80" s="272"/>
      <c r="HO80" s="272"/>
      <c r="HP80" s="272"/>
      <c r="HQ80" s="272"/>
      <c r="HR80" s="272"/>
      <c r="HS80" s="272"/>
      <c r="HT80" s="272"/>
      <c r="HU80" s="272"/>
      <c r="HV80" s="272"/>
      <c r="HW80" s="272"/>
      <c r="HX80" s="272"/>
      <c r="HY80" s="272"/>
      <c r="HZ80" s="272"/>
      <c r="IA80" s="272"/>
      <c r="IB80" s="272"/>
      <c r="IC80" s="272"/>
      <c r="ID80" s="272"/>
      <c r="IE80" s="272"/>
      <c r="IF80" s="272"/>
      <c r="IG80" s="272"/>
      <c r="IH80" s="272"/>
      <c r="II80" s="272"/>
      <c r="IJ80" s="272"/>
      <c r="IK80" s="272"/>
      <c r="IL80" s="272"/>
      <c r="IM80" s="272"/>
      <c r="IN80" s="272"/>
      <c r="IO80" s="272"/>
      <c r="IP80" s="272"/>
      <c r="IQ80" s="272"/>
      <c r="IR80" s="272"/>
      <c r="IS80" s="272"/>
      <c r="IT80" s="272"/>
      <c r="IU80" s="272"/>
      <c r="IV80" s="272"/>
    </row>
    <row r="81" spans="1:256" s="375" customFormat="1" ht="15" customHeight="1">
      <c r="A81" s="278"/>
      <c r="B81" s="278"/>
      <c r="C81" s="278"/>
      <c r="D81" s="299"/>
      <c r="E81" s="299"/>
      <c r="F81" s="299"/>
      <c r="G81" s="274"/>
      <c r="H81" s="274"/>
      <c r="I81" s="272"/>
      <c r="J81" s="273"/>
      <c r="K81" s="272"/>
      <c r="L81" s="272"/>
      <c r="M81" s="273"/>
      <c r="N81" s="272"/>
      <c r="O81" s="272"/>
      <c r="P81" s="272"/>
      <c r="Q81" s="272"/>
      <c r="R81" s="272"/>
      <c r="S81" s="272"/>
      <c r="T81" s="272"/>
      <c r="U81" s="272"/>
      <c r="V81" s="272"/>
      <c r="W81" s="272"/>
      <c r="X81" s="272"/>
      <c r="Y81" s="272"/>
      <c r="Z81" s="272"/>
      <c r="AA81" s="272"/>
      <c r="AB81" s="272"/>
      <c r="AC81" s="272"/>
      <c r="AD81" s="272"/>
      <c r="AE81" s="272"/>
      <c r="AF81" s="272"/>
      <c r="AG81" s="272"/>
      <c r="AH81" s="272"/>
      <c r="AI81" s="272"/>
      <c r="AJ81" s="272"/>
      <c r="AK81" s="272"/>
      <c r="AL81" s="272"/>
      <c r="AM81" s="272"/>
      <c r="AN81" s="272"/>
      <c r="AO81" s="272"/>
      <c r="AP81" s="272"/>
      <c r="AQ81" s="272"/>
      <c r="AR81" s="272"/>
      <c r="AS81" s="272"/>
      <c r="AT81" s="272"/>
      <c r="AU81" s="272"/>
      <c r="AV81" s="272"/>
      <c r="AW81" s="272"/>
      <c r="AX81" s="272"/>
      <c r="AY81" s="272"/>
      <c r="AZ81" s="272"/>
      <c r="BA81" s="272"/>
      <c r="BB81" s="272"/>
      <c r="BC81" s="272"/>
      <c r="BD81" s="272"/>
      <c r="BE81" s="272"/>
      <c r="BF81" s="272"/>
      <c r="BG81" s="272"/>
      <c r="BH81" s="272"/>
      <c r="BI81" s="272"/>
      <c r="BJ81" s="272"/>
      <c r="BK81" s="272"/>
      <c r="BL81" s="272"/>
      <c r="BM81" s="272"/>
      <c r="BN81" s="272"/>
      <c r="BO81" s="272"/>
      <c r="BP81" s="272"/>
      <c r="BQ81" s="272"/>
      <c r="BR81" s="272"/>
      <c r="BS81" s="272"/>
      <c r="BT81" s="272"/>
      <c r="BU81" s="272"/>
      <c r="BV81" s="272"/>
      <c r="BW81" s="272"/>
      <c r="BX81" s="272"/>
      <c r="BY81" s="272"/>
      <c r="BZ81" s="272"/>
      <c r="CA81" s="272"/>
      <c r="CB81" s="272"/>
      <c r="CC81" s="272"/>
      <c r="CD81" s="272"/>
      <c r="CE81" s="272"/>
      <c r="CF81" s="272"/>
      <c r="CG81" s="272"/>
      <c r="CH81" s="272"/>
      <c r="CI81" s="272"/>
      <c r="CJ81" s="272"/>
      <c r="CK81" s="272"/>
      <c r="CL81" s="272"/>
      <c r="CM81" s="272"/>
      <c r="CN81" s="272"/>
      <c r="CO81" s="272"/>
      <c r="CP81" s="272"/>
      <c r="CQ81" s="272"/>
      <c r="CR81" s="272"/>
      <c r="CS81" s="272"/>
      <c r="CT81" s="272"/>
      <c r="CU81" s="272"/>
      <c r="CV81" s="272"/>
      <c r="CW81" s="272"/>
      <c r="CX81" s="272"/>
      <c r="CY81" s="272"/>
      <c r="CZ81" s="272"/>
      <c r="DA81" s="272"/>
      <c r="DB81" s="272"/>
      <c r="DC81" s="272"/>
      <c r="DD81" s="272"/>
      <c r="DE81" s="272"/>
      <c r="DF81" s="272"/>
      <c r="DG81" s="272"/>
      <c r="DH81" s="272"/>
      <c r="DI81" s="272"/>
      <c r="DJ81" s="272"/>
      <c r="DK81" s="272"/>
      <c r="DL81" s="272"/>
      <c r="DM81" s="272"/>
      <c r="DN81" s="272"/>
      <c r="DO81" s="272"/>
      <c r="DP81" s="272"/>
      <c r="DQ81" s="272"/>
      <c r="DR81" s="272"/>
      <c r="DS81" s="272"/>
      <c r="DT81" s="272"/>
      <c r="DU81" s="272"/>
      <c r="DV81" s="272"/>
      <c r="DW81" s="272"/>
      <c r="DX81" s="272"/>
      <c r="DY81" s="272"/>
      <c r="DZ81" s="272"/>
      <c r="EA81" s="272"/>
      <c r="EB81" s="272"/>
      <c r="EC81" s="272"/>
      <c r="ED81" s="272"/>
      <c r="EE81" s="272"/>
      <c r="EF81" s="272"/>
      <c r="EG81" s="272"/>
      <c r="EH81" s="272"/>
      <c r="EI81" s="272"/>
      <c r="EJ81" s="272"/>
      <c r="EK81" s="272"/>
      <c r="EL81" s="272"/>
      <c r="EM81" s="272"/>
      <c r="EN81" s="272"/>
      <c r="EO81" s="272"/>
      <c r="EP81" s="272"/>
      <c r="EQ81" s="272"/>
      <c r="ER81" s="272"/>
      <c r="ES81" s="272"/>
      <c r="ET81" s="272"/>
      <c r="EU81" s="272"/>
      <c r="EV81" s="272"/>
      <c r="EW81" s="272"/>
      <c r="EX81" s="272"/>
      <c r="EY81" s="272"/>
      <c r="EZ81" s="272"/>
      <c r="FA81" s="272"/>
      <c r="FB81" s="272"/>
      <c r="FC81" s="272"/>
      <c r="FD81" s="272"/>
      <c r="FE81" s="272"/>
      <c r="FF81" s="272"/>
      <c r="FG81" s="272"/>
      <c r="FH81" s="272"/>
      <c r="FI81" s="272"/>
      <c r="FJ81" s="272"/>
      <c r="FK81" s="272"/>
      <c r="FL81" s="272"/>
      <c r="FM81" s="272"/>
      <c r="FN81" s="272"/>
      <c r="FO81" s="272"/>
      <c r="FP81" s="272"/>
      <c r="FQ81" s="272"/>
      <c r="FR81" s="272"/>
      <c r="FS81" s="272"/>
      <c r="FT81" s="272"/>
      <c r="FU81" s="272"/>
      <c r="FV81" s="272"/>
      <c r="FW81" s="272"/>
      <c r="FX81" s="272"/>
      <c r="FY81" s="272"/>
      <c r="FZ81" s="272"/>
      <c r="GA81" s="272"/>
      <c r="GB81" s="272"/>
      <c r="GC81" s="272"/>
      <c r="GD81" s="272"/>
      <c r="GE81" s="272"/>
      <c r="GF81" s="272"/>
      <c r="GG81" s="272"/>
      <c r="GH81" s="272"/>
      <c r="GI81" s="272"/>
      <c r="GJ81" s="272"/>
      <c r="GK81" s="272"/>
      <c r="GL81" s="272"/>
      <c r="GM81" s="272"/>
      <c r="GN81" s="272"/>
      <c r="GO81" s="272"/>
      <c r="GP81" s="272"/>
      <c r="GQ81" s="272"/>
      <c r="GR81" s="272"/>
      <c r="GS81" s="272"/>
      <c r="GT81" s="272"/>
      <c r="GU81" s="272"/>
      <c r="GV81" s="272"/>
      <c r="GW81" s="272"/>
      <c r="GX81" s="272"/>
      <c r="GY81" s="272"/>
      <c r="GZ81" s="272"/>
      <c r="HA81" s="272"/>
      <c r="HB81" s="272"/>
      <c r="HC81" s="272"/>
      <c r="HD81" s="272"/>
      <c r="HE81" s="272"/>
      <c r="HF81" s="272"/>
      <c r="HG81" s="272"/>
      <c r="HH81" s="272"/>
      <c r="HI81" s="272"/>
      <c r="HJ81" s="272"/>
      <c r="HK81" s="272"/>
      <c r="HL81" s="272"/>
      <c r="HM81" s="272"/>
      <c r="HN81" s="272"/>
      <c r="HO81" s="272"/>
      <c r="HP81" s="272"/>
      <c r="HQ81" s="272"/>
      <c r="HR81" s="272"/>
      <c r="HS81" s="272"/>
      <c r="HT81" s="272"/>
      <c r="HU81" s="272"/>
      <c r="HV81" s="272"/>
      <c r="HW81" s="272"/>
      <c r="HX81" s="272"/>
      <c r="HY81" s="272"/>
      <c r="HZ81" s="272"/>
      <c r="IA81" s="272"/>
      <c r="IB81" s="272"/>
      <c r="IC81" s="272"/>
      <c r="ID81" s="272"/>
      <c r="IE81" s="272"/>
      <c r="IF81" s="272"/>
      <c r="IG81" s="272"/>
      <c r="IH81" s="272"/>
      <c r="II81" s="272"/>
      <c r="IJ81" s="272"/>
      <c r="IK81" s="272"/>
      <c r="IL81" s="272"/>
      <c r="IM81" s="272"/>
      <c r="IN81" s="272"/>
      <c r="IO81" s="272"/>
      <c r="IP81" s="272"/>
      <c r="IQ81" s="272"/>
      <c r="IR81" s="272"/>
      <c r="IS81" s="272"/>
      <c r="IT81" s="272"/>
      <c r="IU81" s="272"/>
      <c r="IV81" s="272"/>
    </row>
    <row r="82" spans="1:256" s="375" customFormat="1" ht="15" customHeight="1">
      <c r="A82" s="278"/>
      <c r="B82" s="278"/>
      <c r="C82" s="278"/>
      <c r="D82" s="299"/>
      <c r="E82" s="299"/>
      <c r="F82" s="299"/>
      <c r="G82" s="274"/>
      <c r="H82" s="274"/>
      <c r="I82" s="272"/>
      <c r="J82" s="273"/>
      <c r="K82" s="272"/>
      <c r="L82" s="272"/>
      <c r="M82" s="273"/>
      <c r="N82" s="272"/>
      <c r="O82" s="272"/>
      <c r="P82" s="272"/>
      <c r="Q82" s="272"/>
      <c r="R82" s="272"/>
      <c r="S82" s="272"/>
      <c r="T82" s="272"/>
      <c r="U82" s="272"/>
      <c r="V82" s="272"/>
      <c r="W82" s="272"/>
      <c r="X82" s="272"/>
      <c r="Y82" s="272"/>
      <c r="Z82" s="272"/>
      <c r="AA82" s="272"/>
      <c r="AB82" s="272"/>
      <c r="AC82" s="272"/>
      <c r="AD82" s="272"/>
      <c r="AE82" s="272"/>
      <c r="AF82" s="272"/>
      <c r="AG82" s="272"/>
      <c r="AH82" s="272"/>
      <c r="AI82" s="272"/>
      <c r="AJ82" s="272"/>
      <c r="AK82" s="272"/>
      <c r="AL82" s="272"/>
      <c r="AM82" s="272"/>
      <c r="AN82" s="272"/>
      <c r="AO82" s="272"/>
      <c r="AP82" s="272"/>
      <c r="AQ82" s="272"/>
      <c r="AR82" s="272"/>
      <c r="AS82" s="272"/>
      <c r="AT82" s="272"/>
      <c r="AU82" s="272"/>
      <c r="AV82" s="272"/>
      <c r="AW82" s="272"/>
      <c r="AX82" s="272"/>
      <c r="AY82" s="272"/>
      <c r="AZ82" s="272"/>
      <c r="BA82" s="272"/>
      <c r="BB82" s="272"/>
      <c r="BC82" s="272"/>
      <c r="BD82" s="272"/>
      <c r="BE82" s="272"/>
      <c r="BF82" s="272"/>
      <c r="BG82" s="272"/>
      <c r="BH82" s="272"/>
      <c r="BI82" s="272"/>
      <c r="BJ82" s="272"/>
      <c r="BK82" s="272"/>
      <c r="BL82" s="272"/>
      <c r="BM82" s="272"/>
      <c r="BN82" s="272"/>
      <c r="BO82" s="272"/>
      <c r="BP82" s="272"/>
      <c r="BQ82" s="272"/>
      <c r="BR82" s="272"/>
      <c r="BS82" s="272"/>
      <c r="BT82" s="272"/>
      <c r="BU82" s="272"/>
      <c r="BV82" s="272"/>
      <c r="BW82" s="272"/>
      <c r="BX82" s="272"/>
      <c r="BY82" s="272"/>
      <c r="BZ82" s="272"/>
      <c r="CA82" s="272"/>
      <c r="CB82" s="272"/>
      <c r="CC82" s="272"/>
      <c r="CD82" s="272"/>
      <c r="CE82" s="272"/>
      <c r="CF82" s="272"/>
      <c r="CG82" s="272"/>
      <c r="CH82" s="272"/>
      <c r="CI82" s="272"/>
      <c r="CJ82" s="272"/>
      <c r="CK82" s="272"/>
      <c r="CL82" s="272"/>
      <c r="CM82" s="272"/>
      <c r="CN82" s="272"/>
      <c r="CO82" s="272"/>
      <c r="CP82" s="272"/>
      <c r="CQ82" s="272"/>
      <c r="CR82" s="272"/>
      <c r="CS82" s="272"/>
      <c r="CT82" s="272"/>
      <c r="CU82" s="272"/>
      <c r="CV82" s="272"/>
      <c r="CW82" s="272"/>
      <c r="CX82" s="272"/>
      <c r="CY82" s="272"/>
      <c r="CZ82" s="272"/>
      <c r="DA82" s="272"/>
      <c r="DB82" s="272"/>
      <c r="DC82" s="272"/>
      <c r="DD82" s="272"/>
      <c r="DE82" s="272"/>
      <c r="DF82" s="272"/>
      <c r="DG82" s="272"/>
      <c r="DH82" s="272"/>
      <c r="DI82" s="272"/>
      <c r="DJ82" s="272"/>
      <c r="DK82" s="272"/>
      <c r="DL82" s="272"/>
      <c r="DM82" s="272"/>
      <c r="DN82" s="272"/>
      <c r="DO82" s="272"/>
      <c r="DP82" s="272"/>
      <c r="DQ82" s="272"/>
      <c r="DR82" s="272"/>
      <c r="DS82" s="272"/>
      <c r="DT82" s="272"/>
      <c r="DU82" s="272"/>
      <c r="DV82" s="272"/>
      <c r="DW82" s="272"/>
      <c r="DX82" s="272"/>
      <c r="DY82" s="272"/>
      <c r="DZ82" s="272"/>
      <c r="EA82" s="272"/>
      <c r="EB82" s="272"/>
      <c r="EC82" s="272"/>
      <c r="ED82" s="272"/>
      <c r="EE82" s="272"/>
      <c r="EF82" s="272"/>
      <c r="EG82" s="272"/>
      <c r="EH82" s="272"/>
      <c r="EI82" s="272"/>
      <c r="EJ82" s="272"/>
      <c r="EK82" s="272"/>
      <c r="EL82" s="272"/>
      <c r="EM82" s="272"/>
      <c r="EN82" s="272"/>
      <c r="EO82" s="272"/>
      <c r="EP82" s="272"/>
      <c r="EQ82" s="272"/>
      <c r="ER82" s="272"/>
      <c r="ES82" s="272"/>
      <c r="ET82" s="272"/>
      <c r="EU82" s="272"/>
      <c r="EV82" s="272"/>
      <c r="EW82" s="272"/>
      <c r="EX82" s="272"/>
      <c r="EY82" s="272"/>
      <c r="EZ82" s="272"/>
      <c r="FA82" s="272"/>
      <c r="FB82" s="272"/>
      <c r="FC82" s="272"/>
      <c r="FD82" s="272"/>
      <c r="FE82" s="272"/>
      <c r="FF82" s="272"/>
      <c r="FG82" s="272"/>
      <c r="FH82" s="272"/>
      <c r="FI82" s="272"/>
      <c r="FJ82" s="272"/>
      <c r="FK82" s="272"/>
      <c r="FL82" s="272"/>
      <c r="FM82" s="272"/>
      <c r="FN82" s="272"/>
      <c r="FO82" s="272"/>
      <c r="FP82" s="272"/>
      <c r="FQ82" s="272"/>
      <c r="FR82" s="272"/>
      <c r="FS82" s="272"/>
      <c r="FT82" s="272"/>
      <c r="FU82" s="272"/>
      <c r="FV82" s="272"/>
      <c r="FW82" s="272"/>
      <c r="FX82" s="272"/>
      <c r="FY82" s="272"/>
      <c r="FZ82" s="272"/>
      <c r="GA82" s="272"/>
      <c r="GB82" s="272"/>
      <c r="GC82" s="272"/>
      <c r="GD82" s="272"/>
      <c r="GE82" s="272"/>
      <c r="GF82" s="272"/>
      <c r="GG82" s="272"/>
      <c r="GH82" s="272"/>
      <c r="GI82" s="272"/>
      <c r="GJ82" s="272"/>
      <c r="GK82" s="272"/>
      <c r="GL82" s="272"/>
      <c r="GM82" s="272"/>
      <c r="GN82" s="272"/>
      <c r="GO82" s="272"/>
      <c r="GP82" s="272"/>
      <c r="GQ82" s="272"/>
      <c r="GR82" s="272"/>
      <c r="GS82" s="272"/>
      <c r="GT82" s="272"/>
      <c r="GU82" s="272"/>
      <c r="GV82" s="272"/>
      <c r="GW82" s="272"/>
      <c r="GX82" s="272"/>
      <c r="GY82" s="272"/>
      <c r="GZ82" s="272"/>
      <c r="HA82" s="272"/>
      <c r="HB82" s="272"/>
      <c r="HC82" s="272"/>
      <c r="HD82" s="272"/>
      <c r="HE82" s="272"/>
      <c r="HF82" s="272"/>
      <c r="HG82" s="272"/>
      <c r="HH82" s="272"/>
      <c r="HI82" s="272"/>
      <c r="HJ82" s="272"/>
      <c r="HK82" s="272"/>
      <c r="HL82" s="272"/>
      <c r="HM82" s="272"/>
      <c r="HN82" s="272"/>
      <c r="HO82" s="272"/>
      <c r="HP82" s="272"/>
      <c r="HQ82" s="272"/>
      <c r="HR82" s="272"/>
      <c r="HS82" s="272"/>
      <c r="HT82" s="272"/>
      <c r="HU82" s="272"/>
      <c r="HV82" s="272"/>
      <c r="HW82" s="272"/>
      <c r="HX82" s="272"/>
      <c r="HY82" s="272"/>
      <c r="HZ82" s="272"/>
      <c r="IA82" s="272"/>
      <c r="IB82" s="272"/>
      <c r="IC82" s="272"/>
      <c r="ID82" s="272"/>
      <c r="IE82" s="272"/>
      <c r="IF82" s="272"/>
      <c r="IG82" s="272"/>
      <c r="IH82" s="272"/>
      <c r="II82" s="272"/>
      <c r="IJ82" s="272"/>
      <c r="IK82" s="272"/>
      <c r="IL82" s="272"/>
      <c r="IM82" s="272"/>
      <c r="IN82" s="272"/>
      <c r="IO82" s="272"/>
      <c r="IP82" s="272"/>
      <c r="IQ82" s="272"/>
      <c r="IR82" s="272"/>
      <c r="IS82" s="272"/>
      <c r="IT82" s="272"/>
      <c r="IU82" s="272"/>
      <c r="IV82" s="272"/>
    </row>
    <row r="83" spans="1:256" s="375" customFormat="1" ht="15" customHeight="1">
      <c r="A83" s="278"/>
      <c r="B83" s="278"/>
      <c r="C83" s="278"/>
      <c r="D83" s="299"/>
      <c r="E83" s="299"/>
      <c r="F83" s="299"/>
      <c r="G83" s="274"/>
      <c r="H83" s="274"/>
      <c r="I83" s="272"/>
      <c r="J83" s="273"/>
      <c r="K83" s="272"/>
      <c r="L83" s="272"/>
      <c r="M83" s="273"/>
      <c r="N83" s="272"/>
      <c r="O83" s="272"/>
      <c r="P83" s="272"/>
      <c r="Q83" s="272"/>
      <c r="R83" s="272"/>
      <c r="S83" s="272"/>
      <c r="T83" s="272"/>
      <c r="U83" s="272"/>
      <c r="V83" s="272"/>
      <c r="W83" s="272"/>
      <c r="X83" s="272"/>
      <c r="Y83" s="272"/>
      <c r="Z83" s="272"/>
      <c r="AA83" s="272"/>
      <c r="AB83" s="272"/>
      <c r="AC83" s="272"/>
      <c r="AD83" s="272"/>
      <c r="AE83" s="272"/>
      <c r="AF83" s="272"/>
      <c r="AG83" s="272"/>
      <c r="AH83" s="272"/>
      <c r="AI83" s="272"/>
      <c r="AJ83" s="272"/>
      <c r="AK83" s="272"/>
      <c r="AL83" s="272"/>
      <c r="AM83" s="272"/>
      <c r="AN83" s="272"/>
      <c r="AO83" s="272"/>
      <c r="AP83" s="272"/>
      <c r="AQ83" s="272"/>
      <c r="AR83" s="272"/>
      <c r="AS83" s="272"/>
      <c r="AT83" s="272"/>
      <c r="AU83" s="272"/>
      <c r="AV83" s="272"/>
      <c r="AW83" s="272"/>
      <c r="AX83" s="272"/>
      <c r="AY83" s="272"/>
      <c r="AZ83" s="272"/>
      <c r="BA83" s="272"/>
      <c r="BB83" s="272"/>
      <c r="BC83" s="272"/>
      <c r="BD83" s="272"/>
      <c r="BE83" s="272"/>
      <c r="BF83" s="272"/>
      <c r="BG83" s="272"/>
      <c r="BH83" s="272"/>
      <c r="BI83" s="272"/>
      <c r="BJ83" s="272"/>
      <c r="BK83" s="272"/>
      <c r="BL83" s="272"/>
      <c r="BM83" s="272"/>
      <c r="BN83" s="272"/>
      <c r="BO83" s="272"/>
      <c r="BP83" s="272"/>
      <c r="BQ83" s="272"/>
      <c r="BR83" s="272"/>
      <c r="BS83" s="272"/>
      <c r="BT83" s="272"/>
      <c r="BU83" s="272"/>
      <c r="BV83" s="272"/>
      <c r="BW83" s="272"/>
      <c r="BX83" s="272"/>
      <c r="BY83" s="272"/>
      <c r="BZ83" s="272"/>
      <c r="CA83" s="272"/>
      <c r="CB83" s="272"/>
      <c r="CC83" s="272"/>
      <c r="CD83" s="272"/>
      <c r="CE83" s="272"/>
      <c r="CF83" s="272"/>
      <c r="CG83" s="272"/>
      <c r="CH83" s="272"/>
      <c r="CI83" s="272"/>
      <c r="CJ83" s="272"/>
      <c r="CK83" s="272"/>
      <c r="CL83" s="272"/>
      <c r="CM83" s="272"/>
      <c r="CN83" s="272"/>
      <c r="CO83" s="272"/>
      <c r="CP83" s="272"/>
      <c r="CQ83" s="272"/>
      <c r="CR83" s="272"/>
      <c r="CS83" s="272"/>
      <c r="CT83" s="272"/>
      <c r="CU83" s="272"/>
      <c r="CV83" s="272"/>
      <c r="CW83" s="272"/>
      <c r="CX83" s="272"/>
      <c r="CY83" s="272"/>
      <c r="CZ83" s="272"/>
      <c r="DA83" s="272"/>
      <c r="DB83" s="272"/>
      <c r="DC83" s="272"/>
      <c r="DD83" s="272"/>
      <c r="DE83" s="272"/>
      <c r="DF83" s="272"/>
      <c r="DG83" s="272"/>
      <c r="DH83" s="272"/>
      <c r="DI83" s="272"/>
      <c r="DJ83" s="272"/>
      <c r="DK83" s="272"/>
      <c r="DL83" s="272"/>
      <c r="DM83" s="272"/>
      <c r="DN83" s="272"/>
      <c r="DO83" s="272"/>
      <c r="DP83" s="272"/>
      <c r="DQ83" s="272"/>
      <c r="DR83" s="272"/>
      <c r="DS83" s="272"/>
      <c r="DT83" s="272"/>
      <c r="DU83" s="272"/>
      <c r="DV83" s="272"/>
      <c r="DW83" s="272"/>
      <c r="DX83" s="272"/>
      <c r="DY83" s="272"/>
      <c r="DZ83" s="272"/>
      <c r="EA83" s="272"/>
      <c r="EB83" s="272"/>
      <c r="EC83" s="272"/>
      <c r="ED83" s="272"/>
      <c r="EE83" s="272"/>
      <c r="EF83" s="272"/>
      <c r="EG83" s="272"/>
      <c r="EH83" s="272"/>
      <c r="EI83" s="272"/>
      <c r="EJ83" s="272"/>
      <c r="EK83" s="272"/>
      <c r="EL83" s="272"/>
      <c r="EM83" s="272"/>
      <c r="EN83" s="272"/>
      <c r="EO83" s="272"/>
      <c r="EP83" s="272"/>
      <c r="EQ83" s="272"/>
      <c r="ER83" s="272"/>
      <c r="ES83" s="272"/>
      <c r="ET83" s="272"/>
      <c r="EU83" s="272"/>
      <c r="EV83" s="272"/>
      <c r="EW83" s="272"/>
      <c r="EX83" s="272"/>
      <c r="EY83" s="272"/>
      <c r="EZ83" s="272"/>
      <c r="FA83" s="272"/>
      <c r="FB83" s="272"/>
      <c r="FC83" s="272"/>
      <c r="FD83" s="272"/>
      <c r="FE83" s="272"/>
      <c r="FF83" s="272"/>
      <c r="FG83" s="272"/>
      <c r="FH83" s="272"/>
      <c r="FI83" s="272"/>
      <c r="FJ83" s="272"/>
      <c r="FK83" s="272"/>
      <c r="FL83" s="272"/>
      <c r="FM83" s="272"/>
      <c r="FN83" s="272"/>
      <c r="FO83" s="272"/>
      <c r="FP83" s="272"/>
      <c r="FQ83" s="272"/>
      <c r="FR83" s="272"/>
      <c r="FS83" s="272"/>
      <c r="FT83" s="272"/>
      <c r="FU83" s="272"/>
      <c r="FV83" s="272"/>
      <c r="FW83" s="272"/>
      <c r="FX83" s="272"/>
      <c r="FY83" s="272"/>
      <c r="FZ83" s="272"/>
      <c r="GA83" s="272"/>
      <c r="GB83" s="272"/>
      <c r="GC83" s="272"/>
      <c r="GD83" s="272"/>
      <c r="GE83" s="272"/>
      <c r="GF83" s="272"/>
      <c r="GG83" s="272"/>
      <c r="GH83" s="272"/>
      <c r="GI83" s="272"/>
      <c r="GJ83" s="272"/>
      <c r="GK83" s="272"/>
      <c r="GL83" s="272"/>
      <c r="GM83" s="272"/>
      <c r="GN83" s="272"/>
      <c r="GO83" s="272"/>
      <c r="GP83" s="272"/>
      <c r="GQ83" s="272"/>
      <c r="GR83" s="272"/>
      <c r="GS83" s="272"/>
      <c r="GT83" s="272"/>
      <c r="GU83" s="272"/>
      <c r="GV83" s="272"/>
      <c r="GW83" s="272"/>
      <c r="GX83" s="272"/>
      <c r="GY83" s="272"/>
      <c r="GZ83" s="272"/>
      <c r="HA83" s="272"/>
      <c r="HB83" s="272"/>
      <c r="HC83" s="272"/>
      <c r="HD83" s="272"/>
      <c r="HE83" s="272"/>
      <c r="HF83" s="272"/>
      <c r="HG83" s="272"/>
      <c r="HH83" s="272"/>
      <c r="HI83" s="272"/>
      <c r="HJ83" s="272"/>
      <c r="HK83" s="272"/>
      <c r="HL83" s="272"/>
      <c r="HM83" s="272"/>
      <c r="HN83" s="272"/>
      <c r="HO83" s="272"/>
      <c r="HP83" s="272"/>
      <c r="HQ83" s="272"/>
      <c r="HR83" s="272"/>
      <c r="HS83" s="272"/>
      <c r="HT83" s="272"/>
      <c r="HU83" s="272"/>
      <c r="HV83" s="272"/>
      <c r="HW83" s="272"/>
      <c r="HX83" s="272"/>
      <c r="HY83" s="272"/>
      <c r="HZ83" s="272"/>
      <c r="IA83" s="272"/>
      <c r="IB83" s="272"/>
      <c r="IC83" s="272"/>
      <c r="ID83" s="272"/>
      <c r="IE83" s="272"/>
      <c r="IF83" s="272"/>
      <c r="IG83" s="272"/>
      <c r="IH83" s="272"/>
      <c r="II83" s="272"/>
      <c r="IJ83" s="272"/>
      <c r="IK83" s="272"/>
      <c r="IL83" s="272"/>
      <c r="IM83" s="272"/>
      <c r="IN83" s="272"/>
      <c r="IO83" s="272"/>
      <c r="IP83" s="272"/>
      <c r="IQ83" s="272"/>
      <c r="IR83" s="272"/>
      <c r="IS83" s="272"/>
      <c r="IT83" s="272"/>
      <c r="IU83" s="272"/>
      <c r="IV83" s="272"/>
    </row>
    <row r="84" spans="1:256" s="375" customFormat="1" ht="15" customHeight="1">
      <c r="A84" s="278"/>
      <c r="B84" s="278"/>
      <c r="C84" s="278"/>
      <c r="D84" s="299"/>
      <c r="E84" s="299"/>
      <c r="F84" s="299"/>
      <c r="G84" s="274"/>
      <c r="H84" s="274"/>
      <c r="I84" s="272"/>
      <c r="J84" s="273"/>
      <c r="K84" s="272"/>
      <c r="L84" s="272"/>
      <c r="M84" s="273"/>
      <c r="N84" s="272"/>
      <c r="O84" s="272"/>
      <c r="P84" s="272"/>
      <c r="Q84" s="272"/>
      <c r="R84" s="272"/>
      <c r="S84" s="272"/>
      <c r="T84" s="272"/>
      <c r="U84" s="272"/>
      <c r="V84" s="272"/>
      <c r="W84" s="272"/>
      <c r="X84" s="272"/>
      <c r="Y84" s="272"/>
      <c r="Z84" s="272"/>
      <c r="AA84" s="272"/>
      <c r="AB84" s="272"/>
      <c r="AC84" s="272"/>
      <c r="AD84" s="272"/>
      <c r="AE84" s="272"/>
      <c r="AF84" s="272"/>
      <c r="AG84" s="272"/>
      <c r="AH84" s="272"/>
      <c r="AI84" s="272"/>
      <c r="AJ84" s="272"/>
      <c r="AK84" s="272"/>
      <c r="AL84" s="272"/>
      <c r="AM84" s="272"/>
      <c r="AN84" s="272"/>
      <c r="AO84" s="272"/>
      <c r="AP84" s="272"/>
      <c r="AQ84" s="272"/>
      <c r="AR84" s="272"/>
      <c r="AS84" s="272"/>
      <c r="AT84" s="272"/>
      <c r="AU84" s="272"/>
      <c r="AV84" s="272"/>
      <c r="AW84" s="272"/>
      <c r="AX84" s="272"/>
      <c r="AY84" s="272"/>
      <c r="AZ84" s="272"/>
      <c r="BA84" s="272"/>
      <c r="BB84" s="272"/>
      <c r="BC84" s="272"/>
      <c r="BD84" s="272"/>
      <c r="BE84" s="272"/>
      <c r="BF84" s="272"/>
      <c r="BG84" s="272"/>
      <c r="BH84" s="272"/>
      <c r="BI84" s="272"/>
      <c r="BJ84" s="272"/>
      <c r="BK84" s="272"/>
      <c r="BL84" s="272"/>
      <c r="BM84" s="272"/>
      <c r="BN84" s="272"/>
      <c r="BO84" s="272"/>
      <c r="BP84" s="272"/>
      <c r="BQ84" s="272"/>
      <c r="BR84" s="272"/>
      <c r="BS84" s="272"/>
      <c r="BT84" s="272"/>
      <c r="BU84" s="272"/>
      <c r="BV84" s="272"/>
      <c r="BW84" s="272"/>
      <c r="BX84" s="272"/>
      <c r="BY84" s="272"/>
      <c r="BZ84" s="272"/>
      <c r="CA84" s="272"/>
      <c r="CB84" s="272"/>
      <c r="CC84" s="272"/>
      <c r="CD84" s="272"/>
      <c r="CE84" s="272"/>
      <c r="CF84" s="272"/>
      <c r="CG84" s="272"/>
      <c r="CH84" s="272"/>
      <c r="CI84" s="272"/>
      <c r="CJ84" s="272"/>
      <c r="CK84" s="272"/>
      <c r="CL84" s="272"/>
      <c r="CM84" s="272"/>
      <c r="CN84" s="272"/>
      <c r="CO84" s="272"/>
      <c r="CP84" s="272"/>
      <c r="CQ84" s="272"/>
      <c r="CR84" s="272"/>
      <c r="CS84" s="272"/>
      <c r="CT84" s="272"/>
      <c r="CU84" s="272"/>
      <c r="CV84" s="272"/>
      <c r="CW84" s="272"/>
      <c r="CX84" s="272"/>
      <c r="CY84" s="272"/>
      <c r="CZ84" s="272"/>
      <c r="DA84" s="272"/>
      <c r="DB84" s="272"/>
      <c r="DC84" s="272"/>
      <c r="DD84" s="272"/>
      <c r="DE84" s="272"/>
      <c r="DF84" s="272"/>
      <c r="DG84" s="272"/>
      <c r="DH84" s="272"/>
      <c r="DI84" s="272"/>
      <c r="DJ84" s="272"/>
      <c r="DK84" s="272"/>
      <c r="DL84" s="272"/>
      <c r="DM84" s="272"/>
      <c r="DN84" s="272"/>
      <c r="DO84" s="272"/>
      <c r="DP84" s="272"/>
      <c r="DQ84" s="272"/>
      <c r="DR84" s="272"/>
      <c r="DS84" s="272"/>
      <c r="DT84" s="272"/>
      <c r="DU84" s="272"/>
      <c r="DV84" s="272"/>
      <c r="DW84" s="272"/>
      <c r="DX84" s="272"/>
      <c r="DY84" s="272"/>
      <c r="DZ84" s="272"/>
      <c r="EA84" s="272"/>
      <c r="EB84" s="272"/>
      <c r="EC84" s="272"/>
      <c r="ED84" s="272"/>
      <c r="EE84" s="272"/>
      <c r="EF84" s="272"/>
      <c r="EG84" s="272"/>
      <c r="EH84" s="272"/>
      <c r="EI84" s="272"/>
      <c r="EJ84" s="272"/>
      <c r="EK84" s="272"/>
      <c r="EL84" s="272"/>
      <c r="EM84" s="272"/>
      <c r="EN84" s="272"/>
      <c r="EO84" s="272"/>
      <c r="EP84" s="272"/>
      <c r="EQ84" s="272"/>
      <c r="ER84" s="272"/>
      <c r="ES84" s="272"/>
      <c r="ET84" s="272"/>
      <c r="EU84" s="272"/>
      <c r="EV84" s="272"/>
      <c r="EW84" s="272"/>
      <c r="EX84" s="272"/>
      <c r="EY84" s="272"/>
      <c r="EZ84" s="272"/>
      <c r="FA84" s="272"/>
      <c r="FB84" s="272"/>
      <c r="FC84" s="272"/>
      <c r="FD84" s="272"/>
      <c r="FE84" s="272"/>
      <c r="FF84" s="272"/>
      <c r="FG84" s="272"/>
      <c r="FH84" s="272"/>
      <c r="FI84" s="272"/>
      <c r="FJ84" s="272"/>
      <c r="FK84" s="272"/>
      <c r="FL84" s="272"/>
      <c r="FM84" s="272"/>
      <c r="FN84" s="272"/>
      <c r="FO84" s="272"/>
      <c r="FP84" s="272"/>
      <c r="FQ84" s="272"/>
      <c r="FR84" s="272"/>
      <c r="FS84" s="272"/>
      <c r="FT84" s="272"/>
      <c r="FU84" s="272"/>
      <c r="FV84" s="272"/>
      <c r="FW84" s="272"/>
      <c r="FX84" s="272"/>
      <c r="FY84" s="272"/>
      <c r="FZ84" s="272"/>
      <c r="GA84" s="272"/>
      <c r="GB84" s="272"/>
      <c r="GC84" s="272"/>
      <c r="GD84" s="272"/>
      <c r="GE84" s="272"/>
      <c r="GF84" s="272"/>
      <c r="GG84" s="272"/>
      <c r="GH84" s="272"/>
      <c r="GI84" s="272"/>
      <c r="GJ84" s="272"/>
      <c r="GK84" s="272"/>
      <c r="GL84" s="272"/>
      <c r="GM84" s="272"/>
      <c r="GN84" s="272"/>
      <c r="GO84" s="272"/>
      <c r="GP84" s="272"/>
      <c r="GQ84" s="272"/>
      <c r="GR84" s="272"/>
      <c r="GS84" s="272"/>
      <c r="GT84" s="272"/>
      <c r="GU84" s="272"/>
      <c r="GV84" s="272"/>
      <c r="GW84" s="272"/>
      <c r="GX84" s="272"/>
      <c r="GY84" s="272"/>
      <c r="GZ84" s="272"/>
      <c r="HA84" s="272"/>
      <c r="HB84" s="272"/>
      <c r="HC84" s="272"/>
      <c r="HD84" s="272"/>
      <c r="HE84" s="272"/>
      <c r="HF84" s="272"/>
      <c r="HG84" s="272"/>
      <c r="HH84" s="272"/>
      <c r="HI84" s="272"/>
      <c r="HJ84" s="272"/>
      <c r="HK84" s="272"/>
      <c r="HL84" s="272"/>
      <c r="HM84" s="272"/>
      <c r="HN84" s="272"/>
      <c r="HO84" s="272"/>
      <c r="HP84" s="272"/>
      <c r="HQ84" s="272"/>
      <c r="HR84" s="272"/>
      <c r="HS84" s="272"/>
      <c r="HT84" s="272"/>
      <c r="HU84" s="272"/>
      <c r="HV84" s="272"/>
      <c r="HW84" s="272"/>
      <c r="HX84" s="272"/>
      <c r="HY84" s="272"/>
      <c r="HZ84" s="272"/>
      <c r="IA84" s="272"/>
      <c r="IB84" s="272"/>
      <c r="IC84" s="272"/>
      <c r="ID84" s="272"/>
      <c r="IE84" s="272"/>
      <c r="IF84" s="272"/>
      <c r="IG84" s="272"/>
      <c r="IH84" s="272"/>
      <c r="II84" s="272"/>
      <c r="IJ84" s="272"/>
      <c r="IK84" s="272"/>
      <c r="IL84" s="272"/>
      <c r="IM84" s="272"/>
      <c r="IN84" s="272"/>
      <c r="IO84" s="272"/>
      <c r="IP84" s="272"/>
      <c r="IQ84" s="272"/>
      <c r="IR84" s="272"/>
      <c r="IS84" s="272"/>
      <c r="IT84" s="272"/>
      <c r="IU84" s="272"/>
      <c r="IV84" s="272"/>
    </row>
    <row r="85" spans="1:256" s="375" customFormat="1" ht="15" customHeight="1">
      <c r="A85" s="278"/>
      <c r="B85" s="278"/>
      <c r="C85" s="278"/>
      <c r="D85" s="299"/>
      <c r="E85" s="299"/>
      <c r="F85" s="299"/>
      <c r="G85" s="274"/>
      <c r="H85" s="274"/>
      <c r="I85" s="272"/>
      <c r="J85" s="273"/>
      <c r="K85" s="272"/>
      <c r="L85" s="272"/>
      <c r="M85" s="273"/>
      <c r="N85" s="272"/>
      <c r="O85" s="272"/>
      <c r="P85" s="272"/>
      <c r="Q85" s="272"/>
      <c r="R85" s="272"/>
      <c r="S85" s="272"/>
      <c r="T85" s="272"/>
      <c r="U85" s="272"/>
      <c r="V85" s="272"/>
      <c r="W85" s="272"/>
      <c r="X85" s="272"/>
      <c r="Y85" s="272"/>
      <c r="Z85" s="272"/>
      <c r="AA85" s="272"/>
      <c r="AB85" s="272"/>
      <c r="AC85" s="272"/>
      <c r="AD85" s="272"/>
      <c r="AE85" s="272"/>
      <c r="AF85" s="272"/>
      <c r="AG85" s="272"/>
      <c r="AH85" s="272"/>
      <c r="AI85" s="272"/>
      <c r="AJ85" s="272"/>
      <c r="AK85" s="272"/>
      <c r="AL85" s="272"/>
      <c r="AM85" s="272"/>
      <c r="AN85" s="272"/>
      <c r="AO85" s="272"/>
      <c r="AP85" s="272"/>
      <c r="AQ85" s="272"/>
      <c r="AR85" s="272"/>
      <c r="AS85" s="272"/>
      <c r="AT85" s="272"/>
      <c r="AU85" s="272"/>
      <c r="AV85" s="272"/>
      <c r="AW85" s="272"/>
      <c r="AX85" s="272"/>
      <c r="AY85" s="272"/>
      <c r="AZ85" s="272"/>
      <c r="BA85" s="272"/>
      <c r="BB85" s="272"/>
      <c r="BC85" s="272"/>
      <c r="BD85" s="272"/>
      <c r="BE85" s="272"/>
      <c r="BF85" s="272"/>
      <c r="BG85" s="272"/>
      <c r="BH85" s="272"/>
      <c r="BI85" s="272"/>
      <c r="BJ85" s="272"/>
      <c r="BK85" s="272"/>
      <c r="BL85" s="272"/>
      <c r="BM85" s="272"/>
      <c r="BN85" s="272"/>
      <c r="BO85" s="272"/>
      <c r="BP85" s="272"/>
      <c r="BQ85" s="272"/>
      <c r="BR85" s="272"/>
      <c r="BS85" s="272"/>
      <c r="BT85" s="272"/>
      <c r="BU85" s="272"/>
      <c r="BV85" s="272"/>
      <c r="BW85" s="272"/>
      <c r="BX85" s="272"/>
      <c r="BY85" s="272"/>
      <c r="BZ85" s="272"/>
      <c r="CA85" s="272"/>
      <c r="CB85" s="272"/>
      <c r="CC85" s="272"/>
      <c r="CD85" s="272"/>
      <c r="CE85" s="272"/>
      <c r="CF85" s="272"/>
      <c r="CG85" s="272"/>
      <c r="CH85" s="272"/>
      <c r="CI85" s="272"/>
      <c r="CJ85" s="272"/>
      <c r="CK85" s="272"/>
      <c r="CL85" s="272"/>
      <c r="CM85" s="272"/>
      <c r="CN85" s="272"/>
      <c r="CO85" s="272"/>
      <c r="CP85" s="272"/>
      <c r="CQ85" s="272"/>
      <c r="CR85" s="272"/>
      <c r="CS85" s="272"/>
      <c r="CT85" s="272"/>
      <c r="CU85" s="272"/>
      <c r="CV85" s="272"/>
      <c r="CW85" s="272"/>
      <c r="CX85" s="272"/>
      <c r="CY85" s="272"/>
      <c r="CZ85" s="272"/>
      <c r="DA85" s="272"/>
      <c r="DB85" s="272"/>
      <c r="DC85" s="272"/>
      <c r="DD85" s="272"/>
      <c r="DE85" s="272"/>
      <c r="DF85" s="272"/>
      <c r="DG85" s="272"/>
      <c r="DH85" s="272"/>
      <c r="DI85" s="272"/>
      <c r="DJ85" s="272"/>
      <c r="DK85" s="272"/>
      <c r="DL85" s="272"/>
      <c r="DM85" s="272"/>
      <c r="DN85" s="272"/>
      <c r="DO85" s="272"/>
      <c r="DP85" s="272"/>
      <c r="DQ85" s="272"/>
      <c r="DR85" s="272"/>
      <c r="DS85" s="272"/>
      <c r="DT85" s="272"/>
      <c r="DU85" s="272"/>
      <c r="DV85" s="272"/>
      <c r="DW85" s="272"/>
      <c r="DX85" s="272"/>
      <c r="DY85" s="272"/>
      <c r="DZ85" s="272"/>
      <c r="EA85" s="272"/>
      <c r="EB85" s="272"/>
      <c r="EC85" s="272"/>
      <c r="ED85" s="272"/>
      <c r="EE85" s="272"/>
      <c r="EF85" s="272"/>
      <c r="EG85" s="272"/>
      <c r="EH85" s="272"/>
      <c r="EI85" s="272"/>
      <c r="EJ85" s="272"/>
      <c r="EK85" s="272"/>
      <c r="EL85" s="272"/>
      <c r="EM85" s="272"/>
      <c r="EN85" s="272"/>
      <c r="EO85" s="272"/>
      <c r="EP85" s="272"/>
      <c r="EQ85" s="272"/>
      <c r="ER85" s="272"/>
      <c r="ES85" s="272"/>
      <c r="ET85" s="272"/>
      <c r="EU85" s="272"/>
      <c r="EV85" s="272"/>
      <c r="EW85" s="272"/>
      <c r="EX85" s="272"/>
      <c r="EY85" s="272"/>
      <c r="EZ85" s="272"/>
      <c r="FA85" s="272"/>
      <c r="FB85" s="272"/>
      <c r="FC85" s="272"/>
      <c r="FD85" s="272"/>
      <c r="FE85" s="272"/>
      <c r="FF85" s="272"/>
      <c r="FG85" s="272"/>
      <c r="FH85" s="272"/>
      <c r="FI85" s="272"/>
      <c r="FJ85" s="272"/>
      <c r="FK85" s="272"/>
      <c r="FL85" s="272"/>
      <c r="FM85" s="272"/>
      <c r="FN85" s="272"/>
      <c r="FO85" s="272"/>
      <c r="FP85" s="272"/>
      <c r="FQ85" s="272"/>
      <c r="FR85" s="272"/>
      <c r="FS85" s="272"/>
      <c r="FT85" s="272"/>
      <c r="FU85" s="272"/>
      <c r="FV85" s="272"/>
      <c r="FW85" s="272"/>
      <c r="FX85" s="272"/>
      <c r="FY85" s="272"/>
      <c r="FZ85" s="272"/>
      <c r="GA85" s="272"/>
      <c r="GB85" s="272"/>
      <c r="GC85" s="272"/>
      <c r="GD85" s="272"/>
      <c r="GE85" s="272"/>
      <c r="GF85" s="272"/>
      <c r="GG85" s="272"/>
      <c r="GH85" s="272"/>
      <c r="GI85" s="272"/>
      <c r="GJ85" s="272"/>
      <c r="GK85" s="272"/>
      <c r="GL85" s="272"/>
      <c r="GM85" s="272"/>
      <c r="GN85" s="272"/>
      <c r="GO85" s="272"/>
      <c r="GP85" s="272"/>
      <c r="GQ85" s="272"/>
      <c r="GR85" s="272"/>
      <c r="GS85" s="272"/>
      <c r="GT85" s="272"/>
      <c r="GU85" s="272"/>
      <c r="GV85" s="272"/>
      <c r="GW85" s="272"/>
      <c r="GX85" s="272"/>
      <c r="GY85" s="272"/>
      <c r="GZ85" s="272"/>
      <c r="HA85" s="272"/>
      <c r="HB85" s="272"/>
      <c r="HC85" s="272"/>
      <c r="HD85" s="272"/>
      <c r="HE85" s="272"/>
      <c r="HF85" s="272"/>
      <c r="HG85" s="272"/>
      <c r="HH85" s="272"/>
      <c r="HI85" s="272"/>
      <c r="HJ85" s="272"/>
      <c r="HK85" s="272"/>
      <c r="HL85" s="272"/>
      <c r="HM85" s="272"/>
      <c r="HN85" s="272"/>
      <c r="HO85" s="272"/>
      <c r="HP85" s="272"/>
      <c r="HQ85" s="272"/>
      <c r="HR85" s="272"/>
      <c r="HS85" s="272"/>
      <c r="HT85" s="272"/>
      <c r="HU85" s="272"/>
      <c r="HV85" s="272"/>
      <c r="HW85" s="272"/>
      <c r="HX85" s="272"/>
      <c r="HY85" s="272"/>
      <c r="HZ85" s="272"/>
      <c r="IA85" s="272"/>
      <c r="IB85" s="272"/>
      <c r="IC85" s="272"/>
      <c r="ID85" s="272"/>
      <c r="IE85" s="272"/>
      <c r="IF85" s="272"/>
      <c r="IG85" s="272"/>
      <c r="IH85" s="272"/>
      <c r="II85" s="272"/>
      <c r="IJ85" s="272"/>
      <c r="IK85" s="272"/>
      <c r="IL85" s="272"/>
      <c r="IM85" s="272"/>
      <c r="IN85" s="272"/>
      <c r="IO85" s="272"/>
      <c r="IP85" s="272"/>
      <c r="IQ85" s="272"/>
      <c r="IR85" s="272"/>
      <c r="IS85" s="272"/>
      <c r="IT85" s="272"/>
      <c r="IU85" s="272"/>
      <c r="IV85" s="272"/>
    </row>
    <row r="86" spans="1:256" s="375" customFormat="1" ht="15" customHeight="1">
      <c r="A86" s="278"/>
      <c r="B86" s="278"/>
      <c r="C86" s="278"/>
      <c r="D86" s="299"/>
      <c r="E86" s="299"/>
      <c r="F86" s="299"/>
      <c r="G86" s="274"/>
      <c r="H86" s="274"/>
      <c r="I86" s="272"/>
      <c r="J86" s="273"/>
      <c r="K86" s="272"/>
      <c r="L86" s="272"/>
      <c r="M86" s="273"/>
      <c r="N86" s="272"/>
      <c r="O86" s="272"/>
      <c r="P86" s="272"/>
      <c r="Q86" s="272"/>
      <c r="R86" s="272"/>
      <c r="S86" s="272"/>
      <c r="T86" s="272"/>
      <c r="U86" s="272"/>
      <c r="V86" s="272"/>
      <c r="W86" s="272"/>
      <c r="X86" s="272"/>
      <c r="Y86" s="272"/>
      <c r="Z86" s="272"/>
      <c r="AA86" s="272"/>
      <c r="AB86" s="272"/>
      <c r="AC86" s="272"/>
      <c r="AD86" s="272"/>
      <c r="AE86" s="272"/>
      <c r="AF86" s="272"/>
      <c r="AG86" s="272"/>
      <c r="AH86" s="272"/>
      <c r="AI86" s="272"/>
      <c r="AJ86" s="272"/>
      <c r="AK86" s="272"/>
      <c r="AL86" s="272"/>
      <c r="AM86" s="272"/>
      <c r="AN86" s="272"/>
      <c r="AO86" s="272"/>
      <c r="AP86" s="272"/>
      <c r="AQ86" s="272"/>
      <c r="AR86" s="272"/>
      <c r="AS86" s="272"/>
      <c r="AT86" s="272"/>
      <c r="AU86" s="272"/>
      <c r="AV86" s="272"/>
      <c r="AW86" s="272"/>
      <c r="AX86" s="272"/>
      <c r="AY86" s="272"/>
      <c r="AZ86" s="272"/>
      <c r="BA86" s="272"/>
      <c r="BB86" s="272"/>
      <c r="BC86" s="272"/>
      <c r="BD86" s="272"/>
      <c r="BE86" s="272"/>
      <c r="BF86" s="272"/>
      <c r="BG86" s="272"/>
      <c r="BH86" s="272"/>
      <c r="BI86" s="272"/>
      <c r="BJ86" s="272"/>
      <c r="BK86" s="272"/>
      <c r="BL86" s="272"/>
      <c r="BM86" s="272"/>
      <c r="BN86" s="272"/>
      <c r="BO86" s="272"/>
      <c r="BP86" s="272"/>
      <c r="BQ86" s="272"/>
      <c r="BR86" s="272"/>
      <c r="BS86" s="272"/>
      <c r="BT86" s="272"/>
      <c r="BU86" s="272"/>
      <c r="BV86" s="272"/>
      <c r="BW86" s="272"/>
      <c r="BX86" s="272"/>
      <c r="BY86" s="272"/>
      <c r="BZ86" s="272"/>
      <c r="CA86" s="272"/>
      <c r="CB86" s="272"/>
      <c r="CC86" s="272"/>
      <c r="CD86" s="272"/>
      <c r="CE86" s="272"/>
      <c r="CF86" s="272"/>
      <c r="CG86" s="272"/>
      <c r="CH86" s="272"/>
      <c r="CI86" s="272"/>
      <c r="CJ86" s="272"/>
      <c r="CK86" s="272"/>
      <c r="CL86" s="272"/>
      <c r="CM86" s="272"/>
      <c r="CN86" s="272"/>
      <c r="CO86" s="272"/>
      <c r="CP86" s="272"/>
      <c r="CQ86" s="272"/>
      <c r="CR86" s="272"/>
      <c r="CS86" s="272"/>
      <c r="CT86" s="272"/>
      <c r="CU86" s="272"/>
      <c r="CV86" s="272"/>
      <c r="CW86" s="272"/>
      <c r="CX86" s="272"/>
      <c r="CY86" s="272"/>
      <c r="CZ86" s="272"/>
      <c r="DA86" s="272"/>
      <c r="DB86" s="272"/>
      <c r="DC86" s="272"/>
      <c r="DD86" s="272"/>
      <c r="DE86" s="272"/>
      <c r="DF86" s="272"/>
      <c r="DG86" s="272"/>
      <c r="DH86" s="272"/>
      <c r="DI86" s="272"/>
      <c r="DJ86" s="272"/>
      <c r="DK86" s="272"/>
      <c r="DL86" s="272"/>
      <c r="DM86" s="272"/>
      <c r="DN86" s="272"/>
      <c r="DO86" s="272"/>
      <c r="DP86" s="272"/>
      <c r="DQ86" s="272"/>
      <c r="DR86" s="272"/>
      <c r="DS86" s="272"/>
      <c r="DT86" s="272"/>
      <c r="DU86" s="272"/>
      <c r="DV86" s="272"/>
      <c r="DW86" s="272"/>
      <c r="DX86" s="272"/>
      <c r="DY86" s="272"/>
      <c r="DZ86" s="272"/>
      <c r="EA86" s="272"/>
      <c r="EB86" s="272"/>
      <c r="EC86" s="272"/>
      <c r="ED86" s="272"/>
      <c r="EE86" s="272"/>
      <c r="EF86" s="272"/>
      <c r="EG86" s="272"/>
      <c r="EH86" s="272"/>
      <c r="EI86" s="272"/>
      <c r="EJ86" s="272"/>
      <c r="EK86" s="272"/>
      <c r="EL86" s="272"/>
      <c r="EM86" s="272"/>
      <c r="EN86" s="272"/>
      <c r="EO86" s="272"/>
      <c r="EP86" s="272"/>
      <c r="EQ86" s="272"/>
      <c r="ER86" s="272"/>
      <c r="ES86" s="272"/>
      <c r="ET86" s="272"/>
      <c r="EU86" s="272"/>
      <c r="EV86" s="272"/>
      <c r="EW86" s="272"/>
      <c r="EX86" s="272"/>
      <c r="EY86" s="272"/>
      <c r="EZ86" s="272"/>
      <c r="FA86" s="272"/>
      <c r="FB86" s="272"/>
      <c r="FC86" s="272"/>
      <c r="FD86" s="272"/>
      <c r="FE86" s="272"/>
      <c r="FF86" s="272"/>
      <c r="FG86" s="272"/>
      <c r="FH86" s="272"/>
      <c r="FI86" s="272"/>
      <c r="FJ86" s="272"/>
      <c r="FK86" s="272"/>
      <c r="FL86" s="272"/>
      <c r="FM86" s="272"/>
      <c r="FN86" s="272"/>
      <c r="FO86" s="272"/>
      <c r="FP86" s="272"/>
      <c r="FQ86" s="272"/>
      <c r="FR86" s="272"/>
      <c r="FS86" s="272"/>
      <c r="FT86" s="272"/>
      <c r="FU86" s="272"/>
      <c r="FV86" s="272"/>
      <c r="FW86" s="272"/>
      <c r="FX86" s="272"/>
      <c r="FY86" s="272"/>
      <c r="FZ86" s="272"/>
      <c r="GA86" s="272"/>
      <c r="GB86" s="272"/>
      <c r="GC86" s="272"/>
      <c r="GD86" s="272"/>
      <c r="GE86" s="272"/>
      <c r="GF86" s="272"/>
      <c r="GG86" s="272"/>
      <c r="GH86" s="272"/>
      <c r="GI86" s="272"/>
      <c r="GJ86" s="272"/>
      <c r="GK86" s="272"/>
      <c r="GL86" s="272"/>
      <c r="GM86" s="272"/>
      <c r="GN86" s="272"/>
      <c r="GO86" s="272"/>
      <c r="GP86" s="272"/>
      <c r="GQ86" s="272"/>
      <c r="GR86" s="272"/>
      <c r="GS86" s="272"/>
      <c r="GT86" s="272"/>
      <c r="GU86" s="272"/>
      <c r="GV86" s="272"/>
      <c r="GW86" s="272"/>
      <c r="GX86" s="272"/>
      <c r="GY86" s="272"/>
      <c r="GZ86" s="272"/>
      <c r="HA86" s="272"/>
      <c r="HB86" s="272"/>
      <c r="HC86" s="272"/>
      <c r="HD86" s="272"/>
      <c r="HE86" s="272"/>
      <c r="HF86" s="272"/>
      <c r="HG86" s="272"/>
      <c r="HH86" s="272"/>
      <c r="HI86" s="272"/>
      <c r="HJ86" s="272"/>
      <c r="HK86" s="272"/>
      <c r="HL86" s="272"/>
      <c r="HM86" s="272"/>
      <c r="HN86" s="272"/>
      <c r="HO86" s="272"/>
      <c r="HP86" s="272"/>
      <c r="HQ86" s="272"/>
      <c r="HR86" s="272"/>
      <c r="HS86" s="272"/>
      <c r="HT86" s="272"/>
      <c r="HU86" s="272"/>
      <c r="HV86" s="272"/>
      <c r="HW86" s="272"/>
      <c r="HX86" s="272"/>
      <c r="HY86" s="272"/>
      <c r="HZ86" s="272"/>
      <c r="IA86" s="272"/>
      <c r="IB86" s="272"/>
      <c r="IC86" s="272"/>
      <c r="ID86" s="272"/>
      <c r="IE86" s="272"/>
      <c r="IF86" s="272"/>
      <c r="IG86" s="272"/>
      <c r="IH86" s="272"/>
      <c r="II86" s="272"/>
      <c r="IJ86" s="272"/>
      <c r="IK86" s="272"/>
      <c r="IL86" s="272"/>
      <c r="IM86" s="272"/>
      <c r="IN86" s="272"/>
      <c r="IO86" s="272"/>
      <c r="IP86" s="272"/>
      <c r="IQ86" s="272"/>
      <c r="IR86" s="272"/>
      <c r="IS86" s="272"/>
      <c r="IT86" s="272"/>
      <c r="IU86" s="272"/>
      <c r="IV86" s="272"/>
    </row>
    <row r="87" spans="1:256" s="375" customFormat="1" ht="15" customHeight="1">
      <c r="A87" s="278"/>
      <c r="B87" s="278"/>
      <c r="C87" s="278"/>
      <c r="D87" s="299"/>
      <c r="E87" s="299"/>
      <c r="F87" s="299"/>
      <c r="G87" s="274"/>
      <c r="H87" s="274"/>
      <c r="I87" s="272"/>
      <c r="J87" s="273"/>
      <c r="K87" s="272"/>
      <c r="L87" s="272"/>
      <c r="M87" s="273"/>
      <c r="N87" s="272"/>
      <c r="O87" s="272"/>
      <c r="P87" s="272"/>
      <c r="Q87" s="272"/>
      <c r="R87" s="272"/>
      <c r="S87" s="272"/>
      <c r="T87" s="272"/>
      <c r="U87" s="272"/>
      <c r="V87" s="272"/>
      <c r="W87" s="272"/>
      <c r="X87" s="272"/>
      <c r="Y87" s="272"/>
      <c r="Z87" s="272"/>
      <c r="AA87" s="272"/>
      <c r="AB87" s="272"/>
      <c r="AC87" s="272"/>
      <c r="AD87" s="272"/>
      <c r="AE87" s="272"/>
      <c r="AF87" s="272"/>
      <c r="AG87" s="272"/>
      <c r="AH87" s="272"/>
      <c r="AI87" s="272"/>
      <c r="AJ87" s="272"/>
      <c r="AK87" s="272"/>
      <c r="AL87" s="272"/>
      <c r="AM87" s="272"/>
      <c r="AN87" s="272"/>
      <c r="AO87" s="272"/>
      <c r="AP87" s="272"/>
      <c r="AQ87" s="272"/>
      <c r="AR87" s="272"/>
      <c r="AS87" s="272"/>
      <c r="AT87" s="272"/>
      <c r="AU87" s="272"/>
      <c r="AV87" s="272"/>
      <c r="AW87" s="272"/>
      <c r="AX87" s="272"/>
      <c r="AY87" s="272"/>
      <c r="AZ87" s="272"/>
      <c r="BA87" s="272"/>
      <c r="BB87" s="272"/>
      <c r="BC87" s="272"/>
      <c r="BD87" s="272"/>
      <c r="BE87" s="272"/>
      <c r="BF87" s="272"/>
      <c r="BG87" s="272"/>
      <c r="BH87" s="272"/>
      <c r="BI87" s="272"/>
      <c r="BJ87" s="272"/>
      <c r="BK87" s="272"/>
      <c r="BL87" s="272"/>
      <c r="BM87" s="272"/>
      <c r="BN87" s="272"/>
      <c r="BO87" s="272"/>
      <c r="BP87" s="272"/>
      <c r="BQ87" s="272"/>
      <c r="BR87" s="272"/>
      <c r="BS87" s="272"/>
      <c r="BT87" s="272"/>
      <c r="BU87" s="272"/>
      <c r="BV87" s="272"/>
      <c r="BW87" s="272"/>
      <c r="BX87" s="272"/>
      <c r="BY87" s="272"/>
      <c r="BZ87" s="272"/>
      <c r="CA87" s="272"/>
      <c r="CB87" s="272"/>
      <c r="CC87" s="272"/>
      <c r="CD87" s="272"/>
      <c r="CE87" s="272"/>
      <c r="CF87" s="272"/>
      <c r="CG87" s="272"/>
      <c r="CH87" s="272"/>
      <c r="CI87" s="272"/>
      <c r="CJ87" s="272"/>
      <c r="CK87" s="272"/>
      <c r="CL87" s="272"/>
      <c r="CM87" s="272"/>
      <c r="CN87" s="272"/>
      <c r="CO87" s="272"/>
      <c r="CP87" s="272"/>
      <c r="CQ87" s="272"/>
      <c r="CR87" s="272"/>
      <c r="CS87" s="272"/>
      <c r="CT87" s="272"/>
      <c r="CU87" s="272"/>
      <c r="CV87" s="272"/>
      <c r="CW87" s="272"/>
      <c r="CX87" s="272"/>
      <c r="CY87" s="272"/>
      <c r="CZ87" s="272"/>
      <c r="DA87" s="272"/>
      <c r="DB87" s="272"/>
      <c r="DC87" s="272"/>
      <c r="DD87" s="272"/>
      <c r="DE87" s="272"/>
      <c r="DF87" s="272"/>
      <c r="DG87" s="272"/>
      <c r="DH87" s="272"/>
      <c r="DI87" s="272"/>
      <c r="DJ87" s="272"/>
      <c r="DK87" s="272"/>
      <c r="DL87" s="272"/>
      <c r="DM87" s="272"/>
      <c r="DN87" s="272"/>
      <c r="DO87" s="272"/>
      <c r="DP87" s="272"/>
      <c r="DQ87" s="272"/>
      <c r="DR87" s="272"/>
      <c r="DS87" s="272"/>
      <c r="DT87" s="272"/>
      <c r="DU87" s="272"/>
      <c r="DV87" s="272"/>
      <c r="DW87" s="272"/>
      <c r="DX87" s="272"/>
      <c r="DY87" s="272"/>
      <c r="DZ87" s="272"/>
      <c r="EA87" s="272"/>
      <c r="EB87" s="272"/>
      <c r="EC87" s="272"/>
      <c r="ED87" s="272"/>
      <c r="EE87" s="272"/>
      <c r="EF87" s="272"/>
      <c r="EG87" s="272"/>
      <c r="EH87" s="272"/>
      <c r="EI87" s="272"/>
      <c r="EJ87" s="272"/>
      <c r="EK87" s="272"/>
      <c r="EL87" s="272"/>
      <c r="EM87" s="272"/>
      <c r="EN87" s="272"/>
      <c r="EO87" s="272"/>
      <c r="EP87" s="272"/>
      <c r="EQ87" s="272"/>
      <c r="ER87" s="272"/>
      <c r="ES87" s="272"/>
      <c r="ET87" s="272"/>
      <c r="EU87" s="272"/>
      <c r="EV87" s="272"/>
      <c r="EW87" s="272"/>
      <c r="EX87" s="272"/>
      <c r="EY87" s="272"/>
      <c r="EZ87" s="272"/>
      <c r="FA87" s="272"/>
      <c r="FB87" s="272"/>
      <c r="FC87" s="272"/>
      <c r="FD87" s="272"/>
      <c r="FE87" s="272"/>
      <c r="FF87" s="272"/>
      <c r="FG87" s="272"/>
      <c r="FH87" s="272"/>
      <c r="FI87" s="272"/>
      <c r="FJ87" s="272"/>
      <c r="FK87" s="272"/>
      <c r="FL87" s="272"/>
      <c r="FM87" s="272"/>
      <c r="FN87" s="272"/>
      <c r="FO87" s="272"/>
      <c r="FP87" s="272"/>
      <c r="FQ87" s="272"/>
      <c r="FR87" s="272"/>
      <c r="FS87" s="272"/>
      <c r="FT87" s="272"/>
      <c r="FU87" s="272"/>
      <c r="FV87" s="272"/>
      <c r="FW87" s="272"/>
      <c r="FX87" s="272"/>
      <c r="FY87" s="272"/>
      <c r="FZ87" s="272"/>
      <c r="GA87" s="272"/>
      <c r="GB87" s="272"/>
      <c r="GC87" s="272"/>
      <c r="GD87" s="272"/>
      <c r="GE87" s="272"/>
      <c r="GF87" s="272"/>
      <c r="GG87" s="272"/>
      <c r="GH87" s="272"/>
      <c r="GI87" s="272"/>
      <c r="GJ87" s="272"/>
      <c r="GK87" s="272"/>
      <c r="GL87" s="272"/>
      <c r="GM87" s="272"/>
      <c r="GN87" s="272"/>
      <c r="GO87" s="272"/>
      <c r="GP87" s="272"/>
      <c r="GQ87" s="272"/>
      <c r="GR87" s="272"/>
      <c r="GS87" s="272"/>
      <c r="GT87" s="272"/>
      <c r="GU87" s="272"/>
      <c r="GV87" s="272"/>
      <c r="GW87" s="272"/>
      <c r="GX87" s="272"/>
      <c r="GY87" s="272"/>
      <c r="GZ87" s="272"/>
      <c r="HA87" s="272"/>
      <c r="HB87" s="272"/>
      <c r="HC87" s="272"/>
      <c r="HD87" s="272"/>
      <c r="HE87" s="272"/>
      <c r="HF87" s="272"/>
      <c r="HG87" s="272"/>
      <c r="HH87" s="272"/>
      <c r="HI87" s="272"/>
      <c r="HJ87" s="272"/>
      <c r="HK87" s="272"/>
      <c r="HL87" s="272"/>
      <c r="HM87" s="272"/>
      <c r="HN87" s="272"/>
      <c r="HO87" s="272"/>
      <c r="HP87" s="272"/>
      <c r="HQ87" s="272"/>
      <c r="HR87" s="272"/>
      <c r="HS87" s="272"/>
      <c r="HT87" s="272"/>
      <c r="HU87" s="272"/>
      <c r="HV87" s="272"/>
      <c r="HW87" s="272"/>
      <c r="HX87" s="272"/>
      <c r="HY87" s="272"/>
      <c r="HZ87" s="272"/>
      <c r="IA87" s="272"/>
      <c r="IB87" s="272"/>
      <c r="IC87" s="272"/>
      <c r="ID87" s="272"/>
      <c r="IE87" s="272"/>
      <c r="IF87" s="272"/>
      <c r="IG87" s="272"/>
      <c r="IH87" s="272"/>
      <c r="II87" s="272"/>
      <c r="IJ87" s="272"/>
      <c r="IK87" s="272"/>
      <c r="IL87" s="272"/>
      <c r="IM87" s="272"/>
      <c r="IN87" s="272"/>
      <c r="IO87" s="272"/>
      <c r="IP87" s="272"/>
      <c r="IQ87" s="272"/>
      <c r="IR87" s="272"/>
      <c r="IS87" s="272"/>
      <c r="IT87" s="272"/>
      <c r="IU87" s="272"/>
      <c r="IV87" s="272"/>
    </row>
    <row r="88" spans="1:256" s="375" customFormat="1" ht="15" customHeight="1">
      <c r="A88" s="278"/>
      <c r="B88" s="278"/>
      <c r="C88" s="278"/>
      <c r="D88" s="299"/>
      <c r="E88" s="299"/>
      <c r="F88" s="299"/>
      <c r="G88" s="274"/>
      <c r="H88" s="274"/>
      <c r="I88" s="272"/>
      <c r="J88" s="273"/>
      <c r="K88" s="272"/>
      <c r="L88" s="272"/>
      <c r="M88" s="273"/>
      <c r="N88" s="272"/>
      <c r="O88" s="272"/>
      <c r="P88" s="272"/>
      <c r="Q88" s="272"/>
      <c r="R88" s="272"/>
      <c r="S88" s="272"/>
      <c r="T88" s="272"/>
      <c r="U88" s="272"/>
      <c r="V88" s="272"/>
      <c r="W88" s="272"/>
      <c r="X88" s="272"/>
      <c r="Y88" s="272"/>
      <c r="Z88" s="272"/>
      <c r="AA88" s="272"/>
      <c r="AB88" s="272"/>
      <c r="AC88" s="272"/>
      <c r="AD88" s="272"/>
      <c r="AE88" s="272"/>
      <c r="AF88" s="272"/>
      <c r="AG88" s="272"/>
      <c r="AH88" s="272"/>
      <c r="AI88" s="272"/>
      <c r="AJ88" s="272"/>
      <c r="AK88" s="272"/>
      <c r="AL88" s="272"/>
      <c r="AM88" s="272"/>
      <c r="AN88" s="272"/>
      <c r="AO88" s="272"/>
      <c r="AP88" s="272"/>
      <c r="AQ88" s="272"/>
      <c r="AR88" s="272"/>
      <c r="AS88" s="272"/>
      <c r="AT88" s="272"/>
      <c r="AU88" s="272"/>
      <c r="AV88" s="272"/>
      <c r="AW88" s="272"/>
      <c r="AX88" s="272"/>
      <c r="AY88" s="272"/>
      <c r="AZ88" s="272"/>
      <c r="BA88" s="272"/>
      <c r="BB88" s="272"/>
      <c r="BC88" s="272"/>
      <c r="BD88" s="272"/>
      <c r="BE88" s="272"/>
      <c r="BF88" s="272"/>
      <c r="BG88" s="272"/>
      <c r="BH88" s="272"/>
      <c r="BI88" s="272"/>
      <c r="BJ88" s="272"/>
      <c r="BK88" s="272"/>
      <c r="BL88" s="272"/>
      <c r="BM88" s="272"/>
      <c r="BN88" s="272"/>
      <c r="BO88" s="272"/>
      <c r="BP88" s="272"/>
      <c r="BQ88" s="272"/>
      <c r="BR88" s="272"/>
      <c r="BS88" s="272"/>
      <c r="BT88" s="272"/>
      <c r="BU88" s="272"/>
      <c r="BV88" s="272"/>
      <c r="BW88" s="272"/>
      <c r="BX88" s="272"/>
      <c r="BY88" s="272"/>
      <c r="BZ88" s="272"/>
      <c r="CA88" s="272"/>
      <c r="CB88" s="272"/>
      <c r="CC88" s="272"/>
      <c r="CD88" s="272"/>
      <c r="CE88" s="272"/>
      <c r="CF88" s="272"/>
      <c r="CG88" s="272"/>
      <c r="CH88" s="272"/>
      <c r="CI88" s="272"/>
      <c r="CJ88" s="272"/>
      <c r="CK88" s="272"/>
      <c r="CL88" s="272"/>
      <c r="CM88" s="272"/>
      <c r="CN88" s="272"/>
      <c r="CO88" s="272"/>
      <c r="CP88" s="272"/>
      <c r="CQ88" s="272"/>
      <c r="CR88" s="272"/>
      <c r="CS88" s="272"/>
      <c r="CT88" s="272"/>
      <c r="CU88" s="272"/>
      <c r="CV88" s="272"/>
      <c r="CW88" s="272"/>
      <c r="CX88" s="272"/>
      <c r="CY88" s="272"/>
      <c r="CZ88" s="272"/>
      <c r="DA88" s="272"/>
      <c r="DB88" s="272"/>
      <c r="DC88" s="272"/>
      <c r="DD88" s="272"/>
      <c r="DE88" s="272"/>
      <c r="DF88" s="272"/>
      <c r="DG88" s="272"/>
      <c r="DH88" s="272"/>
      <c r="DI88" s="272"/>
      <c r="DJ88" s="272"/>
      <c r="DK88" s="272"/>
      <c r="DL88" s="272"/>
      <c r="DM88" s="272"/>
      <c r="DN88" s="272"/>
      <c r="DO88" s="272"/>
      <c r="DP88" s="272"/>
      <c r="DQ88" s="272"/>
      <c r="DR88" s="272"/>
      <c r="DS88" s="272"/>
      <c r="DT88" s="272"/>
      <c r="DU88" s="272"/>
      <c r="DV88" s="272"/>
      <c r="DW88" s="272"/>
      <c r="DX88" s="272"/>
      <c r="DY88" s="272"/>
      <c r="DZ88" s="272"/>
      <c r="EA88" s="272"/>
      <c r="EB88" s="272"/>
      <c r="EC88" s="272"/>
      <c r="ED88" s="272"/>
      <c r="EE88" s="272"/>
      <c r="EF88" s="272"/>
      <c r="EG88" s="272"/>
      <c r="EH88" s="272"/>
      <c r="EI88" s="272"/>
      <c r="EJ88" s="272"/>
      <c r="EK88" s="272"/>
      <c r="EL88" s="272"/>
      <c r="EM88" s="272"/>
      <c r="EN88" s="272"/>
      <c r="EO88" s="272"/>
      <c r="EP88" s="272"/>
      <c r="EQ88" s="272"/>
      <c r="ER88" s="272"/>
      <c r="ES88" s="272"/>
      <c r="ET88" s="272"/>
      <c r="EU88" s="272"/>
      <c r="EV88" s="272"/>
      <c r="EW88" s="272"/>
      <c r="EX88" s="272"/>
      <c r="EY88" s="272"/>
      <c r="EZ88" s="272"/>
      <c r="FA88" s="272"/>
      <c r="FB88" s="272"/>
      <c r="FC88" s="272"/>
      <c r="FD88" s="272"/>
      <c r="FE88" s="272"/>
      <c r="FF88" s="272"/>
      <c r="FG88" s="272"/>
      <c r="FH88" s="272"/>
      <c r="FI88" s="272"/>
      <c r="FJ88" s="272"/>
      <c r="FK88" s="272"/>
      <c r="FL88" s="272"/>
      <c r="FM88" s="272"/>
      <c r="FN88" s="272"/>
      <c r="FO88" s="272"/>
      <c r="FP88" s="272"/>
      <c r="FQ88" s="272"/>
      <c r="FR88" s="272"/>
      <c r="FS88" s="272"/>
      <c r="FT88" s="272"/>
      <c r="FU88" s="272"/>
      <c r="FV88" s="272"/>
      <c r="FW88" s="272"/>
      <c r="FX88" s="272"/>
      <c r="FY88" s="272"/>
      <c r="FZ88" s="272"/>
      <c r="GA88" s="272"/>
      <c r="GB88" s="272"/>
      <c r="GC88" s="272"/>
      <c r="GD88" s="272"/>
      <c r="GE88" s="272"/>
      <c r="GF88" s="272"/>
      <c r="GG88" s="272"/>
      <c r="GH88" s="272"/>
      <c r="GI88" s="272"/>
      <c r="GJ88" s="272"/>
      <c r="GK88" s="272"/>
      <c r="GL88" s="272"/>
      <c r="GM88" s="272"/>
      <c r="GN88" s="272"/>
      <c r="GO88" s="272"/>
      <c r="GP88" s="272"/>
      <c r="GQ88" s="272"/>
      <c r="GR88" s="272"/>
      <c r="GS88" s="272"/>
      <c r="GT88" s="272"/>
      <c r="GU88" s="272"/>
      <c r="GV88" s="272"/>
      <c r="GW88" s="272"/>
      <c r="GX88" s="272"/>
      <c r="GY88" s="272"/>
      <c r="GZ88" s="272"/>
      <c r="HA88" s="272"/>
      <c r="HB88" s="272"/>
      <c r="HC88" s="272"/>
      <c r="HD88" s="272"/>
      <c r="HE88" s="272"/>
      <c r="HF88" s="272"/>
      <c r="HG88" s="272"/>
      <c r="HH88" s="272"/>
      <c r="HI88" s="272"/>
      <c r="HJ88" s="272"/>
      <c r="HK88" s="272"/>
      <c r="HL88" s="272"/>
      <c r="HM88" s="272"/>
      <c r="HN88" s="272"/>
      <c r="HO88" s="272"/>
      <c r="HP88" s="272"/>
      <c r="HQ88" s="272"/>
      <c r="HR88" s="272"/>
      <c r="HS88" s="272"/>
      <c r="HT88" s="272"/>
      <c r="HU88" s="272"/>
      <c r="HV88" s="272"/>
      <c r="HW88" s="272"/>
      <c r="HX88" s="272"/>
      <c r="HY88" s="272"/>
      <c r="HZ88" s="272"/>
      <c r="IA88" s="272"/>
      <c r="IB88" s="272"/>
      <c r="IC88" s="272"/>
      <c r="ID88" s="272"/>
      <c r="IE88" s="272"/>
      <c r="IF88" s="272"/>
      <c r="IG88" s="272"/>
      <c r="IH88" s="272"/>
      <c r="II88" s="272"/>
      <c r="IJ88" s="272"/>
      <c r="IK88" s="272"/>
      <c r="IL88" s="272"/>
      <c r="IM88" s="272"/>
      <c r="IN88" s="272"/>
      <c r="IO88" s="272"/>
      <c r="IP88" s="272"/>
      <c r="IQ88" s="272"/>
      <c r="IR88" s="272"/>
      <c r="IS88" s="272"/>
      <c r="IT88" s="272"/>
      <c r="IU88" s="272"/>
      <c r="IV88" s="272"/>
    </row>
    <row r="89" spans="1:256" s="375" customFormat="1" ht="15" customHeight="1">
      <c r="A89" s="278"/>
      <c r="B89" s="278"/>
      <c r="C89" s="278"/>
      <c r="D89" s="299"/>
      <c r="E89" s="299"/>
      <c r="F89" s="299"/>
      <c r="G89" s="274"/>
      <c r="H89" s="274"/>
      <c r="I89" s="272"/>
      <c r="J89" s="273"/>
      <c r="K89" s="272"/>
      <c r="L89" s="272"/>
      <c r="M89" s="273"/>
      <c r="N89" s="272"/>
      <c r="O89" s="272"/>
      <c r="P89" s="272"/>
      <c r="Q89" s="272"/>
      <c r="R89" s="272"/>
      <c r="S89" s="272"/>
      <c r="T89" s="272"/>
      <c r="U89" s="272"/>
      <c r="V89" s="272"/>
      <c r="W89" s="272"/>
      <c r="X89" s="272"/>
      <c r="Y89" s="272"/>
      <c r="Z89" s="272"/>
      <c r="AA89" s="272"/>
      <c r="AB89" s="272"/>
      <c r="AC89" s="272"/>
      <c r="AD89" s="272"/>
      <c r="AE89" s="272"/>
      <c r="AF89" s="272"/>
      <c r="AG89" s="272"/>
      <c r="AH89" s="272"/>
      <c r="AI89" s="272"/>
      <c r="AJ89" s="272"/>
      <c r="AK89" s="272"/>
      <c r="AL89" s="272"/>
      <c r="AM89" s="272"/>
      <c r="AN89" s="272"/>
      <c r="AO89" s="272"/>
      <c r="AP89" s="272"/>
      <c r="AQ89" s="272"/>
      <c r="AR89" s="272"/>
      <c r="AS89" s="272"/>
      <c r="AT89" s="272"/>
      <c r="AU89" s="272"/>
      <c r="AV89" s="272"/>
      <c r="AW89" s="272"/>
      <c r="AX89" s="272"/>
      <c r="AY89" s="272"/>
      <c r="AZ89" s="272"/>
      <c r="BA89" s="272"/>
      <c r="BB89" s="272"/>
      <c r="BC89" s="272"/>
      <c r="BD89" s="272"/>
      <c r="BE89" s="272"/>
      <c r="BF89" s="272"/>
      <c r="BG89" s="272"/>
      <c r="BH89" s="272"/>
      <c r="BI89" s="272"/>
      <c r="BJ89" s="272"/>
      <c r="BK89" s="272"/>
      <c r="BL89" s="272"/>
      <c r="BM89" s="272"/>
      <c r="BN89" s="272"/>
      <c r="BO89" s="272"/>
      <c r="BP89" s="272"/>
      <c r="BQ89" s="272"/>
      <c r="BR89" s="272"/>
      <c r="BS89" s="272"/>
      <c r="BT89" s="272"/>
      <c r="BU89" s="272"/>
      <c r="BV89" s="272"/>
      <c r="BW89" s="272"/>
      <c r="BX89" s="272"/>
      <c r="BY89" s="272"/>
      <c r="BZ89" s="272"/>
      <c r="CA89" s="272"/>
      <c r="CB89" s="272"/>
      <c r="CC89" s="272"/>
      <c r="CD89" s="272"/>
      <c r="CE89" s="272"/>
      <c r="CF89" s="272"/>
      <c r="CG89" s="272"/>
      <c r="CH89" s="272"/>
      <c r="CI89" s="272"/>
      <c r="CJ89" s="272"/>
      <c r="CK89" s="272"/>
      <c r="CL89" s="272"/>
      <c r="CM89" s="272"/>
      <c r="CN89" s="272"/>
      <c r="CO89" s="272"/>
      <c r="CP89" s="272"/>
      <c r="CQ89" s="272"/>
      <c r="CR89" s="272"/>
      <c r="CS89" s="272"/>
      <c r="CT89" s="272"/>
      <c r="CU89" s="272"/>
      <c r="CV89" s="272"/>
      <c r="CW89" s="272"/>
      <c r="CX89" s="272"/>
      <c r="CY89" s="272"/>
      <c r="CZ89" s="272"/>
      <c r="DA89" s="272"/>
      <c r="DB89" s="272"/>
      <c r="DC89" s="272"/>
      <c r="DD89" s="272"/>
      <c r="DE89" s="272"/>
      <c r="DF89" s="272"/>
      <c r="DG89" s="272"/>
      <c r="DH89" s="272"/>
      <c r="DI89" s="272"/>
      <c r="DJ89" s="272"/>
      <c r="DK89" s="272"/>
      <c r="DL89" s="272"/>
      <c r="DM89" s="272"/>
      <c r="DN89" s="272"/>
      <c r="DO89" s="272"/>
      <c r="DP89" s="272"/>
      <c r="DQ89" s="272"/>
      <c r="DR89" s="272"/>
      <c r="DS89" s="272"/>
      <c r="DT89" s="272"/>
      <c r="DU89" s="272"/>
      <c r="DV89" s="272"/>
      <c r="DW89" s="272"/>
      <c r="DX89" s="272"/>
      <c r="DY89" s="272"/>
      <c r="DZ89" s="272"/>
      <c r="EA89" s="272"/>
      <c r="EB89" s="272"/>
      <c r="EC89" s="272"/>
      <c r="ED89" s="272"/>
      <c r="EE89" s="272"/>
      <c r="EF89" s="272"/>
      <c r="EG89" s="272"/>
      <c r="EH89" s="272"/>
      <c r="EI89" s="272"/>
      <c r="EJ89" s="272"/>
      <c r="EK89" s="272"/>
      <c r="EL89" s="272"/>
      <c r="EM89" s="272"/>
      <c r="EN89" s="272"/>
      <c r="EO89" s="272"/>
      <c r="EP89" s="272"/>
      <c r="EQ89" s="272"/>
      <c r="ER89" s="272"/>
      <c r="ES89" s="272"/>
      <c r="ET89" s="272"/>
      <c r="EU89" s="272"/>
      <c r="EV89" s="272"/>
      <c r="EW89" s="272"/>
      <c r="EX89" s="272"/>
      <c r="EY89" s="272"/>
      <c r="EZ89" s="272"/>
      <c r="FA89" s="272"/>
      <c r="FB89" s="272"/>
      <c r="FC89" s="272"/>
      <c r="FD89" s="272"/>
      <c r="FE89" s="272"/>
      <c r="FF89" s="272"/>
      <c r="FG89" s="272"/>
      <c r="FH89" s="272"/>
      <c r="FI89" s="272"/>
      <c r="FJ89" s="272"/>
      <c r="FK89" s="272"/>
      <c r="FL89" s="272"/>
      <c r="FM89" s="272"/>
      <c r="FN89" s="272"/>
      <c r="FO89" s="272"/>
      <c r="FP89" s="272"/>
      <c r="FQ89" s="272"/>
      <c r="FR89" s="272"/>
      <c r="FS89" s="272"/>
      <c r="FT89" s="272"/>
      <c r="FU89" s="272"/>
      <c r="FV89" s="272"/>
      <c r="FW89" s="272"/>
      <c r="FX89" s="272"/>
      <c r="FY89" s="272"/>
      <c r="FZ89" s="272"/>
      <c r="GA89" s="272"/>
      <c r="GB89" s="272"/>
      <c r="GC89" s="272"/>
      <c r="GD89" s="272"/>
      <c r="GE89" s="272"/>
      <c r="GF89" s="272"/>
      <c r="GG89" s="272"/>
      <c r="GH89" s="272"/>
      <c r="GI89" s="272"/>
      <c r="GJ89" s="272"/>
      <c r="GK89" s="272"/>
      <c r="GL89" s="272"/>
      <c r="GM89" s="272"/>
      <c r="GN89" s="272"/>
      <c r="GO89" s="272"/>
      <c r="GP89" s="272"/>
      <c r="GQ89" s="272"/>
      <c r="GR89" s="272"/>
      <c r="GS89" s="272"/>
      <c r="GT89" s="272"/>
      <c r="GU89" s="272"/>
      <c r="GV89" s="272"/>
      <c r="GW89" s="272"/>
      <c r="GX89" s="272"/>
      <c r="GY89" s="272"/>
      <c r="GZ89" s="272"/>
      <c r="HA89" s="272"/>
      <c r="HB89" s="272"/>
      <c r="HC89" s="272"/>
      <c r="HD89" s="272"/>
      <c r="HE89" s="272"/>
      <c r="HF89" s="272"/>
      <c r="HG89" s="272"/>
      <c r="HH89" s="272"/>
      <c r="HI89" s="272"/>
      <c r="HJ89" s="272"/>
      <c r="HK89" s="272"/>
      <c r="HL89" s="272"/>
      <c r="HM89" s="272"/>
      <c r="HN89" s="272"/>
      <c r="HO89" s="272"/>
      <c r="HP89" s="272"/>
      <c r="HQ89" s="272"/>
      <c r="HR89" s="272"/>
      <c r="HS89" s="272"/>
      <c r="HT89" s="272"/>
      <c r="HU89" s="272"/>
      <c r="HV89" s="272"/>
      <c r="HW89" s="272"/>
      <c r="HX89" s="272"/>
      <c r="HY89" s="272"/>
      <c r="HZ89" s="272"/>
      <c r="IA89" s="272"/>
      <c r="IB89" s="272"/>
      <c r="IC89" s="272"/>
      <c r="ID89" s="272"/>
      <c r="IE89" s="272"/>
      <c r="IF89" s="272"/>
      <c r="IG89" s="272"/>
      <c r="IH89" s="272"/>
      <c r="II89" s="272"/>
      <c r="IJ89" s="272"/>
      <c r="IK89" s="272"/>
      <c r="IL89" s="272"/>
      <c r="IM89" s="272"/>
      <c r="IN89" s="272"/>
      <c r="IO89" s="272"/>
      <c r="IP89" s="272"/>
      <c r="IQ89" s="272"/>
      <c r="IR89" s="272"/>
      <c r="IS89" s="272"/>
      <c r="IT89" s="272"/>
      <c r="IU89" s="272"/>
      <c r="IV89" s="272"/>
    </row>
    <row r="90" spans="1:256" s="375" customFormat="1" ht="15" customHeight="1">
      <c r="A90" s="278"/>
      <c r="B90" s="278"/>
      <c r="C90" s="278"/>
      <c r="D90" s="299"/>
      <c r="E90" s="299"/>
      <c r="F90" s="299"/>
      <c r="G90" s="274"/>
      <c r="H90" s="274"/>
      <c r="I90" s="272"/>
      <c r="J90" s="273"/>
      <c r="K90" s="272"/>
      <c r="L90" s="272"/>
      <c r="M90" s="273"/>
      <c r="N90" s="272"/>
      <c r="O90" s="272"/>
      <c r="P90" s="272"/>
      <c r="Q90" s="272"/>
      <c r="R90" s="272"/>
      <c r="S90" s="272"/>
      <c r="T90" s="272"/>
      <c r="U90" s="272"/>
      <c r="V90" s="272"/>
      <c r="W90" s="272"/>
      <c r="X90" s="272"/>
      <c r="Y90" s="272"/>
      <c r="Z90" s="272"/>
      <c r="AA90" s="272"/>
      <c r="AB90" s="272"/>
      <c r="AC90" s="272"/>
      <c r="AD90" s="272"/>
      <c r="AE90" s="272"/>
      <c r="AF90" s="272"/>
      <c r="AG90" s="272"/>
      <c r="AH90" s="272"/>
      <c r="AI90" s="272"/>
      <c r="AJ90" s="272"/>
      <c r="AK90" s="272"/>
      <c r="AL90" s="272"/>
      <c r="AM90" s="272"/>
      <c r="AN90" s="272"/>
      <c r="AO90" s="272"/>
      <c r="AP90" s="272"/>
      <c r="AQ90" s="272"/>
      <c r="AR90" s="272"/>
      <c r="AS90" s="272"/>
      <c r="AT90" s="272"/>
      <c r="AU90" s="272"/>
      <c r="AV90" s="272"/>
      <c r="AW90" s="272"/>
      <c r="AX90" s="272"/>
      <c r="AY90" s="272"/>
      <c r="AZ90" s="272"/>
      <c r="BA90" s="272"/>
      <c r="BB90" s="272"/>
      <c r="BC90" s="272"/>
      <c r="BD90" s="272"/>
      <c r="BE90" s="272"/>
      <c r="BF90" s="272"/>
      <c r="BG90" s="272"/>
      <c r="BH90" s="272"/>
      <c r="BI90" s="272"/>
      <c r="BJ90" s="272"/>
      <c r="BK90" s="272"/>
      <c r="BL90" s="272"/>
      <c r="BM90" s="272"/>
      <c r="BN90" s="272"/>
      <c r="BO90" s="272"/>
      <c r="BP90" s="272"/>
      <c r="BQ90" s="272"/>
      <c r="BR90" s="272"/>
      <c r="BS90" s="272"/>
      <c r="BT90" s="272"/>
      <c r="BU90" s="272"/>
      <c r="BV90" s="272"/>
      <c r="BW90" s="272"/>
      <c r="BX90" s="272"/>
      <c r="BY90" s="272"/>
      <c r="BZ90" s="272"/>
      <c r="CA90" s="272"/>
      <c r="CB90" s="272"/>
      <c r="CC90" s="272"/>
      <c r="CD90" s="272"/>
      <c r="CE90" s="272"/>
      <c r="CF90" s="272"/>
      <c r="CG90" s="272"/>
      <c r="CH90" s="272"/>
      <c r="CI90" s="272"/>
      <c r="CJ90" s="272"/>
      <c r="CK90" s="272"/>
      <c r="CL90" s="272"/>
      <c r="CM90" s="272"/>
      <c r="CN90" s="272"/>
      <c r="CO90" s="272"/>
      <c r="CP90" s="272"/>
      <c r="CQ90" s="272"/>
      <c r="CR90" s="272"/>
      <c r="CS90" s="272"/>
      <c r="CT90" s="272"/>
      <c r="CU90" s="272"/>
      <c r="CV90" s="272"/>
      <c r="CW90" s="272"/>
      <c r="CX90" s="272"/>
      <c r="CY90" s="272"/>
      <c r="CZ90" s="272"/>
      <c r="DA90" s="272"/>
      <c r="DB90" s="272"/>
      <c r="DC90" s="272"/>
      <c r="DD90" s="272"/>
      <c r="DE90" s="272"/>
      <c r="DF90" s="272"/>
      <c r="DG90" s="272"/>
      <c r="DH90" s="272"/>
      <c r="DI90" s="272"/>
      <c r="DJ90" s="272"/>
      <c r="DK90" s="272"/>
      <c r="DL90" s="272"/>
      <c r="DM90" s="272"/>
      <c r="DN90" s="272"/>
      <c r="DO90" s="272"/>
      <c r="DP90" s="272"/>
      <c r="DQ90" s="272"/>
      <c r="DR90" s="272"/>
      <c r="DS90" s="272"/>
      <c r="DT90" s="272"/>
      <c r="DU90" s="272"/>
      <c r="DV90" s="272"/>
      <c r="DW90" s="272"/>
      <c r="DX90" s="272"/>
      <c r="DY90" s="272"/>
      <c r="DZ90" s="272"/>
      <c r="EA90" s="272"/>
      <c r="EB90" s="272"/>
      <c r="EC90" s="272"/>
      <c r="ED90" s="272"/>
      <c r="EE90" s="272"/>
      <c r="EF90" s="272"/>
      <c r="EG90" s="272"/>
      <c r="EH90" s="272"/>
      <c r="EI90" s="272"/>
      <c r="EJ90" s="272"/>
      <c r="EK90" s="272"/>
      <c r="EL90" s="272"/>
      <c r="EM90" s="272"/>
      <c r="EN90" s="272"/>
      <c r="EO90" s="272"/>
      <c r="EP90" s="272"/>
      <c r="EQ90" s="272"/>
      <c r="ER90" s="272"/>
      <c r="ES90" s="272"/>
      <c r="ET90" s="272"/>
      <c r="EU90" s="272"/>
      <c r="EV90" s="272"/>
      <c r="EW90" s="272"/>
      <c r="EX90" s="272"/>
      <c r="EY90" s="272"/>
      <c r="EZ90" s="272"/>
      <c r="FA90" s="272"/>
      <c r="FB90" s="272"/>
      <c r="FC90" s="272"/>
      <c r="FD90" s="272"/>
      <c r="FE90" s="272"/>
      <c r="FF90" s="272"/>
      <c r="FG90" s="272"/>
      <c r="FH90" s="272"/>
      <c r="FI90" s="272"/>
      <c r="FJ90" s="272"/>
      <c r="FK90" s="272"/>
      <c r="FL90" s="272"/>
      <c r="FM90" s="272"/>
      <c r="FN90" s="272"/>
      <c r="FO90" s="272"/>
      <c r="FP90" s="272"/>
      <c r="FQ90" s="272"/>
      <c r="FR90" s="272"/>
      <c r="FS90" s="272"/>
      <c r="FT90" s="272"/>
      <c r="FU90" s="272"/>
      <c r="FV90" s="272"/>
      <c r="FW90" s="272"/>
      <c r="FX90" s="272"/>
      <c r="FY90" s="272"/>
      <c r="FZ90" s="272"/>
      <c r="GA90" s="272"/>
      <c r="GB90" s="272"/>
      <c r="GC90" s="272"/>
      <c r="GD90" s="272"/>
      <c r="GE90" s="272"/>
      <c r="GF90" s="272"/>
      <c r="GG90" s="272"/>
      <c r="GH90" s="272"/>
      <c r="GI90" s="272"/>
      <c r="GJ90" s="272"/>
      <c r="GK90" s="272"/>
      <c r="GL90" s="272"/>
      <c r="GM90" s="272"/>
      <c r="GN90" s="272"/>
      <c r="GO90" s="272"/>
      <c r="GP90" s="272"/>
      <c r="GQ90" s="272"/>
      <c r="GR90" s="272"/>
      <c r="GS90" s="272"/>
      <c r="GT90" s="272"/>
      <c r="GU90" s="272"/>
      <c r="GV90" s="272"/>
      <c r="GW90" s="272"/>
      <c r="GX90" s="272"/>
      <c r="GY90" s="272"/>
      <c r="GZ90" s="272"/>
      <c r="HA90" s="272"/>
      <c r="HB90" s="272"/>
      <c r="HC90" s="272"/>
      <c r="HD90" s="272"/>
      <c r="HE90" s="272"/>
      <c r="HF90" s="272"/>
      <c r="HG90" s="272"/>
      <c r="HH90" s="272"/>
      <c r="HI90" s="272"/>
      <c r="HJ90" s="272"/>
      <c r="HK90" s="272"/>
      <c r="HL90" s="272"/>
      <c r="HM90" s="272"/>
      <c r="HN90" s="272"/>
      <c r="HO90" s="272"/>
      <c r="HP90" s="272"/>
      <c r="HQ90" s="272"/>
      <c r="HR90" s="272"/>
      <c r="HS90" s="272"/>
      <c r="HT90" s="272"/>
      <c r="HU90" s="272"/>
      <c r="HV90" s="272"/>
      <c r="HW90" s="272"/>
      <c r="HX90" s="272"/>
      <c r="HY90" s="272"/>
      <c r="HZ90" s="272"/>
      <c r="IA90" s="272"/>
      <c r="IB90" s="272"/>
      <c r="IC90" s="272"/>
      <c r="ID90" s="272"/>
      <c r="IE90" s="272"/>
      <c r="IF90" s="272"/>
      <c r="IG90" s="272"/>
      <c r="IH90" s="272"/>
      <c r="II90" s="272"/>
      <c r="IJ90" s="272"/>
      <c r="IK90" s="272"/>
      <c r="IL90" s="272"/>
      <c r="IM90" s="272"/>
      <c r="IN90" s="272"/>
      <c r="IO90" s="272"/>
      <c r="IP90" s="272"/>
      <c r="IQ90" s="272"/>
      <c r="IR90" s="272"/>
      <c r="IS90" s="272"/>
      <c r="IT90" s="272"/>
      <c r="IU90" s="272"/>
      <c r="IV90" s="272"/>
    </row>
    <row r="91" spans="1:256" s="375" customFormat="1" ht="15" customHeight="1">
      <c r="A91" s="278"/>
      <c r="B91" s="278"/>
      <c r="C91" s="278"/>
      <c r="D91" s="299"/>
      <c r="E91" s="299"/>
      <c r="F91" s="299"/>
      <c r="G91" s="274"/>
      <c r="H91" s="274"/>
      <c r="I91" s="272"/>
      <c r="J91" s="273"/>
      <c r="K91" s="272"/>
      <c r="L91" s="272"/>
      <c r="M91" s="273"/>
      <c r="N91" s="272"/>
      <c r="O91" s="272"/>
      <c r="P91" s="272"/>
      <c r="Q91" s="272"/>
      <c r="R91" s="272"/>
      <c r="S91" s="272"/>
      <c r="T91" s="272"/>
      <c r="U91" s="272"/>
      <c r="V91" s="272"/>
      <c r="W91" s="272"/>
      <c r="X91" s="272"/>
      <c r="Y91" s="272"/>
      <c r="Z91" s="272"/>
      <c r="AA91" s="272"/>
      <c r="AB91" s="272"/>
      <c r="AC91" s="272"/>
      <c r="AD91" s="272"/>
      <c r="AE91" s="272"/>
      <c r="AF91" s="272"/>
      <c r="AG91" s="272"/>
      <c r="AH91" s="272"/>
      <c r="AI91" s="272"/>
      <c r="AJ91" s="272"/>
      <c r="AK91" s="272"/>
      <c r="AL91" s="272"/>
      <c r="AM91" s="272"/>
      <c r="AN91" s="272"/>
      <c r="AO91" s="272"/>
      <c r="AP91" s="272"/>
      <c r="AQ91" s="272"/>
      <c r="AR91" s="272"/>
      <c r="AS91" s="272"/>
      <c r="AT91" s="272"/>
      <c r="AU91" s="272"/>
      <c r="AV91" s="272"/>
      <c r="AW91" s="272"/>
      <c r="AX91" s="272"/>
      <c r="AY91" s="272"/>
      <c r="AZ91" s="272"/>
      <c r="BA91" s="272"/>
      <c r="BB91" s="272"/>
      <c r="BC91" s="272"/>
      <c r="BD91" s="272"/>
      <c r="BE91" s="272"/>
      <c r="BF91" s="272"/>
      <c r="BG91" s="272"/>
      <c r="BH91" s="272"/>
      <c r="BI91" s="272"/>
      <c r="BJ91" s="272"/>
      <c r="BK91" s="272"/>
      <c r="BL91" s="272"/>
      <c r="BM91" s="272"/>
      <c r="BN91" s="272"/>
      <c r="BO91" s="272"/>
      <c r="BP91" s="272"/>
      <c r="BQ91" s="272"/>
      <c r="BR91" s="272"/>
      <c r="BS91" s="272"/>
      <c r="BT91" s="272"/>
      <c r="BU91" s="272"/>
      <c r="BV91" s="272"/>
      <c r="BW91" s="272"/>
      <c r="BX91" s="272"/>
      <c r="BY91" s="272"/>
      <c r="BZ91" s="272"/>
      <c r="CA91" s="272"/>
      <c r="CB91" s="272"/>
      <c r="CC91" s="272"/>
      <c r="CD91" s="272"/>
      <c r="CE91" s="272"/>
      <c r="CF91" s="272"/>
      <c r="CG91" s="272"/>
      <c r="CH91" s="272"/>
      <c r="CI91" s="272"/>
      <c r="CJ91" s="272"/>
      <c r="CK91" s="272"/>
      <c r="CL91" s="272"/>
      <c r="CM91" s="272"/>
      <c r="CN91" s="272"/>
      <c r="CO91" s="272"/>
      <c r="CP91" s="272"/>
      <c r="CQ91" s="272"/>
      <c r="CR91" s="272"/>
      <c r="CS91" s="272"/>
      <c r="CT91" s="272"/>
      <c r="CU91" s="272"/>
      <c r="CV91" s="272"/>
      <c r="CW91" s="272"/>
      <c r="CX91" s="272"/>
      <c r="CY91" s="272"/>
      <c r="CZ91" s="272"/>
      <c r="DA91" s="272"/>
      <c r="DB91" s="272"/>
      <c r="DC91" s="272"/>
      <c r="DD91" s="272"/>
      <c r="DE91" s="272"/>
      <c r="DF91" s="272"/>
      <c r="DG91" s="272"/>
      <c r="DH91" s="272"/>
      <c r="DI91" s="272"/>
      <c r="DJ91" s="272"/>
      <c r="DK91" s="272"/>
      <c r="DL91" s="272"/>
      <c r="DM91" s="272"/>
      <c r="DN91" s="272"/>
      <c r="DO91" s="272"/>
      <c r="DP91" s="272"/>
      <c r="DQ91" s="272"/>
      <c r="DR91" s="272"/>
      <c r="DS91" s="272"/>
      <c r="DT91" s="272"/>
      <c r="DU91" s="272"/>
      <c r="DV91" s="272"/>
      <c r="DW91" s="272"/>
      <c r="DX91" s="272"/>
      <c r="DY91" s="272"/>
      <c r="DZ91" s="272"/>
      <c r="EA91" s="272"/>
      <c r="EB91" s="272"/>
      <c r="EC91" s="272"/>
      <c r="ED91" s="272"/>
      <c r="EE91" s="272"/>
      <c r="EF91" s="272"/>
      <c r="EG91" s="272"/>
      <c r="EH91" s="272"/>
      <c r="EI91" s="272"/>
      <c r="EJ91" s="272"/>
      <c r="EK91" s="272"/>
      <c r="EL91" s="272"/>
      <c r="EM91" s="272"/>
      <c r="EN91" s="272"/>
      <c r="EO91" s="272"/>
      <c r="EP91" s="272"/>
      <c r="EQ91" s="272"/>
      <c r="ER91" s="272"/>
      <c r="ES91" s="272"/>
      <c r="ET91" s="272"/>
      <c r="EU91" s="272"/>
      <c r="EV91" s="272"/>
      <c r="EW91" s="272"/>
      <c r="EX91" s="272"/>
      <c r="EY91" s="272"/>
      <c r="EZ91" s="272"/>
      <c r="FA91" s="272"/>
      <c r="FB91" s="272"/>
      <c r="FC91" s="272"/>
      <c r="FD91" s="272"/>
      <c r="FE91" s="272"/>
      <c r="FF91" s="272"/>
      <c r="FG91" s="272"/>
      <c r="FH91" s="272"/>
      <c r="FI91" s="272"/>
      <c r="FJ91" s="272"/>
      <c r="FK91" s="272"/>
      <c r="FL91" s="272"/>
      <c r="FM91" s="272"/>
      <c r="FN91" s="272"/>
      <c r="FO91" s="272"/>
      <c r="FP91" s="272"/>
      <c r="FQ91" s="272"/>
      <c r="FR91" s="272"/>
      <c r="FS91" s="272"/>
      <c r="FT91" s="272"/>
      <c r="FU91" s="272"/>
      <c r="FV91" s="272"/>
      <c r="FW91" s="272"/>
      <c r="FX91" s="272"/>
      <c r="FY91" s="272"/>
      <c r="FZ91" s="272"/>
      <c r="GA91" s="272"/>
      <c r="GB91" s="272"/>
      <c r="GC91" s="272"/>
      <c r="GD91" s="272"/>
      <c r="GE91" s="272"/>
      <c r="GF91" s="272"/>
      <c r="GG91" s="272"/>
      <c r="GH91" s="272"/>
      <c r="GI91" s="272"/>
      <c r="GJ91" s="272"/>
      <c r="GK91" s="272"/>
      <c r="GL91" s="272"/>
      <c r="GM91" s="272"/>
      <c r="GN91" s="272"/>
      <c r="GO91" s="272"/>
      <c r="GP91" s="272"/>
      <c r="GQ91" s="272"/>
      <c r="GR91" s="272"/>
      <c r="GS91" s="272"/>
      <c r="GT91" s="272"/>
      <c r="GU91" s="272"/>
      <c r="GV91" s="272"/>
      <c r="GW91" s="272"/>
      <c r="GX91" s="272"/>
      <c r="GY91" s="272"/>
      <c r="GZ91" s="272"/>
      <c r="HA91" s="272"/>
      <c r="HB91" s="272"/>
      <c r="HC91" s="272"/>
      <c r="HD91" s="272"/>
      <c r="HE91" s="272"/>
      <c r="HF91" s="272"/>
      <c r="HG91" s="272"/>
      <c r="HH91" s="272"/>
      <c r="HI91" s="272"/>
      <c r="HJ91" s="272"/>
      <c r="HK91" s="272"/>
      <c r="HL91" s="272"/>
      <c r="HM91" s="272"/>
      <c r="HN91" s="272"/>
      <c r="HO91" s="272"/>
      <c r="HP91" s="272"/>
      <c r="HQ91" s="272"/>
      <c r="HR91" s="272"/>
      <c r="HS91" s="272"/>
      <c r="HT91" s="272"/>
      <c r="HU91" s="272"/>
      <c r="HV91" s="272"/>
      <c r="HW91" s="272"/>
      <c r="HX91" s="272"/>
      <c r="HY91" s="272"/>
      <c r="HZ91" s="272"/>
      <c r="IA91" s="272"/>
      <c r="IB91" s="272"/>
      <c r="IC91" s="272"/>
      <c r="ID91" s="272"/>
      <c r="IE91" s="272"/>
      <c r="IF91" s="272"/>
      <c r="IG91" s="272"/>
      <c r="IH91" s="272"/>
      <c r="II91" s="272"/>
      <c r="IJ91" s="272"/>
      <c r="IK91" s="272"/>
      <c r="IL91" s="272"/>
      <c r="IM91" s="272"/>
      <c r="IN91" s="272"/>
      <c r="IO91" s="272"/>
      <c r="IP91" s="272"/>
      <c r="IQ91" s="272"/>
      <c r="IR91" s="272"/>
      <c r="IS91" s="272"/>
      <c r="IT91" s="272"/>
      <c r="IU91" s="272"/>
      <c r="IV91" s="272"/>
    </row>
    <row r="92" spans="1:256" s="375" customFormat="1" ht="15" customHeight="1">
      <c r="A92" s="278"/>
      <c r="B92" s="278"/>
      <c r="C92" s="278"/>
      <c r="D92" s="299"/>
      <c r="E92" s="299"/>
      <c r="F92" s="299"/>
      <c r="G92" s="274"/>
      <c r="H92" s="274"/>
      <c r="I92" s="272"/>
      <c r="J92" s="273"/>
      <c r="K92" s="272"/>
      <c r="L92" s="272"/>
      <c r="M92" s="273"/>
      <c r="N92" s="272"/>
      <c r="O92" s="272"/>
      <c r="P92" s="272"/>
      <c r="Q92" s="272"/>
      <c r="R92" s="272"/>
      <c r="S92" s="272"/>
      <c r="T92" s="272"/>
      <c r="U92" s="272"/>
      <c r="V92" s="272"/>
      <c r="W92" s="272"/>
      <c r="X92" s="272"/>
      <c r="Y92" s="272"/>
      <c r="Z92" s="272"/>
      <c r="AA92" s="272"/>
      <c r="AB92" s="272"/>
      <c r="AC92" s="272"/>
      <c r="AD92" s="272"/>
      <c r="AE92" s="272"/>
      <c r="AF92" s="272"/>
      <c r="AG92" s="272"/>
      <c r="AH92" s="272"/>
      <c r="AI92" s="272"/>
      <c r="AJ92" s="272"/>
      <c r="AK92" s="272"/>
      <c r="AL92" s="272"/>
      <c r="AM92" s="272"/>
      <c r="AN92" s="272"/>
      <c r="AO92" s="272"/>
      <c r="AP92" s="272"/>
      <c r="AQ92" s="272"/>
      <c r="AR92" s="272"/>
      <c r="AS92" s="272"/>
      <c r="AT92" s="272"/>
      <c r="AU92" s="272"/>
      <c r="AV92" s="272"/>
      <c r="AW92" s="272"/>
      <c r="AX92" s="272"/>
      <c r="AY92" s="272"/>
      <c r="AZ92" s="272"/>
      <c r="BA92" s="272"/>
      <c r="BB92" s="272"/>
      <c r="BC92" s="272"/>
      <c r="BD92" s="272"/>
      <c r="BE92" s="272"/>
      <c r="BF92" s="272"/>
      <c r="BG92" s="272"/>
      <c r="BH92" s="272"/>
      <c r="BI92" s="272"/>
      <c r="BJ92" s="272"/>
      <c r="BK92" s="272"/>
      <c r="BL92" s="272"/>
      <c r="BM92" s="272"/>
      <c r="BN92" s="272"/>
      <c r="BO92" s="272"/>
      <c r="BP92" s="272"/>
      <c r="BQ92" s="272"/>
      <c r="BR92" s="272"/>
      <c r="BS92" s="272"/>
      <c r="BT92" s="272"/>
      <c r="BU92" s="272"/>
      <c r="BV92" s="272"/>
      <c r="BW92" s="272"/>
      <c r="BX92" s="272"/>
      <c r="BY92" s="272"/>
      <c r="BZ92" s="272"/>
      <c r="CA92" s="272"/>
      <c r="CB92" s="272"/>
      <c r="CC92" s="272"/>
      <c r="CD92" s="272"/>
      <c r="CE92" s="272"/>
      <c r="CF92" s="272"/>
      <c r="CG92" s="272"/>
      <c r="CH92" s="272"/>
      <c r="CI92" s="272"/>
      <c r="CJ92" s="272"/>
      <c r="CK92" s="272"/>
      <c r="CL92" s="272"/>
      <c r="CM92" s="272"/>
      <c r="CN92" s="272"/>
      <c r="CO92" s="272"/>
      <c r="CP92" s="272"/>
      <c r="CQ92" s="272"/>
      <c r="CR92" s="272"/>
      <c r="CS92" s="272"/>
      <c r="CT92" s="272"/>
      <c r="CU92" s="272"/>
      <c r="CV92" s="272"/>
      <c r="CW92" s="272"/>
      <c r="CX92" s="272"/>
      <c r="CY92" s="272"/>
      <c r="CZ92" s="272"/>
      <c r="DA92" s="272"/>
      <c r="DB92" s="272"/>
      <c r="DC92" s="272"/>
      <c r="DD92" s="272"/>
      <c r="DE92" s="272"/>
      <c r="DF92" s="272"/>
      <c r="DG92" s="272"/>
      <c r="DH92" s="272"/>
      <c r="DI92" s="272"/>
      <c r="DJ92" s="272"/>
      <c r="DK92" s="272"/>
      <c r="DL92" s="272"/>
      <c r="DM92" s="272"/>
      <c r="DN92" s="272"/>
      <c r="DO92" s="272"/>
      <c r="DP92" s="272"/>
      <c r="DQ92" s="272"/>
      <c r="DR92" s="272"/>
      <c r="DS92" s="272"/>
      <c r="DT92" s="272"/>
      <c r="DU92" s="272"/>
      <c r="DV92" s="272"/>
      <c r="DW92" s="272"/>
      <c r="DX92" s="272"/>
      <c r="DY92" s="272"/>
      <c r="DZ92" s="272"/>
      <c r="EA92" s="272"/>
      <c r="EB92" s="272"/>
      <c r="EC92" s="272"/>
      <c r="ED92" s="272"/>
      <c r="EE92" s="272"/>
      <c r="EF92" s="272"/>
      <c r="EG92" s="272"/>
      <c r="EH92" s="272"/>
      <c r="EI92" s="272"/>
      <c r="EJ92" s="272"/>
      <c r="EK92" s="272"/>
      <c r="EL92" s="272"/>
      <c r="EM92" s="272"/>
      <c r="EN92" s="272"/>
      <c r="EO92" s="272"/>
      <c r="EP92" s="272"/>
      <c r="EQ92" s="272"/>
      <c r="ER92" s="272"/>
      <c r="ES92" s="272"/>
      <c r="ET92" s="272"/>
      <c r="EU92" s="272"/>
      <c r="EV92" s="272"/>
      <c r="EW92" s="272"/>
      <c r="EX92" s="272"/>
      <c r="EY92" s="272"/>
      <c r="EZ92" s="272"/>
      <c r="FA92" s="272"/>
      <c r="FB92" s="272"/>
      <c r="FC92" s="272"/>
      <c r="FD92" s="272"/>
      <c r="FE92" s="272"/>
      <c r="FF92" s="272"/>
      <c r="FG92" s="272"/>
      <c r="FH92" s="272"/>
      <c r="FI92" s="272"/>
      <c r="FJ92" s="272"/>
      <c r="FK92" s="272"/>
      <c r="FL92" s="272"/>
      <c r="FM92" s="272"/>
      <c r="FN92" s="272"/>
      <c r="FO92" s="272"/>
      <c r="FP92" s="272"/>
      <c r="FQ92" s="272"/>
      <c r="FR92" s="272"/>
      <c r="FS92" s="272"/>
      <c r="FT92" s="272"/>
      <c r="FU92" s="272"/>
      <c r="FV92" s="272"/>
      <c r="FW92" s="272"/>
      <c r="FX92" s="272"/>
      <c r="FY92" s="272"/>
      <c r="FZ92" s="272"/>
      <c r="GA92" s="272"/>
      <c r="GB92" s="272"/>
      <c r="GC92" s="272"/>
      <c r="GD92" s="272"/>
      <c r="GE92" s="272"/>
      <c r="GF92" s="272"/>
      <c r="GG92" s="272"/>
      <c r="GH92" s="272"/>
      <c r="GI92" s="272"/>
      <c r="GJ92" s="272"/>
      <c r="GK92" s="272"/>
      <c r="GL92" s="272"/>
      <c r="GM92" s="272"/>
      <c r="GN92" s="272"/>
      <c r="GO92" s="272"/>
      <c r="GP92" s="272"/>
      <c r="GQ92" s="272"/>
      <c r="GR92" s="272"/>
      <c r="GS92" s="272"/>
      <c r="GT92" s="272"/>
      <c r="GU92" s="272"/>
      <c r="GV92" s="272"/>
      <c r="GW92" s="272"/>
      <c r="GX92" s="272"/>
      <c r="GY92" s="272"/>
      <c r="GZ92" s="272"/>
      <c r="HA92" s="272"/>
      <c r="HB92" s="272"/>
      <c r="HC92" s="272"/>
      <c r="HD92" s="272"/>
      <c r="HE92" s="272"/>
      <c r="HF92" s="272"/>
      <c r="HG92" s="272"/>
      <c r="HH92" s="272"/>
      <c r="HI92" s="272"/>
      <c r="HJ92" s="272"/>
      <c r="HK92" s="272"/>
      <c r="HL92" s="272"/>
      <c r="HM92" s="272"/>
      <c r="HN92" s="272"/>
      <c r="HO92" s="272"/>
      <c r="HP92" s="272"/>
      <c r="HQ92" s="272"/>
      <c r="HR92" s="272"/>
      <c r="HS92" s="272"/>
      <c r="HT92" s="272"/>
      <c r="HU92" s="272"/>
      <c r="HV92" s="272"/>
      <c r="HW92" s="272"/>
      <c r="HX92" s="272"/>
      <c r="HY92" s="272"/>
      <c r="HZ92" s="272"/>
      <c r="IA92" s="272"/>
      <c r="IB92" s="272"/>
      <c r="IC92" s="272"/>
      <c r="ID92" s="272"/>
      <c r="IE92" s="272"/>
      <c r="IF92" s="272"/>
      <c r="IG92" s="272"/>
      <c r="IH92" s="272"/>
      <c r="II92" s="272"/>
      <c r="IJ92" s="272"/>
      <c r="IK92" s="272"/>
      <c r="IL92" s="272"/>
      <c r="IM92" s="272"/>
      <c r="IN92" s="272"/>
      <c r="IO92" s="272"/>
      <c r="IP92" s="272"/>
      <c r="IQ92" s="272"/>
      <c r="IR92" s="272"/>
      <c r="IS92" s="272"/>
      <c r="IT92" s="272"/>
      <c r="IU92" s="272"/>
      <c r="IV92" s="272"/>
    </row>
    <row r="93" spans="1:256" s="375" customFormat="1" ht="15" customHeight="1">
      <c r="A93" s="278"/>
      <c r="B93" s="278"/>
      <c r="C93" s="278"/>
      <c r="D93" s="299"/>
      <c r="E93" s="299"/>
      <c r="F93" s="299"/>
      <c r="G93" s="274"/>
      <c r="H93" s="274"/>
      <c r="I93" s="272"/>
      <c r="J93" s="273"/>
      <c r="K93" s="272"/>
      <c r="L93" s="272"/>
      <c r="M93" s="273"/>
      <c r="N93" s="272"/>
      <c r="O93" s="272"/>
      <c r="P93" s="272"/>
      <c r="Q93" s="272"/>
      <c r="R93" s="272"/>
      <c r="S93" s="272"/>
      <c r="T93" s="272"/>
      <c r="U93" s="272"/>
      <c r="V93" s="272"/>
      <c r="W93" s="272"/>
      <c r="X93" s="272"/>
      <c r="Y93" s="272"/>
      <c r="Z93" s="272"/>
      <c r="AA93" s="272"/>
      <c r="AB93" s="272"/>
      <c r="AC93" s="272"/>
      <c r="AD93" s="272"/>
      <c r="AE93" s="272"/>
      <c r="AF93" s="272"/>
      <c r="AG93" s="272"/>
      <c r="AH93" s="272"/>
      <c r="AI93" s="272"/>
      <c r="AJ93" s="272"/>
      <c r="AK93" s="272"/>
      <c r="AL93" s="272"/>
      <c r="AM93" s="272"/>
      <c r="AN93" s="272"/>
      <c r="AO93" s="272"/>
      <c r="AP93" s="272"/>
      <c r="AQ93" s="272"/>
      <c r="AR93" s="272"/>
      <c r="AS93" s="272"/>
      <c r="AT93" s="272"/>
      <c r="AU93" s="272"/>
      <c r="AV93" s="272"/>
      <c r="AW93" s="272"/>
      <c r="AX93" s="272"/>
      <c r="AY93" s="272"/>
      <c r="AZ93" s="272"/>
      <c r="BA93" s="272"/>
      <c r="BB93" s="272"/>
      <c r="BC93" s="272"/>
      <c r="BD93" s="272"/>
      <c r="BE93" s="272"/>
      <c r="BF93" s="272"/>
      <c r="BG93" s="272"/>
      <c r="BH93" s="272"/>
      <c r="BI93" s="272"/>
      <c r="BJ93" s="272"/>
      <c r="BK93" s="272"/>
      <c r="BL93" s="272"/>
      <c r="BM93" s="272"/>
      <c r="BN93" s="272"/>
      <c r="BO93" s="272"/>
      <c r="BP93" s="272"/>
      <c r="BQ93" s="272"/>
      <c r="BR93" s="272"/>
      <c r="BS93" s="272"/>
      <c r="BT93" s="272"/>
      <c r="BU93" s="272"/>
      <c r="BV93" s="272"/>
      <c r="BW93" s="272"/>
      <c r="BX93" s="272"/>
      <c r="BY93" s="272"/>
      <c r="BZ93" s="272"/>
      <c r="CA93" s="272"/>
      <c r="CB93" s="272"/>
      <c r="CC93" s="272"/>
      <c r="CD93" s="272"/>
      <c r="CE93" s="272"/>
      <c r="CF93" s="272"/>
      <c r="CG93" s="272"/>
      <c r="CH93" s="272"/>
      <c r="CI93" s="272"/>
      <c r="CJ93" s="272"/>
      <c r="CK93" s="272"/>
      <c r="CL93" s="272"/>
      <c r="CM93" s="272"/>
      <c r="CN93" s="272"/>
      <c r="CO93" s="272"/>
      <c r="CP93" s="272"/>
      <c r="CQ93" s="272"/>
      <c r="CR93" s="272"/>
      <c r="CS93" s="272"/>
      <c r="CT93" s="272"/>
      <c r="CU93" s="272"/>
      <c r="CV93" s="272"/>
      <c r="CW93" s="272"/>
      <c r="CX93" s="272"/>
      <c r="CY93" s="272"/>
      <c r="CZ93" s="272"/>
      <c r="DA93" s="272"/>
      <c r="DB93" s="272"/>
      <c r="DC93" s="272"/>
      <c r="DD93" s="272"/>
      <c r="DE93" s="272"/>
      <c r="DF93" s="272"/>
      <c r="DG93" s="272"/>
      <c r="DH93" s="272"/>
      <c r="DI93" s="272"/>
      <c r="DJ93" s="272"/>
      <c r="DK93" s="272"/>
      <c r="DL93" s="272"/>
      <c r="DM93" s="272"/>
      <c r="DN93" s="272"/>
      <c r="DO93" s="272"/>
      <c r="DP93" s="272"/>
      <c r="DQ93" s="272"/>
      <c r="DR93" s="272"/>
      <c r="DS93" s="272"/>
      <c r="DT93" s="272"/>
      <c r="DU93" s="272"/>
      <c r="DV93" s="272"/>
      <c r="DW93" s="272"/>
      <c r="DX93" s="272"/>
      <c r="DY93" s="272"/>
      <c r="DZ93" s="272"/>
      <c r="EA93" s="272"/>
      <c r="EB93" s="272"/>
      <c r="EC93" s="272"/>
      <c r="ED93" s="272"/>
      <c r="EE93" s="272"/>
      <c r="EF93" s="272"/>
      <c r="EG93" s="272"/>
      <c r="EH93" s="272"/>
      <c r="EI93" s="272"/>
      <c r="EJ93" s="272"/>
      <c r="EK93" s="272"/>
      <c r="EL93" s="272"/>
      <c r="EM93" s="272"/>
      <c r="EN93" s="272"/>
      <c r="EO93" s="272"/>
      <c r="EP93" s="272"/>
      <c r="EQ93" s="272"/>
      <c r="ER93" s="272"/>
      <c r="ES93" s="272"/>
      <c r="ET93" s="272"/>
      <c r="EU93" s="272"/>
      <c r="EV93" s="272"/>
      <c r="EW93" s="272"/>
      <c r="EX93" s="272"/>
      <c r="EY93" s="272"/>
      <c r="EZ93" s="272"/>
      <c r="FA93" s="272"/>
      <c r="FB93" s="272"/>
      <c r="FC93" s="272"/>
      <c r="FD93" s="272"/>
      <c r="FE93" s="272"/>
      <c r="FF93" s="272"/>
      <c r="FG93" s="272"/>
      <c r="FH93" s="272"/>
      <c r="FI93" s="272"/>
      <c r="FJ93" s="272"/>
      <c r="FK93" s="272"/>
      <c r="FL93" s="272"/>
      <c r="FM93" s="272"/>
      <c r="FN93" s="272"/>
      <c r="FO93" s="272"/>
      <c r="FP93" s="272"/>
      <c r="FQ93" s="272"/>
      <c r="FR93" s="272"/>
      <c r="FS93" s="272"/>
      <c r="FT93" s="272"/>
      <c r="FU93" s="272"/>
      <c r="FV93" s="272"/>
      <c r="FW93" s="272"/>
      <c r="FX93" s="272"/>
      <c r="FY93" s="272"/>
      <c r="FZ93" s="272"/>
      <c r="GA93" s="272"/>
      <c r="GB93" s="272"/>
      <c r="GC93" s="272"/>
      <c r="GD93" s="272"/>
      <c r="GE93" s="272"/>
      <c r="GF93" s="272"/>
      <c r="GG93" s="272"/>
      <c r="GH93" s="272"/>
      <c r="GI93" s="272"/>
      <c r="GJ93" s="272"/>
      <c r="GK93" s="272"/>
      <c r="GL93" s="272"/>
      <c r="GM93" s="272"/>
      <c r="GN93" s="272"/>
      <c r="GO93" s="272"/>
      <c r="GP93" s="272"/>
      <c r="GQ93" s="272"/>
      <c r="GR93" s="272"/>
      <c r="GS93" s="272"/>
      <c r="GT93" s="272"/>
      <c r="GU93" s="272"/>
      <c r="GV93" s="272"/>
      <c r="GW93" s="272"/>
      <c r="GX93" s="272"/>
      <c r="GY93" s="272"/>
      <c r="GZ93" s="272"/>
      <c r="HA93" s="272"/>
      <c r="HB93" s="272"/>
      <c r="HC93" s="272"/>
      <c r="HD93" s="272"/>
      <c r="HE93" s="272"/>
      <c r="HF93" s="272"/>
      <c r="HG93" s="272"/>
      <c r="HH93" s="272"/>
      <c r="HI93" s="272"/>
      <c r="HJ93" s="272"/>
      <c r="HK93" s="272"/>
      <c r="HL93" s="272"/>
      <c r="HM93" s="272"/>
      <c r="HN93" s="272"/>
      <c r="HO93" s="272"/>
      <c r="HP93" s="272"/>
      <c r="HQ93" s="272"/>
      <c r="HR93" s="272"/>
      <c r="HS93" s="272"/>
      <c r="HT93" s="272"/>
      <c r="HU93" s="272"/>
      <c r="HV93" s="272"/>
      <c r="HW93" s="272"/>
      <c r="HX93" s="272"/>
      <c r="HY93" s="272"/>
      <c r="HZ93" s="272"/>
      <c r="IA93" s="272"/>
      <c r="IB93" s="272"/>
      <c r="IC93" s="272"/>
      <c r="ID93" s="272"/>
      <c r="IE93" s="272"/>
      <c r="IF93" s="272"/>
      <c r="IG93" s="272"/>
      <c r="IH93" s="272"/>
      <c r="II93" s="272"/>
      <c r="IJ93" s="272"/>
      <c r="IK93" s="272"/>
      <c r="IL93" s="272"/>
      <c r="IM93" s="272"/>
      <c r="IN93" s="272"/>
      <c r="IO93" s="272"/>
      <c r="IP93" s="272"/>
      <c r="IQ93" s="272"/>
      <c r="IR93" s="272"/>
      <c r="IS93" s="272"/>
      <c r="IT93" s="272"/>
      <c r="IU93" s="272"/>
      <c r="IV93" s="272"/>
    </row>
    <row r="94" spans="1:256" s="375" customFormat="1" ht="15" customHeight="1">
      <c r="A94" s="278"/>
      <c r="B94" s="278"/>
      <c r="C94" s="278"/>
      <c r="D94" s="299"/>
      <c r="E94" s="299"/>
      <c r="F94" s="299"/>
      <c r="G94" s="274"/>
      <c r="H94" s="274"/>
      <c r="I94" s="272"/>
      <c r="J94" s="273"/>
      <c r="K94" s="272"/>
      <c r="L94" s="272"/>
      <c r="M94" s="273"/>
      <c r="N94" s="272"/>
      <c r="O94" s="272"/>
      <c r="P94" s="272"/>
      <c r="Q94" s="272"/>
      <c r="R94" s="272"/>
      <c r="S94" s="272"/>
      <c r="T94" s="272"/>
      <c r="U94" s="272"/>
      <c r="V94" s="272"/>
      <c r="W94" s="272"/>
      <c r="X94" s="272"/>
      <c r="Y94" s="272"/>
      <c r="Z94" s="272"/>
      <c r="AA94" s="272"/>
      <c r="AB94" s="272"/>
      <c r="AC94" s="272"/>
      <c r="AD94" s="272"/>
      <c r="AE94" s="272"/>
      <c r="AF94" s="272"/>
      <c r="AG94" s="272"/>
      <c r="AH94" s="272"/>
      <c r="AI94" s="272"/>
      <c r="AJ94" s="272"/>
      <c r="AK94" s="272"/>
      <c r="AL94" s="272"/>
      <c r="AM94" s="272"/>
      <c r="AN94" s="272"/>
      <c r="AO94" s="272"/>
      <c r="AP94" s="272"/>
      <c r="AQ94" s="272"/>
      <c r="AR94" s="272"/>
      <c r="AS94" s="272"/>
      <c r="AT94" s="272"/>
      <c r="AU94" s="272"/>
      <c r="AV94" s="272"/>
      <c r="AW94" s="272"/>
      <c r="AX94" s="272"/>
      <c r="AY94" s="272"/>
      <c r="AZ94" s="272"/>
      <c r="BA94" s="272"/>
      <c r="BB94" s="272"/>
      <c r="BC94" s="272"/>
      <c r="BD94" s="272"/>
      <c r="BE94" s="272"/>
      <c r="BF94" s="272"/>
      <c r="BG94" s="272"/>
      <c r="BH94" s="272"/>
      <c r="BI94" s="272"/>
      <c r="BJ94" s="272"/>
      <c r="BK94" s="272"/>
      <c r="BL94" s="272"/>
      <c r="BM94" s="272"/>
      <c r="BN94" s="272"/>
      <c r="BO94" s="272"/>
      <c r="BP94" s="272"/>
      <c r="BQ94" s="272"/>
      <c r="BR94" s="272"/>
      <c r="BS94" s="272"/>
      <c r="BT94" s="272"/>
      <c r="BU94" s="272"/>
      <c r="BV94" s="272"/>
      <c r="BW94" s="272"/>
      <c r="BX94" s="272"/>
      <c r="BY94" s="272"/>
      <c r="BZ94" s="272"/>
      <c r="CA94" s="272"/>
      <c r="CB94" s="272"/>
      <c r="CC94" s="272"/>
      <c r="CD94" s="272"/>
      <c r="CE94" s="272"/>
      <c r="CF94" s="272"/>
      <c r="CG94" s="272"/>
      <c r="CH94" s="272"/>
      <c r="CI94" s="272"/>
      <c r="CJ94" s="272"/>
      <c r="CK94" s="272"/>
      <c r="CL94" s="272"/>
      <c r="CM94" s="272"/>
      <c r="CN94" s="272"/>
      <c r="CO94" s="272"/>
      <c r="CP94" s="272"/>
      <c r="CQ94" s="272"/>
      <c r="CR94" s="272"/>
      <c r="CS94" s="272"/>
      <c r="CT94" s="272"/>
      <c r="CU94" s="272"/>
      <c r="CV94" s="272"/>
      <c r="CW94" s="272"/>
      <c r="CX94" s="272"/>
      <c r="CY94" s="272"/>
      <c r="CZ94" s="272"/>
      <c r="DA94" s="272"/>
      <c r="DB94" s="272"/>
      <c r="DC94" s="272"/>
      <c r="DD94" s="272"/>
      <c r="DE94" s="272"/>
      <c r="DF94" s="272"/>
      <c r="DG94" s="272"/>
      <c r="DH94" s="272"/>
      <c r="DI94" s="272"/>
      <c r="DJ94" s="272"/>
      <c r="DK94" s="272"/>
      <c r="DL94" s="272"/>
      <c r="DM94" s="272"/>
      <c r="DN94" s="272"/>
      <c r="DO94" s="272"/>
      <c r="DP94" s="272"/>
      <c r="DQ94" s="272"/>
      <c r="DR94" s="272"/>
      <c r="DS94" s="272"/>
      <c r="DT94" s="272"/>
      <c r="DU94" s="272"/>
      <c r="DV94" s="272"/>
      <c r="DW94" s="272"/>
      <c r="DX94" s="272"/>
      <c r="DY94" s="272"/>
      <c r="DZ94" s="272"/>
      <c r="EA94" s="272"/>
      <c r="EB94" s="272"/>
      <c r="EC94" s="272"/>
      <c r="ED94" s="272"/>
      <c r="EE94" s="272"/>
      <c r="EF94" s="272"/>
      <c r="EG94" s="272"/>
      <c r="EH94" s="272"/>
      <c r="EI94" s="272"/>
      <c r="EJ94" s="272"/>
      <c r="EK94" s="272"/>
      <c r="EL94" s="272"/>
      <c r="EM94" s="272"/>
      <c r="EN94" s="272"/>
      <c r="EO94" s="272"/>
      <c r="EP94" s="272"/>
      <c r="EQ94" s="272"/>
      <c r="ER94" s="272"/>
      <c r="ES94" s="272"/>
      <c r="ET94" s="272"/>
      <c r="EU94" s="272"/>
      <c r="EV94" s="272"/>
      <c r="EW94" s="272"/>
      <c r="EX94" s="272"/>
      <c r="EY94" s="272"/>
      <c r="EZ94" s="272"/>
      <c r="FA94" s="272"/>
      <c r="FB94" s="272"/>
      <c r="FC94" s="272"/>
      <c r="FD94" s="272"/>
      <c r="FE94" s="272"/>
      <c r="FF94" s="272"/>
      <c r="FG94" s="272"/>
      <c r="FH94" s="272"/>
      <c r="FI94" s="272"/>
      <c r="FJ94" s="272"/>
      <c r="FK94" s="272"/>
      <c r="FL94" s="272"/>
      <c r="FM94" s="272"/>
      <c r="FN94" s="272"/>
      <c r="FO94" s="272"/>
      <c r="FP94" s="272"/>
      <c r="FQ94" s="272"/>
      <c r="FR94" s="272"/>
      <c r="FS94" s="272"/>
      <c r="FT94" s="272"/>
      <c r="FU94" s="272"/>
      <c r="FV94" s="272"/>
      <c r="FW94" s="272"/>
      <c r="FX94" s="272"/>
      <c r="FY94" s="272"/>
      <c r="FZ94" s="272"/>
      <c r="GA94" s="272"/>
      <c r="GB94" s="272"/>
      <c r="GC94" s="272"/>
      <c r="GD94" s="272"/>
      <c r="GE94" s="272"/>
      <c r="GF94" s="272"/>
      <c r="GG94" s="272"/>
      <c r="GH94" s="272"/>
      <c r="GI94" s="272"/>
      <c r="GJ94" s="272"/>
      <c r="GK94" s="272"/>
      <c r="GL94" s="272"/>
      <c r="GM94" s="272"/>
      <c r="GN94" s="272"/>
      <c r="GO94" s="272"/>
      <c r="GP94" s="272"/>
      <c r="GQ94" s="272"/>
      <c r="GR94" s="272"/>
      <c r="GS94" s="272"/>
      <c r="GT94" s="272"/>
      <c r="GU94" s="272"/>
      <c r="GV94" s="272"/>
      <c r="GW94" s="272"/>
      <c r="GX94" s="272"/>
      <c r="GY94" s="272"/>
      <c r="GZ94" s="272"/>
      <c r="HA94" s="272"/>
      <c r="HB94" s="272"/>
      <c r="HC94" s="272"/>
      <c r="HD94" s="272"/>
      <c r="HE94" s="272"/>
      <c r="HF94" s="272"/>
      <c r="HG94" s="272"/>
      <c r="HH94" s="272"/>
      <c r="HI94" s="272"/>
      <c r="HJ94" s="272"/>
      <c r="HK94" s="272"/>
      <c r="HL94" s="272"/>
      <c r="HM94" s="272"/>
      <c r="HN94" s="272"/>
      <c r="HO94" s="272"/>
      <c r="HP94" s="272"/>
      <c r="HQ94" s="272"/>
      <c r="HR94" s="272"/>
      <c r="HS94" s="272"/>
      <c r="HT94" s="272"/>
      <c r="HU94" s="272"/>
      <c r="HV94" s="272"/>
      <c r="HW94" s="272"/>
      <c r="HX94" s="272"/>
      <c r="HY94" s="272"/>
      <c r="HZ94" s="272"/>
      <c r="IA94" s="272"/>
      <c r="IB94" s="272"/>
      <c r="IC94" s="272"/>
      <c r="ID94" s="272"/>
      <c r="IE94" s="272"/>
      <c r="IF94" s="272"/>
      <c r="IG94" s="272"/>
      <c r="IH94" s="272"/>
      <c r="II94" s="272"/>
      <c r="IJ94" s="272"/>
      <c r="IK94" s="272"/>
      <c r="IL94" s="272"/>
      <c r="IM94" s="272"/>
      <c r="IN94" s="272"/>
      <c r="IO94" s="272"/>
      <c r="IP94" s="272"/>
      <c r="IQ94" s="272"/>
      <c r="IR94" s="272"/>
      <c r="IS94" s="272"/>
      <c r="IT94" s="272"/>
      <c r="IU94" s="272"/>
      <c r="IV94" s="272"/>
    </row>
    <row r="95" spans="1:256" s="469" customFormat="1" ht="15" customHeight="1">
      <c r="A95" s="278"/>
      <c r="B95" s="270"/>
      <c r="C95" s="270"/>
      <c r="D95" s="461"/>
      <c r="E95" s="461"/>
      <c r="F95" s="461"/>
      <c r="G95" s="267"/>
      <c r="H95" s="267"/>
      <c r="I95" s="265"/>
      <c r="J95" s="266"/>
      <c r="K95" s="265"/>
      <c r="L95" s="265"/>
      <c r="M95" s="266"/>
      <c r="N95" s="265"/>
      <c r="O95" s="265"/>
      <c r="P95" s="265"/>
      <c r="Q95" s="265"/>
      <c r="R95" s="265"/>
      <c r="S95" s="265"/>
      <c r="T95" s="265"/>
      <c r="U95" s="265"/>
      <c r="V95" s="265"/>
      <c r="W95" s="265"/>
      <c r="X95" s="265"/>
      <c r="Y95" s="265"/>
      <c r="Z95" s="265"/>
      <c r="AA95" s="265"/>
      <c r="AB95" s="265"/>
      <c r="AC95" s="265"/>
      <c r="AD95" s="265"/>
      <c r="AE95" s="265"/>
      <c r="AF95" s="265"/>
      <c r="AG95" s="265"/>
      <c r="AH95" s="265"/>
      <c r="AI95" s="265"/>
      <c r="AJ95" s="265"/>
      <c r="AK95" s="265"/>
      <c r="AL95" s="265"/>
      <c r="AM95" s="265"/>
      <c r="AN95" s="265"/>
      <c r="AO95" s="265"/>
      <c r="AP95" s="265"/>
      <c r="AQ95" s="265"/>
      <c r="AR95" s="265"/>
      <c r="AS95" s="265"/>
      <c r="AT95" s="265"/>
      <c r="AU95" s="265"/>
      <c r="AV95" s="265"/>
      <c r="AW95" s="265"/>
      <c r="AX95" s="265"/>
      <c r="AY95" s="265"/>
      <c r="AZ95" s="265"/>
      <c r="BA95" s="265"/>
      <c r="BB95" s="265"/>
      <c r="BC95" s="265"/>
      <c r="BD95" s="265"/>
      <c r="BE95" s="265"/>
      <c r="BF95" s="265"/>
      <c r="BG95" s="265"/>
      <c r="BH95" s="265"/>
      <c r="BI95" s="265"/>
      <c r="BJ95" s="265"/>
      <c r="BK95" s="265"/>
      <c r="BL95" s="265"/>
      <c r="BM95" s="265"/>
      <c r="BN95" s="265"/>
      <c r="BO95" s="265"/>
      <c r="BP95" s="265"/>
      <c r="BQ95" s="265"/>
      <c r="BR95" s="265"/>
      <c r="BS95" s="265"/>
      <c r="BT95" s="265"/>
      <c r="BU95" s="265"/>
      <c r="BV95" s="265"/>
      <c r="BW95" s="265"/>
      <c r="BX95" s="265"/>
      <c r="BY95" s="265"/>
      <c r="BZ95" s="265"/>
      <c r="CA95" s="265"/>
      <c r="CB95" s="265"/>
      <c r="CC95" s="265"/>
      <c r="CD95" s="265"/>
      <c r="CE95" s="265"/>
      <c r="CF95" s="265"/>
      <c r="CG95" s="265"/>
      <c r="CH95" s="265"/>
      <c r="CI95" s="265"/>
      <c r="CJ95" s="265"/>
      <c r="CK95" s="265"/>
      <c r="CL95" s="265"/>
      <c r="CM95" s="265"/>
      <c r="CN95" s="265"/>
      <c r="CO95" s="265"/>
      <c r="CP95" s="265"/>
      <c r="CQ95" s="265"/>
      <c r="CR95" s="265"/>
      <c r="CS95" s="265"/>
      <c r="CT95" s="265"/>
      <c r="CU95" s="265"/>
      <c r="CV95" s="265"/>
      <c r="CW95" s="265"/>
      <c r="CX95" s="265"/>
      <c r="CY95" s="265"/>
      <c r="CZ95" s="265"/>
      <c r="DA95" s="265"/>
      <c r="DB95" s="265"/>
      <c r="DC95" s="265"/>
      <c r="DD95" s="265"/>
      <c r="DE95" s="265"/>
      <c r="DF95" s="265"/>
      <c r="DG95" s="265"/>
      <c r="DH95" s="265"/>
      <c r="DI95" s="265"/>
      <c r="DJ95" s="265"/>
      <c r="DK95" s="265"/>
      <c r="DL95" s="265"/>
      <c r="DM95" s="265"/>
      <c r="DN95" s="265"/>
      <c r="DO95" s="265"/>
      <c r="DP95" s="265"/>
      <c r="DQ95" s="265"/>
      <c r="DR95" s="265"/>
      <c r="DS95" s="265"/>
      <c r="DT95" s="265"/>
      <c r="DU95" s="265"/>
      <c r="DV95" s="265"/>
      <c r="DW95" s="265"/>
      <c r="DX95" s="265"/>
      <c r="DY95" s="265"/>
      <c r="DZ95" s="265"/>
      <c r="EA95" s="265"/>
      <c r="EB95" s="265"/>
      <c r="EC95" s="265"/>
      <c r="ED95" s="265"/>
      <c r="EE95" s="265"/>
      <c r="EF95" s="265"/>
      <c r="EG95" s="265"/>
      <c r="EH95" s="265"/>
      <c r="EI95" s="265"/>
      <c r="EJ95" s="265"/>
      <c r="EK95" s="265"/>
      <c r="EL95" s="265"/>
      <c r="EM95" s="265"/>
      <c r="EN95" s="265"/>
      <c r="EO95" s="265"/>
      <c r="EP95" s="265"/>
      <c r="EQ95" s="265"/>
      <c r="ER95" s="265"/>
      <c r="ES95" s="265"/>
      <c r="ET95" s="265"/>
      <c r="EU95" s="265"/>
      <c r="EV95" s="265"/>
      <c r="EW95" s="265"/>
      <c r="EX95" s="265"/>
      <c r="EY95" s="265"/>
      <c r="EZ95" s="265"/>
      <c r="FA95" s="265"/>
      <c r="FB95" s="265"/>
      <c r="FC95" s="265"/>
      <c r="FD95" s="265"/>
      <c r="FE95" s="265"/>
      <c r="FF95" s="265"/>
      <c r="FG95" s="265"/>
      <c r="FH95" s="265"/>
      <c r="FI95" s="265"/>
      <c r="FJ95" s="265"/>
      <c r="FK95" s="265"/>
      <c r="FL95" s="265"/>
      <c r="FM95" s="265"/>
      <c r="FN95" s="265"/>
      <c r="FO95" s="265"/>
      <c r="FP95" s="265"/>
      <c r="FQ95" s="265"/>
      <c r="FR95" s="265"/>
      <c r="FS95" s="265"/>
      <c r="FT95" s="265"/>
      <c r="FU95" s="265"/>
      <c r="FV95" s="265"/>
      <c r="FW95" s="265"/>
      <c r="FX95" s="265"/>
      <c r="FY95" s="265"/>
      <c r="FZ95" s="265"/>
      <c r="GA95" s="265"/>
      <c r="GB95" s="265"/>
      <c r="GC95" s="265"/>
      <c r="GD95" s="265"/>
      <c r="GE95" s="265"/>
      <c r="GF95" s="265"/>
      <c r="GG95" s="265"/>
      <c r="GH95" s="265"/>
      <c r="GI95" s="265"/>
      <c r="GJ95" s="265"/>
      <c r="GK95" s="265"/>
      <c r="GL95" s="265"/>
      <c r="GM95" s="265"/>
      <c r="GN95" s="265"/>
      <c r="GO95" s="265"/>
      <c r="GP95" s="265"/>
      <c r="GQ95" s="265"/>
      <c r="GR95" s="265"/>
      <c r="GS95" s="265"/>
      <c r="GT95" s="265"/>
      <c r="GU95" s="265"/>
      <c r="GV95" s="265"/>
      <c r="GW95" s="265"/>
      <c r="GX95" s="265"/>
      <c r="GY95" s="265"/>
      <c r="GZ95" s="265"/>
      <c r="HA95" s="265"/>
      <c r="HB95" s="265"/>
      <c r="HC95" s="265"/>
      <c r="HD95" s="265"/>
      <c r="HE95" s="265"/>
      <c r="HF95" s="265"/>
      <c r="HG95" s="265"/>
      <c r="HH95" s="265"/>
      <c r="HI95" s="265"/>
      <c r="HJ95" s="265"/>
      <c r="HK95" s="265"/>
      <c r="HL95" s="265"/>
      <c r="HM95" s="265"/>
      <c r="HN95" s="265"/>
      <c r="HO95" s="265"/>
      <c r="HP95" s="265"/>
      <c r="HQ95" s="265"/>
      <c r="HR95" s="265"/>
      <c r="HS95" s="265"/>
      <c r="HT95" s="265"/>
      <c r="HU95" s="265"/>
      <c r="HV95" s="265"/>
      <c r="HW95" s="265"/>
      <c r="HX95" s="265"/>
      <c r="HY95" s="265"/>
      <c r="HZ95" s="265"/>
      <c r="IA95" s="265"/>
      <c r="IB95" s="265"/>
      <c r="IC95" s="265"/>
      <c r="ID95" s="265"/>
      <c r="IE95" s="265"/>
      <c r="IF95" s="265"/>
      <c r="IG95" s="265"/>
      <c r="IH95" s="265"/>
      <c r="II95" s="265"/>
      <c r="IJ95" s="265"/>
      <c r="IK95" s="265"/>
      <c r="IL95" s="265"/>
      <c r="IM95" s="265"/>
      <c r="IN95" s="265"/>
      <c r="IO95" s="265"/>
      <c r="IP95" s="265"/>
      <c r="IQ95" s="265"/>
      <c r="IR95" s="265"/>
      <c r="IS95" s="265"/>
      <c r="IT95" s="265"/>
      <c r="IU95" s="265"/>
      <c r="IV95" s="265"/>
    </row>
    <row r="96" spans="1:256" s="469" customFormat="1" ht="15" customHeight="1">
      <c r="A96" s="270"/>
      <c r="B96" s="270"/>
      <c r="C96" s="270"/>
      <c r="D96" s="461"/>
      <c r="E96" s="461"/>
      <c r="F96" s="461"/>
      <c r="G96" s="267"/>
      <c r="H96" s="267"/>
      <c r="I96" s="265"/>
      <c r="J96" s="266"/>
      <c r="K96" s="265"/>
      <c r="L96" s="265"/>
      <c r="M96" s="266"/>
      <c r="N96" s="265"/>
      <c r="O96" s="265"/>
      <c r="P96" s="265"/>
      <c r="Q96" s="265"/>
      <c r="R96" s="265"/>
      <c r="S96" s="265"/>
      <c r="T96" s="265"/>
      <c r="U96" s="265"/>
      <c r="V96" s="265"/>
      <c r="W96" s="265"/>
      <c r="X96" s="265"/>
      <c r="Y96" s="265"/>
      <c r="Z96" s="265"/>
      <c r="AA96" s="265"/>
      <c r="AB96" s="265"/>
      <c r="AC96" s="265"/>
      <c r="AD96" s="265"/>
      <c r="AE96" s="265"/>
      <c r="AF96" s="265"/>
      <c r="AG96" s="265"/>
      <c r="AH96" s="265"/>
      <c r="AI96" s="265"/>
      <c r="AJ96" s="265"/>
      <c r="AK96" s="265"/>
      <c r="AL96" s="265"/>
      <c r="AM96" s="265"/>
      <c r="AN96" s="265"/>
      <c r="AO96" s="265"/>
      <c r="AP96" s="265"/>
      <c r="AQ96" s="265"/>
      <c r="AR96" s="265"/>
      <c r="AS96" s="265"/>
      <c r="AT96" s="265"/>
      <c r="AU96" s="265"/>
      <c r="AV96" s="265"/>
      <c r="AW96" s="265"/>
      <c r="AX96" s="265"/>
      <c r="AY96" s="265"/>
      <c r="AZ96" s="265"/>
      <c r="BA96" s="265"/>
      <c r="BB96" s="265"/>
      <c r="BC96" s="265"/>
      <c r="BD96" s="265"/>
      <c r="BE96" s="265"/>
      <c r="BF96" s="265"/>
      <c r="BG96" s="265"/>
      <c r="BH96" s="265"/>
      <c r="BI96" s="265"/>
      <c r="BJ96" s="265"/>
      <c r="BK96" s="265"/>
      <c r="BL96" s="265"/>
      <c r="BM96" s="265"/>
      <c r="BN96" s="265"/>
      <c r="BO96" s="265"/>
      <c r="BP96" s="265"/>
      <c r="BQ96" s="265"/>
      <c r="BR96" s="265"/>
      <c r="BS96" s="265"/>
      <c r="BT96" s="265"/>
      <c r="BU96" s="265"/>
      <c r="BV96" s="265"/>
      <c r="BW96" s="265"/>
      <c r="BX96" s="265"/>
      <c r="BY96" s="265"/>
      <c r="BZ96" s="265"/>
      <c r="CA96" s="265"/>
      <c r="CB96" s="265"/>
      <c r="CC96" s="265"/>
      <c r="CD96" s="265"/>
      <c r="CE96" s="265"/>
      <c r="CF96" s="265"/>
      <c r="CG96" s="265"/>
      <c r="CH96" s="265"/>
      <c r="CI96" s="265"/>
      <c r="CJ96" s="265"/>
      <c r="CK96" s="265"/>
      <c r="CL96" s="265"/>
      <c r="CM96" s="265"/>
      <c r="CN96" s="265"/>
      <c r="CO96" s="265"/>
      <c r="CP96" s="265"/>
      <c r="CQ96" s="265"/>
      <c r="CR96" s="265"/>
      <c r="CS96" s="265"/>
      <c r="CT96" s="265"/>
      <c r="CU96" s="265"/>
      <c r="CV96" s="265"/>
      <c r="CW96" s="265"/>
      <c r="CX96" s="265"/>
      <c r="CY96" s="265"/>
      <c r="CZ96" s="265"/>
      <c r="DA96" s="265"/>
      <c r="DB96" s="265"/>
      <c r="DC96" s="265"/>
      <c r="DD96" s="265"/>
      <c r="DE96" s="265"/>
      <c r="DF96" s="265"/>
      <c r="DG96" s="265"/>
      <c r="DH96" s="265"/>
      <c r="DI96" s="265"/>
      <c r="DJ96" s="265"/>
      <c r="DK96" s="265"/>
      <c r="DL96" s="265"/>
      <c r="DM96" s="265"/>
      <c r="DN96" s="265"/>
      <c r="DO96" s="265"/>
      <c r="DP96" s="265"/>
      <c r="DQ96" s="265"/>
      <c r="DR96" s="265"/>
      <c r="DS96" s="265"/>
      <c r="DT96" s="265"/>
      <c r="DU96" s="265"/>
      <c r="DV96" s="265"/>
      <c r="DW96" s="265"/>
      <c r="DX96" s="265"/>
      <c r="DY96" s="265"/>
      <c r="DZ96" s="265"/>
      <c r="EA96" s="265"/>
      <c r="EB96" s="265"/>
      <c r="EC96" s="265"/>
      <c r="ED96" s="265"/>
      <c r="EE96" s="265"/>
      <c r="EF96" s="265"/>
      <c r="EG96" s="265"/>
      <c r="EH96" s="265"/>
      <c r="EI96" s="265"/>
      <c r="EJ96" s="265"/>
      <c r="EK96" s="265"/>
      <c r="EL96" s="265"/>
      <c r="EM96" s="265"/>
      <c r="EN96" s="265"/>
      <c r="EO96" s="265"/>
      <c r="EP96" s="265"/>
      <c r="EQ96" s="265"/>
      <c r="ER96" s="265"/>
      <c r="ES96" s="265"/>
      <c r="ET96" s="265"/>
      <c r="EU96" s="265"/>
      <c r="EV96" s="265"/>
      <c r="EW96" s="265"/>
      <c r="EX96" s="265"/>
      <c r="EY96" s="265"/>
      <c r="EZ96" s="265"/>
      <c r="FA96" s="265"/>
      <c r="FB96" s="265"/>
      <c r="FC96" s="265"/>
      <c r="FD96" s="265"/>
      <c r="FE96" s="265"/>
      <c r="FF96" s="265"/>
      <c r="FG96" s="265"/>
      <c r="FH96" s="265"/>
      <c r="FI96" s="265"/>
      <c r="FJ96" s="265"/>
      <c r="FK96" s="265"/>
      <c r="FL96" s="265"/>
      <c r="FM96" s="265"/>
      <c r="FN96" s="265"/>
      <c r="FO96" s="265"/>
      <c r="FP96" s="265"/>
      <c r="FQ96" s="265"/>
      <c r="FR96" s="265"/>
      <c r="FS96" s="265"/>
      <c r="FT96" s="265"/>
      <c r="FU96" s="265"/>
      <c r="FV96" s="265"/>
      <c r="FW96" s="265"/>
      <c r="FX96" s="265"/>
      <c r="FY96" s="265"/>
      <c r="FZ96" s="265"/>
      <c r="GA96" s="265"/>
      <c r="GB96" s="265"/>
      <c r="GC96" s="265"/>
      <c r="GD96" s="265"/>
      <c r="GE96" s="265"/>
      <c r="GF96" s="265"/>
      <c r="GG96" s="265"/>
      <c r="GH96" s="265"/>
      <c r="GI96" s="265"/>
      <c r="GJ96" s="265"/>
      <c r="GK96" s="265"/>
      <c r="GL96" s="265"/>
      <c r="GM96" s="265"/>
      <c r="GN96" s="265"/>
      <c r="GO96" s="265"/>
      <c r="GP96" s="265"/>
      <c r="GQ96" s="265"/>
      <c r="GR96" s="265"/>
      <c r="GS96" s="265"/>
      <c r="GT96" s="265"/>
      <c r="GU96" s="265"/>
      <c r="GV96" s="265"/>
      <c r="GW96" s="265"/>
      <c r="GX96" s="265"/>
      <c r="GY96" s="265"/>
      <c r="GZ96" s="265"/>
      <c r="HA96" s="265"/>
      <c r="HB96" s="265"/>
      <c r="HC96" s="265"/>
      <c r="HD96" s="265"/>
      <c r="HE96" s="265"/>
      <c r="HF96" s="265"/>
      <c r="HG96" s="265"/>
      <c r="HH96" s="265"/>
      <c r="HI96" s="265"/>
      <c r="HJ96" s="265"/>
      <c r="HK96" s="265"/>
      <c r="HL96" s="265"/>
      <c r="HM96" s="265"/>
      <c r="HN96" s="265"/>
      <c r="HO96" s="265"/>
      <c r="HP96" s="265"/>
      <c r="HQ96" s="265"/>
      <c r="HR96" s="265"/>
      <c r="HS96" s="265"/>
      <c r="HT96" s="265"/>
      <c r="HU96" s="265"/>
      <c r="HV96" s="265"/>
      <c r="HW96" s="265"/>
      <c r="HX96" s="265"/>
      <c r="HY96" s="265"/>
      <c r="HZ96" s="265"/>
      <c r="IA96" s="265"/>
      <c r="IB96" s="265"/>
      <c r="IC96" s="265"/>
      <c r="ID96" s="265"/>
      <c r="IE96" s="265"/>
      <c r="IF96" s="265"/>
      <c r="IG96" s="265"/>
      <c r="IH96" s="265"/>
      <c r="II96" s="265"/>
      <c r="IJ96" s="265"/>
      <c r="IK96" s="265"/>
      <c r="IL96" s="265"/>
      <c r="IM96" s="265"/>
      <c r="IN96" s="265"/>
      <c r="IO96" s="265"/>
      <c r="IP96" s="265"/>
      <c r="IQ96" s="265"/>
      <c r="IR96" s="265"/>
      <c r="IS96" s="265"/>
      <c r="IT96" s="265"/>
      <c r="IU96" s="265"/>
      <c r="IV96" s="265"/>
    </row>
    <row r="97" spans="1:256" s="469" customFormat="1" ht="15" customHeight="1">
      <c r="A97" s="270"/>
      <c r="B97" s="270"/>
      <c r="C97" s="270"/>
      <c r="D97" s="461"/>
      <c r="E97" s="461"/>
      <c r="F97" s="461"/>
      <c r="G97" s="267"/>
      <c r="H97" s="267"/>
      <c r="I97" s="265"/>
      <c r="J97" s="266"/>
      <c r="K97" s="265"/>
      <c r="L97" s="265"/>
      <c r="M97" s="266"/>
      <c r="N97" s="265"/>
      <c r="O97" s="265"/>
      <c r="P97" s="265"/>
      <c r="Q97" s="265"/>
      <c r="R97" s="265"/>
      <c r="S97" s="265"/>
      <c r="T97" s="265"/>
      <c r="U97" s="265"/>
      <c r="V97" s="265"/>
      <c r="W97" s="265"/>
      <c r="X97" s="265"/>
      <c r="Y97" s="265"/>
      <c r="Z97" s="265"/>
      <c r="AA97" s="265"/>
      <c r="AB97" s="265"/>
      <c r="AC97" s="265"/>
      <c r="AD97" s="265"/>
      <c r="AE97" s="265"/>
      <c r="AF97" s="265"/>
      <c r="AG97" s="265"/>
      <c r="AH97" s="265"/>
      <c r="AI97" s="265"/>
      <c r="AJ97" s="265"/>
      <c r="AK97" s="265"/>
      <c r="AL97" s="265"/>
      <c r="AM97" s="265"/>
      <c r="AN97" s="265"/>
      <c r="AO97" s="265"/>
      <c r="AP97" s="265"/>
      <c r="AQ97" s="265"/>
      <c r="AR97" s="265"/>
      <c r="AS97" s="265"/>
      <c r="AT97" s="265"/>
      <c r="AU97" s="265"/>
      <c r="AV97" s="265"/>
      <c r="AW97" s="265"/>
      <c r="AX97" s="265"/>
      <c r="AY97" s="265"/>
      <c r="AZ97" s="265"/>
      <c r="BA97" s="265"/>
      <c r="BB97" s="265"/>
      <c r="BC97" s="265"/>
      <c r="BD97" s="265"/>
      <c r="BE97" s="265"/>
      <c r="BF97" s="265"/>
      <c r="BG97" s="265"/>
      <c r="BH97" s="265"/>
      <c r="BI97" s="265"/>
      <c r="BJ97" s="265"/>
      <c r="BK97" s="265"/>
      <c r="BL97" s="265"/>
      <c r="BM97" s="265"/>
      <c r="BN97" s="265"/>
      <c r="BO97" s="265"/>
      <c r="BP97" s="265"/>
      <c r="BQ97" s="265"/>
      <c r="BR97" s="265"/>
      <c r="BS97" s="265"/>
      <c r="BT97" s="265"/>
      <c r="BU97" s="265"/>
      <c r="BV97" s="265"/>
      <c r="BW97" s="265"/>
      <c r="BX97" s="265"/>
      <c r="BY97" s="265"/>
      <c r="BZ97" s="265"/>
      <c r="CA97" s="265"/>
      <c r="CB97" s="265"/>
      <c r="CC97" s="265"/>
      <c r="CD97" s="265"/>
      <c r="CE97" s="265"/>
      <c r="CF97" s="265"/>
      <c r="CG97" s="265"/>
      <c r="CH97" s="265"/>
      <c r="CI97" s="265"/>
      <c r="CJ97" s="265"/>
      <c r="CK97" s="265"/>
      <c r="CL97" s="265"/>
      <c r="CM97" s="265"/>
      <c r="CN97" s="265"/>
      <c r="CO97" s="265"/>
      <c r="CP97" s="265"/>
      <c r="CQ97" s="265"/>
      <c r="CR97" s="265"/>
      <c r="CS97" s="265"/>
      <c r="CT97" s="265"/>
      <c r="CU97" s="265"/>
      <c r="CV97" s="265"/>
      <c r="CW97" s="265"/>
      <c r="CX97" s="265"/>
      <c r="CY97" s="265"/>
      <c r="CZ97" s="265"/>
      <c r="DA97" s="265"/>
      <c r="DB97" s="265"/>
      <c r="DC97" s="265"/>
      <c r="DD97" s="265"/>
      <c r="DE97" s="265"/>
      <c r="DF97" s="265"/>
      <c r="DG97" s="265"/>
      <c r="DH97" s="265"/>
      <c r="DI97" s="265"/>
      <c r="DJ97" s="265"/>
      <c r="DK97" s="265"/>
      <c r="DL97" s="265"/>
      <c r="DM97" s="265"/>
      <c r="DN97" s="265"/>
      <c r="DO97" s="265"/>
      <c r="DP97" s="265"/>
      <c r="DQ97" s="265"/>
      <c r="DR97" s="265"/>
      <c r="DS97" s="265"/>
      <c r="DT97" s="265"/>
      <c r="DU97" s="265"/>
      <c r="DV97" s="265"/>
      <c r="DW97" s="265"/>
      <c r="DX97" s="265"/>
      <c r="DY97" s="265"/>
      <c r="DZ97" s="265"/>
      <c r="EA97" s="265"/>
      <c r="EB97" s="265"/>
      <c r="EC97" s="265"/>
      <c r="ED97" s="265"/>
      <c r="EE97" s="265"/>
      <c r="EF97" s="265"/>
      <c r="EG97" s="265"/>
      <c r="EH97" s="265"/>
      <c r="EI97" s="265"/>
      <c r="EJ97" s="265"/>
      <c r="EK97" s="265"/>
      <c r="EL97" s="265"/>
      <c r="EM97" s="265"/>
      <c r="EN97" s="265"/>
      <c r="EO97" s="265"/>
      <c r="EP97" s="265"/>
      <c r="EQ97" s="265"/>
      <c r="ER97" s="265"/>
      <c r="ES97" s="265"/>
      <c r="ET97" s="265"/>
      <c r="EU97" s="265"/>
      <c r="EV97" s="265"/>
      <c r="EW97" s="265"/>
      <c r="EX97" s="265"/>
      <c r="EY97" s="265"/>
      <c r="EZ97" s="265"/>
      <c r="FA97" s="265"/>
      <c r="FB97" s="265"/>
      <c r="FC97" s="265"/>
      <c r="FD97" s="265"/>
      <c r="FE97" s="265"/>
      <c r="FF97" s="265"/>
      <c r="FG97" s="265"/>
      <c r="FH97" s="265"/>
      <c r="FI97" s="265"/>
      <c r="FJ97" s="265"/>
      <c r="FK97" s="265"/>
      <c r="FL97" s="265"/>
      <c r="FM97" s="265"/>
      <c r="FN97" s="265"/>
      <c r="FO97" s="265"/>
      <c r="FP97" s="265"/>
      <c r="FQ97" s="265"/>
      <c r="FR97" s="265"/>
      <c r="FS97" s="265"/>
      <c r="FT97" s="265"/>
      <c r="FU97" s="265"/>
      <c r="FV97" s="265"/>
      <c r="FW97" s="265"/>
      <c r="FX97" s="265"/>
      <c r="FY97" s="265"/>
      <c r="FZ97" s="265"/>
      <c r="GA97" s="265"/>
      <c r="GB97" s="265"/>
      <c r="GC97" s="265"/>
      <c r="GD97" s="265"/>
      <c r="GE97" s="265"/>
      <c r="GF97" s="265"/>
      <c r="GG97" s="265"/>
      <c r="GH97" s="265"/>
      <c r="GI97" s="265"/>
      <c r="GJ97" s="265"/>
      <c r="GK97" s="265"/>
      <c r="GL97" s="265"/>
      <c r="GM97" s="265"/>
      <c r="GN97" s="265"/>
      <c r="GO97" s="265"/>
      <c r="GP97" s="265"/>
      <c r="GQ97" s="265"/>
      <c r="GR97" s="265"/>
      <c r="GS97" s="265"/>
      <c r="GT97" s="265"/>
      <c r="GU97" s="265"/>
      <c r="GV97" s="265"/>
      <c r="GW97" s="265"/>
      <c r="GX97" s="265"/>
      <c r="GY97" s="265"/>
      <c r="GZ97" s="265"/>
      <c r="HA97" s="265"/>
      <c r="HB97" s="265"/>
      <c r="HC97" s="265"/>
      <c r="HD97" s="265"/>
      <c r="HE97" s="265"/>
      <c r="HF97" s="265"/>
      <c r="HG97" s="265"/>
      <c r="HH97" s="265"/>
      <c r="HI97" s="265"/>
      <c r="HJ97" s="265"/>
      <c r="HK97" s="265"/>
      <c r="HL97" s="265"/>
      <c r="HM97" s="265"/>
      <c r="HN97" s="265"/>
      <c r="HO97" s="265"/>
      <c r="HP97" s="265"/>
      <c r="HQ97" s="265"/>
      <c r="HR97" s="265"/>
      <c r="HS97" s="265"/>
      <c r="HT97" s="265"/>
      <c r="HU97" s="265"/>
      <c r="HV97" s="265"/>
      <c r="HW97" s="265"/>
      <c r="HX97" s="265"/>
      <c r="HY97" s="265"/>
      <c r="HZ97" s="265"/>
      <c r="IA97" s="265"/>
      <c r="IB97" s="265"/>
      <c r="IC97" s="265"/>
      <c r="ID97" s="265"/>
      <c r="IE97" s="265"/>
      <c r="IF97" s="265"/>
      <c r="IG97" s="265"/>
      <c r="IH97" s="265"/>
      <c r="II97" s="265"/>
      <c r="IJ97" s="265"/>
      <c r="IK97" s="265"/>
      <c r="IL97" s="265"/>
      <c r="IM97" s="265"/>
      <c r="IN97" s="265"/>
      <c r="IO97" s="265"/>
      <c r="IP97" s="265"/>
      <c r="IQ97" s="265"/>
      <c r="IR97" s="265"/>
      <c r="IS97" s="265"/>
      <c r="IT97" s="265"/>
      <c r="IU97" s="265"/>
      <c r="IV97" s="265"/>
    </row>
    <row r="98" spans="1:256" s="469" customFormat="1" ht="15" customHeight="1">
      <c r="A98" s="270"/>
      <c r="B98" s="270"/>
      <c r="C98" s="270"/>
      <c r="D98" s="461"/>
      <c r="E98" s="461"/>
      <c r="F98" s="461"/>
      <c r="G98" s="267"/>
      <c r="H98" s="267"/>
      <c r="I98" s="265"/>
      <c r="J98" s="266"/>
      <c r="K98" s="265"/>
      <c r="L98" s="265"/>
      <c r="M98" s="266"/>
      <c r="N98" s="265"/>
      <c r="O98" s="265"/>
      <c r="P98" s="265"/>
      <c r="Q98" s="265"/>
      <c r="R98" s="265"/>
      <c r="S98" s="265"/>
      <c r="T98" s="265"/>
      <c r="U98" s="265"/>
      <c r="V98" s="265"/>
      <c r="W98" s="265"/>
      <c r="X98" s="265"/>
      <c r="Y98" s="265"/>
      <c r="Z98" s="265"/>
      <c r="AA98" s="265"/>
      <c r="AB98" s="265"/>
      <c r="AC98" s="265"/>
      <c r="AD98" s="265"/>
      <c r="AE98" s="265"/>
      <c r="AF98" s="265"/>
      <c r="AG98" s="265"/>
      <c r="AH98" s="265"/>
      <c r="AI98" s="265"/>
      <c r="AJ98" s="265"/>
      <c r="AK98" s="265"/>
      <c r="AL98" s="265"/>
      <c r="AM98" s="265"/>
      <c r="AN98" s="265"/>
      <c r="AO98" s="265"/>
      <c r="AP98" s="265"/>
      <c r="AQ98" s="265"/>
      <c r="AR98" s="265"/>
      <c r="AS98" s="265"/>
      <c r="AT98" s="265"/>
      <c r="AU98" s="265"/>
      <c r="AV98" s="265"/>
      <c r="AW98" s="265"/>
      <c r="AX98" s="265"/>
      <c r="AY98" s="265"/>
      <c r="AZ98" s="265"/>
      <c r="BA98" s="265"/>
      <c r="BB98" s="265"/>
      <c r="BC98" s="265"/>
      <c r="BD98" s="265"/>
      <c r="BE98" s="265"/>
      <c r="BF98" s="265"/>
      <c r="BG98" s="265"/>
      <c r="BH98" s="265"/>
      <c r="BI98" s="265"/>
      <c r="BJ98" s="265"/>
      <c r="BK98" s="265"/>
      <c r="BL98" s="265"/>
      <c r="BM98" s="265"/>
      <c r="BN98" s="265"/>
      <c r="BO98" s="265"/>
      <c r="BP98" s="265"/>
      <c r="BQ98" s="265"/>
      <c r="BR98" s="265"/>
      <c r="BS98" s="265"/>
      <c r="BT98" s="265"/>
      <c r="BU98" s="265"/>
      <c r="BV98" s="265"/>
      <c r="BW98" s="265"/>
      <c r="BX98" s="265"/>
      <c r="BY98" s="265"/>
      <c r="BZ98" s="265"/>
      <c r="CA98" s="265"/>
      <c r="CB98" s="265"/>
      <c r="CC98" s="265"/>
      <c r="CD98" s="265"/>
      <c r="CE98" s="265"/>
      <c r="CF98" s="265"/>
      <c r="CG98" s="265"/>
      <c r="CH98" s="265"/>
      <c r="CI98" s="265"/>
      <c r="CJ98" s="265"/>
      <c r="CK98" s="265"/>
      <c r="CL98" s="265"/>
      <c r="CM98" s="265"/>
      <c r="CN98" s="265"/>
      <c r="CO98" s="265"/>
      <c r="CP98" s="265"/>
      <c r="CQ98" s="265"/>
      <c r="CR98" s="265"/>
      <c r="CS98" s="265"/>
      <c r="CT98" s="265"/>
      <c r="CU98" s="265"/>
      <c r="CV98" s="265"/>
      <c r="CW98" s="265"/>
      <c r="CX98" s="265"/>
      <c r="CY98" s="265"/>
      <c r="CZ98" s="265"/>
      <c r="DA98" s="265"/>
      <c r="DB98" s="265"/>
      <c r="DC98" s="265"/>
      <c r="DD98" s="265"/>
      <c r="DE98" s="265"/>
      <c r="DF98" s="265"/>
      <c r="DG98" s="265"/>
      <c r="DH98" s="265"/>
      <c r="DI98" s="265"/>
      <c r="DJ98" s="265"/>
      <c r="DK98" s="265"/>
      <c r="DL98" s="265"/>
      <c r="DM98" s="265"/>
      <c r="DN98" s="265"/>
      <c r="DO98" s="265"/>
      <c r="DP98" s="265"/>
      <c r="DQ98" s="265"/>
      <c r="DR98" s="265"/>
      <c r="DS98" s="265"/>
      <c r="DT98" s="265"/>
      <c r="DU98" s="265"/>
      <c r="DV98" s="265"/>
      <c r="DW98" s="265"/>
      <c r="DX98" s="265"/>
      <c r="DY98" s="265"/>
      <c r="DZ98" s="265"/>
      <c r="EA98" s="265"/>
      <c r="EB98" s="265"/>
      <c r="EC98" s="265"/>
      <c r="ED98" s="265"/>
      <c r="EE98" s="265"/>
      <c r="EF98" s="265"/>
      <c r="EG98" s="265"/>
      <c r="EH98" s="265"/>
      <c r="EI98" s="265"/>
      <c r="EJ98" s="265"/>
      <c r="EK98" s="265"/>
      <c r="EL98" s="265"/>
      <c r="EM98" s="265"/>
      <c r="EN98" s="265"/>
      <c r="EO98" s="265"/>
      <c r="EP98" s="265"/>
      <c r="EQ98" s="265"/>
      <c r="ER98" s="265"/>
      <c r="ES98" s="265"/>
      <c r="ET98" s="265"/>
      <c r="EU98" s="265"/>
      <c r="EV98" s="265"/>
      <c r="EW98" s="265"/>
      <c r="EX98" s="265"/>
      <c r="EY98" s="265"/>
      <c r="EZ98" s="265"/>
      <c r="FA98" s="265"/>
      <c r="FB98" s="265"/>
      <c r="FC98" s="265"/>
      <c r="FD98" s="265"/>
      <c r="FE98" s="265"/>
      <c r="FF98" s="265"/>
      <c r="FG98" s="265"/>
      <c r="FH98" s="265"/>
      <c r="FI98" s="265"/>
      <c r="FJ98" s="265"/>
      <c r="FK98" s="265"/>
      <c r="FL98" s="265"/>
      <c r="FM98" s="265"/>
      <c r="FN98" s="265"/>
      <c r="FO98" s="265"/>
      <c r="FP98" s="265"/>
      <c r="FQ98" s="265"/>
      <c r="FR98" s="265"/>
      <c r="FS98" s="265"/>
      <c r="FT98" s="265"/>
      <c r="FU98" s="265"/>
      <c r="FV98" s="265"/>
      <c r="FW98" s="265"/>
      <c r="FX98" s="265"/>
      <c r="FY98" s="265"/>
      <c r="FZ98" s="265"/>
      <c r="GA98" s="265"/>
      <c r="GB98" s="265"/>
      <c r="GC98" s="265"/>
      <c r="GD98" s="265"/>
      <c r="GE98" s="265"/>
      <c r="GF98" s="265"/>
      <c r="GG98" s="265"/>
      <c r="GH98" s="265"/>
      <c r="GI98" s="265"/>
      <c r="GJ98" s="265"/>
      <c r="GK98" s="265"/>
      <c r="GL98" s="265"/>
      <c r="GM98" s="265"/>
      <c r="GN98" s="265"/>
      <c r="GO98" s="265"/>
      <c r="GP98" s="265"/>
      <c r="GQ98" s="265"/>
      <c r="GR98" s="265"/>
      <c r="GS98" s="265"/>
      <c r="GT98" s="265"/>
      <c r="GU98" s="265"/>
      <c r="GV98" s="265"/>
      <c r="GW98" s="265"/>
      <c r="GX98" s="265"/>
      <c r="GY98" s="265"/>
      <c r="GZ98" s="265"/>
      <c r="HA98" s="265"/>
      <c r="HB98" s="265"/>
      <c r="HC98" s="265"/>
      <c r="HD98" s="265"/>
      <c r="HE98" s="265"/>
      <c r="HF98" s="265"/>
      <c r="HG98" s="265"/>
      <c r="HH98" s="265"/>
      <c r="HI98" s="265"/>
      <c r="HJ98" s="265"/>
      <c r="HK98" s="265"/>
      <c r="HL98" s="265"/>
      <c r="HM98" s="265"/>
      <c r="HN98" s="265"/>
      <c r="HO98" s="265"/>
      <c r="HP98" s="265"/>
      <c r="HQ98" s="265"/>
      <c r="HR98" s="265"/>
      <c r="HS98" s="265"/>
      <c r="HT98" s="265"/>
      <c r="HU98" s="265"/>
      <c r="HV98" s="265"/>
      <c r="HW98" s="265"/>
      <c r="HX98" s="265"/>
      <c r="HY98" s="265"/>
      <c r="HZ98" s="265"/>
      <c r="IA98" s="265"/>
      <c r="IB98" s="265"/>
      <c r="IC98" s="265"/>
      <c r="ID98" s="265"/>
      <c r="IE98" s="265"/>
      <c r="IF98" s="265"/>
      <c r="IG98" s="265"/>
      <c r="IH98" s="265"/>
      <c r="II98" s="265"/>
      <c r="IJ98" s="265"/>
      <c r="IK98" s="265"/>
      <c r="IL98" s="265"/>
      <c r="IM98" s="265"/>
      <c r="IN98" s="265"/>
      <c r="IO98" s="265"/>
      <c r="IP98" s="265"/>
      <c r="IQ98" s="265"/>
      <c r="IR98" s="265"/>
      <c r="IS98" s="265"/>
      <c r="IT98" s="265"/>
      <c r="IU98" s="265"/>
      <c r="IV98" s="265"/>
    </row>
    <row r="99" spans="1:256" s="469" customFormat="1" ht="15" customHeight="1">
      <c r="A99" s="270"/>
      <c r="B99" s="270"/>
      <c r="C99" s="270"/>
      <c r="D99" s="461"/>
      <c r="E99" s="461"/>
      <c r="F99" s="461"/>
      <c r="G99" s="267"/>
      <c r="H99" s="267"/>
      <c r="I99" s="265"/>
      <c r="J99" s="266"/>
      <c r="K99" s="265"/>
      <c r="L99" s="265"/>
      <c r="M99" s="266"/>
      <c r="N99" s="265"/>
      <c r="O99" s="265"/>
      <c r="P99" s="265"/>
      <c r="Q99" s="265"/>
      <c r="R99" s="265"/>
      <c r="S99" s="265"/>
      <c r="T99" s="265"/>
      <c r="U99" s="265"/>
      <c r="V99" s="265"/>
      <c r="W99" s="265"/>
      <c r="X99" s="265"/>
      <c r="Y99" s="265"/>
      <c r="Z99" s="265"/>
      <c r="AA99" s="265"/>
      <c r="AB99" s="265"/>
      <c r="AC99" s="265"/>
      <c r="AD99" s="265"/>
      <c r="AE99" s="265"/>
      <c r="AF99" s="265"/>
      <c r="AG99" s="265"/>
      <c r="AH99" s="265"/>
      <c r="AI99" s="265"/>
      <c r="AJ99" s="265"/>
      <c r="AK99" s="265"/>
      <c r="AL99" s="265"/>
      <c r="AM99" s="265"/>
      <c r="AN99" s="265"/>
      <c r="AO99" s="265"/>
      <c r="AP99" s="265"/>
      <c r="AQ99" s="265"/>
      <c r="AR99" s="265"/>
      <c r="AS99" s="265"/>
      <c r="AT99" s="265"/>
      <c r="AU99" s="265"/>
      <c r="AV99" s="265"/>
      <c r="AW99" s="265"/>
      <c r="AX99" s="265"/>
      <c r="AY99" s="265"/>
      <c r="AZ99" s="265"/>
      <c r="BA99" s="265"/>
      <c r="BB99" s="265"/>
      <c r="BC99" s="265"/>
      <c r="BD99" s="265"/>
      <c r="BE99" s="265"/>
      <c r="BF99" s="265"/>
      <c r="BG99" s="265"/>
      <c r="BH99" s="265"/>
      <c r="BI99" s="265"/>
      <c r="BJ99" s="265"/>
      <c r="BK99" s="265"/>
      <c r="BL99" s="265"/>
      <c r="BM99" s="265"/>
      <c r="BN99" s="265"/>
      <c r="BO99" s="265"/>
      <c r="BP99" s="265"/>
      <c r="BQ99" s="265"/>
      <c r="BR99" s="265"/>
      <c r="BS99" s="265"/>
      <c r="BT99" s="265"/>
      <c r="BU99" s="265"/>
      <c r="BV99" s="265"/>
      <c r="BW99" s="265"/>
      <c r="BX99" s="265"/>
      <c r="BY99" s="265"/>
      <c r="BZ99" s="265"/>
      <c r="CA99" s="265"/>
      <c r="CB99" s="265"/>
      <c r="CC99" s="265"/>
      <c r="CD99" s="265"/>
      <c r="CE99" s="265"/>
      <c r="CF99" s="265"/>
      <c r="CG99" s="265"/>
      <c r="CH99" s="265"/>
      <c r="CI99" s="265"/>
      <c r="CJ99" s="265"/>
      <c r="CK99" s="265"/>
      <c r="CL99" s="265"/>
      <c r="CM99" s="265"/>
      <c r="CN99" s="265"/>
      <c r="CO99" s="265"/>
      <c r="CP99" s="265"/>
      <c r="CQ99" s="265"/>
      <c r="CR99" s="265"/>
      <c r="CS99" s="265"/>
      <c r="CT99" s="265"/>
      <c r="CU99" s="265"/>
      <c r="CV99" s="265"/>
      <c r="CW99" s="265"/>
      <c r="CX99" s="265"/>
      <c r="CY99" s="265"/>
      <c r="CZ99" s="265"/>
      <c r="DA99" s="265"/>
      <c r="DB99" s="265"/>
      <c r="DC99" s="265"/>
      <c r="DD99" s="265"/>
      <c r="DE99" s="265"/>
      <c r="DF99" s="265"/>
      <c r="DG99" s="265"/>
      <c r="DH99" s="265"/>
      <c r="DI99" s="265"/>
      <c r="DJ99" s="265"/>
      <c r="DK99" s="265"/>
      <c r="DL99" s="265"/>
      <c r="DM99" s="265"/>
      <c r="DN99" s="265"/>
      <c r="DO99" s="265"/>
      <c r="DP99" s="265"/>
      <c r="DQ99" s="265"/>
      <c r="DR99" s="265"/>
      <c r="DS99" s="265"/>
      <c r="DT99" s="265"/>
      <c r="DU99" s="265"/>
      <c r="DV99" s="265"/>
      <c r="DW99" s="265"/>
      <c r="DX99" s="265"/>
      <c r="DY99" s="265"/>
      <c r="DZ99" s="265"/>
      <c r="EA99" s="265"/>
      <c r="EB99" s="265"/>
      <c r="EC99" s="265"/>
      <c r="ED99" s="265"/>
      <c r="EE99" s="265"/>
      <c r="EF99" s="265"/>
      <c r="EG99" s="265"/>
      <c r="EH99" s="265"/>
      <c r="EI99" s="265"/>
      <c r="EJ99" s="265"/>
      <c r="EK99" s="265"/>
      <c r="EL99" s="265"/>
      <c r="EM99" s="265"/>
      <c r="EN99" s="265"/>
      <c r="EO99" s="265"/>
      <c r="EP99" s="265"/>
      <c r="EQ99" s="265"/>
      <c r="ER99" s="265"/>
      <c r="ES99" s="265"/>
      <c r="ET99" s="265"/>
      <c r="EU99" s="265"/>
      <c r="EV99" s="265"/>
      <c r="EW99" s="265"/>
      <c r="EX99" s="265"/>
      <c r="EY99" s="265"/>
      <c r="EZ99" s="265"/>
      <c r="FA99" s="265"/>
      <c r="FB99" s="265"/>
      <c r="FC99" s="265"/>
      <c r="FD99" s="265"/>
      <c r="FE99" s="265"/>
      <c r="FF99" s="265"/>
      <c r="FG99" s="265"/>
      <c r="FH99" s="265"/>
      <c r="FI99" s="265"/>
      <c r="FJ99" s="265"/>
      <c r="FK99" s="265"/>
      <c r="FL99" s="265"/>
      <c r="FM99" s="265"/>
      <c r="FN99" s="265"/>
      <c r="FO99" s="265"/>
      <c r="FP99" s="265"/>
      <c r="FQ99" s="265"/>
      <c r="FR99" s="265"/>
      <c r="FS99" s="265"/>
      <c r="FT99" s="265"/>
      <c r="FU99" s="265"/>
      <c r="FV99" s="265"/>
      <c r="FW99" s="265"/>
      <c r="FX99" s="265"/>
      <c r="FY99" s="265"/>
      <c r="FZ99" s="265"/>
      <c r="GA99" s="265"/>
      <c r="GB99" s="265"/>
      <c r="GC99" s="265"/>
      <c r="GD99" s="265"/>
      <c r="GE99" s="265"/>
      <c r="GF99" s="265"/>
      <c r="GG99" s="265"/>
      <c r="GH99" s="265"/>
      <c r="GI99" s="265"/>
      <c r="GJ99" s="265"/>
      <c r="GK99" s="265"/>
      <c r="GL99" s="265"/>
      <c r="GM99" s="265"/>
      <c r="GN99" s="265"/>
      <c r="GO99" s="265"/>
      <c r="GP99" s="265"/>
      <c r="GQ99" s="265"/>
      <c r="GR99" s="265"/>
      <c r="GS99" s="265"/>
      <c r="GT99" s="265"/>
      <c r="GU99" s="265"/>
      <c r="GV99" s="265"/>
      <c r="GW99" s="265"/>
      <c r="GX99" s="265"/>
      <c r="GY99" s="265"/>
      <c r="GZ99" s="265"/>
      <c r="HA99" s="265"/>
      <c r="HB99" s="265"/>
      <c r="HC99" s="265"/>
      <c r="HD99" s="265"/>
      <c r="HE99" s="265"/>
      <c r="HF99" s="265"/>
      <c r="HG99" s="265"/>
      <c r="HH99" s="265"/>
      <c r="HI99" s="265"/>
      <c r="HJ99" s="265"/>
      <c r="HK99" s="265"/>
      <c r="HL99" s="265"/>
      <c r="HM99" s="265"/>
      <c r="HN99" s="265"/>
      <c r="HO99" s="265"/>
      <c r="HP99" s="265"/>
      <c r="HQ99" s="265"/>
      <c r="HR99" s="265"/>
      <c r="HS99" s="265"/>
      <c r="HT99" s="265"/>
      <c r="HU99" s="265"/>
      <c r="HV99" s="265"/>
      <c r="HW99" s="265"/>
      <c r="HX99" s="265"/>
      <c r="HY99" s="265"/>
      <c r="HZ99" s="265"/>
      <c r="IA99" s="265"/>
      <c r="IB99" s="265"/>
      <c r="IC99" s="265"/>
      <c r="ID99" s="265"/>
      <c r="IE99" s="265"/>
      <c r="IF99" s="265"/>
      <c r="IG99" s="265"/>
      <c r="IH99" s="265"/>
      <c r="II99" s="265"/>
      <c r="IJ99" s="265"/>
      <c r="IK99" s="265"/>
      <c r="IL99" s="265"/>
      <c r="IM99" s="265"/>
      <c r="IN99" s="265"/>
      <c r="IO99" s="265"/>
      <c r="IP99" s="265"/>
      <c r="IQ99" s="265"/>
      <c r="IR99" s="265"/>
      <c r="IS99" s="265"/>
      <c r="IT99" s="265"/>
      <c r="IU99" s="265"/>
      <c r="IV99" s="265"/>
    </row>
    <row r="100" spans="1:256" s="469" customFormat="1" ht="15" customHeight="1">
      <c r="A100" s="270"/>
      <c r="B100" s="270"/>
      <c r="C100" s="270"/>
      <c r="D100" s="461"/>
      <c r="E100" s="461"/>
      <c r="F100" s="461"/>
      <c r="G100" s="267"/>
      <c r="H100" s="267"/>
      <c r="I100" s="265"/>
      <c r="J100" s="266"/>
      <c r="K100" s="265"/>
      <c r="L100" s="265"/>
      <c r="M100" s="266"/>
      <c r="N100" s="265"/>
      <c r="O100" s="265"/>
      <c r="P100" s="265"/>
      <c r="Q100" s="265"/>
      <c r="R100" s="265"/>
      <c r="S100" s="265"/>
      <c r="T100" s="265"/>
      <c r="U100" s="265"/>
      <c r="V100" s="265"/>
      <c r="W100" s="265"/>
      <c r="X100" s="265"/>
      <c r="Y100" s="265"/>
      <c r="Z100" s="265"/>
      <c r="AA100" s="265"/>
      <c r="AB100" s="265"/>
      <c r="AC100" s="265"/>
      <c r="AD100" s="265"/>
      <c r="AE100" s="265"/>
      <c r="AF100" s="265"/>
      <c r="AG100" s="265"/>
      <c r="AH100" s="265"/>
      <c r="AI100" s="265"/>
      <c r="AJ100" s="265"/>
      <c r="AK100" s="265"/>
      <c r="AL100" s="265"/>
      <c r="AM100" s="265"/>
      <c r="AN100" s="265"/>
      <c r="AO100" s="265"/>
      <c r="AP100" s="265"/>
      <c r="AQ100" s="265"/>
      <c r="AR100" s="265"/>
      <c r="AS100" s="265"/>
      <c r="AT100" s="265"/>
      <c r="AU100" s="265"/>
      <c r="AV100" s="265"/>
      <c r="AW100" s="265"/>
      <c r="AX100" s="265"/>
      <c r="AY100" s="265"/>
      <c r="AZ100" s="265"/>
      <c r="BA100" s="265"/>
      <c r="BB100" s="265"/>
      <c r="BC100" s="265"/>
      <c r="BD100" s="265"/>
      <c r="BE100" s="265"/>
      <c r="BF100" s="265"/>
      <c r="BG100" s="265"/>
      <c r="BH100" s="265"/>
      <c r="BI100" s="265"/>
      <c r="BJ100" s="265"/>
      <c r="BK100" s="265"/>
      <c r="BL100" s="265"/>
      <c r="BM100" s="265"/>
      <c r="BN100" s="265"/>
      <c r="BO100" s="265"/>
      <c r="BP100" s="265"/>
      <c r="BQ100" s="265"/>
      <c r="BR100" s="265"/>
      <c r="BS100" s="265"/>
      <c r="BT100" s="265"/>
      <c r="BU100" s="265"/>
      <c r="BV100" s="265"/>
      <c r="BW100" s="265"/>
      <c r="BX100" s="265"/>
      <c r="BY100" s="265"/>
      <c r="BZ100" s="265"/>
      <c r="CA100" s="265"/>
      <c r="CB100" s="265"/>
      <c r="CC100" s="265"/>
      <c r="CD100" s="265"/>
      <c r="CE100" s="265"/>
      <c r="CF100" s="265"/>
      <c r="CG100" s="265"/>
      <c r="CH100" s="265"/>
      <c r="CI100" s="265"/>
      <c r="CJ100" s="265"/>
      <c r="CK100" s="265"/>
      <c r="CL100" s="265"/>
      <c r="CM100" s="265"/>
      <c r="CN100" s="265"/>
      <c r="CO100" s="265"/>
      <c r="CP100" s="265"/>
      <c r="CQ100" s="265"/>
      <c r="CR100" s="265"/>
      <c r="CS100" s="265"/>
      <c r="CT100" s="265"/>
      <c r="CU100" s="265"/>
      <c r="CV100" s="265"/>
      <c r="CW100" s="265"/>
      <c r="CX100" s="265"/>
      <c r="CY100" s="265"/>
      <c r="CZ100" s="265"/>
      <c r="DA100" s="265"/>
      <c r="DB100" s="265"/>
      <c r="DC100" s="265"/>
      <c r="DD100" s="265"/>
      <c r="DE100" s="265"/>
      <c r="DF100" s="265"/>
      <c r="DG100" s="265"/>
      <c r="DH100" s="265"/>
      <c r="DI100" s="265"/>
      <c r="DJ100" s="265"/>
      <c r="DK100" s="265"/>
      <c r="DL100" s="265"/>
      <c r="DM100" s="265"/>
      <c r="DN100" s="265"/>
      <c r="DO100" s="265"/>
      <c r="DP100" s="265"/>
      <c r="DQ100" s="265"/>
      <c r="DR100" s="265"/>
      <c r="DS100" s="265"/>
      <c r="DT100" s="265"/>
      <c r="DU100" s="265"/>
      <c r="DV100" s="265"/>
      <c r="DW100" s="265"/>
      <c r="DX100" s="265"/>
      <c r="DY100" s="265"/>
      <c r="DZ100" s="265"/>
      <c r="EA100" s="265"/>
      <c r="EB100" s="265"/>
      <c r="EC100" s="265"/>
      <c r="ED100" s="265"/>
      <c r="EE100" s="265"/>
      <c r="EF100" s="265"/>
      <c r="EG100" s="265"/>
      <c r="EH100" s="265"/>
      <c r="EI100" s="265"/>
      <c r="EJ100" s="265"/>
      <c r="EK100" s="265"/>
      <c r="EL100" s="265"/>
      <c r="EM100" s="265"/>
      <c r="EN100" s="265"/>
      <c r="EO100" s="265"/>
      <c r="EP100" s="265"/>
      <c r="EQ100" s="265"/>
      <c r="ER100" s="265"/>
      <c r="ES100" s="265"/>
      <c r="ET100" s="265"/>
      <c r="EU100" s="265"/>
      <c r="EV100" s="265"/>
      <c r="EW100" s="265"/>
      <c r="EX100" s="265"/>
      <c r="EY100" s="265"/>
      <c r="EZ100" s="265"/>
      <c r="FA100" s="265"/>
      <c r="FB100" s="265"/>
      <c r="FC100" s="265"/>
      <c r="FD100" s="265"/>
      <c r="FE100" s="265"/>
      <c r="FF100" s="265"/>
      <c r="FG100" s="265"/>
      <c r="FH100" s="265"/>
      <c r="FI100" s="265"/>
      <c r="FJ100" s="265"/>
      <c r="FK100" s="265"/>
      <c r="FL100" s="265"/>
      <c r="FM100" s="265"/>
      <c r="FN100" s="265"/>
      <c r="FO100" s="265"/>
      <c r="FP100" s="265"/>
      <c r="FQ100" s="265"/>
      <c r="FR100" s="265"/>
      <c r="FS100" s="265"/>
      <c r="FT100" s="265"/>
      <c r="FU100" s="265"/>
      <c r="FV100" s="265"/>
      <c r="FW100" s="265"/>
      <c r="FX100" s="265"/>
      <c r="FY100" s="265"/>
      <c r="FZ100" s="265"/>
      <c r="GA100" s="265"/>
      <c r="GB100" s="265"/>
      <c r="GC100" s="265"/>
      <c r="GD100" s="265"/>
      <c r="GE100" s="265"/>
      <c r="GF100" s="265"/>
      <c r="GG100" s="265"/>
      <c r="GH100" s="265"/>
      <c r="GI100" s="265"/>
      <c r="GJ100" s="265"/>
      <c r="GK100" s="265"/>
      <c r="GL100" s="265"/>
      <c r="GM100" s="265"/>
      <c r="GN100" s="265"/>
      <c r="GO100" s="265"/>
      <c r="GP100" s="265"/>
      <c r="GQ100" s="265"/>
      <c r="GR100" s="265"/>
      <c r="GS100" s="265"/>
      <c r="GT100" s="265"/>
      <c r="GU100" s="265"/>
      <c r="GV100" s="265"/>
      <c r="GW100" s="265"/>
      <c r="GX100" s="265"/>
      <c r="GY100" s="265"/>
      <c r="GZ100" s="265"/>
      <c r="HA100" s="265"/>
      <c r="HB100" s="265"/>
      <c r="HC100" s="265"/>
      <c r="HD100" s="265"/>
      <c r="HE100" s="265"/>
      <c r="HF100" s="265"/>
      <c r="HG100" s="265"/>
      <c r="HH100" s="265"/>
      <c r="HI100" s="265"/>
      <c r="HJ100" s="265"/>
      <c r="HK100" s="265"/>
      <c r="HL100" s="265"/>
      <c r="HM100" s="265"/>
      <c r="HN100" s="265"/>
      <c r="HO100" s="265"/>
      <c r="HP100" s="265"/>
      <c r="HQ100" s="265"/>
      <c r="HR100" s="265"/>
      <c r="HS100" s="265"/>
      <c r="HT100" s="265"/>
      <c r="HU100" s="265"/>
      <c r="HV100" s="265"/>
      <c r="HW100" s="265"/>
      <c r="HX100" s="265"/>
      <c r="HY100" s="265"/>
      <c r="HZ100" s="265"/>
      <c r="IA100" s="265"/>
      <c r="IB100" s="265"/>
      <c r="IC100" s="265"/>
      <c r="ID100" s="265"/>
      <c r="IE100" s="265"/>
      <c r="IF100" s="265"/>
      <c r="IG100" s="265"/>
      <c r="IH100" s="265"/>
      <c r="II100" s="265"/>
      <c r="IJ100" s="265"/>
      <c r="IK100" s="265"/>
      <c r="IL100" s="265"/>
      <c r="IM100" s="265"/>
      <c r="IN100" s="265"/>
      <c r="IO100" s="265"/>
      <c r="IP100" s="265"/>
      <c r="IQ100" s="265"/>
      <c r="IR100" s="265"/>
      <c r="IS100" s="265"/>
      <c r="IT100" s="265"/>
      <c r="IU100" s="265"/>
      <c r="IV100" s="265"/>
    </row>
    <row r="101" spans="1:256" s="469" customFormat="1" ht="15" customHeight="1">
      <c r="A101" s="270"/>
      <c r="B101" s="270"/>
      <c r="C101" s="270"/>
      <c r="D101" s="461"/>
      <c r="E101" s="461"/>
      <c r="F101" s="461"/>
      <c r="G101" s="267"/>
      <c r="H101" s="267"/>
      <c r="I101" s="265"/>
      <c r="J101" s="266"/>
      <c r="K101" s="265"/>
      <c r="L101" s="265"/>
      <c r="M101" s="266"/>
      <c r="N101" s="265"/>
      <c r="O101" s="265"/>
      <c r="P101" s="265"/>
      <c r="Q101" s="265"/>
      <c r="R101" s="265"/>
      <c r="S101" s="265"/>
      <c r="T101" s="265"/>
      <c r="U101" s="265"/>
      <c r="V101" s="265"/>
      <c r="W101" s="265"/>
      <c r="X101" s="265"/>
      <c r="Y101" s="265"/>
      <c r="Z101" s="265"/>
      <c r="AA101" s="265"/>
      <c r="AB101" s="265"/>
      <c r="AC101" s="265"/>
      <c r="AD101" s="265"/>
      <c r="AE101" s="265"/>
      <c r="AF101" s="265"/>
      <c r="AG101" s="265"/>
      <c r="AH101" s="265"/>
      <c r="AI101" s="265"/>
      <c r="AJ101" s="265"/>
      <c r="AK101" s="265"/>
      <c r="AL101" s="265"/>
      <c r="AM101" s="265"/>
      <c r="AN101" s="265"/>
      <c r="AO101" s="265"/>
      <c r="AP101" s="265"/>
      <c r="AQ101" s="265"/>
      <c r="AR101" s="265"/>
      <c r="AS101" s="265"/>
      <c r="AT101" s="265"/>
      <c r="AU101" s="265"/>
      <c r="AV101" s="265"/>
      <c r="AW101" s="265"/>
      <c r="AX101" s="265"/>
      <c r="AY101" s="265"/>
      <c r="AZ101" s="265"/>
      <c r="BA101" s="265"/>
      <c r="BB101" s="265"/>
      <c r="BC101" s="265"/>
      <c r="BD101" s="265"/>
      <c r="BE101" s="265"/>
      <c r="BF101" s="265"/>
      <c r="BG101" s="265"/>
      <c r="BH101" s="265"/>
      <c r="BI101" s="265"/>
      <c r="BJ101" s="265"/>
      <c r="BK101" s="265"/>
      <c r="BL101" s="265"/>
      <c r="BM101" s="265"/>
      <c r="BN101" s="265"/>
      <c r="BO101" s="265"/>
      <c r="BP101" s="265"/>
      <c r="BQ101" s="265"/>
      <c r="BR101" s="265"/>
      <c r="BS101" s="265"/>
      <c r="BT101" s="265"/>
      <c r="BU101" s="265"/>
      <c r="BV101" s="265"/>
      <c r="BW101" s="265"/>
      <c r="BX101" s="265"/>
      <c r="BY101" s="265"/>
      <c r="BZ101" s="265"/>
      <c r="CA101" s="265"/>
      <c r="CB101" s="265"/>
      <c r="CC101" s="265"/>
      <c r="CD101" s="265"/>
      <c r="CE101" s="265"/>
      <c r="CF101" s="265"/>
      <c r="CG101" s="265"/>
      <c r="CH101" s="265"/>
      <c r="CI101" s="265"/>
      <c r="CJ101" s="265"/>
      <c r="CK101" s="265"/>
      <c r="CL101" s="265"/>
      <c r="CM101" s="265"/>
      <c r="CN101" s="265"/>
      <c r="CO101" s="265"/>
      <c r="CP101" s="265"/>
      <c r="CQ101" s="265"/>
      <c r="CR101" s="265"/>
      <c r="CS101" s="265"/>
      <c r="CT101" s="265"/>
      <c r="CU101" s="265"/>
      <c r="CV101" s="265"/>
      <c r="CW101" s="265"/>
      <c r="CX101" s="265"/>
      <c r="CY101" s="265"/>
      <c r="CZ101" s="265"/>
      <c r="DA101" s="265"/>
      <c r="DB101" s="265"/>
      <c r="DC101" s="265"/>
      <c r="DD101" s="265"/>
      <c r="DE101" s="265"/>
      <c r="DF101" s="265"/>
      <c r="DG101" s="265"/>
      <c r="DH101" s="265"/>
      <c r="DI101" s="265"/>
      <c r="DJ101" s="265"/>
      <c r="DK101" s="265"/>
      <c r="DL101" s="265"/>
      <c r="DM101" s="265"/>
      <c r="DN101" s="265"/>
      <c r="DO101" s="265"/>
      <c r="DP101" s="265"/>
      <c r="DQ101" s="265"/>
      <c r="DR101" s="265"/>
      <c r="DS101" s="265"/>
      <c r="DT101" s="265"/>
      <c r="DU101" s="265"/>
      <c r="DV101" s="265"/>
      <c r="DW101" s="265"/>
      <c r="DX101" s="265"/>
      <c r="DY101" s="265"/>
      <c r="DZ101" s="265"/>
      <c r="EA101" s="265"/>
      <c r="EB101" s="265"/>
      <c r="EC101" s="265"/>
      <c r="ED101" s="265"/>
      <c r="EE101" s="265"/>
      <c r="EF101" s="265"/>
      <c r="EG101" s="265"/>
      <c r="EH101" s="265"/>
      <c r="EI101" s="265"/>
      <c r="EJ101" s="265"/>
      <c r="EK101" s="265"/>
      <c r="EL101" s="265"/>
      <c r="EM101" s="265"/>
      <c r="EN101" s="265"/>
      <c r="EO101" s="265"/>
      <c r="EP101" s="265"/>
      <c r="EQ101" s="265"/>
      <c r="ER101" s="265"/>
      <c r="ES101" s="265"/>
      <c r="ET101" s="265"/>
      <c r="EU101" s="265"/>
      <c r="EV101" s="265"/>
      <c r="EW101" s="265"/>
      <c r="EX101" s="265"/>
      <c r="EY101" s="265"/>
      <c r="EZ101" s="265"/>
      <c r="FA101" s="265"/>
      <c r="FB101" s="265"/>
      <c r="FC101" s="265"/>
      <c r="FD101" s="265"/>
      <c r="FE101" s="265"/>
      <c r="FF101" s="265"/>
      <c r="FG101" s="265"/>
      <c r="FH101" s="265"/>
      <c r="FI101" s="265"/>
      <c r="FJ101" s="265"/>
      <c r="FK101" s="265"/>
      <c r="FL101" s="265"/>
      <c r="FM101" s="265"/>
      <c r="FN101" s="265"/>
      <c r="FO101" s="265"/>
      <c r="FP101" s="265"/>
      <c r="FQ101" s="265"/>
      <c r="FR101" s="265"/>
      <c r="FS101" s="265"/>
      <c r="FT101" s="265"/>
      <c r="FU101" s="265"/>
      <c r="FV101" s="265"/>
      <c r="FW101" s="265"/>
      <c r="FX101" s="265"/>
      <c r="FY101" s="265"/>
      <c r="FZ101" s="265"/>
      <c r="GA101" s="265"/>
      <c r="GB101" s="265"/>
      <c r="GC101" s="265"/>
      <c r="GD101" s="265"/>
      <c r="GE101" s="265"/>
      <c r="GF101" s="265"/>
      <c r="GG101" s="265"/>
      <c r="GH101" s="265"/>
      <c r="GI101" s="265"/>
      <c r="GJ101" s="265"/>
      <c r="GK101" s="265"/>
      <c r="GL101" s="265"/>
      <c r="GM101" s="265"/>
      <c r="GN101" s="265"/>
      <c r="GO101" s="265"/>
      <c r="GP101" s="265"/>
      <c r="GQ101" s="265"/>
      <c r="GR101" s="265"/>
      <c r="GS101" s="265"/>
      <c r="GT101" s="265"/>
      <c r="GU101" s="265"/>
      <c r="GV101" s="265"/>
      <c r="GW101" s="265"/>
      <c r="GX101" s="265"/>
      <c r="GY101" s="265"/>
      <c r="GZ101" s="265"/>
      <c r="HA101" s="265"/>
      <c r="HB101" s="265"/>
      <c r="HC101" s="265"/>
      <c r="HD101" s="265"/>
      <c r="HE101" s="265"/>
      <c r="HF101" s="265"/>
      <c r="HG101" s="265"/>
      <c r="HH101" s="265"/>
      <c r="HI101" s="265"/>
      <c r="HJ101" s="265"/>
      <c r="HK101" s="265"/>
      <c r="HL101" s="265"/>
      <c r="HM101" s="265"/>
      <c r="HN101" s="265"/>
      <c r="HO101" s="265"/>
      <c r="HP101" s="265"/>
      <c r="HQ101" s="265"/>
      <c r="HR101" s="265"/>
      <c r="HS101" s="265"/>
      <c r="HT101" s="265"/>
      <c r="HU101" s="265"/>
      <c r="HV101" s="265"/>
      <c r="HW101" s="265"/>
      <c r="HX101" s="265"/>
      <c r="HY101" s="265"/>
      <c r="HZ101" s="265"/>
      <c r="IA101" s="265"/>
      <c r="IB101" s="265"/>
      <c r="IC101" s="265"/>
      <c r="ID101" s="265"/>
      <c r="IE101" s="265"/>
      <c r="IF101" s="265"/>
      <c r="IG101" s="265"/>
      <c r="IH101" s="265"/>
      <c r="II101" s="265"/>
      <c r="IJ101" s="265"/>
      <c r="IK101" s="265"/>
      <c r="IL101" s="265"/>
      <c r="IM101" s="265"/>
      <c r="IN101" s="265"/>
      <c r="IO101" s="265"/>
      <c r="IP101" s="265"/>
      <c r="IQ101" s="265"/>
      <c r="IR101" s="265"/>
      <c r="IS101" s="265"/>
      <c r="IT101" s="265"/>
      <c r="IU101" s="265"/>
      <c r="IV101" s="265"/>
    </row>
    <row r="102" spans="1:256" s="469" customFormat="1" ht="15" customHeight="1">
      <c r="A102" s="270"/>
      <c r="B102" s="270"/>
      <c r="C102" s="270"/>
      <c r="D102" s="461"/>
      <c r="E102" s="461"/>
      <c r="F102" s="461"/>
      <c r="G102" s="267"/>
      <c r="H102" s="267"/>
      <c r="I102" s="265"/>
      <c r="J102" s="266"/>
      <c r="K102" s="265"/>
      <c r="L102" s="265"/>
      <c r="M102" s="266"/>
      <c r="N102" s="265"/>
      <c r="O102" s="265"/>
      <c r="P102" s="265"/>
      <c r="Q102" s="265"/>
      <c r="R102" s="265"/>
      <c r="S102" s="265"/>
      <c r="T102" s="265"/>
      <c r="U102" s="265"/>
      <c r="V102" s="265"/>
      <c r="W102" s="265"/>
      <c r="X102" s="265"/>
      <c r="Y102" s="265"/>
      <c r="Z102" s="265"/>
      <c r="AA102" s="265"/>
      <c r="AB102" s="265"/>
      <c r="AC102" s="265"/>
      <c r="AD102" s="265"/>
      <c r="AE102" s="265"/>
      <c r="AF102" s="265"/>
      <c r="AG102" s="265"/>
      <c r="AH102" s="265"/>
      <c r="AI102" s="265"/>
      <c r="AJ102" s="265"/>
      <c r="AK102" s="265"/>
      <c r="AL102" s="265"/>
      <c r="AM102" s="265"/>
      <c r="AN102" s="265"/>
      <c r="AO102" s="265"/>
      <c r="AP102" s="265"/>
      <c r="AQ102" s="265"/>
      <c r="AR102" s="265"/>
      <c r="AS102" s="265"/>
      <c r="AT102" s="265"/>
      <c r="AU102" s="265"/>
      <c r="AV102" s="265"/>
      <c r="AW102" s="265"/>
      <c r="AX102" s="265"/>
      <c r="AY102" s="265"/>
      <c r="AZ102" s="265"/>
      <c r="BA102" s="265"/>
      <c r="BB102" s="265"/>
      <c r="BC102" s="265"/>
      <c r="BD102" s="265"/>
      <c r="BE102" s="265"/>
      <c r="BF102" s="265"/>
      <c r="BG102" s="265"/>
      <c r="BH102" s="265"/>
      <c r="BI102" s="265"/>
      <c r="BJ102" s="265"/>
      <c r="BK102" s="265"/>
      <c r="BL102" s="265"/>
      <c r="BM102" s="265"/>
      <c r="BN102" s="265"/>
      <c r="BO102" s="265"/>
      <c r="BP102" s="265"/>
      <c r="BQ102" s="265"/>
      <c r="BR102" s="265"/>
      <c r="BS102" s="265"/>
      <c r="BT102" s="265"/>
      <c r="BU102" s="265"/>
      <c r="BV102" s="265"/>
      <c r="BW102" s="265"/>
      <c r="BX102" s="265"/>
      <c r="BY102" s="265"/>
      <c r="BZ102" s="265"/>
      <c r="CA102" s="265"/>
      <c r="CB102" s="265"/>
      <c r="CC102" s="265"/>
      <c r="CD102" s="265"/>
      <c r="CE102" s="265"/>
      <c r="CF102" s="265"/>
      <c r="CG102" s="265"/>
      <c r="CH102" s="265"/>
      <c r="CI102" s="265"/>
      <c r="CJ102" s="265"/>
      <c r="CK102" s="265"/>
      <c r="CL102" s="265"/>
      <c r="CM102" s="265"/>
      <c r="CN102" s="265"/>
      <c r="CO102" s="265"/>
      <c r="CP102" s="265"/>
      <c r="CQ102" s="265"/>
      <c r="CR102" s="265"/>
      <c r="CS102" s="265"/>
      <c r="CT102" s="265"/>
      <c r="CU102" s="265"/>
      <c r="CV102" s="265"/>
      <c r="CW102" s="265"/>
      <c r="CX102" s="265"/>
      <c r="CY102" s="265"/>
      <c r="CZ102" s="265"/>
      <c r="DA102" s="265"/>
      <c r="DB102" s="265"/>
      <c r="DC102" s="265"/>
      <c r="DD102" s="265"/>
      <c r="DE102" s="265"/>
      <c r="DF102" s="265"/>
      <c r="DG102" s="265"/>
      <c r="DH102" s="265"/>
      <c r="DI102" s="265"/>
      <c r="DJ102" s="265"/>
      <c r="DK102" s="265"/>
      <c r="DL102" s="265"/>
      <c r="DM102" s="265"/>
      <c r="DN102" s="265"/>
      <c r="DO102" s="265"/>
      <c r="DP102" s="265"/>
      <c r="DQ102" s="265"/>
      <c r="DR102" s="265"/>
      <c r="DS102" s="265"/>
      <c r="DT102" s="265"/>
      <c r="DU102" s="265"/>
      <c r="DV102" s="265"/>
      <c r="DW102" s="265"/>
      <c r="DX102" s="265"/>
      <c r="DY102" s="265"/>
      <c r="DZ102" s="265"/>
      <c r="EA102" s="265"/>
      <c r="EB102" s="265"/>
      <c r="EC102" s="265"/>
      <c r="ED102" s="265"/>
      <c r="EE102" s="265"/>
      <c r="EF102" s="265"/>
      <c r="EG102" s="265"/>
      <c r="EH102" s="265"/>
      <c r="EI102" s="265"/>
      <c r="EJ102" s="265"/>
      <c r="EK102" s="265"/>
      <c r="EL102" s="265"/>
      <c r="EM102" s="265"/>
      <c r="EN102" s="265"/>
      <c r="EO102" s="265"/>
      <c r="EP102" s="265"/>
      <c r="EQ102" s="265"/>
      <c r="ER102" s="265"/>
      <c r="ES102" s="265"/>
      <c r="ET102" s="265"/>
      <c r="EU102" s="265"/>
      <c r="EV102" s="265"/>
      <c r="EW102" s="265"/>
      <c r="EX102" s="265"/>
      <c r="EY102" s="265"/>
      <c r="EZ102" s="265"/>
      <c r="FA102" s="265"/>
      <c r="FB102" s="265"/>
      <c r="FC102" s="265"/>
      <c r="FD102" s="265"/>
      <c r="FE102" s="265"/>
      <c r="FF102" s="265"/>
      <c r="FG102" s="265"/>
      <c r="FH102" s="265"/>
      <c r="FI102" s="265"/>
      <c r="FJ102" s="265"/>
      <c r="FK102" s="265"/>
      <c r="FL102" s="265"/>
      <c r="FM102" s="265"/>
      <c r="FN102" s="265"/>
      <c r="FO102" s="265"/>
      <c r="FP102" s="265"/>
      <c r="FQ102" s="265"/>
      <c r="FR102" s="265"/>
      <c r="FS102" s="265"/>
      <c r="FT102" s="265"/>
      <c r="FU102" s="265"/>
      <c r="FV102" s="265"/>
      <c r="FW102" s="265"/>
      <c r="FX102" s="265"/>
      <c r="FY102" s="265"/>
      <c r="FZ102" s="265"/>
      <c r="GA102" s="265"/>
      <c r="GB102" s="265"/>
      <c r="GC102" s="265"/>
      <c r="GD102" s="265"/>
      <c r="GE102" s="265"/>
      <c r="GF102" s="265"/>
      <c r="GG102" s="265"/>
      <c r="GH102" s="265"/>
      <c r="GI102" s="265"/>
      <c r="GJ102" s="265"/>
      <c r="GK102" s="265"/>
      <c r="GL102" s="265"/>
      <c r="GM102" s="265"/>
      <c r="GN102" s="265"/>
      <c r="GO102" s="265"/>
      <c r="GP102" s="265"/>
      <c r="GQ102" s="265"/>
      <c r="GR102" s="265"/>
      <c r="GS102" s="265"/>
      <c r="GT102" s="265"/>
      <c r="GU102" s="265"/>
      <c r="GV102" s="265"/>
      <c r="GW102" s="265"/>
      <c r="GX102" s="265"/>
      <c r="GY102" s="265"/>
      <c r="GZ102" s="265"/>
      <c r="HA102" s="265"/>
      <c r="HB102" s="265"/>
      <c r="HC102" s="265"/>
      <c r="HD102" s="265"/>
      <c r="HE102" s="265"/>
      <c r="HF102" s="265"/>
      <c r="HG102" s="265"/>
      <c r="HH102" s="265"/>
      <c r="HI102" s="265"/>
      <c r="HJ102" s="265"/>
      <c r="HK102" s="265"/>
      <c r="HL102" s="265"/>
      <c r="HM102" s="265"/>
      <c r="HN102" s="265"/>
      <c r="HO102" s="265"/>
      <c r="HP102" s="265"/>
      <c r="HQ102" s="265"/>
      <c r="HR102" s="265"/>
      <c r="HS102" s="265"/>
      <c r="HT102" s="265"/>
      <c r="HU102" s="265"/>
      <c r="HV102" s="265"/>
      <c r="HW102" s="265"/>
      <c r="HX102" s="265"/>
      <c r="HY102" s="265"/>
      <c r="HZ102" s="265"/>
      <c r="IA102" s="265"/>
      <c r="IB102" s="265"/>
      <c r="IC102" s="265"/>
      <c r="ID102" s="265"/>
      <c r="IE102" s="265"/>
      <c r="IF102" s="265"/>
      <c r="IG102" s="265"/>
      <c r="IH102" s="265"/>
      <c r="II102" s="265"/>
      <c r="IJ102" s="265"/>
      <c r="IK102" s="265"/>
      <c r="IL102" s="265"/>
      <c r="IM102" s="265"/>
      <c r="IN102" s="265"/>
      <c r="IO102" s="265"/>
      <c r="IP102" s="265"/>
      <c r="IQ102" s="265"/>
      <c r="IR102" s="265"/>
      <c r="IS102" s="265"/>
      <c r="IT102" s="265"/>
      <c r="IU102" s="265"/>
      <c r="IV102" s="265"/>
    </row>
    <row r="103" spans="1:256" s="469" customFormat="1" ht="15" customHeight="1">
      <c r="A103" s="270"/>
      <c r="B103" s="270"/>
      <c r="C103" s="270"/>
      <c r="D103" s="461"/>
      <c r="E103" s="461"/>
      <c r="F103" s="461"/>
      <c r="G103" s="267"/>
      <c r="H103" s="267"/>
      <c r="I103" s="265"/>
      <c r="J103" s="266"/>
      <c r="K103" s="265"/>
      <c r="L103" s="265"/>
      <c r="M103" s="266"/>
      <c r="N103" s="265"/>
      <c r="O103" s="265"/>
      <c r="P103" s="265"/>
      <c r="Q103" s="265"/>
      <c r="R103" s="265"/>
      <c r="S103" s="265"/>
      <c r="T103" s="265"/>
      <c r="U103" s="265"/>
      <c r="V103" s="265"/>
      <c r="W103" s="265"/>
      <c r="X103" s="265"/>
      <c r="Y103" s="265"/>
      <c r="Z103" s="265"/>
      <c r="AA103" s="265"/>
      <c r="AB103" s="265"/>
      <c r="AC103" s="265"/>
      <c r="AD103" s="265"/>
      <c r="AE103" s="265"/>
      <c r="AF103" s="265"/>
      <c r="AG103" s="265"/>
      <c r="AH103" s="265"/>
      <c r="AI103" s="265"/>
      <c r="AJ103" s="265"/>
      <c r="AK103" s="265"/>
      <c r="AL103" s="265"/>
      <c r="AM103" s="265"/>
      <c r="AN103" s="265"/>
      <c r="AO103" s="265"/>
      <c r="AP103" s="265"/>
      <c r="AQ103" s="265"/>
      <c r="AR103" s="265"/>
      <c r="AS103" s="265"/>
      <c r="AT103" s="265"/>
      <c r="AU103" s="265"/>
      <c r="AV103" s="265"/>
      <c r="AW103" s="265"/>
      <c r="AX103" s="265"/>
      <c r="AY103" s="265"/>
      <c r="AZ103" s="265"/>
      <c r="BA103" s="265"/>
      <c r="BB103" s="265"/>
      <c r="BC103" s="265"/>
      <c r="BD103" s="265"/>
      <c r="BE103" s="265"/>
      <c r="BF103" s="265"/>
      <c r="BG103" s="265"/>
      <c r="BH103" s="265"/>
      <c r="BI103" s="265"/>
      <c r="BJ103" s="265"/>
      <c r="BK103" s="265"/>
      <c r="BL103" s="265"/>
      <c r="BM103" s="265"/>
      <c r="BN103" s="265"/>
      <c r="BO103" s="265"/>
      <c r="BP103" s="265"/>
      <c r="BQ103" s="265"/>
      <c r="BR103" s="265"/>
      <c r="BS103" s="265"/>
      <c r="BT103" s="265"/>
      <c r="BU103" s="265"/>
      <c r="BV103" s="265"/>
      <c r="BW103" s="265"/>
      <c r="BX103" s="265"/>
      <c r="BY103" s="265"/>
      <c r="BZ103" s="265"/>
      <c r="CA103" s="265"/>
      <c r="CB103" s="265"/>
      <c r="CC103" s="265"/>
      <c r="CD103" s="265"/>
      <c r="CE103" s="265"/>
      <c r="CF103" s="265"/>
      <c r="CG103" s="265"/>
      <c r="CH103" s="265"/>
      <c r="CI103" s="265"/>
      <c r="CJ103" s="265"/>
      <c r="CK103" s="265"/>
      <c r="CL103" s="265"/>
      <c r="CM103" s="265"/>
      <c r="CN103" s="265"/>
      <c r="CO103" s="265"/>
      <c r="CP103" s="265"/>
      <c r="CQ103" s="265"/>
      <c r="CR103" s="265"/>
      <c r="CS103" s="265"/>
      <c r="CT103" s="265"/>
      <c r="CU103" s="265"/>
      <c r="CV103" s="265"/>
      <c r="CW103" s="265"/>
      <c r="CX103" s="265"/>
      <c r="CY103" s="265"/>
      <c r="CZ103" s="265"/>
      <c r="DA103" s="265"/>
      <c r="DB103" s="265"/>
      <c r="DC103" s="265"/>
      <c r="DD103" s="265"/>
      <c r="DE103" s="265"/>
      <c r="DF103" s="265"/>
      <c r="DG103" s="265"/>
      <c r="DH103" s="265"/>
      <c r="DI103" s="265"/>
      <c r="DJ103" s="265"/>
      <c r="DK103" s="265"/>
      <c r="DL103" s="265"/>
      <c r="DM103" s="265"/>
      <c r="DN103" s="265"/>
      <c r="DO103" s="265"/>
      <c r="DP103" s="265"/>
      <c r="DQ103" s="265"/>
      <c r="DR103" s="265"/>
      <c r="DS103" s="265"/>
      <c r="DT103" s="265"/>
      <c r="DU103" s="265"/>
      <c r="DV103" s="265"/>
      <c r="DW103" s="265"/>
      <c r="DX103" s="265"/>
      <c r="DY103" s="265"/>
      <c r="DZ103" s="265"/>
      <c r="EA103" s="265"/>
      <c r="EB103" s="265"/>
      <c r="EC103" s="265"/>
      <c r="ED103" s="265"/>
      <c r="EE103" s="265"/>
      <c r="EF103" s="265"/>
      <c r="EG103" s="265"/>
      <c r="EH103" s="265"/>
      <c r="EI103" s="265"/>
      <c r="EJ103" s="265"/>
      <c r="EK103" s="265"/>
      <c r="EL103" s="265"/>
      <c r="EM103" s="265"/>
      <c r="EN103" s="265"/>
      <c r="EO103" s="265"/>
      <c r="EP103" s="265"/>
      <c r="EQ103" s="265"/>
      <c r="ER103" s="265"/>
      <c r="ES103" s="265"/>
      <c r="ET103" s="265"/>
      <c r="EU103" s="265"/>
      <c r="EV103" s="265"/>
      <c r="EW103" s="265"/>
      <c r="EX103" s="265"/>
      <c r="EY103" s="265"/>
      <c r="EZ103" s="265"/>
      <c r="FA103" s="265"/>
      <c r="FB103" s="265"/>
      <c r="FC103" s="265"/>
      <c r="FD103" s="265"/>
      <c r="FE103" s="265"/>
      <c r="FF103" s="265"/>
      <c r="FG103" s="265"/>
      <c r="FH103" s="265"/>
      <c r="FI103" s="265"/>
      <c r="FJ103" s="265"/>
      <c r="FK103" s="265"/>
      <c r="FL103" s="265"/>
      <c r="FM103" s="265"/>
      <c r="FN103" s="265"/>
      <c r="FO103" s="265"/>
      <c r="FP103" s="265"/>
      <c r="FQ103" s="265"/>
      <c r="FR103" s="265"/>
      <c r="FS103" s="265"/>
      <c r="FT103" s="265"/>
      <c r="FU103" s="265"/>
      <c r="FV103" s="265"/>
      <c r="FW103" s="265"/>
      <c r="FX103" s="265"/>
      <c r="FY103" s="265"/>
      <c r="FZ103" s="265"/>
      <c r="GA103" s="265"/>
      <c r="GB103" s="265"/>
      <c r="GC103" s="265"/>
      <c r="GD103" s="265"/>
      <c r="GE103" s="265"/>
      <c r="GF103" s="265"/>
      <c r="GG103" s="265"/>
      <c r="GH103" s="265"/>
      <c r="GI103" s="265"/>
      <c r="GJ103" s="265"/>
      <c r="GK103" s="265"/>
      <c r="GL103" s="265"/>
      <c r="GM103" s="265"/>
      <c r="GN103" s="265"/>
      <c r="GO103" s="265"/>
      <c r="GP103" s="265"/>
      <c r="GQ103" s="265"/>
      <c r="GR103" s="265"/>
      <c r="GS103" s="265"/>
      <c r="GT103" s="265"/>
      <c r="GU103" s="265"/>
      <c r="GV103" s="265"/>
      <c r="GW103" s="265"/>
      <c r="GX103" s="265"/>
      <c r="GY103" s="265"/>
      <c r="GZ103" s="265"/>
      <c r="HA103" s="265"/>
      <c r="HB103" s="265"/>
      <c r="HC103" s="265"/>
      <c r="HD103" s="265"/>
      <c r="HE103" s="265"/>
      <c r="HF103" s="265"/>
      <c r="HG103" s="265"/>
      <c r="HH103" s="265"/>
      <c r="HI103" s="265"/>
      <c r="HJ103" s="265"/>
      <c r="HK103" s="265"/>
      <c r="HL103" s="265"/>
      <c r="HM103" s="265"/>
      <c r="HN103" s="265"/>
      <c r="HO103" s="265"/>
      <c r="HP103" s="265"/>
      <c r="HQ103" s="265"/>
      <c r="HR103" s="265"/>
      <c r="HS103" s="265"/>
      <c r="HT103" s="265"/>
      <c r="HU103" s="265"/>
      <c r="HV103" s="265"/>
      <c r="HW103" s="265"/>
      <c r="HX103" s="265"/>
      <c r="HY103" s="265"/>
      <c r="HZ103" s="265"/>
      <c r="IA103" s="265"/>
      <c r="IB103" s="265"/>
      <c r="IC103" s="265"/>
      <c r="ID103" s="265"/>
      <c r="IE103" s="265"/>
      <c r="IF103" s="265"/>
      <c r="IG103" s="265"/>
      <c r="IH103" s="265"/>
      <c r="II103" s="265"/>
      <c r="IJ103" s="265"/>
      <c r="IK103" s="265"/>
      <c r="IL103" s="265"/>
      <c r="IM103" s="265"/>
      <c r="IN103" s="265"/>
      <c r="IO103" s="265"/>
      <c r="IP103" s="265"/>
      <c r="IQ103" s="265"/>
      <c r="IR103" s="265"/>
      <c r="IS103" s="265"/>
      <c r="IT103" s="265"/>
      <c r="IU103" s="265"/>
      <c r="IV103" s="265"/>
    </row>
    <row r="104" spans="1:256" s="469" customFormat="1" ht="15" customHeight="1">
      <c r="A104" s="270"/>
      <c r="B104" s="270"/>
      <c r="C104" s="270"/>
      <c r="D104" s="461"/>
      <c r="E104" s="461"/>
      <c r="F104" s="461"/>
      <c r="G104" s="267"/>
      <c r="H104" s="267"/>
      <c r="I104" s="265"/>
      <c r="J104" s="266"/>
      <c r="K104" s="265"/>
      <c r="L104" s="265"/>
      <c r="M104" s="266"/>
      <c r="N104" s="265"/>
      <c r="O104" s="265"/>
      <c r="P104" s="265"/>
      <c r="Q104" s="265"/>
      <c r="R104" s="265"/>
      <c r="S104" s="265"/>
      <c r="T104" s="265"/>
      <c r="U104" s="265"/>
      <c r="V104" s="265"/>
      <c r="W104" s="265"/>
      <c r="X104" s="265"/>
      <c r="Y104" s="265"/>
      <c r="Z104" s="265"/>
      <c r="AA104" s="265"/>
      <c r="AB104" s="265"/>
      <c r="AC104" s="265"/>
      <c r="AD104" s="265"/>
      <c r="AE104" s="265"/>
      <c r="AF104" s="265"/>
      <c r="AG104" s="265"/>
      <c r="AH104" s="265"/>
      <c r="AI104" s="265"/>
      <c r="AJ104" s="265"/>
      <c r="AK104" s="265"/>
      <c r="AL104" s="265"/>
      <c r="AM104" s="265"/>
      <c r="AN104" s="265"/>
      <c r="AO104" s="265"/>
      <c r="AP104" s="265"/>
      <c r="AQ104" s="265"/>
      <c r="AR104" s="265"/>
      <c r="AS104" s="265"/>
      <c r="AT104" s="265"/>
      <c r="AU104" s="265"/>
      <c r="AV104" s="265"/>
      <c r="AW104" s="265"/>
      <c r="AX104" s="265"/>
      <c r="AY104" s="265"/>
      <c r="AZ104" s="265"/>
      <c r="BA104" s="265"/>
      <c r="BB104" s="265"/>
      <c r="BC104" s="265"/>
      <c r="BD104" s="265"/>
      <c r="BE104" s="265"/>
      <c r="BF104" s="265"/>
      <c r="BG104" s="265"/>
      <c r="BH104" s="265"/>
      <c r="BI104" s="265"/>
      <c r="BJ104" s="265"/>
      <c r="BK104" s="265"/>
      <c r="BL104" s="265"/>
      <c r="BM104" s="265"/>
      <c r="BN104" s="265"/>
      <c r="BO104" s="265"/>
      <c r="BP104" s="265"/>
      <c r="BQ104" s="265"/>
      <c r="BR104" s="265"/>
      <c r="BS104" s="265"/>
      <c r="BT104" s="265"/>
      <c r="BU104" s="265"/>
      <c r="BV104" s="265"/>
      <c r="BW104" s="265"/>
      <c r="BX104" s="265"/>
      <c r="BY104" s="265"/>
      <c r="BZ104" s="265"/>
      <c r="CA104" s="265"/>
      <c r="CB104" s="265"/>
      <c r="CC104" s="265"/>
      <c r="CD104" s="265"/>
      <c r="CE104" s="265"/>
      <c r="CF104" s="265"/>
      <c r="CG104" s="265"/>
      <c r="CH104" s="265"/>
      <c r="CI104" s="265"/>
      <c r="CJ104" s="265"/>
      <c r="CK104" s="265"/>
      <c r="CL104" s="265"/>
      <c r="CM104" s="265"/>
      <c r="CN104" s="265"/>
      <c r="CO104" s="265"/>
      <c r="CP104" s="265"/>
      <c r="CQ104" s="265"/>
      <c r="CR104" s="265"/>
      <c r="CS104" s="265"/>
      <c r="CT104" s="265"/>
      <c r="CU104" s="265"/>
      <c r="CV104" s="265"/>
      <c r="CW104" s="265"/>
      <c r="CX104" s="265"/>
      <c r="CY104" s="265"/>
      <c r="CZ104" s="265"/>
      <c r="DA104" s="265"/>
      <c r="DB104" s="265"/>
      <c r="DC104" s="265"/>
      <c r="DD104" s="265"/>
      <c r="DE104" s="265"/>
      <c r="DF104" s="265"/>
      <c r="DG104" s="265"/>
      <c r="DH104" s="265"/>
      <c r="DI104" s="265"/>
      <c r="DJ104" s="265"/>
      <c r="DK104" s="265"/>
      <c r="DL104" s="265"/>
      <c r="DM104" s="265"/>
      <c r="DN104" s="265"/>
      <c r="DO104" s="265"/>
      <c r="DP104" s="265"/>
      <c r="DQ104" s="265"/>
      <c r="DR104" s="265"/>
      <c r="DS104" s="265"/>
      <c r="DT104" s="265"/>
      <c r="DU104" s="265"/>
      <c r="DV104" s="265"/>
      <c r="DW104" s="265"/>
      <c r="DX104" s="265"/>
      <c r="DY104" s="265"/>
      <c r="DZ104" s="265"/>
      <c r="EA104" s="265"/>
      <c r="EB104" s="265"/>
      <c r="EC104" s="265"/>
      <c r="ED104" s="265"/>
      <c r="EE104" s="265"/>
      <c r="EF104" s="265"/>
      <c r="EG104" s="265"/>
      <c r="EH104" s="265"/>
      <c r="EI104" s="265"/>
      <c r="EJ104" s="265"/>
      <c r="EK104" s="265"/>
      <c r="EL104" s="265"/>
      <c r="EM104" s="265"/>
      <c r="EN104" s="265"/>
      <c r="EO104" s="265"/>
      <c r="EP104" s="265"/>
      <c r="EQ104" s="265"/>
      <c r="ER104" s="265"/>
      <c r="ES104" s="265"/>
      <c r="ET104" s="265"/>
      <c r="EU104" s="265"/>
      <c r="EV104" s="265"/>
      <c r="EW104" s="265"/>
      <c r="EX104" s="265"/>
      <c r="EY104" s="265"/>
      <c r="EZ104" s="265"/>
      <c r="FA104" s="265"/>
      <c r="FB104" s="265"/>
      <c r="FC104" s="265"/>
      <c r="FD104" s="265"/>
      <c r="FE104" s="265"/>
      <c r="FF104" s="265"/>
      <c r="FG104" s="265"/>
      <c r="FH104" s="265"/>
      <c r="FI104" s="265"/>
      <c r="FJ104" s="265"/>
      <c r="FK104" s="265"/>
      <c r="FL104" s="265"/>
      <c r="FM104" s="265"/>
      <c r="FN104" s="265"/>
      <c r="FO104" s="265"/>
      <c r="FP104" s="265"/>
      <c r="FQ104" s="265"/>
      <c r="FR104" s="265"/>
      <c r="FS104" s="265"/>
      <c r="FT104" s="265"/>
      <c r="FU104" s="265"/>
      <c r="FV104" s="265"/>
      <c r="FW104" s="265"/>
      <c r="FX104" s="265"/>
      <c r="FY104" s="265"/>
      <c r="FZ104" s="265"/>
      <c r="GA104" s="265"/>
      <c r="GB104" s="265"/>
      <c r="GC104" s="265"/>
      <c r="GD104" s="265"/>
      <c r="GE104" s="265"/>
      <c r="GF104" s="265"/>
      <c r="GG104" s="265"/>
      <c r="GH104" s="265"/>
      <c r="GI104" s="265"/>
      <c r="GJ104" s="265"/>
      <c r="GK104" s="265"/>
      <c r="GL104" s="265"/>
      <c r="GM104" s="265"/>
      <c r="GN104" s="265"/>
      <c r="GO104" s="265"/>
      <c r="GP104" s="265"/>
      <c r="GQ104" s="265"/>
      <c r="GR104" s="265"/>
      <c r="GS104" s="265"/>
      <c r="GT104" s="265"/>
      <c r="GU104" s="265"/>
      <c r="GV104" s="265"/>
      <c r="GW104" s="265"/>
      <c r="GX104" s="265"/>
      <c r="GY104" s="265"/>
      <c r="GZ104" s="265"/>
      <c r="HA104" s="265"/>
      <c r="HB104" s="265"/>
      <c r="HC104" s="265"/>
      <c r="HD104" s="265"/>
      <c r="HE104" s="265"/>
      <c r="HF104" s="265"/>
      <c r="HG104" s="265"/>
      <c r="HH104" s="265"/>
      <c r="HI104" s="265"/>
      <c r="HJ104" s="265"/>
      <c r="HK104" s="265"/>
      <c r="HL104" s="265"/>
      <c r="HM104" s="265"/>
      <c r="HN104" s="265"/>
      <c r="HO104" s="265"/>
      <c r="HP104" s="265"/>
      <c r="HQ104" s="265"/>
      <c r="HR104" s="265"/>
      <c r="HS104" s="265"/>
      <c r="HT104" s="265"/>
      <c r="HU104" s="265"/>
      <c r="HV104" s="265"/>
      <c r="HW104" s="265"/>
      <c r="HX104" s="265"/>
      <c r="HY104" s="265"/>
      <c r="HZ104" s="265"/>
      <c r="IA104" s="265"/>
      <c r="IB104" s="265"/>
      <c r="IC104" s="265"/>
      <c r="ID104" s="265"/>
      <c r="IE104" s="265"/>
      <c r="IF104" s="265"/>
      <c r="IG104" s="265"/>
      <c r="IH104" s="265"/>
      <c r="II104" s="265"/>
      <c r="IJ104" s="265"/>
      <c r="IK104" s="265"/>
      <c r="IL104" s="265"/>
      <c r="IM104" s="265"/>
      <c r="IN104" s="265"/>
      <c r="IO104" s="265"/>
      <c r="IP104" s="265"/>
      <c r="IQ104" s="265"/>
      <c r="IR104" s="265"/>
      <c r="IS104" s="265"/>
      <c r="IT104" s="265"/>
      <c r="IU104" s="265"/>
      <c r="IV104" s="265"/>
    </row>
    <row r="105" spans="1:256" s="469" customFormat="1" ht="15" customHeight="1">
      <c r="A105" s="270"/>
      <c r="B105" s="270"/>
      <c r="C105" s="270"/>
      <c r="D105" s="461"/>
      <c r="E105" s="461"/>
      <c r="F105" s="461"/>
      <c r="G105" s="267"/>
      <c r="H105" s="267"/>
      <c r="I105" s="265"/>
      <c r="J105" s="266"/>
      <c r="K105" s="265"/>
      <c r="L105" s="265"/>
      <c r="M105" s="266"/>
      <c r="N105" s="265"/>
      <c r="O105" s="265"/>
      <c r="P105" s="265"/>
      <c r="Q105" s="265"/>
      <c r="R105" s="265"/>
      <c r="S105" s="265"/>
      <c r="T105" s="265"/>
      <c r="U105" s="265"/>
      <c r="V105" s="265"/>
      <c r="W105" s="265"/>
      <c r="X105" s="265"/>
      <c r="Y105" s="265"/>
      <c r="Z105" s="265"/>
      <c r="AA105" s="265"/>
      <c r="AB105" s="265"/>
      <c r="AC105" s="265"/>
      <c r="AD105" s="265"/>
      <c r="AE105" s="265"/>
      <c r="AF105" s="265"/>
      <c r="AG105" s="265"/>
      <c r="AH105" s="265"/>
      <c r="AI105" s="265"/>
      <c r="AJ105" s="265"/>
      <c r="AK105" s="265"/>
      <c r="AL105" s="265"/>
      <c r="AM105" s="265"/>
      <c r="AN105" s="265"/>
      <c r="AO105" s="265"/>
      <c r="AP105" s="265"/>
      <c r="AQ105" s="265"/>
      <c r="AR105" s="265"/>
      <c r="AS105" s="265"/>
      <c r="AT105" s="265"/>
      <c r="AU105" s="265"/>
      <c r="AV105" s="265"/>
      <c r="AW105" s="265"/>
      <c r="AX105" s="265"/>
      <c r="AY105" s="265"/>
      <c r="AZ105" s="265"/>
      <c r="BA105" s="265"/>
      <c r="BB105" s="265"/>
      <c r="BC105" s="265"/>
      <c r="BD105" s="265"/>
      <c r="BE105" s="265"/>
      <c r="BF105" s="265"/>
      <c r="BG105" s="265"/>
      <c r="BH105" s="265"/>
      <c r="BI105" s="265"/>
      <c r="BJ105" s="265"/>
      <c r="BK105" s="265"/>
      <c r="BL105" s="265"/>
      <c r="BM105" s="265"/>
      <c r="BN105" s="265"/>
      <c r="BO105" s="265"/>
      <c r="BP105" s="265"/>
      <c r="BQ105" s="265"/>
      <c r="BR105" s="265"/>
      <c r="BS105" s="265"/>
      <c r="BT105" s="265"/>
      <c r="BU105" s="265"/>
      <c r="BV105" s="265"/>
      <c r="BW105" s="265"/>
      <c r="BX105" s="265"/>
      <c r="BY105" s="265"/>
      <c r="BZ105" s="265"/>
      <c r="CA105" s="265"/>
      <c r="CB105" s="265"/>
      <c r="CC105" s="265"/>
      <c r="CD105" s="265"/>
      <c r="CE105" s="265"/>
      <c r="CF105" s="265"/>
      <c r="CG105" s="265"/>
      <c r="CH105" s="265"/>
      <c r="CI105" s="265"/>
      <c r="CJ105" s="265"/>
      <c r="CK105" s="265"/>
      <c r="CL105" s="265"/>
      <c r="CM105" s="265"/>
      <c r="CN105" s="265"/>
      <c r="CO105" s="265"/>
      <c r="CP105" s="265"/>
      <c r="CQ105" s="265"/>
      <c r="CR105" s="265"/>
      <c r="CS105" s="265"/>
      <c r="CT105" s="265"/>
      <c r="CU105" s="265"/>
      <c r="CV105" s="265"/>
      <c r="CW105" s="265"/>
      <c r="CX105" s="265"/>
      <c r="CY105" s="265"/>
      <c r="CZ105" s="265"/>
      <c r="DA105" s="265"/>
      <c r="DB105" s="265"/>
      <c r="DC105" s="265"/>
      <c r="DD105" s="265"/>
      <c r="DE105" s="265"/>
      <c r="DF105" s="265"/>
      <c r="DG105" s="265"/>
      <c r="DH105" s="265"/>
      <c r="DI105" s="265"/>
      <c r="DJ105" s="265"/>
      <c r="DK105" s="265"/>
      <c r="DL105" s="265"/>
      <c r="DM105" s="265"/>
      <c r="DN105" s="265"/>
      <c r="DO105" s="265"/>
      <c r="DP105" s="265"/>
      <c r="DQ105" s="265"/>
      <c r="DR105" s="265"/>
      <c r="DS105" s="265"/>
      <c r="DT105" s="265"/>
      <c r="DU105" s="265"/>
      <c r="DV105" s="265"/>
      <c r="DW105" s="265"/>
      <c r="DX105" s="265"/>
      <c r="DY105" s="265"/>
      <c r="DZ105" s="265"/>
      <c r="EA105" s="265"/>
      <c r="EB105" s="265"/>
      <c r="EC105" s="265"/>
      <c r="ED105" s="265"/>
      <c r="EE105" s="265"/>
      <c r="EF105" s="265"/>
      <c r="EG105" s="265"/>
      <c r="EH105" s="265"/>
      <c r="EI105" s="265"/>
      <c r="EJ105" s="265"/>
      <c r="EK105" s="265"/>
      <c r="EL105" s="265"/>
      <c r="EM105" s="265"/>
      <c r="EN105" s="265"/>
      <c r="EO105" s="265"/>
      <c r="EP105" s="265"/>
      <c r="EQ105" s="265"/>
      <c r="ER105" s="265"/>
      <c r="ES105" s="265"/>
      <c r="ET105" s="265"/>
      <c r="EU105" s="265"/>
      <c r="EV105" s="265"/>
      <c r="EW105" s="265"/>
      <c r="EX105" s="265"/>
      <c r="EY105" s="265"/>
      <c r="EZ105" s="265"/>
      <c r="FA105" s="265"/>
      <c r="FB105" s="265"/>
      <c r="FC105" s="265"/>
      <c r="FD105" s="265"/>
      <c r="FE105" s="265"/>
      <c r="FF105" s="265"/>
      <c r="FG105" s="265"/>
      <c r="FH105" s="265"/>
      <c r="FI105" s="265"/>
      <c r="FJ105" s="265"/>
      <c r="FK105" s="265"/>
      <c r="FL105" s="265"/>
      <c r="FM105" s="265"/>
      <c r="FN105" s="265"/>
      <c r="FO105" s="265"/>
      <c r="FP105" s="265"/>
      <c r="FQ105" s="265"/>
      <c r="FR105" s="265"/>
      <c r="FS105" s="265"/>
      <c r="FT105" s="265"/>
      <c r="FU105" s="265"/>
      <c r="FV105" s="265"/>
      <c r="FW105" s="265"/>
      <c r="FX105" s="265"/>
      <c r="FY105" s="265"/>
      <c r="FZ105" s="265"/>
      <c r="GA105" s="265"/>
      <c r="GB105" s="265"/>
      <c r="GC105" s="265"/>
      <c r="GD105" s="265"/>
      <c r="GE105" s="265"/>
      <c r="GF105" s="265"/>
      <c r="GG105" s="265"/>
      <c r="GH105" s="265"/>
      <c r="GI105" s="265"/>
      <c r="GJ105" s="265"/>
      <c r="GK105" s="265"/>
      <c r="GL105" s="265"/>
      <c r="GM105" s="265"/>
      <c r="GN105" s="265"/>
      <c r="GO105" s="265"/>
      <c r="GP105" s="265"/>
      <c r="GQ105" s="265"/>
      <c r="GR105" s="265"/>
      <c r="GS105" s="265"/>
      <c r="GT105" s="265"/>
      <c r="GU105" s="265"/>
      <c r="GV105" s="265"/>
      <c r="GW105" s="265"/>
      <c r="GX105" s="265"/>
      <c r="GY105" s="265"/>
      <c r="GZ105" s="265"/>
      <c r="HA105" s="265"/>
      <c r="HB105" s="265"/>
      <c r="HC105" s="265"/>
      <c r="HD105" s="265"/>
      <c r="HE105" s="265"/>
      <c r="HF105" s="265"/>
      <c r="HG105" s="265"/>
      <c r="HH105" s="265"/>
      <c r="HI105" s="265"/>
      <c r="HJ105" s="265"/>
      <c r="HK105" s="265"/>
      <c r="HL105" s="265"/>
      <c r="HM105" s="265"/>
      <c r="HN105" s="265"/>
      <c r="HO105" s="265"/>
      <c r="HP105" s="265"/>
      <c r="HQ105" s="265"/>
      <c r="HR105" s="265"/>
      <c r="HS105" s="265"/>
      <c r="HT105" s="265"/>
      <c r="HU105" s="265"/>
      <c r="HV105" s="265"/>
      <c r="HW105" s="265"/>
      <c r="HX105" s="265"/>
      <c r="HY105" s="265"/>
      <c r="HZ105" s="265"/>
      <c r="IA105" s="265"/>
      <c r="IB105" s="265"/>
      <c r="IC105" s="265"/>
      <c r="ID105" s="265"/>
      <c r="IE105" s="265"/>
      <c r="IF105" s="265"/>
      <c r="IG105" s="265"/>
      <c r="IH105" s="265"/>
      <c r="II105" s="265"/>
      <c r="IJ105" s="265"/>
      <c r="IK105" s="265"/>
      <c r="IL105" s="265"/>
      <c r="IM105" s="265"/>
      <c r="IN105" s="265"/>
      <c r="IO105" s="265"/>
      <c r="IP105" s="265"/>
      <c r="IQ105" s="265"/>
      <c r="IR105" s="265"/>
      <c r="IS105" s="265"/>
      <c r="IT105" s="265"/>
      <c r="IU105" s="265"/>
      <c r="IV105" s="265"/>
    </row>
    <row r="106" spans="1:256" s="469" customFormat="1" ht="15" customHeight="1">
      <c r="A106" s="270"/>
      <c r="B106" s="270"/>
      <c r="C106" s="270"/>
      <c r="D106" s="461"/>
      <c r="E106" s="461"/>
      <c r="F106" s="461"/>
      <c r="G106" s="267"/>
      <c r="H106" s="267"/>
      <c r="I106" s="265"/>
      <c r="J106" s="266"/>
      <c r="K106" s="265"/>
      <c r="L106" s="265"/>
      <c r="M106" s="266"/>
      <c r="N106" s="265"/>
      <c r="O106" s="265"/>
      <c r="P106" s="265"/>
      <c r="Q106" s="265"/>
      <c r="R106" s="265"/>
      <c r="S106" s="265"/>
      <c r="T106" s="265"/>
      <c r="U106" s="265"/>
      <c r="V106" s="265"/>
      <c r="W106" s="265"/>
      <c r="X106" s="265"/>
      <c r="Y106" s="265"/>
      <c r="Z106" s="265"/>
      <c r="AA106" s="265"/>
      <c r="AB106" s="265"/>
      <c r="AC106" s="265"/>
      <c r="AD106" s="265"/>
      <c r="AE106" s="265"/>
      <c r="AF106" s="265"/>
      <c r="AG106" s="265"/>
      <c r="AH106" s="265"/>
      <c r="AI106" s="265"/>
      <c r="AJ106" s="265"/>
      <c r="AK106" s="265"/>
      <c r="AL106" s="265"/>
      <c r="AM106" s="265"/>
      <c r="AN106" s="265"/>
      <c r="AO106" s="265"/>
      <c r="AP106" s="265"/>
      <c r="AQ106" s="265"/>
      <c r="AR106" s="265"/>
      <c r="AS106" s="265"/>
      <c r="AT106" s="265"/>
      <c r="AU106" s="265"/>
      <c r="AV106" s="265"/>
      <c r="AW106" s="265"/>
      <c r="AX106" s="265"/>
      <c r="AY106" s="265"/>
      <c r="AZ106" s="265"/>
      <c r="BA106" s="265"/>
      <c r="BB106" s="265"/>
      <c r="BC106" s="265"/>
      <c r="BD106" s="265"/>
      <c r="BE106" s="265"/>
      <c r="BF106" s="265"/>
      <c r="BG106" s="265"/>
      <c r="BH106" s="265"/>
      <c r="BI106" s="265"/>
      <c r="BJ106" s="265"/>
      <c r="BK106" s="265"/>
      <c r="BL106" s="265"/>
      <c r="BM106" s="265"/>
      <c r="BN106" s="265"/>
      <c r="BO106" s="265"/>
      <c r="BP106" s="265"/>
      <c r="BQ106" s="265"/>
      <c r="BR106" s="265"/>
      <c r="BS106" s="265"/>
      <c r="BT106" s="265"/>
      <c r="BU106" s="265"/>
      <c r="BV106" s="265"/>
      <c r="BW106" s="265"/>
      <c r="BX106" s="265"/>
      <c r="BY106" s="265"/>
      <c r="BZ106" s="265"/>
      <c r="CA106" s="265"/>
      <c r="CB106" s="265"/>
      <c r="CC106" s="265"/>
      <c r="CD106" s="265"/>
      <c r="CE106" s="265"/>
      <c r="CF106" s="265"/>
      <c r="CG106" s="265"/>
      <c r="CH106" s="265"/>
      <c r="CI106" s="265"/>
      <c r="CJ106" s="265"/>
      <c r="CK106" s="265"/>
      <c r="CL106" s="265"/>
      <c r="CM106" s="265"/>
      <c r="CN106" s="265"/>
      <c r="CO106" s="265"/>
      <c r="CP106" s="265"/>
      <c r="CQ106" s="265"/>
      <c r="CR106" s="265"/>
      <c r="CS106" s="265"/>
      <c r="CT106" s="265"/>
      <c r="CU106" s="265"/>
      <c r="CV106" s="265"/>
      <c r="CW106" s="265"/>
      <c r="CX106" s="265"/>
      <c r="CY106" s="265"/>
      <c r="CZ106" s="265"/>
      <c r="DA106" s="265"/>
      <c r="DB106" s="265"/>
      <c r="DC106" s="265"/>
      <c r="DD106" s="265"/>
      <c r="DE106" s="265"/>
      <c r="DF106" s="265"/>
      <c r="DG106" s="265"/>
      <c r="DH106" s="265"/>
      <c r="DI106" s="265"/>
      <c r="DJ106" s="265"/>
      <c r="DK106" s="265"/>
      <c r="DL106" s="265"/>
      <c r="DM106" s="265"/>
      <c r="DN106" s="265"/>
      <c r="DO106" s="265"/>
      <c r="DP106" s="265"/>
      <c r="DQ106" s="265"/>
      <c r="DR106" s="265"/>
      <c r="DS106" s="265"/>
      <c r="DT106" s="265"/>
      <c r="DU106" s="265"/>
      <c r="DV106" s="265"/>
      <c r="DW106" s="265"/>
      <c r="DX106" s="265"/>
      <c r="DY106" s="265"/>
      <c r="DZ106" s="265"/>
      <c r="EA106" s="265"/>
      <c r="EB106" s="265"/>
      <c r="EC106" s="265"/>
      <c r="ED106" s="265"/>
      <c r="EE106" s="265"/>
      <c r="EF106" s="265"/>
      <c r="EG106" s="265"/>
      <c r="EH106" s="265"/>
      <c r="EI106" s="265"/>
      <c r="EJ106" s="265"/>
      <c r="EK106" s="265"/>
      <c r="EL106" s="265"/>
      <c r="EM106" s="265"/>
      <c r="EN106" s="265"/>
      <c r="EO106" s="265"/>
      <c r="EP106" s="265"/>
      <c r="EQ106" s="265"/>
      <c r="ER106" s="265"/>
      <c r="ES106" s="265"/>
      <c r="ET106" s="265"/>
      <c r="EU106" s="265"/>
      <c r="EV106" s="265"/>
      <c r="EW106" s="265"/>
      <c r="EX106" s="265"/>
      <c r="EY106" s="265"/>
      <c r="EZ106" s="265"/>
      <c r="FA106" s="265"/>
      <c r="FB106" s="265"/>
      <c r="FC106" s="265"/>
      <c r="FD106" s="265"/>
      <c r="FE106" s="265"/>
      <c r="FF106" s="265"/>
      <c r="FG106" s="265"/>
      <c r="FH106" s="265"/>
      <c r="FI106" s="265"/>
      <c r="FJ106" s="265"/>
      <c r="FK106" s="265"/>
      <c r="FL106" s="265"/>
      <c r="FM106" s="265"/>
      <c r="FN106" s="265"/>
      <c r="FO106" s="265"/>
      <c r="FP106" s="265"/>
      <c r="FQ106" s="265"/>
      <c r="FR106" s="265"/>
      <c r="FS106" s="265"/>
      <c r="FT106" s="265"/>
      <c r="FU106" s="265"/>
      <c r="FV106" s="265"/>
      <c r="FW106" s="265"/>
      <c r="FX106" s="265"/>
      <c r="FY106" s="265"/>
      <c r="FZ106" s="265"/>
      <c r="GA106" s="265"/>
      <c r="GB106" s="265"/>
      <c r="GC106" s="265"/>
      <c r="GD106" s="265"/>
      <c r="GE106" s="265"/>
      <c r="GF106" s="265"/>
      <c r="GG106" s="265"/>
      <c r="GH106" s="265"/>
      <c r="GI106" s="265"/>
      <c r="GJ106" s="265"/>
      <c r="GK106" s="265"/>
      <c r="GL106" s="265"/>
      <c r="GM106" s="265"/>
      <c r="GN106" s="265"/>
      <c r="GO106" s="265"/>
      <c r="GP106" s="265"/>
      <c r="GQ106" s="265"/>
      <c r="GR106" s="265"/>
      <c r="GS106" s="265"/>
      <c r="GT106" s="265"/>
      <c r="GU106" s="265"/>
      <c r="GV106" s="265"/>
      <c r="GW106" s="265"/>
      <c r="GX106" s="265"/>
      <c r="GY106" s="265"/>
      <c r="GZ106" s="265"/>
      <c r="HA106" s="265"/>
      <c r="HB106" s="265"/>
      <c r="HC106" s="265"/>
      <c r="HD106" s="265"/>
      <c r="HE106" s="265"/>
      <c r="HF106" s="265"/>
      <c r="HG106" s="265"/>
      <c r="HH106" s="265"/>
      <c r="HI106" s="265"/>
      <c r="HJ106" s="265"/>
      <c r="HK106" s="265"/>
      <c r="HL106" s="265"/>
      <c r="HM106" s="265"/>
      <c r="HN106" s="265"/>
      <c r="HO106" s="265"/>
      <c r="HP106" s="265"/>
      <c r="HQ106" s="265"/>
      <c r="HR106" s="265"/>
      <c r="HS106" s="265"/>
      <c r="HT106" s="265"/>
      <c r="HU106" s="265"/>
      <c r="HV106" s="265"/>
      <c r="HW106" s="265"/>
      <c r="HX106" s="265"/>
      <c r="HY106" s="265"/>
      <c r="HZ106" s="265"/>
      <c r="IA106" s="265"/>
      <c r="IB106" s="265"/>
      <c r="IC106" s="265"/>
      <c r="ID106" s="265"/>
      <c r="IE106" s="265"/>
      <c r="IF106" s="265"/>
      <c r="IG106" s="265"/>
      <c r="IH106" s="265"/>
      <c r="II106" s="265"/>
      <c r="IJ106" s="265"/>
      <c r="IK106" s="265"/>
      <c r="IL106" s="265"/>
      <c r="IM106" s="265"/>
      <c r="IN106" s="265"/>
      <c r="IO106" s="265"/>
      <c r="IP106" s="265"/>
      <c r="IQ106" s="265"/>
      <c r="IR106" s="265"/>
      <c r="IS106" s="265"/>
      <c r="IT106" s="265"/>
      <c r="IU106" s="265"/>
      <c r="IV106" s="265"/>
    </row>
    <row r="107" spans="1:256" s="469" customFormat="1" ht="15" customHeight="1">
      <c r="A107" s="270"/>
      <c r="B107" s="270"/>
      <c r="C107" s="270"/>
      <c r="D107" s="461"/>
      <c r="E107" s="461"/>
      <c r="F107" s="461"/>
      <c r="G107" s="267"/>
      <c r="H107" s="267"/>
      <c r="I107" s="265"/>
      <c r="J107" s="266"/>
      <c r="K107" s="265"/>
      <c r="L107" s="265"/>
      <c r="M107" s="266"/>
      <c r="N107" s="265"/>
      <c r="O107" s="265"/>
      <c r="P107" s="265"/>
      <c r="Q107" s="265"/>
      <c r="R107" s="265"/>
      <c r="S107" s="265"/>
      <c r="T107" s="265"/>
      <c r="U107" s="265"/>
      <c r="V107" s="265"/>
      <c r="W107" s="265"/>
      <c r="X107" s="265"/>
      <c r="Y107" s="265"/>
      <c r="Z107" s="265"/>
      <c r="AA107" s="265"/>
      <c r="AB107" s="265"/>
      <c r="AC107" s="265"/>
      <c r="AD107" s="265"/>
      <c r="AE107" s="265"/>
      <c r="AF107" s="265"/>
      <c r="AG107" s="265"/>
      <c r="AH107" s="265"/>
      <c r="AI107" s="265"/>
      <c r="AJ107" s="265"/>
      <c r="AK107" s="265"/>
      <c r="AL107" s="265"/>
      <c r="AM107" s="265"/>
      <c r="AN107" s="265"/>
      <c r="AO107" s="265"/>
      <c r="AP107" s="265"/>
      <c r="AQ107" s="265"/>
      <c r="AR107" s="265"/>
      <c r="AS107" s="265"/>
      <c r="AT107" s="265"/>
      <c r="AU107" s="265"/>
      <c r="AV107" s="265"/>
      <c r="AW107" s="265"/>
      <c r="AX107" s="265"/>
      <c r="AY107" s="265"/>
      <c r="AZ107" s="265"/>
      <c r="BA107" s="265"/>
      <c r="BB107" s="265"/>
      <c r="BC107" s="265"/>
      <c r="BD107" s="265"/>
      <c r="BE107" s="265"/>
      <c r="BF107" s="265"/>
      <c r="BG107" s="265"/>
      <c r="BH107" s="265"/>
      <c r="BI107" s="265"/>
      <c r="BJ107" s="265"/>
      <c r="BK107" s="265"/>
      <c r="BL107" s="265"/>
      <c r="BM107" s="265"/>
      <c r="BN107" s="265"/>
      <c r="BO107" s="265"/>
      <c r="BP107" s="265"/>
      <c r="BQ107" s="265"/>
      <c r="BR107" s="265"/>
      <c r="BS107" s="265"/>
      <c r="BT107" s="265"/>
      <c r="BU107" s="265"/>
      <c r="BV107" s="265"/>
      <c r="BW107" s="265"/>
      <c r="BX107" s="265"/>
      <c r="BY107" s="265"/>
      <c r="BZ107" s="265"/>
      <c r="CA107" s="265"/>
      <c r="CB107" s="265"/>
      <c r="CC107" s="265"/>
      <c r="CD107" s="265"/>
      <c r="CE107" s="265"/>
      <c r="CF107" s="265"/>
      <c r="CG107" s="265"/>
      <c r="CH107" s="265"/>
      <c r="CI107" s="265"/>
      <c r="CJ107" s="265"/>
      <c r="CK107" s="265"/>
      <c r="CL107" s="265"/>
      <c r="CM107" s="265"/>
      <c r="CN107" s="265"/>
      <c r="CO107" s="265"/>
      <c r="CP107" s="265"/>
      <c r="CQ107" s="265"/>
      <c r="CR107" s="265"/>
      <c r="CS107" s="265"/>
      <c r="CT107" s="265"/>
      <c r="CU107" s="265"/>
      <c r="CV107" s="265"/>
      <c r="CW107" s="265"/>
      <c r="CX107" s="265"/>
      <c r="CY107" s="265"/>
      <c r="CZ107" s="265"/>
      <c r="DA107" s="265"/>
      <c r="DB107" s="265"/>
      <c r="DC107" s="265"/>
      <c r="DD107" s="265"/>
      <c r="DE107" s="265"/>
      <c r="DF107" s="265"/>
      <c r="DG107" s="265"/>
      <c r="DH107" s="265"/>
      <c r="DI107" s="265"/>
      <c r="DJ107" s="265"/>
      <c r="DK107" s="265"/>
      <c r="DL107" s="265"/>
      <c r="DM107" s="265"/>
      <c r="DN107" s="265"/>
      <c r="DO107" s="265"/>
      <c r="DP107" s="265"/>
      <c r="DQ107" s="265"/>
      <c r="DR107" s="265"/>
      <c r="DS107" s="265"/>
      <c r="DT107" s="265"/>
      <c r="DU107" s="265"/>
      <c r="DV107" s="265"/>
      <c r="DW107" s="265"/>
      <c r="DX107" s="265"/>
      <c r="DY107" s="265"/>
      <c r="DZ107" s="265"/>
      <c r="EA107" s="265"/>
      <c r="EB107" s="265"/>
      <c r="EC107" s="265"/>
      <c r="ED107" s="265"/>
      <c r="EE107" s="265"/>
      <c r="EF107" s="265"/>
      <c r="EG107" s="265"/>
      <c r="EH107" s="265"/>
      <c r="EI107" s="265"/>
      <c r="EJ107" s="265"/>
      <c r="EK107" s="265"/>
      <c r="EL107" s="265"/>
      <c r="EM107" s="265"/>
      <c r="EN107" s="265"/>
      <c r="EO107" s="265"/>
      <c r="EP107" s="265"/>
      <c r="EQ107" s="265"/>
      <c r="ER107" s="265"/>
      <c r="ES107" s="265"/>
      <c r="ET107" s="265"/>
      <c r="EU107" s="265"/>
      <c r="EV107" s="265"/>
      <c r="EW107" s="265"/>
      <c r="EX107" s="265"/>
      <c r="EY107" s="265"/>
      <c r="EZ107" s="265"/>
      <c r="FA107" s="265"/>
      <c r="FB107" s="265"/>
      <c r="FC107" s="265"/>
      <c r="FD107" s="265"/>
      <c r="FE107" s="265"/>
      <c r="FF107" s="265"/>
      <c r="FG107" s="265"/>
      <c r="FH107" s="265"/>
      <c r="FI107" s="265"/>
      <c r="FJ107" s="265"/>
      <c r="FK107" s="265"/>
      <c r="FL107" s="265"/>
      <c r="FM107" s="265"/>
      <c r="FN107" s="265"/>
      <c r="FO107" s="265"/>
      <c r="FP107" s="265"/>
      <c r="FQ107" s="265"/>
      <c r="FR107" s="265"/>
      <c r="FS107" s="265"/>
      <c r="FT107" s="265"/>
      <c r="FU107" s="265"/>
      <c r="FV107" s="265"/>
      <c r="FW107" s="265"/>
      <c r="FX107" s="265"/>
      <c r="FY107" s="265"/>
      <c r="FZ107" s="265"/>
      <c r="GA107" s="265"/>
      <c r="GB107" s="265"/>
      <c r="GC107" s="265"/>
      <c r="GD107" s="265"/>
      <c r="GE107" s="265"/>
      <c r="GF107" s="265"/>
      <c r="GG107" s="265"/>
      <c r="GH107" s="265"/>
      <c r="GI107" s="265"/>
      <c r="GJ107" s="265"/>
      <c r="GK107" s="265"/>
      <c r="GL107" s="265"/>
      <c r="GM107" s="265"/>
      <c r="GN107" s="265"/>
      <c r="GO107" s="265"/>
      <c r="GP107" s="265"/>
      <c r="GQ107" s="265"/>
      <c r="GR107" s="265"/>
      <c r="GS107" s="265"/>
      <c r="GT107" s="265"/>
      <c r="GU107" s="265"/>
      <c r="GV107" s="265"/>
      <c r="GW107" s="265"/>
      <c r="GX107" s="265"/>
      <c r="GY107" s="265"/>
      <c r="GZ107" s="265"/>
      <c r="HA107" s="265"/>
      <c r="HB107" s="265"/>
      <c r="HC107" s="265"/>
      <c r="HD107" s="265"/>
      <c r="HE107" s="265"/>
      <c r="HF107" s="265"/>
      <c r="HG107" s="265"/>
      <c r="HH107" s="265"/>
      <c r="HI107" s="265"/>
      <c r="HJ107" s="265"/>
      <c r="HK107" s="265"/>
      <c r="HL107" s="265"/>
      <c r="HM107" s="265"/>
      <c r="HN107" s="265"/>
      <c r="HO107" s="265"/>
      <c r="HP107" s="265"/>
      <c r="HQ107" s="265"/>
      <c r="HR107" s="265"/>
      <c r="HS107" s="265"/>
      <c r="HT107" s="265"/>
      <c r="HU107" s="265"/>
      <c r="HV107" s="265"/>
      <c r="HW107" s="265"/>
      <c r="HX107" s="265"/>
      <c r="HY107" s="265"/>
      <c r="HZ107" s="265"/>
      <c r="IA107" s="265"/>
      <c r="IB107" s="265"/>
      <c r="IC107" s="265"/>
      <c r="ID107" s="265"/>
      <c r="IE107" s="265"/>
      <c r="IF107" s="265"/>
      <c r="IG107" s="265"/>
      <c r="IH107" s="265"/>
      <c r="II107" s="265"/>
      <c r="IJ107" s="265"/>
      <c r="IK107" s="265"/>
      <c r="IL107" s="265"/>
      <c r="IM107" s="265"/>
      <c r="IN107" s="265"/>
      <c r="IO107" s="265"/>
      <c r="IP107" s="265"/>
      <c r="IQ107" s="265"/>
      <c r="IR107" s="265"/>
      <c r="IS107" s="265"/>
      <c r="IT107" s="265"/>
      <c r="IU107" s="265"/>
      <c r="IV107" s="265"/>
    </row>
    <row r="108" spans="1:256" s="469" customFormat="1" ht="15" customHeight="1">
      <c r="A108" s="270"/>
      <c r="B108" s="270"/>
      <c r="C108" s="270"/>
      <c r="D108" s="461"/>
      <c r="E108" s="461"/>
      <c r="F108" s="461"/>
      <c r="G108" s="267"/>
      <c r="H108" s="267"/>
      <c r="I108" s="265"/>
      <c r="J108" s="266"/>
      <c r="K108" s="265"/>
      <c r="L108" s="265"/>
      <c r="M108" s="266"/>
      <c r="N108" s="265"/>
      <c r="O108" s="265"/>
      <c r="P108" s="265"/>
      <c r="Q108" s="265"/>
      <c r="R108" s="265"/>
      <c r="S108" s="265"/>
      <c r="T108" s="265"/>
      <c r="U108" s="265"/>
      <c r="V108" s="265"/>
      <c r="W108" s="265"/>
      <c r="X108" s="265"/>
      <c r="Y108" s="265"/>
      <c r="Z108" s="265"/>
      <c r="AA108" s="265"/>
      <c r="AB108" s="265"/>
      <c r="AC108" s="265"/>
      <c r="AD108" s="265"/>
      <c r="AE108" s="265"/>
      <c r="AF108" s="265"/>
      <c r="AG108" s="265"/>
      <c r="AH108" s="265"/>
      <c r="AI108" s="265"/>
      <c r="AJ108" s="265"/>
      <c r="AK108" s="265"/>
      <c r="AL108" s="265"/>
      <c r="AM108" s="265"/>
      <c r="AN108" s="265"/>
      <c r="AO108" s="265"/>
      <c r="AP108" s="265"/>
      <c r="AQ108" s="265"/>
      <c r="AR108" s="265"/>
      <c r="AS108" s="265"/>
      <c r="AT108" s="265"/>
      <c r="AU108" s="265"/>
      <c r="AV108" s="265"/>
      <c r="AW108" s="265"/>
      <c r="AX108" s="265"/>
      <c r="AY108" s="265"/>
      <c r="AZ108" s="265"/>
      <c r="BA108" s="265"/>
      <c r="BB108" s="265"/>
      <c r="BC108" s="265"/>
      <c r="BD108" s="265"/>
      <c r="BE108" s="265"/>
      <c r="BF108" s="265"/>
      <c r="BG108" s="265"/>
      <c r="BH108" s="265"/>
      <c r="BI108" s="265"/>
      <c r="BJ108" s="265"/>
      <c r="BK108" s="265"/>
      <c r="BL108" s="265"/>
      <c r="BM108" s="265"/>
      <c r="BN108" s="265"/>
      <c r="BO108" s="265"/>
      <c r="BP108" s="265"/>
      <c r="BQ108" s="265"/>
      <c r="BR108" s="265"/>
      <c r="BS108" s="265"/>
      <c r="BT108" s="265"/>
      <c r="BU108" s="265"/>
      <c r="BV108" s="265"/>
      <c r="BW108" s="265"/>
      <c r="BX108" s="265"/>
      <c r="BY108" s="265"/>
      <c r="BZ108" s="265"/>
      <c r="CA108" s="265"/>
      <c r="CB108" s="265"/>
      <c r="CC108" s="265"/>
      <c r="CD108" s="265"/>
      <c r="CE108" s="265"/>
      <c r="CF108" s="265"/>
      <c r="CG108" s="265"/>
      <c r="CH108" s="265"/>
      <c r="CI108" s="265"/>
      <c r="CJ108" s="265"/>
      <c r="CK108" s="265"/>
      <c r="CL108" s="265"/>
      <c r="CM108" s="265"/>
      <c r="CN108" s="265"/>
      <c r="CO108" s="265"/>
      <c r="CP108" s="265"/>
      <c r="CQ108" s="265"/>
      <c r="CR108" s="265"/>
      <c r="CS108" s="265"/>
      <c r="CT108" s="265"/>
      <c r="CU108" s="265"/>
      <c r="CV108" s="265"/>
      <c r="CW108" s="265"/>
      <c r="CX108" s="265"/>
      <c r="CY108" s="265"/>
      <c r="CZ108" s="265"/>
      <c r="DA108" s="265"/>
      <c r="DB108" s="265"/>
      <c r="DC108" s="265"/>
      <c r="DD108" s="265"/>
      <c r="DE108" s="265"/>
      <c r="DF108" s="265"/>
      <c r="DG108" s="265"/>
      <c r="DH108" s="265"/>
      <c r="DI108" s="265"/>
      <c r="DJ108" s="265"/>
      <c r="DK108" s="265"/>
      <c r="DL108" s="265"/>
      <c r="DM108" s="265"/>
      <c r="DN108" s="265"/>
      <c r="DO108" s="265"/>
      <c r="DP108" s="265"/>
      <c r="DQ108" s="265"/>
      <c r="DR108" s="265"/>
      <c r="DS108" s="265"/>
      <c r="DT108" s="265"/>
      <c r="DU108" s="265"/>
      <c r="DV108" s="265"/>
      <c r="DW108" s="265"/>
      <c r="DX108" s="265"/>
      <c r="DY108" s="265"/>
      <c r="DZ108" s="265"/>
      <c r="EA108" s="265"/>
      <c r="EB108" s="265"/>
      <c r="EC108" s="265"/>
      <c r="ED108" s="265"/>
      <c r="EE108" s="265"/>
      <c r="EF108" s="265"/>
      <c r="EG108" s="265"/>
      <c r="EH108" s="265"/>
      <c r="EI108" s="265"/>
      <c r="EJ108" s="265"/>
      <c r="EK108" s="265"/>
      <c r="EL108" s="265"/>
      <c r="EM108" s="265"/>
      <c r="EN108" s="265"/>
      <c r="EO108" s="265"/>
      <c r="EP108" s="265"/>
      <c r="EQ108" s="265"/>
      <c r="ER108" s="265"/>
      <c r="ES108" s="265"/>
      <c r="ET108" s="265"/>
      <c r="EU108" s="265"/>
      <c r="EV108" s="265"/>
      <c r="EW108" s="265"/>
      <c r="EX108" s="265"/>
      <c r="EY108" s="265"/>
      <c r="EZ108" s="265"/>
      <c r="FA108" s="265"/>
      <c r="FB108" s="265"/>
      <c r="FC108" s="265"/>
      <c r="FD108" s="265"/>
      <c r="FE108" s="265"/>
      <c r="FF108" s="265"/>
      <c r="FG108" s="265"/>
      <c r="FH108" s="265"/>
      <c r="FI108" s="265"/>
      <c r="FJ108" s="265"/>
      <c r="FK108" s="265"/>
      <c r="FL108" s="265"/>
      <c r="FM108" s="265"/>
      <c r="FN108" s="265"/>
      <c r="FO108" s="265"/>
      <c r="FP108" s="265"/>
      <c r="FQ108" s="265"/>
      <c r="FR108" s="265"/>
      <c r="FS108" s="265"/>
      <c r="FT108" s="265"/>
      <c r="FU108" s="265"/>
      <c r="FV108" s="265"/>
      <c r="FW108" s="265"/>
      <c r="FX108" s="265"/>
      <c r="FY108" s="265"/>
      <c r="FZ108" s="265"/>
      <c r="GA108" s="265"/>
      <c r="GB108" s="265"/>
      <c r="GC108" s="265"/>
      <c r="GD108" s="265"/>
      <c r="GE108" s="265"/>
      <c r="GF108" s="265"/>
      <c r="GG108" s="265"/>
      <c r="GH108" s="265"/>
      <c r="GI108" s="265"/>
      <c r="GJ108" s="265"/>
      <c r="GK108" s="265"/>
      <c r="GL108" s="265"/>
      <c r="GM108" s="265"/>
      <c r="GN108" s="265"/>
      <c r="GO108" s="265"/>
      <c r="GP108" s="265"/>
      <c r="GQ108" s="265"/>
      <c r="GR108" s="265"/>
      <c r="GS108" s="265"/>
      <c r="GT108" s="265"/>
      <c r="GU108" s="265"/>
      <c r="GV108" s="265"/>
      <c r="GW108" s="265"/>
      <c r="GX108" s="265"/>
      <c r="GY108" s="265"/>
      <c r="GZ108" s="265"/>
      <c r="HA108" s="265"/>
      <c r="HB108" s="265"/>
      <c r="HC108" s="265"/>
      <c r="HD108" s="265"/>
      <c r="HE108" s="265"/>
      <c r="HF108" s="265"/>
      <c r="HG108" s="265"/>
      <c r="HH108" s="265"/>
      <c r="HI108" s="265"/>
      <c r="HJ108" s="265"/>
      <c r="HK108" s="265"/>
      <c r="HL108" s="265"/>
      <c r="HM108" s="265"/>
      <c r="HN108" s="265"/>
      <c r="HO108" s="265"/>
      <c r="HP108" s="265"/>
      <c r="HQ108" s="265"/>
      <c r="HR108" s="265"/>
      <c r="HS108" s="265"/>
      <c r="HT108" s="265"/>
      <c r="HU108" s="265"/>
      <c r="HV108" s="265"/>
      <c r="HW108" s="265"/>
      <c r="HX108" s="265"/>
      <c r="HY108" s="265"/>
      <c r="HZ108" s="265"/>
      <c r="IA108" s="265"/>
      <c r="IB108" s="265"/>
      <c r="IC108" s="265"/>
      <c r="ID108" s="265"/>
      <c r="IE108" s="265"/>
      <c r="IF108" s="265"/>
      <c r="IG108" s="265"/>
      <c r="IH108" s="265"/>
      <c r="II108" s="265"/>
      <c r="IJ108" s="265"/>
      <c r="IK108" s="265"/>
      <c r="IL108" s="265"/>
      <c r="IM108" s="265"/>
      <c r="IN108" s="265"/>
      <c r="IO108" s="265"/>
      <c r="IP108" s="265"/>
      <c r="IQ108" s="265"/>
      <c r="IR108" s="265"/>
      <c r="IS108" s="265"/>
      <c r="IT108" s="265"/>
      <c r="IU108" s="265"/>
      <c r="IV108" s="265"/>
    </row>
    <row r="109" spans="1:256" s="469" customFormat="1" ht="15" customHeight="1">
      <c r="A109" s="270"/>
      <c r="B109" s="270"/>
      <c r="C109" s="270"/>
      <c r="D109" s="461"/>
      <c r="E109" s="461"/>
      <c r="F109" s="461"/>
      <c r="G109" s="267"/>
      <c r="H109" s="267"/>
      <c r="I109" s="265"/>
      <c r="J109" s="266"/>
      <c r="K109" s="265"/>
      <c r="L109" s="265"/>
      <c r="M109" s="266"/>
      <c r="N109" s="265"/>
      <c r="O109" s="265"/>
      <c r="P109" s="265"/>
      <c r="Q109" s="265"/>
      <c r="R109" s="265"/>
      <c r="S109" s="265"/>
      <c r="T109" s="265"/>
      <c r="U109" s="265"/>
      <c r="V109" s="265"/>
      <c r="W109" s="265"/>
      <c r="X109" s="265"/>
      <c r="Y109" s="265"/>
      <c r="Z109" s="265"/>
      <c r="AA109" s="265"/>
      <c r="AB109" s="265"/>
      <c r="AC109" s="265"/>
      <c r="AD109" s="265"/>
      <c r="AE109" s="265"/>
      <c r="AF109" s="265"/>
      <c r="AG109" s="265"/>
      <c r="AH109" s="265"/>
      <c r="AI109" s="265"/>
      <c r="AJ109" s="265"/>
      <c r="AK109" s="265"/>
      <c r="AL109" s="265"/>
      <c r="AM109" s="265"/>
      <c r="AN109" s="265"/>
      <c r="AO109" s="265"/>
      <c r="AP109" s="265"/>
      <c r="AQ109" s="265"/>
      <c r="AR109" s="265"/>
      <c r="AS109" s="265"/>
      <c r="AT109" s="265"/>
      <c r="AU109" s="265"/>
      <c r="AV109" s="265"/>
      <c r="AW109" s="265"/>
      <c r="AX109" s="265"/>
      <c r="AY109" s="265"/>
      <c r="AZ109" s="265"/>
      <c r="BA109" s="265"/>
      <c r="BB109" s="265"/>
      <c r="BC109" s="265"/>
      <c r="BD109" s="265"/>
      <c r="BE109" s="265"/>
      <c r="BF109" s="265"/>
      <c r="BG109" s="265"/>
      <c r="BH109" s="265"/>
      <c r="BI109" s="265"/>
      <c r="BJ109" s="265"/>
      <c r="BK109" s="265"/>
      <c r="BL109" s="265"/>
      <c r="BM109" s="265"/>
      <c r="BN109" s="265"/>
      <c r="BO109" s="265"/>
      <c r="BP109" s="265"/>
      <c r="BQ109" s="265"/>
      <c r="BR109" s="265"/>
      <c r="BS109" s="265"/>
      <c r="BT109" s="265"/>
      <c r="BU109" s="265"/>
      <c r="BV109" s="265"/>
      <c r="BW109" s="265"/>
      <c r="BX109" s="265"/>
      <c r="BY109" s="265"/>
      <c r="BZ109" s="265"/>
      <c r="CA109" s="265"/>
      <c r="CB109" s="265"/>
      <c r="CC109" s="265"/>
      <c r="CD109" s="265"/>
      <c r="CE109" s="265"/>
      <c r="CF109" s="265"/>
      <c r="CG109" s="265"/>
      <c r="CH109" s="265"/>
      <c r="CI109" s="265"/>
      <c r="CJ109" s="265"/>
      <c r="CK109" s="265"/>
      <c r="CL109" s="265"/>
      <c r="CM109" s="265"/>
      <c r="CN109" s="265"/>
      <c r="CO109" s="265"/>
      <c r="CP109" s="265"/>
      <c r="CQ109" s="265"/>
      <c r="CR109" s="265"/>
      <c r="CS109" s="265"/>
      <c r="CT109" s="265"/>
      <c r="CU109" s="265"/>
      <c r="CV109" s="265"/>
      <c r="CW109" s="265"/>
      <c r="CX109" s="265"/>
      <c r="CY109" s="265"/>
      <c r="CZ109" s="265"/>
      <c r="DA109" s="265"/>
      <c r="DB109" s="265"/>
      <c r="DC109" s="265"/>
      <c r="DD109" s="265"/>
      <c r="DE109" s="265"/>
      <c r="DF109" s="265"/>
      <c r="DG109" s="265"/>
      <c r="DH109" s="265"/>
      <c r="DI109" s="265"/>
      <c r="DJ109" s="265"/>
      <c r="DK109" s="265"/>
      <c r="DL109" s="265"/>
      <c r="DM109" s="265"/>
      <c r="DN109" s="265"/>
      <c r="DO109" s="265"/>
      <c r="DP109" s="265"/>
      <c r="DQ109" s="265"/>
      <c r="DR109" s="265"/>
      <c r="DS109" s="265"/>
      <c r="DT109" s="265"/>
      <c r="DU109" s="265"/>
      <c r="DV109" s="265"/>
      <c r="DW109" s="265"/>
      <c r="DX109" s="265"/>
      <c r="DY109" s="265"/>
      <c r="DZ109" s="265"/>
      <c r="EA109" s="265"/>
      <c r="EB109" s="265"/>
      <c r="EC109" s="265"/>
      <c r="ED109" s="265"/>
      <c r="EE109" s="265"/>
      <c r="EF109" s="265"/>
      <c r="EG109" s="265"/>
      <c r="EH109" s="265"/>
      <c r="EI109" s="265"/>
      <c r="EJ109" s="265"/>
      <c r="EK109" s="265"/>
      <c r="EL109" s="265"/>
      <c r="EM109" s="265"/>
      <c r="EN109" s="265"/>
      <c r="EO109" s="265"/>
      <c r="EP109" s="265"/>
      <c r="EQ109" s="265"/>
      <c r="ER109" s="265"/>
      <c r="ES109" s="265"/>
      <c r="ET109" s="265"/>
      <c r="EU109" s="265"/>
      <c r="EV109" s="265"/>
      <c r="EW109" s="265"/>
      <c r="EX109" s="265"/>
      <c r="EY109" s="265"/>
      <c r="EZ109" s="265"/>
      <c r="FA109" s="265"/>
      <c r="FB109" s="265"/>
      <c r="FC109" s="265"/>
      <c r="FD109" s="265"/>
      <c r="FE109" s="265"/>
      <c r="FF109" s="265"/>
      <c r="FG109" s="265"/>
      <c r="FH109" s="265"/>
      <c r="FI109" s="265"/>
      <c r="FJ109" s="265"/>
      <c r="FK109" s="265"/>
      <c r="FL109" s="265"/>
      <c r="FM109" s="265"/>
      <c r="FN109" s="265"/>
      <c r="FO109" s="265"/>
      <c r="FP109" s="265"/>
      <c r="FQ109" s="265"/>
      <c r="FR109" s="265"/>
      <c r="FS109" s="265"/>
      <c r="FT109" s="265"/>
      <c r="FU109" s="265"/>
      <c r="FV109" s="265"/>
      <c r="FW109" s="265"/>
      <c r="FX109" s="265"/>
      <c r="FY109" s="265"/>
      <c r="FZ109" s="265"/>
      <c r="GA109" s="265"/>
      <c r="GB109" s="265"/>
      <c r="GC109" s="265"/>
      <c r="GD109" s="265"/>
      <c r="GE109" s="265"/>
      <c r="GF109" s="265"/>
      <c r="GG109" s="265"/>
      <c r="GH109" s="265"/>
      <c r="GI109" s="265"/>
      <c r="GJ109" s="265"/>
      <c r="GK109" s="265"/>
      <c r="GL109" s="265"/>
      <c r="GM109" s="265"/>
      <c r="GN109" s="265"/>
      <c r="GO109" s="265"/>
      <c r="GP109" s="265"/>
      <c r="GQ109" s="265"/>
      <c r="GR109" s="265"/>
      <c r="GS109" s="265"/>
      <c r="GT109" s="265"/>
      <c r="GU109" s="265"/>
      <c r="GV109" s="265"/>
      <c r="GW109" s="265"/>
      <c r="GX109" s="265"/>
      <c r="GY109" s="265"/>
      <c r="GZ109" s="265"/>
      <c r="HA109" s="265"/>
      <c r="HB109" s="265"/>
      <c r="HC109" s="265"/>
      <c r="HD109" s="265"/>
      <c r="HE109" s="265"/>
      <c r="HF109" s="265"/>
      <c r="HG109" s="265"/>
      <c r="HH109" s="265"/>
      <c r="HI109" s="265"/>
      <c r="HJ109" s="265"/>
      <c r="HK109" s="265"/>
      <c r="HL109" s="265"/>
      <c r="HM109" s="265"/>
      <c r="HN109" s="265"/>
      <c r="HO109" s="265"/>
      <c r="HP109" s="265"/>
      <c r="HQ109" s="265"/>
      <c r="HR109" s="265"/>
      <c r="HS109" s="265"/>
      <c r="HT109" s="265"/>
      <c r="HU109" s="265"/>
      <c r="HV109" s="265"/>
      <c r="HW109" s="265"/>
      <c r="HX109" s="265"/>
      <c r="HY109" s="265"/>
      <c r="HZ109" s="265"/>
      <c r="IA109" s="265"/>
      <c r="IB109" s="265"/>
      <c r="IC109" s="265"/>
      <c r="ID109" s="265"/>
      <c r="IE109" s="265"/>
      <c r="IF109" s="265"/>
      <c r="IG109" s="265"/>
      <c r="IH109" s="265"/>
      <c r="II109" s="265"/>
      <c r="IJ109" s="265"/>
      <c r="IK109" s="265"/>
      <c r="IL109" s="265"/>
      <c r="IM109" s="265"/>
      <c r="IN109" s="265"/>
      <c r="IO109" s="265"/>
      <c r="IP109" s="265"/>
      <c r="IQ109" s="265"/>
      <c r="IR109" s="265"/>
      <c r="IS109" s="265"/>
      <c r="IT109" s="265"/>
      <c r="IU109" s="265"/>
      <c r="IV109" s="265"/>
    </row>
    <row r="110" spans="1:256" s="469" customFormat="1" ht="15" customHeight="1">
      <c r="A110" s="270"/>
      <c r="B110" s="270"/>
      <c r="C110" s="270"/>
      <c r="D110" s="461"/>
      <c r="E110" s="461"/>
      <c r="F110" s="461"/>
      <c r="G110" s="267"/>
      <c r="H110" s="267"/>
      <c r="I110" s="265"/>
      <c r="J110" s="266"/>
      <c r="K110" s="265"/>
      <c r="L110" s="265"/>
      <c r="M110" s="266"/>
      <c r="N110" s="265"/>
      <c r="O110" s="265"/>
      <c r="P110" s="265"/>
      <c r="Q110" s="265"/>
      <c r="R110" s="265"/>
      <c r="S110" s="265"/>
      <c r="T110" s="265"/>
      <c r="U110" s="265"/>
      <c r="V110" s="265"/>
      <c r="W110" s="265"/>
      <c r="X110" s="265"/>
      <c r="Y110" s="265"/>
      <c r="Z110" s="265"/>
      <c r="AA110" s="265"/>
      <c r="AB110" s="265"/>
      <c r="AC110" s="265"/>
      <c r="AD110" s="265"/>
      <c r="AE110" s="265"/>
      <c r="AF110" s="265"/>
      <c r="AG110" s="265"/>
      <c r="AH110" s="265"/>
      <c r="AI110" s="265"/>
      <c r="AJ110" s="265"/>
      <c r="AK110" s="265"/>
      <c r="AL110" s="265"/>
      <c r="AM110" s="265"/>
      <c r="AN110" s="265"/>
      <c r="AO110" s="265"/>
      <c r="AP110" s="265"/>
      <c r="AQ110" s="265"/>
      <c r="AR110" s="265"/>
      <c r="AS110" s="265"/>
      <c r="AT110" s="265"/>
      <c r="AU110" s="265"/>
      <c r="AV110" s="265"/>
      <c r="AW110" s="265"/>
      <c r="AX110" s="265"/>
      <c r="AY110" s="265"/>
      <c r="AZ110" s="265"/>
      <c r="BA110" s="265"/>
      <c r="BB110" s="265"/>
      <c r="BC110" s="265"/>
      <c r="BD110" s="265"/>
      <c r="BE110" s="265"/>
      <c r="BF110" s="265"/>
      <c r="BG110" s="265"/>
      <c r="BH110" s="265"/>
      <c r="BI110" s="265"/>
      <c r="BJ110" s="265"/>
      <c r="BK110" s="265"/>
      <c r="BL110" s="265"/>
      <c r="BM110" s="265"/>
      <c r="BN110" s="265"/>
      <c r="BO110" s="265"/>
      <c r="BP110" s="265"/>
      <c r="BQ110" s="265"/>
      <c r="BR110" s="265"/>
      <c r="BS110" s="265"/>
      <c r="BT110" s="265"/>
      <c r="BU110" s="265"/>
      <c r="BV110" s="265"/>
      <c r="BW110" s="265"/>
      <c r="BX110" s="265"/>
      <c r="BY110" s="265"/>
      <c r="BZ110" s="265"/>
      <c r="CA110" s="265"/>
      <c r="CB110" s="265"/>
      <c r="CC110" s="265"/>
      <c r="CD110" s="265"/>
      <c r="CE110" s="265"/>
      <c r="CF110" s="265"/>
      <c r="CG110" s="265"/>
      <c r="CH110" s="265"/>
      <c r="CI110" s="265"/>
      <c r="CJ110" s="265"/>
      <c r="CK110" s="265"/>
      <c r="CL110" s="265"/>
      <c r="CM110" s="265"/>
      <c r="CN110" s="265"/>
      <c r="CO110" s="265"/>
      <c r="CP110" s="265"/>
      <c r="CQ110" s="265"/>
      <c r="CR110" s="265"/>
      <c r="CS110" s="265"/>
      <c r="CT110" s="265"/>
      <c r="CU110" s="265"/>
      <c r="CV110" s="265"/>
      <c r="CW110" s="265"/>
      <c r="CX110" s="265"/>
      <c r="CY110" s="265"/>
      <c r="CZ110" s="265"/>
      <c r="DA110" s="265"/>
      <c r="DB110" s="265"/>
      <c r="DC110" s="265"/>
      <c r="DD110" s="265"/>
      <c r="DE110" s="265"/>
      <c r="DF110" s="265"/>
      <c r="DG110" s="265"/>
      <c r="DH110" s="265"/>
      <c r="DI110" s="265"/>
      <c r="DJ110" s="265"/>
      <c r="DK110" s="265"/>
      <c r="DL110" s="265"/>
      <c r="DM110" s="265"/>
      <c r="DN110" s="265"/>
      <c r="DO110" s="265"/>
      <c r="DP110" s="265"/>
      <c r="DQ110" s="265"/>
      <c r="DR110" s="265"/>
      <c r="DS110" s="265"/>
      <c r="DT110" s="265"/>
      <c r="DU110" s="265"/>
      <c r="DV110" s="265"/>
      <c r="DW110" s="265"/>
      <c r="DX110" s="265"/>
      <c r="DY110" s="265"/>
      <c r="DZ110" s="265"/>
      <c r="EA110" s="265"/>
      <c r="EB110" s="265"/>
      <c r="EC110" s="265"/>
      <c r="ED110" s="265"/>
      <c r="EE110" s="265"/>
      <c r="EF110" s="265"/>
      <c r="EG110" s="265"/>
      <c r="EH110" s="265"/>
      <c r="EI110" s="265"/>
      <c r="EJ110" s="265"/>
      <c r="EK110" s="265"/>
      <c r="EL110" s="265"/>
      <c r="EM110" s="265"/>
      <c r="EN110" s="265"/>
      <c r="EO110" s="265"/>
      <c r="EP110" s="265"/>
      <c r="EQ110" s="265"/>
      <c r="ER110" s="265"/>
      <c r="ES110" s="265"/>
      <c r="ET110" s="265"/>
      <c r="EU110" s="265"/>
      <c r="EV110" s="265"/>
      <c r="EW110" s="265"/>
      <c r="EX110" s="265"/>
      <c r="EY110" s="265"/>
      <c r="EZ110" s="265"/>
      <c r="FA110" s="265"/>
      <c r="FB110" s="265"/>
      <c r="FC110" s="265"/>
      <c r="FD110" s="265"/>
      <c r="FE110" s="265"/>
      <c r="FF110" s="265"/>
      <c r="FG110" s="265"/>
      <c r="FH110" s="265"/>
      <c r="FI110" s="265"/>
      <c r="FJ110" s="265"/>
      <c r="FK110" s="265"/>
      <c r="FL110" s="265"/>
      <c r="FM110" s="265"/>
      <c r="FN110" s="265"/>
      <c r="FO110" s="265"/>
      <c r="FP110" s="265"/>
      <c r="FQ110" s="265"/>
      <c r="FR110" s="265"/>
      <c r="FS110" s="265"/>
      <c r="FT110" s="265"/>
      <c r="FU110" s="265"/>
      <c r="FV110" s="265"/>
      <c r="FW110" s="265"/>
      <c r="FX110" s="265"/>
      <c r="FY110" s="265"/>
      <c r="FZ110" s="265"/>
      <c r="GA110" s="265"/>
      <c r="GB110" s="265"/>
      <c r="GC110" s="265"/>
      <c r="GD110" s="265"/>
      <c r="GE110" s="265"/>
      <c r="GF110" s="265"/>
      <c r="GG110" s="265"/>
      <c r="GH110" s="265"/>
      <c r="GI110" s="265"/>
      <c r="GJ110" s="265"/>
      <c r="GK110" s="265"/>
      <c r="GL110" s="265"/>
      <c r="GM110" s="265"/>
      <c r="GN110" s="265"/>
      <c r="GO110" s="265"/>
      <c r="GP110" s="265"/>
      <c r="GQ110" s="265"/>
      <c r="GR110" s="265"/>
      <c r="GS110" s="265"/>
      <c r="GT110" s="265"/>
      <c r="GU110" s="265"/>
      <c r="GV110" s="265"/>
      <c r="GW110" s="265"/>
      <c r="GX110" s="265"/>
      <c r="GY110" s="265"/>
      <c r="GZ110" s="265"/>
      <c r="HA110" s="265"/>
      <c r="HB110" s="265"/>
      <c r="HC110" s="265"/>
      <c r="HD110" s="265"/>
      <c r="HE110" s="265"/>
      <c r="HF110" s="265"/>
      <c r="HG110" s="265"/>
      <c r="HH110" s="265"/>
      <c r="HI110" s="265"/>
      <c r="HJ110" s="265"/>
      <c r="HK110" s="265"/>
      <c r="HL110" s="265"/>
      <c r="HM110" s="265"/>
      <c r="HN110" s="265"/>
      <c r="HO110" s="265"/>
      <c r="HP110" s="265"/>
      <c r="HQ110" s="265"/>
      <c r="HR110" s="265"/>
      <c r="HS110" s="265"/>
      <c r="HT110" s="265"/>
      <c r="HU110" s="265"/>
      <c r="HV110" s="265"/>
      <c r="HW110" s="265"/>
      <c r="HX110" s="265"/>
      <c r="HY110" s="265"/>
      <c r="HZ110" s="265"/>
      <c r="IA110" s="265"/>
      <c r="IB110" s="265"/>
      <c r="IC110" s="265"/>
      <c r="ID110" s="265"/>
      <c r="IE110" s="265"/>
      <c r="IF110" s="265"/>
      <c r="IG110" s="265"/>
      <c r="IH110" s="265"/>
      <c r="II110" s="265"/>
      <c r="IJ110" s="265"/>
      <c r="IK110" s="265"/>
      <c r="IL110" s="265"/>
      <c r="IM110" s="265"/>
      <c r="IN110" s="265"/>
      <c r="IO110" s="265"/>
      <c r="IP110" s="265"/>
      <c r="IQ110" s="265"/>
      <c r="IR110" s="265"/>
      <c r="IS110" s="265"/>
      <c r="IT110" s="265"/>
      <c r="IU110" s="265"/>
      <c r="IV110" s="265"/>
    </row>
    <row r="111" spans="1:256" s="469" customFormat="1" ht="15" customHeight="1">
      <c r="A111" s="270"/>
      <c r="B111" s="270"/>
      <c r="C111" s="270"/>
      <c r="D111" s="461"/>
      <c r="E111" s="461"/>
      <c r="F111" s="461"/>
      <c r="G111" s="267"/>
      <c r="H111" s="267"/>
      <c r="I111" s="265"/>
      <c r="J111" s="266"/>
      <c r="K111" s="265"/>
      <c r="L111" s="265"/>
      <c r="M111" s="266"/>
      <c r="N111" s="265"/>
      <c r="O111" s="265"/>
      <c r="P111" s="265"/>
      <c r="Q111" s="265"/>
      <c r="R111" s="265"/>
      <c r="S111" s="265"/>
      <c r="T111" s="265"/>
      <c r="U111" s="265"/>
      <c r="V111" s="265"/>
      <c r="W111" s="265"/>
      <c r="X111" s="265"/>
      <c r="Y111" s="265"/>
      <c r="Z111" s="265"/>
      <c r="AA111" s="265"/>
      <c r="AB111" s="265"/>
      <c r="AC111" s="265"/>
      <c r="AD111" s="265"/>
      <c r="AE111" s="265"/>
      <c r="AF111" s="265"/>
      <c r="AG111" s="265"/>
      <c r="AH111" s="265"/>
      <c r="AI111" s="265"/>
      <c r="AJ111" s="265"/>
      <c r="AK111" s="265"/>
      <c r="AL111" s="265"/>
      <c r="AM111" s="265"/>
      <c r="AN111" s="265"/>
      <c r="AO111" s="265"/>
      <c r="AP111" s="265"/>
      <c r="AQ111" s="265"/>
      <c r="AR111" s="265"/>
      <c r="AS111" s="265"/>
      <c r="AT111" s="265"/>
      <c r="AU111" s="265"/>
      <c r="AV111" s="265"/>
      <c r="AW111" s="265"/>
      <c r="AX111" s="265"/>
      <c r="AY111" s="265"/>
      <c r="AZ111" s="265"/>
      <c r="BA111" s="265"/>
      <c r="BB111" s="265"/>
      <c r="BC111" s="265"/>
      <c r="BD111" s="265"/>
      <c r="BE111" s="265"/>
      <c r="BF111" s="265"/>
      <c r="BG111" s="265"/>
      <c r="BH111" s="265"/>
      <c r="BI111" s="265"/>
      <c r="BJ111" s="265"/>
      <c r="BK111" s="265"/>
      <c r="BL111" s="265"/>
      <c r="BM111" s="265"/>
      <c r="BN111" s="265"/>
      <c r="BO111" s="265"/>
      <c r="BP111" s="265"/>
      <c r="BQ111" s="265"/>
      <c r="BR111" s="265"/>
      <c r="BS111" s="265"/>
      <c r="BT111" s="265"/>
      <c r="BU111" s="265"/>
      <c r="BV111" s="265"/>
      <c r="BW111" s="265"/>
      <c r="BX111" s="265"/>
      <c r="BY111" s="265"/>
      <c r="BZ111" s="265"/>
      <c r="CA111" s="265"/>
      <c r="CB111" s="265"/>
      <c r="CC111" s="265"/>
      <c r="CD111" s="265"/>
      <c r="CE111" s="265"/>
      <c r="CF111" s="265"/>
      <c r="CG111" s="265"/>
      <c r="CH111" s="265"/>
      <c r="CI111" s="265"/>
      <c r="CJ111" s="265"/>
      <c r="CK111" s="265"/>
      <c r="CL111" s="265"/>
      <c r="CM111" s="265"/>
      <c r="CN111" s="265"/>
      <c r="CO111" s="265"/>
      <c r="CP111" s="265"/>
      <c r="CQ111" s="265"/>
      <c r="CR111" s="265"/>
      <c r="CS111" s="265"/>
      <c r="CT111" s="265"/>
      <c r="CU111" s="265"/>
      <c r="CV111" s="265"/>
      <c r="CW111" s="265"/>
      <c r="CX111" s="265"/>
      <c r="CY111" s="265"/>
      <c r="CZ111" s="265"/>
      <c r="DA111" s="265"/>
      <c r="DB111" s="265"/>
      <c r="DC111" s="265"/>
      <c r="DD111" s="265"/>
      <c r="DE111" s="265"/>
      <c r="DF111" s="265"/>
      <c r="DG111" s="265"/>
      <c r="DH111" s="265"/>
      <c r="DI111" s="265"/>
      <c r="DJ111" s="265"/>
      <c r="DK111" s="265"/>
      <c r="DL111" s="265"/>
      <c r="DM111" s="265"/>
      <c r="DN111" s="265"/>
      <c r="DO111" s="265"/>
      <c r="DP111" s="265"/>
      <c r="DQ111" s="265"/>
      <c r="DR111" s="265"/>
      <c r="DS111" s="265"/>
      <c r="DT111" s="265"/>
      <c r="DU111" s="265"/>
      <c r="DV111" s="265"/>
      <c r="DW111" s="265"/>
      <c r="DX111" s="265"/>
      <c r="DY111" s="265"/>
      <c r="DZ111" s="265"/>
      <c r="EA111" s="265"/>
      <c r="EB111" s="265"/>
      <c r="EC111" s="265"/>
      <c r="ED111" s="265"/>
      <c r="EE111" s="265"/>
      <c r="EF111" s="265"/>
      <c r="EG111" s="265"/>
      <c r="EH111" s="265"/>
      <c r="EI111" s="265"/>
      <c r="EJ111" s="265"/>
      <c r="EK111" s="265"/>
      <c r="EL111" s="265"/>
      <c r="EM111" s="265"/>
      <c r="EN111" s="265"/>
      <c r="EO111" s="265"/>
      <c r="EP111" s="265"/>
      <c r="EQ111" s="265"/>
      <c r="ER111" s="265"/>
      <c r="ES111" s="265"/>
      <c r="ET111" s="265"/>
      <c r="EU111" s="265"/>
      <c r="EV111" s="265"/>
      <c r="EW111" s="265"/>
      <c r="EX111" s="265"/>
      <c r="EY111" s="265"/>
      <c r="EZ111" s="265"/>
      <c r="FA111" s="265"/>
      <c r="FB111" s="265"/>
      <c r="FC111" s="265"/>
      <c r="FD111" s="265"/>
      <c r="FE111" s="265"/>
      <c r="FF111" s="265"/>
      <c r="FG111" s="265"/>
      <c r="FH111" s="265"/>
      <c r="FI111" s="265"/>
      <c r="FJ111" s="265"/>
      <c r="FK111" s="265"/>
      <c r="FL111" s="265"/>
      <c r="FM111" s="265"/>
      <c r="FN111" s="265"/>
      <c r="FO111" s="265"/>
      <c r="FP111" s="265"/>
      <c r="FQ111" s="265"/>
      <c r="FR111" s="265"/>
      <c r="FS111" s="265"/>
      <c r="FT111" s="265"/>
      <c r="FU111" s="265"/>
      <c r="FV111" s="265"/>
      <c r="FW111" s="265"/>
      <c r="FX111" s="265"/>
      <c r="FY111" s="265"/>
      <c r="FZ111" s="265"/>
      <c r="GA111" s="265"/>
      <c r="GB111" s="265"/>
      <c r="GC111" s="265"/>
      <c r="GD111" s="265"/>
      <c r="GE111" s="265"/>
      <c r="GF111" s="265"/>
      <c r="GG111" s="265"/>
      <c r="GH111" s="265"/>
      <c r="GI111" s="265"/>
      <c r="GJ111" s="265"/>
      <c r="GK111" s="265"/>
      <c r="GL111" s="265"/>
      <c r="GM111" s="265"/>
      <c r="GN111" s="265"/>
      <c r="GO111" s="265"/>
      <c r="GP111" s="265"/>
      <c r="GQ111" s="265"/>
      <c r="GR111" s="265"/>
      <c r="GS111" s="265"/>
      <c r="GT111" s="265"/>
      <c r="GU111" s="265"/>
      <c r="GV111" s="265"/>
      <c r="GW111" s="265"/>
      <c r="GX111" s="265"/>
      <c r="GY111" s="265"/>
      <c r="GZ111" s="265"/>
      <c r="HA111" s="265"/>
      <c r="HB111" s="265"/>
      <c r="HC111" s="265"/>
      <c r="HD111" s="265"/>
      <c r="HE111" s="265"/>
      <c r="HF111" s="265"/>
      <c r="HG111" s="265"/>
      <c r="HH111" s="265"/>
      <c r="HI111" s="265"/>
      <c r="HJ111" s="265"/>
      <c r="HK111" s="265"/>
      <c r="HL111" s="265"/>
      <c r="HM111" s="265"/>
      <c r="HN111" s="265"/>
      <c r="HO111" s="265"/>
      <c r="HP111" s="265"/>
      <c r="HQ111" s="265"/>
      <c r="HR111" s="265"/>
      <c r="HS111" s="265"/>
      <c r="HT111" s="265"/>
      <c r="HU111" s="265"/>
      <c r="HV111" s="265"/>
      <c r="HW111" s="265"/>
      <c r="HX111" s="265"/>
      <c r="HY111" s="265"/>
      <c r="HZ111" s="265"/>
      <c r="IA111" s="265"/>
      <c r="IB111" s="265"/>
      <c r="IC111" s="265"/>
      <c r="ID111" s="265"/>
      <c r="IE111" s="265"/>
      <c r="IF111" s="265"/>
      <c r="IG111" s="265"/>
      <c r="IH111" s="265"/>
      <c r="II111" s="265"/>
      <c r="IJ111" s="265"/>
      <c r="IK111" s="265"/>
      <c r="IL111" s="265"/>
      <c r="IM111" s="265"/>
      <c r="IN111" s="265"/>
      <c r="IO111" s="265"/>
      <c r="IP111" s="265"/>
      <c r="IQ111" s="265"/>
      <c r="IR111" s="265"/>
      <c r="IS111" s="265"/>
      <c r="IT111" s="265"/>
      <c r="IU111" s="265"/>
      <c r="IV111" s="265"/>
    </row>
    <row r="112" spans="1:256" s="469" customFormat="1" ht="15" customHeight="1">
      <c r="A112" s="270"/>
      <c r="B112" s="270"/>
      <c r="C112" s="270"/>
      <c r="D112" s="461"/>
      <c r="E112" s="461"/>
      <c r="F112" s="461"/>
      <c r="G112" s="267"/>
      <c r="H112" s="267"/>
      <c r="I112" s="265"/>
      <c r="J112" s="266"/>
      <c r="K112" s="265"/>
      <c r="L112" s="265"/>
      <c r="M112" s="266"/>
      <c r="N112" s="265"/>
      <c r="O112" s="265"/>
      <c r="P112" s="265"/>
      <c r="Q112" s="265"/>
      <c r="R112" s="265"/>
      <c r="S112" s="265"/>
      <c r="T112" s="265"/>
      <c r="U112" s="265"/>
      <c r="V112" s="265"/>
      <c r="W112" s="265"/>
      <c r="X112" s="265"/>
      <c r="Y112" s="265"/>
      <c r="Z112" s="265"/>
      <c r="AA112" s="265"/>
      <c r="AB112" s="265"/>
      <c r="AC112" s="265"/>
      <c r="AD112" s="265"/>
      <c r="AE112" s="265"/>
      <c r="AF112" s="265"/>
      <c r="AG112" s="265"/>
      <c r="AH112" s="265"/>
      <c r="AI112" s="265"/>
      <c r="AJ112" s="265"/>
      <c r="AK112" s="265"/>
      <c r="AL112" s="265"/>
      <c r="AM112" s="265"/>
      <c r="AN112" s="265"/>
      <c r="AO112" s="265"/>
      <c r="AP112" s="265"/>
      <c r="AQ112" s="265"/>
      <c r="AR112" s="265"/>
      <c r="AS112" s="265"/>
      <c r="AT112" s="265"/>
      <c r="AU112" s="265"/>
      <c r="AV112" s="265"/>
      <c r="AW112" s="265"/>
      <c r="AX112" s="265"/>
      <c r="AY112" s="265"/>
      <c r="AZ112" s="265"/>
      <c r="BA112" s="265"/>
      <c r="BB112" s="265"/>
      <c r="BC112" s="265"/>
      <c r="BD112" s="265"/>
      <c r="BE112" s="265"/>
      <c r="BF112" s="265"/>
      <c r="BG112" s="265"/>
      <c r="BH112" s="265"/>
      <c r="BI112" s="265"/>
      <c r="BJ112" s="265"/>
      <c r="BK112" s="265"/>
      <c r="BL112" s="265"/>
      <c r="BM112" s="265"/>
      <c r="BN112" s="265"/>
      <c r="BO112" s="265"/>
      <c r="BP112" s="265"/>
      <c r="BQ112" s="265"/>
      <c r="BR112" s="265"/>
      <c r="BS112" s="265"/>
      <c r="BT112" s="265"/>
      <c r="BU112" s="265"/>
      <c r="BV112" s="265"/>
      <c r="BW112" s="265"/>
      <c r="BX112" s="265"/>
      <c r="BY112" s="265"/>
      <c r="BZ112" s="265"/>
      <c r="CA112" s="265"/>
      <c r="CB112" s="265"/>
      <c r="CC112" s="265"/>
      <c r="CD112" s="265"/>
      <c r="CE112" s="265"/>
      <c r="CF112" s="265"/>
      <c r="CG112" s="265"/>
      <c r="CH112" s="265"/>
      <c r="CI112" s="265"/>
      <c r="CJ112" s="265"/>
      <c r="CK112" s="265"/>
      <c r="CL112" s="265"/>
      <c r="CM112" s="265"/>
      <c r="CN112" s="265"/>
      <c r="CO112" s="265"/>
      <c r="CP112" s="265"/>
      <c r="CQ112" s="265"/>
      <c r="CR112" s="265"/>
      <c r="CS112" s="265"/>
      <c r="CT112" s="265"/>
      <c r="CU112" s="265"/>
      <c r="CV112" s="265"/>
      <c r="CW112" s="265"/>
      <c r="CX112" s="265"/>
      <c r="CY112" s="265"/>
      <c r="CZ112" s="265"/>
      <c r="DA112" s="265"/>
      <c r="DB112" s="265"/>
      <c r="DC112" s="265"/>
      <c r="DD112" s="265"/>
      <c r="DE112" s="265"/>
      <c r="DF112" s="265"/>
      <c r="DG112" s="265"/>
      <c r="DH112" s="265"/>
      <c r="DI112" s="265"/>
      <c r="DJ112" s="265"/>
      <c r="DK112" s="265"/>
      <c r="DL112" s="265"/>
      <c r="DM112" s="265"/>
      <c r="DN112" s="265"/>
      <c r="DO112" s="265"/>
      <c r="DP112" s="265"/>
      <c r="DQ112" s="265"/>
      <c r="DR112" s="265"/>
      <c r="DS112" s="265"/>
      <c r="DT112" s="265"/>
      <c r="DU112" s="265"/>
      <c r="DV112" s="265"/>
      <c r="DW112" s="265"/>
      <c r="DX112" s="265"/>
      <c r="DY112" s="265"/>
      <c r="DZ112" s="265"/>
      <c r="EA112" s="265"/>
      <c r="EB112" s="265"/>
      <c r="EC112" s="265"/>
      <c r="ED112" s="265"/>
      <c r="EE112" s="265"/>
      <c r="EF112" s="265"/>
      <c r="EG112" s="265"/>
      <c r="EH112" s="265"/>
      <c r="EI112" s="265"/>
      <c r="EJ112" s="265"/>
      <c r="EK112" s="265"/>
      <c r="EL112" s="265"/>
      <c r="EM112" s="265"/>
      <c r="EN112" s="265"/>
      <c r="EO112" s="265"/>
      <c r="EP112" s="265"/>
      <c r="EQ112" s="265"/>
      <c r="ER112" s="265"/>
      <c r="ES112" s="265"/>
      <c r="ET112" s="265"/>
      <c r="EU112" s="265"/>
      <c r="EV112" s="265"/>
      <c r="EW112" s="265"/>
      <c r="EX112" s="265"/>
      <c r="EY112" s="265"/>
      <c r="EZ112" s="265"/>
      <c r="FA112" s="265"/>
      <c r="FB112" s="265"/>
      <c r="FC112" s="265"/>
      <c r="FD112" s="265"/>
      <c r="FE112" s="265"/>
      <c r="FF112" s="265"/>
      <c r="FG112" s="265"/>
      <c r="FH112" s="265"/>
      <c r="FI112" s="265"/>
      <c r="FJ112" s="265"/>
      <c r="FK112" s="265"/>
      <c r="FL112" s="265"/>
      <c r="FM112" s="265"/>
      <c r="FN112" s="265"/>
      <c r="FO112" s="265"/>
      <c r="FP112" s="265"/>
      <c r="FQ112" s="265"/>
      <c r="FR112" s="265"/>
      <c r="FS112" s="265"/>
      <c r="FT112" s="265"/>
      <c r="FU112" s="265"/>
      <c r="FV112" s="265"/>
      <c r="FW112" s="265"/>
      <c r="FX112" s="265"/>
      <c r="FY112" s="265"/>
      <c r="FZ112" s="265"/>
      <c r="GA112" s="265"/>
      <c r="GB112" s="265"/>
      <c r="GC112" s="265"/>
      <c r="GD112" s="265"/>
      <c r="GE112" s="265"/>
      <c r="GF112" s="265"/>
      <c r="GG112" s="265"/>
      <c r="GH112" s="265"/>
      <c r="GI112" s="265"/>
      <c r="GJ112" s="265"/>
      <c r="GK112" s="265"/>
      <c r="GL112" s="265"/>
      <c r="GM112" s="265"/>
      <c r="GN112" s="265"/>
      <c r="GO112" s="265"/>
      <c r="GP112" s="265"/>
      <c r="GQ112" s="265"/>
      <c r="GR112" s="265"/>
      <c r="GS112" s="265"/>
      <c r="GT112" s="265"/>
      <c r="GU112" s="265"/>
      <c r="GV112" s="265"/>
      <c r="GW112" s="265"/>
      <c r="GX112" s="265"/>
      <c r="GY112" s="265"/>
      <c r="GZ112" s="265"/>
      <c r="HA112" s="265"/>
      <c r="HB112" s="265"/>
      <c r="HC112" s="265"/>
      <c r="HD112" s="265"/>
      <c r="HE112" s="265"/>
      <c r="HF112" s="265"/>
      <c r="HG112" s="265"/>
      <c r="HH112" s="265"/>
      <c r="HI112" s="265"/>
      <c r="HJ112" s="265"/>
      <c r="HK112" s="265"/>
      <c r="HL112" s="265"/>
      <c r="HM112" s="265"/>
      <c r="HN112" s="265"/>
      <c r="HO112" s="265"/>
      <c r="HP112" s="265"/>
      <c r="HQ112" s="265"/>
      <c r="HR112" s="265"/>
      <c r="HS112" s="265"/>
      <c r="HT112" s="265"/>
      <c r="HU112" s="265"/>
      <c r="HV112" s="265"/>
      <c r="HW112" s="265"/>
      <c r="HX112" s="265"/>
      <c r="HY112" s="265"/>
      <c r="HZ112" s="265"/>
      <c r="IA112" s="265"/>
      <c r="IB112" s="265"/>
      <c r="IC112" s="265"/>
      <c r="ID112" s="265"/>
      <c r="IE112" s="265"/>
      <c r="IF112" s="265"/>
      <c r="IG112" s="265"/>
      <c r="IH112" s="265"/>
      <c r="II112" s="265"/>
      <c r="IJ112" s="265"/>
      <c r="IK112" s="265"/>
      <c r="IL112" s="265"/>
      <c r="IM112" s="265"/>
      <c r="IN112" s="265"/>
      <c r="IO112" s="265"/>
      <c r="IP112" s="265"/>
      <c r="IQ112" s="265"/>
      <c r="IR112" s="265"/>
      <c r="IS112" s="265"/>
      <c r="IT112" s="265"/>
      <c r="IU112" s="265"/>
      <c r="IV112" s="265"/>
    </row>
    <row r="113" spans="1:256" s="469" customFormat="1" ht="15" customHeight="1">
      <c r="A113" s="270"/>
      <c r="B113" s="270"/>
      <c r="C113" s="270"/>
      <c r="D113" s="461"/>
      <c r="E113" s="461"/>
      <c r="F113" s="461"/>
      <c r="G113" s="267"/>
      <c r="H113" s="267"/>
      <c r="I113" s="265"/>
      <c r="J113" s="266"/>
      <c r="K113" s="265"/>
      <c r="L113" s="265"/>
      <c r="M113" s="266"/>
      <c r="N113" s="265"/>
      <c r="O113" s="265"/>
      <c r="P113" s="265"/>
      <c r="Q113" s="265"/>
      <c r="R113" s="265"/>
      <c r="S113" s="265"/>
      <c r="T113" s="265"/>
      <c r="U113" s="265"/>
      <c r="V113" s="265"/>
      <c r="W113" s="265"/>
      <c r="X113" s="265"/>
      <c r="Y113" s="265"/>
      <c r="Z113" s="265"/>
      <c r="AA113" s="265"/>
      <c r="AB113" s="265"/>
      <c r="AC113" s="265"/>
      <c r="AD113" s="265"/>
      <c r="AE113" s="265"/>
      <c r="AF113" s="265"/>
      <c r="AG113" s="265"/>
      <c r="AH113" s="265"/>
      <c r="AI113" s="265"/>
      <c r="AJ113" s="265"/>
      <c r="AK113" s="265"/>
      <c r="AL113" s="265"/>
      <c r="AM113" s="265"/>
      <c r="AN113" s="265"/>
      <c r="AO113" s="265"/>
      <c r="AP113" s="265"/>
      <c r="AQ113" s="265"/>
      <c r="AR113" s="265"/>
      <c r="AS113" s="265"/>
      <c r="AT113" s="265"/>
      <c r="AU113" s="265"/>
      <c r="AV113" s="265"/>
      <c r="AW113" s="265"/>
      <c r="AX113" s="265"/>
      <c r="AY113" s="265"/>
      <c r="AZ113" s="265"/>
      <c r="BA113" s="265"/>
      <c r="BB113" s="265"/>
      <c r="BC113" s="265"/>
      <c r="BD113" s="265"/>
      <c r="BE113" s="265"/>
      <c r="BF113" s="265"/>
      <c r="BG113" s="265"/>
      <c r="BH113" s="265"/>
      <c r="BI113" s="265"/>
      <c r="BJ113" s="265"/>
      <c r="BK113" s="265"/>
      <c r="BL113" s="265"/>
      <c r="BM113" s="265"/>
      <c r="BN113" s="265"/>
      <c r="BO113" s="265"/>
      <c r="BP113" s="265"/>
      <c r="BQ113" s="265"/>
      <c r="BR113" s="265"/>
      <c r="BS113" s="265"/>
      <c r="BT113" s="265"/>
      <c r="BU113" s="265"/>
      <c r="BV113" s="265"/>
      <c r="BW113" s="265"/>
      <c r="BX113" s="265"/>
      <c r="BY113" s="265"/>
      <c r="BZ113" s="265"/>
      <c r="CA113" s="265"/>
      <c r="CB113" s="265"/>
      <c r="CC113" s="265"/>
      <c r="CD113" s="265"/>
      <c r="CE113" s="265"/>
      <c r="CF113" s="265"/>
      <c r="CG113" s="265"/>
      <c r="CH113" s="265"/>
      <c r="CI113" s="265"/>
      <c r="CJ113" s="265"/>
      <c r="CK113" s="265"/>
      <c r="CL113" s="265"/>
      <c r="CM113" s="265"/>
      <c r="CN113" s="265"/>
      <c r="CO113" s="265"/>
      <c r="CP113" s="265"/>
      <c r="CQ113" s="265"/>
      <c r="CR113" s="265"/>
      <c r="CS113" s="265"/>
      <c r="CT113" s="265"/>
      <c r="CU113" s="265"/>
      <c r="CV113" s="265"/>
      <c r="CW113" s="265"/>
      <c r="CX113" s="265"/>
      <c r="CY113" s="265"/>
      <c r="CZ113" s="265"/>
      <c r="DA113" s="265"/>
      <c r="DB113" s="265"/>
      <c r="DC113" s="265"/>
      <c r="DD113" s="265"/>
      <c r="DE113" s="265"/>
      <c r="DF113" s="265"/>
      <c r="DG113" s="265"/>
      <c r="DH113" s="265"/>
      <c r="DI113" s="265"/>
      <c r="DJ113" s="265"/>
      <c r="DK113" s="265"/>
      <c r="DL113" s="265"/>
      <c r="DM113" s="265"/>
      <c r="DN113" s="265"/>
      <c r="DO113" s="265"/>
      <c r="DP113" s="265"/>
      <c r="DQ113" s="265"/>
      <c r="DR113" s="265"/>
      <c r="DS113" s="265"/>
      <c r="DT113" s="265"/>
      <c r="DU113" s="265"/>
      <c r="DV113" s="265"/>
      <c r="DW113" s="265"/>
      <c r="DX113" s="265"/>
      <c r="DY113" s="265"/>
      <c r="DZ113" s="265"/>
      <c r="EA113" s="265"/>
      <c r="EB113" s="265"/>
      <c r="EC113" s="265"/>
      <c r="ED113" s="265"/>
      <c r="EE113" s="265"/>
      <c r="EF113" s="265"/>
      <c r="EG113" s="265"/>
      <c r="EH113" s="265"/>
      <c r="EI113" s="265"/>
      <c r="EJ113" s="265"/>
      <c r="EK113" s="265"/>
      <c r="EL113" s="265"/>
      <c r="EM113" s="265"/>
      <c r="EN113" s="265"/>
      <c r="EO113" s="265"/>
      <c r="EP113" s="265"/>
      <c r="EQ113" s="265"/>
      <c r="ER113" s="265"/>
      <c r="ES113" s="265"/>
      <c r="ET113" s="265"/>
      <c r="EU113" s="265"/>
      <c r="EV113" s="265"/>
      <c r="EW113" s="265"/>
      <c r="EX113" s="265"/>
      <c r="EY113" s="265"/>
      <c r="EZ113" s="265"/>
      <c r="FA113" s="265"/>
      <c r="FB113" s="265"/>
      <c r="FC113" s="265"/>
      <c r="FD113" s="265"/>
      <c r="FE113" s="265"/>
      <c r="FF113" s="265"/>
      <c r="FG113" s="265"/>
      <c r="FH113" s="265"/>
      <c r="FI113" s="265"/>
      <c r="FJ113" s="265"/>
      <c r="FK113" s="265"/>
      <c r="FL113" s="265"/>
      <c r="FM113" s="265"/>
      <c r="FN113" s="265"/>
      <c r="FO113" s="265"/>
      <c r="FP113" s="265"/>
      <c r="FQ113" s="265"/>
      <c r="FR113" s="265"/>
      <c r="FS113" s="265"/>
      <c r="FT113" s="265"/>
      <c r="FU113" s="265"/>
      <c r="FV113" s="265"/>
      <c r="FW113" s="265"/>
      <c r="FX113" s="265"/>
      <c r="FY113" s="265"/>
      <c r="FZ113" s="265"/>
      <c r="GA113" s="265"/>
      <c r="GB113" s="265"/>
      <c r="GC113" s="265"/>
      <c r="GD113" s="265"/>
      <c r="GE113" s="265"/>
      <c r="GF113" s="265"/>
      <c r="GG113" s="265"/>
      <c r="GH113" s="265"/>
      <c r="GI113" s="265"/>
      <c r="GJ113" s="265"/>
      <c r="GK113" s="265"/>
      <c r="GL113" s="265"/>
      <c r="GM113" s="265"/>
      <c r="GN113" s="265"/>
      <c r="GO113" s="265"/>
      <c r="GP113" s="265"/>
      <c r="GQ113" s="265"/>
      <c r="GR113" s="265"/>
      <c r="GS113" s="265"/>
      <c r="GT113" s="265"/>
      <c r="GU113" s="265"/>
      <c r="GV113" s="265"/>
      <c r="GW113" s="265"/>
      <c r="GX113" s="265"/>
      <c r="GY113" s="265"/>
      <c r="GZ113" s="265"/>
      <c r="HA113" s="265"/>
      <c r="HB113" s="265"/>
      <c r="HC113" s="265"/>
      <c r="HD113" s="265"/>
      <c r="HE113" s="265"/>
      <c r="HF113" s="265"/>
      <c r="HG113" s="265"/>
      <c r="HH113" s="265"/>
      <c r="HI113" s="265"/>
      <c r="HJ113" s="265"/>
      <c r="HK113" s="265"/>
      <c r="HL113" s="265"/>
      <c r="HM113" s="265"/>
      <c r="HN113" s="265"/>
      <c r="HO113" s="265"/>
      <c r="HP113" s="265"/>
      <c r="HQ113" s="265"/>
      <c r="HR113" s="265"/>
      <c r="HS113" s="265"/>
      <c r="HT113" s="265"/>
      <c r="HU113" s="265"/>
      <c r="HV113" s="265"/>
      <c r="HW113" s="265"/>
      <c r="HX113" s="265"/>
      <c r="HY113" s="265"/>
      <c r="HZ113" s="265"/>
      <c r="IA113" s="265"/>
      <c r="IB113" s="265"/>
      <c r="IC113" s="265"/>
      <c r="ID113" s="265"/>
      <c r="IE113" s="265"/>
      <c r="IF113" s="265"/>
      <c r="IG113" s="265"/>
      <c r="IH113" s="265"/>
      <c r="II113" s="265"/>
      <c r="IJ113" s="265"/>
      <c r="IK113" s="265"/>
      <c r="IL113" s="265"/>
      <c r="IM113" s="265"/>
      <c r="IN113" s="265"/>
      <c r="IO113" s="265"/>
      <c r="IP113" s="265"/>
      <c r="IQ113" s="265"/>
      <c r="IR113" s="265"/>
      <c r="IS113" s="265"/>
      <c r="IT113" s="265"/>
      <c r="IU113" s="265"/>
      <c r="IV113" s="265"/>
    </row>
    <row r="114" spans="1:256" s="469" customFormat="1" ht="15" customHeight="1">
      <c r="A114" s="270"/>
      <c r="B114" s="270"/>
      <c r="C114" s="270"/>
      <c r="D114" s="461"/>
      <c r="E114" s="461"/>
      <c r="F114" s="461"/>
      <c r="G114" s="267"/>
      <c r="H114" s="267"/>
      <c r="I114" s="265"/>
      <c r="J114" s="266"/>
      <c r="K114" s="265"/>
      <c r="L114" s="265"/>
      <c r="M114" s="266"/>
      <c r="N114" s="265"/>
      <c r="O114" s="265"/>
      <c r="P114" s="265"/>
      <c r="Q114" s="265"/>
      <c r="R114" s="265"/>
      <c r="S114" s="265"/>
      <c r="T114" s="265"/>
      <c r="U114" s="265"/>
      <c r="V114" s="265"/>
      <c r="W114" s="265"/>
      <c r="X114" s="265"/>
      <c r="Y114" s="265"/>
      <c r="Z114" s="265"/>
      <c r="AA114" s="265"/>
      <c r="AB114" s="265"/>
      <c r="AC114" s="265"/>
      <c r="AD114" s="265"/>
      <c r="AE114" s="265"/>
      <c r="AF114" s="265"/>
      <c r="AG114" s="265"/>
      <c r="AH114" s="265"/>
      <c r="AI114" s="265"/>
      <c r="AJ114" s="265"/>
      <c r="AK114" s="265"/>
      <c r="AL114" s="265"/>
      <c r="AM114" s="265"/>
      <c r="AN114" s="265"/>
      <c r="AO114" s="265"/>
      <c r="AP114" s="265"/>
      <c r="AQ114" s="265"/>
      <c r="AR114" s="265"/>
      <c r="AS114" s="265"/>
      <c r="AT114" s="265"/>
      <c r="AU114" s="265"/>
      <c r="AV114" s="265"/>
      <c r="AW114" s="265"/>
      <c r="AX114" s="265"/>
      <c r="AY114" s="265"/>
      <c r="AZ114" s="265"/>
      <c r="BA114" s="265"/>
      <c r="BB114" s="265"/>
      <c r="BC114" s="265"/>
      <c r="BD114" s="265"/>
      <c r="BE114" s="265"/>
      <c r="BF114" s="265"/>
      <c r="BG114" s="265"/>
      <c r="BH114" s="265"/>
      <c r="BI114" s="265"/>
      <c r="BJ114" s="265"/>
      <c r="BK114" s="265"/>
      <c r="BL114" s="265"/>
      <c r="BM114" s="265"/>
      <c r="BN114" s="265"/>
      <c r="BO114" s="265"/>
      <c r="BP114" s="265"/>
      <c r="BQ114" s="265"/>
      <c r="BR114" s="265"/>
      <c r="BS114" s="265"/>
      <c r="BT114" s="265"/>
      <c r="BU114" s="265"/>
      <c r="BV114" s="265"/>
      <c r="BW114" s="265"/>
      <c r="BX114" s="265"/>
      <c r="BY114" s="265"/>
      <c r="BZ114" s="265"/>
      <c r="CA114" s="265"/>
      <c r="CB114" s="265"/>
      <c r="CC114" s="265"/>
      <c r="CD114" s="265"/>
      <c r="CE114" s="265"/>
      <c r="CF114" s="265"/>
      <c r="CG114" s="265"/>
      <c r="CH114" s="265"/>
      <c r="CI114" s="265"/>
      <c r="CJ114" s="265"/>
      <c r="CK114" s="265"/>
      <c r="CL114" s="265"/>
      <c r="CM114" s="265"/>
      <c r="CN114" s="265"/>
      <c r="CO114" s="265"/>
      <c r="CP114" s="265"/>
      <c r="CQ114" s="265"/>
      <c r="CR114" s="265"/>
      <c r="CS114" s="265"/>
      <c r="CT114" s="265"/>
      <c r="CU114" s="265"/>
      <c r="CV114" s="265"/>
      <c r="CW114" s="265"/>
      <c r="CX114" s="265"/>
      <c r="CY114" s="265"/>
      <c r="CZ114" s="265"/>
      <c r="DA114" s="265"/>
      <c r="DB114" s="265"/>
      <c r="DC114" s="265"/>
      <c r="DD114" s="265"/>
      <c r="DE114" s="265"/>
      <c r="DF114" s="265"/>
      <c r="DG114" s="265"/>
      <c r="DH114" s="265"/>
      <c r="DI114" s="265"/>
      <c r="DJ114" s="265"/>
      <c r="DK114" s="265"/>
      <c r="DL114" s="265"/>
      <c r="DM114" s="265"/>
      <c r="DN114" s="265"/>
      <c r="DO114" s="265"/>
      <c r="DP114" s="265"/>
      <c r="DQ114" s="265"/>
      <c r="DR114" s="265"/>
      <c r="DS114" s="265"/>
      <c r="DT114" s="265"/>
      <c r="DU114" s="265"/>
      <c r="DV114" s="265"/>
      <c r="DW114" s="265"/>
      <c r="DX114" s="265"/>
      <c r="DY114" s="265"/>
      <c r="DZ114" s="265"/>
      <c r="EA114" s="265"/>
      <c r="EB114" s="265"/>
      <c r="EC114" s="265"/>
      <c r="ED114" s="265"/>
      <c r="EE114" s="265"/>
      <c r="EF114" s="265"/>
      <c r="EG114" s="265"/>
      <c r="EH114" s="265"/>
      <c r="EI114" s="265"/>
      <c r="EJ114" s="265"/>
      <c r="EK114" s="265"/>
      <c r="EL114" s="265"/>
      <c r="EM114" s="265"/>
      <c r="EN114" s="265"/>
      <c r="EO114" s="265"/>
      <c r="EP114" s="265"/>
      <c r="EQ114" s="265"/>
      <c r="ER114" s="265"/>
      <c r="ES114" s="265"/>
      <c r="ET114" s="265"/>
      <c r="EU114" s="265"/>
      <c r="EV114" s="265"/>
      <c r="EW114" s="265"/>
      <c r="EX114" s="265"/>
      <c r="EY114" s="265"/>
      <c r="EZ114" s="265"/>
      <c r="FA114" s="265"/>
      <c r="FB114" s="265"/>
      <c r="FC114" s="265"/>
      <c r="FD114" s="265"/>
      <c r="FE114" s="265"/>
      <c r="FF114" s="265"/>
      <c r="FG114" s="265"/>
      <c r="FH114" s="265"/>
      <c r="FI114" s="265"/>
      <c r="FJ114" s="265"/>
      <c r="FK114" s="265"/>
      <c r="FL114" s="265"/>
      <c r="FM114" s="265"/>
      <c r="FN114" s="265"/>
      <c r="FO114" s="265"/>
      <c r="FP114" s="265"/>
      <c r="FQ114" s="265"/>
      <c r="FR114" s="265"/>
      <c r="FS114" s="265"/>
      <c r="FT114" s="265"/>
      <c r="FU114" s="265"/>
      <c r="FV114" s="265"/>
      <c r="FW114" s="265"/>
      <c r="FX114" s="265"/>
      <c r="FY114" s="265"/>
      <c r="FZ114" s="265"/>
      <c r="GA114" s="265"/>
      <c r="GB114" s="265"/>
      <c r="GC114" s="265"/>
      <c r="GD114" s="265"/>
      <c r="GE114" s="265"/>
      <c r="GF114" s="265"/>
      <c r="GG114" s="265"/>
      <c r="GH114" s="265"/>
      <c r="GI114" s="265"/>
      <c r="GJ114" s="265"/>
      <c r="GK114" s="265"/>
      <c r="GL114" s="265"/>
      <c r="GM114" s="265"/>
      <c r="GN114" s="265"/>
      <c r="GO114" s="265"/>
      <c r="GP114" s="265"/>
      <c r="GQ114" s="265"/>
      <c r="GR114" s="265"/>
      <c r="GS114" s="265"/>
      <c r="GT114" s="265"/>
      <c r="GU114" s="265"/>
      <c r="GV114" s="265"/>
      <c r="GW114" s="265"/>
      <c r="GX114" s="265"/>
      <c r="GY114" s="265"/>
      <c r="GZ114" s="265"/>
      <c r="HA114" s="265"/>
      <c r="HB114" s="265"/>
      <c r="HC114" s="265"/>
      <c r="HD114" s="265"/>
      <c r="HE114" s="265"/>
      <c r="HF114" s="265"/>
      <c r="HG114" s="265"/>
      <c r="HH114" s="265"/>
      <c r="HI114" s="265"/>
      <c r="HJ114" s="265"/>
      <c r="HK114" s="265"/>
      <c r="HL114" s="265"/>
      <c r="HM114" s="265"/>
      <c r="HN114" s="265"/>
      <c r="HO114" s="265"/>
      <c r="HP114" s="265"/>
      <c r="HQ114" s="265"/>
      <c r="HR114" s="265"/>
      <c r="HS114" s="265"/>
      <c r="HT114" s="265"/>
      <c r="HU114" s="265"/>
      <c r="HV114" s="265"/>
      <c r="HW114" s="265"/>
      <c r="HX114" s="265"/>
      <c r="HY114" s="265"/>
      <c r="HZ114" s="265"/>
      <c r="IA114" s="265"/>
      <c r="IB114" s="265"/>
      <c r="IC114" s="265"/>
      <c r="ID114" s="265"/>
      <c r="IE114" s="265"/>
      <c r="IF114" s="265"/>
      <c r="IG114" s="265"/>
      <c r="IH114" s="265"/>
      <c r="II114" s="265"/>
      <c r="IJ114" s="265"/>
      <c r="IK114" s="265"/>
      <c r="IL114" s="265"/>
      <c r="IM114" s="265"/>
      <c r="IN114" s="265"/>
      <c r="IO114" s="265"/>
      <c r="IP114" s="265"/>
      <c r="IQ114" s="265"/>
      <c r="IR114" s="265"/>
      <c r="IS114" s="265"/>
      <c r="IT114" s="265"/>
      <c r="IU114" s="265"/>
      <c r="IV114" s="265"/>
    </row>
    <row r="115" spans="1:256" s="469" customFormat="1" ht="15" customHeight="1">
      <c r="A115" s="270"/>
      <c r="B115" s="270"/>
      <c r="C115" s="270"/>
      <c r="D115" s="461"/>
      <c r="E115" s="461"/>
      <c r="F115" s="461"/>
      <c r="G115" s="267"/>
      <c r="H115" s="267"/>
      <c r="I115" s="265"/>
      <c r="J115" s="266"/>
      <c r="K115" s="265"/>
      <c r="L115" s="265"/>
      <c r="M115" s="266"/>
      <c r="N115" s="265"/>
      <c r="O115" s="265"/>
      <c r="P115" s="265"/>
      <c r="Q115" s="265"/>
      <c r="R115" s="265"/>
      <c r="S115" s="265"/>
      <c r="T115" s="265"/>
      <c r="U115" s="265"/>
      <c r="V115" s="265"/>
      <c r="W115" s="265"/>
      <c r="X115" s="265"/>
      <c r="Y115" s="265"/>
      <c r="Z115" s="265"/>
      <c r="AA115" s="265"/>
      <c r="AB115" s="265"/>
      <c r="AC115" s="265"/>
      <c r="AD115" s="265"/>
      <c r="AE115" s="265"/>
      <c r="AF115" s="265"/>
      <c r="AG115" s="265"/>
      <c r="AH115" s="265"/>
      <c r="AI115" s="265"/>
      <c r="AJ115" s="265"/>
      <c r="AK115" s="265"/>
      <c r="AL115" s="265"/>
      <c r="AM115" s="265"/>
      <c r="AN115" s="265"/>
      <c r="AO115" s="265"/>
      <c r="AP115" s="265"/>
      <c r="AQ115" s="265"/>
      <c r="AR115" s="265"/>
      <c r="AS115" s="265"/>
      <c r="AT115" s="265"/>
      <c r="AU115" s="265"/>
      <c r="AV115" s="265"/>
      <c r="AW115" s="265"/>
      <c r="AX115" s="265"/>
      <c r="AY115" s="265"/>
      <c r="AZ115" s="265"/>
      <c r="BA115" s="265"/>
      <c r="BB115" s="265"/>
      <c r="BC115" s="265"/>
      <c r="BD115" s="265"/>
      <c r="BE115" s="265"/>
      <c r="BF115" s="265"/>
      <c r="BG115" s="265"/>
      <c r="BH115" s="265"/>
      <c r="BI115" s="265"/>
      <c r="BJ115" s="265"/>
      <c r="BK115" s="265"/>
      <c r="BL115" s="265"/>
      <c r="BM115" s="265"/>
      <c r="BN115" s="265"/>
      <c r="BO115" s="265"/>
      <c r="BP115" s="265"/>
      <c r="BQ115" s="265"/>
      <c r="BR115" s="265"/>
      <c r="BS115" s="265"/>
      <c r="BT115" s="265"/>
      <c r="BU115" s="265"/>
      <c r="BV115" s="265"/>
      <c r="BW115" s="265"/>
      <c r="BX115" s="265"/>
      <c r="BY115" s="265"/>
      <c r="BZ115" s="265"/>
      <c r="CA115" s="265"/>
      <c r="CB115" s="265"/>
      <c r="CC115" s="265"/>
      <c r="CD115" s="265"/>
      <c r="CE115" s="265"/>
      <c r="CF115" s="265"/>
      <c r="CG115" s="265"/>
      <c r="CH115" s="265"/>
      <c r="CI115" s="265"/>
      <c r="CJ115" s="265"/>
      <c r="CK115" s="265"/>
      <c r="CL115" s="265"/>
      <c r="CM115" s="265"/>
      <c r="CN115" s="265"/>
      <c r="CO115" s="265"/>
      <c r="CP115" s="265"/>
      <c r="CQ115" s="265"/>
      <c r="CR115" s="265"/>
      <c r="CS115" s="265"/>
      <c r="CT115" s="265"/>
      <c r="CU115" s="265"/>
      <c r="CV115" s="265"/>
      <c r="CW115" s="265"/>
      <c r="CX115" s="265"/>
      <c r="CY115" s="265"/>
      <c r="CZ115" s="265"/>
      <c r="DA115" s="265"/>
      <c r="DB115" s="265"/>
      <c r="DC115" s="265"/>
      <c r="DD115" s="265"/>
      <c r="DE115" s="265"/>
      <c r="DF115" s="265"/>
      <c r="DG115" s="265"/>
      <c r="DH115" s="265"/>
      <c r="DI115" s="265"/>
      <c r="DJ115" s="265"/>
      <c r="DK115" s="265"/>
      <c r="DL115" s="265"/>
      <c r="DM115" s="265"/>
      <c r="DN115" s="265"/>
      <c r="DO115" s="265"/>
      <c r="DP115" s="265"/>
      <c r="DQ115" s="265"/>
      <c r="DR115" s="265"/>
      <c r="DS115" s="265"/>
      <c r="DT115" s="265"/>
      <c r="DU115" s="265"/>
      <c r="DV115" s="265"/>
      <c r="DW115" s="265"/>
      <c r="DX115" s="265"/>
      <c r="DY115" s="265"/>
      <c r="DZ115" s="265"/>
      <c r="EA115" s="265"/>
      <c r="EB115" s="265"/>
      <c r="EC115" s="265"/>
      <c r="ED115" s="265"/>
      <c r="EE115" s="265"/>
      <c r="EF115" s="265"/>
      <c r="EG115" s="265"/>
      <c r="EH115" s="265"/>
      <c r="EI115" s="265"/>
      <c r="EJ115" s="265"/>
      <c r="EK115" s="265"/>
      <c r="EL115" s="265"/>
      <c r="EM115" s="265"/>
      <c r="EN115" s="265"/>
      <c r="EO115" s="265"/>
      <c r="EP115" s="265"/>
      <c r="EQ115" s="265"/>
      <c r="ER115" s="265"/>
      <c r="ES115" s="265"/>
      <c r="ET115" s="265"/>
      <c r="EU115" s="265"/>
      <c r="EV115" s="265"/>
      <c r="EW115" s="265"/>
      <c r="EX115" s="265"/>
      <c r="EY115" s="265"/>
      <c r="EZ115" s="265"/>
      <c r="FA115" s="265"/>
      <c r="FB115" s="265"/>
      <c r="FC115" s="265"/>
      <c r="FD115" s="265"/>
      <c r="FE115" s="265"/>
      <c r="FF115" s="265"/>
      <c r="FG115" s="265"/>
      <c r="FH115" s="265"/>
      <c r="FI115" s="265"/>
      <c r="FJ115" s="265"/>
      <c r="FK115" s="265"/>
      <c r="FL115" s="265"/>
      <c r="FM115" s="265"/>
      <c r="FN115" s="265"/>
      <c r="FO115" s="265"/>
      <c r="FP115" s="265"/>
      <c r="FQ115" s="265"/>
      <c r="FR115" s="265"/>
      <c r="FS115" s="265"/>
      <c r="FT115" s="265"/>
      <c r="FU115" s="265"/>
      <c r="FV115" s="265"/>
      <c r="FW115" s="265"/>
      <c r="FX115" s="265"/>
      <c r="FY115" s="265"/>
      <c r="FZ115" s="265"/>
      <c r="GA115" s="265"/>
      <c r="GB115" s="265"/>
      <c r="GC115" s="265"/>
      <c r="GD115" s="265"/>
      <c r="GE115" s="265"/>
      <c r="GF115" s="265"/>
      <c r="GG115" s="265"/>
      <c r="GH115" s="265"/>
      <c r="GI115" s="265"/>
      <c r="GJ115" s="265"/>
      <c r="GK115" s="265"/>
      <c r="GL115" s="265"/>
      <c r="GM115" s="265"/>
      <c r="GN115" s="265"/>
      <c r="GO115" s="265"/>
      <c r="GP115" s="265"/>
      <c r="GQ115" s="265"/>
      <c r="GR115" s="265"/>
      <c r="GS115" s="265"/>
      <c r="GT115" s="265"/>
      <c r="GU115" s="265"/>
      <c r="GV115" s="265"/>
      <c r="GW115" s="265"/>
      <c r="GX115" s="265"/>
      <c r="GY115" s="265"/>
      <c r="GZ115" s="265"/>
      <c r="HA115" s="265"/>
      <c r="HB115" s="265"/>
      <c r="HC115" s="265"/>
      <c r="HD115" s="265"/>
      <c r="HE115" s="265"/>
      <c r="HF115" s="265"/>
      <c r="HG115" s="265"/>
      <c r="HH115" s="265"/>
      <c r="HI115" s="265"/>
      <c r="HJ115" s="265"/>
      <c r="HK115" s="265"/>
      <c r="HL115" s="265"/>
      <c r="HM115" s="265"/>
      <c r="HN115" s="265"/>
      <c r="HO115" s="265"/>
      <c r="HP115" s="265"/>
      <c r="HQ115" s="265"/>
      <c r="HR115" s="265"/>
      <c r="HS115" s="265"/>
      <c r="HT115" s="265"/>
      <c r="HU115" s="265"/>
      <c r="HV115" s="265"/>
      <c r="HW115" s="265"/>
      <c r="HX115" s="265"/>
      <c r="HY115" s="265"/>
      <c r="HZ115" s="265"/>
      <c r="IA115" s="265"/>
      <c r="IB115" s="265"/>
      <c r="IC115" s="265"/>
      <c r="ID115" s="265"/>
      <c r="IE115" s="265"/>
      <c r="IF115" s="265"/>
      <c r="IG115" s="265"/>
      <c r="IH115" s="265"/>
      <c r="II115" s="265"/>
      <c r="IJ115" s="265"/>
      <c r="IK115" s="265"/>
      <c r="IL115" s="265"/>
      <c r="IM115" s="265"/>
      <c r="IN115" s="265"/>
      <c r="IO115" s="265"/>
      <c r="IP115" s="265"/>
      <c r="IQ115" s="265"/>
      <c r="IR115" s="265"/>
      <c r="IS115" s="265"/>
      <c r="IT115" s="265"/>
      <c r="IU115" s="265"/>
      <c r="IV115" s="265"/>
    </row>
    <row r="116" spans="1:256" s="469" customFormat="1" ht="15" customHeight="1">
      <c r="A116" s="270"/>
      <c r="B116" s="270"/>
      <c r="C116" s="270"/>
      <c r="D116" s="461"/>
      <c r="E116" s="461"/>
      <c r="F116" s="461"/>
      <c r="G116" s="267"/>
      <c r="H116" s="267"/>
      <c r="I116" s="265"/>
      <c r="J116" s="266"/>
      <c r="K116" s="265"/>
      <c r="L116" s="265"/>
      <c r="M116" s="266"/>
      <c r="N116" s="265"/>
      <c r="O116" s="265"/>
      <c r="P116" s="265"/>
      <c r="Q116" s="265"/>
      <c r="R116" s="265"/>
      <c r="S116" s="265"/>
      <c r="T116" s="265"/>
      <c r="U116" s="265"/>
      <c r="V116" s="265"/>
      <c r="W116" s="265"/>
      <c r="X116" s="265"/>
      <c r="Y116" s="265"/>
      <c r="Z116" s="265"/>
      <c r="AA116" s="265"/>
      <c r="AB116" s="265"/>
      <c r="AC116" s="265"/>
      <c r="AD116" s="265"/>
      <c r="AE116" s="265"/>
      <c r="AF116" s="265"/>
      <c r="AG116" s="265"/>
      <c r="AH116" s="265"/>
      <c r="AI116" s="265"/>
      <c r="AJ116" s="265"/>
      <c r="AK116" s="265"/>
      <c r="AL116" s="265"/>
      <c r="AM116" s="265"/>
      <c r="AN116" s="265"/>
      <c r="AO116" s="265"/>
      <c r="AP116" s="265"/>
      <c r="AQ116" s="265"/>
      <c r="AR116" s="265"/>
      <c r="AS116" s="265"/>
      <c r="AT116" s="265"/>
      <c r="AU116" s="265"/>
      <c r="AV116" s="265"/>
      <c r="AW116" s="265"/>
      <c r="AX116" s="265"/>
      <c r="AY116" s="265"/>
      <c r="AZ116" s="265"/>
      <c r="BA116" s="265"/>
      <c r="BB116" s="265"/>
      <c r="BC116" s="265"/>
      <c r="BD116" s="265"/>
      <c r="BE116" s="265"/>
      <c r="BF116" s="265"/>
      <c r="BG116" s="265"/>
      <c r="BH116" s="265"/>
      <c r="BI116" s="265"/>
      <c r="BJ116" s="265"/>
      <c r="BK116" s="265"/>
      <c r="BL116" s="265"/>
      <c r="BM116" s="265"/>
      <c r="BN116" s="265"/>
      <c r="BO116" s="265"/>
      <c r="BP116" s="265"/>
      <c r="BQ116" s="265"/>
      <c r="BR116" s="265"/>
      <c r="BS116" s="265"/>
      <c r="BT116" s="265"/>
      <c r="BU116" s="265"/>
      <c r="BV116" s="265"/>
      <c r="BW116" s="265"/>
      <c r="BX116" s="265"/>
      <c r="BY116" s="265"/>
      <c r="BZ116" s="265"/>
      <c r="CA116" s="265"/>
      <c r="CB116" s="265"/>
      <c r="CC116" s="265"/>
      <c r="CD116" s="265"/>
      <c r="CE116" s="265"/>
      <c r="CF116" s="265"/>
      <c r="CG116" s="265"/>
      <c r="CH116" s="265"/>
      <c r="CI116" s="265"/>
      <c r="CJ116" s="265"/>
      <c r="CK116" s="265"/>
      <c r="CL116" s="265"/>
      <c r="CM116" s="265"/>
      <c r="CN116" s="265"/>
      <c r="CO116" s="265"/>
      <c r="CP116" s="265"/>
      <c r="CQ116" s="265"/>
      <c r="CR116" s="265"/>
      <c r="CS116" s="265"/>
      <c r="CT116" s="265"/>
      <c r="CU116" s="265"/>
      <c r="CV116" s="265"/>
      <c r="CW116" s="265"/>
      <c r="CX116" s="265"/>
      <c r="CY116" s="265"/>
      <c r="CZ116" s="265"/>
      <c r="DA116" s="265"/>
      <c r="DB116" s="265"/>
      <c r="DC116" s="265"/>
      <c r="DD116" s="265"/>
      <c r="DE116" s="265"/>
      <c r="DF116" s="265"/>
      <c r="DG116" s="265"/>
      <c r="DH116" s="265"/>
      <c r="DI116" s="265"/>
      <c r="DJ116" s="265"/>
      <c r="DK116" s="265"/>
      <c r="DL116" s="265"/>
      <c r="DM116" s="265"/>
      <c r="DN116" s="265"/>
      <c r="DO116" s="265"/>
      <c r="DP116" s="265"/>
      <c r="DQ116" s="265"/>
      <c r="DR116" s="265"/>
      <c r="DS116" s="265"/>
      <c r="DT116" s="265"/>
      <c r="DU116" s="265"/>
      <c r="DV116" s="265"/>
      <c r="DW116" s="265"/>
      <c r="DX116" s="265"/>
      <c r="DY116" s="265"/>
      <c r="DZ116" s="265"/>
      <c r="EA116" s="265"/>
      <c r="EB116" s="265"/>
      <c r="EC116" s="265"/>
      <c r="ED116" s="265"/>
      <c r="EE116" s="265"/>
      <c r="EF116" s="265"/>
      <c r="EG116" s="265"/>
      <c r="EH116" s="265"/>
      <c r="EI116" s="265"/>
      <c r="EJ116" s="265"/>
      <c r="EK116" s="265"/>
      <c r="EL116" s="265"/>
      <c r="EM116" s="265"/>
      <c r="EN116" s="265"/>
      <c r="EO116" s="265"/>
      <c r="EP116" s="265"/>
      <c r="EQ116" s="265"/>
      <c r="ER116" s="265"/>
      <c r="ES116" s="265"/>
      <c r="ET116" s="265"/>
      <c r="EU116" s="265"/>
      <c r="EV116" s="265"/>
      <c r="EW116" s="265"/>
      <c r="EX116" s="265"/>
      <c r="EY116" s="265"/>
      <c r="EZ116" s="265"/>
      <c r="FA116" s="265"/>
      <c r="FB116" s="265"/>
      <c r="FC116" s="265"/>
      <c r="FD116" s="265"/>
      <c r="FE116" s="265"/>
      <c r="FF116" s="265"/>
      <c r="FG116" s="265"/>
      <c r="FH116" s="265"/>
      <c r="FI116" s="265"/>
      <c r="FJ116" s="265"/>
      <c r="FK116" s="265"/>
      <c r="FL116" s="265"/>
      <c r="FM116" s="265"/>
      <c r="FN116" s="265"/>
      <c r="FO116" s="265"/>
      <c r="FP116" s="265"/>
      <c r="FQ116" s="265"/>
      <c r="FR116" s="265"/>
      <c r="FS116" s="265"/>
      <c r="FT116" s="265"/>
      <c r="FU116" s="265"/>
      <c r="FV116" s="265"/>
      <c r="FW116" s="265"/>
      <c r="FX116" s="265"/>
      <c r="FY116" s="265"/>
      <c r="FZ116" s="265"/>
      <c r="GA116" s="265"/>
      <c r="GB116" s="265"/>
      <c r="GC116" s="265"/>
      <c r="GD116" s="265"/>
      <c r="GE116" s="265"/>
      <c r="GF116" s="265"/>
      <c r="GG116" s="265"/>
      <c r="GH116" s="265"/>
      <c r="GI116" s="265"/>
      <c r="GJ116" s="265"/>
      <c r="GK116" s="265"/>
      <c r="GL116" s="265"/>
      <c r="GM116" s="265"/>
      <c r="GN116" s="265"/>
      <c r="GO116" s="265"/>
      <c r="GP116" s="265"/>
      <c r="GQ116" s="265"/>
      <c r="GR116" s="265"/>
      <c r="GS116" s="265"/>
      <c r="GT116" s="265"/>
      <c r="GU116" s="265"/>
      <c r="GV116" s="265"/>
      <c r="GW116" s="265"/>
      <c r="GX116" s="265"/>
      <c r="GY116" s="265"/>
      <c r="GZ116" s="265"/>
      <c r="HA116" s="265"/>
      <c r="HB116" s="265"/>
      <c r="HC116" s="265"/>
      <c r="HD116" s="265"/>
      <c r="HE116" s="265"/>
      <c r="HF116" s="265"/>
      <c r="HG116" s="265"/>
      <c r="HH116" s="265"/>
      <c r="HI116" s="265"/>
      <c r="HJ116" s="265"/>
      <c r="HK116" s="265"/>
      <c r="HL116" s="265"/>
      <c r="HM116" s="265"/>
      <c r="HN116" s="265"/>
      <c r="HO116" s="265"/>
      <c r="HP116" s="265"/>
      <c r="HQ116" s="265"/>
      <c r="HR116" s="265"/>
      <c r="HS116" s="265"/>
      <c r="HT116" s="265"/>
      <c r="HU116" s="265"/>
      <c r="HV116" s="265"/>
      <c r="HW116" s="265"/>
      <c r="HX116" s="265"/>
      <c r="HY116" s="265"/>
      <c r="HZ116" s="265"/>
      <c r="IA116" s="265"/>
      <c r="IB116" s="265"/>
      <c r="IC116" s="265"/>
      <c r="ID116" s="265"/>
      <c r="IE116" s="265"/>
      <c r="IF116" s="265"/>
      <c r="IG116" s="265"/>
      <c r="IH116" s="265"/>
      <c r="II116" s="265"/>
      <c r="IJ116" s="265"/>
      <c r="IK116" s="265"/>
      <c r="IL116" s="265"/>
      <c r="IM116" s="265"/>
      <c r="IN116" s="265"/>
      <c r="IO116" s="265"/>
      <c r="IP116" s="265"/>
      <c r="IQ116" s="265"/>
      <c r="IR116" s="265"/>
      <c r="IS116" s="265"/>
      <c r="IT116" s="265"/>
      <c r="IU116" s="265"/>
      <c r="IV116" s="265"/>
    </row>
    <row r="117" spans="1:256" s="469" customFormat="1" ht="15" customHeight="1">
      <c r="A117" s="270"/>
      <c r="B117" s="270"/>
      <c r="C117" s="270"/>
      <c r="D117" s="461"/>
      <c r="E117" s="461"/>
      <c r="F117" s="461"/>
      <c r="G117" s="267"/>
      <c r="H117" s="267"/>
      <c r="I117" s="265"/>
      <c r="J117" s="266"/>
      <c r="K117" s="265"/>
      <c r="L117" s="265"/>
      <c r="M117" s="266"/>
      <c r="N117" s="265"/>
      <c r="O117" s="265"/>
      <c r="P117" s="265"/>
      <c r="Q117" s="265"/>
      <c r="R117" s="265"/>
      <c r="S117" s="265"/>
      <c r="T117" s="265"/>
      <c r="U117" s="265"/>
      <c r="V117" s="265"/>
      <c r="W117" s="265"/>
      <c r="X117" s="265"/>
      <c r="Y117" s="265"/>
      <c r="Z117" s="265"/>
      <c r="AA117" s="265"/>
      <c r="AB117" s="265"/>
      <c r="AC117" s="265"/>
      <c r="AD117" s="265"/>
      <c r="AE117" s="265"/>
      <c r="AF117" s="265"/>
      <c r="AG117" s="265"/>
      <c r="AH117" s="265"/>
      <c r="AI117" s="265"/>
      <c r="AJ117" s="265"/>
      <c r="AK117" s="265"/>
      <c r="AL117" s="265"/>
      <c r="AM117" s="265"/>
      <c r="AN117" s="265"/>
      <c r="AO117" s="265"/>
      <c r="AP117" s="265"/>
      <c r="AQ117" s="265"/>
      <c r="AR117" s="265"/>
      <c r="AS117" s="265"/>
      <c r="AT117" s="265"/>
      <c r="AU117" s="265"/>
      <c r="AV117" s="265"/>
      <c r="AW117" s="265"/>
      <c r="AX117" s="265"/>
      <c r="AY117" s="265"/>
      <c r="AZ117" s="265"/>
      <c r="BA117" s="265"/>
      <c r="BB117" s="265"/>
      <c r="BC117" s="265"/>
      <c r="BD117" s="265"/>
      <c r="BE117" s="265"/>
      <c r="BF117" s="265"/>
      <c r="BG117" s="265"/>
      <c r="BH117" s="265"/>
      <c r="BI117" s="265"/>
      <c r="BJ117" s="265"/>
      <c r="BK117" s="265"/>
      <c r="BL117" s="265"/>
      <c r="BM117" s="265"/>
      <c r="BN117" s="265"/>
      <c r="BO117" s="265"/>
      <c r="BP117" s="265"/>
      <c r="BQ117" s="265"/>
      <c r="BR117" s="265"/>
      <c r="BS117" s="265"/>
      <c r="BT117" s="265"/>
      <c r="BU117" s="265"/>
      <c r="BV117" s="265"/>
      <c r="BW117" s="265"/>
      <c r="BX117" s="265"/>
      <c r="BY117" s="265"/>
      <c r="BZ117" s="265"/>
      <c r="CA117" s="265"/>
      <c r="CB117" s="265"/>
      <c r="CC117" s="265"/>
      <c r="CD117" s="265"/>
      <c r="CE117" s="265"/>
      <c r="CF117" s="265"/>
      <c r="CG117" s="265"/>
      <c r="CH117" s="265"/>
      <c r="CI117" s="265"/>
      <c r="CJ117" s="265"/>
      <c r="CK117" s="265"/>
      <c r="CL117" s="265"/>
      <c r="CM117" s="265"/>
      <c r="CN117" s="265"/>
      <c r="CO117" s="265"/>
      <c r="CP117" s="265"/>
      <c r="CQ117" s="265"/>
      <c r="CR117" s="265"/>
      <c r="CS117" s="265"/>
      <c r="CT117" s="265"/>
      <c r="CU117" s="265"/>
      <c r="CV117" s="265"/>
      <c r="CW117" s="265"/>
      <c r="CX117" s="265"/>
      <c r="CY117" s="265"/>
      <c r="CZ117" s="265"/>
      <c r="DA117" s="265"/>
      <c r="DB117" s="265"/>
      <c r="DC117" s="265"/>
      <c r="DD117" s="265"/>
      <c r="DE117" s="265"/>
      <c r="DF117" s="265"/>
      <c r="DG117" s="265"/>
      <c r="DH117" s="265"/>
      <c r="DI117" s="265"/>
      <c r="DJ117" s="265"/>
      <c r="DK117" s="265"/>
      <c r="DL117" s="265"/>
      <c r="DM117" s="265"/>
      <c r="DN117" s="265"/>
      <c r="DO117" s="265"/>
      <c r="DP117" s="265"/>
      <c r="DQ117" s="265"/>
      <c r="DR117" s="265"/>
      <c r="DS117" s="265"/>
      <c r="DT117" s="265"/>
      <c r="DU117" s="265"/>
      <c r="DV117" s="265"/>
      <c r="DW117" s="265"/>
      <c r="DX117" s="265"/>
      <c r="DY117" s="265"/>
      <c r="DZ117" s="265"/>
      <c r="EA117" s="265"/>
      <c r="EB117" s="265"/>
      <c r="EC117" s="265"/>
      <c r="ED117" s="265"/>
      <c r="EE117" s="265"/>
      <c r="EF117" s="265"/>
      <c r="EG117" s="265"/>
      <c r="EH117" s="265"/>
      <c r="EI117" s="265"/>
      <c r="EJ117" s="265"/>
      <c r="EK117" s="265"/>
      <c r="EL117" s="265"/>
      <c r="EM117" s="265"/>
      <c r="EN117" s="265"/>
      <c r="EO117" s="265"/>
      <c r="EP117" s="265"/>
      <c r="EQ117" s="265"/>
      <c r="ER117" s="265"/>
      <c r="ES117" s="265"/>
      <c r="ET117" s="265"/>
      <c r="EU117" s="265"/>
      <c r="EV117" s="265"/>
      <c r="EW117" s="265"/>
      <c r="EX117" s="265"/>
      <c r="EY117" s="265"/>
      <c r="EZ117" s="265"/>
      <c r="FA117" s="265"/>
      <c r="FB117" s="265"/>
      <c r="FC117" s="265"/>
      <c r="FD117" s="265"/>
      <c r="FE117" s="265"/>
      <c r="FF117" s="265"/>
      <c r="FG117" s="265"/>
      <c r="FH117" s="265"/>
      <c r="FI117" s="265"/>
      <c r="FJ117" s="265"/>
      <c r="FK117" s="265"/>
      <c r="FL117" s="265"/>
      <c r="FM117" s="265"/>
      <c r="FN117" s="265"/>
      <c r="FO117" s="265"/>
      <c r="FP117" s="265"/>
      <c r="FQ117" s="265"/>
      <c r="FR117" s="265"/>
      <c r="FS117" s="265"/>
      <c r="FT117" s="265"/>
      <c r="FU117" s="265"/>
      <c r="FV117" s="265"/>
      <c r="FW117" s="265"/>
      <c r="FX117" s="265"/>
      <c r="FY117" s="265"/>
      <c r="FZ117" s="265"/>
      <c r="GA117" s="265"/>
      <c r="GB117" s="265"/>
      <c r="GC117" s="265"/>
      <c r="GD117" s="265"/>
      <c r="GE117" s="265"/>
      <c r="GF117" s="265"/>
      <c r="GG117" s="265"/>
      <c r="GH117" s="265"/>
      <c r="GI117" s="265"/>
      <c r="GJ117" s="265"/>
      <c r="GK117" s="265"/>
      <c r="GL117" s="265"/>
      <c r="GM117" s="265"/>
      <c r="GN117" s="265"/>
      <c r="GO117" s="265"/>
      <c r="GP117" s="265"/>
      <c r="GQ117" s="265"/>
      <c r="GR117" s="265"/>
      <c r="GS117" s="265"/>
      <c r="GT117" s="265"/>
      <c r="GU117" s="265"/>
      <c r="GV117" s="265"/>
      <c r="GW117" s="265"/>
      <c r="GX117" s="265"/>
      <c r="GY117" s="265"/>
      <c r="GZ117" s="265"/>
      <c r="HA117" s="265"/>
      <c r="HB117" s="265"/>
      <c r="HC117" s="265"/>
      <c r="HD117" s="265"/>
      <c r="HE117" s="265"/>
      <c r="HF117" s="265"/>
      <c r="HG117" s="265"/>
      <c r="HH117" s="265"/>
      <c r="HI117" s="265"/>
      <c r="HJ117" s="265"/>
      <c r="HK117" s="265"/>
      <c r="HL117" s="265"/>
      <c r="HM117" s="265"/>
      <c r="HN117" s="265"/>
      <c r="HO117" s="265"/>
      <c r="HP117" s="265"/>
      <c r="HQ117" s="265"/>
      <c r="HR117" s="265"/>
      <c r="HS117" s="265"/>
      <c r="HT117" s="265"/>
      <c r="HU117" s="265"/>
      <c r="HV117" s="265"/>
      <c r="HW117" s="265"/>
      <c r="HX117" s="265"/>
      <c r="HY117" s="265"/>
      <c r="HZ117" s="265"/>
      <c r="IA117" s="265"/>
      <c r="IB117" s="265"/>
      <c r="IC117" s="265"/>
      <c r="ID117" s="265"/>
      <c r="IE117" s="265"/>
      <c r="IF117" s="265"/>
      <c r="IG117" s="265"/>
      <c r="IH117" s="265"/>
      <c r="II117" s="265"/>
      <c r="IJ117" s="265"/>
      <c r="IK117" s="265"/>
      <c r="IL117" s="265"/>
      <c r="IM117" s="265"/>
      <c r="IN117" s="265"/>
      <c r="IO117" s="265"/>
      <c r="IP117" s="265"/>
      <c r="IQ117" s="265"/>
      <c r="IR117" s="265"/>
      <c r="IS117" s="265"/>
      <c r="IT117" s="265"/>
      <c r="IU117" s="265"/>
      <c r="IV117" s="265"/>
    </row>
    <row r="118" spans="1:256" s="469" customFormat="1" ht="15" customHeight="1">
      <c r="A118" s="270"/>
      <c r="B118" s="270"/>
      <c r="C118" s="270"/>
      <c r="D118" s="461"/>
      <c r="E118" s="461"/>
      <c r="F118" s="461"/>
      <c r="G118" s="267"/>
      <c r="H118" s="267"/>
      <c r="I118" s="265"/>
      <c r="J118" s="266"/>
      <c r="K118" s="265"/>
      <c r="L118" s="265"/>
      <c r="M118" s="266"/>
      <c r="N118" s="265"/>
      <c r="O118" s="265"/>
      <c r="P118" s="265"/>
      <c r="Q118" s="265"/>
      <c r="R118" s="265"/>
      <c r="S118" s="265"/>
      <c r="T118" s="265"/>
      <c r="U118" s="265"/>
      <c r="V118" s="265"/>
      <c r="W118" s="265"/>
      <c r="X118" s="265"/>
      <c r="Y118" s="265"/>
      <c r="Z118" s="265"/>
      <c r="AA118" s="265"/>
      <c r="AB118" s="265"/>
      <c r="AC118" s="265"/>
      <c r="AD118" s="265"/>
      <c r="AE118" s="265"/>
      <c r="AF118" s="265"/>
      <c r="AG118" s="265"/>
      <c r="AH118" s="265"/>
      <c r="AI118" s="265"/>
      <c r="AJ118" s="265"/>
      <c r="AK118" s="265"/>
      <c r="AL118" s="265"/>
      <c r="AM118" s="265"/>
      <c r="AN118" s="265"/>
      <c r="AO118" s="265"/>
      <c r="AP118" s="265"/>
      <c r="AQ118" s="265"/>
      <c r="AR118" s="265"/>
      <c r="AS118" s="265"/>
      <c r="AT118" s="265"/>
      <c r="AU118" s="265"/>
      <c r="AV118" s="265"/>
      <c r="AW118" s="265"/>
      <c r="AX118" s="265"/>
      <c r="AY118" s="265"/>
      <c r="AZ118" s="265"/>
      <c r="BA118" s="265"/>
      <c r="BB118" s="265"/>
      <c r="BC118" s="265"/>
      <c r="BD118" s="265"/>
      <c r="BE118" s="265"/>
      <c r="BF118" s="265"/>
      <c r="BG118" s="265"/>
      <c r="BH118" s="265"/>
      <c r="BI118" s="265"/>
      <c r="BJ118" s="265"/>
      <c r="BK118" s="265"/>
      <c r="BL118" s="265"/>
      <c r="BM118" s="265"/>
      <c r="BN118" s="265"/>
      <c r="BO118" s="265"/>
      <c r="BP118" s="265"/>
      <c r="BQ118" s="265"/>
      <c r="BR118" s="265"/>
      <c r="BS118" s="265"/>
      <c r="BT118" s="265"/>
      <c r="BU118" s="265"/>
      <c r="BV118" s="265"/>
      <c r="BW118" s="265"/>
      <c r="BX118" s="265"/>
      <c r="BY118" s="265"/>
      <c r="BZ118" s="265"/>
      <c r="CA118" s="265"/>
      <c r="CB118" s="265"/>
      <c r="CC118" s="265"/>
      <c r="CD118" s="265"/>
      <c r="CE118" s="265"/>
      <c r="CF118" s="265"/>
      <c r="CG118" s="265"/>
      <c r="CH118" s="265"/>
      <c r="CI118" s="265"/>
      <c r="CJ118" s="265"/>
      <c r="CK118" s="265"/>
      <c r="CL118" s="265"/>
      <c r="CM118" s="265"/>
      <c r="CN118" s="265"/>
      <c r="CO118" s="265"/>
      <c r="CP118" s="265"/>
      <c r="CQ118" s="265"/>
      <c r="CR118" s="265"/>
      <c r="CS118" s="265"/>
      <c r="CT118" s="265"/>
      <c r="CU118" s="265"/>
      <c r="CV118" s="265"/>
      <c r="CW118" s="265"/>
      <c r="CX118" s="265"/>
      <c r="CY118" s="265"/>
      <c r="CZ118" s="265"/>
      <c r="DA118" s="265"/>
      <c r="DB118" s="265"/>
      <c r="DC118" s="265"/>
      <c r="DD118" s="265"/>
      <c r="DE118" s="265"/>
      <c r="DF118" s="265"/>
      <c r="DG118" s="265"/>
      <c r="DH118" s="265"/>
      <c r="DI118" s="265"/>
      <c r="DJ118" s="265"/>
      <c r="DK118" s="265"/>
      <c r="DL118" s="265"/>
      <c r="DM118" s="265"/>
      <c r="DN118" s="265"/>
      <c r="DO118" s="265"/>
      <c r="DP118" s="265"/>
      <c r="DQ118" s="265"/>
      <c r="DR118" s="265"/>
      <c r="DS118" s="265"/>
      <c r="DT118" s="265"/>
      <c r="DU118" s="265"/>
      <c r="DV118" s="265"/>
      <c r="DW118" s="265"/>
      <c r="DX118" s="265"/>
      <c r="DY118" s="265"/>
      <c r="DZ118" s="265"/>
      <c r="EA118" s="265"/>
      <c r="EB118" s="265"/>
      <c r="EC118" s="265"/>
      <c r="ED118" s="265"/>
      <c r="EE118" s="265"/>
      <c r="EF118" s="265"/>
      <c r="EG118" s="265"/>
      <c r="EH118" s="265"/>
      <c r="EI118" s="265"/>
      <c r="EJ118" s="265"/>
      <c r="EK118" s="265"/>
      <c r="EL118" s="265"/>
      <c r="EM118" s="265"/>
      <c r="EN118" s="265"/>
      <c r="EO118" s="265"/>
      <c r="EP118" s="265"/>
      <c r="EQ118" s="265"/>
      <c r="ER118" s="265"/>
      <c r="ES118" s="265"/>
      <c r="ET118" s="265"/>
      <c r="EU118" s="265"/>
      <c r="EV118" s="265"/>
      <c r="EW118" s="265"/>
      <c r="EX118" s="265"/>
      <c r="EY118" s="265"/>
      <c r="EZ118" s="265"/>
      <c r="FA118" s="265"/>
      <c r="FB118" s="265"/>
      <c r="FC118" s="265"/>
      <c r="FD118" s="265"/>
      <c r="FE118" s="265"/>
      <c r="FF118" s="265"/>
      <c r="FG118" s="265"/>
      <c r="FH118" s="265"/>
      <c r="FI118" s="265"/>
      <c r="FJ118" s="265"/>
      <c r="FK118" s="265"/>
      <c r="FL118" s="265"/>
      <c r="FM118" s="265"/>
      <c r="FN118" s="265"/>
      <c r="FO118" s="265"/>
      <c r="FP118" s="265"/>
      <c r="FQ118" s="265"/>
      <c r="FR118" s="265"/>
      <c r="FS118" s="265"/>
      <c r="FT118" s="265"/>
      <c r="FU118" s="265"/>
      <c r="FV118" s="265"/>
      <c r="FW118" s="265"/>
      <c r="FX118" s="265"/>
      <c r="FY118" s="265"/>
      <c r="FZ118" s="265"/>
      <c r="GA118" s="265"/>
      <c r="GB118" s="265"/>
      <c r="GC118" s="265"/>
      <c r="GD118" s="265"/>
      <c r="GE118" s="265"/>
      <c r="GF118" s="265"/>
      <c r="GG118" s="265"/>
      <c r="GH118" s="265"/>
      <c r="GI118" s="265"/>
      <c r="GJ118" s="265"/>
      <c r="GK118" s="265"/>
      <c r="GL118" s="265"/>
      <c r="GM118" s="265"/>
      <c r="GN118" s="265"/>
      <c r="GO118" s="265"/>
      <c r="GP118" s="265"/>
      <c r="GQ118" s="265"/>
      <c r="GR118" s="265"/>
      <c r="GS118" s="265"/>
      <c r="GT118" s="265"/>
      <c r="GU118" s="265"/>
      <c r="GV118" s="265"/>
      <c r="GW118" s="265"/>
      <c r="GX118" s="265"/>
      <c r="GY118" s="265"/>
      <c r="GZ118" s="265"/>
      <c r="HA118" s="265"/>
      <c r="HB118" s="265"/>
      <c r="HC118" s="265"/>
      <c r="HD118" s="265"/>
      <c r="HE118" s="265"/>
      <c r="HF118" s="265"/>
      <c r="HG118" s="265"/>
      <c r="HH118" s="265"/>
      <c r="HI118" s="265"/>
      <c r="HJ118" s="265"/>
      <c r="HK118" s="265"/>
      <c r="HL118" s="265"/>
      <c r="HM118" s="265"/>
      <c r="HN118" s="265"/>
      <c r="HO118" s="265"/>
      <c r="HP118" s="265"/>
      <c r="HQ118" s="265"/>
      <c r="HR118" s="265"/>
      <c r="HS118" s="265"/>
      <c r="HT118" s="265"/>
      <c r="HU118" s="265"/>
      <c r="HV118" s="265"/>
      <c r="HW118" s="265"/>
      <c r="HX118" s="265"/>
      <c r="HY118" s="265"/>
      <c r="HZ118" s="265"/>
      <c r="IA118" s="265"/>
      <c r="IB118" s="265"/>
      <c r="IC118" s="265"/>
      <c r="ID118" s="265"/>
      <c r="IE118" s="265"/>
      <c r="IF118" s="265"/>
      <c r="IG118" s="265"/>
      <c r="IH118" s="265"/>
      <c r="II118" s="265"/>
      <c r="IJ118" s="265"/>
      <c r="IK118" s="265"/>
      <c r="IL118" s="265"/>
      <c r="IM118" s="265"/>
      <c r="IN118" s="265"/>
      <c r="IO118" s="265"/>
      <c r="IP118" s="265"/>
      <c r="IQ118" s="265"/>
      <c r="IR118" s="265"/>
      <c r="IS118" s="265"/>
      <c r="IT118" s="265"/>
      <c r="IU118" s="265"/>
      <c r="IV118" s="265"/>
    </row>
    <row r="119" spans="1:256" s="469" customFormat="1" ht="15" customHeight="1">
      <c r="A119" s="270"/>
      <c r="B119" s="270"/>
      <c r="C119" s="270"/>
      <c r="D119" s="461"/>
      <c r="E119" s="461"/>
      <c r="F119" s="461"/>
      <c r="G119" s="267"/>
      <c r="H119" s="267"/>
      <c r="I119" s="265"/>
      <c r="J119" s="266"/>
      <c r="K119" s="265"/>
      <c r="L119" s="265"/>
      <c r="M119" s="266"/>
      <c r="N119" s="265"/>
      <c r="O119" s="265"/>
      <c r="P119" s="265"/>
      <c r="Q119" s="265"/>
      <c r="R119" s="265"/>
      <c r="S119" s="265"/>
      <c r="T119" s="265"/>
      <c r="U119" s="265"/>
      <c r="V119" s="265"/>
      <c r="W119" s="265"/>
      <c r="X119" s="265"/>
      <c r="Y119" s="265"/>
      <c r="Z119" s="265"/>
      <c r="AA119" s="265"/>
      <c r="AB119" s="265"/>
      <c r="AC119" s="265"/>
      <c r="AD119" s="265"/>
      <c r="AE119" s="265"/>
      <c r="AF119" s="265"/>
      <c r="AG119" s="265"/>
      <c r="AH119" s="265"/>
      <c r="AI119" s="265"/>
      <c r="AJ119" s="265"/>
      <c r="AK119" s="265"/>
      <c r="AL119" s="265"/>
      <c r="AM119" s="265"/>
      <c r="AN119" s="265"/>
      <c r="AO119" s="265"/>
      <c r="AP119" s="265"/>
      <c r="AQ119" s="265"/>
      <c r="AR119" s="265"/>
      <c r="AS119" s="265"/>
      <c r="AT119" s="265"/>
      <c r="AU119" s="265"/>
      <c r="AV119" s="265"/>
      <c r="AW119" s="265"/>
      <c r="AX119" s="265"/>
      <c r="AY119" s="265"/>
      <c r="AZ119" s="265"/>
      <c r="BA119" s="265"/>
      <c r="BB119" s="265"/>
      <c r="BC119" s="265"/>
      <c r="BD119" s="265"/>
      <c r="BE119" s="265"/>
      <c r="BF119" s="265"/>
      <c r="BG119" s="265"/>
      <c r="BH119" s="265"/>
      <c r="BI119" s="265"/>
      <c r="BJ119" s="265"/>
      <c r="BK119" s="265"/>
      <c r="BL119" s="265"/>
      <c r="BM119" s="265"/>
      <c r="BN119" s="265"/>
      <c r="BO119" s="265"/>
      <c r="BP119" s="265"/>
      <c r="BQ119" s="265"/>
      <c r="BR119" s="265"/>
      <c r="BS119" s="265"/>
      <c r="BT119" s="265"/>
      <c r="BU119" s="265"/>
      <c r="BV119" s="265"/>
      <c r="BW119" s="265"/>
      <c r="BX119" s="265"/>
      <c r="BY119" s="265"/>
      <c r="BZ119" s="265"/>
      <c r="CA119" s="265"/>
      <c r="CB119" s="265"/>
      <c r="CC119" s="265"/>
      <c r="CD119" s="265"/>
      <c r="CE119" s="265"/>
      <c r="CF119" s="265"/>
      <c r="CG119" s="265"/>
      <c r="CH119" s="265"/>
      <c r="CI119" s="265"/>
      <c r="CJ119" s="265"/>
      <c r="CK119" s="265"/>
      <c r="CL119" s="265"/>
      <c r="CM119" s="265"/>
      <c r="CN119" s="265"/>
      <c r="CO119" s="265"/>
      <c r="CP119" s="265"/>
      <c r="CQ119" s="265"/>
      <c r="CR119" s="265"/>
      <c r="CS119" s="265"/>
      <c r="CT119" s="265"/>
      <c r="CU119" s="265"/>
      <c r="CV119" s="265"/>
      <c r="CW119" s="265"/>
      <c r="CX119" s="265"/>
      <c r="CY119" s="265"/>
      <c r="CZ119" s="265"/>
      <c r="DA119" s="265"/>
      <c r="DB119" s="265"/>
      <c r="DC119" s="265"/>
      <c r="DD119" s="265"/>
      <c r="DE119" s="265"/>
      <c r="DF119" s="265"/>
      <c r="DG119" s="265"/>
      <c r="DH119" s="265"/>
      <c r="DI119" s="265"/>
      <c r="DJ119" s="265"/>
      <c r="DK119" s="265"/>
      <c r="DL119" s="265"/>
      <c r="DM119" s="265"/>
      <c r="DN119" s="265"/>
      <c r="DO119" s="265"/>
      <c r="DP119" s="265"/>
      <c r="DQ119" s="265"/>
      <c r="DR119" s="265"/>
      <c r="DS119" s="265"/>
      <c r="DT119" s="265"/>
      <c r="DU119" s="265"/>
      <c r="DV119" s="265"/>
      <c r="DW119" s="265"/>
      <c r="DX119" s="265"/>
      <c r="DY119" s="265"/>
      <c r="DZ119" s="265"/>
      <c r="EA119" s="265"/>
      <c r="EB119" s="265"/>
      <c r="EC119" s="265"/>
      <c r="ED119" s="265"/>
      <c r="EE119" s="265"/>
      <c r="EF119" s="265"/>
      <c r="EG119" s="265"/>
      <c r="EH119" s="265"/>
      <c r="EI119" s="265"/>
      <c r="EJ119" s="265"/>
      <c r="EK119" s="265"/>
      <c r="EL119" s="265"/>
      <c r="EM119" s="265"/>
      <c r="EN119" s="265"/>
      <c r="EO119" s="265"/>
      <c r="EP119" s="265"/>
      <c r="EQ119" s="265"/>
      <c r="ER119" s="265"/>
      <c r="ES119" s="265"/>
      <c r="ET119" s="265"/>
      <c r="EU119" s="265"/>
      <c r="EV119" s="265"/>
      <c r="EW119" s="265"/>
      <c r="EX119" s="265"/>
      <c r="EY119" s="265"/>
      <c r="EZ119" s="265"/>
      <c r="FA119" s="265"/>
      <c r="FB119" s="265"/>
      <c r="FC119" s="265"/>
      <c r="FD119" s="265"/>
      <c r="FE119" s="265"/>
      <c r="FF119" s="265"/>
      <c r="FG119" s="265"/>
      <c r="FH119" s="265"/>
      <c r="FI119" s="265"/>
      <c r="FJ119" s="265"/>
      <c r="FK119" s="265"/>
      <c r="FL119" s="265"/>
      <c r="FM119" s="265"/>
      <c r="FN119" s="265"/>
      <c r="FO119" s="265"/>
      <c r="FP119" s="265"/>
      <c r="FQ119" s="265"/>
      <c r="FR119" s="265"/>
      <c r="FS119" s="265"/>
      <c r="FT119" s="265"/>
      <c r="FU119" s="265"/>
      <c r="FV119" s="265"/>
      <c r="FW119" s="265"/>
      <c r="FX119" s="265"/>
      <c r="FY119" s="265"/>
      <c r="FZ119" s="265"/>
      <c r="GA119" s="265"/>
      <c r="GB119" s="265"/>
      <c r="GC119" s="265"/>
      <c r="GD119" s="265"/>
      <c r="GE119" s="265"/>
      <c r="GF119" s="265"/>
      <c r="GG119" s="265"/>
      <c r="GH119" s="265"/>
      <c r="GI119" s="265"/>
      <c r="GJ119" s="265"/>
      <c r="GK119" s="265"/>
      <c r="GL119" s="265"/>
      <c r="GM119" s="265"/>
      <c r="GN119" s="265"/>
      <c r="GO119" s="265"/>
      <c r="GP119" s="265"/>
      <c r="GQ119" s="265"/>
      <c r="GR119" s="265"/>
      <c r="GS119" s="265"/>
      <c r="GT119" s="265"/>
      <c r="GU119" s="265"/>
      <c r="GV119" s="265"/>
      <c r="GW119" s="265"/>
      <c r="GX119" s="265"/>
      <c r="GY119" s="265"/>
      <c r="GZ119" s="265"/>
      <c r="HA119" s="265"/>
      <c r="HB119" s="265"/>
      <c r="HC119" s="265"/>
      <c r="HD119" s="265"/>
      <c r="HE119" s="265"/>
      <c r="HF119" s="265"/>
      <c r="HG119" s="265"/>
      <c r="HH119" s="265"/>
      <c r="HI119" s="265"/>
      <c r="HJ119" s="265"/>
      <c r="HK119" s="265"/>
      <c r="HL119" s="265"/>
      <c r="HM119" s="265"/>
      <c r="HN119" s="265"/>
      <c r="HO119" s="265"/>
      <c r="HP119" s="265"/>
      <c r="HQ119" s="265"/>
      <c r="HR119" s="265"/>
      <c r="HS119" s="265"/>
      <c r="HT119" s="265"/>
      <c r="HU119" s="265"/>
      <c r="HV119" s="265"/>
      <c r="HW119" s="265"/>
      <c r="HX119" s="265"/>
      <c r="HY119" s="265"/>
      <c r="HZ119" s="265"/>
      <c r="IA119" s="265"/>
      <c r="IB119" s="265"/>
      <c r="IC119" s="265"/>
      <c r="ID119" s="265"/>
      <c r="IE119" s="265"/>
      <c r="IF119" s="265"/>
      <c r="IG119" s="265"/>
      <c r="IH119" s="265"/>
      <c r="II119" s="265"/>
      <c r="IJ119" s="265"/>
      <c r="IK119" s="265"/>
      <c r="IL119" s="265"/>
      <c r="IM119" s="265"/>
      <c r="IN119" s="265"/>
      <c r="IO119" s="265"/>
      <c r="IP119" s="265"/>
      <c r="IQ119" s="265"/>
      <c r="IR119" s="265"/>
      <c r="IS119" s="265"/>
      <c r="IT119" s="265"/>
      <c r="IU119" s="265"/>
      <c r="IV119" s="265"/>
    </row>
    <row r="120" spans="1:256" s="469" customFormat="1" ht="15" customHeight="1">
      <c r="A120" s="270"/>
      <c r="B120" s="270"/>
      <c r="C120" s="270"/>
      <c r="D120" s="461"/>
      <c r="E120" s="461"/>
      <c r="F120" s="461"/>
      <c r="G120" s="267"/>
      <c r="H120" s="267"/>
      <c r="I120" s="265"/>
      <c r="J120" s="266"/>
      <c r="K120" s="265"/>
      <c r="L120" s="265"/>
      <c r="M120" s="266"/>
      <c r="N120" s="265"/>
      <c r="O120" s="265"/>
      <c r="P120" s="265"/>
      <c r="Q120" s="265"/>
      <c r="R120" s="265"/>
      <c r="S120" s="265"/>
      <c r="T120" s="265"/>
      <c r="U120" s="265"/>
      <c r="V120" s="265"/>
      <c r="W120" s="265"/>
      <c r="X120" s="265"/>
      <c r="Y120" s="265"/>
      <c r="Z120" s="265"/>
      <c r="AA120" s="265"/>
      <c r="AB120" s="265"/>
      <c r="AC120" s="265"/>
      <c r="AD120" s="265"/>
      <c r="AE120" s="265"/>
      <c r="AF120" s="265"/>
      <c r="AG120" s="265"/>
      <c r="AH120" s="265"/>
      <c r="AI120" s="265"/>
      <c r="AJ120" s="265"/>
      <c r="AK120" s="265"/>
      <c r="AL120" s="265"/>
      <c r="AM120" s="265"/>
      <c r="AN120" s="265"/>
      <c r="AO120" s="265"/>
      <c r="AP120" s="265"/>
      <c r="AQ120" s="265"/>
      <c r="AR120" s="265"/>
      <c r="AS120" s="265"/>
      <c r="AT120" s="265"/>
      <c r="AU120" s="265"/>
      <c r="AV120" s="265"/>
      <c r="AW120" s="265"/>
      <c r="AX120" s="265"/>
      <c r="AY120" s="265"/>
      <c r="AZ120" s="265"/>
      <c r="BA120" s="265"/>
      <c r="BB120" s="265"/>
      <c r="BC120" s="265"/>
      <c r="BD120" s="265"/>
      <c r="BE120" s="265"/>
      <c r="BF120" s="265"/>
      <c r="BG120" s="265"/>
      <c r="BH120" s="265"/>
      <c r="BI120" s="265"/>
      <c r="BJ120" s="265"/>
      <c r="BK120" s="265"/>
      <c r="BL120" s="265"/>
      <c r="BM120" s="265"/>
      <c r="BN120" s="265"/>
      <c r="BO120" s="265"/>
      <c r="BP120" s="265"/>
      <c r="BQ120" s="265"/>
      <c r="BR120" s="265"/>
      <c r="BS120" s="265"/>
      <c r="BT120" s="265"/>
      <c r="BU120" s="265"/>
      <c r="BV120" s="265"/>
      <c r="BW120" s="265"/>
      <c r="BX120" s="265"/>
      <c r="BY120" s="265"/>
      <c r="BZ120" s="265"/>
      <c r="CA120" s="265"/>
      <c r="CB120" s="265"/>
      <c r="CC120" s="265"/>
      <c r="CD120" s="265"/>
      <c r="CE120" s="265"/>
      <c r="CF120" s="265"/>
      <c r="CG120" s="265"/>
      <c r="CH120" s="265"/>
      <c r="CI120" s="265"/>
      <c r="CJ120" s="265"/>
      <c r="CK120" s="265"/>
      <c r="CL120" s="265"/>
      <c r="CM120" s="265"/>
      <c r="CN120" s="265"/>
      <c r="CO120" s="265"/>
      <c r="CP120" s="265"/>
      <c r="CQ120" s="265"/>
      <c r="CR120" s="265"/>
      <c r="CS120" s="265"/>
      <c r="CT120" s="265"/>
      <c r="CU120" s="265"/>
      <c r="CV120" s="265"/>
      <c r="CW120" s="265"/>
      <c r="CX120" s="265"/>
      <c r="CY120" s="265"/>
      <c r="CZ120" s="265"/>
      <c r="DA120" s="265"/>
      <c r="DB120" s="265"/>
      <c r="DC120" s="265"/>
      <c r="DD120" s="265"/>
      <c r="DE120" s="265"/>
      <c r="DF120" s="265"/>
      <c r="DG120" s="265"/>
      <c r="DH120" s="265"/>
      <c r="DI120" s="265"/>
      <c r="DJ120" s="265"/>
      <c r="DK120" s="265"/>
      <c r="DL120" s="265"/>
      <c r="DM120" s="265"/>
      <c r="DN120" s="265"/>
      <c r="DO120" s="265"/>
      <c r="DP120" s="265"/>
      <c r="DQ120" s="265"/>
      <c r="DR120" s="265"/>
      <c r="DS120" s="265"/>
      <c r="DT120" s="265"/>
      <c r="DU120" s="265"/>
      <c r="DV120" s="265"/>
      <c r="DW120" s="265"/>
      <c r="DX120" s="265"/>
      <c r="DY120" s="265"/>
      <c r="DZ120" s="265"/>
      <c r="EA120" s="265"/>
      <c r="EB120" s="265"/>
      <c r="EC120" s="265"/>
      <c r="ED120" s="265"/>
      <c r="EE120" s="265"/>
      <c r="EF120" s="265"/>
      <c r="EG120" s="265"/>
      <c r="EH120" s="265"/>
      <c r="EI120" s="265"/>
      <c r="EJ120" s="265"/>
      <c r="EK120" s="265"/>
      <c r="EL120" s="265"/>
      <c r="EM120" s="265"/>
      <c r="EN120" s="265"/>
      <c r="EO120" s="265"/>
      <c r="EP120" s="265"/>
      <c r="EQ120" s="265"/>
      <c r="ER120" s="265"/>
      <c r="ES120" s="265"/>
      <c r="ET120" s="265"/>
      <c r="EU120" s="265"/>
      <c r="EV120" s="265"/>
      <c r="EW120" s="265"/>
      <c r="EX120" s="265"/>
      <c r="EY120" s="265"/>
      <c r="EZ120" s="265"/>
      <c r="FA120" s="265"/>
      <c r="FB120" s="265"/>
      <c r="FC120" s="265"/>
      <c r="FD120" s="265"/>
      <c r="FE120" s="265"/>
      <c r="FF120" s="265"/>
      <c r="FG120" s="265"/>
      <c r="FH120" s="265"/>
      <c r="FI120" s="265"/>
      <c r="FJ120" s="265"/>
      <c r="FK120" s="265"/>
      <c r="FL120" s="265"/>
      <c r="FM120" s="265"/>
      <c r="FN120" s="265"/>
      <c r="FO120" s="265"/>
      <c r="FP120" s="265"/>
      <c r="FQ120" s="265"/>
      <c r="FR120" s="265"/>
      <c r="FS120" s="265"/>
      <c r="FT120" s="265"/>
      <c r="FU120" s="265"/>
      <c r="FV120" s="265"/>
      <c r="FW120" s="265"/>
      <c r="FX120" s="265"/>
      <c r="FY120" s="265"/>
      <c r="FZ120" s="265"/>
      <c r="GA120" s="265"/>
      <c r="GB120" s="265"/>
      <c r="GC120" s="265"/>
      <c r="GD120" s="265"/>
      <c r="GE120" s="265"/>
      <c r="GF120" s="265"/>
      <c r="GG120" s="265"/>
      <c r="GH120" s="265"/>
      <c r="GI120" s="265"/>
      <c r="GJ120" s="265"/>
      <c r="GK120" s="265"/>
      <c r="GL120" s="265"/>
      <c r="GM120" s="265"/>
      <c r="GN120" s="265"/>
      <c r="GO120" s="265"/>
      <c r="GP120" s="265"/>
      <c r="GQ120" s="265"/>
      <c r="GR120" s="265"/>
      <c r="GS120" s="265"/>
      <c r="GT120" s="265"/>
      <c r="GU120" s="265"/>
      <c r="GV120" s="265"/>
      <c r="GW120" s="265"/>
      <c r="GX120" s="265"/>
      <c r="GY120" s="265"/>
      <c r="GZ120" s="265"/>
      <c r="HA120" s="265"/>
      <c r="HB120" s="265"/>
      <c r="HC120" s="265"/>
      <c r="HD120" s="265"/>
      <c r="HE120" s="265"/>
      <c r="HF120" s="265"/>
      <c r="HG120" s="265"/>
      <c r="HH120" s="265"/>
      <c r="HI120" s="265"/>
      <c r="HJ120" s="265"/>
      <c r="HK120" s="265"/>
      <c r="HL120" s="265"/>
      <c r="HM120" s="265"/>
      <c r="HN120" s="265"/>
      <c r="HO120" s="265"/>
      <c r="HP120" s="265"/>
      <c r="HQ120" s="265"/>
      <c r="HR120" s="265"/>
      <c r="HS120" s="265"/>
      <c r="HT120" s="265"/>
      <c r="HU120" s="265"/>
      <c r="HV120" s="265"/>
      <c r="HW120" s="265"/>
      <c r="HX120" s="265"/>
      <c r="HY120" s="265"/>
      <c r="HZ120" s="265"/>
      <c r="IA120" s="265"/>
      <c r="IB120" s="265"/>
      <c r="IC120" s="265"/>
      <c r="ID120" s="265"/>
      <c r="IE120" s="265"/>
      <c r="IF120" s="265"/>
      <c r="IG120" s="265"/>
      <c r="IH120" s="265"/>
      <c r="II120" s="265"/>
      <c r="IJ120" s="265"/>
      <c r="IK120" s="265"/>
      <c r="IL120" s="265"/>
      <c r="IM120" s="265"/>
      <c r="IN120" s="265"/>
      <c r="IO120" s="265"/>
      <c r="IP120" s="265"/>
      <c r="IQ120" s="265"/>
      <c r="IR120" s="265"/>
      <c r="IS120" s="265"/>
      <c r="IT120" s="265"/>
      <c r="IU120" s="265"/>
      <c r="IV120" s="265"/>
    </row>
    <row r="121" spans="1:256" s="469" customFormat="1" ht="15" customHeight="1">
      <c r="A121" s="270"/>
      <c r="B121" s="270"/>
      <c r="C121" s="270"/>
      <c r="D121" s="461"/>
      <c r="E121" s="461"/>
      <c r="F121" s="461"/>
      <c r="G121" s="267"/>
      <c r="H121" s="267"/>
      <c r="I121" s="265"/>
      <c r="J121" s="266"/>
      <c r="K121" s="265"/>
      <c r="L121" s="265"/>
      <c r="M121" s="266"/>
      <c r="N121" s="265"/>
      <c r="O121" s="265"/>
      <c r="P121" s="265"/>
      <c r="Q121" s="265"/>
      <c r="R121" s="265"/>
      <c r="S121" s="265"/>
      <c r="T121" s="265"/>
      <c r="U121" s="265"/>
      <c r="V121" s="265"/>
      <c r="W121" s="265"/>
      <c r="X121" s="265"/>
      <c r="Y121" s="265"/>
      <c r="Z121" s="265"/>
      <c r="AA121" s="265"/>
      <c r="AB121" s="265"/>
      <c r="AC121" s="265"/>
      <c r="AD121" s="265"/>
      <c r="AE121" s="265"/>
      <c r="AF121" s="265"/>
      <c r="AG121" s="265"/>
      <c r="AH121" s="265"/>
      <c r="AI121" s="265"/>
      <c r="AJ121" s="265"/>
      <c r="AK121" s="265"/>
      <c r="AL121" s="265"/>
      <c r="AM121" s="265"/>
      <c r="AN121" s="265"/>
      <c r="AO121" s="265"/>
      <c r="AP121" s="265"/>
      <c r="AQ121" s="265"/>
      <c r="AR121" s="265"/>
      <c r="AS121" s="265"/>
      <c r="AT121" s="265"/>
      <c r="AU121" s="265"/>
      <c r="AV121" s="265"/>
      <c r="AW121" s="265"/>
      <c r="AX121" s="265"/>
      <c r="AY121" s="265"/>
      <c r="AZ121" s="265"/>
      <c r="BA121" s="265"/>
      <c r="BB121" s="265"/>
      <c r="BC121" s="265"/>
      <c r="BD121" s="265"/>
      <c r="BE121" s="265"/>
      <c r="BF121" s="265"/>
      <c r="BG121" s="265"/>
      <c r="BH121" s="265"/>
      <c r="BI121" s="265"/>
      <c r="BJ121" s="265"/>
      <c r="BK121" s="265"/>
      <c r="BL121" s="265"/>
      <c r="BM121" s="265"/>
      <c r="BN121" s="265"/>
      <c r="BO121" s="265"/>
      <c r="BP121" s="265"/>
      <c r="BQ121" s="265"/>
      <c r="BR121" s="265"/>
      <c r="BS121" s="265"/>
      <c r="BT121" s="265"/>
      <c r="BU121" s="265"/>
      <c r="BV121" s="265"/>
      <c r="BW121" s="265"/>
      <c r="BX121" s="265"/>
      <c r="BY121" s="265"/>
      <c r="BZ121" s="265"/>
      <c r="CA121" s="265"/>
      <c r="CB121" s="265"/>
      <c r="CC121" s="265"/>
      <c r="CD121" s="265"/>
      <c r="CE121" s="265"/>
      <c r="CF121" s="265"/>
      <c r="CG121" s="265"/>
      <c r="CH121" s="265"/>
      <c r="CI121" s="265"/>
      <c r="CJ121" s="265"/>
      <c r="CK121" s="265"/>
      <c r="CL121" s="265"/>
      <c r="CM121" s="265"/>
      <c r="CN121" s="265"/>
      <c r="CO121" s="265"/>
      <c r="CP121" s="265"/>
      <c r="CQ121" s="265"/>
      <c r="CR121" s="265"/>
      <c r="CS121" s="265"/>
      <c r="CT121" s="265"/>
      <c r="CU121" s="265"/>
      <c r="CV121" s="265"/>
      <c r="CW121" s="265"/>
      <c r="CX121" s="265"/>
      <c r="CY121" s="265"/>
      <c r="CZ121" s="265"/>
      <c r="DA121" s="265"/>
      <c r="DB121" s="265"/>
      <c r="DC121" s="265"/>
      <c r="DD121" s="265"/>
      <c r="DE121" s="265"/>
      <c r="DF121" s="265"/>
      <c r="DG121" s="265"/>
      <c r="DH121" s="265"/>
      <c r="DI121" s="265"/>
      <c r="DJ121" s="265"/>
      <c r="DK121" s="265"/>
      <c r="DL121" s="265"/>
      <c r="DM121" s="265"/>
      <c r="DN121" s="265"/>
      <c r="DO121" s="265"/>
      <c r="DP121" s="265"/>
      <c r="DQ121" s="265"/>
      <c r="DR121" s="265"/>
      <c r="DS121" s="265"/>
      <c r="DT121" s="265"/>
      <c r="DU121" s="265"/>
      <c r="DV121" s="265"/>
      <c r="DW121" s="265"/>
      <c r="DX121" s="265"/>
      <c r="DY121" s="265"/>
      <c r="DZ121" s="265"/>
      <c r="EA121" s="265"/>
      <c r="EB121" s="265"/>
      <c r="EC121" s="265"/>
      <c r="ED121" s="265"/>
      <c r="EE121" s="265"/>
      <c r="EF121" s="265"/>
      <c r="EG121" s="265"/>
      <c r="EH121" s="265"/>
      <c r="EI121" s="265"/>
      <c r="EJ121" s="265"/>
      <c r="EK121" s="265"/>
      <c r="EL121" s="265"/>
      <c r="EM121" s="265"/>
      <c r="EN121" s="265"/>
      <c r="EO121" s="265"/>
      <c r="EP121" s="265"/>
      <c r="EQ121" s="265"/>
      <c r="ER121" s="265"/>
      <c r="ES121" s="265"/>
      <c r="ET121" s="265"/>
      <c r="EU121" s="265"/>
      <c r="EV121" s="265"/>
      <c r="EW121" s="265"/>
      <c r="EX121" s="265"/>
      <c r="EY121" s="265"/>
      <c r="EZ121" s="265"/>
      <c r="FA121" s="265"/>
      <c r="FB121" s="265"/>
      <c r="FC121" s="265"/>
      <c r="FD121" s="265"/>
      <c r="FE121" s="265"/>
      <c r="FF121" s="265"/>
      <c r="FG121" s="265"/>
      <c r="FH121" s="265"/>
      <c r="FI121" s="265"/>
      <c r="FJ121" s="265"/>
      <c r="FK121" s="265"/>
      <c r="FL121" s="265"/>
      <c r="FM121" s="265"/>
      <c r="FN121" s="265"/>
      <c r="FO121" s="265"/>
      <c r="FP121" s="265"/>
      <c r="FQ121" s="265"/>
      <c r="FR121" s="265"/>
      <c r="FS121" s="265"/>
      <c r="FT121" s="265"/>
      <c r="FU121" s="265"/>
      <c r="FV121" s="265"/>
      <c r="FW121" s="265"/>
      <c r="FX121" s="265"/>
      <c r="FY121" s="265"/>
      <c r="FZ121" s="265"/>
      <c r="GA121" s="265"/>
      <c r="GB121" s="265"/>
      <c r="GC121" s="265"/>
      <c r="GD121" s="265"/>
      <c r="GE121" s="265"/>
      <c r="GF121" s="265"/>
      <c r="GG121" s="265"/>
      <c r="GH121" s="265"/>
      <c r="GI121" s="265"/>
      <c r="GJ121" s="265"/>
      <c r="GK121" s="265"/>
      <c r="GL121" s="265"/>
      <c r="GM121" s="265"/>
      <c r="GN121" s="265"/>
      <c r="GO121" s="265"/>
      <c r="GP121" s="265"/>
      <c r="GQ121" s="265"/>
      <c r="GR121" s="265"/>
      <c r="GS121" s="265"/>
      <c r="GT121" s="265"/>
      <c r="GU121" s="265"/>
      <c r="GV121" s="265"/>
      <c r="GW121" s="265"/>
      <c r="GX121" s="265"/>
      <c r="GY121" s="265"/>
      <c r="GZ121" s="265"/>
      <c r="HA121" s="265"/>
      <c r="HB121" s="265"/>
      <c r="HC121" s="265"/>
      <c r="HD121" s="265"/>
      <c r="HE121" s="265"/>
      <c r="HF121" s="265"/>
      <c r="HG121" s="265"/>
      <c r="HH121" s="265"/>
      <c r="HI121" s="265"/>
      <c r="HJ121" s="265"/>
      <c r="HK121" s="265"/>
      <c r="HL121" s="265"/>
      <c r="HM121" s="265"/>
      <c r="HN121" s="265"/>
      <c r="HO121" s="265"/>
      <c r="HP121" s="265"/>
      <c r="HQ121" s="265"/>
      <c r="HR121" s="265"/>
      <c r="HS121" s="265"/>
      <c r="HT121" s="265"/>
      <c r="HU121" s="265"/>
      <c r="HV121" s="265"/>
      <c r="HW121" s="265"/>
      <c r="HX121" s="265"/>
      <c r="HY121" s="265"/>
      <c r="HZ121" s="265"/>
      <c r="IA121" s="265"/>
      <c r="IB121" s="265"/>
      <c r="IC121" s="265"/>
      <c r="ID121" s="265"/>
      <c r="IE121" s="265"/>
      <c r="IF121" s="265"/>
      <c r="IG121" s="265"/>
      <c r="IH121" s="265"/>
      <c r="II121" s="265"/>
      <c r="IJ121" s="265"/>
      <c r="IK121" s="265"/>
      <c r="IL121" s="265"/>
      <c r="IM121" s="265"/>
      <c r="IN121" s="265"/>
      <c r="IO121" s="265"/>
      <c r="IP121" s="265"/>
      <c r="IQ121" s="265"/>
      <c r="IR121" s="265"/>
      <c r="IS121" s="265"/>
      <c r="IT121" s="265"/>
      <c r="IU121" s="265"/>
      <c r="IV121" s="265"/>
    </row>
    <row r="122" spans="1:256" s="469" customFormat="1" ht="15" customHeight="1">
      <c r="A122" s="270"/>
      <c r="B122" s="270"/>
      <c r="C122" s="270"/>
      <c r="D122" s="461"/>
      <c r="E122" s="461"/>
      <c r="F122" s="461"/>
      <c r="G122" s="267"/>
      <c r="H122" s="267"/>
      <c r="I122" s="265"/>
      <c r="J122" s="266"/>
      <c r="K122" s="265"/>
      <c r="L122" s="265"/>
      <c r="M122" s="266"/>
      <c r="N122" s="265"/>
      <c r="O122" s="265"/>
      <c r="P122" s="265"/>
      <c r="Q122" s="265"/>
      <c r="R122" s="265"/>
      <c r="S122" s="265"/>
      <c r="T122" s="265"/>
      <c r="U122" s="265"/>
      <c r="V122" s="265"/>
      <c r="W122" s="265"/>
      <c r="X122" s="265"/>
      <c r="Y122" s="265"/>
      <c r="Z122" s="265"/>
      <c r="AA122" s="265"/>
      <c r="AB122" s="265"/>
      <c r="AC122" s="265"/>
      <c r="AD122" s="265"/>
      <c r="AE122" s="265"/>
      <c r="AF122" s="265"/>
      <c r="AG122" s="265"/>
      <c r="AH122" s="265"/>
      <c r="AI122" s="265"/>
      <c r="AJ122" s="265"/>
      <c r="AK122" s="265"/>
      <c r="AL122" s="265"/>
      <c r="AM122" s="265"/>
      <c r="AN122" s="265"/>
      <c r="AO122" s="265"/>
      <c r="AP122" s="265"/>
      <c r="AQ122" s="265"/>
      <c r="AR122" s="265"/>
      <c r="AS122" s="265"/>
      <c r="AT122" s="265"/>
      <c r="AU122" s="265"/>
      <c r="AV122" s="265"/>
      <c r="AW122" s="265"/>
      <c r="AX122" s="265"/>
      <c r="AY122" s="265"/>
      <c r="AZ122" s="265"/>
      <c r="BA122" s="265"/>
      <c r="BB122" s="265"/>
      <c r="BC122" s="265"/>
      <c r="BD122" s="265"/>
      <c r="BE122" s="265"/>
      <c r="BF122" s="265"/>
      <c r="BG122" s="265"/>
      <c r="BH122" s="265"/>
      <c r="BI122" s="265"/>
      <c r="BJ122" s="265"/>
      <c r="BK122" s="265"/>
      <c r="BL122" s="265"/>
      <c r="BM122" s="265"/>
      <c r="BN122" s="265"/>
      <c r="BO122" s="265"/>
      <c r="BP122" s="265"/>
      <c r="BQ122" s="265"/>
      <c r="BR122" s="265"/>
      <c r="BS122" s="265"/>
      <c r="BT122" s="265"/>
      <c r="BU122" s="265"/>
      <c r="BV122" s="265"/>
      <c r="BW122" s="265"/>
      <c r="BX122" s="265"/>
      <c r="BY122" s="265"/>
      <c r="BZ122" s="265"/>
      <c r="CA122" s="265"/>
      <c r="CB122" s="265"/>
      <c r="CC122" s="265"/>
      <c r="CD122" s="265"/>
      <c r="CE122" s="265"/>
      <c r="CF122" s="265"/>
      <c r="CG122" s="265"/>
      <c r="CH122" s="265"/>
      <c r="CI122" s="265"/>
      <c r="CJ122" s="265"/>
      <c r="CK122" s="265"/>
      <c r="CL122" s="265"/>
      <c r="CM122" s="265"/>
      <c r="CN122" s="265"/>
      <c r="CO122" s="265"/>
      <c r="CP122" s="265"/>
      <c r="CQ122" s="265"/>
      <c r="CR122" s="265"/>
      <c r="CS122" s="265"/>
      <c r="CT122" s="265"/>
      <c r="CU122" s="265"/>
      <c r="CV122" s="265"/>
      <c r="CW122" s="265"/>
      <c r="CX122" s="265"/>
      <c r="CY122" s="265"/>
      <c r="CZ122" s="265"/>
      <c r="DA122" s="265"/>
      <c r="DB122" s="265"/>
      <c r="DC122" s="265"/>
      <c r="DD122" s="265"/>
      <c r="DE122" s="265"/>
      <c r="DF122" s="265"/>
      <c r="DG122" s="265"/>
      <c r="DH122" s="265"/>
      <c r="DI122" s="265"/>
      <c r="DJ122" s="265"/>
      <c r="DK122" s="265"/>
      <c r="DL122" s="265"/>
      <c r="DM122" s="265"/>
      <c r="DN122" s="265"/>
      <c r="DO122" s="265"/>
      <c r="DP122" s="265"/>
      <c r="DQ122" s="265"/>
      <c r="DR122" s="265"/>
      <c r="DS122" s="265"/>
      <c r="DT122" s="265"/>
      <c r="DU122" s="265"/>
      <c r="DV122" s="265"/>
      <c r="DW122" s="265"/>
      <c r="DX122" s="265"/>
      <c r="DY122" s="265"/>
      <c r="DZ122" s="265"/>
      <c r="EA122" s="265"/>
      <c r="EB122" s="265"/>
      <c r="EC122" s="265"/>
      <c r="ED122" s="265"/>
      <c r="EE122" s="265"/>
      <c r="EF122" s="265"/>
      <c r="EG122" s="265"/>
      <c r="EH122" s="265"/>
      <c r="EI122" s="265"/>
      <c r="EJ122" s="265"/>
      <c r="EK122" s="265"/>
      <c r="EL122" s="265"/>
      <c r="EM122" s="265"/>
      <c r="EN122" s="265"/>
      <c r="EO122" s="265"/>
      <c r="EP122" s="265"/>
      <c r="EQ122" s="265"/>
      <c r="ER122" s="265"/>
      <c r="ES122" s="265"/>
      <c r="ET122" s="265"/>
      <c r="EU122" s="265"/>
      <c r="EV122" s="265"/>
      <c r="EW122" s="265"/>
      <c r="EX122" s="265"/>
      <c r="EY122" s="265"/>
      <c r="EZ122" s="265"/>
      <c r="FA122" s="265"/>
      <c r="FB122" s="265"/>
      <c r="FC122" s="265"/>
      <c r="FD122" s="265"/>
      <c r="FE122" s="265"/>
      <c r="FF122" s="265"/>
      <c r="FG122" s="265"/>
      <c r="FH122" s="265"/>
      <c r="FI122" s="265"/>
      <c r="FJ122" s="265"/>
      <c r="FK122" s="265"/>
      <c r="FL122" s="265"/>
      <c r="FM122" s="265"/>
      <c r="FN122" s="265"/>
      <c r="FO122" s="265"/>
      <c r="FP122" s="265"/>
      <c r="FQ122" s="265"/>
      <c r="FR122" s="265"/>
      <c r="FS122" s="265"/>
      <c r="FT122" s="265"/>
      <c r="FU122" s="265"/>
      <c r="FV122" s="265"/>
      <c r="FW122" s="265"/>
      <c r="FX122" s="265"/>
      <c r="FY122" s="265"/>
      <c r="FZ122" s="265"/>
      <c r="GA122" s="265"/>
      <c r="GB122" s="265"/>
      <c r="GC122" s="265"/>
      <c r="GD122" s="265"/>
      <c r="GE122" s="265"/>
      <c r="GF122" s="265"/>
      <c r="GG122" s="265"/>
      <c r="GH122" s="265"/>
      <c r="GI122" s="265"/>
      <c r="GJ122" s="265"/>
      <c r="GK122" s="265"/>
      <c r="GL122" s="265"/>
      <c r="GM122" s="265"/>
      <c r="GN122" s="265"/>
      <c r="GO122" s="265"/>
      <c r="GP122" s="265"/>
      <c r="GQ122" s="265"/>
      <c r="GR122" s="265"/>
      <c r="GS122" s="265"/>
      <c r="GT122" s="265"/>
      <c r="GU122" s="265"/>
      <c r="GV122" s="265"/>
      <c r="GW122" s="265"/>
      <c r="GX122" s="265"/>
      <c r="GY122" s="265"/>
      <c r="GZ122" s="265"/>
      <c r="HA122" s="265"/>
      <c r="HB122" s="265"/>
      <c r="HC122" s="265"/>
      <c r="HD122" s="265"/>
      <c r="HE122" s="265"/>
      <c r="HF122" s="265"/>
      <c r="HG122" s="265"/>
      <c r="HH122" s="265"/>
      <c r="HI122" s="265"/>
      <c r="HJ122" s="265"/>
      <c r="HK122" s="265"/>
      <c r="HL122" s="265"/>
      <c r="HM122" s="265"/>
      <c r="HN122" s="265"/>
      <c r="HO122" s="265"/>
      <c r="HP122" s="265"/>
      <c r="HQ122" s="265"/>
      <c r="HR122" s="265"/>
      <c r="HS122" s="265"/>
      <c r="HT122" s="265"/>
      <c r="HU122" s="265"/>
      <c r="HV122" s="265"/>
      <c r="HW122" s="265"/>
      <c r="HX122" s="265"/>
      <c r="HY122" s="265"/>
      <c r="HZ122" s="265"/>
      <c r="IA122" s="265"/>
      <c r="IB122" s="265"/>
      <c r="IC122" s="265"/>
      <c r="ID122" s="265"/>
      <c r="IE122" s="265"/>
      <c r="IF122" s="265"/>
      <c r="IG122" s="265"/>
      <c r="IH122" s="265"/>
      <c r="II122" s="265"/>
      <c r="IJ122" s="265"/>
      <c r="IK122" s="265"/>
      <c r="IL122" s="265"/>
      <c r="IM122" s="265"/>
      <c r="IN122" s="265"/>
      <c r="IO122" s="265"/>
      <c r="IP122" s="265"/>
      <c r="IQ122" s="265"/>
      <c r="IR122" s="265"/>
      <c r="IS122" s="265"/>
      <c r="IT122" s="265"/>
      <c r="IU122" s="265"/>
      <c r="IV122" s="265"/>
    </row>
    <row r="123" spans="1:256" s="469" customFormat="1" ht="15" customHeight="1">
      <c r="A123" s="270"/>
      <c r="B123" s="270"/>
      <c r="C123" s="270"/>
      <c r="D123" s="461"/>
      <c r="E123" s="461"/>
      <c r="F123" s="461"/>
      <c r="G123" s="267"/>
      <c r="H123" s="267"/>
      <c r="I123" s="265"/>
      <c r="J123" s="266"/>
      <c r="K123" s="265"/>
      <c r="L123" s="265"/>
      <c r="M123" s="266"/>
      <c r="N123" s="265"/>
      <c r="O123" s="265"/>
      <c r="P123" s="265"/>
      <c r="Q123" s="265"/>
      <c r="R123" s="265"/>
      <c r="S123" s="265"/>
      <c r="T123" s="265"/>
      <c r="U123" s="265"/>
      <c r="V123" s="265"/>
      <c r="W123" s="265"/>
      <c r="X123" s="265"/>
      <c r="Y123" s="265"/>
      <c r="Z123" s="265"/>
      <c r="AA123" s="265"/>
      <c r="AB123" s="265"/>
      <c r="AC123" s="265"/>
      <c r="AD123" s="265"/>
      <c r="AE123" s="265"/>
      <c r="AF123" s="265"/>
      <c r="AG123" s="265"/>
      <c r="AH123" s="265"/>
      <c r="AI123" s="265"/>
      <c r="AJ123" s="265"/>
      <c r="AK123" s="265"/>
      <c r="AL123" s="265"/>
      <c r="AM123" s="265"/>
      <c r="AN123" s="265"/>
      <c r="AO123" s="265"/>
      <c r="AP123" s="265"/>
      <c r="AQ123" s="265"/>
      <c r="AR123" s="265"/>
      <c r="AS123" s="265"/>
      <c r="AT123" s="265"/>
      <c r="AU123" s="265"/>
      <c r="AV123" s="265"/>
      <c r="AW123" s="265"/>
      <c r="AX123" s="265"/>
      <c r="AY123" s="265"/>
      <c r="AZ123" s="265"/>
      <c r="BA123" s="265"/>
      <c r="BB123" s="265"/>
      <c r="BC123" s="265"/>
      <c r="BD123" s="265"/>
      <c r="BE123" s="265"/>
      <c r="BF123" s="265"/>
      <c r="BG123" s="265"/>
      <c r="BH123" s="265"/>
      <c r="BI123" s="265"/>
      <c r="BJ123" s="265"/>
      <c r="BK123" s="265"/>
      <c r="BL123" s="265"/>
      <c r="BM123" s="265"/>
      <c r="BN123" s="265"/>
      <c r="BO123" s="265"/>
      <c r="BP123" s="265"/>
      <c r="BQ123" s="265"/>
      <c r="BR123" s="265"/>
      <c r="BS123" s="265"/>
      <c r="BT123" s="265"/>
      <c r="BU123" s="265"/>
      <c r="BV123" s="265"/>
      <c r="BW123" s="265"/>
      <c r="BX123" s="265"/>
      <c r="BY123" s="265"/>
      <c r="BZ123" s="265"/>
      <c r="CA123" s="265"/>
      <c r="CB123" s="265"/>
      <c r="CC123" s="265"/>
      <c r="CD123" s="265"/>
      <c r="CE123" s="265"/>
      <c r="CF123" s="265"/>
      <c r="CG123" s="265"/>
      <c r="CH123" s="265"/>
      <c r="CI123" s="265"/>
      <c r="CJ123" s="265"/>
      <c r="CK123" s="265"/>
      <c r="CL123" s="265"/>
      <c r="CM123" s="265"/>
      <c r="CN123" s="265"/>
      <c r="CO123" s="265"/>
      <c r="CP123" s="265"/>
      <c r="CQ123" s="265"/>
      <c r="CR123" s="265"/>
      <c r="CS123" s="265"/>
      <c r="CT123" s="265"/>
      <c r="CU123" s="265"/>
      <c r="CV123" s="265"/>
      <c r="CW123" s="265"/>
      <c r="CX123" s="265"/>
      <c r="CY123" s="265"/>
      <c r="CZ123" s="265"/>
      <c r="DA123" s="265"/>
      <c r="DB123" s="265"/>
      <c r="DC123" s="265"/>
      <c r="DD123" s="265"/>
      <c r="DE123" s="265"/>
      <c r="DF123" s="265"/>
      <c r="DG123" s="265"/>
      <c r="DH123" s="265"/>
      <c r="DI123" s="265"/>
      <c r="DJ123" s="265"/>
      <c r="DK123" s="265"/>
      <c r="DL123" s="265"/>
      <c r="DM123" s="265"/>
      <c r="DN123" s="265"/>
      <c r="DO123" s="265"/>
      <c r="DP123" s="265"/>
      <c r="DQ123" s="265"/>
      <c r="DR123" s="265"/>
      <c r="DS123" s="265"/>
      <c r="DT123" s="265"/>
      <c r="DU123" s="265"/>
      <c r="DV123" s="265"/>
      <c r="DW123" s="265"/>
      <c r="DX123" s="265"/>
      <c r="DY123" s="265"/>
      <c r="DZ123" s="265"/>
      <c r="EA123" s="265"/>
      <c r="EB123" s="265"/>
      <c r="EC123" s="265"/>
      <c r="ED123" s="265"/>
      <c r="EE123" s="265"/>
      <c r="EF123" s="265"/>
      <c r="EG123" s="265"/>
      <c r="EH123" s="265"/>
      <c r="EI123" s="265"/>
      <c r="EJ123" s="265"/>
      <c r="EK123" s="265"/>
      <c r="EL123" s="265"/>
      <c r="EM123" s="265"/>
      <c r="EN123" s="265"/>
      <c r="EO123" s="265"/>
      <c r="EP123" s="265"/>
      <c r="EQ123" s="265"/>
      <c r="ER123" s="265"/>
      <c r="ES123" s="265"/>
      <c r="ET123" s="265"/>
      <c r="EU123" s="265"/>
      <c r="EV123" s="265"/>
      <c r="EW123" s="265"/>
      <c r="EX123" s="265"/>
      <c r="EY123" s="265"/>
      <c r="EZ123" s="265"/>
      <c r="FA123" s="265"/>
      <c r="FB123" s="265"/>
      <c r="FC123" s="265"/>
      <c r="FD123" s="265"/>
      <c r="FE123" s="265"/>
      <c r="FF123" s="265"/>
      <c r="FG123" s="265"/>
      <c r="FH123" s="265"/>
      <c r="FI123" s="265"/>
      <c r="FJ123" s="265"/>
      <c r="FK123" s="265"/>
      <c r="FL123" s="265"/>
      <c r="FM123" s="265"/>
      <c r="FN123" s="265"/>
      <c r="FO123" s="265"/>
      <c r="FP123" s="265"/>
      <c r="FQ123" s="265"/>
      <c r="FR123" s="265"/>
      <c r="FS123" s="265"/>
      <c r="FT123" s="265"/>
      <c r="FU123" s="265"/>
      <c r="FV123" s="265"/>
      <c r="FW123" s="265"/>
      <c r="FX123" s="265"/>
      <c r="FY123" s="265"/>
      <c r="FZ123" s="265"/>
      <c r="GA123" s="265"/>
      <c r="GB123" s="265"/>
      <c r="GC123" s="265"/>
      <c r="GD123" s="265"/>
      <c r="GE123" s="265"/>
      <c r="GF123" s="265"/>
      <c r="GG123" s="265"/>
      <c r="GH123" s="265"/>
      <c r="GI123" s="265"/>
      <c r="GJ123" s="265"/>
      <c r="GK123" s="265"/>
      <c r="GL123" s="265"/>
      <c r="GM123" s="265"/>
      <c r="GN123" s="265"/>
      <c r="GO123" s="265"/>
      <c r="GP123" s="265"/>
      <c r="GQ123" s="265"/>
      <c r="GR123" s="265"/>
      <c r="GS123" s="265"/>
      <c r="GT123" s="265"/>
      <c r="GU123" s="265"/>
      <c r="GV123" s="265"/>
      <c r="GW123" s="265"/>
      <c r="GX123" s="265"/>
      <c r="GY123" s="265"/>
      <c r="GZ123" s="265"/>
      <c r="HA123" s="265"/>
      <c r="HB123" s="265"/>
      <c r="HC123" s="265"/>
      <c r="HD123" s="265"/>
      <c r="HE123" s="265"/>
      <c r="HF123" s="265"/>
      <c r="HG123" s="265"/>
      <c r="HH123" s="265"/>
      <c r="HI123" s="265"/>
      <c r="HJ123" s="265"/>
      <c r="HK123" s="265"/>
      <c r="HL123" s="265"/>
      <c r="HM123" s="265"/>
      <c r="HN123" s="265"/>
      <c r="HO123" s="265"/>
      <c r="HP123" s="265"/>
      <c r="HQ123" s="265"/>
      <c r="HR123" s="265"/>
      <c r="HS123" s="265"/>
      <c r="HT123" s="265"/>
      <c r="HU123" s="265"/>
      <c r="HV123" s="265"/>
      <c r="HW123" s="265"/>
      <c r="HX123" s="265"/>
      <c r="HY123" s="265"/>
      <c r="HZ123" s="265"/>
      <c r="IA123" s="265"/>
      <c r="IB123" s="265"/>
      <c r="IC123" s="265"/>
      <c r="ID123" s="265"/>
      <c r="IE123" s="265"/>
      <c r="IF123" s="265"/>
      <c r="IG123" s="265"/>
      <c r="IH123" s="265"/>
      <c r="II123" s="265"/>
      <c r="IJ123" s="265"/>
      <c r="IK123" s="265"/>
      <c r="IL123" s="265"/>
      <c r="IM123" s="265"/>
      <c r="IN123" s="265"/>
      <c r="IO123" s="265"/>
      <c r="IP123" s="265"/>
      <c r="IQ123" s="265"/>
      <c r="IR123" s="265"/>
      <c r="IS123" s="265"/>
      <c r="IT123" s="265"/>
      <c r="IU123" s="265"/>
      <c r="IV123" s="265"/>
    </row>
    <row r="124" spans="1:256" s="469" customFormat="1" ht="15" customHeight="1">
      <c r="A124" s="270"/>
      <c r="B124" s="270"/>
      <c r="C124" s="270"/>
      <c r="D124" s="461"/>
      <c r="E124" s="461"/>
      <c r="F124" s="461"/>
      <c r="G124" s="267"/>
      <c r="H124" s="267"/>
      <c r="I124" s="265"/>
      <c r="J124" s="266"/>
      <c r="K124" s="265"/>
      <c r="L124" s="265"/>
      <c r="M124" s="266"/>
      <c r="N124" s="265"/>
      <c r="O124" s="265"/>
      <c r="P124" s="265"/>
      <c r="Q124" s="265"/>
      <c r="R124" s="265"/>
      <c r="S124" s="265"/>
      <c r="T124" s="265"/>
      <c r="U124" s="265"/>
      <c r="V124" s="265"/>
      <c r="W124" s="265"/>
      <c r="X124" s="265"/>
      <c r="Y124" s="265"/>
      <c r="Z124" s="265"/>
      <c r="AA124" s="265"/>
      <c r="AB124" s="265"/>
      <c r="AC124" s="265"/>
      <c r="AD124" s="265"/>
      <c r="AE124" s="265"/>
      <c r="AF124" s="265"/>
      <c r="AG124" s="265"/>
      <c r="AH124" s="265"/>
      <c r="AI124" s="265"/>
      <c r="AJ124" s="265"/>
      <c r="AK124" s="265"/>
      <c r="AL124" s="265"/>
      <c r="AM124" s="265"/>
      <c r="AN124" s="265"/>
      <c r="AO124" s="265"/>
      <c r="AP124" s="265"/>
      <c r="AQ124" s="265"/>
      <c r="AR124" s="265"/>
      <c r="AS124" s="265"/>
      <c r="AT124" s="265"/>
      <c r="AU124" s="265"/>
      <c r="AV124" s="265"/>
      <c r="AW124" s="265"/>
      <c r="AX124" s="265"/>
      <c r="AY124" s="265"/>
      <c r="AZ124" s="265"/>
      <c r="BA124" s="265"/>
      <c r="BB124" s="265"/>
      <c r="BC124" s="265"/>
      <c r="BD124" s="265"/>
      <c r="BE124" s="265"/>
      <c r="BF124" s="265"/>
      <c r="BG124" s="265"/>
      <c r="BH124" s="265"/>
      <c r="BI124" s="265"/>
      <c r="BJ124" s="265"/>
      <c r="BK124" s="265"/>
      <c r="BL124" s="265"/>
      <c r="BM124" s="265"/>
      <c r="BN124" s="265"/>
      <c r="BO124" s="265"/>
      <c r="BP124" s="265"/>
      <c r="BQ124" s="265"/>
      <c r="BR124" s="265"/>
      <c r="BS124" s="265"/>
      <c r="BT124" s="265"/>
      <c r="BU124" s="265"/>
      <c r="BV124" s="265"/>
      <c r="BW124" s="265"/>
      <c r="BX124" s="265"/>
      <c r="BY124" s="265"/>
      <c r="BZ124" s="265"/>
      <c r="CA124" s="265"/>
      <c r="CB124" s="265"/>
      <c r="CC124" s="265"/>
      <c r="CD124" s="265"/>
      <c r="CE124" s="265"/>
      <c r="CF124" s="265"/>
      <c r="CG124" s="265"/>
      <c r="CH124" s="265"/>
      <c r="CI124" s="265"/>
      <c r="CJ124" s="265"/>
      <c r="CK124" s="265"/>
      <c r="CL124" s="265"/>
      <c r="CM124" s="265"/>
      <c r="CN124" s="265"/>
      <c r="CO124" s="265"/>
      <c r="CP124" s="265"/>
      <c r="CQ124" s="265"/>
      <c r="CR124" s="265"/>
      <c r="CS124" s="265"/>
      <c r="CT124" s="265"/>
      <c r="CU124" s="265"/>
      <c r="CV124" s="265"/>
      <c r="CW124" s="265"/>
      <c r="CX124" s="265"/>
      <c r="CY124" s="265"/>
      <c r="CZ124" s="265"/>
      <c r="DA124" s="265"/>
      <c r="DB124" s="265"/>
      <c r="DC124" s="265"/>
      <c r="DD124" s="265"/>
      <c r="DE124" s="265"/>
      <c r="DF124" s="265"/>
      <c r="DG124" s="265"/>
      <c r="DH124" s="265"/>
      <c r="DI124" s="265"/>
      <c r="DJ124" s="265"/>
      <c r="DK124" s="265"/>
      <c r="DL124" s="265"/>
      <c r="DM124" s="265"/>
      <c r="DN124" s="265"/>
      <c r="DO124" s="265"/>
      <c r="DP124" s="265"/>
      <c r="DQ124" s="265"/>
      <c r="DR124" s="265"/>
      <c r="DS124" s="265"/>
      <c r="DT124" s="265"/>
      <c r="DU124" s="265"/>
      <c r="DV124" s="265"/>
      <c r="DW124" s="265"/>
      <c r="DX124" s="265"/>
      <c r="DY124" s="265"/>
      <c r="DZ124" s="265"/>
      <c r="EA124" s="265"/>
      <c r="EB124" s="265"/>
      <c r="EC124" s="265"/>
      <c r="ED124" s="265"/>
      <c r="EE124" s="265"/>
      <c r="EF124" s="265"/>
      <c r="EG124" s="265"/>
      <c r="EH124" s="265"/>
      <c r="EI124" s="265"/>
      <c r="EJ124" s="265"/>
      <c r="EK124" s="265"/>
      <c r="EL124" s="265"/>
      <c r="EM124" s="265"/>
      <c r="EN124" s="265"/>
      <c r="EO124" s="265"/>
      <c r="EP124" s="265"/>
      <c r="EQ124" s="265"/>
      <c r="ER124" s="265"/>
      <c r="ES124" s="265"/>
      <c r="ET124" s="265"/>
      <c r="EU124" s="265"/>
      <c r="EV124" s="265"/>
      <c r="EW124" s="265"/>
      <c r="EX124" s="265"/>
      <c r="EY124" s="265"/>
      <c r="EZ124" s="265"/>
      <c r="FA124" s="265"/>
      <c r="FB124" s="265"/>
      <c r="FC124" s="265"/>
      <c r="FD124" s="265"/>
      <c r="FE124" s="265"/>
      <c r="FF124" s="265"/>
      <c r="FG124" s="265"/>
      <c r="FH124" s="265"/>
      <c r="FI124" s="265"/>
      <c r="FJ124" s="265"/>
      <c r="FK124" s="265"/>
      <c r="FL124" s="265"/>
      <c r="FM124" s="265"/>
      <c r="FN124" s="265"/>
      <c r="FO124" s="265"/>
      <c r="FP124" s="265"/>
      <c r="FQ124" s="265"/>
      <c r="FR124" s="265"/>
      <c r="FS124" s="265"/>
      <c r="FT124" s="265"/>
      <c r="FU124" s="265"/>
      <c r="FV124" s="265"/>
      <c r="FW124" s="265"/>
      <c r="FX124" s="265"/>
      <c r="FY124" s="265"/>
      <c r="FZ124" s="265"/>
      <c r="GA124" s="265"/>
      <c r="GB124" s="265"/>
      <c r="GC124" s="265"/>
      <c r="GD124" s="265"/>
      <c r="GE124" s="265"/>
      <c r="GF124" s="265"/>
      <c r="GG124" s="265"/>
      <c r="GH124" s="265"/>
      <c r="GI124" s="265"/>
      <c r="GJ124" s="265"/>
      <c r="GK124" s="265"/>
      <c r="GL124" s="265"/>
      <c r="GM124" s="265"/>
      <c r="GN124" s="265"/>
      <c r="GO124" s="265"/>
      <c r="GP124" s="265"/>
      <c r="GQ124" s="265"/>
      <c r="GR124" s="265"/>
      <c r="GS124" s="265"/>
      <c r="GT124" s="265"/>
      <c r="GU124" s="265"/>
      <c r="GV124" s="265"/>
      <c r="GW124" s="265"/>
      <c r="GX124" s="265"/>
      <c r="GY124" s="265"/>
      <c r="GZ124" s="265"/>
      <c r="HA124" s="265"/>
      <c r="HB124" s="265"/>
      <c r="HC124" s="265"/>
      <c r="HD124" s="265"/>
      <c r="HE124" s="265"/>
      <c r="HF124" s="265"/>
      <c r="HG124" s="265"/>
      <c r="HH124" s="265"/>
      <c r="HI124" s="265"/>
      <c r="HJ124" s="265"/>
      <c r="HK124" s="265"/>
      <c r="HL124" s="265"/>
      <c r="HM124" s="265"/>
      <c r="HN124" s="265"/>
      <c r="HO124" s="265"/>
      <c r="HP124" s="265"/>
      <c r="HQ124" s="265"/>
      <c r="HR124" s="265"/>
      <c r="HS124" s="265"/>
      <c r="HT124" s="265"/>
      <c r="HU124" s="265"/>
      <c r="HV124" s="265"/>
      <c r="HW124" s="265"/>
      <c r="HX124" s="265"/>
      <c r="HY124" s="265"/>
      <c r="HZ124" s="265"/>
      <c r="IA124" s="265"/>
      <c r="IB124" s="265"/>
      <c r="IC124" s="265"/>
      <c r="ID124" s="265"/>
      <c r="IE124" s="265"/>
      <c r="IF124" s="265"/>
      <c r="IG124" s="265"/>
      <c r="IH124" s="265"/>
      <c r="II124" s="265"/>
      <c r="IJ124" s="265"/>
      <c r="IK124" s="265"/>
      <c r="IL124" s="265"/>
      <c r="IM124" s="265"/>
      <c r="IN124" s="265"/>
      <c r="IO124" s="265"/>
      <c r="IP124" s="265"/>
      <c r="IQ124" s="265"/>
      <c r="IR124" s="265"/>
      <c r="IS124" s="265"/>
      <c r="IT124" s="265"/>
      <c r="IU124" s="265"/>
      <c r="IV124" s="265"/>
    </row>
    <row r="125" spans="1:256" s="469" customFormat="1" ht="15" customHeight="1">
      <c r="A125" s="270"/>
      <c r="B125" s="270"/>
      <c r="C125" s="270"/>
      <c r="D125" s="461"/>
      <c r="E125" s="461"/>
      <c r="F125" s="461"/>
      <c r="G125" s="267"/>
      <c r="H125" s="267"/>
      <c r="I125" s="265"/>
      <c r="J125" s="266"/>
      <c r="K125" s="265"/>
      <c r="L125" s="265"/>
      <c r="M125" s="266"/>
      <c r="N125" s="265"/>
      <c r="O125" s="265"/>
      <c r="P125" s="265"/>
      <c r="Q125" s="265"/>
      <c r="R125" s="265"/>
      <c r="S125" s="265"/>
      <c r="T125" s="265"/>
      <c r="U125" s="265"/>
      <c r="V125" s="265"/>
      <c r="W125" s="265"/>
      <c r="X125" s="265"/>
      <c r="Y125" s="265"/>
      <c r="Z125" s="265"/>
      <c r="AA125" s="265"/>
      <c r="AB125" s="265"/>
      <c r="AC125" s="265"/>
      <c r="AD125" s="265"/>
      <c r="AE125" s="265"/>
      <c r="AF125" s="265"/>
      <c r="AG125" s="265"/>
      <c r="AH125" s="265"/>
      <c r="AI125" s="265"/>
      <c r="AJ125" s="265"/>
      <c r="AK125" s="265"/>
      <c r="AL125" s="265"/>
      <c r="AM125" s="265"/>
      <c r="AN125" s="265"/>
      <c r="AO125" s="265"/>
      <c r="AP125" s="265"/>
      <c r="AQ125" s="265"/>
      <c r="AR125" s="265"/>
      <c r="AS125" s="265"/>
      <c r="AT125" s="265"/>
      <c r="AU125" s="265"/>
      <c r="AV125" s="265"/>
      <c r="AW125" s="265"/>
      <c r="AX125" s="265"/>
      <c r="AY125" s="265"/>
      <c r="AZ125" s="265"/>
      <c r="BA125" s="265"/>
      <c r="BB125" s="265"/>
      <c r="BC125" s="265"/>
      <c r="BD125" s="265"/>
      <c r="BE125" s="265"/>
      <c r="BF125" s="265"/>
      <c r="BG125" s="265"/>
      <c r="BH125" s="265"/>
      <c r="BI125" s="265"/>
      <c r="BJ125" s="265"/>
      <c r="BK125" s="265"/>
      <c r="BL125" s="265"/>
      <c r="BM125" s="265"/>
      <c r="BN125" s="265"/>
      <c r="BO125" s="265"/>
      <c r="BP125" s="265"/>
      <c r="BQ125" s="265"/>
      <c r="BR125" s="265"/>
      <c r="BS125" s="265"/>
      <c r="BT125" s="265"/>
      <c r="BU125" s="265"/>
      <c r="BV125" s="265"/>
      <c r="BW125" s="265"/>
      <c r="BX125" s="265"/>
      <c r="BY125" s="265"/>
      <c r="BZ125" s="265"/>
      <c r="CA125" s="265"/>
      <c r="CB125" s="265"/>
      <c r="CC125" s="265"/>
      <c r="CD125" s="265"/>
      <c r="CE125" s="265"/>
      <c r="CF125" s="265"/>
      <c r="CG125" s="265"/>
      <c r="CH125" s="265"/>
      <c r="CI125" s="265"/>
      <c r="CJ125" s="265"/>
      <c r="CK125" s="265"/>
      <c r="CL125" s="265"/>
      <c r="CM125" s="265"/>
      <c r="CN125" s="265"/>
      <c r="CO125" s="265"/>
      <c r="CP125" s="265"/>
      <c r="CQ125" s="265"/>
      <c r="CR125" s="265"/>
      <c r="CS125" s="265"/>
      <c r="CT125" s="265"/>
      <c r="CU125" s="265"/>
      <c r="CV125" s="265"/>
      <c r="CW125" s="265"/>
      <c r="CX125" s="265"/>
      <c r="CY125" s="265"/>
      <c r="CZ125" s="265"/>
      <c r="DA125" s="265"/>
      <c r="DB125" s="265"/>
      <c r="DC125" s="265"/>
      <c r="DD125" s="265"/>
      <c r="DE125" s="265"/>
      <c r="DF125" s="265"/>
      <c r="DG125" s="265"/>
      <c r="DH125" s="265"/>
      <c r="DI125" s="265"/>
      <c r="DJ125" s="265"/>
      <c r="DK125" s="265"/>
      <c r="DL125" s="265"/>
      <c r="DM125" s="265"/>
      <c r="DN125" s="265"/>
      <c r="DO125" s="265"/>
      <c r="DP125" s="265"/>
      <c r="DQ125" s="265"/>
      <c r="DR125" s="265"/>
      <c r="DS125" s="265"/>
      <c r="DT125" s="265"/>
      <c r="DU125" s="265"/>
      <c r="DV125" s="265"/>
      <c r="DW125" s="265"/>
      <c r="DX125" s="265"/>
      <c r="DY125" s="265"/>
      <c r="DZ125" s="265"/>
      <c r="EA125" s="265"/>
      <c r="EB125" s="265"/>
      <c r="EC125" s="265"/>
      <c r="ED125" s="265"/>
      <c r="EE125" s="265"/>
      <c r="EF125" s="265"/>
      <c r="EG125" s="265"/>
      <c r="EH125" s="265"/>
      <c r="EI125" s="265"/>
      <c r="EJ125" s="265"/>
      <c r="EK125" s="265"/>
      <c r="EL125" s="265"/>
      <c r="EM125" s="265"/>
      <c r="EN125" s="265"/>
      <c r="EO125" s="265"/>
      <c r="EP125" s="265"/>
      <c r="EQ125" s="265"/>
      <c r="ER125" s="265"/>
      <c r="ES125" s="265"/>
      <c r="ET125" s="265"/>
      <c r="EU125" s="265"/>
      <c r="EV125" s="265"/>
      <c r="EW125" s="265"/>
      <c r="EX125" s="265"/>
      <c r="EY125" s="265"/>
      <c r="EZ125" s="265"/>
      <c r="FA125" s="265"/>
      <c r="FB125" s="265"/>
      <c r="FC125" s="265"/>
      <c r="FD125" s="265"/>
      <c r="FE125" s="265"/>
      <c r="FF125" s="265"/>
      <c r="FG125" s="265"/>
      <c r="FH125" s="265"/>
      <c r="FI125" s="265"/>
      <c r="FJ125" s="265"/>
      <c r="FK125" s="265"/>
      <c r="FL125" s="265"/>
      <c r="FM125" s="265"/>
      <c r="FN125" s="265"/>
      <c r="FO125" s="265"/>
      <c r="FP125" s="265"/>
      <c r="FQ125" s="265"/>
      <c r="FR125" s="265"/>
      <c r="FS125" s="265"/>
      <c r="FT125" s="265"/>
      <c r="FU125" s="265"/>
      <c r="FV125" s="265"/>
      <c r="FW125" s="265"/>
      <c r="FX125" s="265"/>
      <c r="FY125" s="265"/>
      <c r="FZ125" s="265"/>
      <c r="GA125" s="265"/>
      <c r="GB125" s="265"/>
      <c r="GC125" s="265"/>
      <c r="GD125" s="265"/>
      <c r="GE125" s="265"/>
      <c r="GF125" s="265"/>
      <c r="GG125" s="265"/>
      <c r="GH125" s="265"/>
      <c r="GI125" s="265"/>
      <c r="GJ125" s="265"/>
      <c r="GK125" s="265"/>
      <c r="GL125" s="265"/>
      <c r="GM125" s="265"/>
      <c r="GN125" s="265"/>
      <c r="GO125" s="265"/>
      <c r="GP125" s="265"/>
      <c r="GQ125" s="265"/>
      <c r="GR125" s="265"/>
      <c r="GS125" s="265"/>
      <c r="GT125" s="265"/>
      <c r="GU125" s="265"/>
      <c r="GV125" s="265"/>
      <c r="GW125" s="265"/>
      <c r="GX125" s="265"/>
      <c r="GY125" s="265"/>
      <c r="GZ125" s="265"/>
      <c r="HA125" s="265"/>
      <c r="HB125" s="265"/>
      <c r="HC125" s="265"/>
      <c r="HD125" s="265"/>
      <c r="HE125" s="265"/>
      <c r="HF125" s="265"/>
      <c r="HG125" s="265"/>
      <c r="HH125" s="265"/>
      <c r="HI125" s="265"/>
      <c r="HJ125" s="265"/>
      <c r="HK125" s="265"/>
      <c r="HL125" s="265"/>
      <c r="HM125" s="265"/>
      <c r="HN125" s="265"/>
      <c r="HO125" s="265"/>
      <c r="HP125" s="265"/>
      <c r="HQ125" s="265"/>
      <c r="HR125" s="265"/>
      <c r="HS125" s="265"/>
      <c r="HT125" s="265"/>
      <c r="HU125" s="265"/>
      <c r="HV125" s="265"/>
      <c r="HW125" s="265"/>
      <c r="HX125" s="265"/>
      <c r="HY125" s="265"/>
      <c r="HZ125" s="265"/>
      <c r="IA125" s="265"/>
      <c r="IB125" s="265"/>
      <c r="IC125" s="265"/>
      <c r="ID125" s="265"/>
      <c r="IE125" s="265"/>
      <c r="IF125" s="265"/>
      <c r="IG125" s="265"/>
      <c r="IH125" s="265"/>
      <c r="II125" s="265"/>
      <c r="IJ125" s="265"/>
      <c r="IK125" s="265"/>
      <c r="IL125" s="265"/>
      <c r="IM125" s="265"/>
      <c r="IN125" s="265"/>
      <c r="IO125" s="265"/>
      <c r="IP125" s="265"/>
      <c r="IQ125" s="265"/>
      <c r="IR125" s="265"/>
      <c r="IS125" s="265"/>
      <c r="IT125" s="265"/>
      <c r="IU125" s="265"/>
      <c r="IV125" s="265"/>
    </row>
    <row r="126" spans="1:256" s="469" customFormat="1" ht="15" customHeight="1">
      <c r="A126" s="270"/>
      <c r="B126" s="270"/>
      <c r="C126" s="270"/>
      <c r="D126" s="461"/>
      <c r="E126" s="461"/>
      <c r="F126" s="461"/>
      <c r="G126" s="267"/>
      <c r="H126" s="267"/>
      <c r="I126" s="265"/>
      <c r="J126" s="266"/>
      <c r="K126" s="265"/>
      <c r="L126" s="265"/>
      <c r="M126" s="266"/>
      <c r="N126" s="265"/>
      <c r="O126" s="265"/>
      <c r="P126" s="265"/>
      <c r="Q126" s="265"/>
      <c r="R126" s="265"/>
      <c r="S126" s="265"/>
      <c r="T126" s="265"/>
      <c r="U126" s="265"/>
      <c r="V126" s="265"/>
      <c r="W126" s="265"/>
      <c r="X126" s="265"/>
      <c r="Y126" s="265"/>
      <c r="Z126" s="265"/>
      <c r="AA126" s="265"/>
      <c r="AB126" s="265"/>
      <c r="AC126" s="265"/>
      <c r="AD126" s="265"/>
      <c r="AE126" s="265"/>
      <c r="AF126" s="265"/>
      <c r="AG126" s="265"/>
      <c r="AH126" s="265"/>
      <c r="AI126" s="265"/>
      <c r="AJ126" s="265"/>
      <c r="AK126" s="265"/>
      <c r="AL126" s="265"/>
      <c r="AM126" s="265"/>
      <c r="AN126" s="265"/>
      <c r="AO126" s="265"/>
      <c r="AP126" s="265"/>
      <c r="AQ126" s="265"/>
      <c r="AR126" s="265"/>
      <c r="AS126" s="265"/>
      <c r="AT126" s="265"/>
      <c r="AU126" s="265"/>
      <c r="AV126" s="265"/>
      <c r="AW126" s="265"/>
      <c r="AX126" s="265"/>
      <c r="AY126" s="265"/>
      <c r="AZ126" s="265"/>
      <c r="BA126" s="265"/>
      <c r="BB126" s="265"/>
      <c r="BC126" s="265"/>
      <c r="BD126" s="265"/>
      <c r="BE126" s="265"/>
      <c r="BF126" s="265"/>
      <c r="BG126" s="265"/>
      <c r="BH126" s="265"/>
      <c r="BI126" s="265"/>
      <c r="BJ126" s="265"/>
      <c r="BK126" s="265"/>
      <c r="BL126" s="265"/>
      <c r="BM126" s="265"/>
      <c r="BN126" s="265"/>
      <c r="BO126" s="265"/>
      <c r="BP126" s="265"/>
      <c r="BQ126" s="265"/>
      <c r="BR126" s="265"/>
      <c r="BS126" s="265"/>
      <c r="BT126" s="265"/>
      <c r="BU126" s="265"/>
      <c r="BV126" s="265"/>
      <c r="BW126" s="265"/>
      <c r="BX126" s="265"/>
      <c r="BY126" s="265"/>
      <c r="BZ126" s="265"/>
      <c r="CA126" s="265"/>
      <c r="CB126" s="265"/>
      <c r="CC126" s="265"/>
      <c r="CD126" s="265"/>
      <c r="CE126" s="265"/>
      <c r="CF126" s="265"/>
      <c r="CG126" s="265"/>
      <c r="CH126" s="265"/>
      <c r="CI126" s="265"/>
      <c r="CJ126" s="265"/>
      <c r="CK126" s="265"/>
      <c r="CL126" s="265"/>
      <c r="CM126" s="265"/>
      <c r="CN126" s="265"/>
      <c r="CO126" s="265"/>
      <c r="CP126" s="265"/>
      <c r="CQ126" s="265"/>
      <c r="CR126" s="265"/>
      <c r="CS126" s="265"/>
      <c r="CT126" s="265"/>
      <c r="CU126" s="265"/>
      <c r="CV126" s="265"/>
      <c r="CW126" s="265"/>
      <c r="CX126" s="265"/>
      <c r="CY126" s="265"/>
      <c r="CZ126" s="265"/>
      <c r="DA126" s="265"/>
      <c r="DB126" s="265"/>
      <c r="DC126" s="265"/>
      <c r="DD126" s="265"/>
      <c r="DE126" s="265"/>
      <c r="DF126" s="265"/>
      <c r="DG126" s="265"/>
      <c r="DH126" s="265"/>
      <c r="DI126" s="265"/>
      <c r="DJ126" s="265"/>
      <c r="DK126" s="265"/>
      <c r="DL126" s="265"/>
      <c r="DM126" s="265"/>
      <c r="DN126" s="265"/>
      <c r="DO126" s="265"/>
      <c r="DP126" s="265"/>
      <c r="DQ126" s="265"/>
      <c r="DR126" s="265"/>
      <c r="DS126" s="265"/>
      <c r="DT126" s="265"/>
      <c r="DU126" s="265"/>
      <c r="DV126" s="265"/>
      <c r="DW126" s="265"/>
      <c r="DX126" s="265"/>
      <c r="DY126" s="265"/>
      <c r="DZ126" s="265"/>
      <c r="EA126" s="265"/>
      <c r="EB126" s="265"/>
      <c r="EC126" s="265"/>
      <c r="ED126" s="265"/>
      <c r="EE126" s="265"/>
      <c r="EF126" s="265"/>
      <c r="EG126" s="265"/>
      <c r="EH126" s="265"/>
      <c r="EI126" s="265"/>
      <c r="EJ126" s="265"/>
      <c r="EK126" s="265"/>
      <c r="EL126" s="265"/>
      <c r="EM126" s="265"/>
      <c r="EN126" s="265"/>
      <c r="EO126" s="265"/>
      <c r="EP126" s="265"/>
      <c r="EQ126" s="265"/>
      <c r="ER126" s="265"/>
      <c r="ES126" s="265"/>
      <c r="ET126" s="265"/>
      <c r="EU126" s="265"/>
      <c r="EV126" s="265"/>
      <c r="EW126" s="265"/>
      <c r="EX126" s="265"/>
      <c r="EY126" s="265"/>
      <c r="EZ126" s="265"/>
      <c r="FA126" s="265"/>
      <c r="FB126" s="265"/>
      <c r="FC126" s="265"/>
      <c r="FD126" s="265"/>
      <c r="FE126" s="265"/>
      <c r="FF126" s="265"/>
      <c r="FG126" s="265"/>
      <c r="FH126" s="265"/>
      <c r="FI126" s="265"/>
      <c r="FJ126" s="265"/>
      <c r="FK126" s="265"/>
      <c r="FL126" s="265"/>
      <c r="FM126" s="265"/>
      <c r="FN126" s="265"/>
      <c r="FO126" s="265"/>
      <c r="FP126" s="265"/>
      <c r="FQ126" s="265"/>
      <c r="FR126" s="265"/>
      <c r="FS126" s="265"/>
      <c r="FT126" s="265"/>
      <c r="FU126" s="265"/>
      <c r="FV126" s="265"/>
      <c r="FW126" s="265"/>
      <c r="FX126" s="265"/>
      <c r="FY126" s="265"/>
      <c r="FZ126" s="265"/>
      <c r="GA126" s="265"/>
      <c r="GB126" s="265"/>
      <c r="GC126" s="265"/>
      <c r="GD126" s="265"/>
      <c r="GE126" s="265"/>
      <c r="GF126" s="265"/>
      <c r="GG126" s="265"/>
      <c r="GH126" s="265"/>
      <c r="GI126" s="265"/>
      <c r="GJ126" s="265"/>
      <c r="GK126" s="265"/>
      <c r="GL126" s="265"/>
      <c r="GM126" s="265"/>
      <c r="GN126" s="265"/>
      <c r="GO126" s="265"/>
      <c r="GP126" s="265"/>
      <c r="GQ126" s="265"/>
      <c r="GR126" s="265"/>
      <c r="GS126" s="265"/>
      <c r="GT126" s="265"/>
      <c r="GU126" s="265"/>
      <c r="GV126" s="265"/>
      <c r="GW126" s="265"/>
      <c r="GX126" s="265"/>
      <c r="GY126" s="265"/>
      <c r="GZ126" s="265"/>
      <c r="HA126" s="265"/>
      <c r="HB126" s="265"/>
      <c r="HC126" s="265"/>
      <c r="HD126" s="265"/>
      <c r="HE126" s="265"/>
      <c r="HF126" s="265"/>
      <c r="HG126" s="265"/>
      <c r="HH126" s="265"/>
      <c r="HI126" s="265"/>
      <c r="HJ126" s="265"/>
      <c r="HK126" s="265"/>
      <c r="HL126" s="265"/>
      <c r="HM126" s="265"/>
      <c r="HN126" s="265"/>
      <c r="HO126" s="265"/>
      <c r="HP126" s="265"/>
      <c r="HQ126" s="265"/>
      <c r="HR126" s="265"/>
      <c r="HS126" s="265"/>
      <c r="HT126" s="265"/>
      <c r="HU126" s="265"/>
      <c r="HV126" s="265"/>
      <c r="HW126" s="265"/>
      <c r="HX126" s="265"/>
      <c r="HY126" s="265"/>
      <c r="HZ126" s="265"/>
      <c r="IA126" s="265"/>
      <c r="IB126" s="265"/>
      <c r="IC126" s="265"/>
      <c r="ID126" s="265"/>
      <c r="IE126" s="265"/>
      <c r="IF126" s="265"/>
      <c r="IG126" s="265"/>
      <c r="IH126" s="265"/>
      <c r="II126" s="265"/>
      <c r="IJ126" s="265"/>
      <c r="IK126" s="265"/>
      <c r="IL126" s="265"/>
      <c r="IM126" s="265"/>
      <c r="IN126" s="265"/>
      <c r="IO126" s="265"/>
      <c r="IP126" s="265"/>
      <c r="IQ126" s="265"/>
      <c r="IR126" s="265"/>
      <c r="IS126" s="265"/>
      <c r="IT126" s="265"/>
      <c r="IU126" s="265"/>
      <c r="IV126" s="265"/>
    </row>
    <row r="127" spans="1:256" s="469" customFormat="1" ht="15" customHeight="1">
      <c r="A127" s="270"/>
      <c r="B127" s="270"/>
      <c r="C127" s="270"/>
      <c r="D127" s="461"/>
      <c r="E127" s="461"/>
      <c r="F127" s="461"/>
      <c r="G127" s="267"/>
      <c r="H127" s="267"/>
      <c r="I127" s="265"/>
      <c r="J127" s="266"/>
      <c r="K127" s="265"/>
      <c r="L127" s="265"/>
      <c r="M127" s="266"/>
      <c r="N127" s="265"/>
      <c r="O127" s="265"/>
      <c r="P127" s="265"/>
      <c r="Q127" s="265"/>
      <c r="R127" s="265"/>
      <c r="S127" s="265"/>
      <c r="T127" s="265"/>
      <c r="U127" s="265"/>
      <c r="V127" s="265"/>
      <c r="W127" s="265"/>
      <c r="X127" s="265"/>
      <c r="Y127" s="265"/>
      <c r="Z127" s="265"/>
      <c r="AA127" s="265"/>
      <c r="AB127" s="265"/>
      <c r="AC127" s="265"/>
      <c r="AD127" s="265"/>
      <c r="AE127" s="265"/>
      <c r="AF127" s="265"/>
      <c r="AG127" s="265"/>
      <c r="AH127" s="265"/>
      <c r="AI127" s="265"/>
      <c r="AJ127" s="265"/>
      <c r="AK127" s="265"/>
      <c r="AL127" s="265"/>
      <c r="AM127" s="265"/>
      <c r="AN127" s="265"/>
      <c r="AO127" s="265"/>
      <c r="AP127" s="265"/>
      <c r="AQ127" s="265"/>
      <c r="AR127" s="265"/>
      <c r="AS127" s="265"/>
      <c r="AT127" s="265"/>
      <c r="AU127" s="265"/>
      <c r="AV127" s="265"/>
      <c r="AW127" s="265"/>
      <c r="AX127" s="265"/>
      <c r="AY127" s="265"/>
      <c r="AZ127" s="265"/>
      <c r="BA127" s="265"/>
      <c r="BB127" s="265"/>
      <c r="BC127" s="265"/>
      <c r="BD127" s="265"/>
      <c r="BE127" s="265"/>
      <c r="BF127" s="265"/>
      <c r="BG127" s="265"/>
      <c r="BH127" s="265"/>
      <c r="BI127" s="265"/>
      <c r="BJ127" s="265"/>
      <c r="BK127" s="265"/>
      <c r="BL127" s="265"/>
      <c r="BM127" s="265"/>
      <c r="BN127" s="265"/>
      <c r="BO127" s="265"/>
      <c r="BP127" s="265"/>
      <c r="BQ127" s="265"/>
      <c r="BR127" s="265"/>
      <c r="BS127" s="265"/>
      <c r="BT127" s="265"/>
      <c r="BU127" s="265"/>
      <c r="BV127" s="265"/>
      <c r="BW127" s="265"/>
      <c r="BX127" s="265"/>
      <c r="BY127" s="265"/>
      <c r="BZ127" s="265"/>
      <c r="CA127" s="265"/>
      <c r="CB127" s="265"/>
      <c r="CC127" s="265"/>
      <c r="CD127" s="265"/>
      <c r="CE127" s="265"/>
      <c r="CF127" s="265"/>
      <c r="CG127" s="265"/>
      <c r="CH127" s="265"/>
      <c r="CI127" s="265"/>
      <c r="CJ127" s="265"/>
      <c r="CK127" s="265"/>
      <c r="CL127" s="265"/>
      <c r="CM127" s="265"/>
      <c r="CN127" s="265"/>
      <c r="CO127" s="265"/>
      <c r="CP127" s="265"/>
      <c r="CQ127" s="265"/>
      <c r="CR127" s="265"/>
      <c r="CS127" s="265"/>
      <c r="CT127" s="265"/>
      <c r="CU127" s="265"/>
      <c r="CV127" s="265"/>
      <c r="CW127" s="265"/>
      <c r="CX127" s="265"/>
      <c r="CY127" s="265"/>
      <c r="CZ127" s="265"/>
      <c r="DA127" s="265"/>
      <c r="DB127" s="265"/>
      <c r="DC127" s="265"/>
      <c r="DD127" s="265"/>
      <c r="DE127" s="265"/>
      <c r="DF127" s="265"/>
      <c r="DG127" s="265"/>
      <c r="DH127" s="265"/>
      <c r="DI127" s="265"/>
      <c r="DJ127" s="265"/>
      <c r="DK127" s="265"/>
      <c r="DL127" s="265"/>
      <c r="DM127" s="265"/>
      <c r="DN127" s="265"/>
      <c r="DO127" s="265"/>
      <c r="DP127" s="265"/>
      <c r="DQ127" s="265"/>
      <c r="DR127" s="265"/>
      <c r="DS127" s="265"/>
      <c r="DT127" s="265"/>
      <c r="DU127" s="265"/>
      <c r="DV127" s="265"/>
      <c r="DW127" s="265"/>
      <c r="DX127" s="265"/>
      <c r="DY127" s="265"/>
      <c r="DZ127" s="265"/>
      <c r="EA127" s="265"/>
      <c r="EB127" s="265"/>
      <c r="EC127" s="265"/>
      <c r="ED127" s="265"/>
      <c r="EE127" s="265"/>
      <c r="EF127" s="265"/>
      <c r="EG127" s="265"/>
      <c r="EH127" s="265"/>
      <c r="EI127" s="265"/>
      <c r="EJ127" s="265"/>
      <c r="EK127" s="265"/>
      <c r="EL127" s="265"/>
      <c r="EM127" s="265"/>
      <c r="EN127" s="265"/>
      <c r="EO127" s="265"/>
      <c r="EP127" s="265"/>
      <c r="EQ127" s="265"/>
      <c r="ER127" s="265"/>
      <c r="ES127" s="265"/>
      <c r="ET127" s="265"/>
      <c r="EU127" s="265"/>
      <c r="EV127" s="265"/>
      <c r="EW127" s="265"/>
      <c r="EX127" s="265"/>
      <c r="EY127" s="265"/>
      <c r="EZ127" s="265"/>
      <c r="FA127" s="265"/>
      <c r="FB127" s="265"/>
      <c r="FC127" s="265"/>
      <c r="FD127" s="265"/>
      <c r="FE127" s="265"/>
      <c r="FF127" s="265"/>
      <c r="FG127" s="265"/>
      <c r="FH127" s="265"/>
      <c r="FI127" s="265"/>
      <c r="FJ127" s="265"/>
      <c r="FK127" s="265"/>
      <c r="FL127" s="265"/>
      <c r="FM127" s="265"/>
      <c r="FN127" s="265"/>
      <c r="FO127" s="265"/>
      <c r="FP127" s="265"/>
      <c r="FQ127" s="265"/>
      <c r="FR127" s="265"/>
      <c r="FS127" s="265"/>
      <c r="FT127" s="265"/>
      <c r="FU127" s="265"/>
      <c r="FV127" s="265"/>
      <c r="FW127" s="265"/>
      <c r="FX127" s="265"/>
      <c r="FY127" s="265"/>
      <c r="FZ127" s="265"/>
      <c r="GA127" s="265"/>
      <c r="GB127" s="265"/>
      <c r="GC127" s="265"/>
      <c r="GD127" s="265"/>
      <c r="GE127" s="265"/>
      <c r="GF127" s="265"/>
      <c r="GG127" s="265"/>
      <c r="GH127" s="265"/>
      <c r="GI127" s="265"/>
      <c r="GJ127" s="265"/>
      <c r="GK127" s="265"/>
      <c r="GL127" s="265"/>
      <c r="GM127" s="265"/>
      <c r="GN127" s="265"/>
      <c r="GO127" s="265"/>
      <c r="GP127" s="265"/>
      <c r="GQ127" s="265"/>
      <c r="GR127" s="265"/>
      <c r="GS127" s="265"/>
      <c r="GT127" s="265"/>
      <c r="GU127" s="265"/>
      <c r="GV127" s="265"/>
      <c r="GW127" s="265"/>
      <c r="GX127" s="265"/>
      <c r="GY127" s="265"/>
      <c r="GZ127" s="265"/>
      <c r="HA127" s="265"/>
      <c r="HB127" s="265"/>
      <c r="HC127" s="265"/>
      <c r="HD127" s="265"/>
      <c r="HE127" s="265"/>
      <c r="HF127" s="265"/>
      <c r="HG127" s="265"/>
      <c r="HH127" s="265"/>
      <c r="HI127" s="265"/>
      <c r="HJ127" s="265"/>
      <c r="HK127" s="265"/>
      <c r="HL127" s="265"/>
      <c r="HM127" s="265"/>
      <c r="HN127" s="265"/>
      <c r="HO127" s="265"/>
      <c r="HP127" s="265"/>
      <c r="HQ127" s="265"/>
      <c r="HR127" s="265"/>
      <c r="HS127" s="265"/>
      <c r="HT127" s="265"/>
      <c r="HU127" s="265"/>
      <c r="HV127" s="265"/>
      <c r="HW127" s="265"/>
      <c r="HX127" s="265"/>
      <c r="HY127" s="265"/>
      <c r="HZ127" s="265"/>
      <c r="IA127" s="265"/>
      <c r="IB127" s="265"/>
      <c r="IC127" s="265"/>
      <c r="ID127" s="265"/>
      <c r="IE127" s="265"/>
      <c r="IF127" s="265"/>
      <c r="IG127" s="265"/>
      <c r="IH127" s="265"/>
      <c r="II127" s="265"/>
      <c r="IJ127" s="265"/>
      <c r="IK127" s="265"/>
      <c r="IL127" s="265"/>
      <c r="IM127" s="265"/>
      <c r="IN127" s="265"/>
      <c r="IO127" s="265"/>
      <c r="IP127" s="265"/>
      <c r="IQ127" s="265"/>
      <c r="IR127" s="265"/>
      <c r="IS127" s="265"/>
      <c r="IT127" s="265"/>
      <c r="IU127" s="265"/>
      <c r="IV127" s="265"/>
    </row>
    <row r="128" spans="1:256" s="469" customFormat="1" ht="15" customHeight="1">
      <c r="A128" s="270"/>
      <c r="B128" s="270"/>
      <c r="C128" s="270"/>
      <c r="D128" s="461"/>
      <c r="E128" s="461"/>
      <c r="F128" s="461"/>
      <c r="G128" s="267"/>
      <c r="H128" s="267"/>
      <c r="I128" s="265"/>
      <c r="J128" s="266"/>
      <c r="K128" s="265"/>
      <c r="L128" s="265"/>
      <c r="M128" s="266"/>
      <c r="N128" s="265"/>
      <c r="O128" s="265"/>
      <c r="P128" s="265"/>
      <c r="Q128" s="265"/>
      <c r="R128" s="265"/>
      <c r="S128" s="265"/>
      <c r="T128" s="265"/>
      <c r="U128" s="265"/>
      <c r="V128" s="265"/>
      <c r="W128" s="265"/>
      <c r="X128" s="265"/>
      <c r="Y128" s="265"/>
      <c r="Z128" s="265"/>
      <c r="AA128" s="265"/>
      <c r="AB128" s="265"/>
      <c r="AC128" s="265"/>
      <c r="AD128" s="265"/>
      <c r="AE128" s="265"/>
      <c r="AF128" s="265"/>
      <c r="AG128" s="265"/>
      <c r="AH128" s="265"/>
      <c r="AI128" s="265"/>
      <c r="AJ128" s="265"/>
      <c r="AK128" s="265"/>
      <c r="AL128" s="265"/>
      <c r="AM128" s="265"/>
      <c r="AN128" s="265"/>
      <c r="AO128" s="265"/>
      <c r="AP128" s="265"/>
      <c r="AQ128" s="265"/>
      <c r="AR128" s="265"/>
      <c r="AS128" s="265"/>
      <c r="AT128" s="265"/>
      <c r="AU128" s="265"/>
      <c r="AV128" s="265"/>
      <c r="AW128" s="265"/>
      <c r="AX128" s="265"/>
      <c r="AY128" s="265"/>
      <c r="AZ128" s="265"/>
      <c r="BA128" s="265"/>
      <c r="BB128" s="265"/>
      <c r="BC128" s="265"/>
      <c r="BD128" s="265"/>
      <c r="BE128" s="265"/>
      <c r="BF128" s="265"/>
      <c r="BG128" s="265"/>
      <c r="BH128" s="265"/>
      <c r="BI128" s="265"/>
      <c r="BJ128" s="265"/>
      <c r="BK128" s="265"/>
      <c r="BL128" s="265"/>
      <c r="BM128" s="265"/>
      <c r="BN128" s="265"/>
      <c r="BO128" s="265"/>
      <c r="BP128" s="265"/>
      <c r="BQ128" s="265"/>
      <c r="BR128" s="265"/>
      <c r="BS128" s="265"/>
      <c r="BT128" s="265"/>
      <c r="BU128" s="265"/>
      <c r="BV128" s="265"/>
      <c r="BW128" s="265"/>
      <c r="BX128" s="265"/>
      <c r="BY128" s="265"/>
      <c r="BZ128" s="265"/>
      <c r="CA128" s="265"/>
      <c r="CB128" s="265"/>
      <c r="CC128" s="265"/>
      <c r="CD128" s="265"/>
      <c r="CE128" s="265"/>
      <c r="CF128" s="265"/>
      <c r="CG128" s="265"/>
      <c r="CH128" s="265"/>
      <c r="CI128" s="265"/>
      <c r="CJ128" s="265"/>
      <c r="CK128" s="265"/>
      <c r="CL128" s="265"/>
      <c r="CM128" s="265"/>
      <c r="CN128" s="265"/>
      <c r="CO128" s="265"/>
      <c r="CP128" s="265"/>
      <c r="CQ128" s="265"/>
      <c r="CR128" s="265"/>
      <c r="CS128" s="265"/>
      <c r="CT128" s="265"/>
      <c r="CU128" s="265"/>
      <c r="CV128" s="265"/>
      <c r="CW128" s="265"/>
      <c r="CX128" s="265"/>
      <c r="CY128" s="265"/>
      <c r="CZ128" s="265"/>
      <c r="DA128" s="265"/>
      <c r="DB128" s="265"/>
      <c r="DC128" s="265"/>
      <c r="DD128" s="265"/>
      <c r="DE128" s="265"/>
      <c r="DF128" s="265"/>
      <c r="DG128" s="265"/>
      <c r="DH128" s="265"/>
      <c r="DI128" s="265"/>
      <c r="DJ128" s="265"/>
      <c r="DK128" s="265"/>
      <c r="DL128" s="265"/>
      <c r="DM128" s="265"/>
      <c r="DN128" s="265"/>
      <c r="DO128" s="265"/>
      <c r="DP128" s="265"/>
      <c r="DQ128" s="265"/>
      <c r="DR128" s="265"/>
      <c r="DS128" s="265"/>
      <c r="DT128" s="265"/>
      <c r="DU128" s="265"/>
      <c r="DV128" s="265"/>
      <c r="DW128" s="265"/>
      <c r="DX128" s="265"/>
      <c r="DY128" s="265"/>
      <c r="DZ128" s="265"/>
      <c r="EA128" s="265"/>
      <c r="EB128" s="265"/>
      <c r="EC128" s="265"/>
      <c r="ED128" s="265"/>
      <c r="EE128" s="265"/>
      <c r="EF128" s="265"/>
      <c r="EG128" s="265"/>
      <c r="EH128" s="265"/>
      <c r="EI128" s="265"/>
      <c r="EJ128" s="265"/>
      <c r="EK128" s="265"/>
      <c r="EL128" s="265"/>
      <c r="EM128" s="265"/>
      <c r="EN128" s="265"/>
      <c r="EO128" s="265"/>
      <c r="EP128" s="265"/>
      <c r="EQ128" s="265"/>
      <c r="ER128" s="265"/>
      <c r="ES128" s="265"/>
      <c r="ET128" s="265"/>
      <c r="EU128" s="265"/>
      <c r="EV128" s="265"/>
      <c r="EW128" s="265"/>
      <c r="EX128" s="265"/>
      <c r="EY128" s="265"/>
      <c r="EZ128" s="265"/>
      <c r="FA128" s="265"/>
      <c r="FB128" s="265"/>
      <c r="FC128" s="265"/>
      <c r="FD128" s="265"/>
      <c r="FE128" s="265"/>
      <c r="FF128" s="265"/>
      <c r="FG128" s="265"/>
      <c r="FH128" s="265"/>
      <c r="FI128" s="265"/>
      <c r="FJ128" s="265"/>
      <c r="FK128" s="265"/>
      <c r="FL128" s="265"/>
      <c r="FM128" s="265"/>
      <c r="FN128" s="265"/>
      <c r="FO128" s="265"/>
      <c r="FP128" s="265"/>
      <c r="FQ128" s="265"/>
      <c r="FR128" s="265"/>
      <c r="FS128" s="265"/>
      <c r="FT128" s="265"/>
      <c r="FU128" s="265"/>
      <c r="FV128" s="265"/>
      <c r="FW128" s="265"/>
      <c r="FX128" s="265"/>
      <c r="FY128" s="265"/>
      <c r="FZ128" s="265"/>
      <c r="GA128" s="265"/>
      <c r="GB128" s="265"/>
      <c r="GC128" s="265"/>
      <c r="GD128" s="265"/>
      <c r="GE128" s="265"/>
      <c r="GF128" s="265"/>
      <c r="GG128" s="265"/>
      <c r="GH128" s="265"/>
      <c r="GI128" s="265"/>
      <c r="GJ128" s="265"/>
      <c r="GK128" s="265"/>
      <c r="GL128" s="265"/>
      <c r="GM128" s="265"/>
      <c r="GN128" s="265"/>
      <c r="GO128" s="265"/>
      <c r="GP128" s="265"/>
      <c r="GQ128" s="265"/>
      <c r="GR128" s="265"/>
      <c r="GS128" s="265"/>
      <c r="GT128" s="265"/>
      <c r="GU128" s="265"/>
      <c r="GV128" s="265"/>
      <c r="GW128" s="265"/>
      <c r="GX128" s="265"/>
      <c r="GY128" s="265"/>
      <c r="GZ128" s="265"/>
      <c r="HA128" s="265"/>
      <c r="HB128" s="265"/>
      <c r="HC128" s="265"/>
      <c r="HD128" s="265"/>
      <c r="HE128" s="265"/>
      <c r="HF128" s="265"/>
      <c r="HG128" s="265"/>
      <c r="HH128" s="265"/>
      <c r="HI128" s="265"/>
      <c r="HJ128" s="265"/>
      <c r="HK128" s="265"/>
      <c r="HL128" s="265"/>
      <c r="HM128" s="265"/>
      <c r="HN128" s="265"/>
      <c r="HO128" s="265"/>
      <c r="HP128" s="265"/>
      <c r="HQ128" s="265"/>
      <c r="HR128" s="265"/>
      <c r="HS128" s="265"/>
      <c r="HT128" s="265"/>
      <c r="HU128" s="265"/>
      <c r="HV128" s="265"/>
      <c r="HW128" s="265"/>
      <c r="HX128" s="265"/>
      <c r="HY128" s="265"/>
      <c r="HZ128" s="265"/>
      <c r="IA128" s="265"/>
      <c r="IB128" s="265"/>
      <c r="IC128" s="265"/>
      <c r="ID128" s="265"/>
      <c r="IE128" s="265"/>
      <c r="IF128" s="265"/>
      <c r="IG128" s="265"/>
      <c r="IH128" s="265"/>
      <c r="II128" s="265"/>
      <c r="IJ128" s="265"/>
      <c r="IK128" s="265"/>
      <c r="IL128" s="265"/>
      <c r="IM128" s="265"/>
      <c r="IN128" s="265"/>
      <c r="IO128" s="265"/>
      <c r="IP128" s="265"/>
      <c r="IQ128" s="265"/>
      <c r="IR128" s="265"/>
      <c r="IS128" s="265"/>
      <c r="IT128" s="265"/>
      <c r="IU128" s="265"/>
      <c r="IV128" s="265"/>
    </row>
    <row r="129" spans="1:256" s="469" customFormat="1" ht="15" customHeight="1">
      <c r="A129" s="270"/>
      <c r="B129" s="270"/>
      <c r="C129" s="270"/>
      <c r="D129" s="461"/>
      <c r="E129" s="461"/>
      <c r="F129" s="461"/>
      <c r="G129" s="267"/>
      <c r="H129" s="267"/>
      <c r="I129" s="265"/>
      <c r="J129" s="266"/>
      <c r="K129" s="265"/>
      <c r="L129" s="265"/>
      <c r="M129" s="266"/>
      <c r="N129" s="265"/>
      <c r="O129" s="265"/>
      <c r="P129" s="265"/>
      <c r="Q129" s="265"/>
      <c r="R129" s="265"/>
      <c r="S129" s="265"/>
      <c r="T129" s="265"/>
      <c r="U129" s="265"/>
      <c r="V129" s="265"/>
      <c r="W129" s="265"/>
      <c r="X129" s="265"/>
      <c r="Y129" s="265"/>
      <c r="Z129" s="265"/>
      <c r="AA129" s="265"/>
      <c r="AB129" s="265"/>
      <c r="AC129" s="265"/>
      <c r="AD129" s="265"/>
      <c r="AE129" s="265"/>
      <c r="AF129" s="265"/>
      <c r="AG129" s="265"/>
      <c r="AH129" s="265"/>
      <c r="AI129" s="265"/>
      <c r="AJ129" s="265"/>
      <c r="AK129" s="265"/>
      <c r="AL129" s="265"/>
      <c r="AM129" s="265"/>
      <c r="AN129" s="265"/>
      <c r="AO129" s="265"/>
      <c r="AP129" s="265"/>
      <c r="AQ129" s="265"/>
      <c r="AR129" s="265"/>
      <c r="AS129" s="265"/>
      <c r="AT129" s="265"/>
      <c r="AU129" s="265"/>
      <c r="AV129" s="265"/>
      <c r="AW129" s="265"/>
      <c r="AX129" s="265"/>
      <c r="AY129" s="265"/>
      <c r="AZ129" s="265"/>
      <c r="BA129" s="265"/>
      <c r="BB129" s="265"/>
      <c r="BC129" s="265"/>
      <c r="BD129" s="265"/>
      <c r="BE129" s="265"/>
      <c r="BF129" s="265"/>
      <c r="BG129" s="265"/>
      <c r="BH129" s="265"/>
      <c r="BI129" s="265"/>
      <c r="BJ129" s="265"/>
      <c r="BK129" s="265"/>
      <c r="BL129" s="265"/>
      <c r="BM129" s="265"/>
      <c r="BN129" s="265"/>
      <c r="BO129" s="265"/>
      <c r="BP129" s="265"/>
      <c r="BQ129" s="265"/>
      <c r="BR129" s="265"/>
      <c r="BS129" s="265"/>
      <c r="BT129" s="265"/>
      <c r="BU129" s="265"/>
      <c r="BV129" s="265"/>
      <c r="BW129" s="265"/>
      <c r="BX129" s="265"/>
      <c r="BY129" s="265"/>
      <c r="BZ129" s="265"/>
      <c r="CA129" s="265"/>
      <c r="CB129" s="265"/>
      <c r="CC129" s="265"/>
      <c r="CD129" s="265"/>
      <c r="CE129" s="265"/>
      <c r="CF129" s="265"/>
      <c r="CG129" s="265"/>
      <c r="CH129" s="265"/>
      <c r="CI129" s="265"/>
      <c r="CJ129" s="265"/>
      <c r="CK129" s="265"/>
      <c r="CL129" s="265"/>
      <c r="CM129" s="265"/>
      <c r="CN129" s="265"/>
      <c r="CO129" s="265"/>
      <c r="CP129" s="265"/>
      <c r="CQ129" s="265"/>
      <c r="CR129" s="265"/>
      <c r="CS129" s="265"/>
      <c r="CT129" s="265"/>
      <c r="CU129" s="265"/>
      <c r="CV129" s="265"/>
      <c r="CW129" s="265"/>
      <c r="CX129" s="265"/>
      <c r="CY129" s="265"/>
      <c r="CZ129" s="265"/>
      <c r="DA129" s="265"/>
      <c r="DB129" s="265"/>
      <c r="DC129" s="265"/>
      <c r="DD129" s="265"/>
      <c r="DE129" s="265"/>
      <c r="DF129" s="265"/>
      <c r="DG129" s="265"/>
      <c r="DH129" s="265"/>
      <c r="DI129" s="265"/>
      <c r="DJ129" s="265"/>
      <c r="DK129" s="265"/>
      <c r="DL129" s="265"/>
      <c r="DM129" s="265"/>
      <c r="DN129" s="265"/>
      <c r="DO129" s="265"/>
      <c r="DP129" s="265"/>
      <c r="DQ129" s="265"/>
      <c r="DR129" s="265"/>
      <c r="DS129" s="265"/>
      <c r="DT129" s="265"/>
      <c r="DU129" s="265"/>
      <c r="DV129" s="265"/>
      <c r="DW129" s="265"/>
      <c r="DX129" s="265"/>
      <c r="DY129" s="265"/>
      <c r="DZ129" s="265"/>
      <c r="EA129" s="265"/>
      <c r="EB129" s="265"/>
      <c r="EC129" s="265"/>
      <c r="ED129" s="265"/>
      <c r="EE129" s="265"/>
      <c r="EF129" s="265"/>
      <c r="EG129" s="265"/>
      <c r="EH129" s="265"/>
      <c r="EI129" s="265"/>
      <c r="EJ129" s="265"/>
      <c r="EK129" s="265"/>
      <c r="EL129" s="265"/>
      <c r="EM129" s="265"/>
      <c r="EN129" s="265"/>
      <c r="EO129" s="265"/>
      <c r="EP129" s="265"/>
      <c r="EQ129" s="265"/>
      <c r="ER129" s="265"/>
      <c r="ES129" s="265"/>
      <c r="ET129" s="265"/>
      <c r="EU129" s="265"/>
      <c r="EV129" s="265"/>
      <c r="EW129" s="265"/>
      <c r="EX129" s="265"/>
      <c r="EY129" s="265"/>
      <c r="EZ129" s="265"/>
      <c r="FA129" s="265"/>
      <c r="FB129" s="265"/>
      <c r="FC129" s="265"/>
      <c r="FD129" s="265"/>
      <c r="FE129" s="265"/>
      <c r="FF129" s="265"/>
      <c r="FG129" s="265"/>
      <c r="FH129" s="265"/>
      <c r="FI129" s="265"/>
      <c r="FJ129" s="265"/>
      <c r="FK129" s="265"/>
      <c r="FL129" s="265"/>
      <c r="FM129" s="265"/>
      <c r="FN129" s="265"/>
      <c r="FO129" s="265"/>
      <c r="FP129" s="265"/>
      <c r="FQ129" s="265"/>
      <c r="FR129" s="265"/>
      <c r="FS129" s="265"/>
      <c r="FT129" s="265"/>
      <c r="FU129" s="265"/>
      <c r="FV129" s="265"/>
      <c r="FW129" s="265"/>
      <c r="FX129" s="265"/>
      <c r="FY129" s="265"/>
      <c r="FZ129" s="265"/>
      <c r="GA129" s="265"/>
      <c r="GB129" s="265"/>
      <c r="GC129" s="265"/>
      <c r="GD129" s="265"/>
      <c r="GE129" s="265"/>
      <c r="GF129" s="265"/>
      <c r="GG129" s="265"/>
      <c r="GH129" s="265"/>
      <c r="GI129" s="265"/>
      <c r="GJ129" s="265"/>
      <c r="GK129" s="265"/>
      <c r="GL129" s="265"/>
      <c r="GM129" s="265"/>
      <c r="GN129" s="265"/>
      <c r="GO129" s="265"/>
      <c r="GP129" s="265"/>
      <c r="GQ129" s="265"/>
      <c r="GR129" s="265"/>
      <c r="GS129" s="265"/>
      <c r="GT129" s="265"/>
      <c r="GU129" s="265"/>
      <c r="GV129" s="265"/>
      <c r="GW129" s="265"/>
      <c r="GX129" s="265"/>
      <c r="GY129" s="265"/>
      <c r="GZ129" s="265"/>
      <c r="HA129" s="265"/>
      <c r="HB129" s="265"/>
      <c r="HC129" s="265"/>
      <c r="HD129" s="265"/>
      <c r="HE129" s="265"/>
      <c r="HF129" s="265"/>
      <c r="HG129" s="265"/>
      <c r="HH129" s="265"/>
      <c r="HI129" s="265"/>
      <c r="HJ129" s="265"/>
      <c r="HK129" s="265"/>
      <c r="HL129" s="265"/>
      <c r="HM129" s="265"/>
      <c r="HN129" s="265"/>
      <c r="HO129" s="265"/>
      <c r="HP129" s="265"/>
      <c r="HQ129" s="265"/>
      <c r="HR129" s="265"/>
      <c r="HS129" s="265"/>
      <c r="HT129" s="265"/>
      <c r="HU129" s="265"/>
      <c r="HV129" s="265"/>
      <c r="HW129" s="265"/>
      <c r="HX129" s="265"/>
      <c r="HY129" s="265"/>
      <c r="HZ129" s="265"/>
      <c r="IA129" s="265"/>
      <c r="IB129" s="265"/>
      <c r="IC129" s="265"/>
      <c r="ID129" s="265"/>
      <c r="IE129" s="265"/>
      <c r="IF129" s="265"/>
      <c r="IG129" s="265"/>
      <c r="IH129" s="265"/>
      <c r="II129" s="265"/>
      <c r="IJ129" s="265"/>
      <c r="IK129" s="265"/>
      <c r="IL129" s="265"/>
      <c r="IM129" s="265"/>
      <c r="IN129" s="265"/>
      <c r="IO129" s="265"/>
      <c r="IP129" s="265"/>
      <c r="IQ129" s="265"/>
      <c r="IR129" s="265"/>
      <c r="IS129" s="265"/>
      <c r="IT129" s="265"/>
      <c r="IU129" s="265"/>
      <c r="IV129" s="265"/>
    </row>
    <row r="130" spans="1:256" s="469" customFormat="1" ht="15" customHeight="1">
      <c r="A130" s="270"/>
      <c r="B130" s="270"/>
      <c r="C130" s="270"/>
      <c r="D130" s="461"/>
      <c r="E130" s="461"/>
      <c r="F130" s="461"/>
      <c r="G130" s="267"/>
      <c r="H130" s="267"/>
      <c r="I130" s="265"/>
      <c r="J130" s="266"/>
      <c r="K130" s="265"/>
      <c r="L130" s="265"/>
      <c r="M130" s="266"/>
      <c r="N130" s="265"/>
      <c r="O130" s="265"/>
      <c r="P130" s="265"/>
      <c r="Q130" s="265"/>
      <c r="R130" s="265"/>
      <c r="S130" s="265"/>
      <c r="T130" s="265"/>
      <c r="U130" s="265"/>
      <c r="V130" s="265"/>
      <c r="W130" s="265"/>
      <c r="X130" s="265"/>
      <c r="Y130" s="265"/>
      <c r="Z130" s="265"/>
      <c r="AA130" s="265"/>
      <c r="AB130" s="265"/>
      <c r="AC130" s="265"/>
      <c r="AD130" s="265"/>
      <c r="AE130" s="265"/>
      <c r="AF130" s="265"/>
      <c r="AG130" s="265"/>
      <c r="AH130" s="265"/>
      <c r="AI130" s="265"/>
      <c r="AJ130" s="265"/>
      <c r="AK130" s="265"/>
      <c r="AL130" s="265"/>
      <c r="AM130" s="265"/>
      <c r="AN130" s="265"/>
      <c r="AO130" s="265"/>
      <c r="AP130" s="265"/>
      <c r="AQ130" s="265"/>
      <c r="AR130" s="265"/>
      <c r="AS130" s="265"/>
      <c r="AT130" s="265"/>
      <c r="AU130" s="265"/>
      <c r="AV130" s="265"/>
      <c r="AW130" s="265"/>
      <c r="AX130" s="265"/>
      <c r="AY130" s="265"/>
      <c r="AZ130" s="265"/>
      <c r="BA130" s="265"/>
      <c r="BB130" s="265"/>
      <c r="BC130" s="265"/>
      <c r="BD130" s="265"/>
      <c r="BE130" s="265"/>
      <c r="BF130" s="265"/>
      <c r="BG130" s="265"/>
      <c r="BH130" s="265"/>
      <c r="BI130" s="265"/>
      <c r="BJ130" s="265"/>
      <c r="BK130" s="265"/>
      <c r="BL130" s="265"/>
      <c r="BM130" s="265"/>
      <c r="BN130" s="265"/>
      <c r="BO130" s="265"/>
      <c r="BP130" s="265"/>
      <c r="BQ130" s="265"/>
      <c r="BR130" s="265"/>
      <c r="BS130" s="265"/>
      <c r="BT130" s="265"/>
      <c r="BU130" s="265"/>
      <c r="BV130" s="265"/>
      <c r="BW130" s="265"/>
      <c r="BX130" s="265"/>
      <c r="BY130" s="265"/>
      <c r="BZ130" s="265"/>
      <c r="CA130" s="265"/>
      <c r="CB130" s="265"/>
      <c r="CC130" s="265"/>
      <c r="CD130" s="265"/>
      <c r="CE130" s="265"/>
      <c r="CF130" s="265"/>
      <c r="CG130" s="265"/>
      <c r="CH130" s="265"/>
      <c r="CI130" s="265"/>
      <c r="CJ130" s="265"/>
      <c r="CK130" s="265"/>
      <c r="CL130" s="265"/>
      <c r="CM130" s="265"/>
      <c r="CN130" s="265"/>
      <c r="CO130" s="265"/>
      <c r="CP130" s="265"/>
      <c r="CQ130" s="265"/>
      <c r="CR130" s="265"/>
      <c r="CS130" s="265"/>
      <c r="CT130" s="265"/>
      <c r="CU130" s="265"/>
      <c r="CV130" s="265"/>
      <c r="CW130" s="265"/>
      <c r="CX130" s="265"/>
      <c r="CY130" s="265"/>
      <c r="CZ130" s="265"/>
      <c r="DA130" s="265"/>
      <c r="DB130" s="265"/>
      <c r="DC130" s="265"/>
      <c r="DD130" s="265"/>
      <c r="DE130" s="265"/>
      <c r="DF130" s="265"/>
      <c r="DG130" s="265"/>
      <c r="DH130" s="265"/>
      <c r="DI130" s="265"/>
      <c r="DJ130" s="265"/>
      <c r="DK130" s="265"/>
      <c r="DL130" s="265"/>
      <c r="DM130" s="265"/>
      <c r="DN130" s="265"/>
      <c r="DO130" s="265"/>
      <c r="DP130" s="265"/>
      <c r="DQ130" s="265"/>
      <c r="DR130" s="265"/>
      <c r="DS130" s="265"/>
      <c r="DT130" s="265"/>
      <c r="DU130" s="265"/>
      <c r="DV130" s="265"/>
      <c r="DW130" s="265"/>
      <c r="DX130" s="265"/>
      <c r="DY130" s="265"/>
      <c r="DZ130" s="265"/>
      <c r="EA130" s="265"/>
      <c r="EB130" s="265"/>
      <c r="EC130" s="265"/>
      <c r="ED130" s="265"/>
      <c r="EE130" s="265"/>
      <c r="EF130" s="265"/>
      <c r="EG130" s="265"/>
      <c r="EH130" s="265"/>
      <c r="EI130" s="265"/>
      <c r="EJ130" s="265"/>
      <c r="EK130" s="265"/>
      <c r="EL130" s="265"/>
      <c r="EM130" s="265"/>
      <c r="EN130" s="265"/>
      <c r="EO130" s="265"/>
      <c r="EP130" s="265"/>
      <c r="EQ130" s="265"/>
      <c r="ER130" s="265"/>
      <c r="ES130" s="265"/>
      <c r="ET130" s="265"/>
      <c r="EU130" s="265"/>
      <c r="EV130" s="265"/>
      <c r="EW130" s="265"/>
      <c r="EX130" s="265"/>
      <c r="EY130" s="265"/>
      <c r="EZ130" s="265"/>
      <c r="FA130" s="265"/>
      <c r="FB130" s="265"/>
      <c r="FC130" s="265"/>
      <c r="FD130" s="265"/>
      <c r="FE130" s="265"/>
      <c r="FF130" s="265"/>
      <c r="FG130" s="265"/>
      <c r="FH130" s="265"/>
      <c r="FI130" s="265"/>
      <c r="FJ130" s="265"/>
      <c r="FK130" s="265"/>
      <c r="FL130" s="265"/>
      <c r="FM130" s="265"/>
      <c r="FN130" s="265"/>
      <c r="FO130" s="265"/>
      <c r="FP130" s="265"/>
      <c r="FQ130" s="265"/>
      <c r="FR130" s="265"/>
      <c r="FS130" s="265"/>
      <c r="FT130" s="265"/>
      <c r="FU130" s="265"/>
      <c r="FV130" s="265"/>
      <c r="FW130" s="265"/>
      <c r="FX130" s="265"/>
      <c r="FY130" s="265"/>
      <c r="FZ130" s="265"/>
      <c r="GA130" s="265"/>
      <c r="GB130" s="265"/>
      <c r="GC130" s="265"/>
      <c r="GD130" s="265"/>
      <c r="GE130" s="265"/>
      <c r="GF130" s="265"/>
      <c r="GG130" s="265"/>
      <c r="GH130" s="265"/>
      <c r="GI130" s="265"/>
      <c r="GJ130" s="265"/>
      <c r="GK130" s="265"/>
      <c r="GL130" s="265"/>
      <c r="GM130" s="265"/>
      <c r="GN130" s="265"/>
      <c r="GO130" s="265"/>
      <c r="GP130" s="265"/>
      <c r="GQ130" s="265"/>
      <c r="GR130" s="265"/>
      <c r="GS130" s="265"/>
      <c r="GT130" s="265"/>
      <c r="GU130" s="265"/>
      <c r="GV130" s="265"/>
      <c r="GW130" s="265"/>
      <c r="GX130" s="265"/>
      <c r="GY130" s="265"/>
      <c r="GZ130" s="265"/>
      <c r="HA130" s="265"/>
      <c r="HB130" s="265"/>
      <c r="HC130" s="265"/>
      <c r="HD130" s="265"/>
      <c r="HE130" s="265"/>
      <c r="HF130" s="265"/>
      <c r="HG130" s="265"/>
      <c r="HH130" s="265"/>
      <c r="HI130" s="265"/>
      <c r="HJ130" s="265"/>
      <c r="HK130" s="265"/>
      <c r="HL130" s="265"/>
      <c r="HM130" s="265"/>
      <c r="HN130" s="265"/>
      <c r="HO130" s="265"/>
      <c r="HP130" s="265"/>
      <c r="HQ130" s="265"/>
      <c r="HR130" s="265"/>
      <c r="HS130" s="265"/>
      <c r="HT130" s="265"/>
      <c r="HU130" s="265"/>
      <c r="HV130" s="265"/>
      <c r="HW130" s="265"/>
      <c r="HX130" s="265"/>
      <c r="HY130" s="265"/>
      <c r="HZ130" s="265"/>
      <c r="IA130" s="265"/>
      <c r="IB130" s="265"/>
      <c r="IC130" s="265"/>
      <c r="ID130" s="265"/>
      <c r="IE130" s="265"/>
      <c r="IF130" s="265"/>
      <c r="IG130" s="265"/>
      <c r="IH130" s="265"/>
      <c r="II130" s="265"/>
      <c r="IJ130" s="265"/>
      <c r="IK130" s="265"/>
      <c r="IL130" s="265"/>
      <c r="IM130" s="265"/>
      <c r="IN130" s="265"/>
      <c r="IO130" s="265"/>
      <c r="IP130" s="265"/>
      <c r="IQ130" s="265"/>
      <c r="IR130" s="265"/>
      <c r="IS130" s="265"/>
      <c r="IT130" s="265"/>
      <c r="IU130" s="265"/>
      <c r="IV130" s="265"/>
    </row>
    <row r="131" spans="1:256" s="469" customFormat="1" ht="15" customHeight="1">
      <c r="A131" s="270"/>
      <c r="B131" s="270"/>
      <c r="C131" s="270"/>
      <c r="D131" s="461"/>
      <c r="E131" s="461"/>
      <c r="F131" s="461"/>
      <c r="G131" s="267"/>
      <c r="H131" s="267"/>
      <c r="I131" s="265"/>
      <c r="J131" s="266"/>
      <c r="K131" s="265"/>
      <c r="L131" s="265"/>
      <c r="M131" s="266"/>
      <c r="N131" s="265"/>
      <c r="O131" s="265"/>
      <c r="P131" s="265"/>
      <c r="Q131" s="265"/>
      <c r="R131" s="265"/>
      <c r="S131" s="265"/>
      <c r="T131" s="265"/>
      <c r="U131" s="265"/>
      <c r="V131" s="265"/>
      <c r="W131" s="265"/>
      <c r="X131" s="265"/>
      <c r="Y131" s="265"/>
      <c r="Z131" s="265"/>
      <c r="AA131" s="265"/>
      <c r="AB131" s="265"/>
      <c r="AC131" s="265"/>
      <c r="AD131" s="265"/>
      <c r="AE131" s="265"/>
      <c r="AF131" s="265"/>
      <c r="AG131" s="265"/>
      <c r="AH131" s="265"/>
      <c r="AI131" s="265"/>
      <c r="AJ131" s="265"/>
      <c r="AK131" s="265"/>
      <c r="AL131" s="265"/>
      <c r="AM131" s="265"/>
      <c r="AN131" s="265"/>
      <c r="AO131" s="265"/>
      <c r="AP131" s="265"/>
      <c r="AQ131" s="265"/>
      <c r="AR131" s="265"/>
      <c r="AS131" s="265"/>
      <c r="AT131" s="265"/>
      <c r="AU131" s="265"/>
      <c r="AV131" s="265"/>
      <c r="AW131" s="265"/>
      <c r="AX131" s="265"/>
      <c r="AY131" s="265"/>
      <c r="AZ131" s="265"/>
      <c r="BA131" s="265"/>
      <c r="BB131" s="265"/>
      <c r="BC131" s="265"/>
      <c r="BD131" s="265"/>
      <c r="BE131" s="265"/>
      <c r="BF131" s="265"/>
      <c r="BG131" s="265"/>
      <c r="BH131" s="265"/>
      <c r="BI131" s="265"/>
      <c r="BJ131" s="265"/>
      <c r="BK131" s="265"/>
      <c r="BL131" s="265"/>
      <c r="BM131" s="265"/>
      <c r="BN131" s="265"/>
      <c r="BO131" s="265"/>
      <c r="BP131" s="265"/>
      <c r="BQ131" s="265"/>
      <c r="BR131" s="265"/>
      <c r="BS131" s="265"/>
      <c r="BT131" s="265"/>
      <c r="BU131" s="265"/>
      <c r="BV131" s="265"/>
      <c r="BW131" s="265"/>
      <c r="BX131" s="265"/>
      <c r="BY131" s="265"/>
      <c r="BZ131" s="265"/>
      <c r="CA131" s="265"/>
      <c r="CB131" s="265"/>
      <c r="CC131" s="265"/>
      <c r="CD131" s="265"/>
      <c r="CE131" s="265"/>
      <c r="CF131" s="265"/>
      <c r="CG131" s="265"/>
      <c r="CH131" s="265"/>
      <c r="CI131" s="265"/>
      <c r="CJ131" s="265"/>
      <c r="CK131" s="265"/>
      <c r="CL131" s="265"/>
      <c r="CM131" s="265"/>
      <c r="CN131" s="265"/>
      <c r="CO131" s="265"/>
      <c r="CP131" s="265"/>
      <c r="CQ131" s="265"/>
      <c r="CR131" s="265"/>
      <c r="CS131" s="265"/>
      <c r="CT131" s="265"/>
      <c r="CU131" s="265"/>
      <c r="CV131" s="265"/>
      <c r="CW131" s="265"/>
      <c r="CX131" s="265"/>
      <c r="CY131" s="265"/>
      <c r="CZ131" s="265"/>
      <c r="DA131" s="265"/>
      <c r="DB131" s="265"/>
      <c r="DC131" s="265"/>
      <c r="DD131" s="265"/>
      <c r="DE131" s="265"/>
      <c r="DF131" s="265"/>
      <c r="DG131" s="265"/>
      <c r="DH131" s="265"/>
      <c r="DI131" s="265"/>
      <c r="DJ131" s="265"/>
      <c r="DK131" s="265"/>
      <c r="DL131" s="265"/>
      <c r="DM131" s="265"/>
      <c r="DN131" s="265"/>
      <c r="DO131" s="265"/>
      <c r="DP131" s="265"/>
      <c r="DQ131" s="265"/>
      <c r="DR131" s="265"/>
      <c r="DS131" s="265"/>
      <c r="DT131" s="265"/>
      <c r="DU131" s="265"/>
      <c r="DV131" s="265"/>
      <c r="DW131" s="265"/>
      <c r="DX131" s="265"/>
      <c r="DY131" s="265"/>
      <c r="DZ131" s="265"/>
      <c r="EA131" s="265"/>
      <c r="EB131" s="265"/>
      <c r="EC131" s="265"/>
      <c r="ED131" s="265"/>
      <c r="EE131" s="265"/>
      <c r="EF131" s="265"/>
      <c r="EG131" s="265"/>
      <c r="EH131" s="265"/>
      <c r="EI131" s="265"/>
      <c r="EJ131" s="265"/>
      <c r="EK131" s="265"/>
      <c r="EL131" s="265"/>
      <c r="EM131" s="265"/>
      <c r="EN131" s="265"/>
      <c r="EO131" s="265"/>
      <c r="EP131" s="265"/>
      <c r="EQ131" s="265"/>
      <c r="ER131" s="265"/>
      <c r="ES131" s="265"/>
      <c r="ET131" s="265"/>
      <c r="EU131" s="265"/>
      <c r="EV131" s="265"/>
      <c r="EW131" s="265"/>
      <c r="EX131" s="265"/>
      <c r="EY131" s="265"/>
      <c r="EZ131" s="265"/>
      <c r="FA131" s="265"/>
      <c r="FB131" s="265"/>
      <c r="FC131" s="265"/>
      <c r="FD131" s="265"/>
      <c r="FE131" s="265"/>
      <c r="FF131" s="265"/>
      <c r="FG131" s="265"/>
      <c r="FH131" s="265"/>
      <c r="FI131" s="265"/>
      <c r="FJ131" s="265"/>
      <c r="FK131" s="265"/>
      <c r="FL131" s="265"/>
      <c r="FM131" s="265"/>
      <c r="FN131" s="265"/>
      <c r="FO131" s="265"/>
      <c r="FP131" s="265"/>
      <c r="FQ131" s="265"/>
      <c r="FR131" s="265"/>
      <c r="FS131" s="265"/>
      <c r="FT131" s="265"/>
      <c r="FU131" s="265"/>
      <c r="FV131" s="265"/>
      <c r="FW131" s="265"/>
      <c r="FX131" s="265"/>
      <c r="FY131" s="265"/>
      <c r="FZ131" s="265"/>
      <c r="GA131" s="265"/>
      <c r="GB131" s="265"/>
      <c r="GC131" s="265"/>
      <c r="GD131" s="265"/>
      <c r="GE131" s="265"/>
      <c r="GF131" s="265"/>
      <c r="GG131" s="265"/>
      <c r="GH131" s="265"/>
      <c r="GI131" s="265"/>
      <c r="GJ131" s="265"/>
      <c r="GK131" s="265"/>
      <c r="GL131" s="265"/>
      <c r="GM131" s="265"/>
      <c r="GN131" s="265"/>
      <c r="GO131" s="265"/>
      <c r="GP131" s="265"/>
      <c r="GQ131" s="265"/>
      <c r="GR131" s="265"/>
      <c r="GS131" s="265"/>
      <c r="GT131" s="265"/>
      <c r="GU131" s="265"/>
      <c r="GV131" s="265"/>
      <c r="GW131" s="265"/>
      <c r="GX131" s="265"/>
      <c r="GY131" s="265"/>
      <c r="GZ131" s="265"/>
      <c r="HA131" s="265"/>
      <c r="HB131" s="265"/>
      <c r="HC131" s="265"/>
      <c r="HD131" s="265"/>
      <c r="HE131" s="265"/>
      <c r="HF131" s="265"/>
      <c r="HG131" s="265"/>
      <c r="HH131" s="265"/>
      <c r="HI131" s="265"/>
      <c r="HJ131" s="265"/>
      <c r="HK131" s="265"/>
      <c r="HL131" s="265"/>
      <c r="HM131" s="265"/>
      <c r="HN131" s="265"/>
      <c r="HO131" s="265"/>
      <c r="HP131" s="265"/>
      <c r="HQ131" s="265"/>
      <c r="HR131" s="265"/>
      <c r="HS131" s="265"/>
      <c r="HT131" s="265"/>
      <c r="HU131" s="265"/>
      <c r="HV131" s="265"/>
      <c r="HW131" s="265"/>
      <c r="HX131" s="265"/>
      <c r="HY131" s="265"/>
      <c r="HZ131" s="265"/>
      <c r="IA131" s="265"/>
      <c r="IB131" s="265"/>
      <c r="IC131" s="265"/>
      <c r="ID131" s="265"/>
      <c r="IE131" s="265"/>
      <c r="IF131" s="265"/>
      <c r="IG131" s="265"/>
      <c r="IH131" s="265"/>
      <c r="II131" s="265"/>
      <c r="IJ131" s="265"/>
      <c r="IK131" s="265"/>
      <c r="IL131" s="265"/>
      <c r="IM131" s="265"/>
      <c r="IN131" s="265"/>
      <c r="IO131" s="265"/>
      <c r="IP131" s="265"/>
      <c r="IQ131" s="265"/>
      <c r="IR131" s="265"/>
      <c r="IS131" s="265"/>
      <c r="IT131" s="265"/>
      <c r="IU131" s="265"/>
      <c r="IV131" s="265"/>
    </row>
    <row r="132" spans="1:256" s="469" customFormat="1" ht="15" customHeight="1">
      <c r="A132" s="270"/>
      <c r="B132" s="270"/>
      <c r="C132" s="270"/>
      <c r="D132" s="461"/>
      <c r="E132" s="461"/>
      <c r="F132" s="461"/>
      <c r="G132" s="267"/>
      <c r="H132" s="267"/>
      <c r="I132" s="265"/>
      <c r="J132" s="266"/>
      <c r="K132" s="265"/>
      <c r="L132" s="265"/>
      <c r="M132" s="266"/>
      <c r="N132" s="265"/>
      <c r="O132" s="265"/>
      <c r="P132" s="265"/>
      <c r="Q132" s="265"/>
      <c r="R132" s="265"/>
      <c r="S132" s="265"/>
      <c r="T132" s="265"/>
      <c r="U132" s="265"/>
      <c r="V132" s="265"/>
      <c r="W132" s="265"/>
      <c r="X132" s="265"/>
      <c r="Y132" s="265"/>
      <c r="Z132" s="265"/>
      <c r="AA132" s="265"/>
      <c r="AB132" s="265"/>
      <c r="AC132" s="265"/>
      <c r="AD132" s="265"/>
      <c r="AE132" s="265"/>
      <c r="AF132" s="265"/>
      <c r="AG132" s="265"/>
      <c r="AH132" s="265"/>
      <c r="AI132" s="265"/>
      <c r="AJ132" s="265"/>
      <c r="AK132" s="265"/>
      <c r="AL132" s="265"/>
      <c r="AM132" s="265"/>
      <c r="AN132" s="265"/>
      <c r="AO132" s="265"/>
      <c r="AP132" s="265"/>
      <c r="AQ132" s="265"/>
      <c r="AR132" s="265"/>
      <c r="AS132" s="265"/>
      <c r="AT132" s="265"/>
      <c r="AU132" s="265"/>
      <c r="AV132" s="265"/>
      <c r="AW132" s="265"/>
      <c r="AX132" s="265"/>
      <c r="AY132" s="265"/>
      <c r="AZ132" s="265"/>
      <c r="BA132" s="265"/>
      <c r="BB132" s="265"/>
      <c r="BC132" s="265"/>
      <c r="BD132" s="265"/>
      <c r="BE132" s="265"/>
      <c r="BF132" s="265"/>
      <c r="BG132" s="265"/>
      <c r="BH132" s="265"/>
      <c r="BI132" s="265"/>
      <c r="BJ132" s="265"/>
      <c r="BK132" s="265"/>
      <c r="BL132" s="265"/>
      <c r="BM132" s="265"/>
      <c r="BN132" s="265"/>
      <c r="BO132" s="265"/>
      <c r="BP132" s="265"/>
      <c r="BQ132" s="265"/>
      <c r="BR132" s="265"/>
      <c r="BS132" s="265"/>
      <c r="BT132" s="265"/>
      <c r="BU132" s="265"/>
      <c r="BV132" s="265"/>
      <c r="BW132" s="265"/>
      <c r="BX132" s="265"/>
      <c r="BY132" s="265"/>
      <c r="BZ132" s="265"/>
      <c r="CA132" s="265"/>
      <c r="CB132" s="265"/>
      <c r="CC132" s="265"/>
      <c r="CD132" s="265"/>
      <c r="CE132" s="265"/>
      <c r="CF132" s="265"/>
      <c r="CG132" s="265"/>
      <c r="CH132" s="265"/>
      <c r="CI132" s="265"/>
      <c r="CJ132" s="265"/>
      <c r="CK132" s="265"/>
      <c r="CL132" s="265"/>
      <c r="CM132" s="265"/>
      <c r="CN132" s="265"/>
      <c r="CO132" s="265"/>
      <c r="CP132" s="265"/>
      <c r="CQ132" s="265"/>
      <c r="CR132" s="265"/>
      <c r="CS132" s="265"/>
      <c r="CT132" s="265"/>
      <c r="CU132" s="265"/>
      <c r="CV132" s="265"/>
      <c r="CW132" s="265"/>
      <c r="CX132" s="265"/>
      <c r="CY132" s="265"/>
      <c r="CZ132" s="265"/>
      <c r="DA132" s="265"/>
      <c r="DB132" s="265"/>
      <c r="DC132" s="265"/>
      <c r="DD132" s="265"/>
      <c r="DE132" s="265"/>
      <c r="DF132" s="265"/>
      <c r="DG132" s="265"/>
      <c r="DH132" s="265"/>
      <c r="DI132" s="265"/>
      <c r="DJ132" s="265"/>
      <c r="DK132" s="265"/>
      <c r="DL132" s="265"/>
      <c r="DM132" s="265"/>
      <c r="DN132" s="265"/>
      <c r="DO132" s="265"/>
      <c r="DP132" s="265"/>
      <c r="DQ132" s="265"/>
      <c r="DR132" s="265"/>
      <c r="DS132" s="265"/>
      <c r="DT132" s="265"/>
      <c r="DU132" s="265"/>
      <c r="DV132" s="265"/>
      <c r="DW132" s="265"/>
      <c r="DX132" s="265"/>
      <c r="DY132" s="265"/>
      <c r="DZ132" s="265"/>
      <c r="EA132" s="265"/>
      <c r="EB132" s="265"/>
      <c r="EC132" s="265"/>
      <c r="ED132" s="265"/>
      <c r="EE132" s="265"/>
      <c r="EF132" s="265"/>
      <c r="EG132" s="265"/>
      <c r="EH132" s="265"/>
      <c r="EI132" s="265"/>
      <c r="EJ132" s="265"/>
      <c r="EK132" s="265"/>
      <c r="EL132" s="265"/>
      <c r="EM132" s="265"/>
      <c r="EN132" s="265"/>
      <c r="EO132" s="265"/>
      <c r="EP132" s="265"/>
      <c r="EQ132" s="265"/>
      <c r="ER132" s="265"/>
      <c r="ES132" s="265"/>
      <c r="ET132" s="265"/>
      <c r="EU132" s="265"/>
      <c r="EV132" s="265"/>
      <c r="EW132" s="265"/>
      <c r="EX132" s="265"/>
      <c r="EY132" s="265"/>
      <c r="EZ132" s="265"/>
      <c r="FA132" s="265"/>
      <c r="FB132" s="265"/>
      <c r="FC132" s="265"/>
      <c r="FD132" s="265"/>
      <c r="FE132" s="265"/>
      <c r="FF132" s="265"/>
      <c r="FG132" s="265"/>
      <c r="FH132" s="265"/>
      <c r="FI132" s="265"/>
      <c r="FJ132" s="265"/>
      <c r="FK132" s="265"/>
      <c r="FL132" s="265"/>
      <c r="FM132" s="265"/>
      <c r="FN132" s="265"/>
      <c r="FO132" s="265"/>
      <c r="FP132" s="265"/>
      <c r="FQ132" s="265"/>
      <c r="FR132" s="265"/>
      <c r="FS132" s="265"/>
      <c r="FT132" s="265"/>
      <c r="FU132" s="265"/>
      <c r="FV132" s="265"/>
      <c r="FW132" s="265"/>
      <c r="FX132" s="265"/>
      <c r="FY132" s="265"/>
      <c r="FZ132" s="265"/>
      <c r="GA132" s="265"/>
      <c r="GB132" s="265"/>
      <c r="GC132" s="265"/>
      <c r="GD132" s="265"/>
      <c r="GE132" s="265"/>
      <c r="GF132" s="265"/>
      <c r="GG132" s="265"/>
      <c r="GH132" s="265"/>
      <c r="GI132" s="265"/>
      <c r="GJ132" s="265"/>
      <c r="GK132" s="265"/>
      <c r="GL132" s="265"/>
      <c r="GM132" s="265"/>
      <c r="GN132" s="265"/>
      <c r="GO132" s="265"/>
      <c r="GP132" s="265"/>
      <c r="GQ132" s="265"/>
      <c r="GR132" s="265"/>
      <c r="GS132" s="265"/>
      <c r="GT132" s="265"/>
      <c r="GU132" s="265"/>
      <c r="GV132" s="265"/>
      <c r="GW132" s="265"/>
      <c r="GX132" s="265"/>
      <c r="GY132" s="265"/>
      <c r="GZ132" s="265"/>
      <c r="HA132" s="265"/>
      <c r="HB132" s="265"/>
      <c r="HC132" s="265"/>
      <c r="HD132" s="265"/>
      <c r="HE132" s="265"/>
      <c r="HF132" s="265"/>
      <c r="HG132" s="265"/>
      <c r="HH132" s="265"/>
      <c r="HI132" s="265"/>
      <c r="HJ132" s="265"/>
      <c r="HK132" s="265"/>
      <c r="HL132" s="265"/>
      <c r="HM132" s="265"/>
      <c r="HN132" s="265"/>
      <c r="HO132" s="265"/>
      <c r="HP132" s="265"/>
      <c r="HQ132" s="265"/>
      <c r="HR132" s="265"/>
      <c r="HS132" s="265"/>
      <c r="HT132" s="265"/>
      <c r="HU132" s="265"/>
      <c r="HV132" s="265"/>
      <c r="HW132" s="265"/>
      <c r="HX132" s="265"/>
      <c r="HY132" s="265"/>
      <c r="HZ132" s="265"/>
      <c r="IA132" s="265"/>
      <c r="IB132" s="265"/>
      <c r="IC132" s="265"/>
      <c r="ID132" s="265"/>
      <c r="IE132" s="265"/>
      <c r="IF132" s="265"/>
      <c r="IG132" s="265"/>
      <c r="IH132" s="265"/>
      <c r="II132" s="265"/>
      <c r="IJ132" s="265"/>
      <c r="IK132" s="265"/>
      <c r="IL132" s="265"/>
      <c r="IM132" s="265"/>
      <c r="IN132" s="265"/>
      <c r="IO132" s="265"/>
      <c r="IP132" s="265"/>
      <c r="IQ132" s="265"/>
      <c r="IR132" s="265"/>
      <c r="IS132" s="265"/>
      <c r="IT132" s="265"/>
      <c r="IU132" s="265"/>
      <c r="IV132" s="265"/>
    </row>
    <row r="133" spans="1:256" s="469" customFormat="1" ht="15" customHeight="1">
      <c r="A133" s="270"/>
      <c r="B133" s="270"/>
      <c r="C133" s="270"/>
      <c r="D133" s="461"/>
      <c r="E133" s="461"/>
      <c r="F133" s="461"/>
      <c r="G133" s="267"/>
      <c r="H133" s="267"/>
      <c r="I133" s="265"/>
      <c r="J133" s="266"/>
      <c r="K133" s="265"/>
      <c r="L133" s="265"/>
      <c r="M133" s="266"/>
      <c r="N133" s="265"/>
      <c r="O133" s="265"/>
      <c r="P133" s="265"/>
      <c r="Q133" s="265"/>
      <c r="R133" s="265"/>
      <c r="S133" s="265"/>
      <c r="T133" s="265"/>
      <c r="U133" s="265"/>
      <c r="V133" s="265"/>
      <c r="W133" s="265"/>
      <c r="X133" s="265"/>
      <c r="Y133" s="265"/>
      <c r="Z133" s="265"/>
      <c r="AA133" s="265"/>
      <c r="AB133" s="265"/>
      <c r="AC133" s="265"/>
      <c r="AD133" s="265"/>
      <c r="AE133" s="265"/>
      <c r="AF133" s="265"/>
      <c r="AG133" s="265"/>
      <c r="AH133" s="265"/>
      <c r="AI133" s="265"/>
      <c r="AJ133" s="265"/>
      <c r="AK133" s="265"/>
      <c r="AL133" s="265"/>
      <c r="AM133" s="265"/>
      <c r="AN133" s="265"/>
      <c r="AO133" s="265"/>
      <c r="AP133" s="265"/>
      <c r="AQ133" s="265"/>
      <c r="AR133" s="265"/>
      <c r="AS133" s="265"/>
      <c r="AT133" s="265"/>
      <c r="AU133" s="265"/>
      <c r="AV133" s="265"/>
      <c r="AW133" s="265"/>
      <c r="AX133" s="265"/>
      <c r="AY133" s="265"/>
      <c r="AZ133" s="265"/>
      <c r="BA133" s="265"/>
      <c r="BB133" s="265"/>
      <c r="BC133" s="265"/>
      <c r="BD133" s="265"/>
      <c r="BE133" s="265"/>
      <c r="BF133" s="265"/>
      <c r="BG133" s="265"/>
      <c r="BH133" s="265"/>
      <c r="BI133" s="265"/>
      <c r="BJ133" s="265"/>
      <c r="BK133" s="265"/>
      <c r="BL133" s="265"/>
      <c r="BM133" s="265"/>
      <c r="BN133" s="265"/>
      <c r="BO133" s="265"/>
      <c r="BP133" s="265"/>
      <c r="BQ133" s="265"/>
      <c r="BR133" s="265"/>
      <c r="BS133" s="265"/>
      <c r="BT133" s="265"/>
      <c r="BU133" s="265"/>
      <c r="BV133" s="265"/>
      <c r="BW133" s="265"/>
      <c r="BX133" s="265"/>
      <c r="BY133" s="265"/>
      <c r="BZ133" s="265"/>
      <c r="CA133" s="265"/>
      <c r="CB133" s="265"/>
      <c r="CC133" s="265"/>
      <c r="CD133" s="265"/>
      <c r="CE133" s="265"/>
      <c r="CF133" s="265"/>
      <c r="CG133" s="265"/>
      <c r="CH133" s="265"/>
      <c r="CI133" s="265"/>
      <c r="CJ133" s="265"/>
      <c r="CK133" s="265"/>
      <c r="CL133" s="265"/>
      <c r="CM133" s="265"/>
      <c r="CN133" s="265"/>
      <c r="CO133" s="265"/>
      <c r="CP133" s="265"/>
      <c r="CQ133" s="265"/>
      <c r="CR133" s="265"/>
      <c r="CS133" s="265"/>
      <c r="CT133" s="265"/>
      <c r="CU133" s="265"/>
      <c r="CV133" s="265"/>
      <c r="CW133" s="265"/>
      <c r="CX133" s="265"/>
      <c r="CY133" s="265"/>
      <c r="CZ133" s="265"/>
      <c r="DA133" s="265"/>
      <c r="DB133" s="265"/>
      <c r="DC133" s="265"/>
      <c r="DD133" s="265"/>
      <c r="DE133" s="265"/>
      <c r="DF133" s="265"/>
      <c r="DG133" s="265"/>
      <c r="DH133" s="265"/>
      <c r="DI133" s="265"/>
      <c r="DJ133" s="265"/>
      <c r="DK133" s="265"/>
      <c r="DL133" s="265"/>
      <c r="DM133" s="265"/>
      <c r="DN133" s="265"/>
      <c r="DO133" s="265"/>
      <c r="DP133" s="265"/>
      <c r="DQ133" s="265"/>
      <c r="DR133" s="265"/>
      <c r="DS133" s="265"/>
      <c r="DT133" s="265"/>
      <c r="DU133" s="265"/>
      <c r="DV133" s="265"/>
      <c r="DW133" s="265"/>
      <c r="DX133" s="265"/>
      <c r="DY133" s="265"/>
      <c r="DZ133" s="265"/>
      <c r="EA133" s="265"/>
      <c r="EB133" s="265"/>
      <c r="EC133" s="265"/>
      <c r="ED133" s="265"/>
      <c r="EE133" s="265"/>
      <c r="EF133" s="265"/>
      <c r="EG133" s="265"/>
      <c r="EH133" s="265"/>
      <c r="EI133" s="265"/>
      <c r="EJ133" s="265"/>
      <c r="EK133" s="265"/>
      <c r="EL133" s="265"/>
      <c r="EM133" s="265"/>
      <c r="EN133" s="265"/>
      <c r="EO133" s="265"/>
      <c r="EP133" s="265"/>
      <c r="EQ133" s="265"/>
      <c r="ER133" s="265"/>
      <c r="ES133" s="265"/>
      <c r="ET133" s="265"/>
      <c r="EU133" s="265"/>
      <c r="EV133" s="265"/>
      <c r="EW133" s="265"/>
      <c r="EX133" s="265"/>
      <c r="EY133" s="265"/>
      <c r="EZ133" s="265"/>
      <c r="FA133" s="265"/>
      <c r="FB133" s="265"/>
      <c r="FC133" s="265"/>
      <c r="FD133" s="265"/>
      <c r="FE133" s="265"/>
      <c r="FF133" s="265"/>
      <c r="FG133" s="265"/>
      <c r="FH133" s="265"/>
      <c r="FI133" s="265"/>
      <c r="FJ133" s="265"/>
      <c r="FK133" s="265"/>
      <c r="FL133" s="265"/>
      <c r="FM133" s="265"/>
      <c r="FN133" s="265"/>
      <c r="FO133" s="265"/>
      <c r="FP133" s="265"/>
      <c r="FQ133" s="265"/>
      <c r="FR133" s="265"/>
      <c r="FS133" s="265"/>
      <c r="FT133" s="265"/>
      <c r="FU133" s="265"/>
      <c r="FV133" s="265"/>
      <c r="FW133" s="265"/>
      <c r="FX133" s="265"/>
      <c r="FY133" s="265"/>
      <c r="FZ133" s="265"/>
      <c r="GA133" s="265"/>
      <c r="GB133" s="265"/>
      <c r="GC133" s="265"/>
      <c r="GD133" s="265"/>
      <c r="GE133" s="265"/>
      <c r="GF133" s="265"/>
      <c r="GG133" s="265"/>
      <c r="GH133" s="265"/>
      <c r="GI133" s="265"/>
      <c r="GJ133" s="265"/>
      <c r="GK133" s="265"/>
      <c r="GL133" s="265"/>
      <c r="GM133" s="265"/>
      <c r="GN133" s="265"/>
      <c r="GO133" s="265"/>
      <c r="GP133" s="265"/>
      <c r="GQ133" s="265"/>
      <c r="GR133" s="265"/>
      <c r="GS133" s="265"/>
      <c r="GT133" s="265"/>
      <c r="GU133" s="265"/>
      <c r="GV133" s="265"/>
      <c r="GW133" s="265"/>
      <c r="GX133" s="265"/>
      <c r="GY133" s="265"/>
      <c r="GZ133" s="265"/>
      <c r="HA133" s="265"/>
      <c r="HB133" s="265"/>
      <c r="HC133" s="265"/>
      <c r="HD133" s="265"/>
      <c r="HE133" s="265"/>
      <c r="HF133" s="265"/>
      <c r="HG133" s="265"/>
      <c r="HH133" s="265"/>
      <c r="HI133" s="265"/>
      <c r="HJ133" s="265"/>
      <c r="HK133" s="265"/>
      <c r="HL133" s="265"/>
      <c r="HM133" s="265"/>
      <c r="HN133" s="265"/>
      <c r="HO133" s="265"/>
      <c r="HP133" s="265"/>
      <c r="HQ133" s="265"/>
      <c r="HR133" s="265"/>
      <c r="HS133" s="265"/>
      <c r="HT133" s="265"/>
      <c r="HU133" s="265"/>
      <c r="HV133" s="265"/>
      <c r="HW133" s="265"/>
      <c r="HX133" s="265"/>
      <c r="HY133" s="265"/>
      <c r="HZ133" s="265"/>
      <c r="IA133" s="265"/>
      <c r="IB133" s="265"/>
      <c r="IC133" s="265"/>
      <c r="ID133" s="265"/>
      <c r="IE133" s="265"/>
      <c r="IF133" s="265"/>
      <c r="IG133" s="265"/>
      <c r="IH133" s="265"/>
      <c r="II133" s="265"/>
      <c r="IJ133" s="265"/>
      <c r="IK133" s="265"/>
      <c r="IL133" s="265"/>
      <c r="IM133" s="265"/>
      <c r="IN133" s="265"/>
      <c r="IO133" s="265"/>
      <c r="IP133" s="265"/>
      <c r="IQ133" s="265"/>
      <c r="IR133" s="265"/>
      <c r="IS133" s="265"/>
      <c r="IT133" s="265"/>
      <c r="IU133" s="265"/>
      <c r="IV133" s="265"/>
    </row>
    <row r="134" spans="1:256" s="469" customFormat="1" ht="15" customHeight="1">
      <c r="A134" s="270"/>
      <c r="B134" s="270"/>
      <c r="C134" s="270"/>
      <c r="D134" s="461"/>
      <c r="E134" s="461"/>
      <c r="F134" s="461"/>
      <c r="G134" s="267"/>
      <c r="H134" s="267"/>
      <c r="I134" s="265"/>
      <c r="J134" s="266"/>
      <c r="K134" s="265"/>
      <c r="L134" s="265"/>
      <c r="M134" s="266"/>
      <c r="N134" s="265"/>
      <c r="O134" s="265"/>
      <c r="P134" s="265"/>
      <c r="Q134" s="265"/>
      <c r="R134" s="265"/>
      <c r="S134" s="265"/>
      <c r="T134" s="265"/>
      <c r="U134" s="265"/>
      <c r="V134" s="265"/>
      <c r="W134" s="265"/>
      <c r="X134" s="265"/>
      <c r="Y134" s="265"/>
      <c r="Z134" s="265"/>
      <c r="AA134" s="265"/>
      <c r="AB134" s="265"/>
      <c r="AC134" s="265"/>
      <c r="AD134" s="265"/>
      <c r="AE134" s="265"/>
      <c r="AF134" s="265"/>
      <c r="AG134" s="265"/>
      <c r="AH134" s="265"/>
      <c r="AI134" s="265"/>
      <c r="AJ134" s="265"/>
      <c r="AK134" s="265"/>
      <c r="AL134" s="265"/>
      <c r="AM134" s="265"/>
      <c r="AN134" s="265"/>
      <c r="AO134" s="265"/>
      <c r="AP134" s="265"/>
      <c r="AQ134" s="265"/>
      <c r="AR134" s="265"/>
      <c r="AS134" s="265"/>
      <c r="AT134" s="265"/>
      <c r="AU134" s="265"/>
      <c r="AV134" s="265"/>
      <c r="AW134" s="265"/>
      <c r="AX134" s="265"/>
      <c r="AY134" s="265"/>
      <c r="AZ134" s="265"/>
      <c r="BA134" s="265"/>
      <c r="BB134" s="265"/>
      <c r="BC134" s="265"/>
      <c r="BD134" s="265"/>
      <c r="BE134" s="265"/>
      <c r="BF134" s="265"/>
      <c r="BG134" s="265"/>
      <c r="BH134" s="265"/>
      <c r="BI134" s="265"/>
      <c r="BJ134" s="265"/>
      <c r="BK134" s="265"/>
      <c r="BL134" s="265"/>
      <c r="BM134" s="265"/>
      <c r="BN134" s="265"/>
      <c r="BO134" s="265"/>
      <c r="BP134" s="265"/>
      <c r="BQ134" s="265"/>
      <c r="BR134" s="265"/>
      <c r="BS134" s="265"/>
      <c r="BT134" s="265"/>
      <c r="BU134" s="265"/>
      <c r="BV134" s="265"/>
      <c r="BW134" s="265"/>
      <c r="BX134" s="265"/>
      <c r="BY134" s="265"/>
      <c r="BZ134" s="265"/>
      <c r="CA134" s="265"/>
      <c r="CB134" s="265"/>
      <c r="CC134" s="265"/>
      <c r="CD134" s="265"/>
      <c r="CE134" s="265"/>
      <c r="CF134" s="265"/>
      <c r="CG134" s="265"/>
      <c r="CH134" s="265"/>
      <c r="CI134" s="265"/>
      <c r="CJ134" s="265"/>
      <c r="CK134" s="265"/>
      <c r="CL134" s="265"/>
      <c r="CM134" s="265"/>
      <c r="CN134" s="265"/>
      <c r="CO134" s="265"/>
      <c r="CP134" s="265"/>
      <c r="CQ134" s="265"/>
      <c r="CR134" s="265"/>
      <c r="CS134" s="265"/>
      <c r="CT134" s="265"/>
      <c r="CU134" s="265"/>
      <c r="CV134" s="265"/>
      <c r="CW134" s="265"/>
      <c r="CX134" s="265"/>
      <c r="CY134" s="265"/>
      <c r="CZ134" s="265"/>
      <c r="DA134" s="265"/>
      <c r="DB134" s="265"/>
      <c r="DC134" s="265"/>
      <c r="DD134" s="265"/>
      <c r="DE134" s="265"/>
      <c r="DF134" s="265"/>
      <c r="DG134" s="265"/>
      <c r="DH134" s="265"/>
      <c r="DI134" s="265"/>
      <c r="DJ134" s="265"/>
      <c r="DK134" s="265"/>
      <c r="DL134" s="265"/>
      <c r="DM134" s="265"/>
      <c r="DN134" s="265"/>
      <c r="DO134" s="265"/>
      <c r="DP134" s="265"/>
      <c r="DQ134" s="265"/>
      <c r="DR134" s="265"/>
      <c r="DS134" s="265"/>
      <c r="DT134" s="265"/>
      <c r="DU134" s="265"/>
      <c r="DV134" s="265"/>
      <c r="DW134" s="265"/>
      <c r="DX134" s="265"/>
      <c r="DY134" s="265"/>
      <c r="DZ134" s="265"/>
      <c r="EA134" s="265"/>
      <c r="EB134" s="265"/>
      <c r="EC134" s="265"/>
      <c r="ED134" s="265"/>
      <c r="EE134" s="265"/>
      <c r="EF134" s="265"/>
      <c r="EG134" s="265"/>
      <c r="EH134" s="265"/>
      <c r="EI134" s="265"/>
      <c r="EJ134" s="265"/>
      <c r="EK134" s="265"/>
      <c r="EL134" s="265"/>
      <c r="EM134" s="265"/>
      <c r="EN134" s="265"/>
      <c r="EO134" s="265"/>
      <c r="EP134" s="265"/>
      <c r="EQ134" s="265"/>
      <c r="ER134" s="265"/>
      <c r="ES134" s="265"/>
      <c r="ET134" s="265"/>
      <c r="EU134" s="265"/>
      <c r="EV134" s="265"/>
      <c r="EW134" s="265"/>
      <c r="EX134" s="265"/>
      <c r="EY134" s="265"/>
      <c r="EZ134" s="265"/>
      <c r="FA134" s="265"/>
      <c r="FB134" s="265"/>
      <c r="FC134" s="265"/>
      <c r="FD134" s="265"/>
      <c r="FE134" s="265"/>
      <c r="FF134" s="265"/>
      <c r="FG134" s="265"/>
      <c r="FH134" s="265"/>
      <c r="FI134" s="265"/>
      <c r="FJ134" s="265"/>
      <c r="FK134" s="265"/>
      <c r="FL134" s="265"/>
      <c r="FM134" s="265"/>
      <c r="FN134" s="265"/>
      <c r="FO134" s="265"/>
      <c r="FP134" s="265"/>
      <c r="FQ134" s="265"/>
      <c r="FR134" s="265"/>
      <c r="FS134" s="265"/>
      <c r="FT134" s="265"/>
      <c r="FU134" s="265"/>
      <c r="FV134" s="265"/>
      <c r="FW134" s="265"/>
      <c r="FX134" s="265"/>
      <c r="FY134" s="265"/>
      <c r="FZ134" s="265"/>
      <c r="GA134" s="265"/>
      <c r="GB134" s="265"/>
      <c r="GC134" s="265"/>
      <c r="GD134" s="265"/>
      <c r="GE134" s="265"/>
      <c r="GF134" s="265"/>
      <c r="GG134" s="265"/>
      <c r="GH134" s="265"/>
      <c r="GI134" s="265"/>
      <c r="GJ134" s="265"/>
      <c r="GK134" s="265"/>
      <c r="GL134" s="265"/>
      <c r="GM134" s="265"/>
      <c r="GN134" s="265"/>
      <c r="GO134" s="265"/>
      <c r="GP134" s="265"/>
      <c r="GQ134" s="265"/>
      <c r="GR134" s="265"/>
      <c r="GS134" s="265"/>
      <c r="GT134" s="265"/>
      <c r="GU134" s="265"/>
      <c r="GV134" s="265"/>
      <c r="GW134" s="265"/>
      <c r="GX134" s="265"/>
      <c r="GY134" s="265"/>
      <c r="GZ134" s="265"/>
      <c r="HA134" s="265"/>
      <c r="HB134" s="265"/>
      <c r="HC134" s="265"/>
      <c r="HD134" s="265"/>
      <c r="HE134" s="265"/>
      <c r="HF134" s="265"/>
      <c r="HG134" s="265"/>
      <c r="HH134" s="265"/>
      <c r="HI134" s="265"/>
      <c r="HJ134" s="265"/>
      <c r="HK134" s="265"/>
      <c r="HL134" s="265"/>
      <c r="HM134" s="265"/>
      <c r="HN134" s="265"/>
      <c r="HO134" s="265"/>
      <c r="HP134" s="265"/>
      <c r="HQ134" s="265"/>
      <c r="HR134" s="265"/>
      <c r="HS134" s="265"/>
      <c r="HT134" s="265"/>
      <c r="HU134" s="265"/>
      <c r="HV134" s="265"/>
      <c r="HW134" s="265"/>
      <c r="HX134" s="265"/>
      <c r="HY134" s="265"/>
      <c r="HZ134" s="265"/>
      <c r="IA134" s="265"/>
      <c r="IB134" s="265"/>
      <c r="IC134" s="265"/>
      <c r="ID134" s="265"/>
      <c r="IE134" s="265"/>
      <c r="IF134" s="265"/>
      <c r="IG134" s="265"/>
      <c r="IH134" s="265"/>
      <c r="II134" s="265"/>
      <c r="IJ134" s="265"/>
      <c r="IK134" s="265"/>
      <c r="IL134" s="265"/>
      <c r="IM134" s="265"/>
      <c r="IN134" s="265"/>
      <c r="IO134" s="265"/>
      <c r="IP134" s="265"/>
      <c r="IQ134" s="265"/>
      <c r="IR134" s="265"/>
      <c r="IS134" s="265"/>
      <c r="IT134" s="265"/>
      <c r="IU134" s="265"/>
      <c r="IV134" s="265"/>
    </row>
    <row r="135" spans="1:256" s="469" customFormat="1" ht="15" customHeight="1">
      <c r="A135" s="270"/>
      <c r="B135" s="270"/>
      <c r="C135" s="270"/>
      <c r="D135" s="461"/>
      <c r="E135" s="461"/>
      <c r="F135" s="461"/>
      <c r="G135" s="267"/>
      <c r="H135" s="267"/>
      <c r="I135" s="265"/>
      <c r="J135" s="266"/>
      <c r="K135" s="265"/>
      <c r="L135" s="265"/>
      <c r="M135" s="266"/>
      <c r="N135" s="265"/>
      <c r="O135" s="265"/>
      <c r="P135" s="265"/>
      <c r="Q135" s="265"/>
      <c r="R135" s="265"/>
      <c r="S135" s="265"/>
      <c r="T135" s="265"/>
      <c r="U135" s="265"/>
      <c r="V135" s="265"/>
      <c r="W135" s="265"/>
      <c r="X135" s="265"/>
      <c r="Y135" s="265"/>
      <c r="Z135" s="265"/>
      <c r="AA135" s="265"/>
      <c r="AB135" s="265"/>
      <c r="AC135" s="265"/>
      <c r="AD135" s="265"/>
      <c r="AE135" s="265"/>
      <c r="AF135" s="265"/>
      <c r="AG135" s="265"/>
      <c r="AH135" s="265"/>
      <c r="AI135" s="265"/>
      <c r="AJ135" s="265"/>
      <c r="AK135" s="265"/>
      <c r="AL135" s="265"/>
      <c r="AM135" s="265"/>
      <c r="AN135" s="265"/>
      <c r="AO135" s="265"/>
      <c r="AP135" s="265"/>
      <c r="AQ135" s="265"/>
      <c r="AR135" s="265"/>
      <c r="AS135" s="265"/>
      <c r="AT135" s="265"/>
      <c r="AU135" s="265"/>
      <c r="AV135" s="265"/>
      <c r="AW135" s="265"/>
      <c r="AX135" s="265"/>
      <c r="AY135" s="265"/>
      <c r="AZ135" s="265"/>
      <c r="BA135" s="265"/>
      <c r="BB135" s="265"/>
      <c r="BC135" s="265"/>
      <c r="BD135" s="265"/>
      <c r="BE135" s="265"/>
      <c r="BF135" s="265"/>
      <c r="BG135" s="265"/>
      <c r="BH135" s="265"/>
      <c r="BI135" s="265"/>
      <c r="BJ135" s="265"/>
      <c r="BK135" s="265"/>
      <c r="BL135" s="265"/>
      <c r="BM135" s="265"/>
      <c r="BN135" s="265"/>
      <c r="BO135" s="265"/>
      <c r="BP135" s="265"/>
      <c r="BQ135" s="265"/>
      <c r="BR135" s="265"/>
      <c r="BS135" s="265"/>
      <c r="BT135" s="265"/>
      <c r="BU135" s="265"/>
      <c r="BV135" s="265"/>
      <c r="BW135" s="265"/>
      <c r="BX135" s="265"/>
      <c r="BY135" s="265"/>
      <c r="BZ135" s="265"/>
      <c r="CA135" s="265"/>
      <c r="CB135" s="265"/>
      <c r="CC135" s="265"/>
      <c r="CD135" s="265"/>
      <c r="CE135" s="265"/>
      <c r="CF135" s="265"/>
      <c r="CG135" s="265"/>
      <c r="CH135" s="265"/>
      <c r="CI135" s="265"/>
      <c r="CJ135" s="265"/>
      <c r="CK135" s="265"/>
      <c r="CL135" s="265"/>
      <c r="CM135" s="265"/>
      <c r="CN135" s="265"/>
      <c r="CO135" s="265"/>
      <c r="CP135" s="265"/>
      <c r="CQ135" s="265"/>
      <c r="CR135" s="265"/>
      <c r="CS135" s="265"/>
      <c r="CT135" s="265"/>
      <c r="CU135" s="265"/>
      <c r="CV135" s="265"/>
      <c r="CW135" s="265"/>
      <c r="CX135" s="265"/>
      <c r="CY135" s="265"/>
      <c r="CZ135" s="265"/>
      <c r="DA135" s="265"/>
      <c r="DB135" s="265"/>
      <c r="DC135" s="265"/>
      <c r="DD135" s="265"/>
      <c r="DE135" s="265"/>
      <c r="DF135" s="265"/>
      <c r="DG135" s="265"/>
      <c r="DH135" s="265"/>
      <c r="DI135" s="265"/>
      <c r="DJ135" s="265"/>
      <c r="DK135" s="265"/>
      <c r="DL135" s="265"/>
      <c r="DM135" s="265"/>
      <c r="DN135" s="265"/>
      <c r="DO135" s="265"/>
      <c r="DP135" s="265"/>
      <c r="DQ135" s="265"/>
      <c r="DR135" s="265"/>
      <c r="DS135" s="265"/>
      <c r="DT135" s="265"/>
      <c r="DU135" s="265"/>
      <c r="DV135" s="265"/>
      <c r="DW135" s="265"/>
      <c r="DX135" s="265"/>
      <c r="DY135" s="265"/>
      <c r="DZ135" s="265"/>
      <c r="EA135" s="265"/>
      <c r="EB135" s="265"/>
      <c r="EC135" s="265"/>
      <c r="ED135" s="265"/>
      <c r="EE135" s="265"/>
      <c r="EF135" s="265"/>
      <c r="EG135" s="265"/>
      <c r="EH135" s="265"/>
      <c r="EI135" s="265"/>
      <c r="EJ135" s="265"/>
      <c r="EK135" s="265"/>
      <c r="EL135" s="265"/>
      <c r="EM135" s="265"/>
      <c r="EN135" s="265"/>
      <c r="EO135" s="265"/>
      <c r="EP135" s="265"/>
      <c r="EQ135" s="265"/>
      <c r="ER135" s="265"/>
      <c r="ES135" s="265"/>
      <c r="ET135" s="265"/>
      <c r="EU135" s="265"/>
      <c r="EV135" s="265"/>
      <c r="EW135" s="265"/>
      <c r="EX135" s="265"/>
      <c r="EY135" s="265"/>
      <c r="EZ135" s="265"/>
      <c r="FA135" s="265"/>
      <c r="FB135" s="265"/>
      <c r="FC135" s="265"/>
      <c r="FD135" s="265"/>
      <c r="FE135" s="265"/>
      <c r="FF135" s="265"/>
      <c r="FG135" s="265"/>
      <c r="FH135" s="265"/>
      <c r="FI135" s="265"/>
      <c r="FJ135" s="265"/>
      <c r="FK135" s="265"/>
      <c r="FL135" s="265"/>
      <c r="FM135" s="265"/>
      <c r="FN135" s="265"/>
      <c r="FO135" s="265"/>
      <c r="FP135" s="265"/>
      <c r="FQ135" s="265"/>
      <c r="FR135" s="265"/>
      <c r="FS135" s="265"/>
      <c r="FT135" s="265"/>
      <c r="FU135" s="265"/>
      <c r="FV135" s="265"/>
      <c r="FW135" s="265"/>
      <c r="FX135" s="265"/>
      <c r="FY135" s="265"/>
      <c r="FZ135" s="265"/>
      <c r="GA135" s="265"/>
      <c r="GB135" s="265"/>
      <c r="GC135" s="265"/>
      <c r="GD135" s="265"/>
      <c r="GE135" s="265"/>
      <c r="GF135" s="265"/>
      <c r="GG135" s="265"/>
      <c r="GH135" s="265"/>
      <c r="GI135" s="265"/>
      <c r="GJ135" s="265"/>
      <c r="GK135" s="265"/>
      <c r="GL135" s="265"/>
      <c r="GM135" s="265"/>
      <c r="GN135" s="265"/>
      <c r="GO135" s="265"/>
      <c r="GP135" s="265"/>
      <c r="GQ135" s="265"/>
      <c r="GR135" s="265"/>
      <c r="GS135" s="265"/>
      <c r="GT135" s="265"/>
      <c r="GU135" s="265"/>
      <c r="GV135" s="265"/>
      <c r="GW135" s="265"/>
      <c r="GX135" s="265"/>
      <c r="GY135" s="265"/>
      <c r="GZ135" s="265"/>
      <c r="HA135" s="265"/>
      <c r="HB135" s="265"/>
      <c r="HC135" s="265"/>
      <c r="HD135" s="265"/>
      <c r="HE135" s="265"/>
      <c r="HF135" s="265"/>
      <c r="HG135" s="265"/>
      <c r="HH135" s="265"/>
      <c r="HI135" s="265"/>
      <c r="HJ135" s="265"/>
      <c r="HK135" s="265"/>
      <c r="HL135" s="265"/>
      <c r="HM135" s="265"/>
      <c r="HN135" s="265"/>
      <c r="HO135" s="265"/>
      <c r="HP135" s="265"/>
      <c r="HQ135" s="265"/>
      <c r="HR135" s="265"/>
      <c r="HS135" s="265"/>
      <c r="HT135" s="265"/>
      <c r="HU135" s="265"/>
      <c r="HV135" s="265"/>
      <c r="HW135" s="265"/>
      <c r="HX135" s="265"/>
      <c r="HY135" s="265"/>
      <c r="HZ135" s="265"/>
      <c r="IA135" s="265"/>
      <c r="IB135" s="265"/>
      <c r="IC135" s="265"/>
      <c r="ID135" s="265"/>
      <c r="IE135" s="265"/>
      <c r="IF135" s="265"/>
      <c r="IG135" s="265"/>
      <c r="IH135" s="265"/>
      <c r="II135" s="265"/>
      <c r="IJ135" s="265"/>
      <c r="IK135" s="265"/>
      <c r="IL135" s="265"/>
      <c r="IM135" s="265"/>
      <c r="IN135" s="265"/>
      <c r="IO135" s="265"/>
      <c r="IP135" s="265"/>
      <c r="IQ135" s="265"/>
      <c r="IR135" s="265"/>
      <c r="IS135" s="265"/>
      <c r="IT135" s="265"/>
      <c r="IU135" s="265"/>
      <c r="IV135" s="265"/>
    </row>
    <row r="136" spans="1:256" s="469" customFormat="1" ht="15" customHeight="1">
      <c r="A136" s="270"/>
      <c r="B136" s="270"/>
      <c r="C136" s="270"/>
      <c r="D136" s="461"/>
      <c r="E136" s="461"/>
      <c r="F136" s="461"/>
      <c r="G136" s="267"/>
      <c r="H136" s="267"/>
      <c r="I136" s="265"/>
      <c r="J136" s="266"/>
      <c r="K136" s="265"/>
      <c r="L136" s="265"/>
      <c r="M136" s="266"/>
      <c r="N136" s="265"/>
      <c r="O136" s="265"/>
      <c r="P136" s="265"/>
      <c r="Q136" s="265"/>
      <c r="R136" s="265"/>
      <c r="S136" s="265"/>
      <c r="T136" s="265"/>
      <c r="U136" s="265"/>
      <c r="V136" s="265"/>
      <c r="W136" s="265"/>
      <c r="X136" s="265"/>
      <c r="Y136" s="265"/>
      <c r="Z136" s="265"/>
      <c r="AA136" s="265"/>
      <c r="AB136" s="265"/>
      <c r="AC136" s="265"/>
      <c r="AD136" s="265"/>
      <c r="AE136" s="265"/>
      <c r="AF136" s="265"/>
      <c r="AG136" s="265"/>
      <c r="AH136" s="265"/>
      <c r="AI136" s="265"/>
      <c r="AJ136" s="265"/>
      <c r="AK136" s="265"/>
      <c r="AL136" s="265"/>
      <c r="AM136" s="265"/>
      <c r="AN136" s="265"/>
      <c r="AO136" s="265"/>
      <c r="AP136" s="265"/>
      <c r="AQ136" s="265"/>
      <c r="AR136" s="265"/>
      <c r="AS136" s="265"/>
      <c r="AT136" s="265"/>
      <c r="AU136" s="265"/>
      <c r="AV136" s="265"/>
      <c r="AW136" s="265"/>
      <c r="AX136" s="265"/>
      <c r="AY136" s="265"/>
      <c r="AZ136" s="265"/>
      <c r="BA136" s="265"/>
      <c r="BB136" s="265"/>
      <c r="BC136" s="265"/>
      <c r="BD136" s="265"/>
      <c r="BE136" s="265"/>
      <c r="BF136" s="265"/>
      <c r="BG136" s="265"/>
      <c r="BH136" s="265"/>
      <c r="BI136" s="265"/>
      <c r="BJ136" s="265"/>
      <c r="BK136" s="265"/>
      <c r="BL136" s="265"/>
      <c r="BM136" s="265"/>
      <c r="BN136" s="265"/>
      <c r="BO136" s="265"/>
      <c r="BP136" s="265"/>
      <c r="BQ136" s="265"/>
      <c r="BR136" s="265"/>
      <c r="BS136" s="265"/>
      <c r="BT136" s="265"/>
      <c r="BU136" s="265"/>
      <c r="BV136" s="265"/>
      <c r="BW136" s="265"/>
      <c r="BX136" s="265"/>
      <c r="BY136" s="265"/>
      <c r="BZ136" s="265"/>
      <c r="CA136" s="265"/>
      <c r="CB136" s="265"/>
      <c r="CC136" s="265"/>
      <c r="CD136" s="265"/>
      <c r="CE136" s="265"/>
      <c r="CF136" s="265"/>
      <c r="CG136" s="265"/>
      <c r="CH136" s="265"/>
      <c r="CI136" s="265"/>
      <c r="CJ136" s="265"/>
      <c r="CK136" s="265"/>
      <c r="CL136" s="265"/>
      <c r="CM136" s="265"/>
      <c r="CN136" s="265"/>
      <c r="CO136" s="265"/>
      <c r="CP136" s="265"/>
      <c r="CQ136" s="265"/>
      <c r="CR136" s="265"/>
      <c r="CS136" s="265"/>
      <c r="CT136" s="265"/>
      <c r="CU136" s="265"/>
      <c r="CV136" s="265"/>
      <c r="CW136" s="265"/>
      <c r="CX136" s="265"/>
      <c r="CY136" s="265"/>
      <c r="CZ136" s="265"/>
      <c r="DA136" s="265"/>
      <c r="DB136" s="265"/>
      <c r="DC136" s="265"/>
      <c r="DD136" s="265"/>
      <c r="DE136" s="265"/>
      <c r="DF136" s="265"/>
      <c r="DG136" s="265"/>
      <c r="DH136" s="265"/>
      <c r="DI136" s="265"/>
      <c r="DJ136" s="265"/>
      <c r="DK136" s="265"/>
      <c r="DL136" s="265"/>
      <c r="DM136" s="265"/>
      <c r="DN136" s="265"/>
      <c r="DO136" s="265"/>
      <c r="DP136" s="265"/>
      <c r="DQ136" s="265"/>
      <c r="DR136" s="265"/>
      <c r="DS136" s="265"/>
      <c r="DT136" s="265"/>
      <c r="DU136" s="265"/>
      <c r="DV136" s="265"/>
      <c r="DW136" s="265"/>
      <c r="DX136" s="265"/>
      <c r="DY136" s="265"/>
      <c r="DZ136" s="265"/>
      <c r="EA136" s="265"/>
      <c r="EB136" s="265"/>
      <c r="EC136" s="265"/>
      <c r="ED136" s="265"/>
      <c r="EE136" s="265"/>
      <c r="EF136" s="265"/>
      <c r="EG136" s="265"/>
      <c r="EH136" s="265"/>
      <c r="EI136" s="265"/>
      <c r="EJ136" s="265"/>
      <c r="EK136" s="265"/>
      <c r="EL136" s="265"/>
      <c r="EM136" s="265"/>
      <c r="EN136" s="265"/>
      <c r="EO136" s="265"/>
      <c r="EP136" s="265"/>
      <c r="EQ136" s="265"/>
      <c r="ER136" s="265"/>
      <c r="ES136" s="265"/>
      <c r="ET136" s="265"/>
      <c r="EU136" s="265"/>
      <c r="EV136" s="265"/>
      <c r="EW136" s="265"/>
      <c r="EX136" s="265"/>
      <c r="EY136" s="265"/>
      <c r="EZ136" s="265"/>
      <c r="FA136" s="265"/>
      <c r="FB136" s="265"/>
      <c r="FC136" s="265"/>
      <c r="FD136" s="265"/>
      <c r="FE136" s="265"/>
      <c r="FF136" s="265"/>
      <c r="FG136" s="265"/>
      <c r="FH136" s="265"/>
      <c r="FI136" s="265"/>
      <c r="FJ136" s="265"/>
      <c r="FK136" s="265"/>
      <c r="FL136" s="265"/>
      <c r="FM136" s="265"/>
      <c r="FN136" s="265"/>
      <c r="FO136" s="265"/>
      <c r="FP136" s="265"/>
      <c r="FQ136" s="265"/>
      <c r="FR136" s="265"/>
      <c r="FS136" s="265"/>
      <c r="FT136" s="265"/>
      <c r="FU136" s="265"/>
      <c r="FV136" s="265"/>
      <c r="FW136" s="265"/>
      <c r="FX136" s="265"/>
      <c r="FY136" s="265"/>
      <c r="FZ136" s="265"/>
      <c r="GA136" s="265"/>
      <c r="GB136" s="265"/>
      <c r="GC136" s="265"/>
      <c r="GD136" s="265"/>
      <c r="GE136" s="265"/>
      <c r="GF136" s="265"/>
      <c r="GG136" s="265"/>
      <c r="GH136" s="265"/>
      <c r="GI136" s="265"/>
      <c r="GJ136" s="265"/>
      <c r="GK136" s="265"/>
      <c r="GL136" s="265"/>
      <c r="GM136" s="265"/>
      <c r="GN136" s="265"/>
      <c r="GO136" s="265"/>
      <c r="GP136" s="265"/>
      <c r="GQ136" s="265"/>
      <c r="GR136" s="265"/>
      <c r="GS136" s="265"/>
      <c r="GT136" s="265"/>
      <c r="GU136" s="265"/>
      <c r="GV136" s="265"/>
      <c r="GW136" s="265"/>
      <c r="GX136" s="265"/>
      <c r="GY136" s="265"/>
      <c r="GZ136" s="265"/>
      <c r="HA136" s="265"/>
      <c r="HB136" s="265"/>
      <c r="HC136" s="265"/>
      <c r="HD136" s="265"/>
      <c r="HE136" s="265"/>
      <c r="HF136" s="265"/>
      <c r="HG136" s="265"/>
      <c r="HH136" s="265"/>
      <c r="HI136" s="265"/>
      <c r="HJ136" s="265"/>
      <c r="HK136" s="265"/>
      <c r="HL136" s="265"/>
      <c r="HM136" s="265"/>
      <c r="HN136" s="265"/>
      <c r="HO136" s="265"/>
      <c r="HP136" s="265"/>
      <c r="HQ136" s="265"/>
      <c r="HR136" s="265"/>
      <c r="HS136" s="265"/>
      <c r="HT136" s="265"/>
      <c r="HU136" s="265"/>
      <c r="HV136" s="265"/>
      <c r="HW136" s="265"/>
      <c r="HX136" s="265"/>
      <c r="HY136" s="265"/>
      <c r="HZ136" s="265"/>
      <c r="IA136" s="265"/>
      <c r="IB136" s="265"/>
      <c r="IC136" s="265"/>
      <c r="ID136" s="265"/>
      <c r="IE136" s="265"/>
      <c r="IF136" s="265"/>
      <c r="IG136" s="265"/>
      <c r="IH136" s="265"/>
      <c r="II136" s="265"/>
      <c r="IJ136" s="265"/>
      <c r="IK136" s="265"/>
      <c r="IL136" s="265"/>
      <c r="IM136" s="265"/>
      <c r="IN136" s="265"/>
      <c r="IO136" s="265"/>
      <c r="IP136" s="265"/>
      <c r="IQ136" s="265"/>
      <c r="IR136" s="265"/>
      <c r="IS136" s="265"/>
      <c r="IT136" s="265"/>
      <c r="IU136" s="265"/>
      <c r="IV136" s="265"/>
    </row>
    <row r="137" spans="1:256" s="469" customFormat="1" ht="15" customHeight="1">
      <c r="A137" s="270"/>
      <c r="B137" s="270"/>
      <c r="C137" s="270"/>
      <c r="D137" s="461"/>
      <c r="E137" s="461"/>
      <c r="F137" s="461"/>
      <c r="G137" s="267"/>
      <c r="H137" s="267"/>
      <c r="I137" s="265"/>
      <c r="J137" s="266"/>
      <c r="K137" s="265"/>
      <c r="L137" s="265"/>
      <c r="M137" s="266"/>
      <c r="N137" s="265"/>
      <c r="O137" s="265"/>
      <c r="P137" s="265"/>
      <c r="Q137" s="265"/>
      <c r="R137" s="265"/>
      <c r="S137" s="265"/>
      <c r="T137" s="265"/>
      <c r="U137" s="265"/>
      <c r="V137" s="265"/>
      <c r="W137" s="265"/>
      <c r="X137" s="265"/>
      <c r="Y137" s="265"/>
      <c r="Z137" s="265"/>
      <c r="AA137" s="265"/>
      <c r="AB137" s="265"/>
      <c r="AC137" s="265"/>
      <c r="AD137" s="265"/>
      <c r="AE137" s="265"/>
      <c r="AF137" s="265"/>
      <c r="AG137" s="265"/>
      <c r="AH137" s="265"/>
      <c r="AI137" s="265"/>
      <c r="AJ137" s="265"/>
      <c r="AK137" s="265"/>
      <c r="AL137" s="265"/>
      <c r="AM137" s="265"/>
      <c r="AN137" s="265"/>
      <c r="AO137" s="265"/>
      <c r="AP137" s="265"/>
      <c r="AQ137" s="265"/>
      <c r="AR137" s="265"/>
      <c r="AS137" s="265"/>
      <c r="AT137" s="265"/>
      <c r="AU137" s="265"/>
      <c r="AV137" s="265"/>
      <c r="AW137" s="265"/>
      <c r="AX137" s="265"/>
      <c r="AY137" s="265"/>
      <c r="AZ137" s="265"/>
      <c r="BA137" s="265"/>
      <c r="BB137" s="265"/>
      <c r="BC137" s="265"/>
      <c r="BD137" s="265"/>
      <c r="BE137" s="265"/>
      <c r="BF137" s="265"/>
      <c r="BG137" s="265"/>
      <c r="BH137" s="265"/>
      <c r="BI137" s="265"/>
      <c r="BJ137" s="265"/>
      <c r="BK137" s="265"/>
      <c r="BL137" s="265"/>
      <c r="BM137" s="265"/>
      <c r="BN137" s="265"/>
      <c r="BO137" s="265"/>
      <c r="BP137" s="265"/>
      <c r="BQ137" s="265"/>
      <c r="BR137" s="265"/>
      <c r="BS137" s="265"/>
      <c r="BT137" s="265"/>
      <c r="BU137" s="265"/>
      <c r="BV137" s="265"/>
      <c r="BW137" s="265"/>
      <c r="BX137" s="265"/>
      <c r="BY137" s="265"/>
      <c r="BZ137" s="265"/>
      <c r="CA137" s="265"/>
      <c r="CB137" s="265"/>
      <c r="CC137" s="265"/>
      <c r="CD137" s="265"/>
      <c r="CE137" s="265"/>
      <c r="CF137" s="265"/>
      <c r="CG137" s="265"/>
      <c r="CH137" s="265"/>
      <c r="CI137" s="265"/>
      <c r="CJ137" s="265"/>
      <c r="CK137" s="265"/>
      <c r="CL137" s="265"/>
      <c r="CM137" s="265"/>
      <c r="CN137" s="265"/>
      <c r="CO137" s="265"/>
      <c r="CP137" s="265"/>
      <c r="CQ137" s="265"/>
      <c r="CR137" s="265"/>
      <c r="CS137" s="265"/>
      <c r="CT137" s="265"/>
      <c r="CU137" s="265"/>
      <c r="CV137" s="265"/>
      <c r="CW137" s="265"/>
      <c r="CX137" s="265"/>
      <c r="CY137" s="265"/>
      <c r="CZ137" s="265"/>
      <c r="DA137" s="265"/>
      <c r="DB137" s="265"/>
      <c r="DC137" s="265"/>
      <c r="DD137" s="265"/>
      <c r="DE137" s="265"/>
      <c r="DF137" s="265"/>
      <c r="DG137" s="265"/>
      <c r="DH137" s="265"/>
      <c r="DI137" s="265"/>
      <c r="DJ137" s="265"/>
      <c r="DK137" s="265"/>
      <c r="DL137" s="265"/>
      <c r="DM137" s="265"/>
      <c r="DN137" s="265"/>
      <c r="DO137" s="265"/>
      <c r="DP137" s="265"/>
      <c r="DQ137" s="265"/>
      <c r="DR137" s="265"/>
      <c r="DS137" s="265"/>
      <c r="DT137" s="265"/>
      <c r="DU137" s="265"/>
      <c r="DV137" s="265"/>
      <c r="DW137" s="265"/>
      <c r="DX137" s="265"/>
      <c r="DY137" s="265"/>
      <c r="DZ137" s="265"/>
      <c r="EA137" s="265"/>
      <c r="EB137" s="265"/>
      <c r="EC137" s="265"/>
      <c r="ED137" s="265"/>
      <c r="EE137" s="265"/>
      <c r="EF137" s="265"/>
      <c r="EG137" s="265"/>
      <c r="EH137" s="265"/>
      <c r="EI137" s="265"/>
      <c r="EJ137" s="265"/>
      <c r="EK137" s="265"/>
      <c r="EL137" s="265"/>
      <c r="EM137" s="265"/>
      <c r="EN137" s="265"/>
      <c r="EO137" s="265"/>
      <c r="EP137" s="265"/>
      <c r="EQ137" s="265"/>
      <c r="ER137" s="265"/>
      <c r="ES137" s="265"/>
      <c r="ET137" s="265"/>
      <c r="EU137" s="265"/>
      <c r="EV137" s="265"/>
      <c r="EW137" s="265"/>
      <c r="EX137" s="265"/>
      <c r="EY137" s="265"/>
      <c r="EZ137" s="265"/>
      <c r="FA137" s="265"/>
      <c r="FB137" s="265"/>
      <c r="FC137" s="265"/>
      <c r="FD137" s="265"/>
      <c r="FE137" s="265"/>
      <c r="FF137" s="265"/>
      <c r="FG137" s="265"/>
      <c r="FH137" s="265"/>
      <c r="FI137" s="265"/>
      <c r="FJ137" s="265"/>
      <c r="FK137" s="265"/>
      <c r="FL137" s="265"/>
      <c r="FM137" s="265"/>
      <c r="FN137" s="265"/>
      <c r="FO137" s="265"/>
      <c r="FP137" s="265"/>
      <c r="FQ137" s="265"/>
      <c r="FR137" s="265"/>
      <c r="FS137" s="265"/>
      <c r="FT137" s="265"/>
      <c r="FU137" s="265"/>
      <c r="FV137" s="265"/>
      <c r="FW137" s="265"/>
      <c r="FX137" s="265"/>
      <c r="FY137" s="265"/>
      <c r="FZ137" s="265"/>
      <c r="GA137" s="265"/>
      <c r="GB137" s="265"/>
      <c r="GC137" s="265"/>
      <c r="GD137" s="265"/>
      <c r="GE137" s="265"/>
      <c r="GF137" s="265"/>
      <c r="GG137" s="265"/>
      <c r="GH137" s="265"/>
      <c r="GI137" s="265"/>
      <c r="GJ137" s="265"/>
      <c r="GK137" s="265"/>
      <c r="GL137" s="265"/>
      <c r="GM137" s="265"/>
      <c r="GN137" s="265"/>
      <c r="GO137" s="265"/>
      <c r="GP137" s="265"/>
      <c r="GQ137" s="265"/>
      <c r="GR137" s="265"/>
      <c r="GS137" s="265"/>
      <c r="GT137" s="265"/>
      <c r="GU137" s="265"/>
      <c r="GV137" s="265"/>
      <c r="GW137" s="265"/>
      <c r="GX137" s="265"/>
      <c r="GY137" s="265"/>
      <c r="GZ137" s="265"/>
      <c r="HA137" s="265"/>
      <c r="HB137" s="265"/>
      <c r="HC137" s="265"/>
      <c r="HD137" s="265"/>
      <c r="HE137" s="265"/>
      <c r="HF137" s="265"/>
      <c r="HG137" s="265"/>
      <c r="HH137" s="265"/>
      <c r="HI137" s="265"/>
      <c r="HJ137" s="265"/>
      <c r="HK137" s="265"/>
      <c r="HL137" s="265"/>
      <c r="HM137" s="265"/>
      <c r="HN137" s="265"/>
      <c r="HO137" s="265"/>
      <c r="HP137" s="265"/>
      <c r="HQ137" s="265"/>
      <c r="HR137" s="265"/>
      <c r="HS137" s="265"/>
      <c r="HT137" s="265"/>
      <c r="HU137" s="265"/>
      <c r="HV137" s="265"/>
      <c r="HW137" s="265"/>
      <c r="HX137" s="265"/>
      <c r="HY137" s="265"/>
      <c r="HZ137" s="265"/>
      <c r="IA137" s="265"/>
      <c r="IB137" s="265"/>
      <c r="IC137" s="265"/>
      <c r="ID137" s="265"/>
      <c r="IE137" s="265"/>
      <c r="IF137" s="265"/>
      <c r="IG137" s="265"/>
      <c r="IH137" s="265"/>
      <c r="II137" s="265"/>
      <c r="IJ137" s="265"/>
      <c r="IK137" s="265"/>
      <c r="IL137" s="265"/>
      <c r="IM137" s="265"/>
      <c r="IN137" s="265"/>
      <c r="IO137" s="265"/>
      <c r="IP137" s="265"/>
      <c r="IQ137" s="265"/>
      <c r="IR137" s="265"/>
      <c r="IS137" s="265"/>
      <c r="IT137" s="265"/>
      <c r="IU137" s="265"/>
      <c r="IV137" s="265"/>
    </row>
    <row r="138" spans="1:256" s="469" customFormat="1" ht="15" customHeight="1">
      <c r="A138" s="270"/>
      <c r="B138" s="270"/>
      <c r="C138" s="270"/>
      <c r="D138" s="461"/>
      <c r="E138" s="461"/>
      <c r="F138" s="461"/>
      <c r="G138" s="267"/>
      <c r="H138" s="267"/>
      <c r="I138" s="265"/>
      <c r="J138" s="266"/>
      <c r="K138" s="265"/>
      <c r="L138" s="265"/>
      <c r="M138" s="266"/>
      <c r="N138" s="265"/>
      <c r="O138" s="265"/>
      <c r="P138" s="265"/>
      <c r="Q138" s="265"/>
      <c r="R138" s="265"/>
      <c r="S138" s="265"/>
      <c r="T138" s="265"/>
      <c r="U138" s="265"/>
      <c r="V138" s="265"/>
      <c r="W138" s="265"/>
      <c r="X138" s="265"/>
      <c r="Y138" s="265"/>
      <c r="Z138" s="265"/>
      <c r="AA138" s="265"/>
      <c r="AB138" s="265"/>
      <c r="AC138" s="265"/>
      <c r="AD138" s="265"/>
      <c r="AE138" s="265"/>
      <c r="AF138" s="265"/>
      <c r="AG138" s="265"/>
      <c r="AH138" s="265"/>
      <c r="AI138" s="265"/>
      <c r="AJ138" s="265"/>
      <c r="AK138" s="265"/>
      <c r="AL138" s="265"/>
      <c r="AM138" s="265"/>
      <c r="AN138" s="265"/>
      <c r="AO138" s="265"/>
      <c r="AP138" s="265"/>
      <c r="AQ138" s="265"/>
      <c r="AR138" s="265"/>
      <c r="AS138" s="265"/>
      <c r="AT138" s="265"/>
      <c r="AU138" s="265"/>
      <c r="AV138" s="265"/>
      <c r="AW138" s="265"/>
      <c r="AX138" s="265"/>
      <c r="AY138" s="265"/>
      <c r="AZ138" s="265"/>
      <c r="BA138" s="265"/>
      <c r="BB138" s="265"/>
      <c r="BC138" s="265"/>
      <c r="BD138" s="265"/>
      <c r="BE138" s="265"/>
      <c r="BF138" s="265"/>
      <c r="BG138" s="265"/>
      <c r="BH138" s="265"/>
      <c r="BI138" s="265"/>
      <c r="BJ138" s="265"/>
      <c r="BK138" s="265"/>
      <c r="BL138" s="265"/>
      <c r="BM138" s="265"/>
      <c r="BN138" s="265"/>
      <c r="BO138" s="265"/>
      <c r="BP138" s="265"/>
      <c r="BQ138" s="265"/>
      <c r="BR138" s="265"/>
      <c r="BS138" s="265"/>
      <c r="BT138" s="265"/>
      <c r="BU138" s="265"/>
      <c r="BV138" s="265"/>
      <c r="BW138" s="265"/>
      <c r="BX138" s="265"/>
      <c r="BY138" s="265"/>
      <c r="BZ138" s="265"/>
      <c r="CA138" s="265"/>
      <c r="CB138" s="265"/>
      <c r="CC138" s="265"/>
      <c r="CD138" s="265"/>
      <c r="CE138" s="265"/>
      <c r="CF138" s="265"/>
      <c r="CG138" s="265"/>
      <c r="CH138" s="265"/>
      <c r="CI138" s="265"/>
      <c r="CJ138" s="265"/>
      <c r="CK138" s="265"/>
      <c r="CL138" s="265"/>
      <c r="CM138" s="265"/>
      <c r="CN138" s="265"/>
      <c r="CO138" s="265"/>
      <c r="CP138" s="265"/>
      <c r="CQ138" s="265"/>
      <c r="CR138" s="265"/>
      <c r="CS138" s="265"/>
      <c r="CT138" s="265"/>
      <c r="CU138" s="265"/>
      <c r="CV138" s="265"/>
      <c r="CW138" s="265"/>
      <c r="CX138" s="265"/>
      <c r="CY138" s="265"/>
      <c r="CZ138" s="265"/>
      <c r="DA138" s="265"/>
      <c r="DB138" s="265"/>
      <c r="DC138" s="265"/>
      <c r="DD138" s="265"/>
      <c r="DE138" s="265"/>
      <c r="DF138" s="265"/>
      <c r="DG138" s="265"/>
      <c r="DH138" s="265"/>
      <c r="DI138" s="265"/>
      <c r="DJ138" s="265"/>
      <c r="DK138" s="265"/>
      <c r="DL138" s="265"/>
      <c r="DM138" s="265"/>
      <c r="DN138" s="265"/>
      <c r="DO138" s="265"/>
      <c r="DP138" s="265"/>
      <c r="DQ138" s="265"/>
      <c r="DR138" s="265"/>
      <c r="DS138" s="265"/>
      <c r="DT138" s="265"/>
      <c r="DU138" s="265"/>
      <c r="DV138" s="265"/>
      <c r="DW138" s="265"/>
      <c r="DX138" s="265"/>
      <c r="DY138" s="265"/>
      <c r="DZ138" s="265"/>
      <c r="EA138" s="265"/>
      <c r="EB138" s="265"/>
      <c r="EC138" s="265"/>
      <c r="ED138" s="265"/>
      <c r="EE138" s="265"/>
      <c r="EF138" s="265"/>
      <c r="EG138" s="265"/>
      <c r="EH138" s="265"/>
      <c r="EI138" s="265"/>
      <c r="EJ138" s="265"/>
      <c r="EK138" s="265"/>
      <c r="EL138" s="265"/>
      <c r="EM138" s="265"/>
      <c r="EN138" s="265"/>
      <c r="EO138" s="265"/>
      <c r="EP138" s="265"/>
      <c r="EQ138" s="265"/>
      <c r="ER138" s="265"/>
      <c r="ES138" s="265"/>
      <c r="ET138" s="265"/>
      <c r="EU138" s="265"/>
      <c r="EV138" s="265"/>
      <c r="EW138" s="265"/>
      <c r="EX138" s="265"/>
      <c r="EY138" s="265"/>
      <c r="EZ138" s="265"/>
      <c r="FA138" s="265"/>
      <c r="FB138" s="265"/>
      <c r="FC138" s="265"/>
      <c r="FD138" s="265"/>
      <c r="FE138" s="265"/>
      <c r="FF138" s="265"/>
      <c r="FG138" s="265"/>
      <c r="FH138" s="265"/>
      <c r="FI138" s="265"/>
      <c r="FJ138" s="265"/>
      <c r="FK138" s="265"/>
      <c r="FL138" s="265"/>
      <c r="FM138" s="265"/>
      <c r="FN138" s="265"/>
      <c r="FO138" s="265"/>
      <c r="FP138" s="265"/>
      <c r="FQ138" s="265"/>
      <c r="FR138" s="265"/>
      <c r="FS138" s="265"/>
      <c r="FT138" s="265"/>
      <c r="FU138" s="265"/>
      <c r="FV138" s="265"/>
      <c r="FW138" s="265"/>
      <c r="FX138" s="265"/>
      <c r="FY138" s="265"/>
      <c r="FZ138" s="265"/>
      <c r="GA138" s="265"/>
      <c r="GB138" s="265"/>
      <c r="GC138" s="265"/>
      <c r="GD138" s="265"/>
      <c r="GE138" s="265"/>
      <c r="GF138" s="265"/>
      <c r="GG138" s="265"/>
      <c r="GH138" s="265"/>
      <c r="GI138" s="265"/>
      <c r="GJ138" s="265"/>
      <c r="GK138" s="265"/>
      <c r="GL138" s="265"/>
      <c r="GM138" s="265"/>
      <c r="GN138" s="265"/>
      <c r="GO138" s="265"/>
      <c r="GP138" s="265"/>
      <c r="GQ138" s="265"/>
      <c r="GR138" s="265"/>
      <c r="GS138" s="265"/>
      <c r="GT138" s="265"/>
      <c r="GU138" s="265"/>
      <c r="GV138" s="265"/>
      <c r="GW138" s="265"/>
      <c r="GX138" s="265"/>
      <c r="GY138" s="265"/>
      <c r="GZ138" s="265"/>
      <c r="HA138" s="265"/>
      <c r="HB138" s="265"/>
      <c r="HC138" s="265"/>
      <c r="HD138" s="265"/>
      <c r="HE138" s="265"/>
      <c r="HF138" s="265"/>
      <c r="HG138" s="265"/>
      <c r="HH138" s="265"/>
      <c r="HI138" s="265"/>
      <c r="HJ138" s="265"/>
      <c r="HK138" s="265"/>
      <c r="HL138" s="265"/>
      <c r="HM138" s="265"/>
      <c r="HN138" s="265"/>
      <c r="HO138" s="265"/>
      <c r="HP138" s="265"/>
      <c r="HQ138" s="265"/>
      <c r="HR138" s="265"/>
      <c r="HS138" s="265"/>
      <c r="HT138" s="265"/>
      <c r="HU138" s="265"/>
      <c r="HV138" s="265"/>
      <c r="HW138" s="265"/>
      <c r="HX138" s="265"/>
      <c r="HY138" s="265"/>
      <c r="HZ138" s="265"/>
      <c r="IA138" s="265"/>
      <c r="IB138" s="265"/>
      <c r="IC138" s="265"/>
      <c r="ID138" s="265"/>
      <c r="IE138" s="265"/>
      <c r="IF138" s="265"/>
      <c r="IG138" s="265"/>
      <c r="IH138" s="265"/>
      <c r="II138" s="265"/>
      <c r="IJ138" s="265"/>
      <c r="IK138" s="265"/>
      <c r="IL138" s="265"/>
      <c r="IM138" s="265"/>
      <c r="IN138" s="265"/>
      <c r="IO138" s="265"/>
      <c r="IP138" s="265"/>
      <c r="IQ138" s="265"/>
      <c r="IR138" s="265"/>
      <c r="IS138" s="265"/>
      <c r="IT138" s="265"/>
      <c r="IU138" s="265"/>
      <c r="IV138" s="265"/>
    </row>
    <row r="139" spans="1:256" s="469" customFormat="1" ht="15" customHeight="1">
      <c r="A139" s="270"/>
      <c r="B139" s="270"/>
      <c r="C139" s="270"/>
      <c r="D139" s="461"/>
      <c r="E139" s="461"/>
      <c r="F139" s="461"/>
      <c r="G139" s="267"/>
      <c r="H139" s="267"/>
      <c r="I139" s="265"/>
      <c r="J139" s="266"/>
      <c r="K139" s="265"/>
      <c r="L139" s="265"/>
      <c r="M139" s="266"/>
      <c r="N139" s="265"/>
      <c r="O139" s="265"/>
      <c r="P139" s="265"/>
      <c r="Q139" s="265"/>
      <c r="R139" s="265"/>
      <c r="S139" s="265"/>
      <c r="T139" s="265"/>
      <c r="U139" s="265"/>
      <c r="V139" s="265"/>
      <c r="W139" s="265"/>
      <c r="X139" s="265"/>
      <c r="Y139" s="265"/>
      <c r="Z139" s="265"/>
      <c r="AA139" s="265"/>
      <c r="AB139" s="265"/>
      <c r="AC139" s="265"/>
      <c r="AD139" s="265"/>
      <c r="AE139" s="265"/>
      <c r="AF139" s="265"/>
      <c r="AG139" s="265"/>
      <c r="AH139" s="265"/>
      <c r="AI139" s="265"/>
      <c r="AJ139" s="265"/>
      <c r="AK139" s="265"/>
      <c r="AL139" s="265"/>
      <c r="AM139" s="265"/>
      <c r="AN139" s="265"/>
      <c r="AO139" s="265"/>
      <c r="AP139" s="265"/>
      <c r="AQ139" s="265"/>
      <c r="AR139" s="265"/>
      <c r="AS139" s="265"/>
      <c r="AT139" s="265"/>
      <c r="AU139" s="265"/>
      <c r="AV139" s="265"/>
      <c r="AW139" s="265"/>
      <c r="AX139" s="265"/>
      <c r="AY139" s="265"/>
      <c r="AZ139" s="265"/>
      <c r="BA139" s="265"/>
      <c r="BB139" s="265"/>
      <c r="BC139" s="265"/>
      <c r="BD139" s="265"/>
      <c r="BE139" s="265"/>
      <c r="BF139" s="265"/>
      <c r="BG139" s="265"/>
      <c r="BH139" s="265"/>
      <c r="BI139" s="265"/>
      <c r="BJ139" s="265"/>
      <c r="BK139" s="265"/>
      <c r="BL139" s="265"/>
      <c r="BM139" s="265"/>
      <c r="BN139" s="265"/>
      <c r="BO139" s="265"/>
      <c r="BP139" s="265"/>
      <c r="BQ139" s="265"/>
      <c r="BR139" s="265"/>
      <c r="BS139" s="265"/>
      <c r="BT139" s="265"/>
      <c r="BU139" s="265"/>
      <c r="BV139" s="265"/>
      <c r="BW139" s="265"/>
      <c r="BX139" s="265"/>
      <c r="BY139" s="265"/>
      <c r="BZ139" s="265"/>
      <c r="CA139" s="265"/>
      <c r="CB139" s="265"/>
      <c r="CC139" s="265"/>
      <c r="CD139" s="265"/>
      <c r="CE139" s="265"/>
      <c r="CF139" s="265"/>
      <c r="CG139" s="265"/>
      <c r="CH139" s="265"/>
      <c r="CI139" s="265"/>
      <c r="CJ139" s="265"/>
      <c r="CK139" s="265"/>
      <c r="CL139" s="265"/>
      <c r="CM139" s="265"/>
      <c r="CN139" s="265"/>
      <c r="CO139" s="265"/>
      <c r="CP139" s="265"/>
      <c r="CQ139" s="265"/>
      <c r="CR139" s="265"/>
      <c r="CS139" s="265"/>
      <c r="CT139" s="265"/>
      <c r="CU139" s="265"/>
      <c r="CV139" s="265"/>
      <c r="CW139" s="265"/>
      <c r="CX139" s="265"/>
      <c r="CY139" s="265"/>
      <c r="CZ139" s="265"/>
      <c r="DA139" s="265"/>
      <c r="DB139" s="265"/>
      <c r="DC139" s="265"/>
      <c r="DD139" s="265"/>
      <c r="DE139" s="265"/>
      <c r="DF139" s="265"/>
      <c r="DG139" s="265"/>
      <c r="DH139" s="265"/>
      <c r="DI139" s="265"/>
      <c r="DJ139" s="265"/>
      <c r="DK139" s="265"/>
      <c r="DL139" s="265"/>
      <c r="DM139" s="265"/>
      <c r="DN139" s="265"/>
      <c r="DO139" s="265"/>
      <c r="DP139" s="265"/>
      <c r="DQ139" s="265"/>
      <c r="DR139" s="265"/>
      <c r="DS139" s="265"/>
      <c r="DT139" s="265"/>
      <c r="DU139" s="265"/>
      <c r="DV139" s="265"/>
      <c r="DW139" s="265"/>
      <c r="DX139" s="265"/>
      <c r="DY139" s="265"/>
      <c r="DZ139" s="265"/>
      <c r="EA139" s="265"/>
      <c r="EB139" s="265"/>
      <c r="EC139" s="265"/>
      <c r="ED139" s="265"/>
      <c r="EE139" s="265"/>
      <c r="EF139" s="265"/>
      <c r="EG139" s="265"/>
      <c r="EH139" s="265"/>
      <c r="EI139" s="265"/>
      <c r="EJ139" s="265"/>
      <c r="EK139" s="265"/>
      <c r="EL139" s="265"/>
      <c r="EM139" s="265"/>
      <c r="EN139" s="265"/>
      <c r="EO139" s="265"/>
      <c r="EP139" s="265"/>
      <c r="EQ139" s="265"/>
      <c r="ER139" s="265"/>
      <c r="ES139" s="265"/>
      <c r="ET139" s="265"/>
      <c r="EU139" s="265"/>
      <c r="EV139" s="265"/>
      <c r="EW139" s="265"/>
      <c r="EX139" s="265"/>
      <c r="EY139" s="265"/>
      <c r="EZ139" s="265"/>
      <c r="FA139" s="265"/>
      <c r="FB139" s="265"/>
      <c r="FC139" s="265"/>
      <c r="FD139" s="265"/>
      <c r="FE139" s="265"/>
      <c r="FF139" s="265"/>
      <c r="FG139" s="265"/>
      <c r="FH139" s="265"/>
      <c r="FI139" s="265"/>
      <c r="FJ139" s="265"/>
      <c r="FK139" s="265"/>
      <c r="FL139" s="265"/>
      <c r="FM139" s="265"/>
      <c r="FN139" s="265"/>
      <c r="FO139" s="265"/>
      <c r="FP139" s="265"/>
      <c r="FQ139" s="265"/>
      <c r="FR139" s="265"/>
      <c r="FS139" s="265"/>
      <c r="FT139" s="265"/>
      <c r="FU139" s="265"/>
      <c r="FV139" s="265"/>
      <c r="FW139" s="265"/>
      <c r="FX139" s="265"/>
      <c r="FY139" s="265"/>
      <c r="FZ139" s="265"/>
      <c r="GA139" s="265"/>
      <c r="GB139" s="265"/>
      <c r="GC139" s="265"/>
      <c r="GD139" s="265"/>
      <c r="GE139" s="265"/>
      <c r="GF139" s="265"/>
      <c r="GG139" s="265"/>
      <c r="GH139" s="265"/>
      <c r="GI139" s="265"/>
      <c r="GJ139" s="265"/>
      <c r="GK139" s="265"/>
      <c r="GL139" s="265"/>
      <c r="GM139" s="265"/>
      <c r="GN139" s="265"/>
      <c r="GO139" s="265"/>
      <c r="GP139" s="265"/>
      <c r="GQ139" s="265"/>
      <c r="GR139" s="265"/>
      <c r="GS139" s="265"/>
      <c r="GT139" s="265"/>
      <c r="GU139" s="265"/>
      <c r="GV139" s="265"/>
      <c r="GW139" s="265"/>
      <c r="GX139" s="265"/>
      <c r="GY139" s="265"/>
      <c r="GZ139" s="265"/>
      <c r="HA139" s="265"/>
      <c r="HB139" s="265"/>
      <c r="HC139" s="265"/>
      <c r="HD139" s="265"/>
      <c r="HE139" s="265"/>
      <c r="HF139" s="265"/>
      <c r="HG139" s="265"/>
      <c r="HH139" s="265"/>
      <c r="HI139" s="265"/>
      <c r="HJ139" s="265"/>
      <c r="HK139" s="265"/>
      <c r="HL139" s="265"/>
      <c r="HM139" s="265"/>
      <c r="HN139" s="265"/>
      <c r="HO139" s="265"/>
      <c r="HP139" s="265"/>
      <c r="HQ139" s="265"/>
      <c r="HR139" s="265"/>
      <c r="HS139" s="265"/>
      <c r="HT139" s="265"/>
      <c r="HU139" s="265"/>
      <c r="HV139" s="265"/>
      <c r="HW139" s="265"/>
      <c r="HX139" s="265"/>
      <c r="HY139" s="265"/>
      <c r="HZ139" s="265"/>
      <c r="IA139" s="265"/>
      <c r="IB139" s="265"/>
      <c r="IC139" s="265"/>
      <c r="ID139" s="265"/>
      <c r="IE139" s="265"/>
      <c r="IF139" s="265"/>
      <c r="IG139" s="265"/>
      <c r="IH139" s="265"/>
      <c r="II139" s="265"/>
      <c r="IJ139" s="265"/>
      <c r="IK139" s="265"/>
      <c r="IL139" s="265"/>
      <c r="IM139" s="265"/>
      <c r="IN139" s="265"/>
      <c r="IO139" s="265"/>
      <c r="IP139" s="265"/>
      <c r="IQ139" s="265"/>
      <c r="IR139" s="265"/>
      <c r="IS139" s="265"/>
      <c r="IT139" s="265"/>
      <c r="IU139" s="265"/>
      <c r="IV139" s="265"/>
    </row>
    <row r="140" spans="1:256" s="469" customFormat="1" ht="15" customHeight="1">
      <c r="A140" s="270"/>
      <c r="B140" s="270"/>
      <c r="C140" s="270"/>
      <c r="D140" s="461"/>
      <c r="E140" s="461"/>
      <c r="F140" s="461"/>
      <c r="G140" s="267"/>
      <c r="H140" s="267"/>
      <c r="I140" s="265"/>
      <c r="J140" s="266"/>
      <c r="K140" s="265"/>
      <c r="L140" s="265"/>
      <c r="M140" s="266"/>
      <c r="N140" s="265"/>
      <c r="O140" s="265"/>
      <c r="P140" s="265"/>
      <c r="Q140" s="265"/>
      <c r="R140" s="265"/>
      <c r="S140" s="265"/>
      <c r="T140" s="265"/>
      <c r="U140" s="265"/>
      <c r="V140" s="265"/>
      <c r="W140" s="265"/>
      <c r="X140" s="265"/>
      <c r="Y140" s="265"/>
      <c r="Z140" s="265"/>
      <c r="AA140" s="265"/>
      <c r="AB140" s="265"/>
      <c r="AC140" s="265"/>
      <c r="AD140" s="265"/>
      <c r="AE140" s="265"/>
      <c r="AF140" s="265"/>
      <c r="AG140" s="265"/>
      <c r="AH140" s="265"/>
      <c r="AI140" s="265"/>
      <c r="AJ140" s="265"/>
      <c r="AK140" s="265"/>
      <c r="AL140" s="265"/>
      <c r="AM140" s="265"/>
      <c r="AN140" s="265"/>
      <c r="AO140" s="265"/>
      <c r="AP140" s="265"/>
      <c r="AQ140" s="265"/>
      <c r="AR140" s="265"/>
      <c r="AS140" s="265"/>
      <c r="AT140" s="265"/>
      <c r="AU140" s="265"/>
      <c r="AV140" s="265"/>
      <c r="AW140" s="265"/>
      <c r="AX140" s="265"/>
      <c r="AY140" s="265"/>
      <c r="AZ140" s="265"/>
      <c r="BA140" s="265"/>
      <c r="BB140" s="265"/>
      <c r="BC140" s="265"/>
      <c r="BD140" s="265"/>
      <c r="BE140" s="265"/>
      <c r="BF140" s="265"/>
      <c r="BG140" s="265"/>
      <c r="BH140" s="265"/>
      <c r="BI140" s="265"/>
      <c r="BJ140" s="265"/>
      <c r="BK140" s="265"/>
      <c r="BL140" s="265"/>
      <c r="BM140" s="265"/>
      <c r="BN140" s="265"/>
      <c r="BO140" s="265"/>
      <c r="BP140" s="265"/>
      <c r="BQ140" s="265"/>
      <c r="BR140" s="265"/>
      <c r="BS140" s="265"/>
      <c r="BT140" s="265"/>
      <c r="BU140" s="265"/>
      <c r="BV140" s="265"/>
      <c r="BW140" s="265"/>
      <c r="BX140" s="265"/>
      <c r="BY140" s="265"/>
      <c r="BZ140" s="265"/>
      <c r="CA140" s="265"/>
      <c r="CB140" s="265"/>
      <c r="CC140" s="265"/>
      <c r="CD140" s="265"/>
      <c r="CE140" s="265"/>
      <c r="CF140" s="265"/>
      <c r="CG140" s="265"/>
      <c r="CH140" s="265"/>
      <c r="CI140" s="265"/>
      <c r="CJ140" s="265"/>
      <c r="CK140" s="265"/>
      <c r="CL140" s="265"/>
      <c r="CM140" s="265"/>
      <c r="CN140" s="265"/>
      <c r="CO140" s="265"/>
      <c r="CP140" s="265"/>
      <c r="CQ140" s="265"/>
      <c r="CR140" s="265"/>
      <c r="CS140" s="265"/>
      <c r="CT140" s="265"/>
      <c r="CU140" s="265"/>
      <c r="CV140" s="265"/>
      <c r="CW140" s="265"/>
      <c r="CX140" s="265"/>
      <c r="CY140" s="265"/>
      <c r="CZ140" s="265"/>
      <c r="DA140" s="265"/>
      <c r="DB140" s="265"/>
      <c r="DC140" s="265"/>
      <c r="DD140" s="265"/>
      <c r="DE140" s="265"/>
      <c r="DF140" s="265"/>
      <c r="DG140" s="265"/>
      <c r="DH140" s="265"/>
      <c r="DI140" s="265"/>
      <c r="DJ140" s="265"/>
      <c r="DK140" s="265"/>
      <c r="DL140" s="265"/>
      <c r="DM140" s="265"/>
      <c r="DN140" s="265"/>
      <c r="DO140" s="265"/>
      <c r="DP140" s="265"/>
      <c r="DQ140" s="265"/>
      <c r="DR140" s="265"/>
      <c r="DS140" s="265"/>
      <c r="DT140" s="265"/>
      <c r="DU140" s="265"/>
      <c r="DV140" s="265"/>
      <c r="DW140" s="265"/>
      <c r="DX140" s="265"/>
      <c r="DY140" s="265"/>
      <c r="DZ140" s="265"/>
      <c r="EA140" s="265"/>
      <c r="EB140" s="265"/>
      <c r="EC140" s="265"/>
      <c r="ED140" s="265"/>
      <c r="EE140" s="265"/>
      <c r="EF140" s="265"/>
      <c r="EG140" s="265"/>
      <c r="EH140" s="265"/>
      <c r="EI140" s="265"/>
      <c r="EJ140" s="265"/>
      <c r="EK140" s="265"/>
      <c r="EL140" s="265"/>
      <c r="EM140" s="265"/>
      <c r="EN140" s="265"/>
      <c r="EO140" s="265"/>
      <c r="EP140" s="265"/>
      <c r="EQ140" s="265"/>
      <c r="ER140" s="265"/>
      <c r="ES140" s="265"/>
      <c r="ET140" s="265"/>
      <c r="EU140" s="265"/>
      <c r="EV140" s="265"/>
      <c r="EW140" s="265"/>
      <c r="EX140" s="265"/>
      <c r="EY140" s="265"/>
      <c r="EZ140" s="265"/>
      <c r="FA140" s="265"/>
      <c r="FB140" s="265"/>
      <c r="FC140" s="265"/>
      <c r="FD140" s="265"/>
      <c r="FE140" s="265"/>
      <c r="FF140" s="265"/>
      <c r="FG140" s="265"/>
      <c r="FH140" s="265"/>
      <c r="FI140" s="265"/>
      <c r="FJ140" s="265"/>
      <c r="FK140" s="265"/>
      <c r="FL140" s="265"/>
      <c r="FM140" s="265"/>
      <c r="FN140" s="265"/>
      <c r="FO140" s="265"/>
      <c r="FP140" s="265"/>
      <c r="FQ140" s="265"/>
      <c r="FR140" s="265"/>
      <c r="FS140" s="265"/>
      <c r="FT140" s="265"/>
      <c r="FU140" s="265"/>
      <c r="FV140" s="265"/>
      <c r="FW140" s="265"/>
      <c r="FX140" s="265"/>
      <c r="FY140" s="265"/>
      <c r="FZ140" s="265"/>
      <c r="GA140" s="265"/>
      <c r="GB140" s="265"/>
      <c r="GC140" s="265"/>
      <c r="GD140" s="265"/>
      <c r="GE140" s="265"/>
      <c r="GF140" s="265"/>
      <c r="GG140" s="265"/>
      <c r="GH140" s="265"/>
      <c r="GI140" s="265"/>
      <c r="GJ140" s="265"/>
      <c r="GK140" s="265"/>
      <c r="GL140" s="265"/>
      <c r="GM140" s="265"/>
      <c r="GN140" s="265"/>
      <c r="GO140" s="265"/>
      <c r="GP140" s="265"/>
      <c r="GQ140" s="265"/>
      <c r="GR140" s="265"/>
      <c r="GS140" s="265"/>
      <c r="GT140" s="265"/>
      <c r="GU140" s="265"/>
      <c r="GV140" s="265"/>
      <c r="GW140" s="265"/>
      <c r="GX140" s="265"/>
      <c r="GY140" s="265"/>
      <c r="GZ140" s="265"/>
      <c r="HA140" s="265"/>
      <c r="HB140" s="265"/>
      <c r="HC140" s="265"/>
      <c r="HD140" s="265"/>
      <c r="HE140" s="265"/>
      <c r="HF140" s="265"/>
      <c r="HG140" s="265"/>
      <c r="HH140" s="265"/>
      <c r="HI140" s="265"/>
      <c r="HJ140" s="265"/>
      <c r="HK140" s="265"/>
      <c r="HL140" s="265"/>
      <c r="HM140" s="265"/>
      <c r="HN140" s="265"/>
      <c r="HO140" s="265"/>
      <c r="HP140" s="265"/>
      <c r="HQ140" s="265"/>
      <c r="HR140" s="265"/>
      <c r="HS140" s="265"/>
      <c r="HT140" s="265"/>
      <c r="HU140" s="265"/>
      <c r="HV140" s="265"/>
      <c r="HW140" s="265"/>
      <c r="HX140" s="265"/>
      <c r="HY140" s="265"/>
      <c r="HZ140" s="265"/>
      <c r="IA140" s="265"/>
      <c r="IB140" s="265"/>
      <c r="IC140" s="265"/>
      <c r="ID140" s="265"/>
      <c r="IE140" s="265"/>
      <c r="IF140" s="265"/>
      <c r="IG140" s="265"/>
      <c r="IH140" s="265"/>
      <c r="II140" s="265"/>
      <c r="IJ140" s="265"/>
      <c r="IK140" s="265"/>
      <c r="IL140" s="265"/>
      <c r="IM140" s="265"/>
      <c r="IN140" s="265"/>
      <c r="IO140" s="265"/>
      <c r="IP140" s="265"/>
      <c r="IQ140" s="265"/>
      <c r="IR140" s="265"/>
      <c r="IS140" s="265"/>
      <c r="IT140" s="265"/>
      <c r="IU140" s="265"/>
      <c r="IV140" s="265"/>
    </row>
    <row r="141" spans="1:256" s="469" customFormat="1" ht="15" customHeight="1">
      <c r="A141" s="270"/>
      <c r="B141" s="270"/>
      <c r="C141" s="270"/>
      <c r="D141" s="461"/>
      <c r="E141" s="461"/>
      <c r="F141" s="461"/>
      <c r="G141" s="267"/>
      <c r="H141" s="267"/>
      <c r="I141" s="265"/>
      <c r="J141" s="266"/>
      <c r="K141" s="265"/>
      <c r="L141" s="265"/>
      <c r="M141" s="266"/>
      <c r="N141" s="265"/>
      <c r="O141" s="265"/>
      <c r="P141" s="265"/>
      <c r="Q141" s="265"/>
      <c r="R141" s="265"/>
      <c r="S141" s="265"/>
      <c r="T141" s="265"/>
      <c r="U141" s="265"/>
      <c r="V141" s="265"/>
      <c r="W141" s="265"/>
      <c r="X141" s="265"/>
      <c r="Y141" s="265"/>
      <c r="Z141" s="265"/>
      <c r="AA141" s="265"/>
      <c r="AB141" s="265"/>
      <c r="AC141" s="265"/>
      <c r="AD141" s="265"/>
      <c r="AE141" s="265"/>
      <c r="AF141" s="265"/>
      <c r="AG141" s="265"/>
      <c r="AH141" s="265"/>
      <c r="AI141" s="265"/>
      <c r="AJ141" s="265"/>
      <c r="AK141" s="265"/>
      <c r="AL141" s="265"/>
      <c r="AM141" s="265"/>
      <c r="AN141" s="265"/>
      <c r="AO141" s="265"/>
      <c r="AP141" s="265"/>
      <c r="AQ141" s="265"/>
      <c r="AR141" s="265"/>
      <c r="AS141" s="265"/>
      <c r="AT141" s="265"/>
      <c r="AU141" s="265"/>
      <c r="AV141" s="265"/>
      <c r="AW141" s="265"/>
      <c r="AX141" s="265"/>
      <c r="AY141" s="265"/>
      <c r="AZ141" s="265"/>
      <c r="BA141" s="265"/>
      <c r="BB141" s="265"/>
      <c r="BC141" s="265"/>
      <c r="BD141" s="265"/>
      <c r="BE141" s="265"/>
      <c r="BF141" s="265"/>
      <c r="BG141" s="265"/>
      <c r="BH141" s="265"/>
      <c r="BI141" s="265"/>
      <c r="BJ141" s="265"/>
      <c r="BK141" s="265"/>
      <c r="BL141" s="265"/>
      <c r="BM141" s="265"/>
      <c r="BN141" s="265"/>
      <c r="BO141" s="265"/>
      <c r="BP141" s="265"/>
      <c r="BQ141" s="265"/>
      <c r="BR141" s="265"/>
      <c r="BS141" s="265"/>
      <c r="BT141" s="265"/>
      <c r="BU141" s="265"/>
      <c r="BV141" s="265"/>
      <c r="BW141" s="265"/>
      <c r="BX141" s="265"/>
      <c r="BY141" s="265"/>
      <c r="BZ141" s="265"/>
      <c r="CA141" s="265"/>
      <c r="CB141" s="265"/>
      <c r="CC141" s="265"/>
      <c r="CD141" s="265"/>
      <c r="CE141" s="265"/>
      <c r="CF141" s="265"/>
      <c r="CG141" s="265"/>
      <c r="CH141" s="265"/>
      <c r="CI141" s="265"/>
      <c r="CJ141" s="265"/>
      <c r="CK141" s="265"/>
      <c r="CL141" s="265"/>
      <c r="CM141" s="265"/>
      <c r="CN141" s="265"/>
      <c r="CO141" s="265"/>
      <c r="CP141" s="265"/>
      <c r="CQ141" s="265"/>
      <c r="CR141" s="265"/>
      <c r="CS141" s="265"/>
      <c r="CT141" s="265"/>
      <c r="CU141" s="265"/>
      <c r="CV141" s="265"/>
      <c r="CW141" s="265"/>
      <c r="CX141" s="265"/>
      <c r="CY141" s="265"/>
      <c r="CZ141" s="265"/>
      <c r="DA141" s="265"/>
      <c r="DB141" s="265"/>
      <c r="DC141" s="265"/>
      <c r="DD141" s="265"/>
      <c r="DE141" s="265"/>
      <c r="DF141" s="265"/>
      <c r="DG141" s="265"/>
      <c r="DH141" s="265"/>
      <c r="DI141" s="265"/>
      <c r="DJ141" s="265"/>
      <c r="DK141" s="265"/>
      <c r="DL141" s="265"/>
      <c r="DM141" s="265"/>
      <c r="DN141" s="265"/>
      <c r="DO141" s="265"/>
      <c r="DP141" s="265"/>
      <c r="DQ141" s="265"/>
      <c r="DR141" s="265"/>
      <c r="DS141" s="265"/>
      <c r="DT141" s="265"/>
      <c r="DU141" s="265"/>
      <c r="DV141" s="265"/>
      <c r="DW141" s="265"/>
      <c r="DX141" s="265"/>
      <c r="DY141" s="265"/>
      <c r="DZ141" s="265"/>
      <c r="EA141" s="265"/>
      <c r="EB141" s="265"/>
      <c r="EC141" s="265"/>
      <c r="ED141" s="265"/>
      <c r="EE141" s="265"/>
      <c r="EF141" s="265"/>
      <c r="EG141" s="265"/>
      <c r="EH141" s="265"/>
      <c r="EI141" s="265"/>
      <c r="EJ141" s="265"/>
      <c r="EK141" s="265"/>
      <c r="EL141" s="265"/>
      <c r="EM141" s="265"/>
      <c r="EN141" s="265"/>
      <c r="EO141" s="265"/>
      <c r="EP141" s="265"/>
      <c r="EQ141" s="265"/>
      <c r="ER141" s="265"/>
      <c r="ES141" s="265"/>
      <c r="ET141" s="265"/>
      <c r="EU141" s="265"/>
      <c r="EV141" s="265"/>
      <c r="EW141" s="265"/>
      <c r="EX141" s="265"/>
      <c r="EY141" s="265"/>
      <c r="EZ141" s="265"/>
      <c r="FA141" s="265"/>
      <c r="FB141" s="265"/>
      <c r="FC141" s="265"/>
      <c r="FD141" s="265"/>
      <c r="FE141" s="265"/>
      <c r="FF141" s="265"/>
      <c r="FG141" s="265"/>
      <c r="FH141" s="265"/>
      <c r="FI141" s="265"/>
      <c r="FJ141" s="265"/>
      <c r="FK141" s="265"/>
      <c r="FL141" s="265"/>
      <c r="FM141" s="265"/>
      <c r="FN141" s="265"/>
      <c r="FO141" s="265"/>
      <c r="FP141" s="265"/>
      <c r="FQ141" s="265"/>
      <c r="FR141" s="265"/>
      <c r="FS141" s="265"/>
      <c r="FT141" s="265"/>
      <c r="FU141" s="265"/>
      <c r="FV141" s="265"/>
      <c r="FW141" s="265"/>
      <c r="FX141" s="265"/>
      <c r="FY141" s="265"/>
      <c r="FZ141" s="265"/>
      <c r="GA141" s="265"/>
      <c r="GB141" s="265"/>
      <c r="GC141" s="265"/>
      <c r="GD141" s="265"/>
      <c r="GE141" s="265"/>
      <c r="GF141" s="265"/>
      <c r="GG141" s="265"/>
      <c r="GH141" s="265"/>
      <c r="GI141" s="265"/>
      <c r="GJ141" s="265"/>
      <c r="GK141" s="265"/>
      <c r="GL141" s="265"/>
      <c r="GM141" s="265"/>
      <c r="GN141" s="265"/>
      <c r="GO141" s="265"/>
      <c r="GP141" s="265"/>
      <c r="GQ141" s="265"/>
      <c r="GR141" s="265"/>
      <c r="GS141" s="265"/>
      <c r="GT141" s="265"/>
      <c r="GU141" s="265"/>
      <c r="GV141" s="265"/>
      <c r="GW141" s="265"/>
      <c r="GX141" s="265"/>
      <c r="GY141" s="265"/>
      <c r="GZ141" s="265"/>
      <c r="HA141" s="265"/>
      <c r="HB141" s="265"/>
      <c r="HC141" s="265"/>
      <c r="HD141" s="265"/>
      <c r="HE141" s="265"/>
      <c r="HF141" s="265"/>
      <c r="HG141" s="265"/>
      <c r="HH141" s="265"/>
      <c r="HI141" s="265"/>
      <c r="HJ141" s="265"/>
      <c r="HK141" s="265"/>
      <c r="HL141" s="265"/>
      <c r="HM141" s="265"/>
      <c r="HN141" s="265"/>
      <c r="HO141" s="265"/>
      <c r="HP141" s="265"/>
      <c r="HQ141" s="265"/>
      <c r="HR141" s="265"/>
      <c r="HS141" s="265"/>
      <c r="HT141" s="265"/>
      <c r="HU141" s="265"/>
      <c r="HV141" s="265"/>
      <c r="HW141" s="265"/>
      <c r="HX141" s="265"/>
      <c r="HY141" s="265"/>
      <c r="HZ141" s="265"/>
      <c r="IA141" s="265"/>
      <c r="IB141" s="265"/>
      <c r="IC141" s="265"/>
      <c r="ID141" s="265"/>
      <c r="IE141" s="265"/>
      <c r="IF141" s="265"/>
      <c r="IG141" s="265"/>
      <c r="IH141" s="265"/>
      <c r="II141" s="265"/>
      <c r="IJ141" s="265"/>
      <c r="IK141" s="265"/>
      <c r="IL141" s="265"/>
      <c r="IM141" s="265"/>
      <c r="IN141" s="265"/>
      <c r="IO141" s="265"/>
      <c r="IP141" s="265"/>
      <c r="IQ141" s="265"/>
      <c r="IR141" s="265"/>
      <c r="IS141" s="265"/>
      <c r="IT141" s="265"/>
      <c r="IU141" s="265"/>
      <c r="IV141" s="265"/>
    </row>
    <row r="142" spans="1:256" s="469" customFormat="1" ht="15" customHeight="1">
      <c r="A142" s="270"/>
      <c r="B142" s="270"/>
      <c r="C142" s="270"/>
      <c r="D142" s="461"/>
      <c r="E142" s="461"/>
      <c r="F142" s="461"/>
      <c r="G142" s="267"/>
      <c r="H142" s="267"/>
      <c r="I142" s="265"/>
      <c r="J142" s="266"/>
      <c r="K142" s="265"/>
      <c r="L142" s="265"/>
      <c r="M142" s="266"/>
      <c r="N142" s="265"/>
      <c r="O142" s="265"/>
      <c r="P142" s="265"/>
      <c r="Q142" s="265"/>
      <c r="R142" s="265"/>
      <c r="S142" s="265"/>
      <c r="T142" s="265"/>
      <c r="U142" s="265"/>
      <c r="V142" s="265"/>
      <c r="W142" s="265"/>
      <c r="X142" s="265"/>
      <c r="Y142" s="265"/>
      <c r="Z142" s="265"/>
      <c r="AA142" s="265"/>
      <c r="AB142" s="265"/>
      <c r="AC142" s="265"/>
      <c r="AD142" s="265"/>
      <c r="AE142" s="265"/>
      <c r="AF142" s="265"/>
      <c r="AG142" s="265"/>
      <c r="AH142" s="265"/>
      <c r="AI142" s="265"/>
      <c r="AJ142" s="265"/>
      <c r="AK142" s="265"/>
      <c r="AL142" s="265"/>
      <c r="AM142" s="265"/>
      <c r="AN142" s="265"/>
      <c r="AO142" s="265"/>
      <c r="AP142" s="265"/>
      <c r="AQ142" s="265"/>
      <c r="AR142" s="265"/>
      <c r="AS142" s="265"/>
      <c r="AT142" s="265"/>
      <c r="AU142" s="265"/>
      <c r="AV142" s="265"/>
      <c r="AW142" s="265"/>
      <c r="AX142" s="265"/>
      <c r="AY142" s="265"/>
      <c r="AZ142" s="265"/>
      <c r="BA142" s="265"/>
      <c r="BB142" s="265"/>
      <c r="BC142" s="265"/>
      <c r="BD142" s="265"/>
      <c r="BE142" s="265"/>
      <c r="BF142" s="265"/>
      <c r="BG142" s="265"/>
      <c r="BH142" s="265"/>
      <c r="BI142" s="265"/>
      <c r="BJ142" s="265"/>
      <c r="BK142" s="265"/>
      <c r="BL142" s="265"/>
      <c r="BM142" s="265"/>
      <c r="BN142" s="265"/>
      <c r="BO142" s="265"/>
      <c r="BP142" s="265"/>
      <c r="BQ142" s="265"/>
      <c r="BR142" s="265"/>
      <c r="BS142" s="265"/>
      <c r="BT142" s="265"/>
      <c r="BU142" s="265"/>
      <c r="BV142" s="265"/>
      <c r="BW142" s="265"/>
      <c r="BX142" s="265"/>
      <c r="BY142" s="265"/>
      <c r="BZ142" s="265"/>
      <c r="CA142" s="265"/>
      <c r="CB142" s="265"/>
      <c r="CC142" s="265"/>
      <c r="CD142" s="265"/>
      <c r="CE142" s="265"/>
      <c r="CF142" s="265"/>
      <c r="CG142" s="265"/>
      <c r="CH142" s="265"/>
      <c r="CI142" s="265"/>
      <c r="CJ142" s="265"/>
      <c r="CK142" s="265"/>
      <c r="CL142" s="265"/>
      <c r="CM142" s="265"/>
      <c r="CN142" s="265"/>
      <c r="CO142" s="265"/>
      <c r="CP142" s="265"/>
      <c r="CQ142" s="265"/>
      <c r="CR142" s="265"/>
      <c r="CS142" s="265"/>
      <c r="CT142" s="265"/>
      <c r="CU142" s="265"/>
      <c r="CV142" s="265"/>
      <c r="CW142" s="265"/>
      <c r="CX142" s="265"/>
      <c r="CY142" s="265"/>
      <c r="CZ142" s="265"/>
      <c r="DA142" s="265"/>
      <c r="DB142" s="265"/>
      <c r="DC142" s="265"/>
      <c r="DD142" s="265"/>
      <c r="DE142" s="265"/>
      <c r="DF142" s="265"/>
      <c r="DG142" s="265"/>
      <c r="DH142" s="265"/>
      <c r="DI142" s="265"/>
      <c r="DJ142" s="265"/>
      <c r="DK142" s="265"/>
      <c r="DL142" s="265"/>
      <c r="DM142" s="265"/>
      <c r="DN142" s="265"/>
      <c r="DO142" s="265"/>
      <c r="DP142" s="265"/>
      <c r="DQ142" s="265"/>
      <c r="DR142" s="265"/>
      <c r="DS142" s="265"/>
      <c r="DT142" s="265"/>
      <c r="DU142" s="265"/>
      <c r="DV142" s="265"/>
      <c r="DW142" s="265"/>
      <c r="DX142" s="265"/>
      <c r="DY142" s="265"/>
      <c r="DZ142" s="265"/>
      <c r="EA142" s="265"/>
      <c r="EB142" s="265"/>
      <c r="EC142" s="265"/>
      <c r="ED142" s="265"/>
      <c r="EE142" s="265"/>
      <c r="EF142" s="265"/>
      <c r="EG142" s="265"/>
      <c r="EH142" s="265"/>
      <c r="EI142" s="265"/>
      <c r="EJ142" s="265"/>
      <c r="EK142" s="265"/>
      <c r="EL142" s="265"/>
      <c r="EM142" s="265"/>
      <c r="EN142" s="265"/>
      <c r="EO142" s="265"/>
      <c r="EP142" s="265"/>
      <c r="EQ142" s="265"/>
      <c r="ER142" s="265"/>
      <c r="ES142" s="265"/>
      <c r="ET142" s="265"/>
      <c r="EU142" s="265"/>
      <c r="EV142" s="265"/>
      <c r="EW142" s="265"/>
      <c r="EX142" s="265"/>
      <c r="EY142" s="265"/>
      <c r="EZ142" s="265"/>
      <c r="FA142" s="265"/>
      <c r="FB142" s="265"/>
      <c r="FC142" s="265"/>
      <c r="FD142" s="265"/>
      <c r="FE142" s="265"/>
      <c r="FF142" s="265"/>
      <c r="FG142" s="265"/>
      <c r="FH142" s="265"/>
      <c r="FI142" s="265"/>
      <c r="FJ142" s="265"/>
      <c r="FK142" s="265"/>
      <c r="FL142" s="265"/>
      <c r="FM142" s="265"/>
      <c r="FN142" s="265"/>
      <c r="FO142" s="265"/>
      <c r="FP142" s="265"/>
      <c r="FQ142" s="265"/>
      <c r="FR142" s="265"/>
      <c r="FS142" s="265"/>
      <c r="FT142" s="265"/>
      <c r="FU142" s="265"/>
      <c r="FV142" s="265"/>
      <c r="FW142" s="265"/>
      <c r="FX142" s="265"/>
      <c r="FY142" s="265"/>
      <c r="FZ142" s="265"/>
      <c r="GA142" s="265"/>
      <c r="GB142" s="265"/>
      <c r="GC142" s="265"/>
      <c r="GD142" s="265"/>
      <c r="GE142" s="265"/>
      <c r="GF142" s="265"/>
      <c r="GG142" s="265"/>
      <c r="GH142" s="265"/>
      <c r="GI142" s="265"/>
      <c r="GJ142" s="265"/>
      <c r="GK142" s="265"/>
      <c r="GL142" s="265"/>
      <c r="GM142" s="265"/>
      <c r="GN142" s="265"/>
      <c r="GO142" s="265"/>
      <c r="GP142" s="265"/>
      <c r="GQ142" s="265"/>
      <c r="GR142" s="265"/>
      <c r="GS142" s="265"/>
      <c r="GT142" s="265"/>
      <c r="GU142" s="265"/>
      <c r="GV142" s="265"/>
      <c r="GW142" s="265"/>
      <c r="GX142" s="265"/>
      <c r="GY142" s="265"/>
      <c r="GZ142" s="265"/>
      <c r="HA142" s="265"/>
      <c r="HB142" s="265"/>
      <c r="HC142" s="265"/>
      <c r="HD142" s="265"/>
      <c r="HE142" s="265"/>
      <c r="HF142" s="265"/>
      <c r="HG142" s="265"/>
      <c r="HH142" s="265"/>
      <c r="HI142" s="265"/>
      <c r="HJ142" s="265"/>
      <c r="HK142" s="265"/>
      <c r="HL142" s="265"/>
      <c r="HM142" s="265"/>
      <c r="HN142" s="265"/>
      <c r="HO142" s="265"/>
      <c r="HP142" s="265"/>
      <c r="HQ142" s="265"/>
      <c r="HR142" s="265"/>
      <c r="HS142" s="265"/>
      <c r="HT142" s="265"/>
      <c r="HU142" s="265"/>
      <c r="HV142" s="265"/>
      <c r="HW142" s="265"/>
      <c r="HX142" s="265"/>
      <c r="HY142" s="265"/>
      <c r="HZ142" s="265"/>
      <c r="IA142" s="265"/>
      <c r="IB142" s="265"/>
      <c r="IC142" s="265"/>
      <c r="ID142" s="265"/>
      <c r="IE142" s="265"/>
      <c r="IF142" s="265"/>
      <c r="IG142" s="265"/>
      <c r="IH142" s="265"/>
      <c r="II142" s="265"/>
      <c r="IJ142" s="265"/>
      <c r="IK142" s="265"/>
      <c r="IL142" s="265"/>
      <c r="IM142" s="265"/>
      <c r="IN142" s="265"/>
      <c r="IO142" s="265"/>
      <c r="IP142" s="265"/>
      <c r="IQ142" s="265"/>
      <c r="IR142" s="265"/>
      <c r="IS142" s="265"/>
      <c r="IT142" s="265"/>
      <c r="IU142" s="265"/>
      <c r="IV142" s="265"/>
    </row>
    <row r="143" spans="1:256" s="469" customFormat="1" ht="15" customHeight="1">
      <c r="A143" s="270"/>
      <c r="B143" s="270"/>
      <c r="C143" s="270"/>
      <c r="D143" s="461"/>
      <c r="E143" s="461"/>
      <c r="F143" s="461"/>
      <c r="G143" s="267"/>
      <c r="H143" s="267"/>
      <c r="I143" s="265"/>
      <c r="J143" s="266"/>
      <c r="K143" s="265"/>
      <c r="L143" s="265"/>
      <c r="M143" s="266"/>
      <c r="N143" s="265"/>
      <c r="O143" s="265"/>
      <c r="P143" s="265"/>
      <c r="Q143" s="265"/>
      <c r="R143" s="265"/>
      <c r="S143" s="265"/>
      <c r="T143" s="265"/>
      <c r="U143" s="265"/>
      <c r="V143" s="265"/>
      <c r="W143" s="265"/>
      <c r="X143" s="265"/>
      <c r="Y143" s="265"/>
      <c r="Z143" s="265"/>
      <c r="AA143" s="265"/>
      <c r="AB143" s="265"/>
      <c r="AC143" s="265"/>
      <c r="AD143" s="265"/>
      <c r="AE143" s="265"/>
      <c r="AF143" s="265"/>
      <c r="AG143" s="265"/>
      <c r="AH143" s="265"/>
      <c r="AI143" s="265"/>
      <c r="AJ143" s="265"/>
      <c r="AK143" s="265"/>
      <c r="AL143" s="265"/>
      <c r="AM143" s="265"/>
      <c r="AN143" s="265"/>
      <c r="AO143" s="265"/>
      <c r="AP143" s="265"/>
      <c r="AQ143" s="265"/>
      <c r="AR143" s="265"/>
      <c r="AS143" s="265"/>
      <c r="AT143" s="265"/>
      <c r="AU143" s="265"/>
      <c r="AV143" s="265"/>
      <c r="AW143" s="265"/>
      <c r="AX143" s="265"/>
      <c r="AY143" s="265"/>
      <c r="AZ143" s="265"/>
      <c r="BA143" s="265"/>
      <c r="BB143" s="265"/>
      <c r="BC143" s="265"/>
      <c r="BD143" s="265"/>
      <c r="BE143" s="265"/>
      <c r="BF143" s="265"/>
      <c r="BG143" s="265"/>
      <c r="BH143" s="265"/>
      <c r="BI143" s="265"/>
      <c r="BJ143" s="265"/>
      <c r="BK143" s="265"/>
      <c r="BL143" s="265"/>
      <c r="BM143" s="265"/>
      <c r="BN143" s="265"/>
      <c r="BO143" s="265"/>
      <c r="BP143" s="265"/>
      <c r="BQ143" s="265"/>
      <c r="BR143" s="265"/>
      <c r="BS143" s="265"/>
      <c r="BT143" s="265"/>
      <c r="BU143" s="265"/>
      <c r="BV143" s="265"/>
      <c r="BW143" s="265"/>
      <c r="BX143" s="265"/>
      <c r="BY143" s="265"/>
      <c r="BZ143" s="265"/>
      <c r="CA143" s="265"/>
      <c r="CB143" s="265"/>
      <c r="CC143" s="265"/>
      <c r="CD143" s="265"/>
      <c r="CE143" s="265"/>
      <c r="CF143" s="265"/>
      <c r="CG143" s="265"/>
      <c r="CH143" s="265"/>
      <c r="CI143" s="265"/>
      <c r="CJ143" s="265"/>
      <c r="CK143" s="265"/>
      <c r="CL143" s="265"/>
      <c r="CM143" s="265"/>
      <c r="CN143" s="265"/>
      <c r="CO143" s="265"/>
      <c r="CP143" s="265"/>
      <c r="CQ143" s="265"/>
      <c r="CR143" s="265"/>
      <c r="CS143" s="265"/>
      <c r="CT143" s="265"/>
      <c r="CU143" s="265"/>
      <c r="CV143" s="265"/>
      <c r="CW143" s="265"/>
      <c r="CX143" s="265"/>
      <c r="CY143" s="265"/>
      <c r="CZ143" s="265"/>
      <c r="DA143" s="265"/>
      <c r="DB143" s="265"/>
      <c r="DC143" s="265"/>
      <c r="DD143" s="265"/>
      <c r="DE143" s="265"/>
      <c r="DF143" s="265"/>
      <c r="DG143" s="265"/>
      <c r="DH143" s="265"/>
      <c r="DI143" s="265"/>
      <c r="DJ143" s="265"/>
      <c r="DK143" s="265"/>
      <c r="DL143" s="265"/>
      <c r="DM143" s="265"/>
      <c r="DN143" s="265"/>
      <c r="DO143" s="265"/>
      <c r="DP143" s="265"/>
      <c r="DQ143" s="265"/>
      <c r="DR143" s="265"/>
      <c r="DS143" s="265"/>
      <c r="DT143" s="265"/>
      <c r="DU143" s="265"/>
      <c r="DV143" s="265"/>
      <c r="DW143" s="265"/>
      <c r="DX143" s="265"/>
      <c r="DY143" s="265"/>
      <c r="DZ143" s="265"/>
      <c r="EA143" s="265"/>
      <c r="EB143" s="265"/>
      <c r="EC143" s="265"/>
      <c r="ED143" s="265"/>
      <c r="EE143" s="265"/>
      <c r="EF143" s="265"/>
      <c r="EG143" s="265"/>
      <c r="EH143" s="265"/>
      <c r="EI143" s="265"/>
      <c r="EJ143" s="265"/>
      <c r="EK143" s="265"/>
      <c r="EL143" s="265"/>
      <c r="EM143" s="265"/>
      <c r="EN143" s="265"/>
      <c r="EO143" s="265"/>
      <c r="EP143" s="265"/>
      <c r="EQ143" s="265"/>
      <c r="ER143" s="265"/>
      <c r="ES143" s="265"/>
      <c r="ET143" s="265"/>
      <c r="EU143" s="265"/>
      <c r="EV143" s="265"/>
      <c r="EW143" s="265"/>
      <c r="EX143" s="265"/>
      <c r="EY143" s="265"/>
      <c r="EZ143" s="265"/>
      <c r="FA143" s="265"/>
      <c r="FB143" s="265"/>
      <c r="FC143" s="265"/>
      <c r="FD143" s="265"/>
      <c r="FE143" s="265"/>
      <c r="FF143" s="265"/>
      <c r="FG143" s="265"/>
      <c r="FH143" s="265"/>
      <c r="FI143" s="265"/>
      <c r="FJ143" s="265"/>
      <c r="FK143" s="265"/>
      <c r="FL143" s="265"/>
      <c r="FM143" s="265"/>
      <c r="FN143" s="265"/>
      <c r="FO143" s="265"/>
      <c r="FP143" s="265"/>
      <c r="FQ143" s="265"/>
      <c r="FR143" s="265"/>
      <c r="FS143" s="265"/>
      <c r="FT143" s="265"/>
      <c r="FU143" s="265"/>
      <c r="FV143" s="265"/>
      <c r="FW143" s="265"/>
      <c r="FX143" s="265"/>
      <c r="FY143" s="265"/>
      <c r="FZ143" s="265"/>
      <c r="GA143" s="265"/>
      <c r="GB143" s="265"/>
      <c r="GC143" s="265"/>
      <c r="GD143" s="265"/>
      <c r="GE143" s="265"/>
      <c r="GF143" s="265"/>
      <c r="GG143" s="265"/>
      <c r="GH143" s="265"/>
      <c r="GI143" s="265"/>
      <c r="GJ143" s="265"/>
      <c r="GK143" s="265"/>
      <c r="GL143" s="265"/>
      <c r="GM143" s="265"/>
      <c r="GN143" s="265"/>
      <c r="GO143" s="265"/>
      <c r="GP143" s="265"/>
      <c r="GQ143" s="265"/>
      <c r="GR143" s="265"/>
      <c r="GS143" s="265"/>
      <c r="GT143" s="265"/>
      <c r="GU143" s="265"/>
      <c r="GV143" s="265"/>
      <c r="GW143" s="265"/>
      <c r="GX143" s="265"/>
      <c r="GY143" s="265"/>
      <c r="GZ143" s="265"/>
      <c r="HA143" s="265"/>
      <c r="HB143" s="265"/>
      <c r="HC143" s="265"/>
      <c r="HD143" s="265"/>
      <c r="HE143" s="265"/>
      <c r="HF143" s="265"/>
      <c r="HG143" s="265"/>
      <c r="HH143" s="265"/>
      <c r="HI143" s="265"/>
      <c r="HJ143" s="265"/>
      <c r="HK143" s="265"/>
      <c r="HL143" s="265"/>
      <c r="HM143" s="265"/>
      <c r="HN143" s="265"/>
      <c r="HO143" s="265"/>
      <c r="HP143" s="265"/>
      <c r="HQ143" s="265"/>
      <c r="HR143" s="265"/>
      <c r="HS143" s="265"/>
      <c r="HT143" s="265"/>
      <c r="HU143" s="265"/>
      <c r="HV143" s="265"/>
      <c r="HW143" s="265"/>
      <c r="HX143" s="265"/>
      <c r="HY143" s="265"/>
      <c r="HZ143" s="265"/>
      <c r="IA143" s="265"/>
      <c r="IB143" s="265"/>
      <c r="IC143" s="265"/>
      <c r="ID143" s="265"/>
      <c r="IE143" s="265"/>
      <c r="IF143" s="265"/>
      <c r="IG143" s="265"/>
      <c r="IH143" s="265"/>
      <c r="II143" s="265"/>
      <c r="IJ143" s="265"/>
      <c r="IK143" s="265"/>
      <c r="IL143" s="265"/>
      <c r="IM143" s="265"/>
      <c r="IN143" s="265"/>
      <c r="IO143" s="265"/>
      <c r="IP143" s="265"/>
      <c r="IQ143" s="265"/>
      <c r="IR143" s="265"/>
      <c r="IS143" s="265"/>
      <c r="IT143" s="265"/>
      <c r="IU143" s="265"/>
      <c r="IV143" s="265"/>
    </row>
    <row r="144" spans="1:256" s="469" customFormat="1" ht="15" customHeight="1">
      <c r="A144" s="270"/>
      <c r="B144" s="270"/>
      <c r="C144" s="270"/>
      <c r="D144" s="461"/>
      <c r="E144" s="461"/>
      <c r="F144" s="461"/>
      <c r="G144" s="267"/>
      <c r="H144" s="267"/>
      <c r="I144" s="265"/>
      <c r="J144" s="266"/>
      <c r="K144" s="265"/>
      <c r="L144" s="265"/>
      <c r="M144" s="266"/>
      <c r="N144" s="265"/>
      <c r="O144" s="265"/>
      <c r="P144" s="265"/>
      <c r="Q144" s="265"/>
      <c r="R144" s="265"/>
      <c r="S144" s="265"/>
      <c r="T144" s="265"/>
      <c r="U144" s="265"/>
      <c r="V144" s="265"/>
      <c r="W144" s="265"/>
      <c r="X144" s="265"/>
      <c r="Y144" s="265"/>
      <c r="Z144" s="265"/>
      <c r="AA144" s="265"/>
      <c r="AB144" s="265"/>
      <c r="AC144" s="265"/>
      <c r="AD144" s="265"/>
      <c r="AE144" s="265"/>
      <c r="AF144" s="265"/>
      <c r="AG144" s="265"/>
      <c r="AH144" s="265"/>
      <c r="AI144" s="265"/>
      <c r="AJ144" s="265"/>
      <c r="AK144" s="265"/>
      <c r="AL144" s="265"/>
      <c r="AM144" s="265"/>
      <c r="AN144" s="265"/>
      <c r="AO144" s="265"/>
      <c r="AP144" s="265"/>
      <c r="AQ144" s="265"/>
      <c r="AR144" s="265"/>
      <c r="AS144" s="265"/>
      <c r="AT144" s="265"/>
      <c r="AU144" s="265"/>
      <c r="AV144" s="265"/>
      <c r="AW144" s="265"/>
      <c r="AX144" s="265"/>
      <c r="AY144" s="265"/>
      <c r="AZ144" s="265"/>
      <c r="BA144" s="265"/>
      <c r="BB144" s="265"/>
      <c r="BC144" s="265"/>
      <c r="BD144" s="265"/>
      <c r="BE144" s="265"/>
      <c r="BF144" s="265"/>
      <c r="BG144" s="265"/>
      <c r="BH144" s="265"/>
      <c r="BI144" s="265"/>
      <c r="BJ144" s="265"/>
      <c r="BK144" s="265"/>
      <c r="BL144" s="265"/>
      <c r="BM144" s="265"/>
      <c r="BN144" s="265"/>
      <c r="BO144" s="265"/>
      <c r="BP144" s="265"/>
      <c r="BQ144" s="265"/>
      <c r="BR144" s="265"/>
      <c r="BS144" s="265"/>
      <c r="BT144" s="265"/>
      <c r="BU144" s="265"/>
      <c r="BV144" s="265"/>
      <c r="BW144" s="265"/>
      <c r="BX144" s="265"/>
      <c r="BY144" s="265"/>
      <c r="BZ144" s="265"/>
      <c r="CA144" s="265"/>
      <c r="CB144" s="265"/>
      <c r="CC144" s="265"/>
      <c r="CD144" s="265"/>
      <c r="CE144" s="265"/>
      <c r="CF144" s="265"/>
      <c r="CG144" s="265"/>
      <c r="CH144" s="265"/>
      <c r="CI144" s="265"/>
      <c r="CJ144" s="265"/>
      <c r="CK144" s="265"/>
      <c r="CL144" s="265"/>
      <c r="CM144" s="265"/>
      <c r="CN144" s="265"/>
      <c r="CO144" s="265"/>
      <c r="CP144" s="265"/>
      <c r="CQ144" s="265"/>
      <c r="CR144" s="265"/>
      <c r="CS144" s="265"/>
      <c r="CT144" s="265"/>
      <c r="CU144" s="265"/>
      <c r="CV144" s="265"/>
      <c r="CW144" s="265"/>
      <c r="CX144" s="265"/>
      <c r="CY144" s="265"/>
      <c r="CZ144" s="265"/>
      <c r="DA144" s="265"/>
      <c r="DB144" s="265"/>
      <c r="DC144" s="265"/>
      <c r="DD144" s="265"/>
      <c r="DE144" s="265"/>
      <c r="DF144" s="265"/>
      <c r="DG144" s="265"/>
      <c r="DH144" s="265"/>
      <c r="DI144" s="265"/>
      <c r="DJ144" s="265"/>
      <c r="DK144" s="265"/>
      <c r="DL144" s="265"/>
      <c r="DM144" s="265"/>
      <c r="DN144" s="265"/>
      <c r="DO144" s="265"/>
      <c r="DP144" s="265"/>
      <c r="DQ144" s="265"/>
      <c r="DR144" s="265"/>
      <c r="DS144" s="265"/>
      <c r="DT144" s="265"/>
      <c r="DU144" s="265"/>
      <c r="DV144" s="265"/>
      <c r="DW144" s="265"/>
      <c r="DX144" s="265"/>
      <c r="DY144" s="265"/>
      <c r="DZ144" s="265"/>
      <c r="EA144" s="265"/>
      <c r="EB144" s="265"/>
      <c r="EC144" s="265"/>
      <c r="ED144" s="265"/>
      <c r="EE144" s="265"/>
      <c r="EF144" s="265"/>
      <c r="EG144" s="265"/>
      <c r="EH144" s="265"/>
      <c r="EI144" s="265"/>
      <c r="EJ144" s="265"/>
      <c r="EK144" s="265"/>
      <c r="EL144" s="265"/>
      <c r="EM144" s="265"/>
      <c r="EN144" s="265"/>
      <c r="EO144" s="265"/>
      <c r="EP144" s="265"/>
      <c r="EQ144" s="265"/>
      <c r="ER144" s="265"/>
      <c r="ES144" s="265"/>
      <c r="ET144" s="265"/>
      <c r="EU144" s="265"/>
      <c r="EV144" s="265"/>
      <c r="EW144" s="265"/>
      <c r="EX144" s="265"/>
      <c r="EY144" s="265"/>
      <c r="EZ144" s="265"/>
      <c r="FA144" s="265"/>
      <c r="FB144" s="265"/>
      <c r="FC144" s="265"/>
      <c r="FD144" s="265"/>
      <c r="FE144" s="265"/>
      <c r="FF144" s="265"/>
      <c r="FG144" s="265"/>
      <c r="FH144" s="265"/>
      <c r="FI144" s="265"/>
      <c r="FJ144" s="265"/>
      <c r="FK144" s="265"/>
      <c r="FL144" s="265"/>
      <c r="FM144" s="265"/>
      <c r="FN144" s="265"/>
      <c r="FO144" s="265"/>
      <c r="FP144" s="265"/>
      <c r="FQ144" s="265"/>
      <c r="FR144" s="265"/>
      <c r="FS144" s="265"/>
      <c r="FT144" s="265"/>
      <c r="FU144" s="265"/>
      <c r="FV144" s="265"/>
      <c r="FW144" s="265"/>
      <c r="FX144" s="265"/>
      <c r="FY144" s="265"/>
      <c r="FZ144" s="265"/>
      <c r="GA144" s="265"/>
      <c r="GB144" s="265"/>
      <c r="GC144" s="265"/>
      <c r="GD144" s="265"/>
      <c r="GE144" s="265"/>
      <c r="GF144" s="265"/>
      <c r="GG144" s="265"/>
      <c r="GH144" s="265"/>
      <c r="GI144" s="265"/>
      <c r="GJ144" s="265"/>
      <c r="GK144" s="265"/>
      <c r="GL144" s="265"/>
      <c r="GM144" s="265"/>
      <c r="GN144" s="265"/>
      <c r="GO144" s="265"/>
      <c r="GP144" s="265"/>
      <c r="GQ144" s="265"/>
      <c r="GR144" s="265"/>
      <c r="GS144" s="265"/>
      <c r="GT144" s="265"/>
      <c r="GU144" s="265"/>
      <c r="GV144" s="265"/>
      <c r="GW144" s="265"/>
      <c r="GX144" s="265"/>
      <c r="GY144" s="265"/>
      <c r="GZ144" s="265"/>
      <c r="HA144" s="265"/>
      <c r="HB144" s="265"/>
      <c r="HC144" s="265"/>
      <c r="HD144" s="265"/>
      <c r="HE144" s="265"/>
      <c r="HF144" s="265"/>
      <c r="HG144" s="265"/>
      <c r="HH144" s="265"/>
      <c r="HI144" s="265"/>
      <c r="HJ144" s="265"/>
      <c r="HK144" s="265"/>
      <c r="HL144" s="265"/>
      <c r="HM144" s="265"/>
      <c r="HN144" s="265"/>
      <c r="HO144" s="265"/>
      <c r="HP144" s="265"/>
      <c r="HQ144" s="265"/>
      <c r="HR144" s="265"/>
      <c r="HS144" s="265"/>
      <c r="HT144" s="265"/>
      <c r="HU144" s="265"/>
      <c r="HV144" s="265"/>
      <c r="HW144" s="265"/>
      <c r="HX144" s="265"/>
      <c r="HY144" s="265"/>
      <c r="HZ144" s="265"/>
      <c r="IA144" s="265"/>
      <c r="IB144" s="265"/>
      <c r="IC144" s="265"/>
      <c r="ID144" s="265"/>
      <c r="IE144" s="265"/>
      <c r="IF144" s="265"/>
      <c r="IG144" s="265"/>
      <c r="IH144" s="265"/>
      <c r="II144" s="265"/>
      <c r="IJ144" s="265"/>
      <c r="IK144" s="265"/>
      <c r="IL144" s="265"/>
      <c r="IM144" s="265"/>
      <c r="IN144" s="265"/>
      <c r="IO144" s="265"/>
      <c r="IP144" s="265"/>
      <c r="IQ144" s="265"/>
      <c r="IR144" s="265"/>
      <c r="IS144" s="265"/>
      <c r="IT144" s="265"/>
      <c r="IU144" s="265"/>
      <c r="IV144" s="265"/>
    </row>
    <row r="145" spans="1:256" s="469" customFormat="1" ht="15" customHeight="1">
      <c r="A145" s="270"/>
      <c r="B145" s="270"/>
      <c r="C145" s="270"/>
      <c r="D145" s="461"/>
      <c r="E145" s="461"/>
      <c r="F145" s="461"/>
      <c r="G145" s="267"/>
      <c r="H145" s="267"/>
      <c r="I145" s="265"/>
      <c r="J145" s="266"/>
      <c r="K145" s="265"/>
      <c r="L145" s="265"/>
      <c r="M145" s="266"/>
      <c r="N145" s="265"/>
      <c r="O145" s="265"/>
      <c r="P145" s="265"/>
      <c r="Q145" s="265"/>
      <c r="R145" s="265"/>
      <c r="S145" s="265"/>
      <c r="T145" s="265"/>
      <c r="U145" s="265"/>
      <c r="V145" s="265"/>
      <c r="W145" s="265"/>
      <c r="X145" s="265"/>
      <c r="Y145" s="265"/>
      <c r="Z145" s="265"/>
      <c r="AA145" s="265"/>
      <c r="AB145" s="265"/>
      <c r="AC145" s="265"/>
      <c r="AD145" s="265"/>
      <c r="AE145" s="265"/>
      <c r="AF145" s="265"/>
      <c r="AG145" s="265"/>
      <c r="AH145" s="265"/>
      <c r="AI145" s="265"/>
      <c r="AJ145" s="265"/>
      <c r="AK145" s="265"/>
      <c r="AL145" s="265"/>
      <c r="AM145" s="265"/>
      <c r="AN145" s="265"/>
      <c r="AO145" s="265"/>
      <c r="AP145" s="265"/>
      <c r="AQ145" s="265"/>
      <c r="AR145" s="265"/>
      <c r="AS145" s="265"/>
      <c r="AT145" s="265"/>
      <c r="AU145" s="265"/>
      <c r="AV145" s="265"/>
      <c r="AW145" s="265"/>
      <c r="AX145" s="265"/>
      <c r="AY145" s="265"/>
      <c r="AZ145" s="265"/>
      <c r="BA145" s="265"/>
      <c r="BB145" s="265"/>
      <c r="BC145" s="265"/>
      <c r="BD145" s="265"/>
      <c r="BE145" s="265"/>
      <c r="BF145" s="265"/>
      <c r="BG145" s="265"/>
      <c r="BH145" s="265"/>
      <c r="BI145" s="265"/>
      <c r="BJ145" s="265"/>
      <c r="BK145" s="265"/>
      <c r="BL145" s="265"/>
      <c r="BM145" s="265"/>
      <c r="BN145" s="265"/>
      <c r="BO145" s="265"/>
      <c r="BP145" s="265"/>
      <c r="BQ145" s="265"/>
      <c r="BR145" s="265"/>
      <c r="BS145" s="265"/>
      <c r="BT145" s="265"/>
      <c r="BU145" s="265"/>
      <c r="BV145" s="265"/>
      <c r="BW145" s="265"/>
      <c r="BX145" s="265"/>
      <c r="BY145" s="265"/>
      <c r="BZ145" s="265"/>
      <c r="CA145" s="265"/>
      <c r="CB145" s="265"/>
      <c r="CC145" s="265"/>
      <c r="CD145" s="265"/>
      <c r="CE145" s="265"/>
      <c r="CF145" s="265"/>
      <c r="CG145" s="265"/>
      <c r="CH145" s="265"/>
      <c r="CI145" s="265"/>
      <c r="CJ145" s="265"/>
      <c r="CK145" s="265"/>
      <c r="CL145" s="265"/>
      <c r="CM145" s="265"/>
      <c r="CN145" s="265"/>
      <c r="CO145" s="265"/>
      <c r="CP145" s="265"/>
      <c r="CQ145" s="265"/>
      <c r="CR145" s="265"/>
      <c r="CS145" s="265"/>
      <c r="CT145" s="265"/>
      <c r="CU145" s="265"/>
      <c r="CV145" s="265"/>
      <c r="CW145" s="265"/>
      <c r="CX145" s="265"/>
      <c r="CY145" s="265"/>
      <c r="CZ145" s="265"/>
      <c r="DA145" s="265"/>
      <c r="DB145" s="265"/>
      <c r="DC145" s="265"/>
      <c r="DD145" s="265"/>
      <c r="DE145" s="265"/>
      <c r="DF145" s="265"/>
      <c r="DG145" s="265"/>
      <c r="DH145" s="265"/>
      <c r="DI145" s="265"/>
      <c r="DJ145" s="265"/>
      <c r="DK145" s="265"/>
      <c r="DL145" s="265"/>
      <c r="DM145" s="265"/>
      <c r="DN145" s="265"/>
      <c r="DO145" s="265"/>
      <c r="DP145" s="265"/>
      <c r="DQ145" s="265"/>
      <c r="DR145" s="265"/>
      <c r="DS145" s="265"/>
      <c r="DT145" s="265"/>
      <c r="DU145" s="265"/>
      <c r="DV145" s="265"/>
      <c r="DW145" s="265"/>
      <c r="DX145" s="265"/>
      <c r="DY145" s="265"/>
      <c r="DZ145" s="265"/>
      <c r="EA145" s="265"/>
      <c r="EB145" s="265"/>
      <c r="EC145" s="265"/>
      <c r="ED145" s="265"/>
      <c r="EE145" s="265"/>
      <c r="EF145" s="265"/>
      <c r="EG145" s="265"/>
      <c r="EH145" s="265"/>
      <c r="EI145" s="265"/>
      <c r="EJ145" s="265"/>
      <c r="EK145" s="265"/>
      <c r="EL145" s="265"/>
      <c r="EM145" s="265"/>
      <c r="EN145" s="265"/>
      <c r="EO145" s="265"/>
      <c r="EP145" s="265"/>
      <c r="EQ145" s="265"/>
      <c r="ER145" s="265"/>
      <c r="ES145" s="265"/>
      <c r="ET145" s="265"/>
      <c r="EU145" s="265"/>
      <c r="EV145" s="265"/>
      <c r="EW145" s="265"/>
      <c r="EX145" s="265"/>
      <c r="EY145" s="265"/>
      <c r="EZ145" s="265"/>
      <c r="FA145" s="265"/>
      <c r="FB145" s="265"/>
      <c r="FC145" s="265"/>
      <c r="FD145" s="265"/>
      <c r="FE145" s="265"/>
      <c r="FF145" s="265"/>
      <c r="FG145" s="265"/>
      <c r="FH145" s="265"/>
      <c r="FI145" s="265"/>
      <c r="FJ145" s="265"/>
      <c r="FK145" s="265"/>
      <c r="FL145" s="265"/>
      <c r="FM145" s="265"/>
      <c r="FN145" s="265"/>
      <c r="FO145" s="265"/>
      <c r="FP145" s="265"/>
      <c r="FQ145" s="265"/>
      <c r="FR145" s="265"/>
      <c r="FS145" s="265"/>
      <c r="FT145" s="265"/>
      <c r="FU145" s="265"/>
      <c r="FV145" s="265"/>
      <c r="FW145" s="265"/>
      <c r="FX145" s="265"/>
      <c r="FY145" s="265"/>
      <c r="FZ145" s="265"/>
      <c r="GA145" s="265"/>
      <c r="GB145" s="265"/>
      <c r="GC145" s="265"/>
      <c r="GD145" s="265"/>
      <c r="GE145" s="265"/>
      <c r="GF145" s="265"/>
      <c r="GG145" s="265"/>
      <c r="GH145" s="265"/>
      <c r="GI145" s="265"/>
      <c r="GJ145" s="265"/>
      <c r="GK145" s="265"/>
      <c r="GL145" s="265"/>
      <c r="GM145" s="265"/>
      <c r="GN145" s="265"/>
      <c r="GO145" s="265"/>
      <c r="GP145" s="265"/>
      <c r="GQ145" s="265"/>
      <c r="GR145" s="265"/>
      <c r="GS145" s="265"/>
      <c r="GT145" s="265"/>
      <c r="GU145" s="265"/>
      <c r="GV145" s="265"/>
      <c r="GW145" s="265"/>
      <c r="GX145" s="265"/>
      <c r="GY145" s="265"/>
      <c r="GZ145" s="265"/>
      <c r="HA145" s="265"/>
      <c r="HB145" s="265"/>
      <c r="HC145" s="265"/>
      <c r="HD145" s="265"/>
      <c r="HE145" s="265"/>
      <c r="HF145" s="265"/>
      <c r="HG145" s="265"/>
      <c r="HH145" s="265"/>
      <c r="HI145" s="265"/>
      <c r="HJ145" s="265"/>
      <c r="HK145" s="265"/>
      <c r="HL145" s="265"/>
      <c r="HM145" s="265"/>
      <c r="HN145" s="265"/>
      <c r="HO145" s="265"/>
      <c r="HP145" s="265"/>
      <c r="HQ145" s="265"/>
      <c r="HR145" s="265"/>
      <c r="HS145" s="265"/>
      <c r="HT145" s="265"/>
      <c r="HU145" s="265"/>
      <c r="HV145" s="265"/>
      <c r="HW145" s="265"/>
      <c r="HX145" s="265"/>
      <c r="HY145" s="265"/>
      <c r="HZ145" s="265"/>
      <c r="IA145" s="265"/>
      <c r="IB145" s="265"/>
      <c r="IC145" s="265"/>
      <c r="ID145" s="265"/>
      <c r="IE145" s="265"/>
      <c r="IF145" s="265"/>
      <c r="IG145" s="265"/>
      <c r="IH145" s="265"/>
      <c r="II145" s="265"/>
      <c r="IJ145" s="265"/>
      <c r="IK145" s="265"/>
      <c r="IL145" s="265"/>
      <c r="IM145" s="265"/>
      <c r="IN145" s="265"/>
      <c r="IO145" s="265"/>
      <c r="IP145" s="265"/>
      <c r="IQ145" s="265"/>
      <c r="IR145" s="265"/>
      <c r="IS145" s="265"/>
      <c r="IT145" s="265"/>
      <c r="IU145" s="265"/>
      <c r="IV145" s="265"/>
    </row>
    <row r="146" spans="1:256" s="469" customFormat="1" ht="15" customHeight="1">
      <c r="A146" s="270"/>
      <c r="B146" s="270"/>
      <c r="C146" s="270"/>
      <c r="D146" s="461"/>
      <c r="E146" s="461"/>
      <c r="F146" s="461"/>
      <c r="G146" s="267"/>
      <c r="H146" s="267"/>
      <c r="I146" s="265"/>
      <c r="J146" s="266"/>
      <c r="K146" s="265"/>
      <c r="L146" s="265"/>
      <c r="M146" s="266"/>
      <c r="N146" s="265"/>
      <c r="O146" s="265"/>
      <c r="P146" s="265"/>
      <c r="Q146" s="265"/>
      <c r="R146" s="265"/>
      <c r="S146" s="265"/>
      <c r="T146" s="265"/>
      <c r="U146" s="265"/>
      <c r="V146" s="265"/>
      <c r="W146" s="265"/>
      <c r="X146" s="265"/>
      <c r="Y146" s="265"/>
      <c r="Z146" s="265"/>
      <c r="AA146" s="265"/>
      <c r="AB146" s="265"/>
      <c r="AC146" s="265"/>
      <c r="AD146" s="265"/>
      <c r="AE146" s="265"/>
      <c r="AF146" s="265"/>
      <c r="AG146" s="265"/>
      <c r="AH146" s="265"/>
      <c r="AI146" s="265"/>
      <c r="AJ146" s="265"/>
      <c r="AK146" s="265"/>
      <c r="AL146" s="265"/>
      <c r="AM146" s="265"/>
      <c r="AN146" s="265"/>
      <c r="AO146" s="265"/>
      <c r="AP146" s="265"/>
      <c r="AQ146" s="265"/>
      <c r="AR146" s="265"/>
      <c r="AS146" s="265"/>
      <c r="AT146" s="265"/>
      <c r="AU146" s="265"/>
      <c r="AV146" s="265"/>
      <c r="AW146" s="265"/>
      <c r="AX146" s="265"/>
      <c r="AY146" s="265"/>
      <c r="AZ146" s="265"/>
      <c r="BA146" s="265"/>
      <c r="BB146" s="265"/>
      <c r="BC146" s="265"/>
      <c r="BD146" s="265"/>
      <c r="BE146" s="265"/>
      <c r="BF146" s="265"/>
      <c r="BG146" s="265"/>
      <c r="BH146" s="265"/>
      <c r="BI146" s="265"/>
      <c r="BJ146" s="265"/>
      <c r="BK146" s="265"/>
      <c r="BL146" s="265"/>
      <c r="BM146" s="265"/>
      <c r="BN146" s="265"/>
      <c r="BO146" s="265"/>
      <c r="BP146" s="265"/>
      <c r="BQ146" s="265"/>
      <c r="BR146" s="265"/>
      <c r="BS146" s="265"/>
      <c r="BT146" s="265"/>
      <c r="BU146" s="265"/>
      <c r="BV146" s="265"/>
      <c r="BW146" s="265"/>
      <c r="BX146" s="265"/>
      <c r="BY146" s="265"/>
      <c r="BZ146" s="265"/>
      <c r="CA146" s="265"/>
      <c r="CB146" s="265"/>
      <c r="CC146" s="265"/>
      <c r="CD146" s="265"/>
      <c r="CE146" s="265"/>
      <c r="CF146" s="265"/>
      <c r="CG146" s="265"/>
      <c r="CH146" s="265"/>
      <c r="CI146" s="265"/>
      <c r="CJ146" s="265"/>
      <c r="CK146" s="265"/>
      <c r="CL146" s="265"/>
      <c r="CM146" s="265"/>
      <c r="CN146" s="265"/>
      <c r="CO146" s="265"/>
      <c r="CP146" s="265"/>
      <c r="CQ146" s="265"/>
      <c r="CR146" s="265"/>
      <c r="CS146" s="265"/>
      <c r="CT146" s="265"/>
      <c r="CU146" s="265"/>
      <c r="CV146" s="265"/>
      <c r="CW146" s="265"/>
      <c r="CX146" s="265"/>
      <c r="CY146" s="265"/>
      <c r="CZ146" s="265"/>
      <c r="DA146" s="265"/>
      <c r="DB146" s="265"/>
      <c r="DC146" s="265"/>
      <c r="DD146" s="265"/>
      <c r="DE146" s="265"/>
      <c r="DF146" s="265"/>
      <c r="DG146" s="265"/>
      <c r="DH146" s="265"/>
      <c r="DI146" s="265"/>
      <c r="DJ146" s="265"/>
      <c r="DK146" s="265"/>
      <c r="DL146" s="265"/>
      <c r="DM146" s="265"/>
      <c r="DN146" s="265"/>
      <c r="DO146" s="265"/>
      <c r="DP146" s="265"/>
      <c r="DQ146" s="265"/>
      <c r="DR146" s="265"/>
      <c r="DS146" s="265"/>
      <c r="DT146" s="265"/>
      <c r="DU146" s="265"/>
      <c r="DV146" s="265"/>
      <c r="DW146" s="265"/>
      <c r="DX146" s="265"/>
      <c r="DY146" s="265"/>
      <c r="DZ146" s="265"/>
      <c r="EA146" s="265"/>
      <c r="EB146" s="265"/>
      <c r="EC146" s="265"/>
      <c r="ED146" s="265"/>
      <c r="EE146" s="265"/>
      <c r="EF146" s="265"/>
      <c r="EG146" s="265"/>
      <c r="EH146" s="265"/>
      <c r="EI146" s="265"/>
      <c r="EJ146" s="265"/>
      <c r="EK146" s="265"/>
      <c r="EL146" s="265"/>
      <c r="EM146" s="265"/>
      <c r="EN146" s="265"/>
      <c r="EO146" s="265"/>
      <c r="EP146" s="265"/>
      <c r="EQ146" s="265"/>
      <c r="ER146" s="265"/>
      <c r="ES146" s="265"/>
      <c r="ET146" s="265"/>
      <c r="EU146" s="265"/>
      <c r="EV146" s="265"/>
      <c r="EW146" s="265"/>
      <c r="EX146" s="265"/>
      <c r="EY146" s="265"/>
      <c r="EZ146" s="265"/>
      <c r="FA146" s="265"/>
      <c r="FB146" s="265"/>
      <c r="FC146" s="265"/>
      <c r="FD146" s="265"/>
      <c r="FE146" s="265"/>
      <c r="FF146" s="265"/>
      <c r="FG146" s="265"/>
      <c r="FH146" s="265"/>
      <c r="FI146" s="265"/>
      <c r="FJ146" s="265"/>
      <c r="FK146" s="265"/>
      <c r="FL146" s="265"/>
      <c r="FM146" s="265"/>
      <c r="FN146" s="265"/>
      <c r="FO146" s="265"/>
      <c r="FP146" s="265"/>
      <c r="FQ146" s="265"/>
      <c r="FR146" s="265"/>
      <c r="FS146" s="265"/>
      <c r="FT146" s="265"/>
      <c r="FU146" s="265"/>
      <c r="FV146" s="265"/>
      <c r="FW146" s="265"/>
      <c r="FX146" s="265"/>
      <c r="FY146" s="265"/>
      <c r="FZ146" s="265"/>
      <c r="GA146" s="265"/>
      <c r="GB146" s="265"/>
      <c r="GC146" s="265"/>
      <c r="GD146" s="265"/>
      <c r="GE146" s="265"/>
      <c r="GF146" s="265"/>
      <c r="GG146" s="265"/>
      <c r="GH146" s="265"/>
      <c r="GI146" s="265"/>
      <c r="GJ146" s="265"/>
      <c r="GK146" s="265"/>
      <c r="GL146" s="265"/>
      <c r="GM146" s="265"/>
      <c r="GN146" s="265"/>
      <c r="GO146" s="265"/>
      <c r="GP146" s="265"/>
      <c r="GQ146" s="265"/>
      <c r="GR146" s="265"/>
      <c r="GS146" s="265"/>
      <c r="GT146" s="265"/>
      <c r="GU146" s="265"/>
      <c r="GV146" s="265"/>
      <c r="GW146" s="265"/>
      <c r="GX146" s="265"/>
      <c r="GY146" s="265"/>
      <c r="GZ146" s="265"/>
      <c r="HA146" s="265"/>
      <c r="HB146" s="265"/>
      <c r="HC146" s="265"/>
      <c r="HD146" s="265"/>
      <c r="HE146" s="265"/>
      <c r="HF146" s="265"/>
      <c r="HG146" s="265"/>
      <c r="HH146" s="265"/>
      <c r="HI146" s="265"/>
      <c r="HJ146" s="265"/>
      <c r="HK146" s="265"/>
      <c r="HL146" s="265"/>
      <c r="HM146" s="265"/>
      <c r="HN146" s="265"/>
      <c r="HO146" s="265"/>
      <c r="HP146" s="265"/>
      <c r="HQ146" s="265"/>
      <c r="HR146" s="265"/>
      <c r="HS146" s="265"/>
      <c r="HT146" s="265"/>
      <c r="HU146" s="265"/>
      <c r="HV146" s="265"/>
      <c r="HW146" s="265"/>
      <c r="HX146" s="265"/>
      <c r="HY146" s="265"/>
      <c r="HZ146" s="265"/>
      <c r="IA146" s="265"/>
      <c r="IB146" s="265"/>
      <c r="IC146" s="265"/>
      <c r="ID146" s="265"/>
      <c r="IE146" s="265"/>
      <c r="IF146" s="265"/>
      <c r="IG146" s="265"/>
      <c r="IH146" s="265"/>
      <c r="II146" s="265"/>
      <c r="IJ146" s="265"/>
      <c r="IK146" s="265"/>
      <c r="IL146" s="265"/>
      <c r="IM146" s="265"/>
      <c r="IN146" s="265"/>
      <c r="IO146" s="265"/>
      <c r="IP146" s="265"/>
      <c r="IQ146" s="265"/>
      <c r="IR146" s="265"/>
      <c r="IS146" s="265"/>
      <c r="IT146" s="265"/>
      <c r="IU146" s="265"/>
      <c r="IV146" s="265"/>
    </row>
    <row r="147" spans="1:256" s="469" customFormat="1" ht="15" customHeight="1">
      <c r="A147" s="270"/>
      <c r="B147" s="270"/>
      <c r="C147" s="270"/>
      <c r="D147" s="461"/>
      <c r="E147" s="461"/>
      <c r="F147" s="461"/>
      <c r="G147" s="267"/>
      <c r="H147" s="267"/>
      <c r="I147" s="265"/>
      <c r="J147" s="266"/>
      <c r="K147" s="265"/>
      <c r="L147" s="265"/>
      <c r="M147" s="266"/>
      <c r="N147" s="265"/>
      <c r="O147" s="265"/>
      <c r="P147" s="265"/>
      <c r="Q147" s="265"/>
      <c r="R147" s="265"/>
      <c r="S147" s="265"/>
      <c r="T147" s="265"/>
      <c r="U147" s="265"/>
      <c r="V147" s="265"/>
      <c r="W147" s="265"/>
      <c r="X147" s="265"/>
      <c r="Y147" s="265"/>
      <c r="Z147" s="265"/>
      <c r="AA147" s="265"/>
      <c r="AB147" s="265"/>
      <c r="AC147" s="265"/>
      <c r="AD147" s="265"/>
      <c r="AE147" s="265"/>
      <c r="AF147" s="265"/>
      <c r="AG147" s="265"/>
      <c r="AH147" s="265"/>
      <c r="AI147" s="265"/>
      <c r="AJ147" s="265"/>
      <c r="AK147" s="265"/>
      <c r="AL147" s="265"/>
      <c r="AM147" s="265"/>
      <c r="AN147" s="265"/>
      <c r="AO147" s="265"/>
      <c r="AP147" s="265"/>
      <c r="AQ147" s="265"/>
      <c r="AR147" s="265"/>
      <c r="AS147" s="265"/>
      <c r="AT147" s="265"/>
      <c r="AU147" s="265"/>
      <c r="AV147" s="265"/>
      <c r="AW147" s="265"/>
      <c r="AX147" s="265"/>
      <c r="AY147" s="265"/>
      <c r="AZ147" s="265"/>
      <c r="BA147" s="265"/>
      <c r="BB147" s="265"/>
      <c r="BC147" s="265"/>
      <c r="BD147" s="265"/>
      <c r="BE147" s="265"/>
      <c r="BF147" s="265"/>
      <c r="BG147" s="265"/>
      <c r="BH147" s="265"/>
      <c r="BI147" s="265"/>
      <c r="BJ147" s="265"/>
      <c r="BK147" s="265"/>
      <c r="BL147" s="265"/>
      <c r="BM147" s="265"/>
      <c r="BN147" s="265"/>
      <c r="BO147" s="265"/>
      <c r="BP147" s="265"/>
      <c r="BQ147" s="265"/>
      <c r="BR147" s="265"/>
      <c r="BS147" s="265"/>
      <c r="BT147" s="265"/>
      <c r="BU147" s="265"/>
      <c r="BV147" s="265"/>
      <c r="BW147" s="265"/>
      <c r="BX147" s="265"/>
      <c r="BY147" s="265"/>
      <c r="BZ147" s="265"/>
      <c r="CA147" s="265"/>
      <c r="CB147" s="265"/>
      <c r="CC147" s="265"/>
      <c r="CD147" s="265"/>
      <c r="CE147" s="265"/>
      <c r="CF147" s="265"/>
      <c r="CG147" s="265"/>
      <c r="CH147" s="265"/>
      <c r="CI147" s="265"/>
      <c r="CJ147" s="265"/>
      <c r="CK147" s="265"/>
      <c r="CL147" s="265"/>
      <c r="CM147" s="265"/>
      <c r="CN147" s="265"/>
      <c r="CO147" s="265"/>
      <c r="CP147" s="265"/>
      <c r="CQ147" s="265"/>
      <c r="CR147" s="265"/>
      <c r="CS147" s="265"/>
      <c r="CT147" s="265"/>
      <c r="CU147" s="265"/>
      <c r="CV147" s="265"/>
      <c r="CW147" s="265"/>
      <c r="CX147" s="265"/>
      <c r="CY147" s="265"/>
      <c r="CZ147" s="265"/>
      <c r="DA147" s="265"/>
      <c r="DB147" s="265"/>
      <c r="DC147" s="265"/>
      <c r="DD147" s="265"/>
      <c r="DE147" s="265"/>
      <c r="DF147" s="265"/>
      <c r="DG147" s="265"/>
      <c r="DH147" s="265"/>
      <c r="DI147" s="265"/>
      <c r="DJ147" s="265"/>
      <c r="DK147" s="265"/>
      <c r="DL147" s="265"/>
      <c r="DM147" s="265"/>
      <c r="DN147" s="265"/>
      <c r="DO147" s="265"/>
      <c r="DP147" s="265"/>
      <c r="DQ147" s="265"/>
      <c r="DR147" s="265"/>
      <c r="DS147" s="265"/>
      <c r="DT147" s="265"/>
      <c r="DU147" s="265"/>
      <c r="DV147" s="265"/>
      <c r="DW147" s="265"/>
      <c r="DX147" s="265"/>
      <c r="DY147" s="265"/>
      <c r="DZ147" s="265"/>
      <c r="EA147" s="265"/>
      <c r="EB147" s="265"/>
      <c r="EC147" s="265"/>
      <c r="ED147" s="265"/>
      <c r="EE147" s="265"/>
      <c r="EF147" s="265"/>
      <c r="EG147" s="265"/>
      <c r="EH147" s="265"/>
      <c r="EI147" s="265"/>
      <c r="EJ147" s="265"/>
      <c r="EK147" s="265"/>
      <c r="EL147" s="265"/>
      <c r="EM147" s="265"/>
      <c r="EN147" s="265"/>
      <c r="EO147" s="265"/>
      <c r="EP147" s="265"/>
      <c r="EQ147" s="265"/>
      <c r="ER147" s="265"/>
      <c r="ES147" s="265"/>
      <c r="ET147" s="265"/>
      <c r="EU147" s="265"/>
      <c r="EV147" s="265"/>
      <c r="EW147" s="265"/>
      <c r="EX147" s="265"/>
      <c r="EY147" s="265"/>
      <c r="EZ147" s="265"/>
      <c r="FA147" s="265"/>
      <c r="FB147" s="265"/>
      <c r="FC147" s="265"/>
      <c r="FD147" s="265"/>
      <c r="FE147" s="265"/>
      <c r="FF147" s="265"/>
      <c r="FG147" s="265"/>
      <c r="FH147" s="265"/>
      <c r="FI147" s="265"/>
      <c r="FJ147" s="265"/>
      <c r="FK147" s="265"/>
      <c r="FL147" s="265"/>
      <c r="FM147" s="265"/>
      <c r="FN147" s="265"/>
      <c r="FO147" s="265"/>
      <c r="FP147" s="265"/>
      <c r="FQ147" s="265"/>
      <c r="FR147" s="265"/>
      <c r="FS147" s="265"/>
      <c r="FT147" s="265"/>
      <c r="FU147" s="265"/>
      <c r="FV147" s="265"/>
      <c r="FW147" s="265"/>
      <c r="FX147" s="265"/>
      <c r="FY147" s="265"/>
      <c r="FZ147" s="265"/>
      <c r="GA147" s="265"/>
      <c r="GB147" s="265"/>
      <c r="GC147" s="265"/>
      <c r="GD147" s="265"/>
      <c r="GE147" s="265"/>
      <c r="GF147" s="265"/>
      <c r="GG147" s="265"/>
      <c r="GH147" s="265"/>
      <c r="GI147" s="265"/>
      <c r="GJ147" s="265"/>
      <c r="GK147" s="265"/>
      <c r="GL147" s="265"/>
      <c r="GM147" s="265"/>
      <c r="GN147" s="265"/>
      <c r="GO147" s="265"/>
      <c r="GP147" s="265"/>
      <c r="GQ147" s="265"/>
      <c r="GR147" s="265"/>
      <c r="GS147" s="265"/>
      <c r="GT147" s="265"/>
      <c r="GU147" s="265"/>
      <c r="GV147" s="265"/>
      <c r="GW147" s="265"/>
      <c r="GX147" s="265"/>
      <c r="GY147" s="265"/>
      <c r="GZ147" s="265"/>
      <c r="HA147" s="265"/>
      <c r="HB147" s="265"/>
      <c r="HC147" s="265"/>
      <c r="HD147" s="265"/>
      <c r="HE147" s="265"/>
      <c r="HF147" s="265"/>
      <c r="HG147" s="265"/>
      <c r="HH147" s="265"/>
      <c r="HI147" s="265"/>
      <c r="HJ147" s="265"/>
      <c r="HK147" s="265"/>
      <c r="HL147" s="265"/>
      <c r="HM147" s="265"/>
      <c r="HN147" s="265"/>
      <c r="HO147" s="265"/>
      <c r="HP147" s="265"/>
      <c r="HQ147" s="265"/>
      <c r="HR147" s="265"/>
      <c r="HS147" s="265"/>
      <c r="HT147" s="265"/>
      <c r="HU147" s="265"/>
      <c r="HV147" s="265"/>
      <c r="HW147" s="265"/>
      <c r="HX147" s="265"/>
      <c r="HY147" s="265"/>
      <c r="HZ147" s="265"/>
      <c r="IA147" s="265"/>
      <c r="IB147" s="265"/>
      <c r="IC147" s="265"/>
      <c r="ID147" s="265"/>
      <c r="IE147" s="265"/>
      <c r="IF147" s="265"/>
      <c r="IG147" s="265"/>
      <c r="IH147" s="265"/>
      <c r="II147" s="265"/>
      <c r="IJ147" s="265"/>
      <c r="IK147" s="265"/>
      <c r="IL147" s="265"/>
      <c r="IM147" s="265"/>
      <c r="IN147" s="265"/>
      <c r="IO147" s="265"/>
      <c r="IP147" s="265"/>
      <c r="IQ147" s="265"/>
      <c r="IR147" s="265"/>
      <c r="IS147" s="265"/>
      <c r="IT147" s="265"/>
      <c r="IU147" s="265"/>
      <c r="IV147" s="265"/>
    </row>
    <row r="148" spans="1:256" s="469" customFormat="1" ht="15" customHeight="1">
      <c r="A148" s="270"/>
      <c r="B148" s="270"/>
      <c r="C148" s="270"/>
      <c r="D148" s="461"/>
      <c r="E148" s="461"/>
      <c r="F148" s="461"/>
      <c r="G148" s="267"/>
      <c r="H148" s="267"/>
      <c r="I148" s="265"/>
      <c r="J148" s="266"/>
      <c r="K148" s="265"/>
      <c r="L148" s="265"/>
      <c r="M148" s="266"/>
      <c r="N148" s="265"/>
      <c r="O148" s="265"/>
      <c r="P148" s="265"/>
      <c r="Q148" s="265"/>
      <c r="R148" s="265"/>
      <c r="S148" s="265"/>
      <c r="T148" s="265"/>
      <c r="U148" s="265"/>
      <c r="V148" s="265"/>
      <c r="W148" s="265"/>
      <c r="X148" s="265"/>
      <c r="Y148" s="265"/>
      <c r="Z148" s="265"/>
      <c r="AA148" s="265"/>
      <c r="AB148" s="265"/>
      <c r="AC148" s="265"/>
      <c r="AD148" s="265"/>
      <c r="AE148" s="265"/>
      <c r="AF148" s="265"/>
      <c r="AG148" s="265"/>
      <c r="AH148" s="265"/>
      <c r="AI148" s="265"/>
      <c r="AJ148" s="265"/>
      <c r="AK148" s="265"/>
      <c r="AL148" s="265"/>
      <c r="AM148" s="265"/>
      <c r="AN148" s="265"/>
      <c r="AO148" s="265"/>
      <c r="AP148" s="265"/>
      <c r="AQ148" s="265"/>
      <c r="AR148" s="265"/>
      <c r="AS148" s="265"/>
      <c r="AT148" s="265"/>
      <c r="AU148" s="265"/>
      <c r="AV148" s="265"/>
      <c r="AW148" s="265"/>
      <c r="AX148" s="265"/>
      <c r="AY148" s="265"/>
      <c r="AZ148" s="265"/>
      <c r="BA148" s="265"/>
      <c r="BB148" s="265"/>
      <c r="BC148" s="265"/>
      <c r="BD148" s="265"/>
      <c r="BE148" s="265"/>
      <c r="BF148" s="265"/>
      <c r="BG148" s="265"/>
      <c r="BH148" s="265"/>
      <c r="BI148" s="265"/>
      <c r="BJ148" s="265"/>
      <c r="BK148" s="265"/>
      <c r="BL148" s="265"/>
      <c r="BM148" s="265"/>
      <c r="BN148" s="265"/>
      <c r="BO148" s="265"/>
      <c r="BP148" s="265"/>
      <c r="BQ148" s="265"/>
      <c r="BR148" s="265"/>
      <c r="BS148" s="265"/>
      <c r="BT148" s="265"/>
      <c r="BU148" s="265"/>
      <c r="BV148" s="265"/>
      <c r="BW148" s="265"/>
      <c r="BX148" s="265"/>
      <c r="BY148" s="265"/>
      <c r="BZ148" s="265"/>
      <c r="CA148" s="265"/>
      <c r="CB148" s="265"/>
      <c r="CC148" s="265"/>
      <c r="CD148" s="265"/>
      <c r="CE148" s="265"/>
      <c r="CF148" s="265"/>
      <c r="CG148" s="265"/>
      <c r="CH148" s="265"/>
      <c r="CI148" s="265"/>
      <c r="CJ148" s="265"/>
      <c r="CK148" s="265"/>
      <c r="CL148" s="265"/>
      <c r="CM148" s="265"/>
      <c r="CN148" s="265"/>
      <c r="CO148" s="265"/>
      <c r="CP148" s="265"/>
      <c r="CQ148" s="265"/>
      <c r="CR148" s="265"/>
      <c r="CS148" s="265"/>
      <c r="CT148" s="265"/>
      <c r="CU148" s="265"/>
      <c r="CV148" s="265"/>
      <c r="CW148" s="265"/>
      <c r="CX148" s="265"/>
      <c r="CY148" s="265"/>
      <c r="CZ148" s="265"/>
      <c r="DA148" s="265"/>
      <c r="DB148" s="265"/>
      <c r="DC148" s="265"/>
      <c r="DD148" s="265"/>
      <c r="DE148" s="265"/>
      <c r="DF148" s="265"/>
      <c r="DG148" s="265"/>
      <c r="DH148" s="265"/>
      <c r="DI148" s="265"/>
      <c r="DJ148" s="265"/>
      <c r="DK148" s="265"/>
      <c r="DL148" s="265"/>
      <c r="DM148" s="265"/>
      <c r="DN148" s="265"/>
      <c r="DO148" s="265"/>
      <c r="DP148" s="265"/>
      <c r="DQ148" s="265"/>
      <c r="DR148" s="265"/>
      <c r="DS148" s="265"/>
      <c r="DT148" s="265"/>
      <c r="DU148" s="265"/>
      <c r="DV148" s="265"/>
      <c r="DW148" s="265"/>
      <c r="DX148" s="265"/>
      <c r="DY148" s="265"/>
      <c r="DZ148" s="265"/>
      <c r="EA148" s="265"/>
      <c r="EB148" s="265"/>
      <c r="EC148" s="265"/>
      <c r="ED148" s="265"/>
      <c r="EE148" s="265"/>
      <c r="EF148" s="265"/>
      <c r="EG148" s="265"/>
      <c r="EH148" s="265"/>
      <c r="EI148" s="265"/>
      <c r="EJ148" s="265"/>
      <c r="EK148" s="265"/>
      <c r="EL148" s="265"/>
      <c r="EM148" s="265"/>
      <c r="EN148" s="265"/>
      <c r="EO148" s="265"/>
      <c r="EP148" s="265"/>
      <c r="EQ148" s="265"/>
      <c r="ER148" s="265"/>
      <c r="ES148" s="265"/>
      <c r="ET148" s="265"/>
      <c r="EU148" s="265"/>
      <c r="EV148" s="265"/>
      <c r="EW148" s="265"/>
      <c r="EX148" s="265"/>
      <c r="EY148" s="265"/>
      <c r="EZ148" s="265"/>
      <c r="FA148" s="265"/>
      <c r="FB148" s="265"/>
      <c r="FC148" s="265"/>
      <c r="FD148" s="265"/>
      <c r="FE148" s="265"/>
      <c r="FF148" s="265"/>
      <c r="FG148" s="265"/>
      <c r="FH148" s="265"/>
      <c r="FI148" s="265"/>
      <c r="FJ148" s="265"/>
      <c r="FK148" s="265"/>
      <c r="FL148" s="265"/>
      <c r="FM148" s="265"/>
      <c r="FN148" s="265"/>
      <c r="FO148" s="265"/>
      <c r="FP148" s="265"/>
      <c r="FQ148" s="265"/>
      <c r="FR148" s="265"/>
      <c r="FS148" s="265"/>
      <c r="FT148" s="265"/>
      <c r="FU148" s="265"/>
      <c r="FV148" s="265"/>
      <c r="FW148" s="265"/>
      <c r="FX148" s="265"/>
      <c r="FY148" s="265"/>
      <c r="FZ148" s="265"/>
      <c r="GA148" s="265"/>
      <c r="GB148" s="265"/>
      <c r="GC148" s="265"/>
      <c r="GD148" s="265"/>
      <c r="GE148" s="265"/>
      <c r="GF148" s="265"/>
      <c r="GG148" s="265"/>
      <c r="GH148" s="265"/>
      <c r="GI148" s="265"/>
      <c r="GJ148" s="265"/>
      <c r="GK148" s="265"/>
      <c r="GL148" s="265"/>
      <c r="GM148" s="265"/>
      <c r="GN148" s="265"/>
      <c r="GO148" s="265"/>
      <c r="GP148" s="265"/>
      <c r="GQ148" s="265"/>
      <c r="GR148" s="265"/>
      <c r="GS148" s="265"/>
      <c r="GT148" s="265"/>
      <c r="GU148" s="265"/>
      <c r="GV148" s="265"/>
      <c r="GW148" s="265"/>
      <c r="GX148" s="265"/>
      <c r="GY148" s="265"/>
      <c r="GZ148" s="265"/>
      <c r="HA148" s="265"/>
      <c r="HB148" s="265"/>
      <c r="HC148" s="265"/>
      <c r="HD148" s="265"/>
      <c r="HE148" s="265"/>
      <c r="HF148" s="265"/>
      <c r="HG148" s="265"/>
      <c r="HH148" s="265"/>
      <c r="HI148" s="265"/>
      <c r="HJ148" s="265"/>
      <c r="HK148" s="265"/>
      <c r="HL148" s="265"/>
      <c r="HM148" s="265"/>
      <c r="HN148" s="265"/>
      <c r="HO148" s="265"/>
      <c r="HP148" s="265"/>
      <c r="HQ148" s="265"/>
      <c r="HR148" s="265"/>
      <c r="HS148" s="265"/>
      <c r="HT148" s="265"/>
      <c r="HU148" s="265"/>
      <c r="HV148" s="265"/>
      <c r="HW148" s="265"/>
      <c r="HX148" s="265"/>
      <c r="HY148" s="265"/>
      <c r="HZ148" s="265"/>
      <c r="IA148" s="265"/>
      <c r="IB148" s="265"/>
      <c r="IC148" s="265"/>
      <c r="ID148" s="265"/>
      <c r="IE148" s="265"/>
      <c r="IF148" s="265"/>
      <c r="IG148" s="265"/>
      <c r="IH148" s="265"/>
      <c r="II148" s="265"/>
      <c r="IJ148" s="265"/>
      <c r="IK148" s="265"/>
      <c r="IL148" s="265"/>
      <c r="IM148" s="265"/>
      <c r="IN148" s="265"/>
      <c r="IO148" s="265"/>
      <c r="IP148" s="265"/>
      <c r="IQ148" s="265"/>
      <c r="IR148" s="265"/>
      <c r="IS148" s="265"/>
      <c r="IT148" s="265"/>
      <c r="IU148" s="265"/>
      <c r="IV148" s="265"/>
    </row>
    <row r="149" spans="1:256" s="469" customFormat="1" ht="15" customHeight="1">
      <c r="A149" s="270"/>
      <c r="B149" s="270"/>
      <c r="C149" s="270"/>
      <c r="D149" s="461"/>
      <c r="E149" s="461"/>
      <c r="F149" s="461"/>
      <c r="G149" s="267"/>
      <c r="H149" s="267"/>
      <c r="I149" s="265"/>
      <c r="J149" s="266"/>
      <c r="K149" s="265"/>
      <c r="L149" s="265"/>
      <c r="M149" s="266"/>
      <c r="N149" s="265"/>
      <c r="O149" s="265"/>
      <c r="P149" s="265"/>
      <c r="Q149" s="265"/>
      <c r="R149" s="265"/>
      <c r="S149" s="265"/>
      <c r="T149" s="265"/>
      <c r="U149" s="265"/>
      <c r="V149" s="265"/>
      <c r="W149" s="265"/>
      <c r="X149" s="265"/>
      <c r="Y149" s="265"/>
      <c r="Z149" s="265"/>
      <c r="AA149" s="265"/>
      <c r="AB149" s="265"/>
      <c r="AC149" s="265"/>
      <c r="AD149" s="265"/>
      <c r="AE149" s="265"/>
      <c r="AF149" s="265"/>
      <c r="AG149" s="265"/>
      <c r="AH149" s="265"/>
      <c r="AI149" s="265"/>
      <c r="AJ149" s="265"/>
      <c r="AK149" s="265"/>
      <c r="AL149" s="265"/>
      <c r="AM149" s="265"/>
      <c r="AN149" s="265"/>
      <c r="AO149" s="265"/>
      <c r="AP149" s="265"/>
      <c r="AQ149" s="265"/>
      <c r="AR149" s="265"/>
      <c r="AS149" s="265"/>
      <c r="AT149" s="265"/>
      <c r="AU149" s="265"/>
      <c r="AV149" s="265"/>
      <c r="AW149" s="265"/>
      <c r="AX149" s="265"/>
      <c r="AY149" s="265"/>
      <c r="AZ149" s="265"/>
      <c r="BA149" s="265"/>
      <c r="BB149" s="265"/>
      <c r="BC149" s="265"/>
      <c r="BD149" s="265"/>
      <c r="BE149" s="265"/>
      <c r="BF149" s="265"/>
      <c r="BG149" s="265"/>
      <c r="BH149" s="265"/>
      <c r="BI149" s="265"/>
      <c r="BJ149" s="265"/>
      <c r="BK149" s="265"/>
      <c r="BL149" s="265"/>
      <c r="BM149" s="265"/>
      <c r="BN149" s="265"/>
      <c r="BO149" s="265"/>
      <c r="BP149" s="265"/>
      <c r="BQ149" s="265"/>
      <c r="BR149" s="265"/>
      <c r="BS149" s="265"/>
      <c r="BT149" s="265"/>
      <c r="BU149" s="265"/>
      <c r="BV149" s="265"/>
      <c r="BW149" s="265"/>
      <c r="BX149" s="265"/>
      <c r="BY149" s="265"/>
      <c r="BZ149" s="265"/>
      <c r="CA149" s="265"/>
      <c r="CB149" s="265"/>
      <c r="CC149" s="265"/>
      <c r="CD149" s="265"/>
      <c r="CE149" s="265"/>
      <c r="CF149" s="265"/>
      <c r="CG149" s="265"/>
      <c r="CH149" s="265"/>
      <c r="CI149" s="265"/>
      <c r="CJ149" s="265"/>
      <c r="CK149" s="265"/>
      <c r="CL149" s="265"/>
      <c r="CM149" s="265"/>
      <c r="CN149" s="265"/>
      <c r="CO149" s="265"/>
      <c r="CP149" s="265"/>
      <c r="CQ149" s="265"/>
      <c r="CR149" s="265"/>
      <c r="CS149" s="265"/>
      <c r="CT149" s="265"/>
      <c r="CU149" s="265"/>
      <c r="CV149" s="265"/>
      <c r="CW149" s="265"/>
      <c r="CX149" s="265"/>
      <c r="CY149" s="265"/>
      <c r="CZ149" s="265"/>
      <c r="DA149" s="265"/>
      <c r="DB149" s="265"/>
      <c r="DC149" s="265"/>
      <c r="DD149" s="265"/>
      <c r="DE149" s="265"/>
      <c r="DF149" s="265"/>
      <c r="DG149" s="265"/>
      <c r="DH149" s="265"/>
      <c r="DI149" s="265"/>
      <c r="DJ149" s="265"/>
      <c r="DK149" s="265"/>
      <c r="DL149" s="265"/>
      <c r="DM149" s="265"/>
      <c r="DN149" s="265"/>
      <c r="DO149" s="265"/>
      <c r="DP149" s="265"/>
      <c r="DQ149" s="265"/>
      <c r="DR149" s="265"/>
      <c r="DS149" s="265"/>
      <c r="DT149" s="265"/>
      <c r="DU149" s="265"/>
      <c r="DV149" s="265"/>
      <c r="DW149" s="265"/>
      <c r="DX149" s="265"/>
      <c r="DY149" s="265"/>
      <c r="DZ149" s="265"/>
      <c r="EA149" s="265"/>
      <c r="EB149" s="265"/>
      <c r="EC149" s="265"/>
      <c r="ED149" s="265"/>
      <c r="EE149" s="265"/>
      <c r="EF149" s="265"/>
      <c r="EG149" s="265"/>
      <c r="EH149" s="265"/>
      <c r="EI149" s="265"/>
      <c r="EJ149" s="265"/>
      <c r="EK149" s="265"/>
      <c r="EL149" s="265"/>
      <c r="EM149" s="265"/>
      <c r="EN149" s="265"/>
      <c r="EO149" s="265"/>
      <c r="EP149" s="265"/>
      <c r="EQ149" s="265"/>
      <c r="ER149" s="265"/>
      <c r="ES149" s="265"/>
      <c r="ET149" s="265"/>
      <c r="EU149" s="265"/>
      <c r="EV149" s="265"/>
      <c r="EW149" s="265"/>
      <c r="EX149" s="265"/>
      <c r="EY149" s="265"/>
      <c r="EZ149" s="265"/>
      <c r="FA149" s="265"/>
      <c r="FB149" s="265"/>
      <c r="FC149" s="265"/>
      <c r="FD149" s="265"/>
      <c r="FE149" s="265"/>
      <c r="FF149" s="265"/>
      <c r="FG149" s="265"/>
      <c r="FH149" s="265"/>
      <c r="FI149" s="265"/>
      <c r="FJ149" s="265"/>
      <c r="FK149" s="265"/>
      <c r="FL149" s="265"/>
      <c r="FM149" s="265"/>
      <c r="FN149" s="265"/>
      <c r="FO149" s="265"/>
      <c r="FP149" s="265"/>
      <c r="FQ149" s="265"/>
      <c r="FR149" s="265"/>
      <c r="FS149" s="265"/>
      <c r="FT149" s="265"/>
      <c r="FU149" s="265"/>
      <c r="FV149" s="265"/>
      <c r="FW149" s="265"/>
      <c r="FX149" s="265"/>
      <c r="FY149" s="265"/>
      <c r="FZ149" s="265"/>
      <c r="GA149" s="265"/>
      <c r="GB149" s="265"/>
      <c r="GC149" s="265"/>
      <c r="GD149" s="265"/>
      <c r="GE149" s="265"/>
      <c r="GF149" s="265"/>
      <c r="GG149" s="265"/>
      <c r="GH149" s="265"/>
      <c r="GI149" s="265"/>
      <c r="GJ149" s="265"/>
      <c r="GK149" s="265"/>
      <c r="GL149" s="265"/>
      <c r="GM149" s="265"/>
      <c r="GN149" s="265"/>
      <c r="GO149" s="265"/>
      <c r="GP149" s="265"/>
      <c r="GQ149" s="265"/>
      <c r="GR149" s="265"/>
      <c r="GS149" s="265"/>
      <c r="GT149" s="265"/>
      <c r="GU149" s="265"/>
      <c r="GV149" s="265"/>
      <c r="GW149" s="265"/>
      <c r="GX149" s="265"/>
      <c r="GY149" s="265"/>
      <c r="GZ149" s="265"/>
      <c r="HA149" s="265"/>
      <c r="HB149" s="265"/>
      <c r="HC149" s="265"/>
      <c r="HD149" s="265"/>
      <c r="HE149" s="265"/>
      <c r="HF149" s="265"/>
      <c r="HG149" s="265"/>
      <c r="HH149" s="265"/>
      <c r="HI149" s="265"/>
      <c r="HJ149" s="265"/>
      <c r="HK149" s="265"/>
      <c r="HL149" s="265"/>
      <c r="HM149" s="265"/>
      <c r="HN149" s="265"/>
      <c r="HO149" s="265"/>
      <c r="HP149" s="265"/>
      <c r="HQ149" s="265"/>
      <c r="HR149" s="265"/>
      <c r="HS149" s="265"/>
      <c r="HT149" s="265"/>
      <c r="HU149" s="265"/>
      <c r="HV149" s="265"/>
      <c r="HW149" s="265"/>
      <c r="HX149" s="265"/>
      <c r="HY149" s="265"/>
      <c r="HZ149" s="265"/>
      <c r="IA149" s="265"/>
      <c r="IB149" s="265"/>
      <c r="IC149" s="265"/>
      <c r="ID149" s="265"/>
      <c r="IE149" s="265"/>
      <c r="IF149" s="265"/>
      <c r="IG149" s="265"/>
      <c r="IH149" s="265"/>
      <c r="II149" s="265"/>
      <c r="IJ149" s="265"/>
      <c r="IK149" s="265"/>
      <c r="IL149" s="265"/>
      <c r="IM149" s="265"/>
      <c r="IN149" s="265"/>
      <c r="IO149" s="265"/>
      <c r="IP149" s="265"/>
      <c r="IQ149" s="265"/>
      <c r="IR149" s="265"/>
      <c r="IS149" s="265"/>
      <c r="IT149" s="265"/>
      <c r="IU149" s="265"/>
      <c r="IV149" s="265"/>
    </row>
    <row r="150" spans="1:256" s="469" customFormat="1" ht="15" customHeight="1">
      <c r="A150" s="270"/>
      <c r="B150" s="270"/>
      <c r="C150" s="270"/>
      <c r="D150" s="461"/>
      <c r="E150" s="461"/>
      <c r="F150" s="461"/>
      <c r="G150" s="267"/>
      <c r="H150" s="267"/>
      <c r="I150" s="265"/>
      <c r="J150" s="266"/>
      <c r="K150" s="265"/>
      <c r="L150" s="265"/>
      <c r="M150" s="266"/>
      <c r="N150" s="265"/>
      <c r="O150" s="265"/>
      <c r="P150" s="265"/>
      <c r="Q150" s="265"/>
      <c r="R150" s="265"/>
      <c r="S150" s="265"/>
      <c r="T150" s="265"/>
      <c r="U150" s="265"/>
      <c r="V150" s="265"/>
      <c r="W150" s="265"/>
      <c r="X150" s="265"/>
      <c r="Y150" s="265"/>
      <c r="Z150" s="265"/>
      <c r="AA150" s="265"/>
      <c r="AB150" s="265"/>
      <c r="AC150" s="265"/>
      <c r="AD150" s="265"/>
      <c r="AE150" s="265"/>
      <c r="AF150" s="265"/>
      <c r="AG150" s="265"/>
      <c r="AH150" s="265"/>
      <c r="AI150" s="265"/>
      <c r="AJ150" s="265"/>
      <c r="AK150" s="265"/>
      <c r="AL150" s="265"/>
      <c r="AM150" s="265"/>
      <c r="AN150" s="265"/>
      <c r="AO150" s="265"/>
      <c r="AP150" s="265"/>
      <c r="AQ150" s="265"/>
      <c r="AR150" s="265"/>
      <c r="AS150" s="265"/>
      <c r="AT150" s="265"/>
      <c r="AU150" s="265"/>
      <c r="AV150" s="265"/>
      <c r="AW150" s="265"/>
      <c r="AX150" s="265"/>
      <c r="AY150" s="265"/>
      <c r="AZ150" s="265"/>
      <c r="BA150" s="265"/>
      <c r="BB150" s="265"/>
      <c r="BC150" s="265"/>
      <c r="BD150" s="265"/>
      <c r="BE150" s="265"/>
      <c r="BF150" s="265"/>
      <c r="BG150" s="265"/>
      <c r="BH150" s="265"/>
      <c r="BI150" s="265"/>
      <c r="BJ150" s="265"/>
      <c r="BK150" s="265"/>
      <c r="BL150" s="265"/>
      <c r="BM150" s="265"/>
      <c r="BN150" s="265"/>
      <c r="BO150" s="265"/>
      <c r="BP150" s="265"/>
      <c r="BQ150" s="265"/>
      <c r="BR150" s="265"/>
      <c r="BS150" s="265"/>
      <c r="BT150" s="265"/>
      <c r="BU150" s="265"/>
      <c r="BV150" s="265"/>
      <c r="BW150" s="265"/>
      <c r="BX150" s="265"/>
      <c r="BY150" s="265"/>
      <c r="BZ150" s="265"/>
      <c r="CA150" s="265"/>
      <c r="CB150" s="265"/>
      <c r="CC150" s="265"/>
      <c r="CD150" s="265"/>
      <c r="CE150" s="265"/>
      <c r="CF150" s="265"/>
      <c r="CG150" s="265"/>
      <c r="CH150" s="265"/>
      <c r="CI150" s="265"/>
      <c r="CJ150" s="265"/>
      <c r="CK150" s="265"/>
      <c r="CL150" s="265"/>
      <c r="CM150" s="265"/>
      <c r="CN150" s="265"/>
      <c r="CO150" s="265"/>
      <c r="CP150" s="265"/>
      <c r="CQ150" s="265"/>
      <c r="CR150" s="265"/>
      <c r="CS150" s="265"/>
      <c r="CT150" s="265"/>
      <c r="CU150" s="265"/>
      <c r="CV150" s="265"/>
      <c r="CW150" s="265"/>
      <c r="CX150" s="265"/>
      <c r="CY150" s="265"/>
      <c r="CZ150" s="265"/>
      <c r="DA150" s="265"/>
      <c r="DB150" s="265"/>
      <c r="DC150" s="265"/>
      <c r="DD150" s="265"/>
      <c r="DE150" s="265"/>
      <c r="DF150" s="265"/>
      <c r="DG150" s="265"/>
      <c r="DH150" s="265"/>
      <c r="DI150" s="265"/>
      <c r="DJ150" s="265"/>
      <c r="DK150" s="265"/>
      <c r="DL150" s="265"/>
      <c r="DM150" s="265"/>
      <c r="DN150" s="265"/>
      <c r="DO150" s="265"/>
      <c r="DP150" s="265"/>
      <c r="DQ150" s="265"/>
      <c r="DR150" s="265"/>
      <c r="DS150" s="265"/>
      <c r="DT150" s="265"/>
      <c r="DU150" s="265"/>
      <c r="DV150" s="265"/>
      <c r="DW150" s="265"/>
      <c r="DX150" s="265"/>
      <c r="DY150" s="265"/>
      <c r="DZ150" s="265"/>
      <c r="EA150" s="265"/>
      <c r="EB150" s="265"/>
      <c r="EC150" s="265"/>
      <c r="ED150" s="265"/>
      <c r="EE150" s="265"/>
      <c r="EF150" s="265"/>
      <c r="EG150" s="265"/>
      <c r="EH150" s="265"/>
      <c r="EI150" s="265"/>
      <c r="EJ150" s="265"/>
      <c r="EK150" s="265"/>
      <c r="EL150" s="265"/>
      <c r="EM150" s="265"/>
      <c r="EN150" s="265"/>
      <c r="EO150" s="265"/>
      <c r="EP150" s="265"/>
      <c r="EQ150" s="265"/>
      <c r="ER150" s="265"/>
      <c r="ES150" s="265"/>
      <c r="ET150" s="265"/>
      <c r="EU150" s="265"/>
      <c r="EV150" s="265"/>
      <c r="EW150" s="265"/>
      <c r="EX150" s="265"/>
      <c r="EY150" s="265"/>
      <c r="EZ150" s="265"/>
      <c r="FA150" s="265"/>
      <c r="FB150" s="265"/>
      <c r="FC150" s="265"/>
      <c r="FD150" s="265"/>
      <c r="FE150" s="265"/>
      <c r="FF150" s="265"/>
      <c r="FG150" s="265"/>
      <c r="FH150" s="265"/>
      <c r="FI150" s="265"/>
      <c r="FJ150" s="265"/>
      <c r="FK150" s="265"/>
      <c r="FL150" s="265"/>
      <c r="FM150" s="265"/>
      <c r="FN150" s="265"/>
      <c r="FO150" s="265"/>
      <c r="FP150" s="265"/>
      <c r="FQ150" s="265"/>
      <c r="FR150" s="265"/>
      <c r="FS150" s="265"/>
      <c r="FT150" s="265"/>
      <c r="FU150" s="265"/>
      <c r="FV150" s="265"/>
      <c r="FW150" s="265"/>
      <c r="FX150" s="265"/>
      <c r="FY150" s="265"/>
      <c r="FZ150" s="265"/>
      <c r="GA150" s="265"/>
      <c r="GB150" s="265"/>
      <c r="GC150" s="265"/>
      <c r="GD150" s="265"/>
      <c r="GE150" s="265"/>
      <c r="GF150" s="265"/>
      <c r="GG150" s="265"/>
      <c r="GH150" s="265"/>
      <c r="GI150" s="265"/>
      <c r="GJ150" s="265"/>
      <c r="GK150" s="265"/>
      <c r="GL150" s="265"/>
      <c r="GM150" s="265"/>
      <c r="GN150" s="265"/>
      <c r="GO150" s="265"/>
      <c r="GP150" s="265"/>
      <c r="GQ150" s="265"/>
      <c r="GR150" s="265"/>
      <c r="GS150" s="265"/>
      <c r="GT150" s="265"/>
      <c r="GU150" s="265"/>
      <c r="GV150" s="265"/>
      <c r="GW150" s="265"/>
      <c r="GX150" s="265"/>
      <c r="GY150" s="265"/>
      <c r="GZ150" s="265"/>
      <c r="HA150" s="265"/>
      <c r="HB150" s="265"/>
      <c r="HC150" s="265"/>
      <c r="HD150" s="265"/>
      <c r="HE150" s="265"/>
      <c r="HF150" s="265"/>
      <c r="HG150" s="265"/>
      <c r="HH150" s="265"/>
      <c r="HI150" s="265"/>
      <c r="HJ150" s="265"/>
      <c r="HK150" s="265"/>
      <c r="HL150" s="265"/>
      <c r="HM150" s="265"/>
      <c r="HN150" s="265"/>
      <c r="HO150" s="265"/>
      <c r="HP150" s="265"/>
      <c r="HQ150" s="265"/>
      <c r="HR150" s="265"/>
      <c r="HS150" s="265"/>
      <c r="HT150" s="265"/>
      <c r="HU150" s="265"/>
      <c r="HV150" s="265"/>
      <c r="HW150" s="265"/>
      <c r="HX150" s="265"/>
      <c r="HY150" s="265"/>
      <c r="HZ150" s="265"/>
      <c r="IA150" s="265"/>
      <c r="IB150" s="265"/>
      <c r="IC150" s="265"/>
      <c r="ID150" s="265"/>
      <c r="IE150" s="265"/>
      <c r="IF150" s="265"/>
      <c r="IG150" s="265"/>
      <c r="IH150" s="265"/>
      <c r="II150" s="265"/>
      <c r="IJ150" s="265"/>
      <c r="IK150" s="265"/>
      <c r="IL150" s="265"/>
      <c r="IM150" s="265"/>
      <c r="IN150" s="265"/>
      <c r="IO150" s="265"/>
      <c r="IP150" s="265"/>
      <c r="IQ150" s="265"/>
      <c r="IR150" s="265"/>
      <c r="IS150" s="265"/>
      <c r="IT150" s="265"/>
      <c r="IU150" s="265"/>
      <c r="IV150" s="265"/>
    </row>
    <row r="151" spans="1:256" s="469" customFormat="1" ht="15" customHeight="1">
      <c r="A151" s="270"/>
      <c r="B151" s="270"/>
      <c r="C151" s="270"/>
      <c r="D151" s="461"/>
      <c r="E151" s="461"/>
      <c r="F151" s="461"/>
      <c r="G151" s="267"/>
      <c r="H151" s="267"/>
      <c r="I151" s="265"/>
      <c r="J151" s="266"/>
      <c r="K151" s="265"/>
      <c r="L151" s="265"/>
      <c r="M151" s="266"/>
      <c r="N151" s="265"/>
      <c r="O151" s="265"/>
      <c r="P151" s="265"/>
      <c r="Q151" s="265"/>
      <c r="R151" s="265"/>
      <c r="S151" s="265"/>
      <c r="T151" s="265"/>
      <c r="U151" s="265"/>
      <c r="V151" s="265"/>
      <c r="W151" s="265"/>
      <c r="X151" s="265"/>
      <c r="Y151" s="265"/>
      <c r="Z151" s="265"/>
      <c r="AA151" s="265"/>
      <c r="AB151" s="265"/>
      <c r="AC151" s="265"/>
      <c r="AD151" s="265"/>
      <c r="AE151" s="265"/>
      <c r="AF151" s="265"/>
      <c r="AG151" s="265"/>
      <c r="AH151" s="265"/>
      <c r="AI151" s="265"/>
      <c r="AJ151" s="265"/>
      <c r="AK151" s="265"/>
      <c r="AL151" s="265"/>
      <c r="AM151" s="265"/>
      <c r="AN151" s="265"/>
      <c r="AO151" s="265"/>
      <c r="AP151" s="265"/>
      <c r="AQ151" s="265"/>
      <c r="AR151" s="265"/>
      <c r="AS151" s="265"/>
      <c r="AT151" s="265"/>
      <c r="AU151" s="265"/>
      <c r="AV151" s="265"/>
      <c r="AW151" s="265"/>
      <c r="AX151" s="265"/>
      <c r="AY151" s="265"/>
      <c r="AZ151" s="265"/>
      <c r="BA151" s="265"/>
      <c r="BB151" s="265"/>
      <c r="BC151" s="265"/>
      <c r="BD151" s="265"/>
      <c r="BE151" s="265"/>
      <c r="BF151" s="265"/>
      <c r="BG151" s="265"/>
      <c r="BH151" s="265"/>
      <c r="BI151" s="265"/>
      <c r="BJ151" s="265"/>
      <c r="BK151" s="265"/>
      <c r="BL151" s="265"/>
      <c r="BM151" s="265"/>
      <c r="BN151" s="265"/>
      <c r="BO151" s="265"/>
      <c r="BP151" s="265"/>
      <c r="BQ151" s="265"/>
      <c r="BR151" s="265"/>
      <c r="BS151" s="265"/>
      <c r="BT151" s="265"/>
      <c r="BU151" s="265"/>
      <c r="BV151" s="265"/>
      <c r="BW151" s="265"/>
      <c r="BX151" s="265"/>
      <c r="BY151" s="265"/>
      <c r="BZ151" s="265"/>
      <c r="CA151" s="265"/>
      <c r="CB151" s="265"/>
      <c r="CC151" s="265"/>
      <c r="CD151" s="265"/>
      <c r="CE151" s="265"/>
      <c r="CF151" s="265"/>
      <c r="CG151" s="265"/>
      <c r="CH151" s="265"/>
      <c r="CI151" s="265"/>
      <c r="CJ151" s="265"/>
      <c r="CK151" s="265"/>
      <c r="CL151" s="265"/>
      <c r="CM151" s="265"/>
      <c r="CN151" s="265"/>
      <c r="CO151" s="265"/>
      <c r="CP151" s="265"/>
      <c r="CQ151" s="265"/>
      <c r="CR151" s="265"/>
      <c r="CS151" s="265"/>
      <c r="CT151" s="265"/>
      <c r="CU151" s="265"/>
      <c r="CV151" s="265"/>
      <c r="CW151" s="265"/>
      <c r="CX151" s="265"/>
      <c r="CY151" s="265"/>
      <c r="CZ151" s="265"/>
      <c r="DA151" s="265"/>
      <c r="DB151" s="265"/>
      <c r="DC151" s="265"/>
      <c r="DD151" s="265"/>
      <c r="DE151" s="265"/>
      <c r="DF151" s="265"/>
      <c r="DG151" s="265"/>
      <c r="DH151" s="265"/>
      <c r="DI151" s="265"/>
      <c r="DJ151" s="265"/>
      <c r="DK151" s="265"/>
      <c r="DL151" s="265"/>
      <c r="DM151" s="265"/>
      <c r="DN151" s="265"/>
      <c r="DO151" s="265"/>
      <c r="DP151" s="265"/>
      <c r="DQ151" s="265"/>
      <c r="DR151" s="265"/>
      <c r="DS151" s="265"/>
      <c r="DT151" s="265"/>
      <c r="DU151" s="265"/>
      <c r="DV151" s="265"/>
      <c r="DW151" s="265"/>
      <c r="DX151" s="265"/>
      <c r="DY151" s="265"/>
      <c r="DZ151" s="265"/>
      <c r="EA151" s="265"/>
      <c r="EB151" s="265"/>
      <c r="EC151" s="265"/>
      <c r="ED151" s="265"/>
      <c r="EE151" s="265"/>
      <c r="EF151" s="265"/>
      <c r="EG151" s="265"/>
      <c r="EH151" s="265"/>
      <c r="EI151" s="265"/>
      <c r="EJ151" s="265"/>
      <c r="EK151" s="265"/>
      <c r="EL151" s="265"/>
      <c r="EM151" s="265"/>
      <c r="EN151" s="265"/>
      <c r="EO151" s="265"/>
      <c r="EP151" s="265"/>
      <c r="EQ151" s="265"/>
      <c r="ER151" s="265"/>
      <c r="ES151" s="265"/>
      <c r="ET151" s="265"/>
      <c r="EU151" s="265"/>
      <c r="EV151" s="265"/>
      <c r="EW151" s="265"/>
      <c r="EX151" s="265"/>
      <c r="EY151" s="265"/>
      <c r="EZ151" s="265"/>
      <c r="FA151" s="265"/>
      <c r="FB151" s="265"/>
      <c r="FC151" s="265"/>
      <c r="FD151" s="265"/>
      <c r="FE151" s="265"/>
      <c r="FF151" s="265"/>
      <c r="FG151" s="265"/>
      <c r="FH151" s="265"/>
      <c r="FI151" s="265"/>
      <c r="FJ151" s="265"/>
      <c r="FK151" s="265"/>
      <c r="FL151" s="265"/>
      <c r="FM151" s="265"/>
      <c r="FN151" s="265"/>
      <c r="FO151" s="265"/>
      <c r="FP151" s="265"/>
      <c r="FQ151" s="265"/>
      <c r="FR151" s="265"/>
      <c r="FS151" s="265"/>
      <c r="FT151" s="265"/>
      <c r="FU151" s="265"/>
      <c r="FV151" s="265"/>
      <c r="FW151" s="265"/>
      <c r="FX151" s="265"/>
      <c r="FY151" s="265"/>
      <c r="FZ151" s="265"/>
      <c r="GA151" s="265"/>
      <c r="GB151" s="265"/>
      <c r="GC151" s="265"/>
      <c r="GD151" s="265"/>
      <c r="GE151" s="265"/>
      <c r="GF151" s="265"/>
      <c r="GG151" s="265"/>
      <c r="GH151" s="265"/>
      <c r="GI151" s="265"/>
      <c r="GJ151" s="265"/>
      <c r="GK151" s="265"/>
      <c r="GL151" s="265"/>
      <c r="GM151" s="265"/>
      <c r="GN151" s="265"/>
      <c r="GO151" s="265"/>
      <c r="GP151" s="265"/>
      <c r="GQ151" s="265"/>
      <c r="GR151" s="265"/>
      <c r="GS151" s="265"/>
      <c r="GT151" s="265"/>
      <c r="GU151" s="265"/>
      <c r="GV151" s="265"/>
      <c r="GW151" s="265"/>
      <c r="GX151" s="265"/>
      <c r="GY151" s="265"/>
      <c r="GZ151" s="265"/>
      <c r="HA151" s="265"/>
      <c r="HB151" s="265"/>
      <c r="HC151" s="265"/>
      <c r="HD151" s="265"/>
      <c r="HE151" s="265"/>
      <c r="HF151" s="265"/>
      <c r="HG151" s="265"/>
      <c r="HH151" s="265"/>
      <c r="HI151" s="265"/>
      <c r="HJ151" s="265"/>
      <c r="HK151" s="265"/>
      <c r="HL151" s="265"/>
      <c r="HM151" s="265"/>
      <c r="HN151" s="265"/>
      <c r="HO151" s="265"/>
      <c r="HP151" s="265"/>
      <c r="HQ151" s="265"/>
      <c r="HR151" s="265"/>
      <c r="HS151" s="265"/>
      <c r="HT151" s="265"/>
      <c r="HU151" s="265"/>
      <c r="HV151" s="265"/>
      <c r="HW151" s="265"/>
      <c r="HX151" s="265"/>
      <c r="HY151" s="265"/>
      <c r="HZ151" s="265"/>
      <c r="IA151" s="265"/>
      <c r="IB151" s="265"/>
      <c r="IC151" s="265"/>
      <c r="ID151" s="265"/>
      <c r="IE151" s="265"/>
      <c r="IF151" s="265"/>
      <c r="IG151" s="265"/>
      <c r="IH151" s="265"/>
      <c r="II151" s="265"/>
      <c r="IJ151" s="265"/>
      <c r="IK151" s="265"/>
      <c r="IL151" s="265"/>
      <c r="IM151" s="265"/>
      <c r="IN151" s="265"/>
      <c r="IO151" s="265"/>
      <c r="IP151" s="265"/>
      <c r="IQ151" s="265"/>
      <c r="IR151" s="265"/>
      <c r="IS151" s="265"/>
      <c r="IT151" s="265"/>
      <c r="IU151" s="265"/>
      <c r="IV151" s="265"/>
    </row>
    <row r="152" spans="1:256" s="469" customFormat="1" ht="15" customHeight="1">
      <c r="A152" s="270"/>
      <c r="B152" s="270"/>
      <c r="C152" s="270"/>
      <c r="D152" s="461"/>
      <c r="E152" s="461"/>
      <c r="F152" s="461"/>
      <c r="G152" s="267"/>
      <c r="H152" s="267"/>
      <c r="I152" s="265"/>
      <c r="J152" s="266"/>
      <c r="K152" s="265"/>
      <c r="L152" s="265"/>
      <c r="M152" s="266"/>
      <c r="N152" s="265"/>
      <c r="O152" s="265"/>
      <c r="P152" s="265"/>
      <c r="Q152" s="265"/>
      <c r="R152" s="265"/>
      <c r="S152" s="265"/>
      <c r="T152" s="265"/>
      <c r="U152" s="265"/>
      <c r="V152" s="265"/>
      <c r="W152" s="265"/>
      <c r="X152" s="265"/>
      <c r="Y152" s="265"/>
      <c r="Z152" s="265"/>
      <c r="AA152" s="265"/>
      <c r="AB152" s="265"/>
      <c r="AC152" s="265"/>
      <c r="AD152" s="265"/>
      <c r="AE152" s="265"/>
      <c r="AF152" s="265"/>
      <c r="AG152" s="265"/>
      <c r="AH152" s="265"/>
      <c r="AI152" s="265"/>
      <c r="AJ152" s="265"/>
      <c r="AK152" s="265"/>
      <c r="AL152" s="265"/>
      <c r="AM152" s="265"/>
      <c r="AN152" s="265"/>
      <c r="AO152" s="265"/>
      <c r="AP152" s="265"/>
      <c r="AQ152" s="265"/>
      <c r="AR152" s="265"/>
      <c r="AS152" s="265"/>
      <c r="AT152" s="265"/>
      <c r="AU152" s="265"/>
      <c r="AV152" s="265"/>
      <c r="AW152" s="265"/>
      <c r="AX152" s="265"/>
      <c r="AY152" s="265"/>
      <c r="AZ152" s="265"/>
      <c r="BA152" s="265"/>
      <c r="BB152" s="265"/>
      <c r="BC152" s="265"/>
      <c r="BD152" s="265"/>
      <c r="BE152" s="265"/>
      <c r="BF152" s="265"/>
      <c r="BG152" s="265"/>
      <c r="BH152" s="265"/>
      <c r="BI152" s="265"/>
      <c r="BJ152" s="265"/>
      <c r="BK152" s="265"/>
      <c r="BL152" s="265"/>
      <c r="BM152" s="265"/>
      <c r="BN152" s="265"/>
      <c r="BO152" s="265"/>
      <c r="BP152" s="265"/>
      <c r="BQ152" s="265"/>
      <c r="BR152" s="265"/>
      <c r="BS152" s="265"/>
      <c r="BT152" s="265"/>
      <c r="BU152" s="265"/>
      <c r="BV152" s="265"/>
      <c r="BW152" s="265"/>
      <c r="BX152" s="265"/>
      <c r="BY152" s="265"/>
      <c r="BZ152" s="265"/>
      <c r="CA152" s="265"/>
      <c r="CB152" s="265"/>
      <c r="CC152" s="265"/>
      <c r="CD152" s="265"/>
      <c r="CE152" s="265"/>
      <c r="CF152" s="265"/>
      <c r="CG152" s="265"/>
      <c r="CH152" s="265"/>
      <c r="CI152" s="265"/>
      <c r="CJ152" s="265"/>
      <c r="CK152" s="265"/>
      <c r="CL152" s="265"/>
      <c r="CM152" s="265"/>
      <c r="CN152" s="265"/>
      <c r="CO152" s="265"/>
      <c r="CP152" s="265"/>
      <c r="CQ152" s="265"/>
      <c r="CR152" s="265"/>
      <c r="CS152" s="265"/>
      <c r="CT152" s="265"/>
      <c r="CU152" s="265"/>
      <c r="CV152" s="265"/>
      <c r="CW152" s="265"/>
      <c r="CX152" s="265"/>
      <c r="CY152" s="265"/>
      <c r="CZ152" s="265"/>
      <c r="DA152" s="265"/>
      <c r="DB152" s="265"/>
      <c r="DC152" s="265"/>
      <c r="DD152" s="265"/>
      <c r="DE152" s="265"/>
      <c r="DF152" s="265"/>
      <c r="DG152" s="265"/>
      <c r="DH152" s="265"/>
      <c r="DI152" s="265"/>
      <c r="DJ152" s="265"/>
      <c r="DK152" s="265"/>
      <c r="DL152" s="265"/>
      <c r="DM152" s="265"/>
      <c r="DN152" s="265"/>
      <c r="DO152" s="265"/>
      <c r="DP152" s="265"/>
      <c r="DQ152" s="265"/>
      <c r="DR152" s="265"/>
      <c r="DS152" s="265"/>
      <c r="DT152" s="265"/>
      <c r="DU152" s="265"/>
      <c r="DV152" s="265"/>
      <c r="DW152" s="265"/>
      <c r="DX152" s="265"/>
      <c r="DY152" s="265"/>
      <c r="DZ152" s="265"/>
      <c r="EA152" s="265"/>
      <c r="EB152" s="265"/>
      <c r="EC152" s="265"/>
      <c r="ED152" s="265"/>
      <c r="EE152" s="265"/>
      <c r="EF152" s="265"/>
      <c r="EG152" s="265"/>
      <c r="EH152" s="265"/>
      <c r="EI152" s="265"/>
      <c r="EJ152" s="265"/>
      <c r="EK152" s="265"/>
      <c r="EL152" s="265"/>
      <c r="EM152" s="265"/>
      <c r="EN152" s="265"/>
      <c r="EO152" s="265"/>
      <c r="EP152" s="265"/>
      <c r="EQ152" s="265"/>
      <c r="ER152" s="265"/>
      <c r="ES152" s="265"/>
      <c r="ET152" s="265"/>
      <c r="EU152" s="265"/>
      <c r="EV152" s="265"/>
      <c r="EW152" s="265"/>
      <c r="EX152" s="265"/>
      <c r="EY152" s="265"/>
      <c r="EZ152" s="265"/>
      <c r="FA152" s="265"/>
      <c r="FB152" s="265"/>
      <c r="FC152" s="265"/>
      <c r="FD152" s="265"/>
      <c r="FE152" s="265"/>
      <c r="FF152" s="265"/>
      <c r="FG152" s="265"/>
      <c r="FH152" s="265"/>
      <c r="FI152" s="265"/>
      <c r="FJ152" s="265"/>
      <c r="FK152" s="265"/>
      <c r="FL152" s="265"/>
      <c r="FM152" s="265"/>
      <c r="FN152" s="265"/>
      <c r="FO152" s="265"/>
      <c r="FP152" s="265"/>
      <c r="FQ152" s="265"/>
      <c r="FR152" s="265"/>
      <c r="FS152" s="265"/>
      <c r="FT152" s="265"/>
      <c r="FU152" s="265"/>
      <c r="FV152" s="265"/>
      <c r="FW152" s="265"/>
      <c r="FX152" s="265"/>
      <c r="FY152" s="265"/>
      <c r="FZ152" s="265"/>
      <c r="GA152" s="265"/>
      <c r="GB152" s="265"/>
      <c r="GC152" s="265"/>
      <c r="GD152" s="265"/>
      <c r="GE152" s="265"/>
      <c r="GF152" s="265"/>
      <c r="GG152" s="265"/>
      <c r="GH152" s="265"/>
      <c r="GI152" s="265"/>
      <c r="GJ152" s="265"/>
      <c r="GK152" s="265"/>
      <c r="GL152" s="265"/>
      <c r="GM152" s="265"/>
      <c r="GN152" s="265"/>
      <c r="GO152" s="265"/>
      <c r="GP152" s="265"/>
      <c r="GQ152" s="265"/>
      <c r="GR152" s="265"/>
      <c r="GS152" s="265"/>
      <c r="GT152" s="265"/>
      <c r="GU152" s="265"/>
      <c r="GV152" s="265"/>
      <c r="GW152" s="265"/>
      <c r="GX152" s="265"/>
      <c r="GY152" s="265"/>
      <c r="GZ152" s="265"/>
      <c r="HA152" s="265"/>
      <c r="HB152" s="265"/>
      <c r="HC152" s="265"/>
      <c r="HD152" s="265"/>
      <c r="HE152" s="265"/>
      <c r="HF152" s="265"/>
      <c r="HG152" s="265"/>
      <c r="HH152" s="265"/>
      <c r="HI152" s="265"/>
      <c r="HJ152" s="265"/>
      <c r="HK152" s="265"/>
      <c r="HL152" s="265"/>
      <c r="HM152" s="265"/>
      <c r="HN152" s="265"/>
      <c r="HO152" s="265"/>
      <c r="HP152" s="265"/>
      <c r="HQ152" s="265"/>
      <c r="HR152" s="265"/>
      <c r="HS152" s="265"/>
      <c r="HT152" s="265"/>
      <c r="HU152" s="265"/>
      <c r="HV152" s="265"/>
      <c r="HW152" s="265"/>
      <c r="HX152" s="265"/>
      <c r="HY152" s="265"/>
      <c r="HZ152" s="265"/>
      <c r="IA152" s="265"/>
      <c r="IB152" s="265"/>
      <c r="IC152" s="265"/>
      <c r="ID152" s="265"/>
      <c r="IE152" s="265"/>
      <c r="IF152" s="265"/>
      <c r="IG152" s="265"/>
      <c r="IH152" s="265"/>
      <c r="II152" s="265"/>
      <c r="IJ152" s="265"/>
      <c r="IK152" s="265"/>
      <c r="IL152" s="265"/>
      <c r="IM152" s="265"/>
      <c r="IN152" s="265"/>
      <c r="IO152" s="265"/>
      <c r="IP152" s="265"/>
      <c r="IQ152" s="265"/>
      <c r="IR152" s="265"/>
      <c r="IS152" s="265"/>
      <c r="IT152" s="265"/>
      <c r="IU152" s="265"/>
      <c r="IV152" s="265"/>
    </row>
    <row r="153" spans="1:256" s="469" customFormat="1" ht="15" customHeight="1">
      <c r="A153" s="270"/>
      <c r="B153" s="270"/>
      <c r="C153" s="270"/>
      <c r="D153" s="461"/>
      <c r="E153" s="461"/>
      <c r="F153" s="461"/>
      <c r="G153" s="267"/>
      <c r="H153" s="267"/>
      <c r="I153" s="265"/>
      <c r="J153" s="266"/>
      <c r="K153" s="265"/>
      <c r="L153" s="265"/>
      <c r="M153" s="266"/>
      <c r="N153" s="265"/>
      <c r="O153" s="265"/>
      <c r="P153" s="265"/>
      <c r="Q153" s="265"/>
      <c r="R153" s="265"/>
      <c r="S153" s="265"/>
      <c r="T153" s="265"/>
      <c r="U153" s="265"/>
      <c r="V153" s="265"/>
      <c r="W153" s="265"/>
      <c r="X153" s="265"/>
      <c r="Y153" s="265"/>
      <c r="Z153" s="265"/>
      <c r="AA153" s="265"/>
      <c r="AB153" s="265"/>
      <c r="AC153" s="265"/>
      <c r="AD153" s="265"/>
      <c r="AE153" s="265"/>
      <c r="AF153" s="265"/>
      <c r="AG153" s="265"/>
      <c r="AH153" s="265"/>
      <c r="AI153" s="265"/>
      <c r="AJ153" s="265"/>
      <c r="AK153" s="265"/>
      <c r="AL153" s="265"/>
      <c r="AM153" s="265"/>
      <c r="AN153" s="265"/>
      <c r="AO153" s="265"/>
      <c r="AP153" s="265"/>
      <c r="AQ153" s="265"/>
      <c r="AR153" s="265"/>
      <c r="AS153" s="265"/>
      <c r="AT153" s="265"/>
      <c r="AU153" s="265"/>
      <c r="AV153" s="265"/>
      <c r="AW153" s="265"/>
      <c r="AX153" s="265"/>
      <c r="AY153" s="265"/>
      <c r="AZ153" s="265"/>
      <c r="BA153" s="265"/>
      <c r="BB153" s="265"/>
      <c r="BC153" s="265"/>
      <c r="BD153" s="265"/>
      <c r="BE153" s="265"/>
      <c r="BF153" s="265"/>
      <c r="BG153" s="265"/>
      <c r="BH153" s="265"/>
      <c r="BI153" s="265"/>
      <c r="BJ153" s="265"/>
      <c r="BK153" s="265"/>
      <c r="BL153" s="265"/>
      <c r="BM153" s="265"/>
      <c r="BN153" s="265"/>
      <c r="BO153" s="265"/>
      <c r="BP153" s="265"/>
      <c r="BQ153" s="265"/>
      <c r="BR153" s="265"/>
      <c r="BS153" s="265"/>
      <c r="BT153" s="265"/>
      <c r="BU153" s="265"/>
      <c r="BV153" s="265"/>
      <c r="BW153" s="265"/>
      <c r="BX153" s="265"/>
      <c r="BY153" s="265"/>
      <c r="BZ153" s="265"/>
      <c r="CA153" s="265"/>
      <c r="CB153" s="265"/>
      <c r="CC153" s="265"/>
      <c r="CD153" s="265"/>
      <c r="CE153" s="265"/>
      <c r="CF153" s="265"/>
      <c r="CG153" s="265"/>
      <c r="CH153" s="265"/>
      <c r="CI153" s="265"/>
      <c r="CJ153" s="265"/>
      <c r="CK153" s="265"/>
      <c r="CL153" s="265"/>
      <c r="CM153" s="265"/>
      <c r="CN153" s="265"/>
      <c r="CO153" s="265"/>
      <c r="CP153" s="265"/>
      <c r="CQ153" s="265"/>
      <c r="CR153" s="265"/>
      <c r="CS153" s="265"/>
      <c r="CT153" s="265"/>
      <c r="CU153" s="265"/>
      <c r="CV153" s="265"/>
      <c r="CW153" s="265"/>
      <c r="CX153" s="265"/>
      <c r="CY153" s="265"/>
      <c r="CZ153" s="265"/>
      <c r="DA153" s="265"/>
      <c r="DB153" s="265"/>
      <c r="DC153" s="265"/>
      <c r="DD153" s="265"/>
      <c r="DE153" s="265"/>
      <c r="DF153" s="265"/>
      <c r="DG153" s="265"/>
      <c r="DH153" s="265"/>
      <c r="DI153" s="265"/>
      <c r="DJ153" s="265"/>
      <c r="DK153" s="265"/>
      <c r="DL153" s="265"/>
      <c r="DM153" s="265"/>
      <c r="DN153" s="265"/>
      <c r="DO153" s="265"/>
      <c r="DP153" s="265"/>
      <c r="DQ153" s="265"/>
      <c r="DR153" s="265"/>
      <c r="DS153" s="265"/>
      <c r="DT153" s="265"/>
      <c r="DU153" s="265"/>
      <c r="DV153" s="265"/>
      <c r="DW153" s="265"/>
      <c r="DX153" s="265"/>
      <c r="DY153" s="265"/>
      <c r="DZ153" s="265"/>
      <c r="EA153" s="265"/>
      <c r="EB153" s="265"/>
      <c r="EC153" s="265"/>
      <c r="ED153" s="265"/>
      <c r="EE153" s="265"/>
      <c r="EF153" s="265"/>
      <c r="EG153" s="265"/>
      <c r="EH153" s="265"/>
      <c r="EI153" s="265"/>
      <c r="EJ153" s="265"/>
      <c r="EK153" s="265"/>
      <c r="EL153" s="265"/>
      <c r="EM153" s="265"/>
      <c r="EN153" s="265"/>
      <c r="EO153" s="265"/>
      <c r="EP153" s="265"/>
      <c r="EQ153" s="265"/>
      <c r="ER153" s="265"/>
      <c r="ES153" s="265"/>
      <c r="ET153" s="265"/>
      <c r="EU153" s="265"/>
      <c r="EV153" s="265"/>
      <c r="EW153" s="265"/>
      <c r="EX153" s="265"/>
      <c r="EY153" s="265"/>
      <c r="EZ153" s="265"/>
      <c r="FA153" s="265"/>
      <c r="FB153" s="265"/>
      <c r="FC153" s="265"/>
      <c r="FD153" s="265"/>
      <c r="FE153" s="265"/>
      <c r="FF153" s="265"/>
      <c r="FG153" s="265"/>
      <c r="FH153" s="265"/>
      <c r="FI153" s="265"/>
      <c r="FJ153" s="265"/>
      <c r="FK153" s="265"/>
      <c r="FL153" s="265"/>
      <c r="FM153" s="265"/>
      <c r="FN153" s="265"/>
      <c r="FO153" s="265"/>
      <c r="FP153" s="265"/>
      <c r="FQ153" s="265"/>
      <c r="FR153" s="265"/>
      <c r="FS153" s="265"/>
      <c r="FT153" s="265"/>
      <c r="FU153" s="265"/>
      <c r="FV153" s="265"/>
      <c r="FW153" s="265"/>
      <c r="FX153" s="265"/>
      <c r="FY153" s="265"/>
      <c r="FZ153" s="265"/>
      <c r="GA153" s="265"/>
      <c r="GB153" s="265"/>
      <c r="GC153" s="265"/>
      <c r="GD153" s="265"/>
      <c r="GE153" s="265"/>
      <c r="GF153" s="265"/>
      <c r="GG153" s="265"/>
      <c r="GH153" s="265"/>
      <c r="GI153" s="265"/>
      <c r="GJ153" s="265"/>
      <c r="GK153" s="265"/>
      <c r="GL153" s="265"/>
      <c r="GM153" s="265"/>
      <c r="GN153" s="265"/>
      <c r="GO153" s="265"/>
      <c r="GP153" s="265"/>
      <c r="GQ153" s="265"/>
      <c r="GR153" s="265"/>
      <c r="GS153" s="265"/>
      <c r="GT153" s="265"/>
      <c r="GU153" s="265"/>
      <c r="GV153" s="265"/>
      <c r="GW153" s="265"/>
      <c r="GX153" s="265"/>
      <c r="GY153" s="265"/>
      <c r="GZ153" s="265"/>
      <c r="HA153" s="265"/>
      <c r="HB153" s="265"/>
      <c r="HC153" s="265"/>
      <c r="HD153" s="265"/>
      <c r="HE153" s="265"/>
      <c r="HF153" s="265"/>
      <c r="HG153" s="265"/>
      <c r="HH153" s="265"/>
      <c r="HI153" s="265"/>
      <c r="HJ153" s="265"/>
      <c r="HK153" s="265"/>
      <c r="HL153" s="265"/>
      <c r="HM153" s="265"/>
      <c r="HN153" s="265"/>
      <c r="HO153" s="265"/>
      <c r="HP153" s="265"/>
      <c r="HQ153" s="265"/>
      <c r="HR153" s="265"/>
      <c r="HS153" s="265"/>
      <c r="HT153" s="265"/>
      <c r="HU153" s="265"/>
      <c r="HV153" s="265"/>
      <c r="HW153" s="265"/>
      <c r="HX153" s="265"/>
      <c r="HY153" s="265"/>
      <c r="HZ153" s="265"/>
      <c r="IA153" s="265"/>
      <c r="IB153" s="265"/>
      <c r="IC153" s="265"/>
      <c r="ID153" s="265"/>
      <c r="IE153" s="265"/>
      <c r="IF153" s="265"/>
      <c r="IG153" s="265"/>
      <c r="IH153" s="265"/>
      <c r="II153" s="265"/>
      <c r="IJ153" s="265"/>
      <c r="IK153" s="265"/>
      <c r="IL153" s="265"/>
      <c r="IM153" s="265"/>
      <c r="IN153" s="265"/>
      <c r="IO153" s="265"/>
      <c r="IP153" s="265"/>
      <c r="IQ153" s="265"/>
      <c r="IR153" s="265"/>
      <c r="IS153" s="265"/>
      <c r="IT153" s="265"/>
      <c r="IU153" s="265"/>
      <c r="IV153" s="265"/>
    </row>
    <row r="154" spans="1:256" s="469" customFormat="1" ht="15" customHeight="1">
      <c r="A154" s="270"/>
      <c r="B154" s="270"/>
      <c r="C154" s="270"/>
      <c r="D154" s="461"/>
      <c r="E154" s="461"/>
      <c r="F154" s="461"/>
      <c r="G154" s="267"/>
      <c r="H154" s="267"/>
      <c r="I154" s="265"/>
      <c r="J154" s="266"/>
      <c r="K154" s="265"/>
      <c r="L154" s="265"/>
      <c r="M154" s="266"/>
      <c r="N154" s="265"/>
      <c r="O154" s="265"/>
      <c r="P154" s="265"/>
      <c r="Q154" s="265"/>
      <c r="R154" s="265"/>
      <c r="S154" s="265"/>
      <c r="T154" s="265"/>
      <c r="U154" s="265"/>
      <c r="V154" s="265"/>
      <c r="W154" s="265"/>
      <c r="X154" s="265"/>
      <c r="Y154" s="265"/>
      <c r="Z154" s="265"/>
      <c r="AA154" s="265"/>
      <c r="AB154" s="265"/>
      <c r="AC154" s="265"/>
      <c r="AD154" s="265"/>
      <c r="AE154" s="265"/>
      <c r="AF154" s="265"/>
      <c r="AG154" s="265"/>
      <c r="AH154" s="265"/>
      <c r="AI154" s="265"/>
      <c r="AJ154" s="265"/>
      <c r="AK154" s="265"/>
      <c r="AL154" s="265"/>
      <c r="AM154" s="265"/>
      <c r="AN154" s="265"/>
      <c r="AO154" s="265"/>
      <c r="AP154" s="265"/>
      <c r="AQ154" s="265"/>
      <c r="AR154" s="265"/>
      <c r="AS154" s="265"/>
      <c r="AT154" s="265"/>
      <c r="AU154" s="265"/>
      <c r="AV154" s="265"/>
      <c r="AW154" s="265"/>
      <c r="AX154" s="265"/>
      <c r="AY154" s="265"/>
      <c r="AZ154" s="265"/>
      <c r="BA154" s="265"/>
      <c r="BB154" s="265"/>
      <c r="BC154" s="265"/>
      <c r="BD154" s="265"/>
      <c r="BE154" s="265"/>
      <c r="BF154" s="265"/>
      <c r="BG154" s="265"/>
      <c r="BH154" s="265"/>
      <c r="BI154" s="265"/>
      <c r="BJ154" s="265"/>
      <c r="BK154" s="265"/>
      <c r="BL154" s="265"/>
      <c r="BM154" s="265"/>
      <c r="BN154" s="265"/>
      <c r="BO154" s="265"/>
      <c r="BP154" s="265"/>
      <c r="BQ154" s="265"/>
      <c r="BR154" s="265"/>
      <c r="BS154" s="265"/>
      <c r="BT154" s="265"/>
      <c r="BU154" s="265"/>
      <c r="BV154" s="265"/>
      <c r="BW154" s="265"/>
      <c r="BX154" s="265"/>
      <c r="BY154" s="265"/>
      <c r="BZ154" s="265"/>
      <c r="CA154" s="265"/>
      <c r="CB154" s="265"/>
      <c r="CC154" s="265"/>
      <c r="CD154" s="265"/>
      <c r="CE154" s="265"/>
      <c r="CF154" s="265"/>
      <c r="CG154" s="265"/>
      <c r="CH154" s="265"/>
      <c r="CI154" s="265"/>
      <c r="CJ154" s="265"/>
      <c r="CK154" s="265"/>
      <c r="CL154" s="265"/>
      <c r="CM154" s="265"/>
      <c r="CN154" s="265"/>
      <c r="CO154" s="265"/>
      <c r="CP154" s="265"/>
      <c r="CQ154" s="265"/>
      <c r="CR154" s="265"/>
      <c r="CS154" s="265"/>
      <c r="CT154" s="265"/>
      <c r="CU154" s="265"/>
      <c r="CV154" s="265"/>
      <c r="CW154" s="265"/>
      <c r="CX154" s="265"/>
      <c r="CY154" s="265"/>
      <c r="CZ154" s="265"/>
      <c r="DA154" s="265"/>
      <c r="DB154" s="265"/>
      <c r="DC154" s="265"/>
      <c r="DD154" s="265"/>
      <c r="DE154" s="265"/>
      <c r="DF154" s="265"/>
      <c r="DG154" s="265"/>
      <c r="DH154" s="265"/>
      <c r="DI154" s="265"/>
      <c r="DJ154" s="265"/>
      <c r="DK154" s="265"/>
      <c r="DL154" s="265"/>
      <c r="DM154" s="265"/>
      <c r="DN154" s="265"/>
      <c r="DO154" s="265"/>
      <c r="DP154" s="265"/>
      <c r="DQ154" s="265"/>
      <c r="DR154" s="265"/>
      <c r="DS154" s="265"/>
      <c r="DT154" s="265"/>
      <c r="DU154" s="265"/>
      <c r="DV154" s="265"/>
      <c r="DW154" s="265"/>
      <c r="DX154" s="265"/>
      <c r="DY154" s="265"/>
      <c r="DZ154" s="265"/>
      <c r="EA154" s="265"/>
      <c r="EB154" s="265"/>
      <c r="EC154" s="265"/>
      <c r="ED154" s="265"/>
      <c r="EE154" s="265"/>
      <c r="EF154" s="265"/>
      <c r="EG154" s="265"/>
      <c r="EH154" s="265"/>
      <c r="EI154" s="265"/>
      <c r="EJ154" s="265"/>
      <c r="EK154" s="265"/>
      <c r="EL154" s="265"/>
      <c r="EM154" s="265"/>
      <c r="EN154" s="265"/>
      <c r="EO154" s="265"/>
      <c r="EP154" s="265"/>
      <c r="EQ154" s="265"/>
      <c r="ER154" s="265"/>
      <c r="ES154" s="265"/>
      <c r="ET154" s="265"/>
      <c r="EU154" s="265"/>
      <c r="EV154" s="265"/>
      <c r="EW154" s="265"/>
      <c r="EX154" s="265"/>
      <c r="EY154" s="265"/>
      <c r="EZ154" s="265"/>
      <c r="FA154" s="265"/>
      <c r="FB154" s="265"/>
      <c r="FC154" s="265"/>
      <c r="FD154" s="265"/>
      <c r="FE154" s="265"/>
      <c r="FF154" s="265"/>
      <c r="FG154" s="265"/>
      <c r="FH154" s="265"/>
      <c r="FI154" s="265"/>
      <c r="FJ154" s="265"/>
      <c r="FK154" s="265"/>
      <c r="FL154" s="265"/>
      <c r="FM154" s="265"/>
      <c r="FN154" s="265"/>
      <c r="FO154" s="265"/>
      <c r="FP154" s="265"/>
      <c r="FQ154" s="265"/>
      <c r="FR154" s="265"/>
      <c r="FS154" s="265"/>
      <c r="FT154" s="265"/>
      <c r="FU154" s="265"/>
      <c r="FV154" s="265"/>
      <c r="FW154" s="265"/>
      <c r="FX154" s="265"/>
      <c r="FY154" s="265"/>
      <c r="FZ154" s="265"/>
      <c r="GA154" s="265"/>
      <c r="GB154" s="265"/>
      <c r="GC154" s="265"/>
      <c r="GD154" s="265"/>
      <c r="GE154" s="265"/>
      <c r="GF154" s="265"/>
      <c r="GG154" s="265"/>
      <c r="GH154" s="265"/>
      <c r="GI154" s="265"/>
      <c r="GJ154" s="265"/>
      <c r="GK154" s="265"/>
      <c r="GL154" s="265"/>
      <c r="GM154" s="265"/>
      <c r="GN154" s="265"/>
      <c r="GO154" s="265"/>
      <c r="GP154" s="265"/>
      <c r="GQ154" s="265"/>
      <c r="GR154" s="265"/>
      <c r="GS154" s="265"/>
      <c r="GT154" s="265"/>
      <c r="GU154" s="265"/>
      <c r="GV154" s="265"/>
      <c r="GW154" s="265"/>
      <c r="GX154" s="265"/>
      <c r="GY154" s="265"/>
      <c r="GZ154" s="265"/>
      <c r="HA154" s="265"/>
      <c r="HB154" s="265"/>
      <c r="HC154" s="265"/>
      <c r="HD154" s="265"/>
      <c r="HE154" s="265"/>
      <c r="HF154" s="265"/>
      <c r="HG154" s="265"/>
      <c r="HH154" s="265"/>
      <c r="HI154" s="265"/>
      <c r="HJ154" s="265"/>
      <c r="HK154" s="265"/>
      <c r="HL154" s="265"/>
      <c r="HM154" s="265"/>
      <c r="HN154" s="265"/>
      <c r="HO154" s="265"/>
      <c r="HP154" s="265"/>
      <c r="HQ154" s="265"/>
      <c r="HR154" s="265"/>
      <c r="HS154" s="265"/>
      <c r="HT154" s="265"/>
      <c r="HU154" s="265"/>
      <c r="HV154" s="265"/>
      <c r="HW154" s="265"/>
      <c r="HX154" s="265"/>
      <c r="HY154" s="265"/>
      <c r="HZ154" s="265"/>
      <c r="IA154" s="265"/>
      <c r="IB154" s="265"/>
      <c r="IC154" s="265"/>
      <c r="ID154" s="265"/>
      <c r="IE154" s="265"/>
      <c r="IF154" s="265"/>
      <c r="IG154" s="265"/>
      <c r="IH154" s="265"/>
      <c r="II154" s="265"/>
      <c r="IJ154" s="265"/>
      <c r="IK154" s="265"/>
      <c r="IL154" s="265"/>
      <c r="IM154" s="265"/>
      <c r="IN154" s="265"/>
      <c r="IO154" s="265"/>
      <c r="IP154" s="265"/>
      <c r="IQ154" s="265"/>
      <c r="IR154" s="265"/>
      <c r="IS154" s="265"/>
      <c r="IT154" s="265"/>
      <c r="IU154" s="265"/>
      <c r="IV154" s="265"/>
    </row>
    <row r="155" spans="1:256" s="469" customFormat="1" ht="15" customHeight="1">
      <c r="A155" s="270"/>
      <c r="B155" s="270"/>
      <c r="C155" s="270"/>
      <c r="D155" s="461"/>
      <c r="E155" s="461"/>
      <c r="F155" s="461"/>
      <c r="G155" s="267"/>
      <c r="H155" s="267"/>
      <c r="I155" s="265"/>
      <c r="J155" s="266"/>
      <c r="K155" s="265"/>
      <c r="L155" s="265"/>
      <c r="M155" s="266"/>
      <c r="N155" s="265"/>
      <c r="O155" s="265"/>
      <c r="P155" s="265"/>
      <c r="Q155" s="265"/>
      <c r="R155" s="265"/>
      <c r="S155" s="265"/>
      <c r="T155" s="265"/>
      <c r="U155" s="265"/>
      <c r="V155" s="265"/>
      <c r="W155" s="265"/>
      <c r="X155" s="265"/>
      <c r="Y155" s="265"/>
      <c r="Z155" s="265"/>
      <c r="AA155" s="265"/>
      <c r="AB155" s="265"/>
      <c r="AC155" s="265"/>
      <c r="AD155" s="265"/>
      <c r="AE155" s="265"/>
      <c r="AF155" s="265"/>
      <c r="AG155" s="265"/>
      <c r="AH155" s="265"/>
      <c r="AI155" s="265"/>
      <c r="AJ155" s="265"/>
      <c r="AK155" s="265"/>
      <c r="AL155" s="265"/>
      <c r="AM155" s="265"/>
      <c r="AN155" s="265"/>
      <c r="AO155" s="265"/>
      <c r="AP155" s="265"/>
      <c r="AQ155" s="265"/>
      <c r="AR155" s="265"/>
      <c r="AS155" s="265"/>
      <c r="AT155" s="265"/>
      <c r="AU155" s="265"/>
      <c r="AV155" s="265"/>
      <c r="AW155" s="265"/>
      <c r="AX155" s="265"/>
      <c r="AY155" s="265"/>
      <c r="AZ155" s="265"/>
      <c r="BA155" s="265"/>
      <c r="BB155" s="265"/>
      <c r="BC155" s="265"/>
      <c r="BD155" s="265"/>
      <c r="BE155" s="265"/>
      <c r="BF155" s="265"/>
      <c r="BG155" s="265"/>
      <c r="BH155" s="265"/>
      <c r="BI155" s="265"/>
      <c r="BJ155" s="265"/>
      <c r="BK155" s="265"/>
      <c r="BL155" s="265"/>
      <c r="BM155" s="265"/>
      <c r="BN155" s="265"/>
      <c r="BO155" s="265"/>
      <c r="BP155" s="265"/>
      <c r="BQ155" s="265"/>
      <c r="BR155" s="265"/>
      <c r="BS155" s="265"/>
      <c r="BT155" s="265"/>
      <c r="BU155" s="265"/>
      <c r="BV155" s="265"/>
      <c r="BW155" s="265"/>
      <c r="BX155" s="265"/>
      <c r="BY155" s="265"/>
      <c r="BZ155" s="265"/>
      <c r="CA155" s="265"/>
      <c r="CB155" s="265"/>
      <c r="CC155" s="265"/>
      <c r="CD155" s="265"/>
      <c r="CE155" s="265"/>
      <c r="CF155" s="265"/>
      <c r="CG155" s="265"/>
      <c r="CH155" s="265"/>
      <c r="CI155" s="265"/>
      <c r="CJ155" s="265"/>
      <c r="CK155" s="265"/>
      <c r="CL155" s="265"/>
      <c r="CM155" s="265"/>
      <c r="CN155" s="265"/>
      <c r="CO155" s="265"/>
      <c r="CP155" s="265"/>
      <c r="CQ155" s="265"/>
      <c r="CR155" s="265"/>
      <c r="CS155" s="265"/>
      <c r="CT155" s="265"/>
      <c r="CU155" s="265"/>
      <c r="CV155" s="265"/>
      <c r="CW155" s="265"/>
      <c r="CX155" s="265"/>
      <c r="CY155" s="265"/>
      <c r="CZ155" s="265"/>
      <c r="DA155" s="265"/>
      <c r="DB155" s="265"/>
      <c r="DC155" s="265"/>
      <c r="DD155" s="265"/>
      <c r="DE155" s="265"/>
      <c r="DF155" s="265"/>
      <c r="DG155" s="265"/>
      <c r="DH155" s="265"/>
      <c r="DI155" s="265"/>
      <c r="DJ155" s="265"/>
      <c r="DK155" s="265"/>
      <c r="DL155" s="265"/>
      <c r="DM155" s="265"/>
      <c r="DN155" s="265"/>
      <c r="DO155" s="265"/>
      <c r="DP155" s="265"/>
      <c r="DQ155" s="265"/>
      <c r="DR155" s="265"/>
      <c r="DS155" s="265"/>
      <c r="DT155" s="265"/>
      <c r="DU155" s="265"/>
      <c r="DV155" s="265"/>
      <c r="DW155" s="265"/>
      <c r="DX155" s="265"/>
      <c r="DY155" s="265"/>
      <c r="DZ155" s="265"/>
      <c r="EA155" s="265"/>
      <c r="EB155" s="265"/>
      <c r="EC155" s="265"/>
      <c r="ED155" s="265"/>
      <c r="EE155" s="265"/>
      <c r="EF155" s="265"/>
      <c r="EG155" s="265"/>
      <c r="EH155" s="265"/>
      <c r="EI155" s="265"/>
      <c r="EJ155" s="265"/>
      <c r="EK155" s="265"/>
      <c r="EL155" s="265"/>
      <c r="EM155" s="265"/>
      <c r="EN155" s="265"/>
      <c r="EO155" s="265"/>
      <c r="EP155" s="265"/>
      <c r="EQ155" s="265"/>
      <c r="ER155" s="265"/>
      <c r="ES155" s="265"/>
      <c r="ET155" s="265"/>
      <c r="EU155" s="265"/>
      <c r="EV155" s="265"/>
      <c r="EW155" s="265"/>
      <c r="EX155" s="265"/>
      <c r="EY155" s="265"/>
      <c r="EZ155" s="265"/>
      <c r="FA155" s="265"/>
      <c r="FB155" s="265"/>
      <c r="FC155" s="265"/>
      <c r="FD155" s="265"/>
      <c r="FE155" s="265"/>
      <c r="FF155" s="265"/>
      <c r="FG155" s="265"/>
      <c r="FH155" s="265"/>
      <c r="FI155" s="265"/>
      <c r="FJ155" s="265"/>
      <c r="FK155" s="265"/>
      <c r="FL155" s="265"/>
      <c r="FM155" s="265"/>
      <c r="FN155" s="265"/>
      <c r="FO155" s="265"/>
      <c r="FP155" s="265"/>
      <c r="FQ155" s="265"/>
      <c r="FR155" s="265"/>
      <c r="FS155" s="265"/>
      <c r="FT155" s="265"/>
      <c r="FU155" s="265"/>
      <c r="FV155" s="265"/>
      <c r="FW155" s="265"/>
      <c r="FX155" s="265"/>
      <c r="FY155" s="265"/>
      <c r="FZ155" s="265"/>
      <c r="GA155" s="265"/>
      <c r="GB155" s="265"/>
      <c r="GC155" s="265"/>
      <c r="GD155" s="265"/>
      <c r="GE155" s="265"/>
      <c r="GF155" s="265"/>
      <c r="GG155" s="265"/>
      <c r="GH155" s="265"/>
      <c r="GI155" s="265"/>
      <c r="GJ155" s="265"/>
      <c r="GK155" s="265"/>
      <c r="GL155" s="265"/>
      <c r="GM155" s="265"/>
      <c r="GN155" s="265"/>
      <c r="GO155" s="265"/>
      <c r="GP155" s="265"/>
      <c r="GQ155" s="265"/>
      <c r="GR155" s="265"/>
      <c r="GS155" s="265"/>
      <c r="GT155" s="265"/>
      <c r="GU155" s="265"/>
      <c r="GV155" s="265"/>
      <c r="GW155" s="265"/>
      <c r="GX155" s="265"/>
      <c r="GY155" s="265"/>
      <c r="GZ155" s="265"/>
      <c r="HA155" s="265"/>
      <c r="HB155" s="265"/>
      <c r="HC155" s="265"/>
      <c r="HD155" s="265"/>
      <c r="HE155" s="265"/>
      <c r="HF155" s="265"/>
      <c r="HG155" s="265"/>
      <c r="HH155" s="265"/>
      <c r="HI155" s="265"/>
      <c r="HJ155" s="265"/>
      <c r="HK155" s="265"/>
      <c r="HL155" s="265"/>
      <c r="HM155" s="265"/>
      <c r="HN155" s="265"/>
      <c r="HO155" s="265"/>
      <c r="HP155" s="265"/>
      <c r="HQ155" s="265"/>
      <c r="HR155" s="265"/>
      <c r="HS155" s="265"/>
      <c r="HT155" s="265"/>
      <c r="HU155" s="265"/>
      <c r="HV155" s="265"/>
      <c r="HW155" s="265"/>
      <c r="HX155" s="265"/>
      <c r="HY155" s="265"/>
      <c r="HZ155" s="265"/>
      <c r="IA155" s="265"/>
      <c r="IB155" s="265"/>
      <c r="IC155" s="265"/>
      <c r="ID155" s="265"/>
      <c r="IE155" s="265"/>
      <c r="IF155" s="265"/>
      <c r="IG155" s="265"/>
      <c r="IH155" s="265"/>
      <c r="II155" s="265"/>
      <c r="IJ155" s="265"/>
      <c r="IK155" s="265"/>
      <c r="IL155" s="265"/>
      <c r="IM155" s="265"/>
      <c r="IN155" s="265"/>
      <c r="IO155" s="265"/>
      <c r="IP155" s="265"/>
      <c r="IQ155" s="265"/>
      <c r="IR155" s="265"/>
      <c r="IS155" s="265"/>
      <c r="IT155" s="265"/>
      <c r="IU155" s="265"/>
      <c r="IV155" s="265"/>
    </row>
    <row r="156" spans="1:256" s="469" customFormat="1" ht="15" customHeight="1">
      <c r="A156" s="270"/>
      <c r="B156" s="270"/>
      <c r="C156" s="270"/>
      <c r="D156" s="461"/>
      <c r="E156" s="461"/>
      <c r="F156" s="461"/>
      <c r="G156" s="267"/>
      <c r="H156" s="267"/>
      <c r="I156" s="265"/>
      <c r="J156" s="266"/>
      <c r="K156" s="265"/>
      <c r="L156" s="265"/>
      <c r="M156" s="266"/>
      <c r="N156" s="265"/>
      <c r="O156" s="265"/>
      <c r="P156" s="265"/>
      <c r="Q156" s="265"/>
      <c r="R156" s="265"/>
      <c r="S156" s="265"/>
      <c r="T156" s="265"/>
      <c r="U156" s="265"/>
      <c r="V156" s="265"/>
      <c r="W156" s="265"/>
      <c r="X156" s="265"/>
      <c r="Y156" s="265"/>
      <c r="Z156" s="265"/>
      <c r="AA156" s="265"/>
      <c r="AB156" s="265"/>
      <c r="AC156" s="265"/>
      <c r="AD156" s="265"/>
      <c r="AE156" s="265"/>
      <c r="AF156" s="265"/>
      <c r="AG156" s="265"/>
      <c r="AH156" s="265"/>
      <c r="AI156" s="265"/>
      <c r="AJ156" s="265"/>
      <c r="AK156" s="265"/>
      <c r="AL156" s="265"/>
      <c r="AM156" s="265"/>
      <c r="AN156" s="265"/>
      <c r="AO156" s="265"/>
      <c r="AP156" s="265"/>
      <c r="AQ156" s="265"/>
      <c r="AR156" s="265"/>
      <c r="AS156" s="265"/>
      <c r="AT156" s="265"/>
      <c r="AU156" s="265"/>
      <c r="AV156" s="265"/>
      <c r="AW156" s="265"/>
      <c r="AX156" s="265"/>
      <c r="AY156" s="265"/>
      <c r="AZ156" s="265"/>
      <c r="BA156" s="265"/>
      <c r="BB156" s="265"/>
      <c r="BC156" s="265"/>
      <c r="BD156" s="265"/>
      <c r="BE156" s="265"/>
      <c r="BF156" s="265"/>
      <c r="BG156" s="265"/>
      <c r="BH156" s="265"/>
      <c r="BI156" s="265"/>
      <c r="BJ156" s="265"/>
      <c r="BK156" s="265"/>
      <c r="BL156" s="265"/>
      <c r="BM156" s="265"/>
      <c r="BN156" s="265"/>
      <c r="BO156" s="265"/>
      <c r="BP156" s="265"/>
      <c r="BQ156" s="265"/>
      <c r="BR156" s="265"/>
      <c r="BS156" s="265"/>
      <c r="BT156" s="265"/>
      <c r="BU156" s="265"/>
      <c r="BV156" s="265"/>
      <c r="BW156" s="265"/>
      <c r="BX156" s="265"/>
      <c r="BY156" s="265"/>
      <c r="BZ156" s="265"/>
      <c r="CA156" s="265"/>
      <c r="CB156" s="265"/>
      <c r="CC156" s="265"/>
      <c r="CD156" s="265"/>
      <c r="CE156" s="265"/>
      <c r="CF156" s="265"/>
      <c r="CG156" s="265"/>
      <c r="CH156" s="265"/>
      <c r="CI156" s="265"/>
      <c r="CJ156" s="265"/>
      <c r="CK156" s="265"/>
      <c r="CL156" s="265"/>
      <c r="CM156" s="265"/>
      <c r="CN156" s="265"/>
      <c r="CO156" s="265"/>
      <c r="CP156" s="265"/>
      <c r="CQ156" s="265"/>
      <c r="CR156" s="265"/>
      <c r="CS156" s="265"/>
      <c r="CT156" s="265"/>
      <c r="CU156" s="265"/>
      <c r="CV156" s="265"/>
      <c r="CW156" s="265"/>
      <c r="CX156" s="265"/>
      <c r="CY156" s="265"/>
      <c r="CZ156" s="265"/>
      <c r="DA156" s="265"/>
      <c r="DB156" s="265"/>
      <c r="DC156" s="265"/>
      <c r="DD156" s="265"/>
      <c r="DE156" s="265"/>
      <c r="DF156" s="265"/>
      <c r="DG156" s="265"/>
      <c r="DH156" s="265"/>
      <c r="DI156" s="265"/>
      <c r="DJ156" s="265"/>
      <c r="DK156" s="265"/>
      <c r="DL156" s="265"/>
      <c r="DM156" s="265"/>
      <c r="DN156" s="265"/>
      <c r="DO156" s="265"/>
      <c r="DP156" s="265"/>
      <c r="DQ156" s="265"/>
      <c r="DR156" s="265"/>
      <c r="DS156" s="265"/>
      <c r="DT156" s="265"/>
      <c r="DU156" s="265"/>
      <c r="DV156" s="265"/>
      <c r="DW156" s="265"/>
      <c r="DX156" s="265"/>
      <c r="DY156" s="265"/>
      <c r="DZ156" s="265"/>
      <c r="EA156" s="265"/>
      <c r="EB156" s="265"/>
      <c r="EC156" s="265"/>
      <c r="ED156" s="265"/>
      <c r="EE156" s="265"/>
      <c r="EF156" s="265"/>
      <c r="EG156" s="265"/>
      <c r="EH156" s="265"/>
      <c r="EI156" s="265"/>
      <c r="EJ156" s="265"/>
      <c r="EK156" s="265"/>
      <c r="EL156" s="265"/>
      <c r="EM156" s="265"/>
      <c r="EN156" s="265"/>
      <c r="EO156" s="265"/>
      <c r="EP156" s="265"/>
      <c r="EQ156" s="265"/>
      <c r="ER156" s="265"/>
      <c r="ES156" s="265"/>
      <c r="ET156" s="265"/>
      <c r="EU156" s="265"/>
      <c r="EV156" s="265"/>
      <c r="EW156" s="265"/>
      <c r="EX156" s="265"/>
      <c r="EY156" s="265"/>
      <c r="EZ156" s="265"/>
      <c r="FA156" s="265"/>
      <c r="FB156" s="265"/>
      <c r="FC156" s="265"/>
      <c r="FD156" s="265"/>
      <c r="FE156" s="265"/>
      <c r="FF156" s="265"/>
      <c r="FG156" s="265"/>
      <c r="FH156" s="265"/>
      <c r="FI156" s="265"/>
      <c r="FJ156" s="265"/>
      <c r="FK156" s="265"/>
      <c r="FL156" s="265"/>
      <c r="FM156" s="265"/>
      <c r="FN156" s="265"/>
      <c r="FO156" s="265"/>
      <c r="FP156" s="265"/>
      <c r="FQ156" s="265"/>
      <c r="FR156" s="265"/>
      <c r="FS156" s="265"/>
      <c r="FT156" s="265"/>
      <c r="FU156" s="265"/>
      <c r="FV156" s="265"/>
      <c r="FW156" s="265"/>
      <c r="FX156" s="265"/>
      <c r="FY156" s="265"/>
      <c r="FZ156" s="265"/>
      <c r="GA156" s="265"/>
      <c r="GB156" s="265"/>
      <c r="GC156" s="265"/>
      <c r="GD156" s="265"/>
      <c r="GE156" s="265"/>
      <c r="GF156" s="265"/>
      <c r="GG156" s="265"/>
      <c r="GH156" s="265"/>
      <c r="GI156" s="265"/>
      <c r="GJ156" s="265"/>
      <c r="GK156" s="265"/>
      <c r="GL156" s="265"/>
      <c r="GM156" s="265"/>
      <c r="GN156" s="265"/>
      <c r="GO156" s="265"/>
      <c r="GP156" s="265"/>
      <c r="GQ156" s="265"/>
      <c r="GR156" s="265"/>
      <c r="GS156" s="265"/>
      <c r="GT156" s="265"/>
      <c r="GU156" s="265"/>
      <c r="GV156" s="265"/>
      <c r="GW156" s="265"/>
      <c r="GX156" s="265"/>
      <c r="GY156" s="265"/>
      <c r="GZ156" s="265"/>
      <c r="HA156" s="265"/>
      <c r="HB156" s="265"/>
      <c r="HC156" s="265"/>
      <c r="HD156" s="265"/>
      <c r="HE156" s="265"/>
      <c r="HF156" s="265"/>
      <c r="HG156" s="265"/>
      <c r="HH156" s="265"/>
      <c r="HI156" s="265"/>
      <c r="HJ156" s="265"/>
      <c r="HK156" s="265"/>
      <c r="HL156" s="265"/>
      <c r="HM156" s="265"/>
      <c r="HN156" s="265"/>
      <c r="HO156" s="265"/>
      <c r="HP156" s="265"/>
      <c r="HQ156" s="265"/>
      <c r="HR156" s="265"/>
      <c r="HS156" s="265"/>
      <c r="HT156" s="265"/>
      <c r="HU156" s="265"/>
      <c r="HV156" s="265"/>
      <c r="HW156" s="265"/>
      <c r="HX156" s="265"/>
      <c r="HY156" s="265"/>
      <c r="HZ156" s="265"/>
      <c r="IA156" s="265"/>
      <c r="IB156" s="265"/>
      <c r="IC156" s="265"/>
      <c r="ID156" s="265"/>
      <c r="IE156" s="265"/>
      <c r="IF156" s="265"/>
      <c r="IG156" s="265"/>
      <c r="IH156" s="265"/>
      <c r="II156" s="265"/>
      <c r="IJ156" s="265"/>
      <c r="IK156" s="265"/>
      <c r="IL156" s="265"/>
      <c r="IM156" s="265"/>
      <c r="IN156" s="265"/>
      <c r="IO156" s="265"/>
      <c r="IP156" s="265"/>
      <c r="IQ156" s="265"/>
      <c r="IR156" s="265"/>
      <c r="IS156" s="265"/>
      <c r="IT156" s="265"/>
      <c r="IU156" s="265"/>
      <c r="IV156" s="265"/>
    </row>
    <row r="157" spans="1:256" s="469" customFormat="1" ht="15" customHeight="1">
      <c r="A157" s="270"/>
      <c r="B157" s="270"/>
      <c r="C157" s="270"/>
      <c r="D157" s="461"/>
      <c r="E157" s="461"/>
      <c r="F157" s="461"/>
      <c r="G157" s="267"/>
      <c r="H157" s="267"/>
      <c r="I157" s="265"/>
      <c r="J157" s="266"/>
      <c r="K157" s="265"/>
      <c r="L157" s="265"/>
      <c r="M157" s="266"/>
      <c r="N157" s="265"/>
      <c r="O157" s="265"/>
      <c r="P157" s="265"/>
      <c r="Q157" s="265"/>
      <c r="R157" s="265"/>
      <c r="S157" s="265"/>
      <c r="T157" s="265"/>
      <c r="U157" s="265"/>
      <c r="V157" s="265"/>
      <c r="W157" s="265"/>
      <c r="X157" s="265"/>
      <c r="Y157" s="265"/>
      <c r="Z157" s="265"/>
      <c r="AA157" s="265"/>
      <c r="AB157" s="265"/>
      <c r="AC157" s="265"/>
      <c r="AD157" s="265"/>
      <c r="AE157" s="265"/>
      <c r="AF157" s="265"/>
      <c r="AG157" s="265"/>
      <c r="AH157" s="265"/>
      <c r="AI157" s="265"/>
      <c r="AJ157" s="265"/>
      <c r="AK157" s="265"/>
      <c r="AL157" s="265"/>
      <c r="AM157" s="265"/>
      <c r="AN157" s="265"/>
      <c r="AO157" s="265"/>
      <c r="AP157" s="265"/>
      <c r="AQ157" s="265"/>
      <c r="AR157" s="265"/>
      <c r="AS157" s="265"/>
      <c r="AT157" s="265"/>
      <c r="AU157" s="265"/>
      <c r="AV157" s="265"/>
      <c r="AW157" s="265"/>
      <c r="AX157" s="265"/>
      <c r="AY157" s="265"/>
      <c r="AZ157" s="265"/>
      <c r="BA157" s="265"/>
      <c r="BB157" s="265"/>
      <c r="BC157" s="265"/>
      <c r="BD157" s="265"/>
      <c r="BE157" s="265"/>
      <c r="BF157" s="265"/>
      <c r="BG157" s="265"/>
      <c r="BH157" s="265"/>
      <c r="BI157" s="265"/>
      <c r="BJ157" s="265"/>
      <c r="BK157" s="265"/>
      <c r="BL157" s="265"/>
      <c r="BM157" s="265"/>
      <c r="BN157" s="265"/>
      <c r="BO157" s="265"/>
      <c r="BP157" s="265"/>
      <c r="BQ157" s="265"/>
      <c r="BR157" s="265"/>
      <c r="BS157" s="265"/>
      <c r="BT157" s="265"/>
      <c r="BU157" s="265"/>
      <c r="BV157" s="265"/>
      <c r="BW157" s="265"/>
      <c r="BX157" s="265"/>
      <c r="BY157" s="265"/>
      <c r="BZ157" s="265"/>
      <c r="CA157" s="265"/>
      <c r="CB157" s="265"/>
      <c r="CC157" s="265"/>
      <c r="CD157" s="265"/>
      <c r="CE157" s="265"/>
      <c r="CF157" s="265"/>
      <c r="CG157" s="265"/>
      <c r="CH157" s="265"/>
      <c r="CI157" s="265"/>
      <c r="CJ157" s="265"/>
      <c r="CK157" s="265"/>
      <c r="CL157" s="265"/>
      <c r="CM157" s="265"/>
      <c r="CN157" s="265"/>
      <c r="CO157" s="265"/>
      <c r="CP157" s="265"/>
      <c r="CQ157" s="265"/>
      <c r="CR157" s="265"/>
      <c r="CS157" s="265"/>
      <c r="CT157" s="265"/>
      <c r="CU157" s="265"/>
      <c r="CV157" s="265"/>
      <c r="CW157" s="265"/>
      <c r="CX157" s="265"/>
      <c r="CY157" s="265"/>
      <c r="CZ157" s="265"/>
      <c r="DA157" s="265"/>
      <c r="DB157" s="265"/>
      <c r="DC157" s="265"/>
      <c r="DD157" s="265"/>
      <c r="DE157" s="265"/>
      <c r="DF157" s="265"/>
      <c r="DG157" s="265"/>
      <c r="DH157" s="265"/>
      <c r="DI157" s="265"/>
      <c r="DJ157" s="265"/>
      <c r="DK157" s="265"/>
      <c r="DL157" s="265"/>
      <c r="DM157" s="265"/>
      <c r="DN157" s="265"/>
      <c r="DO157" s="265"/>
      <c r="DP157" s="265"/>
      <c r="DQ157" s="265"/>
      <c r="DR157" s="265"/>
      <c r="DS157" s="265"/>
      <c r="DT157" s="265"/>
      <c r="DU157" s="265"/>
      <c r="DV157" s="265"/>
      <c r="DW157" s="265"/>
      <c r="DX157" s="265"/>
      <c r="DY157" s="265"/>
      <c r="DZ157" s="265"/>
      <c r="EA157" s="265"/>
      <c r="EB157" s="265"/>
      <c r="EC157" s="265"/>
      <c r="ED157" s="265"/>
      <c r="EE157" s="265"/>
      <c r="EF157" s="265"/>
      <c r="EG157" s="265"/>
      <c r="EH157" s="265"/>
      <c r="EI157" s="265"/>
      <c r="EJ157" s="265"/>
      <c r="EK157" s="265"/>
      <c r="EL157" s="265"/>
      <c r="EM157" s="265"/>
      <c r="EN157" s="265"/>
      <c r="EO157" s="265"/>
      <c r="EP157" s="265"/>
      <c r="EQ157" s="265"/>
      <c r="ER157" s="265"/>
      <c r="ES157" s="265"/>
      <c r="ET157" s="265"/>
      <c r="EU157" s="265"/>
      <c r="EV157" s="265"/>
      <c r="EW157" s="265"/>
      <c r="EX157" s="265"/>
      <c r="EY157" s="265"/>
      <c r="EZ157" s="265"/>
      <c r="FA157" s="265"/>
      <c r="FB157" s="265"/>
      <c r="FC157" s="265"/>
      <c r="FD157" s="265"/>
      <c r="FE157" s="265"/>
      <c r="FF157" s="265"/>
      <c r="FG157" s="265"/>
      <c r="FH157" s="265"/>
      <c r="FI157" s="265"/>
      <c r="FJ157" s="265"/>
      <c r="FK157" s="265"/>
      <c r="FL157" s="265"/>
      <c r="FM157" s="265"/>
      <c r="FN157" s="265"/>
      <c r="FO157" s="265"/>
      <c r="FP157" s="265"/>
      <c r="FQ157" s="265"/>
      <c r="FR157" s="265"/>
      <c r="FS157" s="265"/>
      <c r="FT157" s="265"/>
      <c r="FU157" s="265"/>
      <c r="FV157" s="265"/>
      <c r="FW157" s="265"/>
      <c r="FX157" s="265"/>
      <c r="FY157" s="265"/>
      <c r="FZ157" s="265"/>
      <c r="GA157" s="265"/>
      <c r="GB157" s="265"/>
      <c r="GC157" s="265"/>
      <c r="GD157" s="265"/>
      <c r="GE157" s="265"/>
      <c r="GF157" s="265"/>
      <c r="GG157" s="265"/>
      <c r="GH157" s="265"/>
      <c r="GI157" s="265"/>
      <c r="GJ157" s="265"/>
      <c r="GK157" s="265"/>
      <c r="GL157" s="265"/>
      <c r="GM157" s="265"/>
      <c r="GN157" s="265"/>
      <c r="GO157" s="265"/>
      <c r="GP157" s="265"/>
      <c r="GQ157" s="265"/>
      <c r="GR157" s="265"/>
      <c r="GS157" s="265"/>
      <c r="GT157" s="265"/>
      <c r="GU157" s="265"/>
      <c r="GV157" s="265"/>
      <c r="GW157" s="265"/>
      <c r="GX157" s="265"/>
      <c r="GY157" s="265"/>
      <c r="GZ157" s="265"/>
      <c r="HA157" s="265"/>
      <c r="HB157" s="265"/>
      <c r="HC157" s="265"/>
      <c r="HD157" s="265"/>
      <c r="HE157" s="265"/>
      <c r="HF157" s="265"/>
      <c r="HG157" s="265"/>
      <c r="HH157" s="265"/>
      <c r="HI157" s="265"/>
      <c r="HJ157" s="265"/>
      <c r="HK157" s="265"/>
      <c r="HL157" s="265"/>
      <c r="HM157" s="265"/>
      <c r="HN157" s="265"/>
      <c r="HO157" s="265"/>
      <c r="HP157" s="265"/>
      <c r="HQ157" s="265"/>
      <c r="HR157" s="265"/>
      <c r="HS157" s="265"/>
      <c r="HT157" s="265"/>
      <c r="HU157" s="265"/>
      <c r="HV157" s="265"/>
      <c r="HW157" s="265"/>
      <c r="HX157" s="265"/>
      <c r="HY157" s="265"/>
      <c r="HZ157" s="265"/>
      <c r="IA157" s="265"/>
      <c r="IB157" s="265"/>
      <c r="IC157" s="265"/>
      <c r="ID157" s="265"/>
      <c r="IE157" s="265"/>
      <c r="IF157" s="265"/>
      <c r="IG157" s="265"/>
      <c r="IH157" s="265"/>
      <c r="II157" s="265"/>
      <c r="IJ157" s="265"/>
      <c r="IK157" s="265"/>
      <c r="IL157" s="265"/>
      <c r="IM157" s="265"/>
      <c r="IN157" s="265"/>
      <c r="IO157" s="265"/>
      <c r="IP157" s="265"/>
      <c r="IQ157" s="265"/>
      <c r="IR157" s="265"/>
      <c r="IS157" s="265"/>
      <c r="IT157" s="265"/>
      <c r="IU157" s="265"/>
      <c r="IV157" s="265"/>
    </row>
    <row r="158" spans="1:256" s="469" customFormat="1" ht="15" customHeight="1">
      <c r="A158" s="270"/>
      <c r="B158" s="270"/>
      <c r="C158" s="270"/>
      <c r="D158" s="461"/>
      <c r="E158" s="461"/>
      <c r="F158" s="461"/>
      <c r="G158" s="267"/>
      <c r="H158" s="267"/>
      <c r="I158" s="265"/>
      <c r="J158" s="266"/>
      <c r="K158" s="265"/>
      <c r="L158" s="265"/>
      <c r="M158" s="266"/>
      <c r="N158" s="265"/>
      <c r="O158" s="265"/>
      <c r="P158" s="265"/>
      <c r="Q158" s="265"/>
      <c r="R158" s="265"/>
      <c r="S158" s="265"/>
      <c r="T158" s="265"/>
      <c r="U158" s="265"/>
      <c r="V158" s="265"/>
      <c r="W158" s="265"/>
      <c r="X158" s="265"/>
      <c r="Y158" s="265"/>
      <c r="Z158" s="265"/>
      <c r="AA158" s="265"/>
      <c r="AB158" s="265"/>
      <c r="AC158" s="265"/>
      <c r="AD158" s="265"/>
      <c r="AE158" s="265"/>
      <c r="AF158" s="265"/>
      <c r="AG158" s="265"/>
      <c r="AH158" s="265"/>
      <c r="AI158" s="265"/>
      <c r="AJ158" s="265"/>
      <c r="AK158" s="265"/>
      <c r="AL158" s="265"/>
      <c r="AM158" s="265"/>
      <c r="AN158" s="265"/>
      <c r="AO158" s="265"/>
      <c r="AP158" s="265"/>
      <c r="AQ158" s="265"/>
      <c r="AR158" s="265"/>
      <c r="AS158" s="265"/>
      <c r="AT158" s="265"/>
      <c r="AU158" s="265"/>
      <c r="AV158" s="265"/>
      <c r="AW158" s="265"/>
      <c r="AX158" s="265"/>
      <c r="AY158" s="265"/>
      <c r="AZ158" s="265"/>
      <c r="BA158" s="265"/>
      <c r="BB158" s="265"/>
      <c r="BC158" s="265"/>
      <c r="BD158" s="265"/>
      <c r="BE158" s="265"/>
      <c r="BF158" s="265"/>
      <c r="BG158" s="265"/>
      <c r="BH158" s="265"/>
      <c r="BI158" s="265"/>
      <c r="BJ158" s="265"/>
      <c r="BK158" s="265"/>
      <c r="BL158" s="265"/>
      <c r="BM158" s="265"/>
      <c r="BN158" s="265"/>
      <c r="BO158" s="265"/>
      <c r="BP158" s="265"/>
      <c r="BQ158" s="265"/>
      <c r="BR158" s="265"/>
      <c r="BS158" s="265"/>
      <c r="BT158" s="265"/>
      <c r="BU158" s="265"/>
      <c r="BV158" s="265"/>
      <c r="BW158" s="265"/>
      <c r="BX158" s="265"/>
      <c r="BY158" s="265"/>
      <c r="BZ158" s="265"/>
      <c r="CA158" s="265"/>
      <c r="CB158" s="265"/>
      <c r="CC158" s="265"/>
      <c r="CD158" s="265"/>
      <c r="CE158" s="265"/>
      <c r="CF158" s="265"/>
      <c r="CG158" s="265"/>
      <c r="CH158" s="265"/>
      <c r="CI158" s="265"/>
      <c r="CJ158" s="265"/>
      <c r="CK158" s="265"/>
      <c r="CL158" s="265"/>
      <c r="CM158" s="265"/>
      <c r="CN158" s="265"/>
      <c r="CO158" s="265"/>
      <c r="CP158" s="265"/>
      <c r="CQ158" s="265"/>
      <c r="CR158" s="265"/>
      <c r="CS158" s="265"/>
      <c r="CT158" s="265"/>
      <c r="CU158" s="265"/>
      <c r="CV158" s="265"/>
      <c r="CW158" s="265"/>
      <c r="CX158" s="265"/>
      <c r="CY158" s="265"/>
      <c r="CZ158" s="265"/>
      <c r="DA158" s="265"/>
      <c r="DB158" s="265"/>
      <c r="DC158" s="265"/>
      <c r="DD158" s="265"/>
      <c r="DE158" s="265"/>
      <c r="DF158" s="265"/>
      <c r="DG158" s="265"/>
      <c r="DH158" s="265"/>
      <c r="DI158" s="265"/>
      <c r="DJ158" s="265"/>
      <c r="DK158" s="265"/>
      <c r="DL158" s="265"/>
      <c r="DM158" s="265"/>
      <c r="DN158" s="265"/>
      <c r="DO158" s="265"/>
      <c r="DP158" s="265"/>
      <c r="DQ158" s="265"/>
      <c r="DR158" s="265"/>
      <c r="DS158" s="265"/>
      <c r="DT158" s="265"/>
      <c r="DU158" s="265"/>
      <c r="DV158" s="265"/>
      <c r="DW158" s="265"/>
      <c r="DX158" s="265"/>
      <c r="DY158" s="265"/>
      <c r="DZ158" s="265"/>
      <c r="EA158" s="265"/>
      <c r="EB158" s="265"/>
      <c r="EC158" s="265"/>
      <c r="ED158" s="265"/>
      <c r="EE158" s="265"/>
      <c r="EF158" s="265"/>
      <c r="EG158" s="265"/>
      <c r="EH158" s="265"/>
      <c r="EI158" s="265"/>
      <c r="EJ158" s="265"/>
      <c r="EK158" s="265"/>
      <c r="EL158" s="265"/>
      <c r="EM158" s="265"/>
      <c r="EN158" s="265"/>
      <c r="EO158" s="265"/>
      <c r="EP158" s="265"/>
      <c r="EQ158" s="265"/>
      <c r="ER158" s="265"/>
      <c r="ES158" s="265"/>
      <c r="ET158" s="265"/>
      <c r="EU158" s="265"/>
      <c r="EV158" s="265"/>
      <c r="EW158" s="265"/>
      <c r="EX158" s="265"/>
      <c r="EY158" s="265"/>
      <c r="EZ158" s="265"/>
      <c r="FA158" s="265"/>
      <c r="FB158" s="265"/>
      <c r="FC158" s="265"/>
      <c r="FD158" s="265"/>
      <c r="FE158" s="265"/>
      <c r="FF158" s="265"/>
      <c r="FG158" s="265"/>
      <c r="FH158" s="265"/>
      <c r="FI158" s="265"/>
      <c r="FJ158" s="265"/>
      <c r="FK158" s="265"/>
      <c r="FL158" s="265"/>
      <c r="FM158" s="265"/>
      <c r="FN158" s="265"/>
      <c r="FO158" s="265"/>
      <c r="FP158" s="265"/>
      <c r="FQ158" s="265"/>
      <c r="FR158" s="265"/>
      <c r="FS158" s="265"/>
      <c r="FT158" s="265"/>
      <c r="FU158" s="265"/>
      <c r="FV158" s="265"/>
      <c r="FW158" s="265"/>
      <c r="FX158" s="265"/>
      <c r="FY158" s="265"/>
      <c r="FZ158" s="265"/>
      <c r="GA158" s="265"/>
      <c r="GB158" s="265"/>
      <c r="GC158" s="265"/>
      <c r="GD158" s="265"/>
      <c r="GE158" s="265"/>
      <c r="GF158" s="265"/>
      <c r="GG158" s="265"/>
      <c r="GH158" s="265"/>
      <c r="GI158" s="265"/>
      <c r="GJ158" s="265"/>
      <c r="GK158" s="265"/>
      <c r="GL158" s="265"/>
      <c r="GM158" s="265"/>
      <c r="GN158" s="265"/>
      <c r="GO158" s="265"/>
      <c r="GP158" s="265"/>
      <c r="GQ158" s="265"/>
      <c r="GR158" s="265"/>
      <c r="GS158" s="265"/>
      <c r="GT158" s="265"/>
      <c r="GU158" s="265"/>
      <c r="GV158" s="265"/>
      <c r="GW158" s="265"/>
      <c r="GX158" s="265"/>
      <c r="GY158" s="265"/>
      <c r="GZ158" s="265"/>
      <c r="HA158" s="265"/>
      <c r="HB158" s="265"/>
      <c r="HC158" s="265"/>
      <c r="HD158" s="265"/>
      <c r="HE158" s="265"/>
      <c r="HF158" s="265"/>
      <c r="HG158" s="265"/>
      <c r="HH158" s="265"/>
      <c r="HI158" s="265"/>
      <c r="HJ158" s="265"/>
      <c r="HK158" s="265"/>
      <c r="HL158" s="265"/>
      <c r="HM158" s="265"/>
      <c r="HN158" s="265"/>
      <c r="HO158" s="265"/>
      <c r="HP158" s="265"/>
      <c r="HQ158" s="265"/>
      <c r="HR158" s="265"/>
      <c r="HS158" s="265"/>
      <c r="HT158" s="265"/>
      <c r="HU158" s="265"/>
      <c r="HV158" s="265"/>
      <c r="HW158" s="265"/>
      <c r="HX158" s="265"/>
      <c r="HY158" s="265"/>
      <c r="HZ158" s="265"/>
      <c r="IA158" s="265"/>
      <c r="IB158" s="265"/>
      <c r="IC158" s="265"/>
      <c r="ID158" s="265"/>
      <c r="IE158" s="265"/>
      <c r="IF158" s="265"/>
      <c r="IG158" s="265"/>
      <c r="IH158" s="265"/>
      <c r="II158" s="265"/>
      <c r="IJ158" s="265"/>
      <c r="IK158" s="265"/>
      <c r="IL158" s="265"/>
      <c r="IM158" s="265"/>
      <c r="IN158" s="265"/>
      <c r="IO158" s="265"/>
      <c r="IP158" s="265"/>
      <c r="IQ158" s="265"/>
      <c r="IR158" s="265"/>
      <c r="IS158" s="265"/>
      <c r="IT158" s="265"/>
      <c r="IU158" s="265"/>
      <c r="IV158" s="265"/>
    </row>
    <row r="159" spans="1:256" s="469" customFormat="1" ht="15" customHeight="1">
      <c r="A159" s="270"/>
      <c r="B159" s="270"/>
      <c r="C159" s="270"/>
      <c r="D159" s="461"/>
      <c r="E159" s="461"/>
      <c r="F159" s="461"/>
      <c r="G159" s="267"/>
      <c r="H159" s="267"/>
      <c r="I159" s="265"/>
      <c r="J159" s="266"/>
      <c r="K159" s="265"/>
      <c r="L159" s="265"/>
      <c r="M159" s="266"/>
      <c r="N159" s="265"/>
      <c r="O159" s="265"/>
      <c r="P159" s="265"/>
      <c r="Q159" s="265"/>
      <c r="R159" s="265"/>
      <c r="S159" s="265"/>
      <c r="T159" s="265"/>
      <c r="U159" s="265"/>
      <c r="V159" s="265"/>
      <c r="W159" s="265"/>
      <c r="X159" s="265"/>
      <c r="Y159" s="265"/>
      <c r="Z159" s="265"/>
      <c r="AA159" s="265"/>
      <c r="AB159" s="265"/>
      <c r="AC159" s="265"/>
      <c r="AD159" s="265"/>
      <c r="AE159" s="265"/>
      <c r="AF159" s="265"/>
      <c r="AG159" s="265"/>
      <c r="AH159" s="265"/>
      <c r="AI159" s="265"/>
      <c r="AJ159" s="265"/>
      <c r="AK159" s="265"/>
      <c r="AL159" s="265"/>
      <c r="AM159" s="265"/>
      <c r="AN159" s="265"/>
      <c r="AO159" s="265"/>
      <c r="AP159" s="265"/>
      <c r="AQ159" s="265"/>
      <c r="AR159" s="265"/>
      <c r="AS159" s="265"/>
      <c r="AT159" s="265"/>
      <c r="AU159" s="265"/>
      <c r="AV159" s="265"/>
      <c r="AW159" s="265"/>
      <c r="AX159" s="265"/>
      <c r="AY159" s="265"/>
      <c r="AZ159" s="265"/>
      <c r="BA159" s="265"/>
      <c r="BB159" s="265"/>
      <c r="BC159" s="265"/>
      <c r="BD159" s="265"/>
      <c r="BE159" s="265"/>
      <c r="BF159" s="265"/>
      <c r="BG159" s="265"/>
      <c r="BH159" s="265"/>
      <c r="BI159" s="265"/>
      <c r="BJ159" s="265"/>
      <c r="BK159" s="265"/>
      <c r="BL159" s="265"/>
      <c r="BM159" s="265"/>
      <c r="BN159" s="265"/>
      <c r="BO159" s="265"/>
      <c r="BP159" s="265"/>
      <c r="BQ159" s="265"/>
      <c r="BR159" s="265"/>
      <c r="BS159" s="265"/>
      <c r="BT159" s="265"/>
      <c r="BU159" s="265"/>
      <c r="BV159" s="265"/>
      <c r="BW159" s="265"/>
      <c r="BX159" s="265"/>
      <c r="BY159" s="265"/>
      <c r="BZ159" s="265"/>
      <c r="CA159" s="265"/>
      <c r="CB159" s="265"/>
      <c r="CC159" s="265"/>
      <c r="CD159" s="265"/>
      <c r="CE159" s="265"/>
      <c r="CF159" s="265"/>
      <c r="CG159" s="265"/>
      <c r="CH159" s="265"/>
      <c r="CI159" s="265"/>
      <c r="CJ159" s="265"/>
      <c r="CK159" s="265"/>
      <c r="CL159" s="265"/>
      <c r="CM159" s="265"/>
      <c r="CN159" s="265"/>
      <c r="CO159" s="265"/>
      <c r="CP159" s="265"/>
      <c r="CQ159" s="265"/>
      <c r="CR159" s="265"/>
      <c r="CS159" s="265"/>
      <c r="CT159" s="265"/>
      <c r="CU159" s="265"/>
      <c r="CV159" s="265"/>
      <c r="CW159" s="265"/>
      <c r="CX159" s="265"/>
      <c r="CY159" s="265"/>
      <c r="CZ159" s="265"/>
      <c r="DA159" s="265"/>
      <c r="DB159" s="265"/>
      <c r="DC159" s="265"/>
      <c r="DD159" s="265"/>
      <c r="DE159" s="265"/>
      <c r="DF159" s="265"/>
      <c r="DG159" s="265"/>
      <c r="DH159" s="265"/>
      <c r="DI159" s="265"/>
      <c r="DJ159" s="265"/>
      <c r="DK159" s="265"/>
      <c r="DL159" s="265"/>
      <c r="DM159" s="265"/>
      <c r="DN159" s="265"/>
      <c r="DO159" s="265"/>
      <c r="DP159" s="265"/>
      <c r="DQ159" s="265"/>
      <c r="DR159" s="265"/>
      <c r="DS159" s="265"/>
      <c r="DT159" s="265"/>
      <c r="DU159" s="265"/>
      <c r="DV159" s="265"/>
      <c r="DW159" s="265"/>
      <c r="DX159" s="265"/>
      <c r="DY159" s="265"/>
      <c r="DZ159" s="265"/>
      <c r="EA159" s="265"/>
      <c r="EB159" s="265"/>
      <c r="EC159" s="265"/>
      <c r="ED159" s="265"/>
      <c r="EE159" s="265"/>
      <c r="EF159" s="265"/>
      <c r="EG159" s="265"/>
      <c r="EH159" s="265"/>
      <c r="EI159" s="265"/>
      <c r="EJ159" s="265"/>
      <c r="EK159" s="265"/>
      <c r="EL159" s="265"/>
      <c r="EM159" s="265"/>
      <c r="EN159" s="265"/>
      <c r="EO159" s="265"/>
      <c r="EP159" s="265"/>
      <c r="EQ159" s="265"/>
      <c r="ER159" s="265"/>
      <c r="ES159" s="265"/>
      <c r="ET159" s="265"/>
      <c r="EU159" s="265"/>
      <c r="EV159" s="265"/>
      <c r="EW159" s="265"/>
      <c r="EX159" s="265"/>
      <c r="EY159" s="265"/>
      <c r="EZ159" s="265"/>
      <c r="FA159" s="265"/>
      <c r="FB159" s="265"/>
      <c r="FC159" s="265"/>
      <c r="FD159" s="265"/>
      <c r="FE159" s="265"/>
      <c r="FF159" s="265"/>
      <c r="FG159" s="265"/>
      <c r="FH159" s="265"/>
      <c r="FI159" s="265"/>
      <c r="FJ159" s="265"/>
      <c r="FK159" s="265"/>
      <c r="FL159" s="265"/>
      <c r="FM159" s="265"/>
      <c r="FN159" s="265"/>
      <c r="FO159" s="265"/>
      <c r="FP159" s="265"/>
      <c r="FQ159" s="265"/>
      <c r="FR159" s="265"/>
      <c r="FS159" s="265"/>
      <c r="FT159" s="265"/>
      <c r="FU159" s="265"/>
      <c r="FV159" s="265"/>
      <c r="FW159" s="265"/>
      <c r="FX159" s="265"/>
      <c r="FY159" s="265"/>
      <c r="FZ159" s="265"/>
      <c r="GA159" s="265"/>
      <c r="GB159" s="265"/>
      <c r="GC159" s="265"/>
      <c r="GD159" s="265"/>
      <c r="GE159" s="265"/>
      <c r="GF159" s="265"/>
      <c r="GG159" s="265"/>
      <c r="GH159" s="265"/>
      <c r="GI159" s="265"/>
      <c r="GJ159" s="265"/>
      <c r="GK159" s="265"/>
      <c r="GL159" s="265"/>
      <c r="GM159" s="265"/>
      <c r="GN159" s="265"/>
      <c r="GO159" s="265"/>
      <c r="GP159" s="265"/>
      <c r="GQ159" s="265"/>
      <c r="GR159" s="265"/>
      <c r="GS159" s="265"/>
      <c r="GT159" s="265"/>
      <c r="GU159" s="265"/>
      <c r="GV159" s="265"/>
      <c r="GW159" s="265"/>
      <c r="GX159" s="265"/>
      <c r="GY159" s="265"/>
      <c r="GZ159" s="265"/>
      <c r="HA159" s="265"/>
      <c r="HB159" s="265"/>
      <c r="HC159" s="265"/>
      <c r="HD159" s="265"/>
      <c r="HE159" s="265"/>
      <c r="HF159" s="265"/>
      <c r="HG159" s="265"/>
      <c r="HH159" s="265"/>
      <c r="HI159" s="265"/>
      <c r="HJ159" s="265"/>
      <c r="HK159" s="265"/>
      <c r="HL159" s="265"/>
      <c r="HM159" s="265"/>
      <c r="HN159" s="265"/>
      <c r="HO159" s="265"/>
      <c r="HP159" s="265"/>
      <c r="HQ159" s="265"/>
      <c r="HR159" s="265"/>
      <c r="HS159" s="265"/>
      <c r="HT159" s="265"/>
      <c r="HU159" s="265"/>
      <c r="HV159" s="265"/>
      <c r="HW159" s="265"/>
      <c r="HX159" s="265"/>
      <c r="HY159" s="265"/>
      <c r="HZ159" s="265"/>
      <c r="IA159" s="265"/>
      <c r="IB159" s="265"/>
      <c r="IC159" s="265"/>
      <c r="ID159" s="265"/>
      <c r="IE159" s="265"/>
      <c r="IF159" s="265"/>
      <c r="IG159" s="265"/>
      <c r="IH159" s="265"/>
      <c r="II159" s="265"/>
      <c r="IJ159" s="265"/>
      <c r="IK159" s="265"/>
      <c r="IL159" s="265"/>
      <c r="IM159" s="265"/>
      <c r="IN159" s="265"/>
      <c r="IO159" s="265"/>
      <c r="IP159" s="265"/>
      <c r="IQ159" s="265"/>
      <c r="IR159" s="265"/>
      <c r="IS159" s="265"/>
      <c r="IT159" s="265"/>
      <c r="IU159" s="265"/>
      <c r="IV159" s="265"/>
    </row>
    <row r="160" spans="1:256" s="469" customFormat="1" ht="15" customHeight="1">
      <c r="A160" s="270"/>
      <c r="B160" s="270"/>
      <c r="C160" s="270"/>
      <c r="D160" s="461"/>
      <c r="E160" s="461"/>
      <c r="F160" s="461"/>
      <c r="G160" s="267"/>
      <c r="H160" s="267"/>
      <c r="I160" s="265"/>
      <c r="J160" s="266"/>
      <c r="K160" s="265"/>
      <c r="L160" s="265"/>
      <c r="M160" s="266"/>
      <c r="N160" s="265"/>
      <c r="O160" s="265"/>
      <c r="P160" s="265"/>
      <c r="Q160" s="265"/>
      <c r="R160" s="265"/>
      <c r="S160" s="265"/>
      <c r="T160" s="265"/>
      <c r="U160" s="265"/>
      <c r="V160" s="265"/>
      <c r="W160" s="265"/>
      <c r="X160" s="265"/>
      <c r="Y160" s="265"/>
      <c r="Z160" s="265"/>
      <c r="AA160" s="265"/>
      <c r="AB160" s="265"/>
      <c r="AC160" s="265"/>
      <c r="AD160" s="265"/>
      <c r="AE160" s="265"/>
      <c r="AF160" s="265"/>
      <c r="AG160" s="265"/>
      <c r="AH160" s="265"/>
      <c r="AI160" s="265"/>
      <c r="AJ160" s="265"/>
      <c r="AK160" s="265"/>
      <c r="AL160" s="265"/>
      <c r="AM160" s="265"/>
      <c r="AN160" s="265"/>
      <c r="AO160" s="265"/>
      <c r="AP160" s="265"/>
      <c r="AQ160" s="265"/>
      <c r="AR160" s="265"/>
      <c r="AS160" s="265"/>
      <c r="AT160" s="265"/>
      <c r="AU160" s="265"/>
      <c r="AV160" s="265"/>
      <c r="AW160" s="265"/>
      <c r="AX160" s="265"/>
      <c r="AY160" s="265"/>
      <c r="AZ160" s="265"/>
      <c r="BA160" s="265"/>
      <c r="BB160" s="265"/>
      <c r="BC160" s="265"/>
      <c r="BD160" s="265"/>
      <c r="BE160" s="265"/>
      <c r="BF160" s="265"/>
      <c r="BG160" s="265"/>
      <c r="BH160" s="265"/>
      <c r="BI160" s="265"/>
      <c r="BJ160" s="265"/>
      <c r="BK160" s="265"/>
      <c r="BL160" s="265"/>
      <c r="BM160" s="265"/>
      <c r="BN160" s="265"/>
      <c r="BO160" s="265"/>
      <c r="BP160" s="265"/>
      <c r="BQ160" s="265"/>
      <c r="BR160" s="265"/>
      <c r="BS160" s="265"/>
      <c r="BT160" s="265"/>
      <c r="BU160" s="265"/>
      <c r="BV160" s="265"/>
      <c r="BW160" s="265"/>
      <c r="BX160" s="265"/>
      <c r="BY160" s="265"/>
      <c r="BZ160" s="265"/>
      <c r="CA160" s="265"/>
      <c r="CB160" s="265"/>
      <c r="CC160" s="265"/>
      <c r="CD160" s="265"/>
      <c r="CE160" s="265"/>
      <c r="CF160" s="265"/>
      <c r="CG160" s="265"/>
      <c r="CH160" s="265"/>
      <c r="CI160" s="265"/>
      <c r="CJ160" s="265"/>
      <c r="CK160" s="265"/>
      <c r="CL160" s="265"/>
      <c r="CM160" s="265"/>
      <c r="CN160" s="265"/>
      <c r="CO160" s="265"/>
      <c r="CP160" s="265"/>
      <c r="CQ160" s="265"/>
      <c r="CR160" s="265"/>
      <c r="CS160" s="265"/>
      <c r="CT160" s="265"/>
      <c r="CU160" s="265"/>
      <c r="CV160" s="265"/>
      <c r="CW160" s="265"/>
      <c r="CX160" s="265"/>
      <c r="CY160" s="265"/>
      <c r="CZ160" s="265"/>
      <c r="DA160" s="265"/>
      <c r="DB160" s="265"/>
      <c r="DC160" s="265"/>
      <c r="DD160" s="265"/>
      <c r="DE160" s="265"/>
      <c r="DF160" s="265"/>
      <c r="DG160" s="265"/>
      <c r="DH160" s="265"/>
      <c r="DI160" s="265"/>
      <c r="DJ160" s="265"/>
      <c r="DK160" s="265"/>
      <c r="DL160" s="265"/>
      <c r="DM160" s="265"/>
      <c r="DN160" s="265"/>
      <c r="DO160" s="265"/>
      <c r="DP160" s="265"/>
      <c r="DQ160" s="265"/>
      <c r="DR160" s="265"/>
      <c r="DS160" s="265"/>
      <c r="DT160" s="265"/>
      <c r="DU160" s="265"/>
      <c r="DV160" s="265"/>
      <c r="DW160" s="265"/>
      <c r="DX160" s="265"/>
      <c r="DY160" s="265"/>
      <c r="DZ160" s="265"/>
      <c r="EA160" s="265"/>
      <c r="EB160" s="265"/>
      <c r="EC160" s="265"/>
      <c r="ED160" s="265"/>
      <c r="EE160" s="265"/>
      <c r="EF160" s="265"/>
      <c r="EG160" s="265"/>
      <c r="EH160" s="265"/>
      <c r="EI160" s="265"/>
      <c r="EJ160" s="265"/>
      <c r="EK160" s="265"/>
      <c r="EL160" s="265"/>
      <c r="EM160" s="265"/>
      <c r="EN160" s="265"/>
      <c r="EO160" s="265"/>
      <c r="EP160" s="265"/>
      <c r="EQ160" s="265"/>
      <c r="ER160" s="265"/>
      <c r="ES160" s="265"/>
      <c r="ET160" s="265"/>
      <c r="EU160" s="265"/>
      <c r="EV160" s="265"/>
      <c r="EW160" s="265"/>
      <c r="EX160" s="265"/>
      <c r="EY160" s="265"/>
      <c r="EZ160" s="265"/>
      <c r="FA160" s="265"/>
      <c r="FB160" s="265"/>
      <c r="FC160" s="265"/>
      <c r="FD160" s="265"/>
      <c r="FE160" s="265"/>
      <c r="FF160" s="265"/>
      <c r="FG160" s="265"/>
      <c r="FH160" s="265"/>
      <c r="FI160" s="265"/>
      <c r="FJ160" s="265"/>
      <c r="FK160" s="265"/>
      <c r="FL160" s="265"/>
      <c r="FM160" s="265"/>
      <c r="FN160" s="265"/>
      <c r="FO160" s="265"/>
      <c r="FP160" s="265"/>
      <c r="FQ160" s="265"/>
      <c r="FR160" s="265"/>
      <c r="FS160" s="265"/>
      <c r="FT160" s="265"/>
      <c r="FU160" s="265"/>
      <c r="FV160" s="265"/>
      <c r="FW160" s="265"/>
      <c r="FX160" s="265"/>
      <c r="FY160" s="265"/>
      <c r="FZ160" s="265"/>
      <c r="GA160" s="265"/>
      <c r="GB160" s="265"/>
      <c r="GC160" s="265"/>
      <c r="GD160" s="265"/>
      <c r="GE160" s="265"/>
      <c r="GF160" s="265"/>
      <c r="GG160" s="265"/>
      <c r="GH160" s="265"/>
      <c r="GI160" s="265"/>
      <c r="GJ160" s="265"/>
      <c r="GK160" s="265"/>
      <c r="GL160" s="265"/>
      <c r="GM160" s="265"/>
      <c r="GN160" s="265"/>
      <c r="GO160" s="265"/>
      <c r="GP160" s="265"/>
      <c r="GQ160" s="265"/>
      <c r="GR160" s="265"/>
      <c r="GS160" s="265"/>
      <c r="GT160" s="265"/>
      <c r="GU160" s="265"/>
      <c r="GV160" s="265"/>
      <c r="GW160" s="265"/>
      <c r="GX160" s="265"/>
      <c r="GY160" s="265"/>
      <c r="GZ160" s="265"/>
      <c r="HA160" s="265"/>
      <c r="HB160" s="265"/>
      <c r="HC160" s="265"/>
      <c r="HD160" s="265"/>
      <c r="HE160" s="265"/>
      <c r="HF160" s="265"/>
      <c r="HG160" s="265"/>
      <c r="HH160" s="265"/>
      <c r="HI160" s="265"/>
      <c r="HJ160" s="265"/>
      <c r="HK160" s="265"/>
      <c r="HL160" s="265"/>
      <c r="HM160" s="265"/>
      <c r="HN160" s="265"/>
      <c r="HO160" s="265"/>
      <c r="HP160" s="265"/>
      <c r="HQ160" s="265"/>
      <c r="HR160" s="265"/>
      <c r="HS160" s="265"/>
      <c r="HT160" s="265"/>
      <c r="HU160" s="265"/>
      <c r="HV160" s="265"/>
      <c r="HW160" s="265"/>
      <c r="HX160" s="265"/>
      <c r="HY160" s="265"/>
      <c r="HZ160" s="265"/>
      <c r="IA160" s="265"/>
      <c r="IB160" s="265"/>
      <c r="IC160" s="265"/>
      <c r="ID160" s="265"/>
      <c r="IE160" s="265"/>
      <c r="IF160" s="265"/>
      <c r="IG160" s="265"/>
      <c r="IH160" s="265"/>
      <c r="II160" s="265"/>
      <c r="IJ160" s="265"/>
      <c r="IK160" s="265"/>
      <c r="IL160" s="265"/>
      <c r="IM160" s="265"/>
      <c r="IN160" s="265"/>
      <c r="IO160" s="265"/>
      <c r="IP160" s="265"/>
      <c r="IQ160" s="265"/>
      <c r="IR160" s="265"/>
      <c r="IS160" s="265"/>
      <c r="IT160" s="265"/>
      <c r="IU160" s="265"/>
      <c r="IV160" s="265"/>
    </row>
    <row r="161" spans="1:256" s="469" customFormat="1" ht="15" customHeight="1">
      <c r="A161" s="270"/>
      <c r="B161" s="270"/>
      <c r="C161" s="270"/>
      <c r="D161" s="461"/>
      <c r="E161" s="461"/>
      <c r="F161" s="461"/>
      <c r="G161" s="267"/>
      <c r="H161" s="267"/>
      <c r="I161" s="265"/>
      <c r="J161" s="266"/>
      <c r="K161" s="265"/>
      <c r="L161" s="265"/>
      <c r="M161" s="266"/>
      <c r="N161" s="265"/>
      <c r="O161" s="265"/>
      <c r="P161" s="265"/>
      <c r="Q161" s="265"/>
      <c r="R161" s="265"/>
      <c r="S161" s="265"/>
      <c r="T161" s="265"/>
      <c r="U161" s="265"/>
      <c r="V161" s="265"/>
      <c r="W161" s="265"/>
      <c r="X161" s="265"/>
      <c r="Y161" s="265"/>
      <c r="Z161" s="265"/>
      <c r="AA161" s="265"/>
      <c r="AB161" s="265"/>
      <c r="AC161" s="265"/>
      <c r="AD161" s="265"/>
      <c r="AE161" s="265"/>
      <c r="AF161" s="265"/>
      <c r="AG161" s="265"/>
      <c r="AH161" s="265"/>
      <c r="AI161" s="265"/>
      <c r="AJ161" s="265"/>
      <c r="AK161" s="265"/>
      <c r="AL161" s="265"/>
      <c r="AM161" s="265"/>
      <c r="AN161" s="265"/>
      <c r="AO161" s="265"/>
      <c r="AP161" s="265"/>
      <c r="AQ161" s="265"/>
      <c r="AR161" s="265"/>
      <c r="AS161" s="265"/>
      <c r="AT161" s="265"/>
      <c r="AU161" s="265"/>
      <c r="AV161" s="265"/>
      <c r="AW161" s="265"/>
      <c r="AX161" s="265"/>
      <c r="AY161" s="265"/>
      <c r="AZ161" s="265"/>
      <c r="BA161" s="265"/>
      <c r="BB161" s="265"/>
      <c r="BC161" s="265"/>
      <c r="BD161" s="265"/>
      <c r="BE161" s="265"/>
      <c r="BF161" s="265"/>
      <c r="BG161" s="265"/>
      <c r="BH161" s="265"/>
      <c r="BI161" s="265"/>
      <c r="BJ161" s="265"/>
      <c r="BK161" s="265"/>
      <c r="BL161" s="265"/>
      <c r="BM161" s="265"/>
      <c r="BN161" s="265"/>
      <c r="BO161" s="265"/>
      <c r="BP161" s="265"/>
      <c r="BQ161" s="265"/>
      <c r="BR161" s="265"/>
      <c r="BS161" s="265"/>
      <c r="BT161" s="265"/>
      <c r="BU161" s="265"/>
      <c r="BV161" s="265"/>
      <c r="BW161" s="265"/>
      <c r="BX161" s="265"/>
      <c r="BY161" s="265"/>
      <c r="BZ161" s="265"/>
      <c r="CA161" s="265"/>
      <c r="CB161" s="265"/>
      <c r="CC161" s="265"/>
      <c r="CD161" s="265"/>
      <c r="CE161" s="265"/>
      <c r="CF161" s="265"/>
      <c r="CG161" s="265"/>
      <c r="CH161" s="265"/>
      <c r="CI161" s="265"/>
      <c r="CJ161" s="265"/>
      <c r="CK161" s="265"/>
      <c r="CL161" s="265"/>
      <c r="CM161" s="265"/>
      <c r="CN161" s="265"/>
      <c r="CO161" s="265"/>
      <c r="CP161" s="265"/>
      <c r="CQ161" s="265"/>
      <c r="CR161" s="265"/>
      <c r="CS161" s="265"/>
      <c r="CT161" s="265"/>
      <c r="CU161" s="265"/>
      <c r="CV161" s="265"/>
      <c r="CW161" s="265"/>
      <c r="CX161" s="265"/>
      <c r="CY161" s="265"/>
      <c r="CZ161" s="265"/>
      <c r="DA161" s="265"/>
      <c r="DB161" s="265"/>
      <c r="DC161" s="265"/>
      <c r="DD161" s="265"/>
      <c r="DE161" s="265"/>
      <c r="DF161" s="265"/>
      <c r="DG161" s="265"/>
      <c r="DH161" s="265"/>
      <c r="DI161" s="265"/>
      <c r="DJ161" s="265"/>
      <c r="DK161" s="265"/>
      <c r="DL161" s="265"/>
      <c r="DM161" s="265"/>
      <c r="DN161" s="265"/>
      <c r="DO161" s="265"/>
      <c r="DP161" s="265"/>
      <c r="DQ161" s="265"/>
      <c r="DR161" s="265"/>
      <c r="DS161" s="265"/>
      <c r="DT161" s="265"/>
      <c r="DU161" s="265"/>
      <c r="DV161" s="265"/>
      <c r="DW161" s="265"/>
      <c r="DX161" s="265"/>
      <c r="DY161" s="265"/>
      <c r="DZ161" s="265"/>
      <c r="EA161" s="265"/>
      <c r="EB161" s="265"/>
      <c r="EC161" s="265"/>
      <c r="ED161" s="265"/>
      <c r="EE161" s="265"/>
      <c r="EF161" s="265"/>
      <c r="EG161" s="265"/>
      <c r="EH161" s="265"/>
      <c r="EI161" s="265"/>
      <c r="EJ161" s="265"/>
      <c r="EK161" s="265"/>
      <c r="EL161" s="265"/>
      <c r="EM161" s="265"/>
      <c r="EN161" s="265"/>
      <c r="EO161" s="265"/>
      <c r="EP161" s="265"/>
      <c r="EQ161" s="265"/>
      <c r="ER161" s="265"/>
      <c r="ES161" s="265"/>
      <c r="ET161" s="265"/>
      <c r="EU161" s="265"/>
      <c r="EV161" s="265"/>
      <c r="EW161" s="265"/>
      <c r="EX161" s="265"/>
      <c r="EY161" s="265"/>
      <c r="EZ161" s="265"/>
      <c r="FA161" s="265"/>
      <c r="FB161" s="265"/>
      <c r="FC161" s="265"/>
      <c r="FD161" s="265"/>
      <c r="FE161" s="265"/>
      <c r="FF161" s="265"/>
      <c r="FG161" s="265"/>
      <c r="FH161" s="265"/>
      <c r="FI161" s="265"/>
      <c r="FJ161" s="265"/>
      <c r="FK161" s="265"/>
      <c r="FL161" s="265"/>
      <c r="FM161" s="265"/>
      <c r="FN161" s="265"/>
      <c r="FO161" s="265"/>
      <c r="FP161" s="265"/>
      <c r="FQ161" s="265"/>
      <c r="FR161" s="265"/>
      <c r="FS161" s="265"/>
      <c r="FT161" s="265"/>
      <c r="FU161" s="265"/>
      <c r="FV161" s="265"/>
      <c r="FW161" s="265"/>
      <c r="FX161" s="265"/>
      <c r="FY161" s="265"/>
      <c r="FZ161" s="265"/>
      <c r="GA161" s="265"/>
      <c r="GB161" s="265"/>
      <c r="GC161" s="265"/>
      <c r="GD161" s="265"/>
      <c r="GE161" s="265"/>
      <c r="GF161" s="265"/>
      <c r="GG161" s="265"/>
      <c r="GH161" s="265"/>
      <c r="GI161" s="265"/>
      <c r="GJ161" s="265"/>
      <c r="GK161" s="265"/>
      <c r="GL161" s="265"/>
      <c r="GM161" s="265"/>
      <c r="GN161" s="265"/>
      <c r="GO161" s="265"/>
      <c r="GP161" s="265"/>
      <c r="GQ161" s="265"/>
      <c r="GR161" s="265"/>
      <c r="GS161" s="265"/>
      <c r="GT161" s="265"/>
      <c r="GU161" s="265"/>
      <c r="GV161" s="265"/>
      <c r="GW161" s="265"/>
      <c r="GX161" s="265"/>
      <c r="GY161" s="265"/>
      <c r="GZ161" s="265"/>
      <c r="HA161" s="265"/>
      <c r="HB161" s="265"/>
      <c r="HC161" s="265"/>
      <c r="HD161" s="265"/>
      <c r="HE161" s="265"/>
      <c r="HF161" s="265"/>
      <c r="HG161" s="265"/>
      <c r="HH161" s="265"/>
      <c r="HI161" s="265"/>
      <c r="HJ161" s="265"/>
      <c r="HK161" s="265"/>
      <c r="HL161" s="265"/>
      <c r="HM161" s="265"/>
      <c r="HN161" s="265"/>
      <c r="HO161" s="265"/>
      <c r="HP161" s="265"/>
      <c r="HQ161" s="265"/>
      <c r="HR161" s="265"/>
      <c r="HS161" s="265"/>
      <c r="HT161" s="265"/>
      <c r="HU161" s="265"/>
      <c r="HV161" s="265"/>
      <c r="HW161" s="265"/>
      <c r="HX161" s="265"/>
      <c r="HY161" s="265"/>
      <c r="HZ161" s="265"/>
      <c r="IA161" s="265"/>
      <c r="IB161" s="265"/>
      <c r="IC161" s="265"/>
      <c r="ID161" s="265"/>
      <c r="IE161" s="265"/>
      <c r="IF161" s="265"/>
      <c r="IG161" s="265"/>
      <c r="IH161" s="265"/>
      <c r="II161" s="265"/>
      <c r="IJ161" s="265"/>
      <c r="IK161" s="265"/>
      <c r="IL161" s="265"/>
      <c r="IM161" s="265"/>
      <c r="IN161" s="265"/>
      <c r="IO161" s="265"/>
      <c r="IP161" s="265"/>
      <c r="IQ161" s="265"/>
      <c r="IR161" s="265"/>
      <c r="IS161" s="265"/>
      <c r="IT161" s="265"/>
      <c r="IU161" s="265"/>
      <c r="IV161" s="265"/>
    </row>
    <row r="162" spans="1:256" s="469" customFormat="1" ht="15" customHeight="1">
      <c r="A162" s="270"/>
      <c r="B162" s="270"/>
      <c r="C162" s="270"/>
      <c r="D162" s="461"/>
      <c r="E162" s="461"/>
      <c r="F162" s="461"/>
      <c r="G162" s="267"/>
      <c r="H162" s="267"/>
      <c r="I162" s="265"/>
      <c r="J162" s="266"/>
      <c r="K162" s="265"/>
      <c r="L162" s="265"/>
      <c r="M162" s="266"/>
      <c r="N162" s="265"/>
      <c r="O162" s="265"/>
      <c r="P162" s="265"/>
      <c r="Q162" s="265"/>
      <c r="R162" s="265"/>
      <c r="S162" s="265"/>
      <c r="T162" s="265"/>
      <c r="U162" s="265"/>
      <c r="V162" s="265"/>
      <c r="W162" s="265"/>
      <c r="X162" s="265"/>
      <c r="Y162" s="265"/>
      <c r="Z162" s="265"/>
      <c r="AA162" s="265"/>
      <c r="AB162" s="265"/>
      <c r="AC162" s="265"/>
      <c r="AD162" s="265"/>
      <c r="AE162" s="265"/>
      <c r="AF162" s="265"/>
      <c r="AG162" s="265"/>
      <c r="AH162" s="265"/>
      <c r="AI162" s="265"/>
      <c r="AJ162" s="265"/>
      <c r="AK162" s="265"/>
      <c r="AL162" s="265"/>
      <c r="AM162" s="265"/>
      <c r="AN162" s="265"/>
      <c r="AO162" s="265"/>
      <c r="AP162" s="265"/>
      <c r="AQ162" s="265"/>
      <c r="AR162" s="265"/>
      <c r="AS162" s="265"/>
      <c r="AT162" s="265"/>
      <c r="AU162" s="265"/>
      <c r="AV162" s="265"/>
      <c r="AW162" s="265"/>
      <c r="AX162" s="265"/>
      <c r="AY162" s="265"/>
      <c r="AZ162" s="265"/>
      <c r="BA162" s="265"/>
      <c r="BB162" s="265"/>
      <c r="BC162" s="265"/>
      <c r="BD162" s="265"/>
      <c r="BE162" s="265"/>
      <c r="BF162" s="265"/>
      <c r="BG162" s="265"/>
      <c r="BH162" s="265"/>
      <c r="BI162" s="265"/>
      <c r="BJ162" s="265"/>
      <c r="BK162" s="265"/>
      <c r="BL162" s="265"/>
      <c r="BM162" s="265"/>
      <c r="BN162" s="265"/>
      <c r="BO162" s="265"/>
      <c r="BP162" s="265"/>
      <c r="BQ162" s="265"/>
      <c r="BR162" s="265"/>
      <c r="BS162" s="265"/>
      <c r="BT162" s="265"/>
      <c r="BU162" s="265"/>
      <c r="BV162" s="265"/>
      <c r="BW162" s="265"/>
      <c r="BX162" s="265"/>
      <c r="BY162" s="265"/>
      <c r="BZ162" s="265"/>
      <c r="CA162" s="265"/>
      <c r="CB162" s="265"/>
      <c r="CC162" s="265"/>
      <c r="CD162" s="265"/>
      <c r="CE162" s="265"/>
      <c r="CF162" s="265"/>
      <c r="CG162" s="265"/>
      <c r="CH162" s="265"/>
      <c r="CI162" s="265"/>
      <c r="CJ162" s="265"/>
      <c r="CK162" s="265"/>
      <c r="CL162" s="265"/>
      <c r="CM162" s="265"/>
      <c r="CN162" s="265"/>
      <c r="CO162" s="265"/>
      <c r="CP162" s="265"/>
      <c r="CQ162" s="265"/>
      <c r="CR162" s="265"/>
      <c r="CS162" s="265"/>
      <c r="CT162" s="265"/>
      <c r="CU162" s="265"/>
      <c r="CV162" s="265"/>
      <c r="CW162" s="265"/>
      <c r="CX162" s="265"/>
      <c r="CY162" s="265"/>
      <c r="CZ162" s="265"/>
      <c r="DA162" s="265"/>
      <c r="DB162" s="265"/>
      <c r="DC162" s="265"/>
      <c r="DD162" s="265"/>
      <c r="DE162" s="265"/>
      <c r="DF162" s="265"/>
      <c r="DG162" s="265"/>
      <c r="DH162" s="265"/>
      <c r="DI162" s="265"/>
      <c r="DJ162" s="265"/>
      <c r="DK162" s="265"/>
      <c r="DL162" s="265"/>
      <c r="DM162" s="265"/>
      <c r="DN162" s="265"/>
      <c r="DO162" s="265"/>
      <c r="DP162" s="265"/>
      <c r="DQ162" s="265"/>
      <c r="DR162" s="265"/>
      <c r="DS162" s="265"/>
      <c r="DT162" s="265"/>
      <c r="DU162" s="265"/>
      <c r="DV162" s="265"/>
      <c r="DW162" s="265"/>
      <c r="DX162" s="265"/>
      <c r="DY162" s="265"/>
      <c r="DZ162" s="265"/>
      <c r="EA162" s="265"/>
      <c r="EB162" s="265"/>
      <c r="EC162" s="265"/>
      <c r="ED162" s="265"/>
      <c r="EE162" s="265"/>
      <c r="EF162" s="265"/>
      <c r="EG162" s="265"/>
      <c r="EH162" s="265"/>
      <c r="EI162" s="265"/>
      <c r="EJ162" s="265"/>
      <c r="EK162" s="265"/>
      <c r="EL162" s="265"/>
      <c r="EM162" s="265"/>
      <c r="EN162" s="265"/>
      <c r="EO162" s="265"/>
      <c r="EP162" s="265"/>
      <c r="EQ162" s="265"/>
      <c r="ER162" s="265"/>
      <c r="ES162" s="265"/>
      <c r="ET162" s="265"/>
      <c r="EU162" s="265"/>
      <c r="EV162" s="265"/>
      <c r="EW162" s="265"/>
      <c r="EX162" s="265"/>
      <c r="EY162" s="265"/>
      <c r="EZ162" s="265"/>
      <c r="FA162" s="265"/>
      <c r="FB162" s="265"/>
      <c r="FC162" s="265"/>
      <c r="FD162" s="265"/>
      <c r="FE162" s="265"/>
      <c r="FF162" s="265"/>
      <c r="FG162" s="265"/>
      <c r="FH162" s="265"/>
      <c r="FI162" s="265"/>
      <c r="FJ162" s="265"/>
      <c r="FK162" s="265"/>
      <c r="FL162" s="265"/>
      <c r="FM162" s="265"/>
      <c r="FN162" s="265"/>
      <c r="FO162" s="265"/>
      <c r="FP162" s="265"/>
      <c r="FQ162" s="265"/>
      <c r="FR162" s="265"/>
      <c r="FS162" s="265"/>
      <c r="FT162" s="265"/>
      <c r="FU162" s="265"/>
      <c r="FV162" s="265"/>
      <c r="FW162" s="265"/>
      <c r="FX162" s="265"/>
      <c r="FY162" s="265"/>
      <c r="FZ162" s="265"/>
      <c r="GA162" s="265"/>
      <c r="GB162" s="265"/>
      <c r="GC162" s="265"/>
      <c r="GD162" s="265"/>
      <c r="GE162" s="265"/>
      <c r="GF162" s="265"/>
      <c r="GG162" s="265"/>
      <c r="GH162" s="265"/>
      <c r="GI162" s="265"/>
      <c r="GJ162" s="265"/>
      <c r="GK162" s="265"/>
      <c r="GL162" s="265"/>
      <c r="GM162" s="265"/>
      <c r="GN162" s="265"/>
      <c r="GO162" s="265"/>
      <c r="GP162" s="265"/>
      <c r="GQ162" s="265"/>
      <c r="GR162" s="265"/>
      <c r="GS162" s="265"/>
      <c r="GT162" s="265"/>
      <c r="GU162" s="265"/>
      <c r="GV162" s="265"/>
      <c r="GW162" s="265"/>
      <c r="GX162" s="265"/>
      <c r="GY162" s="265"/>
      <c r="GZ162" s="265"/>
      <c r="HA162" s="265"/>
      <c r="HB162" s="265"/>
      <c r="HC162" s="265"/>
      <c r="HD162" s="265"/>
      <c r="HE162" s="265"/>
      <c r="HF162" s="265"/>
      <c r="HG162" s="265"/>
      <c r="HH162" s="265"/>
      <c r="HI162" s="265"/>
      <c r="HJ162" s="265"/>
      <c r="HK162" s="265"/>
      <c r="HL162" s="265"/>
      <c r="HM162" s="265"/>
      <c r="HN162" s="265"/>
      <c r="HO162" s="265"/>
      <c r="HP162" s="265"/>
      <c r="HQ162" s="265"/>
      <c r="HR162" s="265"/>
      <c r="HS162" s="265"/>
      <c r="HT162" s="265"/>
      <c r="HU162" s="265"/>
      <c r="HV162" s="265"/>
      <c r="HW162" s="265"/>
      <c r="HX162" s="265"/>
      <c r="HY162" s="265"/>
      <c r="HZ162" s="265"/>
      <c r="IA162" s="265"/>
      <c r="IB162" s="265"/>
      <c r="IC162" s="265"/>
      <c r="ID162" s="265"/>
      <c r="IE162" s="265"/>
      <c r="IF162" s="265"/>
      <c r="IG162" s="265"/>
      <c r="IH162" s="265"/>
      <c r="II162" s="265"/>
      <c r="IJ162" s="265"/>
      <c r="IK162" s="265"/>
      <c r="IL162" s="265"/>
      <c r="IM162" s="265"/>
      <c r="IN162" s="265"/>
      <c r="IO162" s="265"/>
      <c r="IP162" s="265"/>
      <c r="IQ162" s="265"/>
      <c r="IR162" s="265"/>
      <c r="IS162" s="265"/>
      <c r="IT162" s="265"/>
      <c r="IU162" s="265"/>
      <c r="IV162" s="265"/>
    </row>
    <row r="163" spans="1:256" s="469" customFormat="1" ht="15" customHeight="1">
      <c r="A163" s="270"/>
      <c r="B163" s="270"/>
      <c r="C163" s="270"/>
      <c r="D163" s="461"/>
      <c r="E163" s="461"/>
      <c r="F163" s="461"/>
      <c r="G163" s="267"/>
      <c r="H163" s="267"/>
      <c r="I163" s="265"/>
      <c r="J163" s="266"/>
      <c r="K163" s="265"/>
      <c r="L163" s="265"/>
      <c r="M163" s="266"/>
      <c r="N163" s="265"/>
      <c r="O163" s="265"/>
      <c r="P163" s="265"/>
      <c r="Q163" s="265"/>
      <c r="R163" s="265"/>
      <c r="S163" s="265"/>
      <c r="T163" s="265"/>
      <c r="U163" s="265"/>
      <c r="V163" s="265"/>
      <c r="W163" s="265"/>
      <c r="X163" s="265"/>
      <c r="Y163" s="265"/>
      <c r="Z163" s="265"/>
      <c r="AA163" s="265"/>
      <c r="AB163" s="265"/>
      <c r="AC163" s="265"/>
      <c r="AD163" s="265"/>
      <c r="AE163" s="265"/>
      <c r="AF163" s="265"/>
      <c r="AG163" s="265"/>
      <c r="AH163" s="265"/>
      <c r="AI163" s="265"/>
      <c r="AJ163" s="265"/>
      <c r="AK163" s="265"/>
      <c r="AL163" s="265"/>
      <c r="AM163" s="265"/>
      <c r="AN163" s="265"/>
      <c r="AO163" s="265"/>
      <c r="AP163" s="265"/>
      <c r="AQ163" s="265"/>
      <c r="AR163" s="265"/>
      <c r="AS163" s="265"/>
      <c r="AT163" s="265"/>
      <c r="AU163" s="265"/>
      <c r="AV163" s="265"/>
      <c r="AW163" s="265"/>
      <c r="AX163" s="265"/>
      <c r="AY163" s="265"/>
      <c r="AZ163" s="265"/>
      <c r="BA163" s="265"/>
      <c r="BB163" s="265"/>
      <c r="BC163" s="265"/>
      <c r="BD163" s="265"/>
      <c r="BE163" s="265"/>
      <c r="BF163" s="265"/>
      <c r="BG163" s="265"/>
      <c r="BH163" s="265"/>
      <c r="BI163" s="265"/>
      <c r="BJ163" s="265"/>
      <c r="BK163" s="265"/>
      <c r="BL163" s="265"/>
      <c r="BM163" s="265"/>
      <c r="BN163" s="265"/>
      <c r="BO163" s="265"/>
      <c r="BP163" s="265"/>
      <c r="BQ163" s="265"/>
      <c r="BR163" s="265"/>
      <c r="BS163" s="265"/>
      <c r="BT163" s="265"/>
      <c r="BU163" s="265"/>
      <c r="BV163" s="265"/>
      <c r="BW163" s="265"/>
      <c r="BX163" s="265"/>
      <c r="BY163" s="265"/>
      <c r="BZ163" s="265"/>
      <c r="CA163" s="265"/>
      <c r="CB163" s="265"/>
      <c r="CC163" s="265"/>
      <c r="CD163" s="265"/>
      <c r="CE163" s="265"/>
      <c r="CF163" s="265"/>
      <c r="CG163" s="265"/>
      <c r="CH163" s="265"/>
      <c r="CI163" s="265"/>
      <c r="CJ163" s="265"/>
      <c r="CK163" s="265"/>
      <c r="CL163" s="265"/>
      <c r="CM163" s="265"/>
      <c r="CN163" s="265"/>
      <c r="CO163" s="265"/>
      <c r="CP163" s="265"/>
      <c r="CQ163" s="265"/>
      <c r="CR163" s="265"/>
      <c r="CS163" s="265"/>
      <c r="CT163" s="265"/>
      <c r="CU163" s="265"/>
      <c r="CV163" s="265"/>
      <c r="CW163" s="265"/>
      <c r="CX163" s="265"/>
      <c r="CY163" s="265"/>
      <c r="CZ163" s="265"/>
      <c r="DA163" s="265"/>
      <c r="DB163" s="265"/>
      <c r="DC163" s="265"/>
      <c r="DD163" s="265"/>
      <c r="DE163" s="265"/>
      <c r="DF163" s="265"/>
      <c r="DG163" s="265"/>
      <c r="DH163" s="265"/>
      <c r="DI163" s="265"/>
      <c r="DJ163" s="265"/>
      <c r="DK163" s="265"/>
      <c r="DL163" s="265"/>
      <c r="DM163" s="265"/>
      <c r="DN163" s="265"/>
      <c r="DO163" s="265"/>
      <c r="DP163" s="265"/>
      <c r="DQ163" s="265"/>
      <c r="DR163" s="265"/>
      <c r="DS163" s="265"/>
      <c r="DT163" s="265"/>
      <c r="DU163" s="265"/>
      <c r="DV163" s="265"/>
      <c r="DW163" s="265"/>
      <c r="DX163" s="265"/>
      <c r="DY163" s="265"/>
      <c r="DZ163" s="265"/>
      <c r="EA163" s="265"/>
      <c r="EB163" s="265"/>
      <c r="EC163" s="265"/>
      <c r="ED163" s="265"/>
      <c r="EE163" s="265"/>
      <c r="EF163" s="265"/>
      <c r="EG163" s="265"/>
      <c r="EH163" s="265"/>
      <c r="EI163" s="265"/>
      <c r="EJ163" s="265"/>
      <c r="EK163" s="265"/>
      <c r="EL163" s="265"/>
      <c r="EM163" s="265"/>
      <c r="EN163" s="265"/>
      <c r="EO163" s="265"/>
      <c r="EP163" s="265"/>
      <c r="EQ163" s="265"/>
      <c r="ER163" s="265"/>
      <c r="ES163" s="265"/>
      <c r="ET163" s="265"/>
      <c r="EU163" s="265"/>
      <c r="EV163" s="265"/>
      <c r="EW163" s="265"/>
      <c r="EX163" s="265"/>
      <c r="EY163" s="265"/>
      <c r="EZ163" s="265"/>
      <c r="FA163" s="265"/>
      <c r="FB163" s="265"/>
      <c r="FC163" s="265"/>
      <c r="FD163" s="265"/>
      <c r="FE163" s="265"/>
      <c r="FF163" s="265"/>
      <c r="FG163" s="265"/>
      <c r="FH163" s="265"/>
      <c r="FI163" s="265"/>
      <c r="FJ163" s="265"/>
      <c r="FK163" s="265"/>
      <c r="FL163" s="265"/>
      <c r="FM163" s="265"/>
      <c r="FN163" s="265"/>
      <c r="FO163" s="265"/>
      <c r="FP163" s="265"/>
      <c r="FQ163" s="265"/>
      <c r="FR163" s="265"/>
      <c r="FS163" s="265"/>
      <c r="FT163" s="265"/>
      <c r="FU163" s="265"/>
      <c r="FV163" s="265"/>
      <c r="FW163" s="265"/>
      <c r="FX163" s="265"/>
      <c r="FY163" s="265"/>
      <c r="FZ163" s="265"/>
      <c r="GA163" s="265"/>
      <c r="GB163" s="265"/>
      <c r="GC163" s="265"/>
      <c r="GD163" s="265"/>
      <c r="GE163" s="265"/>
      <c r="GF163" s="265"/>
      <c r="GG163" s="265"/>
      <c r="GH163" s="265"/>
      <c r="GI163" s="265"/>
      <c r="GJ163" s="265"/>
      <c r="GK163" s="265"/>
      <c r="GL163" s="265"/>
      <c r="GM163" s="265"/>
      <c r="GN163" s="265"/>
      <c r="GO163" s="265"/>
      <c r="GP163" s="265"/>
      <c r="GQ163" s="265"/>
      <c r="GR163" s="265"/>
      <c r="GS163" s="265"/>
      <c r="GT163" s="265"/>
      <c r="GU163" s="265"/>
      <c r="GV163" s="265"/>
      <c r="GW163" s="265"/>
      <c r="GX163" s="265"/>
      <c r="GY163" s="265"/>
      <c r="GZ163" s="265"/>
      <c r="HA163" s="265"/>
      <c r="HB163" s="265"/>
      <c r="HC163" s="265"/>
      <c r="HD163" s="265"/>
      <c r="HE163" s="265"/>
      <c r="HF163" s="265"/>
      <c r="HG163" s="265"/>
      <c r="HH163" s="265"/>
      <c r="HI163" s="265"/>
      <c r="HJ163" s="265"/>
      <c r="HK163" s="265"/>
      <c r="HL163" s="265"/>
      <c r="HM163" s="265"/>
      <c r="HN163" s="265"/>
      <c r="HO163" s="265"/>
      <c r="HP163" s="265"/>
      <c r="HQ163" s="265"/>
      <c r="HR163" s="265"/>
      <c r="HS163" s="265"/>
      <c r="HT163" s="265"/>
      <c r="HU163" s="265"/>
      <c r="HV163" s="265"/>
      <c r="HW163" s="265"/>
      <c r="HX163" s="265"/>
      <c r="HY163" s="265"/>
      <c r="HZ163" s="265"/>
      <c r="IA163" s="265"/>
      <c r="IB163" s="265"/>
      <c r="IC163" s="265"/>
      <c r="ID163" s="265"/>
      <c r="IE163" s="265"/>
      <c r="IF163" s="265"/>
      <c r="IG163" s="265"/>
      <c r="IH163" s="265"/>
      <c r="II163" s="265"/>
      <c r="IJ163" s="265"/>
      <c r="IK163" s="265"/>
      <c r="IL163" s="265"/>
      <c r="IM163" s="265"/>
      <c r="IN163" s="265"/>
      <c r="IO163" s="265"/>
      <c r="IP163" s="265"/>
      <c r="IQ163" s="265"/>
      <c r="IR163" s="265"/>
      <c r="IS163" s="265"/>
      <c r="IT163" s="265"/>
      <c r="IU163" s="265"/>
      <c r="IV163" s="265"/>
    </row>
    <row r="164" spans="1:256" s="469" customFormat="1" ht="15" customHeight="1">
      <c r="A164" s="270"/>
      <c r="B164" s="270"/>
      <c r="C164" s="270"/>
      <c r="D164" s="461"/>
      <c r="E164" s="461"/>
      <c r="F164" s="461"/>
      <c r="G164" s="267"/>
      <c r="H164" s="267"/>
      <c r="I164" s="265"/>
      <c r="J164" s="266"/>
      <c r="K164" s="265"/>
      <c r="L164" s="265"/>
      <c r="M164" s="266"/>
      <c r="N164" s="265"/>
      <c r="O164" s="265"/>
      <c r="P164" s="265"/>
      <c r="Q164" s="265"/>
      <c r="R164" s="265"/>
      <c r="S164" s="265"/>
      <c r="T164" s="265"/>
      <c r="U164" s="265"/>
      <c r="V164" s="265"/>
      <c r="W164" s="265"/>
      <c r="X164" s="265"/>
      <c r="Y164" s="265"/>
      <c r="Z164" s="265"/>
      <c r="AA164" s="265"/>
      <c r="AB164" s="265"/>
      <c r="AC164" s="265"/>
      <c r="AD164" s="265"/>
      <c r="AE164" s="265"/>
      <c r="AF164" s="265"/>
      <c r="AG164" s="265"/>
      <c r="AH164" s="265"/>
      <c r="AI164" s="265"/>
      <c r="AJ164" s="265"/>
      <c r="AK164" s="265"/>
      <c r="AL164" s="265"/>
      <c r="AM164" s="265"/>
      <c r="AN164" s="265"/>
      <c r="AO164" s="265"/>
      <c r="AP164" s="265"/>
      <c r="AQ164" s="265"/>
      <c r="AR164" s="265"/>
      <c r="AS164" s="265"/>
      <c r="AT164" s="265"/>
      <c r="AU164" s="265"/>
      <c r="AV164" s="265"/>
      <c r="AW164" s="265"/>
      <c r="AX164" s="265"/>
      <c r="AY164" s="265"/>
      <c r="AZ164" s="265"/>
      <c r="BA164" s="265"/>
      <c r="BB164" s="265"/>
      <c r="BC164" s="265"/>
      <c r="BD164" s="265"/>
      <c r="BE164" s="265"/>
      <c r="BF164" s="265"/>
      <c r="BG164" s="265"/>
      <c r="BH164" s="265"/>
      <c r="BI164" s="265"/>
      <c r="BJ164" s="265"/>
      <c r="BK164" s="265"/>
      <c r="BL164" s="265"/>
      <c r="BM164" s="265"/>
      <c r="BN164" s="265"/>
      <c r="BO164" s="265"/>
      <c r="BP164" s="265"/>
      <c r="BQ164" s="265"/>
      <c r="BR164" s="265"/>
      <c r="BS164" s="265"/>
      <c r="BT164" s="265"/>
      <c r="BU164" s="265"/>
      <c r="BV164" s="265"/>
      <c r="BW164" s="265"/>
      <c r="BX164" s="265"/>
      <c r="BY164" s="265"/>
      <c r="BZ164" s="265"/>
      <c r="CA164" s="265"/>
      <c r="CB164" s="265"/>
      <c r="CC164" s="265"/>
      <c r="CD164" s="265"/>
      <c r="CE164" s="265"/>
      <c r="CF164" s="265"/>
      <c r="CG164" s="265"/>
      <c r="CH164" s="265"/>
      <c r="CI164" s="265"/>
      <c r="CJ164" s="265"/>
      <c r="CK164" s="265"/>
      <c r="CL164" s="265"/>
      <c r="CM164" s="265"/>
      <c r="CN164" s="265"/>
      <c r="CO164" s="265"/>
      <c r="CP164" s="265"/>
      <c r="CQ164" s="265"/>
      <c r="CR164" s="265"/>
      <c r="CS164" s="265"/>
      <c r="CT164" s="265"/>
      <c r="CU164" s="265"/>
      <c r="CV164" s="265"/>
      <c r="CW164" s="265"/>
      <c r="CX164" s="265"/>
      <c r="CY164" s="265"/>
      <c r="CZ164" s="265"/>
      <c r="DA164" s="265"/>
      <c r="DB164" s="265"/>
      <c r="DC164" s="265"/>
      <c r="DD164" s="265"/>
      <c r="DE164" s="265"/>
      <c r="DF164" s="265"/>
      <c r="DG164" s="265"/>
      <c r="DH164" s="265"/>
      <c r="DI164" s="265"/>
      <c r="DJ164" s="265"/>
      <c r="DK164" s="265"/>
      <c r="DL164" s="265"/>
      <c r="DM164" s="265"/>
      <c r="DN164" s="265"/>
      <c r="DO164" s="265"/>
      <c r="DP164" s="265"/>
      <c r="DQ164" s="265"/>
      <c r="DR164" s="265"/>
      <c r="DS164" s="265"/>
      <c r="DT164" s="265"/>
      <c r="DU164" s="265"/>
      <c r="DV164" s="265"/>
      <c r="DW164" s="265"/>
      <c r="DX164" s="265"/>
      <c r="DY164" s="265"/>
      <c r="DZ164" s="265"/>
      <c r="EA164" s="265"/>
      <c r="EB164" s="265"/>
      <c r="EC164" s="265"/>
      <c r="ED164" s="265"/>
      <c r="EE164" s="265"/>
      <c r="EF164" s="265"/>
      <c r="EG164" s="265"/>
      <c r="EH164" s="265"/>
      <c r="EI164" s="265"/>
      <c r="EJ164" s="265"/>
      <c r="EK164" s="265"/>
      <c r="EL164" s="265"/>
      <c r="EM164" s="265"/>
      <c r="EN164" s="265"/>
      <c r="EO164" s="265"/>
      <c r="EP164" s="265"/>
      <c r="EQ164" s="265"/>
      <c r="ER164" s="265"/>
      <c r="ES164" s="265"/>
      <c r="ET164" s="265"/>
      <c r="EU164" s="265"/>
      <c r="EV164" s="265"/>
      <c r="EW164" s="265"/>
      <c r="EX164" s="265"/>
      <c r="EY164" s="265"/>
      <c r="EZ164" s="265"/>
      <c r="FA164" s="265"/>
      <c r="FB164" s="265"/>
      <c r="FC164" s="265"/>
      <c r="FD164" s="265"/>
      <c r="FE164" s="265"/>
      <c r="FF164" s="265"/>
      <c r="FG164" s="265"/>
      <c r="FH164" s="265"/>
      <c r="FI164" s="265"/>
      <c r="FJ164" s="265"/>
      <c r="FK164" s="265"/>
      <c r="FL164" s="265"/>
      <c r="FM164" s="265"/>
      <c r="FN164" s="265"/>
      <c r="FO164" s="265"/>
      <c r="FP164" s="265"/>
      <c r="FQ164" s="265"/>
      <c r="FR164" s="265"/>
      <c r="FS164" s="265"/>
      <c r="FT164" s="265"/>
      <c r="FU164" s="265"/>
      <c r="FV164" s="265"/>
      <c r="FW164" s="265"/>
      <c r="FX164" s="265"/>
      <c r="FY164" s="265"/>
      <c r="FZ164" s="265"/>
      <c r="GA164" s="265"/>
      <c r="GB164" s="265"/>
      <c r="GC164" s="265"/>
      <c r="GD164" s="265"/>
      <c r="GE164" s="265"/>
      <c r="GF164" s="265"/>
      <c r="GG164" s="265"/>
      <c r="GH164" s="265"/>
      <c r="GI164" s="265"/>
      <c r="GJ164" s="265"/>
      <c r="GK164" s="265"/>
      <c r="GL164" s="265"/>
      <c r="GM164" s="265"/>
      <c r="GN164" s="265"/>
      <c r="GO164" s="265"/>
      <c r="GP164" s="265"/>
      <c r="GQ164" s="265"/>
      <c r="GR164" s="265"/>
      <c r="GS164" s="265"/>
      <c r="GT164" s="265"/>
      <c r="GU164" s="265"/>
      <c r="GV164" s="265"/>
      <c r="GW164" s="265"/>
      <c r="GX164" s="265"/>
      <c r="GY164" s="265"/>
      <c r="GZ164" s="265"/>
      <c r="HA164" s="265"/>
      <c r="HB164" s="265"/>
      <c r="HC164" s="265"/>
      <c r="HD164" s="265"/>
      <c r="HE164" s="265"/>
      <c r="HF164" s="265"/>
      <c r="HG164" s="265"/>
      <c r="HH164" s="265"/>
      <c r="HI164" s="265"/>
      <c r="HJ164" s="265"/>
      <c r="HK164" s="265"/>
      <c r="HL164" s="265"/>
      <c r="HM164" s="265"/>
      <c r="HN164" s="265"/>
      <c r="HO164" s="265"/>
      <c r="HP164" s="265"/>
      <c r="HQ164" s="265"/>
      <c r="HR164" s="265"/>
      <c r="HS164" s="265"/>
      <c r="HT164" s="265"/>
      <c r="HU164" s="265"/>
      <c r="HV164" s="265"/>
      <c r="HW164" s="265"/>
      <c r="HX164" s="265"/>
      <c r="HY164" s="265"/>
      <c r="HZ164" s="265"/>
      <c r="IA164" s="265"/>
      <c r="IB164" s="265"/>
      <c r="IC164" s="265"/>
      <c r="ID164" s="265"/>
      <c r="IE164" s="265"/>
      <c r="IF164" s="265"/>
      <c r="IG164" s="265"/>
      <c r="IH164" s="265"/>
      <c r="II164" s="265"/>
      <c r="IJ164" s="265"/>
      <c r="IK164" s="265"/>
      <c r="IL164" s="265"/>
      <c r="IM164" s="265"/>
      <c r="IN164" s="265"/>
      <c r="IO164" s="265"/>
      <c r="IP164" s="265"/>
      <c r="IQ164" s="265"/>
      <c r="IR164" s="265"/>
      <c r="IS164" s="265"/>
      <c r="IT164" s="265"/>
      <c r="IU164" s="265"/>
      <c r="IV164" s="265"/>
    </row>
    <row r="165" spans="1:256" s="469" customFormat="1" ht="15" customHeight="1">
      <c r="A165" s="270"/>
      <c r="B165" s="270"/>
      <c r="C165" s="270"/>
      <c r="D165" s="461"/>
      <c r="E165" s="461"/>
      <c r="F165" s="461"/>
      <c r="G165" s="267"/>
      <c r="H165" s="267"/>
      <c r="I165" s="265"/>
      <c r="J165" s="266"/>
      <c r="K165" s="265"/>
      <c r="L165" s="265"/>
      <c r="M165" s="266"/>
      <c r="N165" s="265"/>
      <c r="O165" s="265"/>
      <c r="P165" s="265"/>
      <c r="Q165" s="265"/>
      <c r="R165" s="265"/>
      <c r="S165" s="265"/>
      <c r="T165" s="265"/>
      <c r="U165" s="265"/>
      <c r="V165" s="265"/>
      <c r="W165" s="265"/>
      <c r="X165" s="265"/>
      <c r="Y165" s="265"/>
      <c r="Z165" s="265"/>
      <c r="AA165" s="265"/>
      <c r="AB165" s="265"/>
      <c r="AC165" s="265"/>
      <c r="AD165" s="265"/>
      <c r="AE165" s="265"/>
      <c r="AF165" s="265"/>
      <c r="AG165" s="265"/>
      <c r="AH165" s="265"/>
      <c r="AI165" s="265"/>
      <c r="AJ165" s="265"/>
      <c r="AK165" s="265"/>
      <c r="AL165" s="265"/>
      <c r="AM165" s="265"/>
      <c r="AN165" s="265"/>
      <c r="AO165" s="265"/>
      <c r="AP165" s="265"/>
      <c r="AQ165" s="265"/>
      <c r="AR165" s="265"/>
      <c r="AS165" s="265"/>
      <c r="AT165" s="265"/>
      <c r="AU165" s="265"/>
      <c r="AV165" s="265"/>
      <c r="AW165" s="265"/>
      <c r="AX165" s="265"/>
      <c r="AY165" s="265"/>
      <c r="AZ165" s="265"/>
      <c r="BA165" s="265"/>
      <c r="BB165" s="265"/>
      <c r="BC165" s="265"/>
      <c r="BD165" s="265"/>
      <c r="BE165" s="265"/>
      <c r="BF165" s="265"/>
      <c r="BG165" s="265"/>
      <c r="BH165" s="265"/>
      <c r="BI165" s="265"/>
      <c r="BJ165" s="265"/>
      <c r="BK165" s="265"/>
      <c r="BL165" s="265"/>
      <c r="BM165" s="265"/>
      <c r="BN165" s="265"/>
      <c r="BO165" s="265"/>
      <c r="BP165" s="265"/>
      <c r="BQ165" s="265"/>
      <c r="BR165" s="265"/>
      <c r="BS165" s="265"/>
      <c r="BT165" s="265"/>
      <c r="BU165" s="265"/>
      <c r="BV165" s="265"/>
      <c r="BW165" s="265"/>
      <c r="BX165" s="265"/>
      <c r="BY165" s="265"/>
      <c r="BZ165" s="265"/>
      <c r="CA165" s="265"/>
      <c r="CB165" s="265"/>
      <c r="CC165" s="265"/>
      <c r="CD165" s="265"/>
      <c r="CE165" s="265"/>
      <c r="CF165" s="265"/>
      <c r="CG165" s="265"/>
      <c r="CH165" s="265"/>
      <c r="CI165" s="265"/>
      <c r="CJ165" s="265"/>
      <c r="CK165" s="265"/>
      <c r="CL165" s="265"/>
      <c r="CM165" s="265"/>
      <c r="CN165" s="265"/>
      <c r="CO165" s="265"/>
      <c r="CP165" s="265"/>
      <c r="CQ165" s="265"/>
      <c r="CR165" s="265"/>
      <c r="CS165" s="265"/>
      <c r="CT165" s="265"/>
      <c r="CU165" s="265"/>
      <c r="CV165" s="265"/>
      <c r="CW165" s="265"/>
      <c r="CX165" s="265"/>
      <c r="CY165" s="265"/>
      <c r="CZ165" s="265"/>
      <c r="DA165" s="265"/>
      <c r="DB165" s="265"/>
      <c r="DC165" s="265"/>
      <c r="DD165" s="265"/>
      <c r="DE165" s="265"/>
      <c r="DF165" s="265"/>
      <c r="DG165" s="265"/>
      <c r="DH165" s="265"/>
      <c r="DI165" s="265"/>
      <c r="DJ165" s="265"/>
      <c r="DK165" s="265"/>
      <c r="DL165" s="265"/>
      <c r="DM165" s="265"/>
      <c r="DN165" s="265"/>
      <c r="DO165" s="265"/>
      <c r="DP165" s="265"/>
      <c r="DQ165" s="265"/>
      <c r="DR165" s="265"/>
      <c r="DS165" s="265"/>
      <c r="DT165" s="265"/>
      <c r="DU165" s="265"/>
      <c r="DV165" s="265"/>
      <c r="DW165" s="265"/>
      <c r="DX165" s="265"/>
      <c r="DY165" s="265"/>
      <c r="DZ165" s="265"/>
      <c r="EA165" s="265"/>
      <c r="EB165" s="265"/>
      <c r="EC165" s="265"/>
      <c r="ED165" s="265"/>
      <c r="EE165" s="265"/>
      <c r="EF165" s="265"/>
      <c r="EG165" s="265"/>
      <c r="EH165" s="265"/>
      <c r="EI165" s="265"/>
      <c r="EJ165" s="265"/>
      <c r="EK165" s="265"/>
      <c r="EL165" s="265"/>
      <c r="EM165" s="265"/>
      <c r="EN165" s="265"/>
      <c r="EO165" s="265"/>
      <c r="EP165" s="265"/>
      <c r="EQ165" s="265"/>
      <c r="ER165" s="265"/>
      <c r="ES165" s="265"/>
      <c r="ET165" s="265"/>
      <c r="EU165" s="265"/>
      <c r="EV165" s="265"/>
      <c r="EW165" s="265"/>
      <c r="EX165" s="265"/>
      <c r="EY165" s="265"/>
      <c r="EZ165" s="265"/>
      <c r="FA165" s="265"/>
      <c r="FB165" s="265"/>
      <c r="FC165" s="265"/>
      <c r="FD165" s="265"/>
      <c r="FE165" s="265"/>
      <c r="FF165" s="265"/>
      <c r="FG165" s="265"/>
      <c r="FH165" s="265"/>
      <c r="FI165" s="265"/>
      <c r="FJ165" s="265"/>
      <c r="FK165" s="265"/>
      <c r="FL165" s="265"/>
      <c r="FM165" s="265"/>
      <c r="FN165" s="265"/>
      <c r="FO165" s="265"/>
      <c r="FP165" s="265"/>
      <c r="FQ165" s="265"/>
      <c r="FR165" s="265"/>
      <c r="FS165" s="265"/>
      <c r="FT165" s="265"/>
      <c r="FU165" s="265"/>
      <c r="FV165" s="265"/>
      <c r="FW165" s="265"/>
      <c r="FX165" s="265"/>
      <c r="FY165" s="265"/>
      <c r="FZ165" s="265"/>
      <c r="GA165" s="265"/>
      <c r="GB165" s="265"/>
      <c r="GC165" s="265"/>
      <c r="GD165" s="265"/>
      <c r="GE165" s="265"/>
      <c r="GF165" s="265"/>
      <c r="GG165" s="265"/>
      <c r="GH165" s="265"/>
      <c r="GI165" s="265"/>
      <c r="GJ165" s="265"/>
      <c r="GK165" s="265"/>
      <c r="GL165" s="265"/>
      <c r="GM165" s="265"/>
      <c r="GN165" s="265"/>
      <c r="GO165" s="265"/>
      <c r="GP165" s="265"/>
      <c r="GQ165" s="265"/>
      <c r="GR165" s="265"/>
      <c r="GS165" s="265"/>
      <c r="GT165" s="265"/>
      <c r="GU165" s="265"/>
      <c r="GV165" s="265"/>
      <c r="GW165" s="265"/>
      <c r="GX165" s="265"/>
      <c r="GY165" s="265"/>
      <c r="GZ165" s="265"/>
      <c r="HA165" s="265"/>
      <c r="HB165" s="265"/>
      <c r="HC165" s="265"/>
      <c r="HD165" s="265"/>
      <c r="HE165" s="265"/>
      <c r="HF165" s="265"/>
      <c r="HG165" s="265"/>
      <c r="HH165" s="265"/>
      <c r="HI165" s="265"/>
      <c r="HJ165" s="265"/>
      <c r="HK165" s="265"/>
      <c r="HL165" s="265"/>
      <c r="HM165" s="265"/>
      <c r="HN165" s="265"/>
      <c r="HO165" s="265"/>
      <c r="HP165" s="265"/>
      <c r="HQ165" s="265"/>
      <c r="HR165" s="265"/>
      <c r="HS165" s="265"/>
      <c r="HT165" s="265"/>
      <c r="HU165" s="265"/>
      <c r="HV165" s="265"/>
      <c r="HW165" s="265"/>
      <c r="HX165" s="265"/>
      <c r="HY165" s="265"/>
      <c r="HZ165" s="265"/>
      <c r="IA165" s="265"/>
      <c r="IB165" s="265"/>
      <c r="IC165" s="265"/>
      <c r="ID165" s="265"/>
      <c r="IE165" s="265"/>
      <c r="IF165" s="265"/>
      <c r="IG165" s="265"/>
      <c r="IH165" s="265"/>
      <c r="II165" s="265"/>
      <c r="IJ165" s="265"/>
      <c r="IK165" s="265"/>
      <c r="IL165" s="265"/>
      <c r="IM165" s="265"/>
      <c r="IN165" s="265"/>
      <c r="IO165" s="265"/>
      <c r="IP165" s="265"/>
      <c r="IQ165" s="265"/>
      <c r="IR165" s="265"/>
      <c r="IS165" s="265"/>
      <c r="IT165" s="265"/>
      <c r="IU165" s="265"/>
      <c r="IV165" s="265"/>
    </row>
    <row r="166" spans="1:256" s="469" customFormat="1" ht="15" customHeight="1">
      <c r="A166" s="270"/>
      <c r="B166" s="270"/>
      <c r="C166" s="270"/>
      <c r="D166" s="461"/>
      <c r="E166" s="461"/>
      <c r="F166" s="461"/>
      <c r="G166" s="267"/>
      <c r="H166" s="267"/>
      <c r="I166" s="265"/>
      <c r="J166" s="266"/>
      <c r="K166" s="265"/>
      <c r="L166" s="265"/>
      <c r="M166" s="266"/>
      <c r="N166" s="265"/>
      <c r="O166" s="265"/>
      <c r="P166" s="265"/>
      <c r="Q166" s="265"/>
      <c r="R166" s="265"/>
      <c r="S166" s="265"/>
      <c r="T166" s="265"/>
      <c r="U166" s="265"/>
      <c r="V166" s="265"/>
      <c r="W166" s="265"/>
      <c r="X166" s="265"/>
      <c r="Y166" s="265"/>
      <c r="Z166" s="265"/>
      <c r="AA166" s="265"/>
      <c r="AB166" s="265"/>
      <c r="AC166" s="265"/>
      <c r="AD166" s="265"/>
      <c r="AE166" s="265"/>
      <c r="AF166" s="265"/>
      <c r="AG166" s="265"/>
      <c r="AH166" s="265"/>
      <c r="AI166" s="265"/>
      <c r="AJ166" s="265"/>
      <c r="AK166" s="265"/>
      <c r="AL166" s="265"/>
      <c r="AM166" s="265"/>
      <c r="AN166" s="265"/>
      <c r="AO166" s="265"/>
      <c r="AP166" s="265"/>
      <c r="AQ166" s="265"/>
      <c r="AR166" s="265"/>
      <c r="AS166" s="265"/>
      <c r="AT166" s="265"/>
      <c r="AU166" s="265"/>
      <c r="AV166" s="265"/>
      <c r="AW166" s="265"/>
      <c r="AX166" s="265"/>
      <c r="AY166" s="265"/>
      <c r="AZ166" s="265"/>
      <c r="BA166" s="265"/>
      <c r="BB166" s="265"/>
      <c r="BC166" s="265"/>
      <c r="BD166" s="265"/>
      <c r="BE166" s="265"/>
      <c r="BF166" s="265"/>
      <c r="BG166" s="265"/>
      <c r="BH166" s="265"/>
      <c r="BI166" s="265"/>
      <c r="BJ166" s="265"/>
      <c r="BK166" s="265"/>
      <c r="BL166" s="265"/>
      <c r="BM166" s="265"/>
      <c r="BN166" s="265"/>
      <c r="BO166" s="265"/>
      <c r="BP166" s="265"/>
      <c r="BQ166" s="265"/>
      <c r="BR166" s="265"/>
      <c r="BS166" s="265"/>
      <c r="BT166" s="265"/>
      <c r="BU166" s="265"/>
      <c r="BV166" s="265"/>
      <c r="BW166" s="265"/>
      <c r="BX166" s="265"/>
      <c r="BY166" s="265"/>
      <c r="BZ166" s="265"/>
      <c r="CA166" s="265"/>
      <c r="CB166" s="265"/>
      <c r="CC166" s="265"/>
      <c r="CD166" s="265"/>
      <c r="CE166" s="265"/>
      <c r="CF166" s="265"/>
      <c r="CG166" s="265"/>
      <c r="CH166" s="265"/>
      <c r="CI166" s="265"/>
      <c r="CJ166" s="265"/>
      <c r="CK166" s="265"/>
      <c r="CL166" s="265"/>
      <c r="CM166" s="265"/>
      <c r="CN166" s="265"/>
      <c r="CO166" s="265"/>
      <c r="CP166" s="265"/>
      <c r="CQ166" s="265"/>
      <c r="CR166" s="265"/>
      <c r="CS166" s="265"/>
      <c r="CT166" s="265"/>
      <c r="CU166" s="265"/>
      <c r="CV166" s="265"/>
      <c r="CW166" s="265"/>
      <c r="CX166" s="265"/>
      <c r="CY166" s="265"/>
      <c r="CZ166" s="265"/>
      <c r="DA166" s="265"/>
      <c r="DB166" s="265"/>
      <c r="DC166" s="265"/>
      <c r="DD166" s="265"/>
      <c r="DE166" s="265"/>
      <c r="DF166" s="265"/>
      <c r="DG166" s="265"/>
      <c r="DH166" s="265"/>
      <c r="DI166" s="265"/>
      <c r="DJ166" s="265"/>
      <c r="DK166" s="265"/>
      <c r="DL166" s="265"/>
      <c r="DM166" s="265"/>
      <c r="DN166" s="265"/>
      <c r="DO166" s="265"/>
      <c r="DP166" s="265"/>
      <c r="DQ166" s="265"/>
      <c r="DR166" s="265"/>
      <c r="DS166" s="265"/>
      <c r="DT166" s="265"/>
      <c r="DU166" s="265"/>
      <c r="DV166" s="265"/>
      <c r="DW166" s="265"/>
      <c r="DX166" s="265"/>
      <c r="DY166" s="265"/>
      <c r="DZ166" s="265"/>
      <c r="EA166" s="265"/>
      <c r="EB166" s="265"/>
      <c r="EC166" s="265"/>
      <c r="ED166" s="265"/>
      <c r="EE166" s="265"/>
      <c r="EF166" s="265"/>
      <c r="EG166" s="265"/>
      <c r="EH166" s="265"/>
      <c r="EI166" s="265"/>
      <c r="EJ166" s="265"/>
      <c r="EK166" s="265"/>
      <c r="EL166" s="265"/>
      <c r="EM166" s="265"/>
      <c r="EN166" s="265"/>
      <c r="EO166" s="265"/>
      <c r="EP166" s="265"/>
      <c r="EQ166" s="265"/>
      <c r="ER166" s="265"/>
      <c r="ES166" s="265"/>
      <c r="ET166" s="265"/>
      <c r="EU166" s="265"/>
      <c r="EV166" s="265"/>
      <c r="EW166" s="265"/>
      <c r="EX166" s="265"/>
      <c r="EY166" s="265"/>
      <c r="EZ166" s="265"/>
      <c r="FA166" s="265"/>
      <c r="FB166" s="265"/>
      <c r="FC166" s="265"/>
      <c r="FD166" s="265"/>
      <c r="FE166" s="265"/>
      <c r="FF166" s="265"/>
      <c r="FG166" s="265"/>
      <c r="FH166" s="265"/>
      <c r="FI166" s="265"/>
      <c r="FJ166" s="265"/>
      <c r="FK166" s="265"/>
      <c r="FL166" s="265"/>
      <c r="FM166" s="265"/>
      <c r="FN166" s="265"/>
      <c r="FO166" s="265"/>
      <c r="FP166" s="265"/>
      <c r="FQ166" s="265"/>
      <c r="FR166" s="265"/>
      <c r="FS166" s="265"/>
      <c r="FT166" s="265"/>
      <c r="FU166" s="265"/>
      <c r="FV166" s="265"/>
      <c r="FW166" s="265"/>
      <c r="FX166" s="265"/>
      <c r="FY166" s="265"/>
      <c r="FZ166" s="265"/>
      <c r="GA166" s="265"/>
      <c r="GB166" s="265"/>
      <c r="GC166" s="265"/>
      <c r="GD166" s="265"/>
      <c r="GE166" s="265"/>
      <c r="GF166" s="265"/>
      <c r="GG166" s="265"/>
      <c r="GH166" s="265"/>
      <c r="GI166" s="265"/>
      <c r="GJ166" s="265"/>
      <c r="GK166" s="265"/>
      <c r="GL166" s="265"/>
      <c r="GM166" s="265"/>
      <c r="GN166" s="265"/>
      <c r="GO166" s="265"/>
      <c r="GP166" s="265"/>
      <c r="GQ166" s="265"/>
      <c r="GR166" s="265"/>
      <c r="GS166" s="265"/>
      <c r="GT166" s="265"/>
      <c r="GU166" s="265"/>
      <c r="GV166" s="265"/>
      <c r="GW166" s="265"/>
      <c r="GX166" s="265"/>
      <c r="GY166" s="265"/>
      <c r="GZ166" s="265"/>
      <c r="HA166" s="265"/>
      <c r="HB166" s="265"/>
      <c r="HC166" s="265"/>
      <c r="HD166" s="265"/>
      <c r="HE166" s="265"/>
      <c r="HF166" s="265"/>
      <c r="HG166" s="265"/>
      <c r="HH166" s="265"/>
      <c r="HI166" s="265"/>
      <c r="HJ166" s="265"/>
      <c r="HK166" s="265"/>
      <c r="HL166" s="265"/>
      <c r="HM166" s="265"/>
      <c r="HN166" s="265"/>
      <c r="HO166" s="265"/>
      <c r="HP166" s="265"/>
      <c r="HQ166" s="265"/>
      <c r="HR166" s="265"/>
      <c r="HS166" s="265"/>
      <c r="HT166" s="265"/>
      <c r="HU166" s="265"/>
      <c r="HV166" s="265"/>
      <c r="HW166" s="265"/>
      <c r="HX166" s="265"/>
      <c r="HY166" s="265"/>
      <c r="HZ166" s="265"/>
      <c r="IA166" s="265"/>
      <c r="IB166" s="265"/>
      <c r="IC166" s="265"/>
      <c r="ID166" s="265"/>
      <c r="IE166" s="265"/>
      <c r="IF166" s="265"/>
      <c r="IG166" s="265"/>
      <c r="IH166" s="265"/>
      <c r="II166" s="265"/>
      <c r="IJ166" s="265"/>
      <c r="IK166" s="265"/>
      <c r="IL166" s="265"/>
      <c r="IM166" s="265"/>
      <c r="IN166" s="265"/>
      <c r="IO166" s="265"/>
      <c r="IP166" s="265"/>
      <c r="IQ166" s="265"/>
      <c r="IR166" s="265"/>
      <c r="IS166" s="265"/>
      <c r="IT166" s="265"/>
      <c r="IU166" s="265"/>
      <c r="IV166" s="265"/>
    </row>
    <row r="167" spans="1:256" s="469" customFormat="1" ht="15" customHeight="1">
      <c r="A167" s="270"/>
      <c r="B167" s="270"/>
      <c r="C167" s="270"/>
      <c r="D167" s="461"/>
      <c r="E167" s="461"/>
      <c r="F167" s="461"/>
      <c r="G167" s="267"/>
      <c r="H167" s="267"/>
      <c r="I167" s="265"/>
      <c r="J167" s="266"/>
      <c r="K167" s="265"/>
      <c r="L167" s="265"/>
      <c r="M167" s="266"/>
      <c r="N167" s="265"/>
      <c r="O167" s="265"/>
      <c r="P167" s="265"/>
      <c r="Q167" s="265"/>
      <c r="R167" s="265"/>
      <c r="S167" s="265"/>
      <c r="T167" s="265"/>
      <c r="U167" s="265"/>
      <c r="V167" s="265"/>
      <c r="W167" s="265"/>
      <c r="X167" s="265"/>
      <c r="Y167" s="265"/>
      <c r="Z167" s="265"/>
      <c r="AA167" s="265"/>
      <c r="AB167" s="265"/>
      <c r="AC167" s="265"/>
      <c r="AD167" s="265"/>
      <c r="AE167" s="265"/>
      <c r="AF167" s="265"/>
      <c r="AG167" s="265"/>
      <c r="AH167" s="265"/>
      <c r="AI167" s="265"/>
      <c r="AJ167" s="265"/>
      <c r="AK167" s="265"/>
      <c r="AL167" s="265"/>
      <c r="AM167" s="265"/>
      <c r="AN167" s="265"/>
      <c r="AO167" s="265"/>
      <c r="AP167" s="265"/>
      <c r="AQ167" s="265"/>
      <c r="AR167" s="265"/>
      <c r="AS167" s="265"/>
      <c r="AT167" s="265"/>
      <c r="AU167" s="265"/>
      <c r="AV167" s="265"/>
      <c r="AW167" s="265"/>
      <c r="AX167" s="265"/>
      <c r="AY167" s="265"/>
      <c r="AZ167" s="265"/>
      <c r="BA167" s="265"/>
      <c r="BB167" s="265"/>
      <c r="BC167" s="265"/>
      <c r="BD167" s="265"/>
      <c r="BE167" s="265"/>
      <c r="BF167" s="265"/>
      <c r="BG167" s="265"/>
      <c r="BH167" s="265"/>
      <c r="BI167" s="265"/>
      <c r="BJ167" s="265"/>
      <c r="BK167" s="265"/>
      <c r="BL167" s="265"/>
      <c r="BM167" s="265"/>
      <c r="BN167" s="265"/>
      <c r="BO167" s="265"/>
      <c r="BP167" s="265"/>
      <c r="BQ167" s="265"/>
      <c r="BR167" s="265"/>
      <c r="BS167" s="265"/>
      <c r="BT167" s="265"/>
      <c r="BU167" s="265"/>
      <c r="BV167" s="265"/>
      <c r="BW167" s="265"/>
      <c r="BX167" s="265"/>
      <c r="BY167" s="265"/>
      <c r="BZ167" s="265"/>
      <c r="CA167" s="265"/>
      <c r="CB167" s="265"/>
      <c r="CC167" s="265"/>
      <c r="CD167" s="265"/>
      <c r="CE167" s="265"/>
      <c r="CF167" s="265"/>
      <c r="CG167" s="265"/>
      <c r="CH167" s="265"/>
      <c r="CI167" s="265"/>
      <c r="CJ167" s="265"/>
      <c r="CK167" s="265"/>
      <c r="CL167" s="265"/>
      <c r="CM167" s="265"/>
      <c r="CN167" s="265"/>
      <c r="CO167" s="265"/>
      <c r="CP167" s="265"/>
      <c r="CQ167" s="265"/>
      <c r="CR167" s="265"/>
      <c r="CS167" s="265"/>
      <c r="CT167" s="265"/>
      <c r="CU167" s="265"/>
      <c r="CV167" s="265"/>
      <c r="CW167" s="265"/>
      <c r="CX167" s="265"/>
      <c r="CY167" s="265"/>
      <c r="CZ167" s="265"/>
      <c r="DA167" s="265"/>
      <c r="DB167" s="265"/>
      <c r="DC167" s="265"/>
      <c r="DD167" s="265"/>
      <c r="DE167" s="265"/>
      <c r="DF167" s="265"/>
      <c r="DG167" s="265"/>
      <c r="DH167" s="265"/>
      <c r="DI167" s="265"/>
      <c r="DJ167" s="265"/>
      <c r="DK167" s="265"/>
      <c r="DL167" s="265"/>
      <c r="DM167" s="265"/>
      <c r="DN167" s="265"/>
      <c r="DO167" s="265"/>
      <c r="DP167" s="265"/>
      <c r="DQ167" s="265"/>
      <c r="DR167" s="265"/>
      <c r="DS167" s="265"/>
      <c r="DT167" s="265"/>
      <c r="DU167" s="265"/>
      <c r="DV167" s="265"/>
      <c r="DW167" s="265"/>
      <c r="DX167" s="265"/>
      <c r="DY167" s="265"/>
      <c r="DZ167" s="265"/>
      <c r="EA167" s="265"/>
      <c r="EB167" s="265"/>
      <c r="EC167" s="265"/>
      <c r="ED167" s="265"/>
      <c r="EE167" s="265"/>
      <c r="EF167" s="265"/>
      <c r="EG167" s="265"/>
      <c r="EH167" s="265"/>
      <c r="EI167" s="265"/>
      <c r="EJ167" s="265"/>
      <c r="EK167" s="265"/>
      <c r="EL167" s="265"/>
      <c r="EM167" s="265"/>
      <c r="EN167" s="265"/>
      <c r="EO167" s="265"/>
      <c r="EP167" s="265"/>
      <c r="EQ167" s="265"/>
      <c r="ER167" s="265"/>
      <c r="ES167" s="265"/>
      <c r="ET167" s="265"/>
      <c r="EU167" s="265"/>
      <c r="EV167" s="265"/>
      <c r="EW167" s="265"/>
      <c r="EX167" s="265"/>
      <c r="EY167" s="265"/>
      <c r="EZ167" s="265"/>
      <c r="FA167" s="265"/>
      <c r="FB167" s="265"/>
      <c r="FC167" s="265"/>
      <c r="FD167" s="265"/>
      <c r="FE167" s="265"/>
      <c r="FF167" s="265"/>
      <c r="FG167" s="265"/>
      <c r="FH167" s="265"/>
      <c r="FI167" s="265"/>
      <c r="FJ167" s="265"/>
      <c r="FK167" s="265"/>
      <c r="FL167" s="265"/>
      <c r="FM167" s="265"/>
      <c r="FN167" s="265"/>
      <c r="FO167" s="265"/>
      <c r="FP167" s="265"/>
      <c r="FQ167" s="265"/>
      <c r="FR167" s="265"/>
      <c r="FS167" s="265"/>
      <c r="FT167" s="265"/>
      <c r="FU167" s="265"/>
      <c r="FV167" s="265"/>
      <c r="FW167" s="265"/>
      <c r="FX167" s="265"/>
      <c r="FY167" s="265"/>
      <c r="FZ167" s="265"/>
      <c r="GA167" s="265"/>
      <c r="GB167" s="265"/>
      <c r="GC167" s="265"/>
      <c r="GD167" s="265"/>
      <c r="GE167" s="265"/>
      <c r="GF167" s="265"/>
      <c r="GG167" s="265"/>
      <c r="GH167" s="265"/>
      <c r="GI167" s="265"/>
      <c r="GJ167" s="265"/>
      <c r="GK167" s="265"/>
      <c r="GL167" s="265"/>
      <c r="GM167" s="265"/>
      <c r="GN167" s="265"/>
      <c r="GO167" s="265"/>
      <c r="GP167" s="265"/>
      <c r="GQ167" s="265"/>
      <c r="GR167" s="265"/>
      <c r="GS167" s="265"/>
      <c r="GT167" s="265"/>
      <c r="GU167" s="265"/>
      <c r="GV167" s="265"/>
      <c r="GW167" s="265"/>
      <c r="GX167" s="265"/>
      <c r="GY167" s="265"/>
      <c r="GZ167" s="265"/>
      <c r="HA167" s="265"/>
      <c r="HB167" s="265"/>
      <c r="HC167" s="265"/>
      <c r="HD167" s="265"/>
      <c r="HE167" s="265"/>
      <c r="HF167" s="265"/>
      <c r="HG167" s="265"/>
      <c r="HH167" s="265"/>
      <c r="HI167" s="265"/>
      <c r="HJ167" s="265"/>
      <c r="HK167" s="265"/>
      <c r="HL167" s="265"/>
      <c r="HM167" s="265"/>
      <c r="HN167" s="265"/>
      <c r="HO167" s="265"/>
      <c r="HP167" s="265"/>
      <c r="HQ167" s="265"/>
      <c r="HR167" s="265"/>
      <c r="HS167" s="265"/>
      <c r="HT167" s="265"/>
      <c r="HU167" s="265"/>
      <c r="HV167" s="265"/>
      <c r="HW167" s="265"/>
      <c r="HX167" s="265"/>
      <c r="HY167" s="265"/>
      <c r="HZ167" s="265"/>
      <c r="IA167" s="265"/>
      <c r="IB167" s="265"/>
      <c r="IC167" s="265"/>
      <c r="ID167" s="265"/>
      <c r="IE167" s="265"/>
      <c r="IF167" s="265"/>
      <c r="IG167" s="265"/>
      <c r="IH167" s="265"/>
      <c r="II167" s="265"/>
      <c r="IJ167" s="265"/>
      <c r="IK167" s="265"/>
      <c r="IL167" s="265"/>
      <c r="IM167" s="265"/>
      <c r="IN167" s="265"/>
      <c r="IO167" s="265"/>
      <c r="IP167" s="265"/>
      <c r="IQ167" s="265"/>
      <c r="IR167" s="265"/>
      <c r="IS167" s="265"/>
      <c r="IT167" s="265"/>
      <c r="IU167" s="265"/>
      <c r="IV167" s="265"/>
    </row>
    <row r="168" spans="1:256" s="469" customFormat="1" ht="15" customHeight="1">
      <c r="A168" s="270"/>
      <c r="B168" s="270"/>
      <c r="C168" s="270"/>
      <c r="D168" s="461"/>
      <c r="E168" s="461"/>
      <c r="F168" s="461"/>
      <c r="G168" s="267"/>
      <c r="H168" s="267"/>
      <c r="I168" s="265"/>
      <c r="J168" s="266"/>
      <c r="K168" s="265"/>
      <c r="L168" s="265"/>
      <c r="M168" s="266"/>
      <c r="N168" s="265"/>
      <c r="O168" s="265"/>
      <c r="P168" s="265"/>
      <c r="Q168" s="265"/>
      <c r="R168" s="265"/>
      <c r="S168" s="265"/>
      <c r="T168" s="265"/>
      <c r="U168" s="265"/>
      <c r="V168" s="265"/>
      <c r="W168" s="265"/>
      <c r="X168" s="265"/>
      <c r="Y168" s="265"/>
      <c r="Z168" s="265"/>
      <c r="AA168" s="265"/>
      <c r="AB168" s="265"/>
      <c r="AC168" s="265"/>
      <c r="AD168" s="265"/>
      <c r="AE168" s="265"/>
      <c r="AF168" s="265"/>
      <c r="AG168" s="265"/>
      <c r="AH168" s="265"/>
      <c r="AI168" s="265"/>
      <c r="AJ168" s="265"/>
      <c r="AK168" s="265"/>
      <c r="AL168" s="265"/>
      <c r="AM168" s="265"/>
      <c r="AN168" s="265"/>
      <c r="AO168" s="265"/>
      <c r="AP168" s="265"/>
      <c r="AQ168" s="265"/>
      <c r="AR168" s="265"/>
      <c r="AS168" s="265"/>
      <c r="AT168" s="265"/>
      <c r="AU168" s="265"/>
      <c r="AV168" s="265"/>
      <c r="AW168" s="265"/>
      <c r="AX168" s="265"/>
      <c r="AY168" s="265"/>
      <c r="AZ168" s="265"/>
      <c r="BA168" s="265"/>
      <c r="BB168" s="265"/>
      <c r="BC168" s="265"/>
      <c r="BD168" s="265"/>
      <c r="BE168" s="265"/>
      <c r="BF168" s="265"/>
      <c r="BG168" s="265"/>
      <c r="BH168" s="265"/>
      <c r="BI168" s="265"/>
      <c r="BJ168" s="265"/>
      <c r="BK168" s="265"/>
      <c r="BL168" s="265"/>
      <c r="BM168" s="265"/>
      <c r="BN168" s="265"/>
      <c r="BO168" s="265"/>
      <c r="BP168" s="265"/>
      <c r="BQ168" s="265"/>
      <c r="BR168" s="265"/>
      <c r="BS168" s="265"/>
      <c r="BT168" s="265"/>
      <c r="BU168" s="265"/>
      <c r="BV168" s="265"/>
      <c r="BW168" s="265"/>
      <c r="BX168" s="265"/>
      <c r="BY168" s="265"/>
      <c r="BZ168" s="265"/>
      <c r="CA168" s="265"/>
      <c r="CB168" s="265"/>
      <c r="CC168" s="265"/>
      <c r="CD168" s="265"/>
      <c r="CE168" s="265"/>
      <c r="CF168" s="265"/>
      <c r="CG168" s="265"/>
      <c r="CH168" s="265"/>
      <c r="CI168" s="265"/>
      <c r="CJ168" s="265"/>
      <c r="CK168" s="265"/>
      <c r="CL168" s="265"/>
      <c r="CM168" s="265"/>
      <c r="CN168" s="265"/>
      <c r="CO168" s="265"/>
      <c r="CP168" s="265"/>
      <c r="CQ168" s="265"/>
      <c r="CR168" s="265"/>
      <c r="CS168" s="265"/>
      <c r="CT168" s="265"/>
      <c r="CU168" s="265"/>
      <c r="CV168" s="265"/>
      <c r="CW168" s="265"/>
      <c r="CX168" s="265"/>
      <c r="CY168" s="265"/>
      <c r="CZ168" s="265"/>
      <c r="DA168" s="265"/>
      <c r="DB168" s="265"/>
      <c r="DC168" s="265"/>
      <c r="DD168" s="265"/>
      <c r="DE168" s="265"/>
      <c r="DF168" s="265"/>
      <c r="DG168" s="265"/>
      <c r="DH168" s="265"/>
      <c r="DI168" s="265"/>
      <c r="DJ168" s="265"/>
      <c r="DK168" s="265"/>
      <c r="DL168" s="265"/>
      <c r="DM168" s="265"/>
      <c r="DN168" s="265"/>
      <c r="DO168" s="265"/>
      <c r="DP168" s="265"/>
      <c r="DQ168" s="265"/>
      <c r="DR168" s="265"/>
      <c r="DS168" s="265"/>
      <c r="DT168" s="265"/>
      <c r="DU168" s="265"/>
      <c r="DV168" s="265"/>
      <c r="DW168" s="265"/>
      <c r="DX168" s="265"/>
      <c r="DY168" s="265"/>
      <c r="DZ168" s="265"/>
      <c r="EA168" s="265"/>
      <c r="EB168" s="265"/>
      <c r="EC168" s="265"/>
      <c r="ED168" s="265"/>
      <c r="EE168" s="265"/>
      <c r="EF168" s="265"/>
      <c r="EG168" s="265"/>
      <c r="EH168" s="265"/>
      <c r="EI168" s="265"/>
      <c r="EJ168" s="265"/>
      <c r="EK168" s="265"/>
      <c r="EL168" s="265"/>
      <c r="EM168" s="265"/>
      <c r="EN168" s="265"/>
      <c r="EO168" s="265"/>
      <c r="EP168" s="265"/>
      <c r="EQ168" s="265"/>
      <c r="ER168" s="265"/>
      <c r="ES168" s="265"/>
      <c r="ET168" s="265"/>
      <c r="EU168" s="265"/>
      <c r="EV168" s="265"/>
      <c r="EW168" s="265"/>
      <c r="EX168" s="265"/>
      <c r="EY168" s="265"/>
      <c r="EZ168" s="265"/>
      <c r="FA168" s="265"/>
      <c r="FB168" s="265"/>
      <c r="FC168" s="265"/>
      <c r="FD168" s="265"/>
      <c r="FE168" s="265"/>
      <c r="FF168" s="265"/>
      <c r="FG168" s="265"/>
      <c r="FH168" s="265"/>
      <c r="FI168" s="265"/>
      <c r="FJ168" s="265"/>
      <c r="FK168" s="265"/>
      <c r="FL168" s="265"/>
      <c r="FM168" s="265"/>
      <c r="FN168" s="265"/>
      <c r="FO168" s="265"/>
      <c r="FP168" s="265"/>
      <c r="FQ168" s="265"/>
      <c r="FR168" s="265"/>
      <c r="FS168" s="265"/>
      <c r="FT168" s="265"/>
      <c r="FU168" s="265"/>
      <c r="FV168" s="265"/>
      <c r="FW168" s="265"/>
      <c r="FX168" s="265"/>
      <c r="FY168" s="265"/>
      <c r="FZ168" s="265"/>
      <c r="GA168" s="265"/>
      <c r="GB168" s="265"/>
      <c r="GC168" s="265"/>
      <c r="GD168" s="265"/>
      <c r="GE168" s="265"/>
      <c r="GF168" s="265"/>
      <c r="GG168" s="265"/>
      <c r="GH168" s="265"/>
      <c r="GI168" s="265"/>
      <c r="GJ168" s="265"/>
      <c r="GK168" s="265"/>
      <c r="GL168" s="265"/>
      <c r="GM168" s="265"/>
      <c r="GN168" s="265"/>
      <c r="GO168" s="265"/>
      <c r="GP168" s="265"/>
      <c r="GQ168" s="265"/>
      <c r="GR168" s="265"/>
      <c r="GS168" s="265"/>
      <c r="GT168" s="265"/>
      <c r="GU168" s="265"/>
      <c r="GV168" s="265"/>
      <c r="GW168" s="265"/>
      <c r="GX168" s="265"/>
      <c r="GY168" s="265"/>
      <c r="GZ168" s="265"/>
      <c r="HA168" s="265"/>
      <c r="HB168" s="265"/>
      <c r="HC168" s="265"/>
      <c r="HD168" s="265"/>
      <c r="HE168" s="265"/>
      <c r="HF168" s="265"/>
      <c r="HG168" s="265"/>
      <c r="HH168" s="265"/>
      <c r="HI168" s="265"/>
      <c r="HJ168" s="265"/>
      <c r="HK168" s="265"/>
      <c r="HL168" s="265"/>
      <c r="HM168" s="265"/>
      <c r="HN168" s="265"/>
      <c r="HO168" s="265"/>
      <c r="HP168" s="265"/>
      <c r="HQ168" s="265"/>
      <c r="HR168" s="265"/>
      <c r="HS168" s="265"/>
      <c r="HT168" s="265"/>
      <c r="HU168" s="265"/>
      <c r="HV168" s="265"/>
      <c r="HW168" s="265"/>
      <c r="HX168" s="265"/>
      <c r="HY168" s="265"/>
      <c r="HZ168" s="265"/>
      <c r="IA168" s="265"/>
      <c r="IB168" s="265"/>
      <c r="IC168" s="265"/>
      <c r="ID168" s="265"/>
      <c r="IE168" s="265"/>
      <c r="IF168" s="265"/>
      <c r="IG168" s="265"/>
      <c r="IH168" s="265"/>
      <c r="II168" s="265"/>
      <c r="IJ168" s="265"/>
      <c r="IK168" s="265"/>
      <c r="IL168" s="265"/>
      <c r="IM168" s="265"/>
      <c r="IN168" s="265"/>
      <c r="IO168" s="265"/>
      <c r="IP168" s="265"/>
      <c r="IQ168" s="265"/>
      <c r="IR168" s="265"/>
      <c r="IS168" s="265"/>
      <c r="IT168" s="265"/>
      <c r="IU168" s="265"/>
      <c r="IV168" s="265"/>
    </row>
    <row r="169" spans="1:256" s="469" customFormat="1" ht="15" customHeight="1">
      <c r="A169" s="270"/>
      <c r="B169" s="270"/>
      <c r="C169" s="270"/>
      <c r="D169" s="461"/>
      <c r="E169" s="461"/>
      <c r="F169" s="461"/>
      <c r="G169" s="267"/>
      <c r="H169" s="267"/>
      <c r="I169" s="265"/>
      <c r="J169" s="266"/>
      <c r="K169" s="265"/>
      <c r="L169" s="265"/>
      <c r="M169" s="266"/>
      <c r="N169" s="265"/>
      <c r="O169" s="265"/>
      <c r="P169" s="265"/>
      <c r="Q169" s="265"/>
      <c r="R169" s="265"/>
      <c r="S169" s="265"/>
      <c r="T169" s="265"/>
      <c r="U169" s="265"/>
      <c r="V169" s="265"/>
      <c r="W169" s="265"/>
      <c r="X169" s="265"/>
      <c r="Y169" s="265"/>
      <c r="Z169" s="265"/>
      <c r="AA169" s="265"/>
      <c r="AB169" s="265"/>
      <c r="AC169" s="265"/>
      <c r="AD169" s="265"/>
      <c r="AE169" s="265"/>
      <c r="AF169" s="265"/>
      <c r="AG169" s="265"/>
      <c r="AH169" s="265"/>
      <c r="AI169" s="265"/>
      <c r="AJ169" s="265"/>
      <c r="AK169" s="265"/>
      <c r="AL169" s="265"/>
      <c r="AM169" s="265"/>
      <c r="AN169" s="265"/>
      <c r="AO169" s="265"/>
      <c r="AP169" s="265"/>
      <c r="AQ169" s="265"/>
      <c r="AR169" s="265"/>
      <c r="AS169" s="265"/>
      <c r="AT169" s="265"/>
      <c r="AU169" s="265"/>
      <c r="AV169" s="265"/>
      <c r="AW169" s="265"/>
      <c r="AX169" s="265"/>
      <c r="AY169" s="265"/>
      <c r="AZ169" s="265"/>
      <c r="BA169" s="265"/>
      <c r="BB169" s="265"/>
      <c r="BC169" s="265"/>
      <c r="BD169" s="265"/>
      <c r="BE169" s="265"/>
      <c r="BF169" s="265"/>
      <c r="BG169" s="265"/>
      <c r="BH169" s="265"/>
      <c r="BI169" s="265"/>
      <c r="BJ169" s="265"/>
      <c r="BK169" s="265"/>
      <c r="BL169" s="265"/>
      <c r="BM169" s="265"/>
      <c r="BN169" s="265"/>
      <c r="BO169" s="265"/>
      <c r="BP169" s="265"/>
      <c r="BQ169" s="265"/>
      <c r="BR169" s="265"/>
      <c r="BS169" s="265"/>
      <c r="BT169" s="265"/>
      <c r="BU169" s="265"/>
      <c r="BV169" s="265"/>
      <c r="BW169" s="265"/>
      <c r="BX169" s="265"/>
      <c r="BY169" s="265"/>
      <c r="BZ169" s="265"/>
      <c r="CA169" s="265"/>
      <c r="CB169" s="265"/>
      <c r="CC169" s="265"/>
      <c r="CD169" s="265"/>
      <c r="CE169" s="265"/>
      <c r="CF169" s="265"/>
      <c r="CG169" s="265"/>
      <c r="CH169" s="265"/>
      <c r="CI169" s="265"/>
      <c r="CJ169" s="265"/>
      <c r="CK169" s="265"/>
      <c r="CL169" s="265"/>
      <c r="CM169" s="265"/>
      <c r="CN169" s="265"/>
      <c r="CO169" s="265"/>
      <c r="CP169" s="265"/>
      <c r="CQ169" s="265"/>
      <c r="CR169" s="265"/>
      <c r="CS169" s="265"/>
      <c r="CT169" s="265"/>
      <c r="CU169" s="265"/>
      <c r="CV169" s="265"/>
      <c r="CW169" s="265"/>
      <c r="CX169" s="265"/>
      <c r="CY169" s="265"/>
      <c r="CZ169" s="265"/>
      <c r="DA169" s="265"/>
      <c r="DB169" s="265"/>
      <c r="DC169" s="265"/>
      <c r="DD169" s="265"/>
      <c r="DE169" s="265"/>
      <c r="DF169" s="265"/>
      <c r="DG169" s="265"/>
      <c r="DH169" s="265"/>
      <c r="DI169" s="265"/>
      <c r="DJ169" s="265"/>
      <c r="DK169" s="265"/>
      <c r="DL169" s="265"/>
      <c r="DM169" s="265"/>
      <c r="DN169" s="265"/>
      <c r="DO169" s="265"/>
      <c r="DP169" s="265"/>
      <c r="DQ169" s="265"/>
      <c r="DR169" s="265"/>
      <c r="DS169" s="265"/>
      <c r="DT169" s="265"/>
      <c r="DU169" s="265"/>
      <c r="DV169" s="265"/>
      <c r="DW169" s="265"/>
      <c r="DX169" s="265"/>
      <c r="DY169" s="265"/>
      <c r="DZ169" s="265"/>
      <c r="EA169" s="265"/>
      <c r="EB169" s="265"/>
      <c r="EC169" s="265"/>
      <c r="ED169" s="265"/>
      <c r="EE169" s="265"/>
      <c r="EF169" s="265"/>
      <c r="EG169" s="265"/>
      <c r="EH169" s="265"/>
      <c r="EI169" s="265"/>
      <c r="EJ169" s="265"/>
      <c r="EK169" s="265"/>
      <c r="EL169" s="265"/>
      <c r="EM169" s="265"/>
      <c r="EN169" s="265"/>
      <c r="EO169" s="265"/>
      <c r="EP169" s="265"/>
      <c r="EQ169" s="265"/>
      <c r="ER169" s="265"/>
      <c r="ES169" s="265"/>
      <c r="ET169" s="265"/>
      <c r="EU169" s="265"/>
      <c r="EV169" s="265"/>
      <c r="EW169" s="265"/>
      <c r="EX169" s="265"/>
      <c r="EY169" s="265"/>
      <c r="EZ169" s="265"/>
      <c r="FA169" s="265"/>
      <c r="FB169" s="265"/>
      <c r="FC169" s="265"/>
      <c r="FD169" s="265"/>
      <c r="FE169" s="265"/>
      <c r="FF169" s="265"/>
      <c r="FG169" s="265"/>
      <c r="FH169" s="265"/>
      <c r="FI169" s="265"/>
      <c r="FJ169" s="265"/>
      <c r="FK169" s="265"/>
      <c r="FL169" s="265"/>
      <c r="FM169" s="265"/>
      <c r="FN169" s="265"/>
      <c r="FO169" s="265"/>
      <c r="FP169" s="265"/>
      <c r="FQ169" s="265"/>
      <c r="FR169" s="265"/>
      <c r="FS169" s="265"/>
      <c r="FT169" s="265"/>
      <c r="FU169" s="265"/>
      <c r="FV169" s="265"/>
      <c r="FW169" s="265"/>
      <c r="FX169" s="265"/>
      <c r="FY169" s="265"/>
      <c r="FZ169" s="265"/>
      <c r="GA169" s="265"/>
      <c r="GB169" s="265"/>
      <c r="GC169" s="265"/>
      <c r="GD169" s="265"/>
      <c r="GE169" s="265"/>
      <c r="GF169" s="265"/>
      <c r="GG169" s="265"/>
      <c r="GH169" s="265"/>
      <c r="GI169" s="265"/>
      <c r="GJ169" s="265"/>
      <c r="GK169" s="265"/>
      <c r="GL169" s="265"/>
      <c r="GM169" s="265"/>
      <c r="GN169" s="265"/>
      <c r="GO169" s="265"/>
      <c r="GP169" s="265"/>
      <c r="GQ169" s="265"/>
      <c r="GR169" s="265"/>
      <c r="GS169" s="265"/>
      <c r="GT169" s="265"/>
      <c r="GU169" s="265"/>
      <c r="GV169" s="265"/>
      <c r="GW169" s="265"/>
      <c r="GX169" s="265"/>
      <c r="GY169" s="265"/>
      <c r="GZ169" s="265"/>
      <c r="HA169" s="265"/>
      <c r="HB169" s="265"/>
      <c r="HC169" s="265"/>
      <c r="HD169" s="265"/>
      <c r="HE169" s="265"/>
      <c r="HF169" s="265"/>
      <c r="HG169" s="265"/>
      <c r="HH169" s="265"/>
      <c r="HI169" s="265"/>
      <c r="HJ169" s="265"/>
      <c r="HK169" s="265"/>
      <c r="HL169" s="265"/>
      <c r="HM169" s="265"/>
      <c r="HN169" s="265"/>
      <c r="HO169" s="265"/>
      <c r="HP169" s="265"/>
      <c r="HQ169" s="265"/>
      <c r="HR169" s="265"/>
      <c r="HS169" s="265"/>
      <c r="HT169" s="265"/>
      <c r="HU169" s="265"/>
      <c r="HV169" s="265"/>
      <c r="HW169" s="265"/>
      <c r="HX169" s="265"/>
      <c r="HY169" s="265"/>
      <c r="HZ169" s="265"/>
      <c r="IA169" s="265"/>
      <c r="IB169" s="265"/>
      <c r="IC169" s="265"/>
      <c r="ID169" s="265"/>
      <c r="IE169" s="265"/>
      <c r="IF169" s="265"/>
      <c r="IG169" s="265"/>
      <c r="IH169" s="265"/>
      <c r="II169" s="265"/>
      <c r="IJ169" s="265"/>
      <c r="IK169" s="265"/>
      <c r="IL169" s="265"/>
      <c r="IM169" s="265"/>
      <c r="IN169" s="265"/>
      <c r="IO169" s="265"/>
      <c r="IP169" s="265"/>
      <c r="IQ169" s="265"/>
      <c r="IR169" s="265"/>
      <c r="IS169" s="265"/>
      <c r="IT169" s="265"/>
      <c r="IU169" s="265"/>
      <c r="IV169" s="265"/>
    </row>
    <row r="170" spans="1:256" ht="15" customHeight="1"/>
    <row r="171" spans="1:256" ht="15" customHeight="1"/>
    <row r="172" spans="1:256" ht="15" customHeight="1"/>
    <row r="173" spans="1:256" ht="15" customHeight="1"/>
    <row r="174" spans="1:256" ht="15" customHeight="1"/>
    <row r="175" spans="1:256" ht="15" customHeight="1"/>
    <row r="176" spans="1:25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sheetData>
  <sheetProtection password="D860" sheet="1" objects="1" scenarios="1"/>
  <mergeCells count="6">
    <mergeCell ref="A6:B6"/>
    <mergeCell ref="A1:D1"/>
    <mergeCell ref="A2:C2"/>
    <mergeCell ref="B3:F3"/>
    <mergeCell ref="A4:C4"/>
    <mergeCell ref="B5:F5"/>
  </mergeCells>
  <printOptions gridLines="1"/>
  <pageMargins left="0.78740157480314965" right="0.39370078740157483" top="1.1811023622047245" bottom="0.98425196850393704" header="0.39370078740157483" footer="0.51181102362204722"/>
  <pageSetup paperSize="9" scale="82" orientation="portrait" r:id="rId1"/>
  <headerFooter alignWithMargins="0">
    <oddHeader>&amp;L&amp;G&amp;C&amp;8
MM-BIRO d.o.o. Ulica tolminskih puntarjev 4, 5000 Nova Gorica,  
tel: 05 333-49-40, fax: 05 333-49-39,  
e.mail: mm.biro@siol.net, http://www.mm-biro.si</oddHeader>
    <oddFooter>&amp;L&amp;8Mapa: 4&amp;C&amp;8POPIS ELEKTROINSTALACIJSKEGA MATERIALA IN DEL&amp;R&amp;8Stran: &amp;P/&amp;N</oddFooter>
  </headerFooter>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FF99"/>
  </sheetPr>
  <dimension ref="A1:IV207"/>
  <sheetViews>
    <sheetView view="pageBreakPreview" topLeftCell="A24" zoomScaleNormal="100" zoomScaleSheetLayoutView="100" workbookViewId="0">
      <selection activeCell="D47" sqref="D47"/>
    </sheetView>
  </sheetViews>
  <sheetFormatPr defaultColWidth="9" defaultRowHeight="13.2"/>
  <cols>
    <col min="1" max="1" width="3.5" style="1018" bestFit="1" customWidth="1"/>
    <col min="2" max="2" width="54" style="1018" customWidth="1"/>
    <col min="3" max="3" width="5.8984375" style="1018" customWidth="1"/>
    <col min="4" max="4" width="7.69921875" style="1103" customWidth="1"/>
    <col min="5" max="5" width="10.09765625" style="1103" customWidth="1"/>
    <col min="6" max="6" width="8.19921875" style="1103" bestFit="1" customWidth="1"/>
    <col min="7" max="7" width="11.59765625" style="1021" bestFit="1" customWidth="1"/>
    <col min="8" max="8" width="9.69921875" style="1021" bestFit="1" customWidth="1"/>
    <col min="9" max="9" width="5" style="926" customWidth="1"/>
    <col min="10" max="10" width="10.3984375" style="1022" customWidth="1"/>
    <col min="11" max="11" width="11" style="926" customWidth="1"/>
    <col min="12" max="12" width="0" style="926" hidden="1" customWidth="1"/>
    <col min="13" max="13" width="10.3984375" style="1022" hidden="1" customWidth="1"/>
    <col min="14" max="16384" width="9" style="926"/>
  </cols>
  <sheetData>
    <row r="1" spans="1:13" ht="15" customHeight="1">
      <c r="A1" s="2472" t="s">
        <v>288</v>
      </c>
      <c r="B1" s="2472"/>
      <c r="C1" s="2472"/>
      <c r="D1" s="2472"/>
      <c r="E1" s="1097"/>
      <c r="F1" s="1097"/>
      <c r="G1" s="923"/>
      <c r="H1" s="923"/>
      <c r="I1" s="924"/>
      <c r="J1" s="925"/>
      <c r="K1" s="924"/>
      <c r="L1" s="924"/>
      <c r="M1" s="925"/>
    </row>
    <row r="2" spans="1:13" ht="12.75" customHeight="1">
      <c r="A2" s="2474" t="s">
        <v>1140</v>
      </c>
      <c r="B2" s="2474"/>
      <c r="C2" s="2474"/>
      <c r="D2" s="1032"/>
      <c r="E2" s="1033"/>
      <c r="F2" s="1033"/>
      <c r="G2" s="1033"/>
      <c r="H2" s="923"/>
      <c r="I2" s="924"/>
      <c r="J2" s="924"/>
      <c r="K2" s="925"/>
      <c r="M2" s="926"/>
    </row>
    <row r="3" spans="1:13" ht="194.25" customHeight="1">
      <c r="A3" s="929" t="s">
        <v>1137</v>
      </c>
      <c r="B3" s="2477" t="s">
        <v>1139</v>
      </c>
      <c r="C3" s="2478"/>
      <c r="D3" s="2478"/>
      <c r="E3" s="2478"/>
      <c r="F3" s="2478"/>
      <c r="G3" s="937"/>
      <c r="H3" s="923"/>
      <c r="I3" s="924"/>
      <c r="J3" s="924"/>
      <c r="K3" s="925"/>
      <c r="M3" s="926"/>
    </row>
    <row r="4" spans="1:13" s="936" customFormat="1" ht="12.75" customHeight="1">
      <c r="A4" s="2474" t="s">
        <v>1138</v>
      </c>
      <c r="B4" s="2474"/>
      <c r="C4" s="2474"/>
      <c r="D4" s="931"/>
      <c r="E4" s="931"/>
      <c r="F4" s="931"/>
      <c r="G4" s="932"/>
      <c r="H4" s="933"/>
      <c r="I4" s="934"/>
      <c r="J4" s="934"/>
      <c r="K4" s="935"/>
    </row>
    <row r="5" spans="1:13" ht="52.8">
      <c r="A5" s="929" t="s">
        <v>1137</v>
      </c>
      <c r="B5" s="2477" t="s">
        <v>1136</v>
      </c>
      <c r="C5" s="2479"/>
      <c r="D5" s="2479"/>
      <c r="E5" s="2479"/>
      <c r="F5" s="2479"/>
      <c r="G5" s="937"/>
      <c r="H5" s="923"/>
      <c r="I5" s="924"/>
      <c r="J5" s="924"/>
      <c r="K5" s="925"/>
      <c r="M5" s="926"/>
    </row>
    <row r="6" spans="1:13" ht="12.75" customHeight="1">
      <c r="A6" s="2474" t="s">
        <v>1135</v>
      </c>
      <c r="B6" s="2474"/>
      <c r="C6" s="1034"/>
      <c r="D6" s="1034"/>
      <c r="E6" s="1034"/>
      <c r="F6" s="1034"/>
      <c r="G6" s="937"/>
      <c r="H6" s="923"/>
      <c r="I6" s="924"/>
      <c r="J6" s="924"/>
      <c r="K6" s="925"/>
      <c r="M6" s="926"/>
    </row>
    <row r="7" spans="1:13" ht="13.8" thickBot="1">
      <c r="A7" s="1035"/>
      <c r="B7" s="1036"/>
      <c r="C7" s="1034"/>
      <c r="D7" s="1034"/>
      <c r="E7" s="1034"/>
      <c r="F7" s="1034"/>
      <c r="G7" s="937"/>
      <c r="H7" s="923"/>
      <c r="I7" s="924"/>
      <c r="J7" s="924"/>
      <c r="K7" s="925"/>
      <c r="M7" s="926"/>
    </row>
    <row r="8" spans="1:13" s="1041" customFormat="1">
      <c r="A8" s="943" t="s">
        <v>1134</v>
      </c>
      <c r="B8" s="943" t="s">
        <v>1133</v>
      </c>
      <c r="C8" s="944" t="s">
        <v>1132</v>
      </c>
      <c r="D8" s="944" t="s">
        <v>1131</v>
      </c>
      <c r="E8" s="1037" t="s">
        <v>1130</v>
      </c>
      <c r="F8" s="1037" t="s">
        <v>1129</v>
      </c>
      <c r="G8" s="1038"/>
      <c r="H8" s="1039"/>
      <c r="I8" s="947"/>
      <c r="J8" s="1040"/>
    </row>
    <row r="9" spans="1:13" s="1047" customFormat="1">
      <c r="A9" s="950"/>
      <c r="B9" s="950"/>
      <c r="C9" s="951"/>
      <c r="D9" s="951"/>
      <c r="E9" s="1043"/>
      <c r="F9" s="1043"/>
      <c r="G9" s="1044"/>
      <c r="H9" s="1045"/>
      <c r="I9" s="954"/>
      <c r="J9" s="1046"/>
    </row>
    <row r="10" spans="1:13" s="1047" customFormat="1" ht="187.2">
      <c r="A10" s="1005">
        <v>1</v>
      </c>
      <c r="B10" s="1186" t="s">
        <v>1543</v>
      </c>
      <c r="C10" s="957" t="s">
        <v>10</v>
      </c>
      <c r="D10" s="1187">
        <v>1</v>
      </c>
      <c r="E10" s="919"/>
      <c r="F10" s="961">
        <f>D10*E10</f>
        <v>0</v>
      </c>
      <c r="G10" s="1044"/>
      <c r="H10" s="1045"/>
      <c r="I10" s="954"/>
      <c r="J10" s="1046"/>
    </row>
    <row r="11" spans="1:13" s="1047" customFormat="1">
      <c r="A11" s="1005"/>
      <c r="B11" s="1188"/>
      <c r="C11" s="957"/>
      <c r="D11" s="1187"/>
      <c r="E11" s="919"/>
      <c r="F11" s="1043"/>
      <c r="G11" s="1044"/>
      <c r="H11" s="1045"/>
      <c r="I11" s="954"/>
      <c r="J11" s="1046"/>
    </row>
    <row r="12" spans="1:13" s="962" customFormat="1">
      <c r="A12" s="1005">
        <f>A10+1</f>
        <v>2</v>
      </c>
      <c r="B12" s="1149" t="s">
        <v>1542</v>
      </c>
      <c r="C12" s="957" t="s">
        <v>10</v>
      </c>
      <c r="D12" s="1187">
        <v>2</v>
      </c>
      <c r="E12" s="1185"/>
      <c r="F12" s="961">
        <f>D12*E12</f>
        <v>0</v>
      </c>
      <c r="G12" s="1137"/>
      <c r="J12" s="1138"/>
      <c r="K12" s="1137"/>
      <c r="L12" s="1137"/>
      <c r="M12" s="1138"/>
    </row>
    <row r="13" spans="1:13" s="962" customFormat="1">
      <c r="A13" s="1005"/>
      <c r="B13" s="1188"/>
      <c r="C13" s="957"/>
      <c r="D13" s="1187"/>
      <c r="E13" s="1185"/>
      <c r="F13" s="1043"/>
      <c r="G13" s="1137"/>
      <c r="J13" s="1138"/>
      <c r="K13" s="1137"/>
      <c r="L13" s="1137"/>
      <c r="M13" s="1138"/>
    </row>
    <row r="14" spans="1:13" s="962" customFormat="1" ht="86.4">
      <c r="A14" s="1005">
        <f>A12+1</f>
        <v>3</v>
      </c>
      <c r="B14" s="1186" t="s">
        <v>1541</v>
      </c>
      <c r="C14" s="957" t="s">
        <v>10</v>
      </c>
      <c r="D14" s="1187">
        <v>2</v>
      </c>
      <c r="E14" s="1185"/>
      <c r="F14" s="961">
        <f>D14*E14</f>
        <v>0</v>
      </c>
      <c r="G14" s="1137"/>
      <c r="J14" s="1138"/>
      <c r="K14" s="1137"/>
      <c r="L14" s="1137"/>
      <c r="M14" s="1138"/>
    </row>
    <row r="15" spans="1:13" s="962" customFormat="1">
      <c r="A15" s="1005"/>
      <c r="B15" s="1188"/>
      <c r="C15" s="957"/>
      <c r="D15" s="1187"/>
      <c r="E15" s="1185"/>
      <c r="F15" s="1043"/>
      <c r="G15" s="1137"/>
      <c r="J15" s="1138"/>
      <c r="K15" s="1137"/>
      <c r="L15" s="1137"/>
      <c r="M15" s="1138"/>
    </row>
    <row r="16" spans="1:13" s="962" customFormat="1" ht="100.8">
      <c r="A16" s="1005">
        <f>A14+1</f>
        <v>4</v>
      </c>
      <c r="B16" s="1186" t="s">
        <v>1540</v>
      </c>
      <c r="C16" s="957" t="s">
        <v>10</v>
      </c>
      <c r="D16" s="1187">
        <v>3</v>
      </c>
      <c r="E16" s="1185"/>
      <c r="F16" s="961">
        <f>D16*E16</f>
        <v>0</v>
      </c>
      <c r="G16" s="1137"/>
      <c r="J16" s="1138"/>
      <c r="K16" s="1137"/>
      <c r="L16" s="1137"/>
      <c r="M16" s="1138"/>
    </row>
    <row r="17" spans="1:13" s="962" customFormat="1">
      <c r="A17" s="1005"/>
      <c r="B17" s="1188"/>
      <c r="C17" s="957"/>
      <c r="D17" s="1187"/>
      <c r="E17" s="1185"/>
      <c r="F17" s="1043"/>
      <c r="G17" s="1137"/>
      <c r="J17" s="1138"/>
      <c r="K17" s="1137"/>
      <c r="L17" s="1137"/>
      <c r="M17" s="1138"/>
    </row>
    <row r="18" spans="1:13" s="962" customFormat="1" ht="43.2">
      <c r="A18" s="1005">
        <f>A16+1</f>
        <v>5</v>
      </c>
      <c r="B18" s="1186" t="s">
        <v>1539</v>
      </c>
      <c r="C18" s="957" t="s">
        <v>10</v>
      </c>
      <c r="D18" s="1187">
        <v>9</v>
      </c>
      <c r="E18" s="1185"/>
      <c r="F18" s="961">
        <f>D18*E18</f>
        <v>0</v>
      </c>
      <c r="G18" s="1137"/>
      <c r="J18" s="1138"/>
      <c r="K18" s="1137"/>
      <c r="L18" s="1137"/>
      <c r="M18" s="1138"/>
    </row>
    <row r="19" spans="1:13" s="962" customFormat="1" ht="14.4">
      <c r="A19" s="1005"/>
      <c r="B19" s="1186"/>
      <c r="C19" s="957"/>
      <c r="D19" s="1187"/>
      <c r="E19" s="1185"/>
      <c r="F19" s="961"/>
      <c r="G19" s="1137"/>
      <c r="J19" s="1138"/>
      <c r="K19" s="1137"/>
      <c r="L19" s="1137"/>
      <c r="M19" s="1138"/>
    </row>
    <row r="20" spans="1:13" s="962" customFormat="1" ht="115.2">
      <c r="A20" s="1005">
        <f>A18+1</f>
        <v>6</v>
      </c>
      <c r="B20" s="1186" t="s">
        <v>1538</v>
      </c>
      <c r="C20" s="957" t="s">
        <v>10</v>
      </c>
      <c r="D20" s="1187">
        <v>1</v>
      </c>
      <c r="E20" s="1185"/>
      <c r="F20" s="961">
        <f>D20*E20</f>
        <v>0</v>
      </c>
      <c r="G20" s="1137"/>
      <c r="J20" s="1138"/>
      <c r="K20" s="1137"/>
      <c r="L20" s="1137"/>
      <c r="M20" s="1138"/>
    </row>
    <row r="21" spans="1:13" s="962" customFormat="1" ht="14.4">
      <c r="A21" s="1005"/>
      <c r="B21" s="1186"/>
      <c r="C21" s="957"/>
      <c r="D21" s="1187"/>
      <c r="E21" s="1185"/>
      <c r="F21" s="961"/>
      <c r="G21" s="1137"/>
      <c r="J21" s="1138"/>
      <c r="K21" s="1137"/>
      <c r="L21" s="1137"/>
      <c r="M21" s="1138"/>
    </row>
    <row r="22" spans="1:13" s="962" customFormat="1" ht="14.4">
      <c r="A22" s="1005">
        <f>A20+1</f>
        <v>7</v>
      </c>
      <c r="B22" s="1186" t="s">
        <v>1537</v>
      </c>
      <c r="C22" s="957" t="s">
        <v>10</v>
      </c>
      <c r="D22" s="1187">
        <v>8</v>
      </c>
      <c r="E22" s="1185"/>
      <c r="F22" s="961">
        <f>D22*E22</f>
        <v>0</v>
      </c>
      <c r="G22" s="1137"/>
      <c r="J22" s="1138"/>
      <c r="K22" s="1137"/>
      <c r="L22" s="1137"/>
      <c r="M22" s="1138"/>
    </row>
    <row r="23" spans="1:13" s="962" customFormat="1" ht="14.4">
      <c r="A23" s="1005"/>
      <c r="B23" s="1186"/>
      <c r="C23" s="957"/>
      <c r="D23" s="1187"/>
      <c r="E23" s="1185"/>
      <c r="F23" s="961"/>
      <c r="G23" s="1137"/>
      <c r="J23" s="1138"/>
      <c r="K23" s="1137"/>
      <c r="L23" s="1137"/>
      <c r="M23" s="1138"/>
    </row>
    <row r="24" spans="1:13" s="962" customFormat="1" ht="14.4">
      <c r="A24" s="1005">
        <f>A22+1</f>
        <v>8</v>
      </c>
      <c r="B24" s="1186" t="s">
        <v>1536</v>
      </c>
      <c r="C24" s="957" t="s">
        <v>10</v>
      </c>
      <c r="D24" s="1187">
        <v>1</v>
      </c>
      <c r="E24" s="1185"/>
      <c r="F24" s="961">
        <f>D24*E24</f>
        <v>0</v>
      </c>
      <c r="G24" s="1137"/>
      <c r="J24" s="1138"/>
      <c r="K24" s="1137"/>
      <c r="L24" s="1137"/>
      <c r="M24" s="1138"/>
    </row>
    <row r="25" spans="1:13" s="962" customFormat="1" ht="14.4">
      <c r="A25" s="1005"/>
      <c r="B25" s="1186"/>
      <c r="C25" s="957"/>
      <c r="D25" s="1187"/>
      <c r="E25" s="1185"/>
      <c r="F25" s="961"/>
      <c r="G25" s="1137"/>
      <c r="J25" s="1138"/>
      <c r="K25" s="1137"/>
      <c r="L25" s="1137"/>
      <c r="M25" s="1138"/>
    </row>
    <row r="26" spans="1:13" s="962" customFormat="1">
      <c r="A26" s="1005">
        <f>A24+1</f>
        <v>9</v>
      </c>
      <c r="B26" s="1188" t="s">
        <v>1535</v>
      </c>
      <c r="C26" s="957" t="s">
        <v>10</v>
      </c>
      <c r="D26" s="1187">
        <v>10</v>
      </c>
      <c r="E26" s="1185"/>
      <c r="F26" s="961">
        <f>D26*E26</f>
        <v>0</v>
      </c>
      <c r="G26" s="1137"/>
      <c r="J26" s="1138"/>
      <c r="K26" s="1137"/>
      <c r="L26" s="1137"/>
      <c r="M26" s="1138"/>
    </row>
    <row r="27" spans="1:13" s="962" customFormat="1" ht="14.4">
      <c r="A27" s="1005"/>
      <c r="B27" s="1186"/>
      <c r="C27" s="957"/>
      <c r="D27" s="1187"/>
      <c r="E27" s="1185"/>
      <c r="F27" s="961"/>
      <c r="G27" s="1137"/>
      <c r="J27" s="1138"/>
      <c r="K27" s="1137"/>
      <c r="L27" s="1137"/>
      <c r="M27" s="1138"/>
    </row>
    <row r="28" spans="1:13" s="962" customFormat="1" ht="26.4">
      <c r="A28" s="1005">
        <f>A26+1</f>
        <v>10</v>
      </c>
      <c r="B28" s="1188" t="s">
        <v>1534</v>
      </c>
      <c r="C28" s="957" t="s">
        <v>1119</v>
      </c>
      <c r="D28" s="1187">
        <v>25</v>
      </c>
      <c r="E28" s="1185"/>
      <c r="F28" s="961">
        <f>D28*E28</f>
        <v>0</v>
      </c>
      <c r="G28" s="1137"/>
      <c r="J28" s="1138"/>
      <c r="K28" s="1137"/>
      <c r="L28" s="1137"/>
      <c r="M28" s="1138"/>
    </row>
    <row r="29" spans="1:13" s="962" customFormat="1">
      <c r="A29" s="1005"/>
      <c r="B29" s="1188"/>
      <c r="C29" s="957"/>
      <c r="D29" s="1187"/>
      <c r="E29" s="1185"/>
      <c r="F29" s="961"/>
      <c r="G29" s="1137"/>
      <c r="J29" s="1138"/>
      <c r="K29" s="1137"/>
      <c r="L29" s="1137"/>
      <c r="M29" s="1138"/>
    </row>
    <row r="30" spans="1:13" s="962" customFormat="1" ht="26.4">
      <c r="A30" s="1005">
        <f>A28+1</f>
        <v>11</v>
      </c>
      <c r="B30" s="1188" t="s">
        <v>1533</v>
      </c>
      <c r="C30" s="957" t="s">
        <v>1119</v>
      </c>
      <c r="D30" s="1187">
        <v>185</v>
      </c>
      <c r="E30" s="1185"/>
      <c r="F30" s="961">
        <f>D30*E30</f>
        <v>0</v>
      </c>
      <c r="G30" s="1137"/>
      <c r="J30" s="1138"/>
      <c r="K30" s="1137"/>
      <c r="L30" s="1137"/>
      <c r="M30" s="1138"/>
    </row>
    <row r="31" spans="1:13" s="962" customFormat="1">
      <c r="A31" s="1005"/>
      <c r="B31" s="1188"/>
      <c r="C31" s="957"/>
      <c r="D31" s="1187"/>
      <c r="E31" s="1185"/>
      <c r="F31" s="961"/>
      <c r="G31" s="1137"/>
      <c r="J31" s="1138"/>
      <c r="K31" s="1137"/>
      <c r="L31" s="1137"/>
      <c r="M31" s="1138"/>
    </row>
    <row r="32" spans="1:13" s="962" customFormat="1" ht="26.4">
      <c r="A32" s="1005">
        <f>A30+1</f>
        <v>12</v>
      </c>
      <c r="B32" s="1188" t="s">
        <v>1532</v>
      </c>
      <c r="C32" s="957" t="s">
        <v>1119</v>
      </c>
      <c r="D32" s="1187">
        <v>200</v>
      </c>
      <c r="E32" s="1185"/>
      <c r="F32" s="961">
        <f>D32*E32</f>
        <v>0</v>
      </c>
      <c r="G32" s="1137"/>
      <c r="J32" s="1138"/>
      <c r="K32" s="1137"/>
      <c r="L32" s="1137"/>
      <c r="M32" s="1138"/>
    </row>
    <row r="33" spans="1:256" s="962" customFormat="1">
      <c r="A33" s="1005"/>
      <c r="B33" s="1188"/>
      <c r="C33" s="957"/>
      <c r="D33" s="1187"/>
      <c r="E33" s="1185"/>
      <c r="F33" s="961"/>
      <c r="G33" s="1137"/>
      <c r="J33" s="1138"/>
      <c r="K33" s="1137"/>
      <c r="L33" s="1137"/>
      <c r="M33" s="1138"/>
    </row>
    <row r="34" spans="1:256" s="962" customFormat="1" ht="39.6">
      <c r="A34" s="1005">
        <f>A32+1</f>
        <v>13</v>
      </c>
      <c r="B34" s="1188" t="s">
        <v>1531</v>
      </c>
      <c r="C34" s="957" t="s">
        <v>1119</v>
      </c>
      <c r="D34" s="1187">
        <v>30</v>
      </c>
      <c r="E34" s="1185"/>
      <c r="F34" s="961">
        <f>D34*E34</f>
        <v>0</v>
      </c>
      <c r="G34" s="1137"/>
      <c r="J34" s="1138"/>
      <c r="K34" s="1137"/>
      <c r="L34" s="1137"/>
      <c r="M34" s="1138"/>
    </row>
    <row r="35" spans="1:256" s="956" customFormat="1" ht="26.4">
      <c r="A35" s="1005">
        <f>A34+1</f>
        <v>14</v>
      </c>
      <c r="B35" s="1168" t="s">
        <v>1503</v>
      </c>
      <c r="C35" s="1169"/>
      <c r="D35" s="1170"/>
      <c r="E35" s="919"/>
      <c r="F35" s="961"/>
      <c r="G35" s="962"/>
      <c r="H35" s="962"/>
      <c r="I35" s="963"/>
      <c r="J35" s="962"/>
      <c r="K35" s="963"/>
      <c r="L35" s="962"/>
      <c r="M35" s="962"/>
      <c r="N35" s="962"/>
      <c r="O35" s="962"/>
      <c r="P35" s="962"/>
      <c r="Q35" s="962"/>
      <c r="R35" s="962"/>
      <c r="S35" s="962"/>
      <c r="T35" s="962"/>
      <c r="U35" s="962"/>
      <c r="V35" s="962"/>
      <c r="W35" s="962"/>
      <c r="X35" s="962"/>
      <c r="Y35" s="962"/>
      <c r="Z35" s="962"/>
      <c r="AA35" s="962"/>
      <c r="AB35" s="962"/>
      <c r="AC35" s="962"/>
      <c r="AD35" s="962"/>
      <c r="AE35" s="962"/>
      <c r="AF35" s="962"/>
      <c r="AG35" s="962"/>
      <c r="AH35" s="962"/>
      <c r="AI35" s="962"/>
      <c r="AJ35" s="962"/>
      <c r="AK35" s="962"/>
      <c r="AL35" s="962"/>
      <c r="AM35" s="962"/>
      <c r="AN35" s="962"/>
      <c r="AO35" s="962"/>
      <c r="AP35" s="962"/>
      <c r="AQ35" s="962"/>
      <c r="AR35" s="962"/>
      <c r="AS35" s="962"/>
      <c r="AT35" s="962"/>
      <c r="AU35" s="962"/>
      <c r="AV35" s="962"/>
      <c r="AW35" s="962"/>
      <c r="AX35" s="962"/>
      <c r="AY35" s="962"/>
      <c r="AZ35" s="962"/>
      <c r="BA35" s="962"/>
      <c r="BB35" s="962"/>
      <c r="BC35" s="962"/>
      <c r="BD35" s="962"/>
      <c r="BE35" s="962"/>
      <c r="BF35" s="962"/>
      <c r="BG35" s="962"/>
      <c r="BH35" s="962"/>
      <c r="BI35" s="962"/>
      <c r="BJ35" s="962"/>
      <c r="BK35" s="962"/>
      <c r="BL35" s="962"/>
      <c r="BM35" s="962"/>
      <c r="BN35" s="962"/>
      <c r="BO35" s="962"/>
      <c r="BP35" s="962"/>
      <c r="BQ35" s="962"/>
      <c r="BR35" s="962"/>
      <c r="BS35" s="962"/>
      <c r="BT35" s="962"/>
      <c r="BU35" s="962"/>
      <c r="BV35" s="962"/>
      <c r="BW35" s="962"/>
      <c r="BX35" s="962"/>
      <c r="BY35" s="962"/>
      <c r="BZ35" s="962"/>
      <c r="CA35" s="962"/>
      <c r="CB35" s="962"/>
      <c r="CC35" s="962"/>
      <c r="CD35" s="962"/>
      <c r="CE35" s="962"/>
      <c r="CF35" s="962"/>
      <c r="CG35" s="962"/>
      <c r="CH35" s="962"/>
      <c r="CI35" s="962"/>
      <c r="CJ35" s="962"/>
      <c r="CK35" s="962"/>
      <c r="CL35" s="962"/>
      <c r="CM35" s="962"/>
      <c r="CN35" s="962"/>
      <c r="CO35" s="962"/>
      <c r="CP35" s="962"/>
      <c r="CQ35" s="962"/>
      <c r="CR35" s="962"/>
      <c r="CS35" s="962"/>
      <c r="CT35" s="962"/>
      <c r="CU35" s="962"/>
      <c r="CV35" s="962"/>
      <c r="CW35" s="962"/>
      <c r="CX35" s="962"/>
      <c r="CY35" s="962"/>
      <c r="CZ35" s="962"/>
      <c r="DA35" s="962"/>
      <c r="DB35" s="962"/>
      <c r="DC35" s="962"/>
      <c r="DD35" s="962"/>
      <c r="DE35" s="962"/>
      <c r="DF35" s="962"/>
      <c r="DG35" s="962"/>
      <c r="DH35" s="962"/>
      <c r="DI35" s="962"/>
      <c r="DJ35" s="962"/>
      <c r="DK35" s="962"/>
      <c r="DL35" s="962"/>
      <c r="DM35" s="962"/>
      <c r="DN35" s="962"/>
      <c r="DO35" s="962"/>
      <c r="DP35" s="962"/>
      <c r="DQ35" s="962"/>
      <c r="DR35" s="962"/>
      <c r="DS35" s="962"/>
      <c r="DT35" s="962"/>
      <c r="DU35" s="962"/>
      <c r="DV35" s="962"/>
      <c r="DW35" s="962"/>
      <c r="DX35" s="962"/>
      <c r="DY35" s="962"/>
      <c r="DZ35" s="962"/>
      <c r="EA35" s="962"/>
      <c r="EB35" s="962"/>
      <c r="EC35" s="962"/>
      <c r="ED35" s="962"/>
      <c r="EE35" s="962"/>
      <c r="EF35" s="962"/>
      <c r="EG35" s="962"/>
      <c r="EH35" s="962"/>
      <c r="EI35" s="962"/>
      <c r="EJ35" s="962"/>
      <c r="EK35" s="962"/>
      <c r="EL35" s="962"/>
      <c r="EM35" s="962"/>
      <c r="EN35" s="962"/>
      <c r="EO35" s="962"/>
      <c r="EP35" s="962"/>
      <c r="EQ35" s="962"/>
      <c r="ER35" s="962"/>
      <c r="ES35" s="962"/>
      <c r="ET35" s="962"/>
      <c r="EU35" s="962"/>
      <c r="EV35" s="962"/>
      <c r="EW35" s="962"/>
      <c r="EX35" s="962"/>
      <c r="EY35" s="962"/>
      <c r="EZ35" s="962"/>
      <c r="FA35" s="962"/>
      <c r="FB35" s="962"/>
      <c r="FC35" s="962"/>
      <c r="FD35" s="962"/>
      <c r="FE35" s="962"/>
      <c r="FF35" s="962"/>
      <c r="FG35" s="962"/>
      <c r="FH35" s="962"/>
      <c r="FI35" s="962"/>
      <c r="FJ35" s="962"/>
      <c r="FK35" s="962"/>
      <c r="FL35" s="962"/>
      <c r="FM35" s="962"/>
      <c r="FN35" s="962"/>
      <c r="FO35" s="962"/>
      <c r="FP35" s="962"/>
      <c r="FQ35" s="962"/>
      <c r="FR35" s="962"/>
      <c r="FS35" s="962"/>
      <c r="FT35" s="962"/>
      <c r="FU35" s="962"/>
      <c r="FV35" s="962"/>
      <c r="FW35" s="962"/>
      <c r="FX35" s="962"/>
      <c r="FY35" s="962"/>
      <c r="FZ35" s="962"/>
      <c r="GA35" s="962"/>
      <c r="GB35" s="962"/>
      <c r="GC35" s="962"/>
      <c r="GD35" s="962"/>
      <c r="GE35" s="962"/>
      <c r="GF35" s="962"/>
      <c r="GG35" s="962"/>
      <c r="GH35" s="962"/>
      <c r="GI35" s="962"/>
      <c r="GJ35" s="962"/>
      <c r="GK35" s="962"/>
      <c r="GL35" s="962"/>
      <c r="GM35" s="962"/>
      <c r="GN35" s="962"/>
      <c r="GO35" s="962"/>
      <c r="GP35" s="962"/>
      <c r="GQ35" s="962"/>
      <c r="GR35" s="962"/>
      <c r="GS35" s="962"/>
      <c r="GT35" s="962"/>
      <c r="GU35" s="962"/>
      <c r="GV35" s="962"/>
      <c r="GW35" s="962"/>
      <c r="GX35" s="962"/>
      <c r="GY35" s="962"/>
      <c r="GZ35" s="962"/>
      <c r="HA35" s="962"/>
      <c r="HB35" s="962"/>
      <c r="HC35" s="962"/>
      <c r="HD35" s="962"/>
      <c r="HE35" s="962"/>
      <c r="HF35" s="962"/>
      <c r="HG35" s="962"/>
      <c r="HH35" s="962"/>
      <c r="HI35" s="962"/>
      <c r="HJ35" s="962"/>
      <c r="HK35" s="962"/>
      <c r="HL35" s="962"/>
      <c r="HM35" s="962"/>
      <c r="HN35" s="962"/>
      <c r="HO35" s="962"/>
      <c r="HP35" s="962"/>
      <c r="HQ35" s="962"/>
      <c r="HR35" s="962"/>
      <c r="HS35" s="962"/>
      <c r="HT35" s="962"/>
      <c r="HU35" s="962"/>
      <c r="HV35" s="962"/>
      <c r="HW35" s="962"/>
      <c r="HX35" s="962"/>
      <c r="HY35" s="962"/>
      <c r="HZ35" s="962"/>
      <c r="IA35" s="962"/>
      <c r="IB35" s="962"/>
      <c r="IC35" s="962"/>
      <c r="ID35" s="962"/>
      <c r="IE35" s="962"/>
      <c r="IF35" s="962"/>
      <c r="IG35" s="962"/>
      <c r="IH35" s="962"/>
      <c r="II35" s="962"/>
      <c r="IJ35" s="962"/>
      <c r="IK35" s="962"/>
      <c r="IL35" s="962"/>
      <c r="IM35" s="962"/>
      <c r="IN35" s="962"/>
      <c r="IO35" s="962"/>
      <c r="IP35" s="962"/>
      <c r="IQ35" s="962"/>
      <c r="IR35" s="962"/>
      <c r="IS35" s="962"/>
      <c r="IT35" s="962"/>
      <c r="IU35" s="962"/>
      <c r="IV35" s="962"/>
    </row>
    <row r="36" spans="1:256" s="956" customFormat="1">
      <c r="B36" s="1168" t="s">
        <v>1530</v>
      </c>
      <c r="C36" s="969" t="s">
        <v>1119</v>
      </c>
      <c r="D36" s="1171">
        <v>20</v>
      </c>
      <c r="E36" s="919"/>
      <c r="F36" s="961">
        <f>D36*E36</f>
        <v>0</v>
      </c>
      <c r="G36" s="962"/>
      <c r="H36" s="962"/>
      <c r="I36" s="963"/>
      <c r="J36" s="962"/>
      <c r="K36" s="963"/>
      <c r="L36" s="962"/>
      <c r="M36" s="962"/>
      <c r="N36" s="962"/>
      <c r="O36" s="962"/>
      <c r="P36" s="962"/>
      <c r="Q36" s="962"/>
      <c r="R36" s="962"/>
      <c r="S36" s="962"/>
      <c r="T36" s="962"/>
      <c r="U36" s="962"/>
      <c r="V36" s="962"/>
      <c r="W36" s="962"/>
      <c r="X36" s="962"/>
      <c r="Y36" s="962"/>
      <c r="Z36" s="962"/>
      <c r="AA36" s="962"/>
      <c r="AB36" s="962"/>
      <c r="AC36" s="962"/>
      <c r="AD36" s="962"/>
      <c r="AE36" s="962"/>
      <c r="AF36" s="962"/>
      <c r="AG36" s="962"/>
      <c r="AH36" s="962"/>
      <c r="AI36" s="962"/>
      <c r="AJ36" s="962"/>
      <c r="AK36" s="962"/>
      <c r="AL36" s="962"/>
      <c r="AM36" s="962"/>
      <c r="AN36" s="962"/>
      <c r="AO36" s="962"/>
      <c r="AP36" s="962"/>
      <c r="AQ36" s="962"/>
      <c r="AR36" s="962"/>
      <c r="AS36" s="962"/>
      <c r="AT36" s="962"/>
      <c r="AU36" s="962"/>
      <c r="AV36" s="962"/>
      <c r="AW36" s="962"/>
      <c r="AX36" s="962"/>
      <c r="AY36" s="962"/>
      <c r="AZ36" s="962"/>
      <c r="BA36" s="962"/>
      <c r="BB36" s="962"/>
      <c r="BC36" s="962"/>
      <c r="BD36" s="962"/>
      <c r="BE36" s="962"/>
      <c r="BF36" s="962"/>
      <c r="BG36" s="962"/>
      <c r="BH36" s="962"/>
      <c r="BI36" s="962"/>
      <c r="BJ36" s="962"/>
      <c r="BK36" s="962"/>
      <c r="BL36" s="962"/>
      <c r="BM36" s="962"/>
      <c r="BN36" s="962"/>
      <c r="BO36" s="962"/>
      <c r="BP36" s="962"/>
      <c r="BQ36" s="962"/>
      <c r="BR36" s="962"/>
      <c r="BS36" s="962"/>
      <c r="BT36" s="962"/>
      <c r="BU36" s="962"/>
      <c r="BV36" s="962"/>
      <c r="BW36" s="962"/>
      <c r="BX36" s="962"/>
      <c r="BY36" s="962"/>
      <c r="BZ36" s="962"/>
      <c r="CA36" s="962"/>
      <c r="CB36" s="962"/>
      <c r="CC36" s="962"/>
      <c r="CD36" s="962"/>
      <c r="CE36" s="962"/>
      <c r="CF36" s="962"/>
      <c r="CG36" s="962"/>
      <c r="CH36" s="962"/>
      <c r="CI36" s="962"/>
      <c r="CJ36" s="962"/>
      <c r="CK36" s="962"/>
      <c r="CL36" s="962"/>
      <c r="CM36" s="962"/>
      <c r="CN36" s="962"/>
      <c r="CO36" s="962"/>
      <c r="CP36" s="962"/>
      <c r="CQ36" s="962"/>
      <c r="CR36" s="962"/>
      <c r="CS36" s="962"/>
      <c r="CT36" s="962"/>
      <c r="CU36" s="962"/>
      <c r="CV36" s="962"/>
      <c r="CW36" s="962"/>
      <c r="CX36" s="962"/>
      <c r="CY36" s="962"/>
      <c r="CZ36" s="962"/>
      <c r="DA36" s="962"/>
      <c r="DB36" s="962"/>
      <c r="DC36" s="962"/>
      <c r="DD36" s="962"/>
      <c r="DE36" s="962"/>
      <c r="DF36" s="962"/>
      <c r="DG36" s="962"/>
      <c r="DH36" s="962"/>
      <c r="DI36" s="962"/>
      <c r="DJ36" s="962"/>
      <c r="DK36" s="962"/>
      <c r="DL36" s="962"/>
      <c r="DM36" s="962"/>
      <c r="DN36" s="962"/>
      <c r="DO36" s="962"/>
      <c r="DP36" s="962"/>
      <c r="DQ36" s="962"/>
      <c r="DR36" s="962"/>
      <c r="DS36" s="962"/>
      <c r="DT36" s="962"/>
      <c r="DU36" s="962"/>
      <c r="DV36" s="962"/>
      <c r="DW36" s="962"/>
      <c r="DX36" s="962"/>
      <c r="DY36" s="962"/>
      <c r="DZ36" s="962"/>
      <c r="EA36" s="962"/>
      <c r="EB36" s="962"/>
      <c r="EC36" s="962"/>
      <c r="ED36" s="962"/>
      <c r="EE36" s="962"/>
      <c r="EF36" s="962"/>
      <c r="EG36" s="962"/>
      <c r="EH36" s="962"/>
      <c r="EI36" s="962"/>
      <c r="EJ36" s="962"/>
      <c r="EK36" s="962"/>
      <c r="EL36" s="962"/>
      <c r="EM36" s="962"/>
      <c r="EN36" s="962"/>
      <c r="EO36" s="962"/>
      <c r="EP36" s="962"/>
      <c r="EQ36" s="962"/>
      <c r="ER36" s="962"/>
      <c r="ES36" s="962"/>
      <c r="ET36" s="962"/>
      <c r="EU36" s="962"/>
      <c r="EV36" s="962"/>
      <c r="EW36" s="962"/>
      <c r="EX36" s="962"/>
      <c r="EY36" s="962"/>
      <c r="EZ36" s="962"/>
      <c r="FA36" s="962"/>
      <c r="FB36" s="962"/>
      <c r="FC36" s="962"/>
      <c r="FD36" s="962"/>
      <c r="FE36" s="962"/>
      <c r="FF36" s="962"/>
      <c r="FG36" s="962"/>
      <c r="FH36" s="962"/>
      <c r="FI36" s="962"/>
      <c r="FJ36" s="962"/>
      <c r="FK36" s="962"/>
      <c r="FL36" s="962"/>
      <c r="FM36" s="962"/>
      <c r="FN36" s="962"/>
      <c r="FO36" s="962"/>
      <c r="FP36" s="962"/>
      <c r="FQ36" s="962"/>
      <c r="FR36" s="962"/>
      <c r="FS36" s="962"/>
      <c r="FT36" s="962"/>
      <c r="FU36" s="962"/>
      <c r="FV36" s="962"/>
      <c r="FW36" s="962"/>
      <c r="FX36" s="962"/>
      <c r="FY36" s="962"/>
      <c r="FZ36" s="962"/>
      <c r="GA36" s="962"/>
      <c r="GB36" s="962"/>
      <c r="GC36" s="962"/>
      <c r="GD36" s="962"/>
      <c r="GE36" s="962"/>
      <c r="GF36" s="962"/>
      <c r="GG36" s="962"/>
      <c r="GH36" s="962"/>
      <c r="GI36" s="962"/>
      <c r="GJ36" s="962"/>
      <c r="GK36" s="962"/>
      <c r="GL36" s="962"/>
      <c r="GM36" s="962"/>
      <c r="GN36" s="962"/>
      <c r="GO36" s="962"/>
      <c r="GP36" s="962"/>
      <c r="GQ36" s="962"/>
      <c r="GR36" s="962"/>
      <c r="GS36" s="962"/>
      <c r="GT36" s="962"/>
      <c r="GU36" s="962"/>
      <c r="GV36" s="962"/>
      <c r="GW36" s="962"/>
      <c r="GX36" s="962"/>
      <c r="GY36" s="962"/>
      <c r="GZ36" s="962"/>
      <c r="HA36" s="962"/>
      <c r="HB36" s="962"/>
      <c r="HC36" s="962"/>
      <c r="HD36" s="962"/>
      <c r="HE36" s="962"/>
      <c r="HF36" s="962"/>
      <c r="HG36" s="962"/>
      <c r="HH36" s="962"/>
      <c r="HI36" s="962"/>
      <c r="HJ36" s="962"/>
      <c r="HK36" s="962"/>
      <c r="HL36" s="962"/>
      <c r="HM36" s="962"/>
      <c r="HN36" s="962"/>
      <c r="HO36" s="962"/>
      <c r="HP36" s="962"/>
      <c r="HQ36" s="962"/>
      <c r="HR36" s="962"/>
      <c r="HS36" s="962"/>
      <c r="HT36" s="962"/>
      <c r="HU36" s="962"/>
      <c r="HV36" s="962"/>
      <c r="HW36" s="962"/>
      <c r="HX36" s="962"/>
      <c r="HY36" s="962"/>
      <c r="HZ36" s="962"/>
      <c r="IA36" s="962"/>
      <c r="IB36" s="962"/>
      <c r="IC36" s="962"/>
      <c r="ID36" s="962"/>
      <c r="IE36" s="962"/>
      <c r="IF36" s="962"/>
      <c r="IG36" s="962"/>
      <c r="IH36" s="962"/>
      <c r="II36" s="962"/>
      <c r="IJ36" s="962"/>
      <c r="IK36" s="962"/>
      <c r="IL36" s="962"/>
      <c r="IM36" s="962"/>
      <c r="IN36" s="962"/>
      <c r="IO36" s="962"/>
      <c r="IP36" s="962"/>
      <c r="IQ36" s="962"/>
      <c r="IR36" s="962"/>
      <c r="IS36" s="962"/>
      <c r="IT36" s="962"/>
      <c r="IU36" s="962"/>
      <c r="IV36" s="962"/>
    </row>
    <row r="37" spans="1:256" s="962" customFormat="1">
      <c r="A37" s="1005"/>
      <c r="B37" s="1188"/>
      <c r="C37" s="957"/>
      <c r="D37" s="1187"/>
      <c r="E37" s="1185"/>
      <c r="F37" s="961"/>
      <c r="G37" s="1137"/>
      <c r="J37" s="1138"/>
      <c r="K37" s="1137"/>
      <c r="L37" s="1137"/>
      <c r="M37" s="1138"/>
    </row>
    <row r="38" spans="1:256" s="962" customFormat="1" ht="26.4">
      <c r="A38" s="1005">
        <f>A35+1</f>
        <v>15</v>
      </c>
      <c r="B38" s="1188" t="s">
        <v>1524</v>
      </c>
      <c r="C38" s="957" t="s">
        <v>1119</v>
      </c>
      <c r="D38" s="1187">
        <v>50</v>
      </c>
      <c r="E38" s="1185"/>
      <c r="F38" s="961">
        <f>D38*E38</f>
        <v>0</v>
      </c>
      <c r="G38" s="1137"/>
      <c r="J38" s="1138"/>
      <c r="K38" s="1137"/>
      <c r="L38" s="1137"/>
      <c r="M38" s="1138"/>
    </row>
    <row r="39" spans="1:256" s="1129" customFormat="1" ht="14.4">
      <c r="A39" s="959"/>
      <c r="B39" s="977"/>
      <c r="C39" s="1123"/>
      <c r="D39" s="1124"/>
      <c r="E39" s="1093"/>
      <c r="F39" s="1125"/>
      <c r="G39" s="1126"/>
      <c r="H39" s="1127"/>
      <c r="I39" s="1128"/>
      <c r="J39" s="1128"/>
    </row>
    <row r="40" spans="1:256" s="962" customFormat="1" ht="66">
      <c r="A40" s="957">
        <f>A38+1</f>
        <v>16</v>
      </c>
      <c r="B40" s="958" t="s">
        <v>1114</v>
      </c>
      <c r="C40" s="1005" t="s">
        <v>1113</v>
      </c>
      <c r="D40" s="1001">
        <v>1</v>
      </c>
      <c r="E40" s="919"/>
      <c r="F40" s="961">
        <f>D40*E40</f>
        <v>0</v>
      </c>
      <c r="G40" s="975"/>
      <c r="I40" s="1006"/>
      <c r="J40" s="963"/>
      <c r="K40" s="963"/>
      <c r="M40" s="963"/>
    </row>
    <row r="41" spans="1:256" s="962" customFormat="1">
      <c r="A41" s="1005"/>
      <c r="B41" s="1188"/>
      <c r="C41" s="957"/>
      <c r="D41" s="1187"/>
      <c r="E41" s="1189"/>
      <c r="F41" s="1190"/>
      <c r="G41" s="1137"/>
      <c r="J41" s="1138"/>
      <c r="K41" s="1137"/>
      <c r="L41" s="1137"/>
      <c r="M41" s="1138"/>
    </row>
    <row r="42" spans="1:256" s="1047" customFormat="1" ht="13.8" thickBot="1">
      <c r="A42" s="1007"/>
      <c r="B42" s="1008" t="s">
        <v>1529</v>
      </c>
      <c r="C42" s="1009"/>
      <c r="D42" s="1131"/>
      <c r="E42" s="1012"/>
      <c r="F42" s="1132">
        <f>SUM(F10:F41)</f>
        <v>0</v>
      </c>
      <c r="G42" s="962"/>
      <c r="H42" s="962"/>
      <c r="I42" s="962"/>
      <c r="J42" s="964"/>
      <c r="K42" s="962"/>
      <c r="L42" s="962"/>
      <c r="M42" s="964"/>
      <c r="N42" s="962"/>
      <c r="O42" s="962"/>
      <c r="P42" s="962"/>
      <c r="Q42" s="962"/>
      <c r="R42" s="962"/>
      <c r="S42" s="962"/>
      <c r="T42" s="962"/>
      <c r="U42" s="962"/>
      <c r="V42" s="962"/>
      <c r="W42" s="962"/>
      <c r="X42" s="962"/>
      <c r="Y42" s="962"/>
      <c r="Z42" s="962"/>
      <c r="AA42" s="962"/>
      <c r="AB42" s="962"/>
      <c r="AC42" s="962"/>
      <c r="AD42" s="962"/>
      <c r="AE42" s="962"/>
      <c r="AF42" s="962"/>
      <c r="AG42" s="962"/>
      <c r="AH42" s="962"/>
      <c r="AI42" s="962"/>
      <c r="AJ42" s="962"/>
      <c r="AK42" s="962"/>
      <c r="AL42" s="962"/>
      <c r="AM42" s="962"/>
      <c r="AN42" s="962"/>
      <c r="AO42" s="962"/>
      <c r="AP42" s="962"/>
      <c r="AQ42" s="962"/>
      <c r="AR42" s="962"/>
      <c r="AS42" s="962"/>
      <c r="AT42" s="962"/>
      <c r="AU42" s="962"/>
      <c r="AV42" s="962"/>
      <c r="AW42" s="962"/>
      <c r="AX42" s="962"/>
      <c r="AY42" s="962"/>
      <c r="AZ42" s="962"/>
      <c r="BA42" s="962"/>
      <c r="BB42" s="962"/>
      <c r="BC42" s="962"/>
      <c r="BD42" s="962"/>
      <c r="BE42" s="962"/>
      <c r="BF42" s="962"/>
      <c r="BG42" s="962"/>
      <c r="BH42" s="962"/>
      <c r="BI42" s="962"/>
      <c r="BJ42" s="962"/>
      <c r="BK42" s="962"/>
      <c r="BL42" s="962"/>
      <c r="BM42" s="962"/>
      <c r="BN42" s="962"/>
      <c r="BO42" s="962"/>
      <c r="BP42" s="962"/>
      <c r="BQ42" s="962"/>
      <c r="BR42" s="962"/>
      <c r="BS42" s="962"/>
      <c r="BT42" s="962"/>
      <c r="BU42" s="962"/>
      <c r="BV42" s="962"/>
      <c r="BW42" s="962"/>
      <c r="BX42" s="962"/>
      <c r="BY42" s="962"/>
      <c r="BZ42" s="962"/>
      <c r="CA42" s="962"/>
      <c r="CB42" s="962"/>
      <c r="CC42" s="962"/>
      <c r="CD42" s="962"/>
      <c r="CE42" s="962"/>
      <c r="CF42" s="962"/>
      <c r="CG42" s="962"/>
      <c r="CH42" s="962"/>
      <c r="CI42" s="962"/>
      <c r="CJ42" s="962"/>
      <c r="CK42" s="962"/>
      <c r="CL42" s="962"/>
      <c r="CM42" s="962"/>
      <c r="CN42" s="962"/>
      <c r="CO42" s="962"/>
      <c r="CP42" s="962"/>
      <c r="CQ42" s="962"/>
      <c r="CR42" s="962"/>
      <c r="CS42" s="962"/>
      <c r="CT42" s="962"/>
      <c r="CU42" s="962"/>
      <c r="CV42" s="962"/>
      <c r="CW42" s="962"/>
      <c r="CX42" s="962"/>
      <c r="CY42" s="962"/>
      <c r="CZ42" s="962"/>
      <c r="DA42" s="962"/>
      <c r="DB42" s="962"/>
      <c r="DC42" s="962"/>
      <c r="DD42" s="962"/>
      <c r="DE42" s="962"/>
      <c r="DF42" s="962"/>
      <c r="DG42" s="962"/>
      <c r="DH42" s="962"/>
      <c r="DI42" s="962"/>
      <c r="DJ42" s="962"/>
      <c r="DK42" s="962"/>
      <c r="DL42" s="962"/>
      <c r="DM42" s="962"/>
      <c r="DN42" s="962"/>
      <c r="DO42" s="962"/>
      <c r="DP42" s="962"/>
      <c r="DQ42" s="962"/>
      <c r="DR42" s="962"/>
      <c r="DS42" s="962"/>
      <c r="DT42" s="962"/>
      <c r="DU42" s="962"/>
      <c r="DV42" s="962"/>
      <c r="DW42" s="962"/>
      <c r="DX42" s="962"/>
      <c r="DY42" s="962"/>
      <c r="DZ42" s="962"/>
      <c r="EA42" s="962"/>
      <c r="EB42" s="962"/>
      <c r="EC42" s="962"/>
      <c r="ED42" s="962"/>
      <c r="EE42" s="962"/>
      <c r="EF42" s="962"/>
      <c r="EG42" s="962"/>
      <c r="EH42" s="962"/>
      <c r="EI42" s="962"/>
      <c r="EJ42" s="962"/>
      <c r="EK42" s="962"/>
      <c r="EL42" s="962"/>
      <c r="EM42" s="962"/>
      <c r="EN42" s="962"/>
      <c r="EO42" s="962"/>
      <c r="EP42" s="962"/>
      <c r="EQ42" s="962"/>
      <c r="ER42" s="962"/>
      <c r="ES42" s="962"/>
      <c r="ET42" s="962"/>
      <c r="EU42" s="962"/>
      <c r="EV42" s="962"/>
      <c r="EW42" s="962"/>
      <c r="EX42" s="962"/>
      <c r="EY42" s="962"/>
      <c r="EZ42" s="962"/>
      <c r="FA42" s="962"/>
      <c r="FB42" s="962"/>
      <c r="FC42" s="962"/>
      <c r="FD42" s="962"/>
      <c r="FE42" s="962"/>
      <c r="FF42" s="962"/>
      <c r="FG42" s="962"/>
      <c r="FH42" s="962"/>
      <c r="FI42" s="962"/>
      <c r="FJ42" s="962"/>
      <c r="FK42" s="962"/>
      <c r="FL42" s="962"/>
      <c r="FM42" s="962"/>
      <c r="FN42" s="962"/>
      <c r="FO42" s="962"/>
      <c r="FP42" s="962"/>
      <c r="FQ42" s="962"/>
      <c r="FR42" s="962"/>
      <c r="FS42" s="962"/>
      <c r="FT42" s="962"/>
      <c r="FU42" s="962"/>
      <c r="FV42" s="962"/>
      <c r="FW42" s="962"/>
      <c r="FX42" s="962"/>
      <c r="FY42" s="962"/>
      <c r="FZ42" s="962"/>
      <c r="GA42" s="962"/>
      <c r="GB42" s="962"/>
      <c r="GC42" s="962"/>
      <c r="GD42" s="962"/>
      <c r="GE42" s="962"/>
      <c r="GF42" s="962"/>
      <c r="GG42" s="962"/>
      <c r="GH42" s="962"/>
      <c r="GI42" s="962"/>
      <c r="GJ42" s="962"/>
      <c r="GK42" s="962"/>
      <c r="GL42" s="962"/>
      <c r="GM42" s="962"/>
      <c r="GN42" s="962"/>
      <c r="GO42" s="962"/>
      <c r="GP42" s="962"/>
      <c r="GQ42" s="962"/>
      <c r="GR42" s="962"/>
      <c r="GS42" s="962"/>
      <c r="GT42" s="962"/>
      <c r="GU42" s="962"/>
      <c r="GV42" s="962"/>
      <c r="GW42" s="962"/>
      <c r="GX42" s="962"/>
      <c r="GY42" s="962"/>
      <c r="GZ42" s="962"/>
      <c r="HA42" s="962"/>
      <c r="HB42" s="962"/>
      <c r="HC42" s="962"/>
      <c r="HD42" s="962"/>
      <c r="HE42" s="962"/>
      <c r="HF42" s="962"/>
      <c r="HG42" s="962"/>
      <c r="HH42" s="962"/>
      <c r="HI42" s="962"/>
      <c r="HJ42" s="962"/>
      <c r="HK42" s="962"/>
      <c r="HL42" s="962"/>
      <c r="HM42" s="962"/>
      <c r="HN42" s="962"/>
      <c r="HO42" s="962"/>
      <c r="HP42" s="962"/>
      <c r="HQ42" s="962"/>
      <c r="HR42" s="962"/>
      <c r="HS42" s="962"/>
      <c r="HT42" s="962"/>
      <c r="HU42" s="962"/>
      <c r="HV42" s="962"/>
      <c r="HW42" s="962"/>
      <c r="HX42" s="962"/>
      <c r="HY42" s="962"/>
      <c r="HZ42" s="962"/>
      <c r="IA42" s="962"/>
      <c r="IB42" s="962"/>
      <c r="IC42" s="962"/>
      <c r="ID42" s="962"/>
      <c r="IE42" s="962"/>
      <c r="IF42" s="962"/>
      <c r="IG42" s="962"/>
      <c r="IH42" s="962"/>
      <c r="II42" s="962"/>
      <c r="IJ42" s="962"/>
      <c r="IK42" s="962"/>
      <c r="IL42" s="962"/>
      <c r="IM42" s="962"/>
      <c r="IN42" s="962"/>
      <c r="IO42" s="962"/>
      <c r="IP42" s="962"/>
      <c r="IQ42" s="962"/>
      <c r="IR42" s="962"/>
      <c r="IS42" s="962"/>
      <c r="IT42" s="962"/>
      <c r="IU42" s="962"/>
      <c r="IV42" s="962"/>
    </row>
    <row r="43" spans="1:256" s="1041" customFormat="1">
      <c r="A43" s="957"/>
      <c r="B43" s="978"/>
      <c r="C43" s="957"/>
      <c r="D43" s="1191"/>
      <c r="E43" s="1006"/>
      <c r="F43" s="1006"/>
      <c r="G43" s="975"/>
      <c r="H43" s="975"/>
      <c r="I43" s="962"/>
      <c r="J43" s="964"/>
      <c r="K43" s="962"/>
      <c r="L43" s="962"/>
      <c r="M43" s="964"/>
      <c r="N43" s="962"/>
      <c r="O43" s="962"/>
      <c r="P43" s="962"/>
      <c r="Q43" s="962"/>
      <c r="R43" s="962"/>
      <c r="S43" s="962"/>
      <c r="T43" s="962"/>
      <c r="U43" s="962"/>
      <c r="V43" s="962"/>
      <c r="W43" s="962"/>
      <c r="X43" s="962"/>
      <c r="Y43" s="962"/>
      <c r="Z43" s="962"/>
      <c r="AA43" s="962"/>
      <c r="AB43" s="962"/>
      <c r="AC43" s="962"/>
      <c r="AD43" s="962"/>
      <c r="AE43" s="962"/>
      <c r="AF43" s="962"/>
      <c r="AG43" s="962"/>
      <c r="AH43" s="962"/>
      <c r="AI43" s="962"/>
      <c r="AJ43" s="962"/>
      <c r="AK43" s="962"/>
      <c r="AL43" s="962"/>
      <c r="AM43" s="962"/>
      <c r="AN43" s="962"/>
      <c r="AO43" s="962"/>
      <c r="AP43" s="962"/>
      <c r="AQ43" s="962"/>
      <c r="AR43" s="962"/>
      <c r="AS43" s="962"/>
      <c r="AT43" s="962"/>
      <c r="AU43" s="962"/>
      <c r="AV43" s="962"/>
      <c r="AW43" s="962"/>
      <c r="AX43" s="962"/>
      <c r="AY43" s="962"/>
      <c r="AZ43" s="962"/>
      <c r="BA43" s="962"/>
      <c r="BB43" s="962"/>
      <c r="BC43" s="962"/>
      <c r="BD43" s="962"/>
      <c r="BE43" s="962"/>
      <c r="BF43" s="962"/>
      <c r="BG43" s="962"/>
      <c r="BH43" s="962"/>
      <c r="BI43" s="962"/>
      <c r="BJ43" s="962"/>
      <c r="BK43" s="962"/>
      <c r="BL43" s="962"/>
      <c r="BM43" s="962"/>
      <c r="BN43" s="962"/>
      <c r="BO43" s="962"/>
      <c r="BP43" s="962"/>
      <c r="BQ43" s="962"/>
      <c r="BR43" s="962"/>
      <c r="BS43" s="962"/>
      <c r="BT43" s="962"/>
      <c r="BU43" s="962"/>
      <c r="BV43" s="962"/>
      <c r="BW43" s="962"/>
      <c r="BX43" s="962"/>
      <c r="BY43" s="962"/>
      <c r="BZ43" s="962"/>
      <c r="CA43" s="962"/>
      <c r="CB43" s="962"/>
      <c r="CC43" s="962"/>
      <c r="CD43" s="962"/>
      <c r="CE43" s="962"/>
      <c r="CF43" s="962"/>
      <c r="CG43" s="962"/>
      <c r="CH43" s="962"/>
      <c r="CI43" s="962"/>
      <c r="CJ43" s="962"/>
      <c r="CK43" s="962"/>
      <c r="CL43" s="962"/>
      <c r="CM43" s="962"/>
      <c r="CN43" s="962"/>
      <c r="CO43" s="962"/>
      <c r="CP43" s="962"/>
      <c r="CQ43" s="962"/>
      <c r="CR43" s="962"/>
      <c r="CS43" s="962"/>
      <c r="CT43" s="962"/>
      <c r="CU43" s="962"/>
      <c r="CV43" s="962"/>
      <c r="CW43" s="962"/>
      <c r="CX43" s="962"/>
      <c r="CY43" s="962"/>
      <c r="CZ43" s="962"/>
      <c r="DA43" s="962"/>
      <c r="DB43" s="962"/>
      <c r="DC43" s="962"/>
      <c r="DD43" s="962"/>
      <c r="DE43" s="962"/>
      <c r="DF43" s="962"/>
      <c r="DG43" s="962"/>
      <c r="DH43" s="962"/>
      <c r="DI43" s="962"/>
      <c r="DJ43" s="962"/>
      <c r="DK43" s="962"/>
      <c r="DL43" s="962"/>
      <c r="DM43" s="962"/>
      <c r="DN43" s="962"/>
      <c r="DO43" s="962"/>
      <c r="DP43" s="962"/>
      <c r="DQ43" s="962"/>
      <c r="DR43" s="962"/>
      <c r="DS43" s="962"/>
      <c r="DT43" s="962"/>
      <c r="DU43" s="962"/>
      <c r="DV43" s="962"/>
      <c r="DW43" s="962"/>
      <c r="DX43" s="962"/>
      <c r="DY43" s="962"/>
      <c r="DZ43" s="962"/>
      <c r="EA43" s="962"/>
      <c r="EB43" s="962"/>
      <c r="EC43" s="962"/>
      <c r="ED43" s="962"/>
      <c r="EE43" s="962"/>
      <c r="EF43" s="962"/>
      <c r="EG43" s="962"/>
      <c r="EH43" s="962"/>
      <c r="EI43" s="962"/>
      <c r="EJ43" s="962"/>
      <c r="EK43" s="962"/>
      <c r="EL43" s="962"/>
      <c r="EM43" s="962"/>
      <c r="EN43" s="962"/>
      <c r="EO43" s="962"/>
      <c r="EP43" s="962"/>
      <c r="EQ43" s="962"/>
      <c r="ER43" s="962"/>
      <c r="ES43" s="962"/>
      <c r="ET43" s="962"/>
      <c r="EU43" s="962"/>
      <c r="EV43" s="962"/>
      <c r="EW43" s="962"/>
      <c r="EX43" s="962"/>
      <c r="EY43" s="962"/>
      <c r="EZ43" s="962"/>
      <c r="FA43" s="962"/>
      <c r="FB43" s="962"/>
      <c r="FC43" s="962"/>
      <c r="FD43" s="962"/>
      <c r="FE43" s="962"/>
      <c r="FF43" s="962"/>
      <c r="FG43" s="962"/>
      <c r="FH43" s="962"/>
      <c r="FI43" s="962"/>
      <c r="FJ43" s="962"/>
      <c r="FK43" s="962"/>
      <c r="FL43" s="962"/>
      <c r="FM43" s="962"/>
      <c r="FN43" s="962"/>
      <c r="FO43" s="962"/>
      <c r="FP43" s="962"/>
      <c r="FQ43" s="962"/>
      <c r="FR43" s="962"/>
      <c r="FS43" s="962"/>
      <c r="FT43" s="962"/>
      <c r="FU43" s="962"/>
      <c r="FV43" s="962"/>
      <c r="FW43" s="962"/>
      <c r="FX43" s="962"/>
      <c r="FY43" s="962"/>
      <c r="FZ43" s="962"/>
      <c r="GA43" s="962"/>
      <c r="GB43" s="962"/>
      <c r="GC43" s="962"/>
      <c r="GD43" s="962"/>
      <c r="GE43" s="962"/>
      <c r="GF43" s="962"/>
      <c r="GG43" s="962"/>
      <c r="GH43" s="962"/>
      <c r="GI43" s="962"/>
      <c r="GJ43" s="962"/>
      <c r="GK43" s="962"/>
      <c r="GL43" s="962"/>
      <c r="GM43" s="962"/>
      <c r="GN43" s="962"/>
      <c r="GO43" s="962"/>
      <c r="GP43" s="962"/>
      <c r="GQ43" s="962"/>
      <c r="GR43" s="962"/>
      <c r="GS43" s="962"/>
      <c r="GT43" s="962"/>
      <c r="GU43" s="962"/>
      <c r="GV43" s="962"/>
      <c r="GW43" s="962"/>
      <c r="GX43" s="962"/>
      <c r="GY43" s="962"/>
      <c r="GZ43" s="962"/>
      <c r="HA43" s="962"/>
      <c r="HB43" s="962"/>
      <c r="HC43" s="962"/>
      <c r="HD43" s="962"/>
      <c r="HE43" s="962"/>
      <c r="HF43" s="962"/>
      <c r="HG43" s="962"/>
      <c r="HH43" s="962"/>
      <c r="HI43" s="962"/>
      <c r="HJ43" s="962"/>
      <c r="HK43" s="962"/>
      <c r="HL43" s="962"/>
      <c r="HM43" s="962"/>
      <c r="HN43" s="962"/>
      <c r="HO43" s="962"/>
      <c r="HP43" s="962"/>
      <c r="HQ43" s="962"/>
      <c r="HR43" s="962"/>
      <c r="HS43" s="962"/>
      <c r="HT43" s="962"/>
      <c r="HU43" s="962"/>
      <c r="HV43" s="962"/>
      <c r="HW43" s="962"/>
      <c r="HX43" s="962"/>
      <c r="HY43" s="962"/>
      <c r="HZ43" s="962"/>
      <c r="IA43" s="962"/>
      <c r="IB43" s="962"/>
      <c r="IC43" s="962"/>
      <c r="ID43" s="962"/>
      <c r="IE43" s="962"/>
      <c r="IF43" s="962"/>
      <c r="IG43" s="962"/>
      <c r="IH43" s="962"/>
      <c r="II43" s="962"/>
      <c r="IJ43" s="962"/>
      <c r="IK43" s="962"/>
      <c r="IL43" s="962"/>
      <c r="IM43" s="962"/>
      <c r="IN43" s="962"/>
      <c r="IO43" s="962"/>
      <c r="IP43" s="962"/>
      <c r="IQ43" s="962"/>
      <c r="IR43" s="962"/>
      <c r="IS43" s="962"/>
      <c r="IT43" s="962"/>
      <c r="IU43" s="962"/>
      <c r="IV43" s="962"/>
    </row>
    <row r="44" spans="1:256" s="1041" customFormat="1" ht="15" customHeight="1">
      <c r="A44" s="957"/>
      <c r="B44" s="978"/>
      <c r="C44" s="957"/>
      <c r="D44" s="1191"/>
      <c r="E44" s="1006"/>
      <c r="F44" s="1006"/>
      <c r="G44" s="975"/>
      <c r="H44" s="975"/>
      <c r="I44" s="962"/>
      <c r="J44" s="964"/>
      <c r="K44" s="962"/>
      <c r="L44" s="962"/>
      <c r="M44" s="964"/>
      <c r="N44" s="962"/>
      <c r="O44" s="962"/>
      <c r="P44" s="962"/>
      <c r="Q44" s="962"/>
      <c r="R44" s="962"/>
      <c r="S44" s="962"/>
      <c r="T44" s="962"/>
      <c r="U44" s="962"/>
      <c r="V44" s="962"/>
      <c r="W44" s="962"/>
      <c r="X44" s="962"/>
      <c r="Y44" s="962"/>
      <c r="Z44" s="962"/>
      <c r="AA44" s="962"/>
      <c r="AB44" s="962"/>
      <c r="AC44" s="962"/>
      <c r="AD44" s="962"/>
      <c r="AE44" s="962"/>
      <c r="AF44" s="962"/>
      <c r="AG44" s="962"/>
      <c r="AH44" s="962"/>
      <c r="AI44" s="962"/>
      <c r="AJ44" s="962"/>
      <c r="AK44" s="962"/>
      <c r="AL44" s="962"/>
      <c r="AM44" s="962"/>
      <c r="AN44" s="962"/>
      <c r="AO44" s="962"/>
      <c r="AP44" s="962"/>
      <c r="AQ44" s="962"/>
      <c r="AR44" s="962"/>
      <c r="AS44" s="962"/>
      <c r="AT44" s="962"/>
      <c r="AU44" s="962"/>
      <c r="AV44" s="962"/>
      <c r="AW44" s="962"/>
      <c r="AX44" s="962"/>
      <c r="AY44" s="962"/>
      <c r="AZ44" s="962"/>
      <c r="BA44" s="962"/>
      <c r="BB44" s="962"/>
      <c r="BC44" s="962"/>
      <c r="BD44" s="962"/>
      <c r="BE44" s="962"/>
      <c r="BF44" s="962"/>
      <c r="BG44" s="962"/>
      <c r="BH44" s="962"/>
      <c r="BI44" s="962"/>
      <c r="BJ44" s="962"/>
      <c r="BK44" s="962"/>
      <c r="BL44" s="962"/>
      <c r="BM44" s="962"/>
      <c r="BN44" s="962"/>
      <c r="BO44" s="962"/>
      <c r="BP44" s="962"/>
      <c r="BQ44" s="962"/>
      <c r="BR44" s="962"/>
      <c r="BS44" s="962"/>
      <c r="BT44" s="962"/>
      <c r="BU44" s="962"/>
      <c r="BV44" s="962"/>
      <c r="BW44" s="962"/>
      <c r="BX44" s="962"/>
      <c r="BY44" s="962"/>
      <c r="BZ44" s="962"/>
      <c r="CA44" s="962"/>
      <c r="CB44" s="962"/>
      <c r="CC44" s="962"/>
      <c r="CD44" s="962"/>
      <c r="CE44" s="962"/>
      <c r="CF44" s="962"/>
      <c r="CG44" s="962"/>
      <c r="CH44" s="962"/>
      <c r="CI44" s="962"/>
      <c r="CJ44" s="962"/>
      <c r="CK44" s="962"/>
      <c r="CL44" s="962"/>
      <c r="CM44" s="962"/>
      <c r="CN44" s="962"/>
      <c r="CO44" s="962"/>
      <c r="CP44" s="962"/>
      <c r="CQ44" s="962"/>
      <c r="CR44" s="962"/>
      <c r="CS44" s="962"/>
      <c r="CT44" s="962"/>
      <c r="CU44" s="962"/>
      <c r="CV44" s="962"/>
      <c r="CW44" s="962"/>
      <c r="CX44" s="962"/>
      <c r="CY44" s="962"/>
      <c r="CZ44" s="962"/>
      <c r="DA44" s="962"/>
      <c r="DB44" s="962"/>
      <c r="DC44" s="962"/>
      <c r="DD44" s="962"/>
      <c r="DE44" s="962"/>
      <c r="DF44" s="962"/>
      <c r="DG44" s="962"/>
      <c r="DH44" s="962"/>
      <c r="DI44" s="962"/>
      <c r="DJ44" s="962"/>
      <c r="DK44" s="962"/>
      <c r="DL44" s="962"/>
      <c r="DM44" s="962"/>
      <c r="DN44" s="962"/>
      <c r="DO44" s="962"/>
      <c r="DP44" s="962"/>
      <c r="DQ44" s="962"/>
      <c r="DR44" s="962"/>
      <c r="DS44" s="962"/>
      <c r="DT44" s="962"/>
      <c r="DU44" s="962"/>
      <c r="DV44" s="962"/>
      <c r="DW44" s="962"/>
      <c r="DX44" s="962"/>
      <c r="DY44" s="962"/>
      <c r="DZ44" s="962"/>
      <c r="EA44" s="962"/>
      <c r="EB44" s="962"/>
      <c r="EC44" s="962"/>
      <c r="ED44" s="962"/>
      <c r="EE44" s="962"/>
      <c r="EF44" s="962"/>
      <c r="EG44" s="962"/>
      <c r="EH44" s="962"/>
      <c r="EI44" s="962"/>
      <c r="EJ44" s="962"/>
      <c r="EK44" s="962"/>
      <c r="EL44" s="962"/>
      <c r="EM44" s="962"/>
      <c r="EN44" s="962"/>
      <c r="EO44" s="962"/>
      <c r="EP44" s="962"/>
      <c r="EQ44" s="962"/>
      <c r="ER44" s="962"/>
      <c r="ES44" s="962"/>
      <c r="ET44" s="962"/>
      <c r="EU44" s="962"/>
      <c r="EV44" s="962"/>
      <c r="EW44" s="962"/>
      <c r="EX44" s="962"/>
      <c r="EY44" s="962"/>
      <c r="EZ44" s="962"/>
      <c r="FA44" s="962"/>
      <c r="FB44" s="962"/>
      <c r="FC44" s="962"/>
      <c r="FD44" s="962"/>
      <c r="FE44" s="962"/>
      <c r="FF44" s="962"/>
      <c r="FG44" s="962"/>
      <c r="FH44" s="962"/>
      <c r="FI44" s="962"/>
      <c r="FJ44" s="962"/>
      <c r="FK44" s="962"/>
      <c r="FL44" s="962"/>
      <c r="FM44" s="962"/>
      <c r="FN44" s="962"/>
      <c r="FO44" s="962"/>
      <c r="FP44" s="962"/>
      <c r="FQ44" s="962"/>
      <c r="FR44" s="962"/>
      <c r="FS44" s="962"/>
      <c r="FT44" s="962"/>
      <c r="FU44" s="962"/>
      <c r="FV44" s="962"/>
      <c r="FW44" s="962"/>
      <c r="FX44" s="962"/>
      <c r="FY44" s="962"/>
      <c r="FZ44" s="962"/>
      <c r="GA44" s="962"/>
      <c r="GB44" s="962"/>
      <c r="GC44" s="962"/>
      <c r="GD44" s="962"/>
      <c r="GE44" s="962"/>
      <c r="GF44" s="962"/>
      <c r="GG44" s="962"/>
      <c r="GH44" s="962"/>
      <c r="GI44" s="962"/>
      <c r="GJ44" s="962"/>
      <c r="GK44" s="962"/>
      <c r="GL44" s="962"/>
      <c r="GM44" s="962"/>
      <c r="GN44" s="962"/>
      <c r="GO44" s="962"/>
      <c r="GP44" s="962"/>
      <c r="GQ44" s="962"/>
      <c r="GR44" s="962"/>
      <c r="GS44" s="962"/>
      <c r="GT44" s="962"/>
      <c r="GU44" s="962"/>
      <c r="GV44" s="962"/>
      <c r="GW44" s="962"/>
      <c r="GX44" s="962"/>
      <c r="GY44" s="962"/>
      <c r="GZ44" s="962"/>
      <c r="HA44" s="962"/>
      <c r="HB44" s="962"/>
      <c r="HC44" s="962"/>
      <c r="HD44" s="962"/>
      <c r="HE44" s="962"/>
      <c r="HF44" s="962"/>
      <c r="HG44" s="962"/>
      <c r="HH44" s="962"/>
      <c r="HI44" s="962"/>
      <c r="HJ44" s="962"/>
      <c r="HK44" s="962"/>
      <c r="HL44" s="962"/>
      <c r="HM44" s="962"/>
      <c r="HN44" s="962"/>
      <c r="HO44" s="962"/>
      <c r="HP44" s="962"/>
      <c r="HQ44" s="962"/>
      <c r="HR44" s="962"/>
      <c r="HS44" s="962"/>
      <c r="HT44" s="962"/>
      <c r="HU44" s="962"/>
      <c r="HV44" s="962"/>
      <c r="HW44" s="962"/>
      <c r="HX44" s="962"/>
      <c r="HY44" s="962"/>
      <c r="HZ44" s="962"/>
      <c r="IA44" s="962"/>
      <c r="IB44" s="962"/>
      <c r="IC44" s="962"/>
      <c r="ID44" s="962"/>
      <c r="IE44" s="962"/>
      <c r="IF44" s="962"/>
      <c r="IG44" s="962"/>
      <c r="IH44" s="962"/>
      <c r="II44" s="962"/>
      <c r="IJ44" s="962"/>
      <c r="IK44" s="962"/>
      <c r="IL44" s="962"/>
      <c r="IM44" s="962"/>
      <c r="IN44" s="962"/>
      <c r="IO44" s="962"/>
      <c r="IP44" s="962"/>
      <c r="IQ44" s="962"/>
      <c r="IR44" s="962"/>
      <c r="IS44" s="962"/>
      <c r="IT44" s="962"/>
      <c r="IU44" s="962"/>
      <c r="IV44" s="962"/>
    </row>
    <row r="45" spans="1:256" s="1041" customFormat="1" ht="15" customHeight="1">
      <c r="A45" s="957"/>
      <c r="B45" s="978"/>
      <c r="C45" s="957"/>
      <c r="D45" s="1191"/>
      <c r="E45" s="1006"/>
      <c r="F45" s="1006"/>
      <c r="G45" s="975"/>
      <c r="H45" s="975"/>
      <c r="I45" s="962"/>
      <c r="J45" s="964"/>
      <c r="K45" s="962"/>
      <c r="L45" s="962"/>
      <c r="M45" s="964"/>
      <c r="N45" s="962"/>
      <c r="O45" s="962"/>
      <c r="P45" s="962"/>
      <c r="Q45" s="962"/>
      <c r="R45" s="962"/>
      <c r="S45" s="962"/>
      <c r="T45" s="962"/>
      <c r="U45" s="962"/>
      <c r="V45" s="962"/>
      <c r="W45" s="962"/>
      <c r="X45" s="962"/>
      <c r="Y45" s="962"/>
      <c r="Z45" s="962"/>
      <c r="AA45" s="962"/>
      <c r="AB45" s="962"/>
      <c r="AC45" s="962"/>
      <c r="AD45" s="962"/>
      <c r="AE45" s="962"/>
      <c r="AF45" s="962"/>
      <c r="AG45" s="962"/>
      <c r="AH45" s="962"/>
      <c r="AI45" s="962"/>
      <c r="AJ45" s="962"/>
      <c r="AK45" s="962"/>
      <c r="AL45" s="962"/>
      <c r="AM45" s="962"/>
      <c r="AN45" s="962"/>
      <c r="AO45" s="962"/>
      <c r="AP45" s="962"/>
      <c r="AQ45" s="962"/>
      <c r="AR45" s="962"/>
      <c r="AS45" s="962"/>
      <c r="AT45" s="962"/>
      <c r="AU45" s="962"/>
      <c r="AV45" s="962"/>
      <c r="AW45" s="962"/>
      <c r="AX45" s="962"/>
      <c r="AY45" s="962"/>
      <c r="AZ45" s="962"/>
      <c r="BA45" s="962"/>
      <c r="BB45" s="962"/>
      <c r="BC45" s="962"/>
      <c r="BD45" s="962"/>
      <c r="BE45" s="962"/>
      <c r="BF45" s="962"/>
      <c r="BG45" s="962"/>
      <c r="BH45" s="962"/>
      <c r="BI45" s="962"/>
      <c r="BJ45" s="962"/>
      <c r="BK45" s="962"/>
      <c r="BL45" s="962"/>
      <c r="BM45" s="962"/>
      <c r="BN45" s="962"/>
      <c r="BO45" s="962"/>
      <c r="BP45" s="962"/>
      <c r="BQ45" s="962"/>
      <c r="BR45" s="962"/>
      <c r="BS45" s="962"/>
      <c r="BT45" s="962"/>
      <c r="BU45" s="962"/>
      <c r="BV45" s="962"/>
      <c r="BW45" s="962"/>
      <c r="BX45" s="962"/>
      <c r="BY45" s="962"/>
      <c r="BZ45" s="962"/>
      <c r="CA45" s="962"/>
      <c r="CB45" s="962"/>
      <c r="CC45" s="962"/>
      <c r="CD45" s="962"/>
      <c r="CE45" s="962"/>
      <c r="CF45" s="962"/>
      <c r="CG45" s="962"/>
      <c r="CH45" s="962"/>
      <c r="CI45" s="962"/>
      <c r="CJ45" s="962"/>
      <c r="CK45" s="962"/>
      <c r="CL45" s="962"/>
      <c r="CM45" s="962"/>
      <c r="CN45" s="962"/>
      <c r="CO45" s="962"/>
      <c r="CP45" s="962"/>
      <c r="CQ45" s="962"/>
      <c r="CR45" s="962"/>
      <c r="CS45" s="962"/>
      <c r="CT45" s="962"/>
      <c r="CU45" s="962"/>
      <c r="CV45" s="962"/>
      <c r="CW45" s="962"/>
      <c r="CX45" s="962"/>
      <c r="CY45" s="962"/>
      <c r="CZ45" s="962"/>
      <c r="DA45" s="962"/>
      <c r="DB45" s="962"/>
      <c r="DC45" s="962"/>
      <c r="DD45" s="962"/>
      <c r="DE45" s="962"/>
      <c r="DF45" s="962"/>
      <c r="DG45" s="962"/>
      <c r="DH45" s="962"/>
      <c r="DI45" s="962"/>
      <c r="DJ45" s="962"/>
      <c r="DK45" s="962"/>
      <c r="DL45" s="962"/>
      <c r="DM45" s="962"/>
      <c r="DN45" s="962"/>
      <c r="DO45" s="962"/>
      <c r="DP45" s="962"/>
      <c r="DQ45" s="962"/>
      <c r="DR45" s="962"/>
      <c r="DS45" s="962"/>
      <c r="DT45" s="962"/>
      <c r="DU45" s="962"/>
      <c r="DV45" s="962"/>
      <c r="DW45" s="962"/>
      <c r="DX45" s="962"/>
      <c r="DY45" s="962"/>
      <c r="DZ45" s="962"/>
      <c r="EA45" s="962"/>
      <c r="EB45" s="962"/>
      <c r="EC45" s="962"/>
      <c r="ED45" s="962"/>
      <c r="EE45" s="962"/>
      <c r="EF45" s="962"/>
      <c r="EG45" s="962"/>
      <c r="EH45" s="962"/>
      <c r="EI45" s="962"/>
      <c r="EJ45" s="962"/>
      <c r="EK45" s="962"/>
      <c r="EL45" s="962"/>
      <c r="EM45" s="962"/>
      <c r="EN45" s="962"/>
      <c r="EO45" s="962"/>
      <c r="EP45" s="962"/>
      <c r="EQ45" s="962"/>
      <c r="ER45" s="962"/>
      <c r="ES45" s="962"/>
      <c r="ET45" s="962"/>
      <c r="EU45" s="962"/>
      <c r="EV45" s="962"/>
      <c r="EW45" s="962"/>
      <c r="EX45" s="962"/>
      <c r="EY45" s="962"/>
      <c r="EZ45" s="962"/>
      <c r="FA45" s="962"/>
      <c r="FB45" s="962"/>
      <c r="FC45" s="962"/>
      <c r="FD45" s="962"/>
      <c r="FE45" s="962"/>
      <c r="FF45" s="962"/>
      <c r="FG45" s="962"/>
      <c r="FH45" s="962"/>
      <c r="FI45" s="962"/>
      <c r="FJ45" s="962"/>
      <c r="FK45" s="962"/>
      <c r="FL45" s="962"/>
      <c r="FM45" s="962"/>
      <c r="FN45" s="962"/>
      <c r="FO45" s="962"/>
      <c r="FP45" s="962"/>
      <c r="FQ45" s="962"/>
      <c r="FR45" s="962"/>
      <c r="FS45" s="962"/>
      <c r="FT45" s="962"/>
      <c r="FU45" s="962"/>
      <c r="FV45" s="962"/>
      <c r="FW45" s="962"/>
      <c r="FX45" s="962"/>
      <c r="FY45" s="962"/>
      <c r="FZ45" s="962"/>
      <c r="GA45" s="962"/>
      <c r="GB45" s="962"/>
      <c r="GC45" s="962"/>
      <c r="GD45" s="962"/>
      <c r="GE45" s="962"/>
      <c r="GF45" s="962"/>
      <c r="GG45" s="962"/>
      <c r="GH45" s="962"/>
      <c r="GI45" s="962"/>
      <c r="GJ45" s="962"/>
      <c r="GK45" s="962"/>
      <c r="GL45" s="962"/>
      <c r="GM45" s="962"/>
      <c r="GN45" s="962"/>
      <c r="GO45" s="962"/>
      <c r="GP45" s="962"/>
      <c r="GQ45" s="962"/>
      <c r="GR45" s="962"/>
      <c r="GS45" s="962"/>
      <c r="GT45" s="962"/>
      <c r="GU45" s="962"/>
      <c r="GV45" s="962"/>
      <c r="GW45" s="962"/>
      <c r="GX45" s="962"/>
      <c r="GY45" s="962"/>
      <c r="GZ45" s="962"/>
      <c r="HA45" s="962"/>
      <c r="HB45" s="962"/>
      <c r="HC45" s="962"/>
      <c r="HD45" s="962"/>
      <c r="HE45" s="962"/>
      <c r="HF45" s="962"/>
      <c r="HG45" s="962"/>
      <c r="HH45" s="962"/>
      <c r="HI45" s="962"/>
      <c r="HJ45" s="962"/>
      <c r="HK45" s="962"/>
      <c r="HL45" s="962"/>
      <c r="HM45" s="962"/>
      <c r="HN45" s="962"/>
      <c r="HO45" s="962"/>
      <c r="HP45" s="962"/>
      <c r="HQ45" s="962"/>
      <c r="HR45" s="962"/>
      <c r="HS45" s="962"/>
      <c r="HT45" s="962"/>
      <c r="HU45" s="962"/>
      <c r="HV45" s="962"/>
      <c r="HW45" s="962"/>
      <c r="HX45" s="962"/>
      <c r="HY45" s="962"/>
      <c r="HZ45" s="962"/>
      <c r="IA45" s="962"/>
      <c r="IB45" s="962"/>
      <c r="IC45" s="962"/>
      <c r="ID45" s="962"/>
      <c r="IE45" s="962"/>
      <c r="IF45" s="962"/>
      <c r="IG45" s="962"/>
      <c r="IH45" s="962"/>
      <c r="II45" s="962"/>
      <c r="IJ45" s="962"/>
      <c r="IK45" s="962"/>
      <c r="IL45" s="962"/>
      <c r="IM45" s="962"/>
      <c r="IN45" s="962"/>
      <c r="IO45" s="962"/>
      <c r="IP45" s="962"/>
      <c r="IQ45" s="962"/>
      <c r="IR45" s="962"/>
      <c r="IS45" s="962"/>
      <c r="IT45" s="962"/>
      <c r="IU45" s="962"/>
      <c r="IV45" s="962"/>
    </row>
    <row r="46" spans="1:256" s="1041" customFormat="1" ht="15" customHeight="1">
      <c r="A46" s="957"/>
      <c r="B46" s="978"/>
      <c r="C46" s="957"/>
      <c r="D46" s="1191"/>
      <c r="E46" s="1006"/>
      <c r="F46" s="1006"/>
      <c r="G46" s="975"/>
      <c r="H46" s="975"/>
      <c r="I46" s="962"/>
      <c r="J46" s="964"/>
      <c r="K46" s="962"/>
      <c r="L46" s="962"/>
      <c r="M46" s="964"/>
      <c r="N46" s="962"/>
      <c r="O46" s="962"/>
      <c r="P46" s="962"/>
      <c r="Q46" s="962"/>
      <c r="R46" s="962"/>
      <c r="S46" s="962"/>
      <c r="T46" s="962"/>
      <c r="U46" s="962"/>
      <c r="V46" s="962"/>
      <c r="W46" s="962"/>
      <c r="X46" s="962"/>
      <c r="Y46" s="962"/>
      <c r="Z46" s="962"/>
      <c r="AA46" s="962"/>
      <c r="AB46" s="962"/>
      <c r="AC46" s="962"/>
      <c r="AD46" s="962"/>
      <c r="AE46" s="962"/>
      <c r="AF46" s="962"/>
      <c r="AG46" s="962"/>
      <c r="AH46" s="962"/>
      <c r="AI46" s="962"/>
      <c r="AJ46" s="962"/>
      <c r="AK46" s="962"/>
      <c r="AL46" s="962"/>
      <c r="AM46" s="962"/>
      <c r="AN46" s="962"/>
      <c r="AO46" s="962"/>
      <c r="AP46" s="962"/>
      <c r="AQ46" s="962"/>
      <c r="AR46" s="962"/>
      <c r="AS46" s="962"/>
      <c r="AT46" s="962"/>
      <c r="AU46" s="962"/>
      <c r="AV46" s="962"/>
      <c r="AW46" s="962"/>
      <c r="AX46" s="962"/>
      <c r="AY46" s="962"/>
      <c r="AZ46" s="962"/>
      <c r="BA46" s="962"/>
      <c r="BB46" s="962"/>
      <c r="BC46" s="962"/>
      <c r="BD46" s="962"/>
      <c r="BE46" s="962"/>
      <c r="BF46" s="962"/>
      <c r="BG46" s="962"/>
      <c r="BH46" s="962"/>
      <c r="BI46" s="962"/>
      <c r="BJ46" s="962"/>
      <c r="BK46" s="962"/>
      <c r="BL46" s="962"/>
      <c r="BM46" s="962"/>
      <c r="BN46" s="962"/>
      <c r="BO46" s="962"/>
      <c r="BP46" s="962"/>
      <c r="BQ46" s="962"/>
      <c r="BR46" s="962"/>
      <c r="BS46" s="962"/>
      <c r="BT46" s="962"/>
      <c r="BU46" s="962"/>
      <c r="BV46" s="962"/>
      <c r="BW46" s="962"/>
      <c r="BX46" s="962"/>
      <c r="BY46" s="962"/>
      <c r="BZ46" s="962"/>
      <c r="CA46" s="962"/>
      <c r="CB46" s="962"/>
      <c r="CC46" s="962"/>
      <c r="CD46" s="962"/>
      <c r="CE46" s="962"/>
      <c r="CF46" s="962"/>
      <c r="CG46" s="962"/>
      <c r="CH46" s="962"/>
      <c r="CI46" s="962"/>
      <c r="CJ46" s="962"/>
      <c r="CK46" s="962"/>
      <c r="CL46" s="962"/>
      <c r="CM46" s="962"/>
      <c r="CN46" s="962"/>
      <c r="CO46" s="962"/>
      <c r="CP46" s="962"/>
      <c r="CQ46" s="962"/>
      <c r="CR46" s="962"/>
      <c r="CS46" s="962"/>
      <c r="CT46" s="962"/>
      <c r="CU46" s="962"/>
      <c r="CV46" s="962"/>
      <c r="CW46" s="962"/>
      <c r="CX46" s="962"/>
      <c r="CY46" s="962"/>
      <c r="CZ46" s="962"/>
      <c r="DA46" s="962"/>
      <c r="DB46" s="962"/>
      <c r="DC46" s="962"/>
      <c r="DD46" s="962"/>
      <c r="DE46" s="962"/>
      <c r="DF46" s="962"/>
      <c r="DG46" s="962"/>
      <c r="DH46" s="962"/>
      <c r="DI46" s="962"/>
      <c r="DJ46" s="962"/>
      <c r="DK46" s="962"/>
      <c r="DL46" s="962"/>
      <c r="DM46" s="962"/>
      <c r="DN46" s="962"/>
      <c r="DO46" s="962"/>
      <c r="DP46" s="962"/>
      <c r="DQ46" s="962"/>
      <c r="DR46" s="962"/>
      <c r="DS46" s="962"/>
      <c r="DT46" s="962"/>
      <c r="DU46" s="962"/>
      <c r="DV46" s="962"/>
      <c r="DW46" s="962"/>
      <c r="DX46" s="962"/>
      <c r="DY46" s="962"/>
      <c r="DZ46" s="962"/>
      <c r="EA46" s="962"/>
      <c r="EB46" s="962"/>
      <c r="EC46" s="962"/>
      <c r="ED46" s="962"/>
      <c r="EE46" s="962"/>
      <c r="EF46" s="962"/>
      <c r="EG46" s="962"/>
      <c r="EH46" s="962"/>
      <c r="EI46" s="962"/>
      <c r="EJ46" s="962"/>
      <c r="EK46" s="962"/>
      <c r="EL46" s="962"/>
      <c r="EM46" s="962"/>
      <c r="EN46" s="962"/>
      <c r="EO46" s="962"/>
      <c r="EP46" s="962"/>
      <c r="EQ46" s="962"/>
      <c r="ER46" s="962"/>
      <c r="ES46" s="962"/>
      <c r="ET46" s="962"/>
      <c r="EU46" s="962"/>
      <c r="EV46" s="962"/>
      <c r="EW46" s="962"/>
      <c r="EX46" s="962"/>
      <c r="EY46" s="962"/>
      <c r="EZ46" s="962"/>
      <c r="FA46" s="962"/>
      <c r="FB46" s="962"/>
      <c r="FC46" s="962"/>
      <c r="FD46" s="962"/>
      <c r="FE46" s="962"/>
      <c r="FF46" s="962"/>
      <c r="FG46" s="962"/>
      <c r="FH46" s="962"/>
      <c r="FI46" s="962"/>
      <c r="FJ46" s="962"/>
      <c r="FK46" s="962"/>
      <c r="FL46" s="962"/>
      <c r="FM46" s="962"/>
      <c r="FN46" s="962"/>
      <c r="FO46" s="962"/>
      <c r="FP46" s="962"/>
      <c r="FQ46" s="962"/>
      <c r="FR46" s="962"/>
      <c r="FS46" s="962"/>
      <c r="FT46" s="962"/>
      <c r="FU46" s="962"/>
      <c r="FV46" s="962"/>
      <c r="FW46" s="962"/>
      <c r="FX46" s="962"/>
      <c r="FY46" s="962"/>
      <c r="FZ46" s="962"/>
      <c r="GA46" s="962"/>
      <c r="GB46" s="962"/>
      <c r="GC46" s="962"/>
      <c r="GD46" s="962"/>
      <c r="GE46" s="962"/>
      <c r="GF46" s="962"/>
      <c r="GG46" s="962"/>
      <c r="GH46" s="962"/>
      <c r="GI46" s="962"/>
      <c r="GJ46" s="962"/>
      <c r="GK46" s="962"/>
      <c r="GL46" s="962"/>
      <c r="GM46" s="962"/>
      <c r="GN46" s="962"/>
      <c r="GO46" s="962"/>
      <c r="GP46" s="962"/>
      <c r="GQ46" s="962"/>
      <c r="GR46" s="962"/>
      <c r="GS46" s="962"/>
      <c r="GT46" s="962"/>
      <c r="GU46" s="962"/>
      <c r="GV46" s="962"/>
      <c r="GW46" s="962"/>
      <c r="GX46" s="962"/>
      <c r="GY46" s="962"/>
      <c r="GZ46" s="962"/>
      <c r="HA46" s="962"/>
      <c r="HB46" s="962"/>
      <c r="HC46" s="962"/>
      <c r="HD46" s="962"/>
      <c r="HE46" s="962"/>
      <c r="HF46" s="962"/>
      <c r="HG46" s="962"/>
      <c r="HH46" s="962"/>
      <c r="HI46" s="962"/>
      <c r="HJ46" s="962"/>
      <c r="HK46" s="962"/>
      <c r="HL46" s="962"/>
      <c r="HM46" s="962"/>
      <c r="HN46" s="962"/>
      <c r="HO46" s="962"/>
      <c r="HP46" s="962"/>
      <c r="HQ46" s="962"/>
      <c r="HR46" s="962"/>
      <c r="HS46" s="962"/>
      <c r="HT46" s="962"/>
      <c r="HU46" s="962"/>
      <c r="HV46" s="962"/>
      <c r="HW46" s="962"/>
      <c r="HX46" s="962"/>
      <c r="HY46" s="962"/>
      <c r="HZ46" s="962"/>
      <c r="IA46" s="962"/>
      <c r="IB46" s="962"/>
      <c r="IC46" s="962"/>
      <c r="ID46" s="962"/>
      <c r="IE46" s="962"/>
      <c r="IF46" s="962"/>
      <c r="IG46" s="962"/>
      <c r="IH46" s="962"/>
      <c r="II46" s="962"/>
      <c r="IJ46" s="962"/>
      <c r="IK46" s="962"/>
      <c r="IL46" s="962"/>
      <c r="IM46" s="962"/>
      <c r="IN46" s="962"/>
      <c r="IO46" s="962"/>
      <c r="IP46" s="962"/>
      <c r="IQ46" s="962"/>
      <c r="IR46" s="962"/>
      <c r="IS46" s="962"/>
      <c r="IT46" s="962"/>
      <c r="IU46" s="962"/>
      <c r="IV46" s="962"/>
    </row>
    <row r="47" spans="1:256" s="1041" customFormat="1" ht="15" customHeight="1">
      <c r="A47" s="957"/>
      <c r="B47" s="978"/>
      <c r="C47" s="957"/>
      <c r="D47" s="1191"/>
      <c r="E47" s="1006"/>
      <c r="F47" s="1006"/>
      <c r="G47" s="975"/>
      <c r="H47" s="975"/>
      <c r="I47" s="962"/>
      <c r="J47" s="964"/>
      <c r="K47" s="962"/>
      <c r="L47" s="962"/>
      <c r="M47" s="964"/>
      <c r="N47" s="962"/>
      <c r="O47" s="962"/>
      <c r="P47" s="962"/>
      <c r="Q47" s="962"/>
      <c r="R47" s="962"/>
      <c r="S47" s="962"/>
      <c r="T47" s="962"/>
      <c r="U47" s="962"/>
      <c r="V47" s="962"/>
      <c r="W47" s="962"/>
      <c r="X47" s="962"/>
      <c r="Y47" s="962"/>
      <c r="Z47" s="962"/>
      <c r="AA47" s="962"/>
      <c r="AB47" s="962"/>
      <c r="AC47" s="962"/>
      <c r="AD47" s="962"/>
      <c r="AE47" s="962"/>
      <c r="AF47" s="962"/>
      <c r="AG47" s="962"/>
      <c r="AH47" s="962"/>
      <c r="AI47" s="962"/>
      <c r="AJ47" s="962"/>
      <c r="AK47" s="962"/>
      <c r="AL47" s="962"/>
      <c r="AM47" s="962"/>
      <c r="AN47" s="962"/>
      <c r="AO47" s="962"/>
      <c r="AP47" s="962"/>
      <c r="AQ47" s="962"/>
      <c r="AR47" s="962"/>
      <c r="AS47" s="962"/>
      <c r="AT47" s="962"/>
      <c r="AU47" s="962"/>
      <c r="AV47" s="962"/>
      <c r="AW47" s="962"/>
      <c r="AX47" s="962"/>
      <c r="AY47" s="962"/>
      <c r="AZ47" s="962"/>
      <c r="BA47" s="962"/>
      <c r="BB47" s="962"/>
      <c r="BC47" s="962"/>
      <c r="BD47" s="962"/>
      <c r="BE47" s="962"/>
      <c r="BF47" s="962"/>
      <c r="BG47" s="962"/>
      <c r="BH47" s="962"/>
      <c r="BI47" s="962"/>
      <c r="BJ47" s="962"/>
      <c r="BK47" s="962"/>
      <c r="BL47" s="962"/>
      <c r="BM47" s="962"/>
      <c r="BN47" s="962"/>
      <c r="BO47" s="962"/>
      <c r="BP47" s="962"/>
      <c r="BQ47" s="962"/>
      <c r="BR47" s="962"/>
      <c r="BS47" s="962"/>
      <c r="BT47" s="962"/>
      <c r="BU47" s="962"/>
      <c r="BV47" s="962"/>
      <c r="BW47" s="962"/>
      <c r="BX47" s="962"/>
      <c r="BY47" s="962"/>
      <c r="BZ47" s="962"/>
      <c r="CA47" s="962"/>
      <c r="CB47" s="962"/>
      <c r="CC47" s="962"/>
      <c r="CD47" s="962"/>
      <c r="CE47" s="962"/>
      <c r="CF47" s="962"/>
      <c r="CG47" s="962"/>
      <c r="CH47" s="962"/>
      <c r="CI47" s="962"/>
      <c r="CJ47" s="962"/>
      <c r="CK47" s="962"/>
      <c r="CL47" s="962"/>
      <c r="CM47" s="962"/>
      <c r="CN47" s="962"/>
      <c r="CO47" s="962"/>
      <c r="CP47" s="962"/>
      <c r="CQ47" s="962"/>
      <c r="CR47" s="962"/>
      <c r="CS47" s="962"/>
      <c r="CT47" s="962"/>
      <c r="CU47" s="962"/>
      <c r="CV47" s="962"/>
      <c r="CW47" s="962"/>
      <c r="CX47" s="962"/>
      <c r="CY47" s="962"/>
      <c r="CZ47" s="962"/>
      <c r="DA47" s="962"/>
      <c r="DB47" s="962"/>
      <c r="DC47" s="962"/>
      <c r="DD47" s="962"/>
      <c r="DE47" s="962"/>
      <c r="DF47" s="962"/>
      <c r="DG47" s="962"/>
      <c r="DH47" s="962"/>
      <c r="DI47" s="962"/>
      <c r="DJ47" s="962"/>
      <c r="DK47" s="962"/>
      <c r="DL47" s="962"/>
      <c r="DM47" s="962"/>
      <c r="DN47" s="962"/>
      <c r="DO47" s="962"/>
      <c r="DP47" s="962"/>
      <c r="DQ47" s="962"/>
      <c r="DR47" s="962"/>
      <c r="DS47" s="962"/>
      <c r="DT47" s="962"/>
      <c r="DU47" s="962"/>
      <c r="DV47" s="962"/>
      <c r="DW47" s="962"/>
      <c r="DX47" s="962"/>
      <c r="DY47" s="962"/>
      <c r="DZ47" s="962"/>
      <c r="EA47" s="962"/>
      <c r="EB47" s="962"/>
      <c r="EC47" s="962"/>
      <c r="ED47" s="962"/>
      <c r="EE47" s="962"/>
      <c r="EF47" s="962"/>
      <c r="EG47" s="962"/>
      <c r="EH47" s="962"/>
      <c r="EI47" s="962"/>
      <c r="EJ47" s="962"/>
      <c r="EK47" s="962"/>
      <c r="EL47" s="962"/>
      <c r="EM47" s="962"/>
      <c r="EN47" s="962"/>
      <c r="EO47" s="962"/>
      <c r="EP47" s="962"/>
      <c r="EQ47" s="962"/>
      <c r="ER47" s="962"/>
      <c r="ES47" s="962"/>
      <c r="ET47" s="962"/>
      <c r="EU47" s="962"/>
      <c r="EV47" s="962"/>
      <c r="EW47" s="962"/>
      <c r="EX47" s="962"/>
      <c r="EY47" s="962"/>
      <c r="EZ47" s="962"/>
      <c r="FA47" s="962"/>
      <c r="FB47" s="962"/>
      <c r="FC47" s="962"/>
      <c r="FD47" s="962"/>
      <c r="FE47" s="962"/>
      <c r="FF47" s="962"/>
      <c r="FG47" s="962"/>
      <c r="FH47" s="962"/>
      <c r="FI47" s="962"/>
      <c r="FJ47" s="962"/>
      <c r="FK47" s="962"/>
      <c r="FL47" s="962"/>
      <c r="FM47" s="962"/>
      <c r="FN47" s="962"/>
      <c r="FO47" s="962"/>
      <c r="FP47" s="962"/>
      <c r="FQ47" s="962"/>
      <c r="FR47" s="962"/>
      <c r="FS47" s="962"/>
      <c r="FT47" s="962"/>
      <c r="FU47" s="962"/>
      <c r="FV47" s="962"/>
      <c r="FW47" s="962"/>
      <c r="FX47" s="962"/>
      <c r="FY47" s="962"/>
      <c r="FZ47" s="962"/>
      <c r="GA47" s="962"/>
      <c r="GB47" s="962"/>
      <c r="GC47" s="962"/>
      <c r="GD47" s="962"/>
      <c r="GE47" s="962"/>
      <c r="GF47" s="962"/>
      <c r="GG47" s="962"/>
      <c r="GH47" s="962"/>
      <c r="GI47" s="962"/>
      <c r="GJ47" s="962"/>
      <c r="GK47" s="962"/>
      <c r="GL47" s="962"/>
      <c r="GM47" s="962"/>
      <c r="GN47" s="962"/>
      <c r="GO47" s="962"/>
      <c r="GP47" s="962"/>
      <c r="GQ47" s="962"/>
      <c r="GR47" s="962"/>
      <c r="GS47" s="962"/>
      <c r="GT47" s="962"/>
      <c r="GU47" s="962"/>
      <c r="GV47" s="962"/>
      <c r="GW47" s="962"/>
      <c r="GX47" s="962"/>
      <c r="GY47" s="962"/>
      <c r="GZ47" s="962"/>
      <c r="HA47" s="962"/>
      <c r="HB47" s="962"/>
      <c r="HC47" s="962"/>
      <c r="HD47" s="962"/>
      <c r="HE47" s="962"/>
      <c r="HF47" s="962"/>
      <c r="HG47" s="962"/>
      <c r="HH47" s="962"/>
      <c r="HI47" s="962"/>
      <c r="HJ47" s="962"/>
      <c r="HK47" s="962"/>
      <c r="HL47" s="962"/>
      <c r="HM47" s="962"/>
      <c r="HN47" s="962"/>
      <c r="HO47" s="962"/>
      <c r="HP47" s="962"/>
      <c r="HQ47" s="962"/>
      <c r="HR47" s="962"/>
      <c r="HS47" s="962"/>
      <c r="HT47" s="962"/>
      <c r="HU47" s="962"/>
      <c r="HV47" s="962"/>
      <c r="HW47" s="962"/>
      <c r="HX47" s="962"/>
      <c r="HY47" s="962"/>
      <c r="HZ47" s="962"/>
      <c r="IA47" s="962"/>
      <c r="IB47" s="962"/>
      <c r="IC47" s="962"/>
      <c r="ID47" s="962"/>
      <c r="IE47" s="962"/>
      <c r="IF47" s="962"/>
      <c r="IG47" s="962"/>
      <c r="IH47" s="962"/>
      <c r="II47" s="962"/>
      <c r="IJ47" s="962"/>
      <c r="IK47" s="962"/>
      <c r="IL47" s="962"/>
      <c r="IM47" s="962"/>
      <c r="IN47" s="962"/>
      <c r="IO47" s="962"/>
      <c r="IP47" s="962"/>
      <c r="IQ47" s="962"/>
      <c r="IR47" s="962"/>
      <c r="IS47" s="962"/>
      <c r="IT47" s="962"/>
      <c r="IU47" s="962"/>
      <c r="IV47" s="962"/>
    </row>
    <row r="48" spans="1:256" s="1041" customFormat="1" ht="15" customHeight="1">
      <c r="A48" s="957"/>
      <c r="B48" s="978"/>
      <c r="C48" s="957"/>
      <c r="D48" s="1191"/>
      <c r="E48" s="1006"/>
      <c r="F48" s="1006"/>
      <c r="G48" s="975"/>
      <c r="H48" s="975"/>
      <c r="I48" s="962"/>
      <c r="J48" s="964"/>
      <c r="K48" s="962"/>
      <c r="L48" s="962"/>
      <c r="M48" s="964"/>
      <c r="N48" s="962"/>
      <c r="O48" s="962"/>
      <c r="P48" s="962"/>
      <c r="Q48" s="962"/>
      <c r="R48" s="962"/>
      <c r="S48" s="962"/>
      <c r="T48" s="962"/>
      <c r="U48" s="962"/>
      <c r="V48" s="962"/>
      <c r="W48" s="962"/>
      <c r="X48" s="962"/>
      <c r="Y48" s="962"/>
      <c r="Z48" s="962"/>
      <c r="AA48" s="962"/>
      <c r="AB48" s="962"/>
      <c r="AC48" s="962"/>
      <c r="AD48" s="962"/>
      <c r="AE48" s="962"/>
      <c r="AF48" s="962"/>
      <c r="AG48" s="962"/>
      <c r="AH48" s="962"/>
      <c r="AI48" s="962"/>
      <c r="AJ48" s="962"/>
      <c r="AK48" s="962"/>
      <c r="AL48" s="962"/>
      <c r="AM48" s="962"/>
      <c r="AN48" s="962"/>
      <c r="AO48" s="962"/>
      <c r="AP48" s="962"/>
      <c r="AQ48" s="962"/>
      <c r="AR48" s="962"/>
      <c r="AS48" s="962"/>
      <c r="AT48" s="962"/>
      <c r="AU48" s="962"/>
      <c r="AV48" s="962"/>
      <c r="AW48" s="962"/>
      <c r="AX48" s="962"/>
      <c r="AY48" s="962"/>
      <c r="AZ48" s="962"/>
      <c r="BA48" s="962"/>
      <c r="BB48" s="962"/>
      <c r="BC48" s="962"/>
      <c r="BD48" s="962"/>
      <c r="BE48" s="962"/>
      <c r="BF48" s="962"/>
      <c r="BG48" s="962"/>
      <c r="BH48" s="962"/>
      <c r="BI48" s="962"/>
      <c r="BJ48" s="962"/>
      <c r="BK48" s="962"/>
      <c r="BL48" s="962"/>
      <c r="BM48" s="962"/>
      <c r="BN48" s="962"/>
      <c r="BO48" s="962"/>
      <c r="BP48" s="962"/>
      <c r="BQ48" s="962"/>
      <c r="BR48" s="962"/>
      <c r="BS48" s="962"/>
      <c r="BT48" s="962"/>
      <c r="BU48" s="962"/>
      <c r="BV48" s="962"/>
      <c r="BW48" s="962"/>
      <c r="BX48" s="962"/>
      <c r="BY48" s="962"/>
      <c r="BZ48" s="962"/>
      <c r="CA48" s="962"/>
      <c r="CB48" s="962"/>
      <c r="CC48" s="962"/>
      <c r="CD48" s="962"/>
      <c r="CE48" s="962"/>
      <c r="CF48" s="962"/>
      <c r="CG48" s="962"/>
      <c r="CH48" s="962"/>
      <c r="CI48" s="962"/>
      <c r="CJ48" s="962"/>
      <c r="CK48" s="962"/>
      <c r="CL48" s="962"/>
      <c r="CM48" s="962"/>
      <c r="CN48" s="962"/>
      <c r="CO48" s="962"/>
      <c r="CP48" s="962"/>
      <c r="CQ48" s="962"/>
      <c r="CR48" s="962"/>
      <c r="CS48" s="962"/>
      <c r="CT48" s="962"/>
      <c r="CU48" s="962"/>
      <c r="CV48" s="962"/>
      <c r="CW48" s="962"/>
      <c r="CX48" s="962"/>
      <c r="CY48" s="962"/>
      <c r="CZ48" s="962"/>
      <c r="DA48" s="962"/>
      <c r="DB48" s="962"/>
      <c r="DC48" s="962"/>
      <c r="DD48" s="962"/>
      <c r="DE48" s="962"/>
      <c r="DF48" s="962"/>
      <c r="DG48" s="962"/>
      <c r="DH48" s="962"/>
      <c r="DI48" s="962"/>
      <c r="DJ48" s="962"/>
      <c r="DK48" s="962"/>
      <c r="DL48" s="962"/>
      <c r="DM48" s="962"/>
      <c r="DN48" s="962"/>
      <c r="DO48" s="962"/>
      <c r="DP48" s="962"/>
      <c r="DQ48" s="962"/>
      <c r="DR48" s="962"/>
      <c r="DS48" s="962"/>
      <c r="DT48" s="962"/>
      <c r="DU48" s="962"/>
      <c r="DV48" s="962"/>
      <c r="DW48" s="962"/>
      <c r="DX48" s="962"/>
      <c r="DY48" s="962"/>
      <c r="DZ48" s="962"/>
      <c r="EA48" s="962"/>
      <c r="EB48" s="962"/>
      <c r="EC48" s="962"/>
      <c r="ED48" s="962"/>
      <c r="EE48" s="962"/>
      <c r="EF48" s="962"/>
      <c r="EG48" s="962"/>
      <c r="EH48" s="962"/>
      <c r="EI48" s="962"/>
      <c r="EJ48" s="962"/>
      <c r="EK48" s="962"/>
      <c r="EL48" s="962"/>
      <c r="EM48" s="962"/>
      <c r="EN48" s="962"/>
      <c r="EO48" s="962"/>
      <c r="EP48" s="962"/>
      <c r="EQ48" s="962"/>
      <c r="ER48" s="962"/>
      <c r="ES48" s="962"/>
      <c r="ET48" s="962"/>
      <c r="EU48" s="962"/>
      <c r="EV48" s="962"/>
      <c r="EW48" s="962"/>
      <c r="EX48" s="962"/>
      <c r="EY48" s="962"/>
      <c r="EZ48" s="962"/>
      <c r="FA48" s="962"/>
      <c r="FB48" s="962"/>
      <c r="FC48" s="962"/>
      <c r="FD48" s="962"/>
      <c r="FE48" s="962"/>
      <c r="FF48" s="962"/>
      <c r="FG48" s="962"/>
      <c r="FH48" s="962"/>
      <c r="FI48" s="962"/>
      <c r="FJ48" s="962"/>
      <c r="FK48" s="962"/>
      <c r="FL48" s="962"/>
      <c r="FM48" s="962"/>
      <c r="FN48" s="962"/>
      <c r="FO48" s="962"/>
      <c r="FP48" s="962"/>
      <c r="FQ48" s="962"/>
      <c r="FR48" s="962"/>
      <c r="FS48" s="962"/>
      <c r="FT48" s="962"/>
      <c r="FU48" s="962"/>
      <c r="FV48" s="962"/>
      <c r="FW48" s="962"/>
      <c r="FX48" s="962"/>
      <c r="FY48" s="962"/>
      <c r="FZ48" s="962"/>
      <c r="GA48" s="962"/>
      <c r="GB48" s="962"/>
      <c r="GC48" s="962"/>
      <c r="GD48" s="962"/>
      <c r="GE48" s="962"/>
      <c r="GF48" s="962"/>
      <c r="GG48" s="962"/>
      <c r="GH48" s="962"/>
      <c r="GI48" s="962"/>
      <c r="GJ48" s="962"/>
      <c r="GK48" s="962"/>
      <c r="GL48" s="962"/>
      <c r="GM48" s="962"/>
      <c r="GN48" s="962"/>
      <c r="GO48" s="962"/>
      <c r="GP48" s="962"/>
      <c r="GQ48" s="962"/>
      <c r="GR48" s="962"/>
      <c r="GS48" s="962"/>
      <c r="GT48" s="962"/>
      <c r="GU48" s="962"/>
      <c r="GV48" s="962"/>
      <c r="GW48" s="962"/>
      <c r="GX48" s="962"/>
      <c r="GY48" s="962"/>
      <c r="GZ48" s="962"/>
      <c r="HA48" s="962"/>
      <c r="HB48" s="962"/>
      <c r="HC48" s="962"/>
      <c r="HD48" s="962"/>
      <c r="HE48" s="962"/>
      <c r="HF48" s="962"/>
      <c r="HG48" s="962"/>
      <c r="HH48" s="962"/>
      <c r="HI48" s="962"/>
      <c r="HJ48" s="962"/>
      <c r="HK48" s="962"/>
      <c r="HL48" s="962"/>
      <c r="HM48" s="962"/>
      <c r="HN48" s="962"/>
      <c r="HO48" s="962"/>
      <c r="HP48" s="962"/>
      <c r="HQ48" s="962"/>
      <c r="HR48" s="962"/>
      <c r="HS48" s="962"/>
      <c r="HT48" s="962"/>
      <c r="HU48" s="962"/>
      <c r="HV48" s="962"/>
      <c r="HW48" s="962"/>
      <c r="HX48" s="962"/>
      <c r="HY48" s="962"/>
      <c r="HZ48" s="962"/>
      <c r="IA48" s="962"/>
      <c r="IB48" s="962"/>
      <c r="IC48" s="962"/>
      <c r="ID48" s="962"/>
      <c r="IE48" s="962"/>
      <c r="IF48" s="962"/>
      <c r="IG48" s="962"/>
      <c r="IH48" s="962"/>
      <c r="II48" s="962"/>
      <c r="IJ48" s="962"/>
      <c r="IK48" s="962"/>
      <c r="IL48" s="962"/>
      <c r="IM48" s="962"/>
      <c r="IN48" s="962"/>
      <c r="IO48" s="962"/>
      <c r="IP48" s="962"/>
      <c r="IQ48" s="962"/>
      <c r="IR48" s="962"/>
      <c r="IS48" s="962"/>
      <c r="IT48" s="962"/>
      <c r="IU48" s="962"/>
      <c r="IV48" s="962"/>
    </row>
    <row r="49" spans="1:256" s="1041" customFormat="1" ht="15" customHeight="1">
      <c r="A49" s="957"/>
      <c r="B49" s="978"/>
      <c r="C49" s="957"/>
      <c r="D49" s="1191"/>
      <c r="E49" s="1006"/>
      <c r="F49" s="1006"/>
      <c r="G49" s="975"/>
      <c r="H49" s="975"/>
      <c r="I49" s="962"/>
      <c r="J49" s="964"/>
      <c r="K49" s="962"/>
      <c r="L49" s="962"/>
      <c r="M49" s="964"/>
      <c r="N49" s="962"/>
      <c r="O49" s="962"/>
      <c r="P49" s="962"/>
      <c r="Q49" s="962"/>
      <c r="R49" s="962"/>
      <c r="S49" s="962"/>
      <c r="T49" s="962"/>
      <c r="U49" s="962"/>
      <c r="V49" s="962"/>
      <c r="W49" s="962"/>
      <c r="X49" s="962"/>
      <c r="Y49" s="962"/>
      <c r="Z49" s="962"/>
      <c r="AA49" s="962"/>
      <c r="AB49" s="962"/>
      <c r="AC49" s="962"/>
      <c r="AD49" s="962"/>
      <c r="AE49" s="962"/>
      <c r="AF49" s="962"/>
      <c r="AG49" s="962"/>
      <c r="AH49" s="962"/>
      <c r="AI49" s="962"/>
      <c r="AJ49" s="962"/>
      <c r="AK49" s="962"/>
      <c r="AL49" s="962"/>
      <c r="AM49" s="962"/>
      <c r="AN49" s="962"/>
      <c r="AO49" s="962"/>
      <c r="AP49" s="962"/>
      <c r="AQ49" s="962"/>
      <c r="AR49" s="962"/>
      <c r="AS49" s="962"/>
      <c r="AT49" s="962"/>
      <c r="AU49" s="962"/>
      <c r="AV49" s="962"/>
      <c r="AW49" s="962"/>
      <c r="AX49" s="962"/>
      <c r="AY49" s="962"/>
      <c r="AZ49" s="962"/>
      <c r="BA49" s="962"/>
      <c r="BB49" s="962"/>
      <c r="BC49" s="962"/>
      <c r="BD49" s="962"/>
      <c r="BE49" s="962"/>
      <c r="BF49" s="962"/>
      <c r="BG49" s="962"/>
      <c r="BH49" s="962"/>
      <c r="BI49" s="962"/>
      <c r="BJ49" s="962"/>
      <c r="BK49" s="962"/>
      <c r="BL49" s="962"/>
      <c r="BM49" s="962"/>
      <c r="BN49" s="962"/>
      <c r="BO49" s="962"/>
      <c r="BP49" s="962"/>
      <c r="BQ49" s="962"/>
      <c r="BR49" s="962"/>
      <c r="BS49" s="962"/>
      <c r="BT49" s="962"/>
      <c r="BU49" s="962"/>
      <c r="BV49" s="962"/>
      <c r="BW49" s="962"/>
      <c r="BX49" s="962"/>
      <c r="BY49" s="962"/>
      <c r="BZ49" s="962"/>
      <c r="CA49" s="962"/>
      <c r="CB49" s="962"/>
      <c r="CC49" s="962"/>
      <c r="CD49" s="962"/>
      <c r="CE49" s="962"/>
      <c r="CF49" s="962"/>
      <c r="CG49" s="962"/>
      <c r="CH49" s="962"/>
      <c r="CI49" s="962"/>
      <c r="CJ49" s="962"/>
      <c r="CK49" s="962"/>
      <c r="CL49" s="962"/>
      <c r="CM49" s="962"/>
      <c r="CN49" s="962"/>
      <c r="CO49" s="962"/>
      <c r="CP49" s="962"/>
      <c r="CQ49" s="962"/>
      <c r="CR49" s="962"/>
      <c r="CS49" s="962"/>
      <c r="CT49" s="962"/>
      <c r="CU49" s="962"/>
      <c r="CV49" s="962"/>
      <c r="CW49" s="962"/>
      <c r="CX49" s="962"/>
      <c r="CY49" s="962"/>
      <c r="CZ49" s="962"/>
      <c r="DA49" s="962"/>
      <c r="DB49" s="962"/>
      <c r="DC49" s="962"/>
      <c r="DD49" s="962"/>
      <c r="DE49" s="962"/>
      <c r="DF49" s="962"/>
      <c r="DG49" s="962"/>
      <c r="DH49" s="962"/>
      <c r="DI49" s="962"/>
      <c r="DJ49" s="962"/>
      <c r="DK49" s="962"/>
      <c r="DL49" s="962"/>
      <c r="DM49" s="962"/>
      <c r="DN49" s="962"/>
      <c r="DO49" s="962"/>
      <c r="DP49" s="962"/>
      <c r="DQ49" s="962"/>
      <c r="DR49" s="962"/>
      <c r="DS49" s="962"/>
      <c r="DT49" s="962"/>
      <c r="DU49" s="962"/>
      <c r="DV49" s="962"/>
      <c r="DW49" s="962"/>
      <c r="DX49" s="962"/>
      <c r="DY49" s="962"/>
      <c r="DZ49" s="962"/>
      <c r="EA49" s="962"/>
      <c r="EB49" s="962"/>
      <c r="EC49" s="962"/>
      <c r="ED49" s="962"/>
      <c r="EE49" s="962"/>
      <c r="EF49" s="962"/>
      <c r="EG49" s="962"/>
      <c r="EH49" s="962"/>
      <c r="EI49" s="962"/>
      <c r="EJ49" s="962"/>
      <c r="EK49" s="962"/>
      <c r="EL49" s="962"/>
      <c r="EM49" s="962"/>
      <c r="EN49" s="962"/>
      <c r="EO49" s="962"/>
      <c r="EP49" s="962"/>
      <c r="EQ49" s="962"/>
      <c r="ER49" s="962"/>
      <c r="ES49" s="962"/>
      <c r="ET49" s="962"/>
      <c r="EU49" s="962"/>
      <c r="EV49" s="962"/>
      <c r="EW49" s="962"/>
      <c r="EX49" s="962"/>
      <c r="EY49" s="962"/>
      <c r="EZ49" s="962"/>
      <c r="FA49" s="962"/>
      <c r="FB49" s="962"/>
      <c r="FC49" s="962"/>
      <c r="FD49" s="962"/>
      <c r="FE49" s="962"/>
      <c r="FF49" s="962"/>
      <c r="FG49" s="962"/>
      <c r="FH49" s="962"/>
      <c r="FI49" s="962"/>
      <c r="FJ49" s="962"/>
      <c r="FK49" s="962"/>
      <c r="FL49" s="962"/>
      <c r="FM49" s="962"/>
      <c r="FN49" s="962"/>
      <c r="FO49" s="962"/>
      <c r="FP49" s="962"/>
      <c r="FQ49" s="962"/>
      <c r="FR49" s="962"/>
      <c r="FS49" s="962"/>
      <c r="FT49" s="962"/>
      <c r="FU49" s="962"/>
      <c r="FV49" s="962"/>
      <c r="FW49" s="962"/>
      <c r="FX49" s="962"/>
      <c r="FY49" s="962"/>
      <c r="FZ49" s="962"/>
      <c r="GA49" s="962"/>
      <c r="GB49" s="962"/>
      <c r="GC49" s="962"/>
      <c r="GD49" s="962"/>
      <c r="GE49" s="962"/>
      <c r="GF49" s="962"/>
      <c r="GG49" s="962"/>
      <c r="GH49" s="962"/>
      <c r="GI49" s="962"/>
      <c r="GJ49" s="962"/>
      <c r="GK49" s="962"/>
      <c r="GL49" s="962"/>
      <c r="GM49" s="962"/>
      <c r="GN49" s="962"/>
      <c r="GO49" s="962"/>
      <c r="GP49" s="962"/>
      <c r="GQ49" s="962"/>
      <c r="GR49" s="962"/>
      <c r="GS49" s="962"/>
      <c r="GT49" s="962"/>
      <c r="GU49" s="962"/>
      <c r="GV49" s="962"/>
      <c r="GW49" s="962"/>
      <c r="GX49" s="962"/>
      <c r="GY49" s="962"/>
      <c r="GZ49" s="962"/>
      <c r="HA49" s="962"/>
      <c r="HB49" s="962"/>
      <c r="HC49" s="962"/>
      <c r="HD49" s="962"/>
      <c r="HE49" s="962"/>
      <c r="HF49" s="962"/>
      <c r="HG49" s="962"/>
      <c r="HH49" s="962"/>
      <c r="HI49" s="962"/>
      <c r="HJ49" s="962"/>
      <c r="HK49" s="962"/>
      <c r="HL49" s="962"/>
      <c r="HM49" s="962"/>
      <c r="HN49" s="962"/>
      <c r="HO49" s="962"/>
      <c r="HP49" s="962"/>
      <c r="HQ49" s="962"/>
      <c r="HR49" s="962"/>
      <c r="HS49" s="962"/>
      <c r="HT49" s="962"/>
      <c r="HU49" s="962"/>
      <c r="HV49" s="962"/>
      <c r="HW49" s="962"/>
      <c r="HX49" s="962"/>
      <c r="HY49" s="962"/>
      <c r="HZ49" s="962"/>
      <c r="IA49" s="962"/>
      <c r="IB49" s="962"/>
      <c r="IC49" s="962"/>
      <c r="ID49" s="962"/>
      <c r="IE49" s="962"/>
      <c r="IF49" s="962"/>
      <c r="IG49" s="962"/>
      <c r="IH49" s="962"/>
      <c r="II49" s="962"/>
      <c r="IJ49" s="962"/>
      <c r="IK49" s="962"/>
      <c r="IL49" s="962"/>
      <c r="IM49" s="962"/>
      <c r="IN49" s="962"/>
      <c r="IO49" s="962"/>
      <c r="IP49" s="962"/>
      <c r="IQ49" s="962"/>
      <c r="IR49" s="962"/>
      <c r="IS49" s="962"/>
      <c r="IT49" s="962"/>
      <c r="IU49" s="962"/>
      <c r="IV49" s="962"/>
    </row>
    <row r="50" spans="1:256" s="1041" customFormat="1" ht="15" customHeight="1">
      <c r="A50" s="957"/>
      <c r="B50" s="958"/>
      <c r="C50" s="957"/>
      <c r="D50" s="1191"/>
      <c r="E50" s="1006"/>
      <c r="F50" s="1006"/>
      <c r="G50" s="975"/>
      <c r="H50" s="975"/>
      <c r="I50" s="962"/>
      <c r="J50" s="964"/>
      <c r="K50" s="962"/>
      <c r="L50" s="962"/>
      <c r="M50" s="964"/>
      <c r="N50" s="962"/>
      <c r="O50" s="962"/>
      <c r="P50" s="962"/>
      <c r="Q50" s="962"/>
      <c r="R50" s="962"/>
      <c r="S50" s="962"/>
      <c r="T50" s="962"/>
      <c r="U50" s="962"/>
      <c r="V50" s="962"/>
      <c r="W50" s="962"/>
      <c r="X50" s="962"/>
      <c r="Y50" s="962"/>
      <c r="Z50" s="962"/>
      <c r="AA50" s="962"/>
      <c r="AB50" s="962"/>
      <c r="AC50" s="962"/>
      <c r="AD50" s="962"/>
      <c r="AE50" s="962"/>
      <c r="AF50" s="962"/>
      <c r="AG50" s="962"/>
      <c r="AH50" s="962"/>
      <c r="AI50" s="962"/>
      <c r="AJ50" s="962"/>
      <c r="AK50" s="962"/>
      <c r="AL50" s="962"/>
      <c r="AM50" s="962"/>
      <c r="AN50" s="962"/>
      <c r="AO50" s="962"/>
      <c r="AP50" s="962"/>
      <c r="AQ50" s="962"/>
      <c r="AR50" s="962"/>
      <c r="AS50" s="962"/>
      <c r="AT50" s="962"/>
      <c r="AU50" s="962"/>
      <c r="AV50" s="962"/>
      <c r="AW50" s="962"/>
      <c r="AX50" s="962"/>
      <c r="AY50" s="962"/>
      <c r="AZ50" s="962"/>
      <c r="BA50" s="962"/>
      <c r="BB50" s="962"/>
      <c r="BC50" s="962"/>
      <c r="BD50" s="962"/>
      <c r="BE50" s="962"/>
      <c r="BF50" s="962"/>
      <c r="BG50" s="962"/>
      <c r="BH50" s="962"/>
      <c r="BI50" s="962"/>
      <c r="BJ50" s="962"/>
      <c r="BK50" s="962"/>
      <c r="BL50" s="962"/>
      <c r="BM50" s="962"/>
      <c r="BN50" s="962"/>
      <c r="BO50" s="962"/>
      <c r="BP50" s="962"/>
      <c r="BQ50" s="962"/>
      <c r="BR50" s="962"/>
      <c r="BS50" s="962"/>
      <c r="BT50" s="962"/>
      <c r="BU50" s="962"/>
      <c r="BV50" s="962"/>
      <c r="BW50" s="962"/>
      <c r="BX50" s="962"/>
      <c r="BY50" s="962"/>
      <c r="BZ50" s="962"/>
      <c r="CA50" s="962"/>
      <c r="CB50" s="962"/>
      <c r="CC50" s="962"/>
      <c r="CD50" s="962"/>
      <c r="CE50" s="962"/>
      <c r="CF50" s="962"/>
      <c r="CG50" s="962"/>
      <c r="CH50" s="962"/>
      <c r="CI50" s="962"/>
      <c r="CJ50" s="962"/>
      <c r="CK50" s="962"/>
      <c r="CL50" s="962"/>
      <c r="CM50" s="962"/>
      <c r="CN50" s="962"/>
      <c r="CO50" s="962"/>
      <c r="CP50" s="962"/>
      <c r="CQ50" s="962"/>
      <c r="CR50" s="962"/>
      <c r="CS50" s="962"/>
      <c r="CT50" s="962"/>
      <c r="CU50" s="962"/>
      <c r="CV50" s="962"/>
      <c r="CW50" s="962"/>
      <c r="CX50" s="962"/>
      <c r="CY50" s="962"/>
      <c r="CZ50" s="962"/>
      <c r="DA50" s="962"/>
      <c r="DB50" s="962"/>
      <c r="DC50" s="962"/>
      <c r="DD50" s="962"/>
      <c r="DE50" s="962"/>
      <c r="DF50" s="962"/>
      <c r="DG50" s="962"/>
      <c r="DH50" s="962"/>
      <c r="DI50" s="962"/>
      <c r="DJ50" s="962"/>
      <c r="DK50" s="962"/>
      <c r="DL50" s="962"/>
      <c r="DM50" s="962"/>
      <c r="DN50" s="962"/>
      <c r="DO50" s="962"/>
      <c r="DP50" s="962"/>
      <c r="DQ50" s="962"/>
      <c r="DR50" s="962"/>
      <c r="DS50" s="962"/>
      <c r="DT50" s="962"/>
      <c r="DU50" s="962"/>
      <c r="DV50" s="962"/>
      <c r="DW50" s="962"/>
      <c r="DX50" s="962"/>
      <c r="DY50" s="962"/>
      <c r="DZ50" s="962"/>
      <c r="EA50" s="962"/>
      <c r="EB50" s="962"/>
      <c r="EC50" s="962"/>
      <c r="ED50" s="962"/>
      <c r="EE50" s="962"/>
      <c r="EF50" s="962"/>
      <c r="EG50" s="962"/>
      <c r="EH50" s="962"/>
      <c r="EI50" s="962"/>
      <c r="EJ50" s="962"/>
      <c r="EK50" s="962"/>
      <c r="EL50" s="962"/>
      <c r="EM50" s="962"/>
      <c r="EN50" s="962"/>
      <c r="EO50" s="962"/>
      <c r="EP50" s="962"/>
      <c r="EQ50" s="962"/>
      <c r="ER50" s="962"/>
      <c r="ES50" s="962"/>
      <c r="ET50" s="962"/>
      <c r="EU50" s="962"/>
      <c r="EV50" s="962"/>
      <c r="EW50" s="962"/>
      <c r="EX50" s="962"/>
      <c r="EY50" s="962"/>
      <c r="EZ50" s="962"/>
      <c r="FA50" s="962"/>
      <c r="FB50" s="962"/>
      <c r="FC50" s="962"/>
      <c r="FD50" s="962"/>
      <c r="FE50" s="962"/>
      <c r="FF50" s="962"/>
      <c r="FG50" s="962"/>
      <c r="FH50" s="962"/>
      <c r="FI50" s="962"/>
      <c r="FJ50" s="962"/>
      <c r="FK50" s="962"/>
      <c r="FL50" s="962"/>
      <c r="FM50" s="962"/>
      <c r="FN50" s="962"/>
      <c r="FO50" s="962"/>
      <c r="FP50" s="962"/>
      <c r="FQ50" s="962"/>
      <c r="FR50" s="962"/>
      <c r="FS50" s="962"/>
      <c r="FT50" s="962"/>
      <c r="FU50" s="962"/>
      <c r="FV50" s="962"/>
      <c r="FW50" s="962"/>
      <c r="FX50" s="962"/>
      <c r="FY50" s="962"/>
      <c r="FZ50" s="962"/>
      <c r="GA50" s="962"/>
      <c r="GB50" s="962"/>
      <c r="GC50" s="962"/>
      <c r="GD50" s="962"/>
      <c r="GE50" s="962"/>
      <c r="GF50" s="962"/>
      <c r="GG50" s="962"/>
      <c r="GH50" s="962"/>
      <c r="GI50" s="962"/>
      <c r="GJ50" s="962"/>
      <c r="GK50" s="962"/>
      <c r="GL50" s="962"/>
      <c r="GM50" s="962"/>
      <c r="GN50" s="962"/>
      <c r="GO50" s="962"/>
      <c r="GP50" s="962"/>
      <c r="GQ50" s="962"/>
      <c r="GR50" s="962"/>
      <c r="GS50" s="962"/>
      <c r="GT50" s="962"/>
      <c r="GU50" s="962"/>
      <c r="GV50" s="962"/>
      <c r="GW50" s="962"/>
      <c r="GX50" s="962"/>
      <c r="GY50" s="962"/>
      <c r="GZ50" s="962"/>
      <c r="HA50" s="962"/>
      <c r="HB50" s="962"/>
      <c r="HC50" s="962"/>
      <c r="HD50" s="962"/>
      <c r="HE50" s="962"/>
      <c r="HF50" s="962"/>
      <c r="HG50" s="962"/>
      <c r="HH50" s="962"/>
      <c r="HI50" s="962"/>
      <c r="HJ50" s="962"/>
      <c r="HK50" s="962"/>
      <c r="HL50" s="962"/>
      <c r="HM50" s="962"/>
      <c r="HN50" s="962"/>
      <c r="HO50" s="962"/>
      <c r="HP50" s="962"/>
      <c r="HQ50" s="962"/>
      <c r="HR50" s="962"/>
      <c r="HS50" s="962"/>
      <c r="HT50" s="962"/>
      <c r="HU50" s="962"/>
      <c r="HV50" s="962"/>
      <c r="HW50" s="962"/>
      <c r="HX50" s="962"/>
      <c r="HY50" s="962"/>
      <c r="HZ50" s="962"/>
      <c r="IA50" s="962"/>
      <c r="IB50" s="962"/>
      <c r="IC50" s="962"/>
      <c r="ID50" s="962"/>
      <c r="IE50" s="962"/>
      <c r="IF50" s="962"/>
      <c r="IG50" s="962"/>
      <c r="IH50" s="962"/>
      <c r="II50" s="962"/>
      <c r="IJ50" s="962"/>
      <c r="IK50" s="962"/>
      <c r="IL50" s="962"/>
      <c r="IM50" s="962"/>
      <c r="IN50" s="962"/>
      <c r="IO50" s="962"/>
      <c r="IP50" s="962"/>
      <c r="IQ50" s="962"/>
      <c r="IR50" s="962"/>
      <c r="IS50" s="962"/>
      <c r="IT50" s="962"/>
      <c r="IU50" s="962"/>
      <c r="IV50" s="962"/>
    </row>
    <row r="51" spans="1:256" s="1041" customFormat="1" ht="15" customHeight="1">
      <c r="A51" s="958"/>
      <c r="B51" s="958"/>
      <c r="C51" s="957"/>
      <c r="D51" s="1191"/>
      <c r="E51" s="1006"/>
      <c r="F51" s="1006"/>
      <c r="G51" s="975"/>
      <c r="H51" s="975"/>
      <c r="I51" s="962"/>
      <c r="J51" s="964"/>
      <c r="K51" s="962"/>
      <c r="L51" s="962"/>
      <c r="M51" s="964"/>
      <c r="N51" s="962"/>
      <c r="O51" s="962"/>
      <c r="P51" s="962"/>
      <c r="Q51" s="962"/>
      <c r="R51" s="962"/>
      <c r="S51" s="962"/>
      <c r="T51" s="962"/>
      <c r="U51" s="962"/>
      <c r="V51" s="962"/>
      <c r="W51" s="962"/>
      <c r="X51" s="962"/>
      <c r="Y51" s="962"/>
      <c r="Z51" s="962"/>
      <c r="AA51" s="962"/>
      <c r="AB51" s="962"/>
      <c r="AC51" s="962"/>
      <c r="AD51" s="962"/>
      <c r="AE51" s="962"/>
      <c r="AF51" s="962"/>
      <c r="AG51" s="962"/>
      <c r="AH51" s="962"/>
      <c r="AI51" s="962"/>
      <c r="AJ51" s="962"/>
      <c r="AK51" s="962"/>
      <c r="AL51" s="962"/>
      <c r="AM51" s="962"/>
      <c r="AN51" s="962"/>
      <c r="AO51" s="962"/>
      <c r="AP51" s="962"/>
      <c r="AQ51" s="962"/>
      <c r="AR51" s="962"/>
      <c r="AS51" s="962"/>
      <c r="AT51" s="962"/>
      <c r="AU51" s="962"/>
      <c r="AV51" s="962"/>
      <c r="AW51" s="962"/>
      <c r="AX51" s="962"/>
      <c r="AY51" s="962"/>
      <c r="AZ51" s="962"/>
      <c r="BA51" s="962"/>
      <c r="BB51" s="962"/>
      <c r="BC51" s="962"/>
      <c r="BD51" s="962"/>
      <c r="BE51" s="962"/>
      <c r="BF51" s="962"/>
      <c r="BG51" s="962"/>
      <c r="BH51" s="962"/>
      <c r="BI51" s="962"/>
      <c r="BJ51" s="962"/>
      <c r="BK51" s="962"/>
      <c r="BL51" s="962"/>
      <c r="BM51" s="962"/>
      <c r="BN51" s="962"/>
      <c r="BO51" s="962"/>
      <c r="BP51" s="962"/>
      <c r="BQ51" s="962"/>
      <c r="BR51" s="962"/>
      <c r="BS51" s="962"/>
      <c r="BT51" s="962"/>
      <c r="BU51" s="962"/>
      <c r="BV51" s="962"/>
      <c r="BW51" s="962"/>
      <c r="BX51" s="962"/>
      <c r="BY51" s="962"/>
      <c r="BZ51" s="962"/>
      <c r="CA51" s="962"/>
      <c r="CB51" s="962"/>
      <c r="CC51" s="962"/>
      <c r="CD51" s="962"/>
      <c r="CE51" s="962"/>
      <c r="CF51" s="962"/>
      <c r="CG51" s="962"/>
      <c r="CH51" s="962"/>
      <c r="CI51" s="962"/>
      <c r="CJ51" s="962"/>
      <c r="CK51" s="962"/>
      <c r="CL51" s="962"/>
      <c r="CM51" s="962"/>
      <c r="CN51" s="962"/>
      <c r="CO51" s="962"/>
      <c r="CP51" s="962"/>
      <c r="CQ51" s="962"/>
      <c r="CR51" s="962"/>
      <c r="CS51" s="962"/>
      <c r="CT51" s="962"/>
      <c r="CU51" s="962"/>
      <c r="CV51" s="962"/>
      <c r="CW51" s="962"/>
      <c r="CX51" s="962"/>
      <c r="CY51" s="962"/>
      <c r="CZ51" s="962"/>
      <c r="DA51" s="962"/>
      <c r="DB51" s="962"/>
      <c r="DC51" s="962"/>
      <c r="DD51" s="962"/>
      <c r="DE51" s="962"/>
      <c r="DF51" s="962"/>
      <c r="DG51" s="962"/>
      <c r="DH51" s="962"/>
      <c r="DI51" s="962"/>
      <c r="DJ51" s="962"/>
      <c r="DK51" s="962"/>
      <c r="DL51" s="962"/>
      <c r="DM51" s="962"/>
      <c r="DN51" s="962"/>
      <c r="DO51" s="962"/>
      <c r="DP51" s="962"/>
      <c r="DQ51" s="962"/>
      <c r="DR51" s="962"/>
      <c r="DS51" s="962"/>
      <c r="DT51" s="962"/>
      <c r="DU51" s="962"/>
      <c r="DV51" s="962"/>
      <c r="DW51" s="962"/>
      <c r="DX51" s="962"/>
      <c r="DY51" s="962"/>
      <c r="DZ51" s="962"/>
      <c r="EA51" s="962"/>
      <c r="EB51" s="962"/>
      <c r="EC51" s="962"/>
      <c r="ED51" s="962"/>
      <c r="EE51" s="962"/>
      <c r="EF51" s="962"/>
      <c r="EG51" s="962"/>
      <c r="EH51" s="962"/>
      <c r="EI51" s="962"/>
      <c r="EJ51" s="962"/>
      <c r="EK51" s="962"/>
      <c r="EL51" s="962"/>
      <c r="EM51" s="962"/>
      <c r="EN51" s="962"/>
      <c r="EO51" s="962"/>
      <c r="EP51" s="962"/>
      <c r="EQ51" s="962"/>
      <c r="ER51" s="962"/>
      <c r="ES51" s="962"/>
      <c r="ET51" s="962"/>
      <c r="EU51" s="962"/>
      <c r="EV51" s="962"/>
      <c r="EW51" s="962"/>
      <c r="EX51" s="962"/>
      <c r="EY51" s="962"/>
      <c r="EZ51" s="962"/>
      <c r="FA51" s="962"/>
      <c r="FB51" s="962"/>
      <c r="FC51" s="962"/>
      <c r="FD51" s="962"/>
      <c r="FE51" s="962"/>
      <c r="FF51" s="962"/>
      <c r="FG51" s="962"/>
      <c r="FH51" s="962"/>
      <c r="FI51" s="962"/>
      <c r="FJ51" s="962"/>
      <c r="FK51" s="962"/>
      <c r="FL51" s="962"/>
      <c r="FM51" s="962"/>
      <c r="FN51" s="962"/>
      <c r="FO51" s="962"/>
      <c r="FP51" s="962"/>
      <c r="FQ51" s="962"/>
      <c r="FR51" s="962"/>
      <c r="FS51" s="962"/>
      <c r="FT51" s="962"/>
      <c r="FU51" s="962"/>
      <c r="FV51" s="962"/>
      <c r="FW51" s="962"/>
      <c r="FX51" s="962"/>
      <c r="FY51" s="962"/>
      <c r="FZ51" s="962"/>
      <c r="GA51" s="962"/>
      <c r="GB51" s="962"/>
      <c r="GC51" s="962"/>
      <c r="GD51" s="962"/>
      <c r="GE51" s="962"/>
      <c r="GF51" s="962"/>
      <c r="GG51" s="962"/>
      <c r="GH51" s="962"/>
      <c r="GI51" s="962"/>
      <c r="GJ51" s="962"/>
      <c r="GK51" s="962"/>
      <c r="GL51" s="962"/>
      <c r="GM51" s="962"/>
      <c r="GN51" s="962"/>
      <c r="GO51" s="962"/>
      <c r="GP51" s="962"/>
      <c r="GQ51" s="962"/>
      <c r="GR51" s="962"/>
      <c r="GS51" s="962"/>
      <c r="GT51" s="962"/>
      <c r="GU51" s="962"/>
      <c r="GV51" s="962"/>
      <c r="GW51" s="962"/>
      <c r="GX51" s="962"/>
      <c r="GY51" s="962"/>
      <c r="GZ51" s="962"/>
      <c r="HA51" s="962"/>
      <c r="HB51" s="962"/>
      <c r="HC51" s="962"/>
      <c r="HD51" s="962"/>
      <c r="HE51" s="962"/>
      <c r="HF51" s="962"/>
      <c r="HG51" s="962"/>
      <c r="HH51" s="962"/>
      <c r="HI51" s="962"/>
      <c r="HJ51" s="962"/>
      <c r="HK51" s="962"/>
      <c r="HL51" s="962"/>
      <c r="HM51" s="962"/>
      <c r="HN51" s="962"/>
      <c r="HO51" s="962"/>
      <c r="HP51" s="962"/>
      <c r="HQ51" s="962"/>
      <c r="HR51" s="962"/>
      <c r="HS51" s="962"/>
      <c r="HT51" s="962"/>
      <c r="HU51" s="962"/>
      <c r="HV51" s="962"/>
      <c r="HW51" s="962"/>
      <c r="HX51" s="962"/>
      <c r="HY51" s="962"/>
      <c r="HZ51" s="962"/>
      <c r="IA51" s="962"/>
      <c r="IB51" s="962"/>
      <c r="IC51" s="962"/>
      <c r="ID51" s="962"/>
      <c r="IE51" s="962"/>
      <c r="IF51" s="962"/>
      <c r="IG51" s="962"/>
      <c r="IH51" s="962"/>
      <c r="II51" s="962"/>
      <c r="IJ51" s="962"/>
      <c r="IK51" s="962"/>
      <c r="IL51" s="962"/>
      <c r="IM51" s="962"/>
      <c r="IN51" s="962"/>
      <c r="IO51" s="962"/>
      <c r="IP51" s="962"/>
      <c r="IQ51" s="962"/>
      <c r="IR51" s="962"/>
      <c r="IS51" s="962"/>
      <c r="IT51" s="962"/>
      <c r="IU51" s="962"/>
      <c r="IV51" s="962"/>
    </row>
    <row r="52" spans="1:256" s="1041" customFormat="1" ht="15" customHeight="1">
      <c r="A52" s="958"/>
      <c r="B52" s="958"/>
      <c r="C52" s="957"/>
      <c r="D52" s="1191"/>
      <c r="E52" s="1006"/>
      <c r="F52" s="1006"/>
      <c r="G52" s="975"/>
      <c r="H52" s="975"/>
      <c r="I52" s="962"/>
      <c r="J52" s="964"/>
      <c r="K52" s="962"/>
      <c r="L52" s="962"/>
      <c r="M52" s="964"/>
      <c r="N52" s="962"/>
      <c r="O52" s="962"/>
      <c r="P52" s="962"/>
      <c r="Q52" s="962"/>
      <c r="R52" s="962"/>
      <c r="S52" s="962"/>
      <c r="T52" s="962"/>
      <c r="U52" s="962"/>
      <c r="V52" s="962"/>
      <c r="W52" s="962"/>
      <c r="X52" s="962"/>
      <c r="Y52" s="962"/>
      <c r="Z52" s="962"/>
      <c r="AA52" s="962"/>
      <c r="AB52" s="962"/>
      <c r="AC52" s="962"/>
      <c r="AD52" s="962"/>
      <c r="AE52" s="962"/>
      <c r="AF52" s="962"/>
      <c r="AG52" s="962"/>
      <c r="AH52" s="962"/>
      <c r="AI52" s="962"/>
      <c r="AJ52" s="962"/>
      <c r="AK52" s="962"/>
      <c r="AL52" s="962"/>
      <c r="AM52" s="962"/>
      <c r="AN52" s="962"/>
      <c r="AO52" s="962"/>
      <c r="AP52" s="962"/>
      <c r="AQ52" s="962"/>
      <c r="AR52" s="962"/>
      <c r="AS52" s="962"/>
      <c r="AT52" s="962"/>
      <c r="AU52" s="962"/>
      <c r="AV52" s="962"/>
      <c r="AW52" s="962"/>
      <c r="AX52" s="962"/>
      <c r="AY52" s="962"/>
      <c r="AZ52" s="962"/>
      <c r="BA52" s="962"/>
      <c r="BB52" s="962"/>
      <c r="BC52" s="962"/>
      <c r="BD52" s="962"/>
      <c r="BE52" s="962"/>
      <c r="BF52" s="962"/>
      <c r="BG52" s="962"/>
      <c r="BH52" s="962"/>
      <c r="BI52" s="962"/>
      <c r="BJ52" s="962"/>
      <c r="BK52" s="962"/>
      <c r="BL52" s="962"/>
      <c r="BM52" s="962"/>
      <c r="BN52" s="962"/>
      <c r="BO52" s="962"/>
      <c r="BP52" s="962"/>
      <c r="BQ52" s="962"/>
      <c r="BR52" s="962"/>
      <c r="BS52" s="962"/>
      <c r="BT52" s="962"/>
      <c r="BU52" s="962"/>
      <c r="BV52" s="962"/>
      <c r="BW52" s="962"/>
      <c r="BX52" s="962"/>
      <c r="BY52" s="962"/>
      <c r="BZ52" s="962"/>
      <c r="CA52" s="962"/>
      <c r="CB52" s="962"/>
      <c r="CC52" s="962"/>
      <c r="CD52" s="962"/>
      <c r="CE52" s="962"/>
      <c r="CF52" s="962"/>
      <c r="CG52" s="962"/>
      <c r="CH52" s="962"/>
      <c r="CI52" s="962"/>
      <c r="CJ52" s="962"/>
      <c r="CK52" s="962"/>
      <c r="CL52" s="962"/>
      <c r="CM52" s="962"/>
      <c r="CN52" s="962"/>
      <c r="CO52" s="962"/>
      <c r="CP52" s="962"/>
      <c r="CQ52" s="962"/>
      <c r="CR52" s="962"/>
      <c r="CS52" s="962"/>
      <c r="CT52" s="962"/>
      <c r="CU52" s="962"/>
      <c r="CV52" s="962"/>
      <c r="CW52" s="962"/>
      <c r="CX52" s="962"/>
      <c r="CY52" s="962"/>
      <c r="CZ52" s="962"/>
      <c r="DA52" s="962"/>
      <c r="DB52" s="962"/>
      <c r="DC52" s="962"/>
      <c r="DD52" s="962"/>
      <c r="DE52" s="962"/>
      <c r="DF52" s="962"/>
      <c r="DG52" s="962"/>
      <c r="DH52" s="962"/>
      <c r="DI52" s="962"/>
      <c r="DJ52" s="962"/>
      <c r="DK52" s="962"/>
      <c r="DL52" s="962"/>
      <c r="DM52" s="962"/>
      <c r="DN52" s="962"/>
      <c r="DO52" s="962"/>
      <c r="DP52" s="962"/>
      <c r="DQ52" s="962"/>
      <c r="DR52" s="962"/>
      <c r="DS52" s="962"/>
      <c r="DT52" s="962"/>
      <c r="DU52" s="962"/>
      <c r="DV52" s="962"/>
      <c r="DW52" s="962"/>
      <c r="DX52" s="962"/>
      <c r="DY52" s="962"/>
      <c r="DZ52" s="962"/>
      <c r="EA52" s="962"/>
      <c r="EB52" s="962"/>
      <c r="EC52" s="962"/>
      <c r="ED52" s="962"/>
      <c r="EE52" s="962"/>
      <c r="EF52" s="962"/>
      <c r="EG52" s="962"/>
      <c r="EH52" s="962"/>
      <c r="EI52" s="962"/>
      <c r="EJ52" s="962"/>
      <c r="EK52" s="962"/>
      <c r="EL52" s="962"/>
      <c r="EM52" s="962"/>
      <c r="EN52" s="962"/>
      <c r="EO52" s="962"/>
      <c r="EP52" s="962"/>
      <c r="EQ52" s="962"/>
      <c r="ER52" s="962"/>
      <c r="ES52" s="962"/>
      <c r="ET52" s="962"/>
      <c r="EU52" s="962"/>
      <c r="EV52" s="962"/>
      <c r="EW52" s="962"/>
      <c r="EX52" s="962"/>
      <c r="EY52" s="962"/>
      <c r="EZ52" s="962"/>
      <c r="FA52" s="962"/>
      <c r="FB52" s="962"/>
      <c r="FC52" s="962"/>
      <c r="FD52" s="962"/>
      <c r="FE52" s="962"/>
      <c r="FF52" s="962"/>
      <c r="FG52" s="962"/>
      <c r="FH52" s="962"/>
      <c r="FI52" s="962"/>
      <c r="FJ52" s="962"/>
      <c r="FK52" s="962"/>
      <c r="FL52" s="962"/>
      <c r="FM52" s="962"/>
      <c r="FN52" s="962"/>
      <c r="FO52" s="962"/>
      <c r="FP52" s="962"/>
      <c r="FQ52" s="962"/>
      <c r="FR52" s="962"/>
      <c r="FS52" s="962"/>
      <c r="FT52" s="962"/>
      <c r="FU52" s="962"/>
      <c r="FV52" s="962"/>
      <c r="FW52" s="962"/>
      <c r="FX52" s="962"/>
      <c r="FY52" s="962"/>
      <c r="FZ52" s="962"/>
      <c r="GA52" s="962"/>
      <c r="GB52" s="962"/>
      <c r="GC52" s="962"/>
      <c r="GD52" s="962"/>
      <c r="GE52" s="962"/>
      <c r="GF52" s="962"/>
      <c r="GG52" s="962"/>
      <c r="GH52" s="962"/>
      <c r="GI52" s="962"/>
      <c r="GJ52" s="962"/>
      <c r="GK52" s="962"/>
      <c r="GL52" s="962"/>
      <c r="GM52" s="962"/>
      <c r="GN52" s="962"/>
      <c r="GO52" s="962"/>
      <c r="GP52" s="962"/>
      <c r="GQ52" s="962"/>
      <c r="GR52" s="962"/>
      <c r="GS52" s="962"/>
      <c r="GT52" s="962"/>
      <c r="GU52" s="962"/>
      <c r="GV52" s="962"/>
      <c r="GW52" s="962"/>
      <c r="GX52" s="962"/>
      <c r="GY52" s="962"/>
      <c r="GZ52" s="962"/>
      <c r="HA52" s="962"/>
      <c r="HB52" s="962"/>
      <c r="HC52" s="962"/>
      <c r="HD52" s="962"/>
      <c r="HE52" s="962"/>
      <c r="HF52" s="962"/>
      <c r="HG52" s="962"/>
      <c r="HH52" s="962"/>
      <c r="HI52" s="962"/>
      <c r="HJ52" s="962"/>
      <c r="HK52" s="962"/>
      <c r="HL52" s="962"/>
      <c r="HM52" s="962"/>
      <c r="HN52" s="962"/>
      <c r="HO52" s="962"/>
      <c r="HP52" s="962"/>
      <c r="HQ52" s="962"/>
      <c r="HR52" s="962"/>
      <c r="HS52" s="962"/>
      <c r="HT52" s="962"/>
      <c r="HU52" s="962"/>
      <c r="HV52" s="962"/>
      <c r="HW52" s="962"/>
      <c r="HX52" s="962"/>
      <c r="HY52" s="962"/>
      <c r="HZ52" s="962"/>
      <c r="IA52" s="962"/>
      <c r="IB52" s="962"/>
      <c r="IC52" s="962"/>
      <c r="ID52" s="962"/>
      <c r="IE52" s="962"/>
      <c r="IF52" s="962"/>
      <c r="IG52" s="962"/>
      <c r="IH52" s="962"/>
      <c r="II52" s="962"/>
      <c r="IJ52" s="962"/>
      <c r="IK52" s="962"/>
      <c r="IL52" s="962"/>
      <c r="IM52" s="962"/>
      <c r="IN52" s="962"/>
      <c r="IO52" s="962"/>
      <c r="IP52" s="962"/>
      <c r="IQ52" s="962"/>
      <c r="IR52" s="962"/>
      <c r="IS52" s="962"/>
      <c r="IT52" s="962"/>
      <c r="IU52" s="962"/>
      <c r="IV52" s="962"/>
    </row>
    <row r="53" spans="1:256" s="1041" customFormat="1" ht="15" customHeight="1">
      <c r="A53" s="958"/>
      <c r="B53" s="958"/>
      <c r="C53" s="957"/>
      <c r="D53" s="1191"/>
      <c r="E53" s="1006"/>
      <c r="F53" s="1006"/>
      <c r="G53" s="975"/>
      <c r="H53" s="975"/>
      <c r="I53" s="962"/>
      <c r="J53" s="964"/>
      <c r="K53" s="962"/>
      <c r="L53" s="962"/>
      <c r="M53" s="964"/>
      <c r="N53" s="962"/>
      <c r="O53" s="962"/>
      <c r="P53" s="962"/>
      <c r="Q53" s="962"/>
      <c r="R53" s="962"/>
      <c r="S53" s="962"/>
      <c r="T53" s="962"/>
      <c r="U53" s="962"/>
      <c r="V53" s="962"/>
      <c r="W53" s="962"/>
      <c r="X53" s="962"/>
      <c r="Y53" s="962"/>
      <c r="Z53" s="962"/>
      <c r="AA53" s="962"/>
      <c r="AB53" s="962"/>
      <c r="AC53" s="962"/>
      <c r="AD53" s="962"/>
      <c r="AE53" s="962"/>
      <c r="AF53" s="962"/>
      <c r="AG53" s="962"/>
      <c r="AH53" s="962"/>
      <c r="AI53" s="962"/>
      <c r="AJ53" s="962"/>
      <c r="AK53" s="962"/>
      <c r="AL53" s="962"/>
      <c r="AM53" s="962"/>
      <c r="AN53" s="962"/>
      <c r="AO53" s="962"/>
      <c r="AP53" s="962"/>
      <c r="AQ53" s="962"/>
      <c r="AR53" s="962"/>
      <c r="AS53" s="962"/>
      <c r="AT53" s="962"/>
      <c r="AU53" s="962"/>
      <c r="AV53" s="962"/>
      <c r="AW53" s="962"/>
      <c r="AX53" s="962"/>
      <c r="AY53" s="962"/>
      <c r="AZ53" s="962"/>
      <c r="BA53" s="962"/>
      <c r="BB53" s="962"/>
      <c r="BC53" s="962"/>
      <c r="BD53" s="962"/>
      <c r="BE53" s="962"/>
      <c r="BF53" s="962"/>
      <c r="BG53" s="962"/>
      <c r="BH53" s="962"/>
      <c r="BI53" s="962"/>
      <c r="BJ53" s="962"/>
      <c r="BK53" s="962"/>
      <c r="BL53" s="962"/>
      <c r="BM53" s="962"/>
      <c r="BN53" s="962"/>
      <c r="BO53" s="962"/>
      <c r="BP53" s="962"/>
      <c r="BQ53" s="962"/>
      <c r="BR53" s="962"/>
      <c r="BS53" s="962"/>
      <c r="BT53" s="962"/>
      <c r="BU53" s="962"/>
      <c r="BV53" s="962"/>
      <c r="BW53" s="962"/>
      <c r="BX53" s="962"/>
      <c r="BY53" s="962"/>
      <c r="BZ53" s="962"/>
      <c r="CA53" s="962"/>
      <c r="CB53" s="962"/>
      <c r="CC53" s="962"/>
      <c r="CD53" s="962"/>
      <c r="CE53" s="962"/>
      <c r="CF53" s="962"/>
      <c r="CG53" s="962"/>
      <c r="CH53" s="962"/>
      <c r="CI53" s="962"/>
      <c r="CJ53" s="962"/>
      <c r="CK53" s="962"/>
      <c r="CL53" s="962"/>
      <c r="CM53" s="962"/>
      <c r="CN53" s="962"/>
      <c r="CO53" s="962"/>
      <c r="CP53" s="962"/>
      <c r="CQ53" s="962"/>
      <c r="CR53" s="962"/>
      <c r="CS53" s="962"/>
      <c r="CT53" s="962"/>
      <c r="CU53" s="962"/>
      <c r="CV53" s="962"/>
      <c r="CW53" s="962"/>
      <c r="CX53" s="962"/>
      <c r="CY53" s="962"/>
      <c r="CZ53" s="962"/>
      <c r="DA53" s="962"/>
      <c r="DB53" s="962"/>
      <c r="DC53" s="962"/>
      <c r="DD53" s="962"/>
      <c r="DE53" s="962"/>
      <c r="DF53" s="962"/>
      <c r="DG53" s="962"/>
      <c r="DH53" s="962"/>
      <c r="DI53" s="962"/>
      <c r="DJ53" s="962"/>
      <c r="DK53" s="962"/>
      <c r="DL53" s="962"/>
      <c r="DM53" s="962"/>
      <c r="DN53" s="962"/>
      <c r="DO53" s="962"/>
      <c r="DP53" s="962"/>
      <c r="DQ53" s="962"/>
      <c r="DR53" s="962"/>
      <c r="DS53" s="962"/>
      <c r="DT53" s="962"/>
      <c r="DU53" s="962"/>
      <c r="DV53" s="962"/>
      <c r="DW53" s="962"/>
      <c r="DX53" s="962"/>
      <c r="DY53" s="962"/>
      <c r="DZ53" s="962"/>
      <c r="EA53" s="962"/>
      <c r="EB53" s="962"/>
      <c r="EC53" s="962"/>
      <c r="ED53" s="962"/>
      <c r="EE53" s="962"/>
      <c r="EF53" s="962"/>
      <c r="EG53" s="962"/>
      <c r="EH53" s="962"/>
      <c r="EI53" s="962"/>
      <c r="EJ53" s="962"/>
      <c r="EK53" s="962"/>
      <c r="EL53" s="962"/>
      <c r="EM53" s="962"/>
      <c r="EN53" s="962"/>
      <c r="EO53" s="962"/>
      <c r="EP53" s="962"/>
      <c r="EQ53" s="962"/>
      <c r="ER53" s="962"/>
      <c r="ES53" s="962"/>
      <c r="ET53" s="962"/>
      <c r="EU53" s="962"/>
      <c r="EV53" s="962"/>
      <c r="EW53" s="962"/>
      <c r="EX53" s="962"/>
      <c r="EY53" s="962"/>
      <c r="EZ53" s="962"/>
      <c r="FA53" s="962"/>
      <c r="FB53" s="962"/>
      <c r="FC53" s="962"/>
      <c r="FD53" s="962"/>
      <c r="FE53" s="962"/>
      <c r="FF53" s="962"/>
      <c r="FG53" s="962"/>
      <c r="FH53" s="962"/>
      <c r="FI53" s="962"/>
      <c r="FJ53" s="962"/>
      <c r="FK53" s="962"/>
      <c r="FL53" s="962"/>
      <c r="FM53" s="962"/>
      <c r="FN53" s="962"/>
      <c r="FO53" s="962"/>
      <c r="FP53" s="962"/>
      <c r="FQ53" s="962"/>
      <c r="FR53" s="962"/>
      <c r="FS53" s="962"/>
      <c r="FT53" s="962"/>
      <c r="FU53" s="962"/>
      <c r="FV53" s="962"/>
      <c r="FW53" s="962"/>
      <c r="FX53" s="962"/>
      <c r="FY53" s="962"/>
      <c r="FZ53" s="962"/>
      <c r="GA53" s="962"/>
      <c r="GB53" s="962"/>
      <c r="GC53" s="962"/>
      <c r="GD53" s="962"/>
      <c r="GE53" s="962"/>
      <c r="GF53" s="962"/>
      <c r="GG53" s="962"/>
      <c r="GH53" s="962"/>
      <c r="GI53" s="962"/>
      <c r="GJ53" s="962"/>
      <c r="GK53" s="962"/>
      <c r="GL53" s="962"/>
      <c r="GM53" s="962"/>
      <c r="GN53" s="962"/>
      <c r="GO53" s="962"/>
      <c r="GP53" s="962"/>
      <c r="GQ53" s="962"/>
      <c r="GR53" s="962"/>
      <c r="GS53" s="962"/>
      <c r="GT53" s="962"/>
      <c r="GU53" s="962"/>
      <c r="GV53" s="962"/>
      <c r="GW53" s="962"/>
      <c r="GX53" s="962"/>
      <c r="GY53" s="962"/>
      <c r="GZ53" s="962"/>
      <c r="HA53" s="962"/>
      <c r="HB53" s="962"/>
      <c r="HC53" s="962"/>
      <c r="HD53" s="962"/>
      <c r="HE53" s="962"/>
      <c r="HF53" s="962"/>
      <c r="HG53" s="962"/>
      <c r="HH53" s="962"/>
      <c r="HI53" s="962"/>
      <c r="HJ53" s="962"/>
      <c r="HK53" s="962"/>
      <c r="HL53" s="962"/>
      <c r="HM53" s="962"/>
      <c r="HN53" s="962"/>
      <c r="HO53" s="962"/>
      <c r="HP53" s="962"/>
      <c r="HQ53" s="962"/>
      <c r="HR53" s="962"/>
      <c r="HS53" s="962"/>
      <c r="HT53" s="962"/>
      <c r="HU53" s="962"/>
      <c r="HV53" s="962"/>
      <c r="HW53" s="962"/>
      <c r="HX53" s="962"/>
      <c r="HY53" s="962"/>
      <c r="HZ53" s="962"/>
      <c r="IA53" s="962"/>
      <c r="IB53" s="962"/>
      <c r="IC53" s="962"/>
      <c r="ID53" s="962"/>
      <c r="IE53" s="962"/>
      <c r="IF53" s="962"/>
      <c r="IG53" s="962"/>
      <c r="IH53" s="962"/>
      <c r="II53" s="962"/>
      <c r="IJ53" s="962"/>
      <c r="IK53" s="962"/>
      <c r="IL53" s="962"/>
      <c r="IM53" s="962"/>
      <c r="IN53" s="962"/>
      <c r="IO53" s="962"/>
      <c r="IP53" s="962"/>
      <c r="IQ53" s="962"/>
      <c r="IR53" s="962"/>
      <c r="IS53" s="962"/>
      <c r="IT53" s="962"/>
      <c r="IU53" s="962"/>
      <c r="IV53" s="962"/>
    </row>
    <row r="54" spans="1:256" s="1041" customFormat="1" ht="15" customHeight="1">
      <c r="A54" s="958"/>
      <c r="B54" s="958"/>
      <c r="C54" s="957"/>
      <c r="D54" s="1191"/>
      <c r="E54" s="1006"/>
      <c r="F54" s="1006"/>
      <c r="G54" s="975"/>
      <c r="H54" s="975"/>
      <c r="I54" s="962"/>
      <c r="J54" s="964"/>
      <c r="K54" s="962"/>
      <c r="L54" s="962"/>
      <c r="M54" s="964"/>
      <c r="N54" s="962"/>
      <c r="O54" s="962"/>
      <c r="P54" s="962"/>
      <c r="Q54" s="962"/>
      <c r="R54" s="962"/>
      <c r="S54" s="962"/>
      <c r="T54" s="962"/>
      <c r="U54" s="962"/>
      <c r="V54" s="962"/>
      <c r="W54" s="962"/>
      <c r="X54" s="962"/>
      <c r="Y54" s="962"/>
      <c r="Z54" s="962"/>
      <c r="AA54" s="962"/>
      <c r="AB54" s="962"/>
      <c r="AC54" s="962"/>
      <c r="AD54" s="962"/>
      <c r="AE54" s="962"/>
      <c r="AF54" s="962"/>
      <c r="AG54" s="962"/>
      <c r="AH54" s="962"/>
      <c r="AI54" s="962"/>
      <c r="AJ54" s="962"/>
      <c r="AK54" s="962"/>
      <c r="AL54" s="962"/>
      <c r="AM54" s="962"/>
      <c r="AN54" s="962"/>
      <c r="AO54" s="962"/>
      <c r="AP54" s="962"/>
      <c r="AQ54" s="962"/>
      <c r="AR54" s="962"/>
      <c r="AS54" s="962"/>
      <c r="AT54" s="962"/>
      <c r="AU54" s="962"/>
      <c r="AV54" s="962"/>
      <c r="AW54" s="962"/>
      <c r="AX54" s="962"/>
      <c r="AY54" s="962"/>
      <c r="AZ54" s="962"/>
      <c r="BA54" s="962"/>
      <c r="BB54" s="962"/>
      <c r="BC54" s="962"/>
      <c r="BD54" s="962"/>
      <c r="BE54" s="962"/>
      <c r="BF54" s="962"/>
      <c r="BG54" s="962"/>
      <c r="BH54" s="962"/>
      <c r="BI54" s="962"/>
      <c r="BJ54" s="962"/>
      <c r="BK54" s="962"/>
      <c r="BL54" s="962"/>
      <c r="BM54" s="962"/>
      <c r="BN54" s="962"/>
      <c r="BO54" s="962"/>
      <c r="BP54" s="962"/>
      <c r="BQ54" s="962"/>
      <c r="BR54" s="962"/>
      <c r="BS54" s="962"/>
      <c r="BT54" s="962"/>
      <c r="BU54" s="962"/>
      <c r="BV54" s="962"/>
      <c r="BW54" s="962"/>
      <c r="BX54" s="962"/>
      <c r="BY54" s="962"/>
      <c r="BZ54" s="962"/>
      <c r="CA54" s="962"/>
      <c r="CB54" s="962"/>
      <c r="CC54" s="962"/>
      <c r="CD54" s="962"/>
      <c r="CE54" s="962"/>
      <c r="CF54" s="962"/>
      <c r="CG54" s="962"/>
      <c r="CH54" s="962"/>
      <c r="CI54" s="962"/>
      <c r="CJ54" s="962"/>
      <c r="CK54" s="962"/>
      <c r="CL54" s="962"/>
      <c r="CM54" s="962"/>
      <c r="CN54" s="962"/>
      <c r="CO54" s="962"/>
      <c r="CP54" s="962"/>
      <c r="CQ54" s="962"/>
      <c r="CR54" s="962"/>
      <c r="CS54" s="962"/>
      <c r="CT54" s="962"/>
      <c r="CU54" s="962"/>
      <c r="CV54" s="962"/>
      <c r="CW54" s="962"/>
      <c r="CX54" s="962"/>
      <c r="CY54" s="962"/>
      <c r="CZ54" s="962"/>
      <c r="DA54" s="962"/>
      <c r="DB54" s="962"/>
      <c r="DC54" s="962"/>
      <c r="DD54" s="962"/>
      <c r="DE54" s="962"/>
      <c r="DF54" s="962"/>
      <c r="DG54" s="962"/>
      <c r="DH54" s="962"/>
      <c r="DI54" s="962"/>
      <c r="DJ54" s="962"/>
      <c r="DK54" s="962"/>
      <c r="DL54" s="962"/>
      <c r="DM54" s="962"/>
      <c r="DN54" s="962"/>
      <c r="DO54" s="962"/>
      <c r="DP54" s="962"/>
      <c r="DQ54" s="962"/>
      <c r="DR54" s="962"/>
      <c r="DS54" s="962"/>
      <c r="DT54" s="962"/>
      <c r="DU54" s="962"/>
      <c r="DV54" s="962"/>
      <c r="DW54" s="962"/>
      <c r="DX54" s="962"/>
      <c r="DY54" s="962"/>
      <c r="DZ54" s="962"/>
      <c r="EA54" s="962"/>
      <c r="EB54" s="962"/>
      <c r="EC54" s="962"/>
      <c r="ED54" s="962"/>
      <c r="EE54" s="962"/>
      <c r="EF54" s="962"/>
      <c r="EG54" s="962"/>
      <c r="EH54" s="962"/>
      <c r="EI54" s="962"/>
      <c r="EJ54" s="962"/>
      <c r="EK54" s="962"/>
      <c r="EL54" s="962"/>
      <c r="EM54" s="962"/>
      <c r="EN54" s="962"/>
      <c r="EO54" s="962"/>
      <c r="EP54" s="962"/>
      <c r="EQ54" s="962"/>
      <c r="ER54" s="962"/>
      <c r="ES54" s="962"/>
      <c r="ET54" s="962"/>
      <c r="EU54" s="962"/>
      <c r="EV54" s="962"/>
      <c r="EW54" s="962"/>
      <c r="EX54" s="962"/>
      <c r="EY54" s="962"/>
      <c r="EZ54" s="962"/>
      <c r="FA54" s="962"/>
      <c r="FB54" s="962"/>
      <c r="FC54" s="962"/>
      <c r="FD54" s="962"/>
      <c r="FE54" s="962"/>
      <c r="FF54" s="962"/>
      <c r="FG54" s="962"/>
      <c r="FH54" s="962"/>
      <c r="FI54" s="962"/>
      <c r="FJ54" s="962"/>
      <c r="FK54" s="962"/>
      <c r="FL54" s="962"/>
      <c r="FM54" s="962"/>
      <c r="FN54" s="962"/>
      <c r="FO54" s="962"/>
      <c r="FP54" s="962"/>
      <c r="FQ54" s="962"/>
      <c r="FR54" s="962"/>
      <c r="FS54" s="962"/>
      <c r="FT54" s="962"/>
      <c r="FU54" s="962"/>
      <c r="FV54" s="962"/>
      <c r="FW54" s="962"/>
      <c r="FX54" s="962"/>
      <c r="FY54" s="962"/>
      <c r="FZ54" s="962"/>
      <c r="GA54" s="962"/>
      <c r="GB54" s="962"/>
      <c r="GC54" s="962"/>
      <c r="GD54" s="962"/>
      <c r="GE54" s="962"/>
      <c r="GF54" s="962"/>
      <c r="GG54" s="962"/>
      <c r="GH54" s="962"/>
      <c r="GI54" s="962"/>
      <c r="GJ54" s="962"/>
      <c r="GK54" s="962"/>
      <c r="GL54" s="962"/>
      <c r="GM54" s="962"/>
      <c r="GN54" s="962"/>
      <c r="GO54" s="962"/>
      <c r="GP54" s="962"/>
      <c r="GQ54" s="962"/>
      <c r="GR54" s="962"/>
      <c r="GS54" s="962"/>
      <c r="GT54" s="962"/>
      <c r="GU54" s="962"/>
      <c r="GV54" s="962"/>
      <c r="GW54" s="962"/>
      <c r="GX54" s="962"/>
      <c r="GY54" s="962"/>
      <c r="GZ54" s="962"/>
      <c r="HA54" s="962"/>
      <c r="HB54" s="962"/>
      <c r="HC54" s="962"/>
      <c r="HD54" s="962"/>
      <c r="HE54" s="962"/>
      <c r="HF54" s="962"/>
      <c r="HG54" s="962"/>
      <c r="HH54" s="962"/>
      <c r="HI54" s="962"/>
      <c r="HJ54" s="962"/>
      <c r="HK54" s="962"/>
      <c r="HL54" s="962"/>
      <c r="HM54" s="962"/>
      <c r="HN54" s="962"/>
      <c r="HO54" s="962"/>
      <c r="HP54" s="962"/>
      <c r="HQ54" s="962"/>
      <c r="HR54" s="962"/>
      <c r="HS54" s="962"/>
      <c r="HT54" s="962"/>
      <c r="HU54" s="962"/>
      <c r="HV54" s="962"/>
      <c r="HW54" s="962"/>
      <c r="HX54" s="962"/>
      <c r="HY54" s="962"/>
      <c r="HZ54" s="962"/>
      <c r="IA54" s="962"/>
      <c r="IB54" s="962"/>
      <c r="IC54" s="962"/>
      <c r="ID54" s="962"/>
      <c r="IE54" s="962"/>
      <c r="IF54" s="962"/>
      <c r="IG54" s="962"/>
      <c r="IH54" s="962"/>
      <c r="II54" s="962"/>
      <c r="IJ54" s="962"/>
      <c r="IK54" s="962"/>
      <c r="IL54" s="962"/>
      <c r="IM54" s="962"/>
      <c r="IN54" s="962"/>
      <c r="IO54" s="962"/>
      <c r="IP54" s="962"/>
      <c r="IQ54" s="962"/>
      <c r="IR54" s="962"/>
      <c r="IS54" s="962"/>
      <c r="IT54" s="962"/>
      <c r="IU54" s="962"/>
      <c r="IV54" s="962"/>
    </row>
    <row r="55" spans="1:256" s="1041" customFormat="1" ht="15" customHeight="1">
      <c r="A55" s="958"/>
      <c r="B55" s="958"/>
      <c r="C55" s="957"/>
      <c r="D55" s="1191"/>
      <c r="E55" s="1006"/>
      <c r="F55" s="1006"/>
      <c r="G55" s="975"/>
      <c r="H55" s="975"/>
      <c r="I55" s="962"/>
      <c r="J55" s="964"/>
      <c r="K55" s="962"/>
      <c r="L55" s="962"/>
      <c r="M55" s="964"/>
      <c r="N55" s="962"/>
      <c r="O55" s="962"/>
      <c r="P55" s="962"/>
      <c r="Q55" s="962"/>
      <c r="R55" s="962"/>
      <c r="S55" s="962"/>
      <c r="T55" s="962"/>
      <c r="U55" s="962"/>
      <c r="V55" s="962"/>
      <c r="W55" s="962"/>
      <c r="X55" s="962"/>
      <c r="Y55" s="962"/>
      <c r="Z55" s="962"/>
      <c r="AA55" s="962"/>
      <c r="AB55" s="962"/>
      <c r="AC55" s="962"/>
      <c r="AD55" s="962"/>
      <c r="AE55" s="962"/>
      <c r="AF55" s="962"/>
      <c r="AG55" s="962"/>
      <c r="AH55" s="962"/>
      <c r="AI55" s="962"/>
      <c r="AJ55" s="962"/>
      <c r="AK55" s="962"/>
      <c r="AL55" s="962"/>
      <c r="AM55" s="962"/>
      <c r="AN55" s="962"/>
      <c r="AO55" s="962"/>
      <c r="AP55" s="962"/>
      <c r="AQ55" s="962"/>
      <c r="AR55" s="962"/>
      <c r="AS55" s="962"/>
      <c r="AT55" s="962"/>
      <c r="AU55" s="962"/>
      <c r="AV55" s="962"/>
      <c r="AW55" s="962"/>
      <c r="AX55" s="962"/>
      <c r="AY55" s="962"/>
      <c r="AZ55" s="962"/>
      <c r="BA55" s="962"/>
      <c r="BB55" s="962"/>
      <c r="BC55" s="962"/>
      <c r="BD55" s="962"/>
      <c r="BE55" s="962"/>
      <c r="BF55" s="962"/>
      <c r="BG55" s="962"/>
      <c r="BH55" s="962"/>
      <c r="BI55" s="962"/>
      <c r="BJ55" s="962"/>
      <c r="BK55" s="962"/>
      <c r="BL55" s="962"/>
      <c r="BM55" s="962"/>
      <c r="BN55" s="962"/>
      <c r="BO55" s="962"/>
      <c r="BP55" s="962"/>
      <c r="BQ55" s="962"/>
      <c r="BR55" s="962"/>
      <c r="BS55" s="962"/>
      <c r="BT55" s="962"/>
      <c r="BU55" s="962"/>
      <c r="BV55" s="962"/>
      <c r="BW55" s="962"/>
      <c r="BX55" s="962"/>
      <c r="BY55" s="962"/>
      <c r="BZ55" s="962"/>
      <c r="CA55" s="962"/>
      <c r="CB55" s="962"/>
      <c r="CC55" s="962"/>
      <c r="CD55" s="962"/>
      <c r="CE55" s="962"/>
      <c r="CF55" s="962"/>
      <c r="CG55" s="962"/>
      <c r="CH55" s="962"/>
      <c r="CI55" s="962"/>
      <c r="CJ55" s="962"/>
      <c r="CK55" s="962"/>
      <c r="CL55" s="962"/>
      <c r="CM55" s="962"/>
      <c r="CN55" s="962"/>
      <c r="CO55" s="962"/>
      <c r="CP55" s="962"/>
      <c r="CQ55" s="962"/>
      <c r="CR55" s="962"/>
      <c r="CS55" s="962"/>
      <c r="CT55" s="962"/>
      <c r="CU55" s="962"/>
      <c r="CV55" s="962"/>
      <c r="CW55" s="962"/>
      <c r="CX55" s="962"/>
      <c r="CY55" s="962"/>
      <c r="CZ55" s="962"/>
      <c r="DA55" s="962"/>
      <c r="DB55" s="962"/>
      <c r="DC55" s="962"/>
      <c r="DD55" s="962"/>
      <c r="DE55" s="962"/>
      <c r="DF55" s="962"/>
      <c r="DG55" s="962"/>
      <c r="DH55" s="962"/>
      <c r="DI55" s="962"/>
      <c r="DJ55" s="962"/>
      <c r="DK55" s="962"/>
      <c r="DL55" s="962"/>
      <c r="DM55" s="962"/>
      <c r="DN55" s="962"/>
      <c r="DO55" s="962"/>
      <c r="DP55" s="962"/>
      <c r="DQ55" s="962"/>
      <c r="DR55" s="962"/>
      <c r="DS55" s="962"/>
      <c r="DT55" s="962"/>
      <c r="DU55" s="962"/>
      <c r="DV55" s="962"/>
      <c r="DW55" s="962"/>
      <c r="DX55" s="962"/>
      <c r="DY55" s="962"/>
      <c r="DZ55" s="962"/>
      <c r="EA55" s="962"/>
      <c r="EB55" s="962"/>
      <c r="EC55" s="962"/>
      <c r="ED55" s="962"/>
      <c r="EE55" s="962"/>
      <c r="EF55" s="962"/>
      <c r="EG55" s="962"/>
      <c r="EH55" s="962"/>
      <c r="EI55" s="962"/>
      <c r="EJ55" s="962"/>
      <c r="EK55" s="962"/>
      <c r="EL55" s="962"/>
      <c r="EM55" s="962"/>
      <c r="EN55" s="962"/>
      <c r="EO55" s="962"/>
      <c r="EP55" s="962"/>
      <c r="EQ55" s="962"/>
      <c r="ER55" s="962"/>
      <c r="ES55" s="962"/>
      <c r="ET55" s="962"/>
      <c r="EU55" s="962"/>
      <c r="EV55" s="962"/>
      <c r="EW55" s="962"/>
      <c r="EX55" s="962"/>
      <c r="EY55" s="962"/>
      <c r="EZ55" s="962"/>
      <c r="FA55" s="962"/>
      <c r="FB55" s="962"/>
      <c r="FC55" s="962"/>
      <c r="FD55" s="962"/>
      <c r="FE55" s="962"/>
      <c r="FF55" s="962"/>
      <c r="FG55" s="962"/>
      <c r="FH55" s="962"/>
      <c r="FI55" s="962"/>
      <c r="FJ55" s="962"/>
      <c r="FK55" s="962"/>
      <c r="FL55" s="962"/>
      <c r="FM55" s="962"/>
      <c r="FN55" s="962"/>
      <c r="FO55" s="962"/>
      <c r="FP55" s="962"/>
      <c r="FQ55" s="962"/>
      <c r="FR55" s="962"/>
      <c r="FS55" s="962"/>
      <c r="FT55" s="962"/>
      <c r="FU55" s="962"/>
      <c r="FV55" s="962"/>
      <c r="FW55" s="962"/>
      <c r="FX55" s="962"/>
      <c r="FY55" s="962"/>
      <c r="FZ55" s="962"/>
      <c r="GA55" s="962"/>
      <c r="GB55" s="962"/>
      <c r="GC55" s="962"/>
      <c r="GD55" s="962"/>
      <c r="GE55" s="962"/>
      <c r="GF55" s="962"/>
      <c r="GG55" s="962"/>
      <c r="GH55" s="962"/>
      <c r="GI55" s="962"/>
      <c r="GJ55" s="962"/>
      <c r="GK55" s="962"/>
      <c r="GL55" s="962"/>
      <c r="GM55" s="962"/>
      <c r="GN55" s="962"/>
      <c r="GO55" s="962"/>
      <c r="GP55" s="962"/>
      <c r="GQ55" s="962"/>
      <c r="GR55" s="962"/>
      <c r="GS55" s="962"/>
      <c r="GT55" s="962"/>
      <c r="GU55" s="962"/>
      <c r="GV55" s="962"/>
      <c r="GW55" s="962"/>
      <c r="GX55" s="962"/>
      <c r="GY55" s="962"/>
      <c r="GZ55" s="962"/>
      <c r="HA55" s="962"/>
      <c r="HB55" s="962"/>
      <c r="HC55" s="962"/>
      <c r="HD55" s="962"/>
      <c r="HE55" s="962"/>
      <c r="HF55" s="962"/>
      <c r="HG55" s="962"/>
      <c r="HH55" s="962"/>
      <c r="HI55" s="962"/>
      <c r="HJ55" s="962"/>
      <c r="HK55" s="962"/>
      <c r="HL55" s="962"/>
      <c r="HM55" s="962"/>
      <c r="HN55" s="962"/>
      <c r="HO55" s="962"/>
      <c r="HP55" s="962"/>
      <c r="HQ55" s="962"/>
      <c r="HR55" s="962"/>
      <c r="HS55" s="962"/>
      <c r="HT55" s="962"/>
      <c r="HU55" s="962"/>
      <c r="HV55" s="962"/>
      <c r="HW55" s="962"/>
      <c r="HX55" s="962"/>
      <c r="HY55" s="962"/>
      <c r="HZ55" s="962"/>
      <c r="IA55" s="962"/>
      <c r="IB55" s="962"/>
      <c r="IC55" s="962"/>
      <c r="ID55" s="962"/>
      <c r="IE55" s="962"/>
      <c r="IF55" s="962"/>
      <c r="IG55" s="962"/>
      <c r="IH55" s="962"/>
      <c r="II55" s="962"/>
      <c r="IJ55" s="962"/>
      <c r="IK55" s="962"/>
      <c r="IL55" s="962"/>
      <c r="IM55" s="962"/>
      <c r="IN55" s="962"/>
      <c r="IO55" s="962"/>
      <c r="IP55" s="962"/>
      <c r="IQ55" s="962"/>
      <c r="IR55" s="962"/>
      <c r="IS55" s="962"/>
      <c r="IT55" s="962"/>
      <c r="IU55" s="962"/>
      <c r="IV55" s="962"/>
    </row>
    <row r="56" spans="1:256" s="1041" customFormat="1" ht="15" customHeight="1">
      <c r="A56" s="958"/>
      <c r="B56" s="958"/>
      <c r="C56" s="957"/>
      <c r="D56" s="1191"/>
      <c r="E56" s="1006"/>
      <c r="F56" s="1006"/>
      <c r="G56" s="975"/>
      <c r="H56" s="975"/>
      <c r="I56" s="962"/>
      <c r="J56" s="964"/>
      <c r="K56" s="962"/>
      <c r="L56" s="962"/>
      <c r="M56" s="964"/>
      <c r="N56" s="962"/>
      <c r="O56" s="962"/>
      <c r="P56" s="962"/>
      <c r="Q56" s="962"/>
      <c r="R56" s="962"/>
      <c r="S56" s="962"/>
      <c r="T56" s="962"/>
      <c r="U56" s="962"/>
      <c r="V56" s="962"/>
      <c r="W56" s="962"/>
      <c r="X56" s="962"/>
      <c r="Y56" s="962"/>
      <c r="Z56" s="962"/>
      <c r="AA56" s="962"/>
      <c r="AB56" s="962"/>
      <c r="AC56" s="962"/>
      <c r="AD56" s="962"/>
      <c r="AE56" s="962"/>
      <c r="AF56" s="962"/>
      <c r="AG56" s="962"/>
      <c r="AH56" s="962"/>
      <c r="AI56" s="962"/>
      <c r="AJ56" s="962"/>
      <c r="AK56" s="962"/>
      <c r="AL56" s="962"/>
      <c r="AM56" s="962"/>
      <c r="AN56" s="962"/>
      <c r="AO56" s="962"/>
      <c r="AP56" s="962"/>
      <c r="AQ56" s="962"/>
      <c r="AR56" s="962"/>
      <c r="AS56" s="962"/>
      <c r="AT56" s="962"/>
      <c r="AU56" s="962"/>
      <c r="AV56" s="962"/>
      <c r="AW56" s="962"/>
      <c r="AX56" s="962"/>
      <c r="AY56" s="962"/>
      <c r="AZ56" s="962"/>
      <c r="BA56" s="962"/>
      <c r="BB56" s="962"/>
      <c r="BC56" s="962"/>
      <c r="BD56" s="962"/>
      <c r="BE56" s="962"/>
      <c r="BF56" s="962"/>
      <c r="BG56" s="962"/>
      <c r="BH56" s="962"/>
      <c r="BI56" s="962"/>
      <c r="BJ56" s="962"/>
      <c r="BK56" s="962"/>
      <c r="BL56" s="962"/>
      <c r="BM56" s="962"/>
      <c r="BN56" s="962"/>
      <c r="BO56" s="962"/>
      <c r="BP56" s="962"/>
      <c r="BQ56" s="962"/>
      <c r="BR56" s="962"/>
      <c r="BS56" s="962"/>
      <c r="BT56" s="962"/>
      <c r="BU56" s="962"/>
      <c r="BV56" s="962"/>
      <c r="BW56" s="962"/>
      <c r="BX56" s="962"/>
      <c r="BY56" s="962"/>
      <c r="BZ56" s="962"/>
      <c r="CA56" s="962"/>
      <c r="CB56" s="962"/>
      <c r="CC56" s="962"/>
      <c r="CD56" s="962"/>
      <c r="CE56" s="962"/>
      <c r="CF56" s="962"/>
      <c r="CG56" s="962"/>
      <c r="CH56" s="962"/>
      <c r="CI56" s="962"/>
      <c r="CJ56" s="962"/>
      <c r="CK56" s="962"/>
      <c r="CL56" s="962"/>
      <c r="CM56" s="962"/>
      <c r="CN56" s="962"/>
      <c r="CO56" s="962"/>
      <c r="CP56" s="962"/>
      <c r="CQ56" s="962"/>
      <c r="CR56" s="962"/>
      <c r="CS56" s="962"/>
      <c r="CT56" s="962"/>
      <c r="CU56" s="962"/>
      <c r="CV56" s="962"/>
      <c r="CW56" s="962"/>
      <c r="CX56" s="962"/>
      <c r="CY56" s="962"/>
      <c r="CZ56" s="962"/>
      <c r="DA56" s="962"/>
      <c r="DB56" s="962"/>
      <c r="DC56" s="962"/>
      <c r="DD56" s="962"/>
      <c r="DE56" s="962"/>
      <c r="DF56" s="962"/>
      <c r="DG56" s="962"/>
      <c r="DH56" s="962"/>
      <c r="DI56" s="962"/>
      <c r="DJ56" s="962"/>
      <c r="DK56" s="962"/>
      <c r="DL56" s="962"/>
      <c r="DM56" s="962"/>
      <c r="DN56" s="962"/>
      <c r="DO56" s="962"/>
      <c r="DP56" s="962"/>
      <c r="DQ56" s="962"/>
      <c r="DR56" s="962"/>
      <c r="DS56" s="962"/>
      <c r="DT56" s="962"/>
      <c r="DU56" s="962"/>
      <c r="DV56" s="962"/>
      <c r="DW56" s="962"/>
      <c r="DX56" s="962"/>
      <c r="DY56" s="962"/>
      <c r="DZ56" s="962"/>
      <c r="EA56" s="962"/>
      <c r="EB56" s="962"/>
      <c r="EC56" s="962"/>
      <c r="ED56" s="962"/>
      <c r="EE56" s="962"/>
      <c r="EF56" s="962"/>
      <c r="EG56" s="962"/>
      <c r="EH56" s="962"/>
      <c r="EI56" s="962"/>
      <c r="EJ56" s="962"/>
      <c r="EK56" s="962"/>
      <c r="EL56" s="962"/>
      <c r="EM56" s="962"/>
      <c r="EN56" s="962"/>
      <c r="EO56" s="962"/>
      <c r="EP56" s="962"/>
      <c r="EQ56" s="962"/>
      <c r="ER56" s="962"/>
      <c r="ES56" s="962"/>
      <c r="ET56" s="962"/>
      <c r="EU56" s="962"/>
      <c r="EV56" s="962"/>
      <c r="EW56" s="962"/>
      <c r="EX56" s="962"/>
      <c r="EY56" s="962"/>
      <c r="EZ56" s="962"/>
      <c r="FA56" s="962"/>
      <c r="FB56" s="962"/>
      <c r="FC56" s="962"/>
      <c r="FD56" s="962"/>
      <c r="FE56" s="962"/>
      <c r="FF56" s="962"/>
      <c r="FG56" s="962"/>
      <c r="FH56" s="962"/>
      <c r="FI56" s="962"/>
      <c r="FJ56" s="962"/>
      <c r="FK56" s="962"/>
      <c r="FL56" s="962"/>
      <c r="FM56" s="962"/>
      <c r="FN56" s="962"/>
      <c r="FO56" s="962"/>
      <c r="FP56" s="962"/>
      <c r="FQ56" s="962"/>
      <c r="FR56" s="962"/>
      <c r="FS56" s="962"/>
      <c r="FT56" s="962"/>
      <c r="FU56" s="962"/>
      <c r="FV56" s="962"/>
      <c r="FW56" s="962"/>
      <c r="FX56" s="962"/>
      <c r="FY56" s="962"/>
      <c r="FZ56" s="962"/>
      <c r="GA56" s="962"/>
      <c r="GB56" s="962"/>
      <c r="GC56" s="962"/>
      <c r="GD56" s="962"/>
      <c r="GE56" s="962"/>
      <c r="GF56" s="962"/>
      <c r="GG56" s="962"/>
      <c r="GH56" s="962"/>
      <c r="GI56" s="962"/>
      <c r="GJ56" s="962"/>
      <c r="GK56" s="962"/>
      <c r="GL56" s="962"/>
      <c r="GM56" s="962"/>
      <c r="GN56" s="962"/>
      <c r="GO56" s="962"/>
      <c r="GP56" s="962"/>
      <c r="GQ56" s="962"/>
      <c r="GR56" s="962"/>
      <c r="GS56" s="962"/>
      <c r="GT56" s="962"/>
      <c r="GU56" s="962"/>
      <c r="GV56" s="962"/>
      <c r="GW56" s="962"/>
      <c r="GX56" s="962"/>
      <c r="GY56" s="962"/>
      <c r="GZ56" s="962"/>
      <c r="HA56" s="962"/>
      <c r="HB56" s="962"/>
      <c r="HC56" s="962"/>
      <c r="HD56" s="962"/>
      <c r="HE56" s="962"/>
      <c r="HF56" s="962"/>
      <c r="HG56" s="962"/>
      <c r="HH56" s="962"/>
      <c r="HI56" s="962"/>
      <c r="HJ56" s="962"/>
      <c r="HK56" s="962"/>
      <c r="HL56" s="962"/>
      <c r="HM56" s="962"/>
      <c r="HN56" s="962"/>
      <c r="HO56" s="962"/>
      <c r="HP56" s="962"/>
      <c r="HQ56" s="962"/>
      <c r="HR56" s="962"/>
      <c r="HS56" s="962"/>
      <c r="HT56" s="962"/>
      <c r="HU56" s="962"/>
      <c r="HV56" s="962"/>
      <c r="HW56" s="962"/>
      <c r="HX56" s="962"/>
      <c r="HY56" s="962"/>
      <c r="HZ56" s="962"/>
      <c r="IA56" s="962"/>
      <c r="IB56" s="962"/>
      <c r="IC56" s="962"/>
      <c r="ID56" s="962"/>
      <c r="IE56" s="962"/>
      <c r="IF56" s="962"/>
      <c r="IG56" s="962"/>
      <c r="IH56" s="962"/>
      <c r="II56" s="962"/>
      <c r="IJ56" s="962"/>
      <c r="IK56" s="962"/>
      <c r="IL56" s="962"/>
      <c r="IM56" s="962"/>
      <c r="IN56" s="962"/>
      <c r="IO56" s="962"/>
      <c r="IP56" s="962"/>
      <c r="IQ56" s="962"/>
      <c r="IR56" s="962"/>
      <c r="IS56" s="962"/>
      <c r="IT56" s="962"/>
      <c r="IU56" s="962"/>
      <c r="IV56" s="962"/>
    </row>
    <row r="57" spans="1:256" s="1041" customFormat="1" ht="15" customHeight="1">
      <c r="A57" s="958"/>
      <c r="B57" s="958"/>
      <c r="C57" s="957"/>
      <c r="D57" s="1191"/>
      <c r="E57" s="1006"/>
      <c r="F57" s="1006"/>
      <c r="G57" s="975"/>
      <c r="H57" s="975"/>
      <c r="I57" s="962"/>
      <c r="J57" s="964"/>
      <c r="K57" s="962"/>
      <c r="L57" s="962"/>
      <c r="M57" s="964"/>
      <c r="N57" s="962"/>
      <c r="O57" s="962"/>
      <c r="P57" s="962"/>
      <c r="Q57" s="962"/>
      <c r="R57" s="962"/>
      <c r="S57" s="962"/>
      <c r="T57" s="962"/>
      <c r="U57" s="962"/>
      <c r="V57" s="962"/>
      <c r="W57" s="962"/>
      <c r="X57" s="962"/>
      <c r="Y57" s="962"/>
      <c r="Z57" s="962"/>
      <c r="AA57" s="962"/>
      <c r="AB57" s="962"/>
      <c r="AC57" s="962"/>
      <c r="AD57" s="962"/>
      <c r="AE57" s="962"/>
      <c r="AF57" s="962"/>
      <c r="AG57" s="962"/>
      <c r="AH57" s="962"/>
      <c r="AI57" s="962"/>
      <c r="AJ57" s="962"/>
      <c r="AK57" s="962"/>
      <c r="AL57" s="962"/>
      <c r="AM57" s="962"/>
      <c r="AN57" s="962"/>
      <c r="AO57" s="962"/>
      <c r="AP57" s="962"/>
      <c r="AQ57" s="962"/>
      <c r="AR57" s="962"/>
      <c r="AS57" s="962"/>
      <c r="AT57" s="962"/>
      <c r="AU57" s="962"/>
      <c r="AV57" s="962"/>
      <c r="AW57" s="962"/>
      <c r="AX57" s="962"/>
      <c r="AY57" s="962"/>
      <c r="AZ57" s="962"/>
      <c r="BA57" s="962"/>
      <c r="BB57" s="962"/>
      <c r="BC57" s="962"/>
      <c r="BD57" s="962"/>
      <c r="BE57" s="962"/>
      <c r="BF57" s="962"/>
      <c r="BG57" s="962"/>
      <c r="BH57" s="962"/>
      <c r="BI57" s="962"/>
      <c r="BJ57" s="962"/>
      <c r="BK57" s="962"/>
      <c r="BL57" s="962"/>
      <c r="BM57" s="962"/>
      <c r="BN57" s="962"/>
      <c r="BO57" s="962"/>
      <c r="BP57" s="962"/>
      <c r="BQ57" s="962"/>
      <c r="BR57" s="962"/>
      <c r="BS57" s="962"/>
      <c r="BT57" s="962"/>
      <c r="BU57" s="962"/>
      <c r="BV57" s="962"/>
      <c r="BW57" s="962"/>
      <c r="BX57" s="962"/>
      <c r="BY57" s="962"/>
      <c r="BZ57" s="962"/>
      <c r="CA57" s="962"/>
      <c r="CB57" s="962"/>
      <c r="CC57" s="962"/>
      <c r="CD57" s="962"/>
      <c r="CE57" s="962"/>
      <c r="CF57" s="962"/>
      <c r="CG57" s="962"/>
      <c r="CH57" s="962"/>
      <c r="CI57" s="962"/>
      <c r="CJ57" s="962"/>
      <c r="CK57" s="962"/>
      <c r="CL57" s="962"/>
      <c r="CM57" s="962"/>
      <c r="CN57" s="962"/>
      <c r="CO57" s="962"/>
      <c r="CP57" s="962"/>
      <c r="CQ57" s="962"/>
      <c r="CR57" s="962"/>
      <c r="CS57" s="962"/>
      <c r="CT57" s="962"/>
      <c r="CU57" s="962"/>
      <c r="CV57" s="962"/>
      <c r="CW57" s="962"/>
      <c r="CX57" s="962"/>
      <c r="CY57" s="962"/>
      <c r="CZ57" s="962"/>
      <c r="DA57" s="962"/>
      <c r="DB57" s="962"/>
      <c r="DC57" s="962"/>
      <c r="DD57" s="962"/>
      <c r="DE57" s="962"/>
      <c r="DF57" s="962"/>
      <c r="DG57" s="962"/>
      <c r="DH57" s="962"/>
      <c r="DI57" s="962"/>
      <c r="DJ57" s="962"/>
      <c r="DK57" s="962"/>
      <c r="DL57" s="962"/>
      <c r="DM57" s="962"/>
      <c r="DN57" s="962"/>
      <c r="DO57" s="962"/>
      <c r="DP57" s="962"/>
      <c r="DQ57" s="962"/>
      <c r="DR57" s="962"/>
      <c r="DS57" s="962"/>
      <c r="DT57" s="962"/>
      <c r="DU57" s="962"/>
      <c r="DV57" s="962"/>
      <c r="DW57" s="962"/>
      <c r="DX57" s="962"/>
      <c r="DY57" s="962"/>
      <c r="DZ57" s="962"/>
      <c r="EA57" s="962"/>
      <c r="EB57" s="962"/>
      <c r="EC57" s="962"/>
      <c r="ED57" s="962"/>
      <c r="EE57" s="962"/>
      <c r="EF57" s="962"/>
      <c r="EG57" s="962"/>
      <c r="EH57" s="962"/>
      <c r="EI57" s="962"/>
      <c r="EJ57" s="962"/>
      <c r="EK57" s="962"/>
      <c r="EL57" s="962"/>
      <c r="EM57" s="962"/>
      <c r="EN57" s="962"/>
      <c r="EO57" s="962"/>
      <c r="EP57" s="962"/>
      <c r="EQ57" s="962"/>
      <c r="ER57" s="962"/>
      <c r="ES57" s="962"/>
      <c r="ET57" s="962"/>
      <c r="EU57" s="962"/>
      <c r="EV57" s="962"/>
      <c r="EW57" s="962"/>
      <c r="EX57" s="962"/>
      <c r="EY57" s="962"/>
      <c r="EZ57" s="962"/>
      <c r="FA57" s="962"/>
      <c r="FB57" s="962"/>
      <c r="FC57" s="962"/>
      <c r="FD57" s="962"/>
      <c r="FE57" s="962"/>
      <c r="FF57" s="962"/>
      <c r="FG57" s="962"/>
      <c r="FH57" s="962"/>
      <c r="FI57" s="962"/>
      <c r="FJ57" s="962"/>
      <c r="FK57" s="962"/>
      <c r="FL57" s="962"/>
      <c r="FM57" s="962"/>
      <c r="FN57" s="962"/>
      <c r="FO57" s="962"/>
      <c r="FP57" s="962"/>
      <c r="FQ57" s="962"/>
      <c r="FR57" s="962"/>
      <c r="FS57" s="962"/>
      <c r="FT57" s="962"/>
      <c r="FU57" s="962"/>
      <c r="FV57" s="962"/>
      <c r="FW57" s="962"/>
      <c r="FX57" s="962"/>
      <c r="FY57" s="962"/>
      <c r="FZ57" s="962"/>
      <c r="GA57" s="962"/>
      <c r="GB57" s="962"/>
      <c r="GC57" s="962"/>
      <c r="GD57" s="962"/>
      <c r="GE57" s="962"/>
      <c r="GF57" s="962"/>
      <c r="GG57" s="962"/>
      <c r="GH57" s="962"/>
      <c r="GI57" s="962"/>
      <c r="GJ57" s="962"/>
      <c r="GK57" s="962"/>
      <c r="GL57" s="962"/>
      <c r="GM57" s="962"/>
      <c r="GN57" s="962"/>
      <c r="GO57" s="962"/>
      <c r="GP57" s="962"/>
      <c r="GQ57" s="962"/>
      <c r="GR57" s="962"/>
      <c r="GS57" s="962"/>
      <c r="GT57" s="962"/>
      <c r="GU57" s="962"/>
      <c r="GV57" s="962"/>
      <c r="GW57" s="962"/>
      <c r="GX57" s="962"/>
      <c r="GY57" s="962"/>
      <c r="GZ57" s="962"/>
      <c r="HA57" s="962"/>
      <c r="HB57" s="962"/>
      <c r="HC57" s="962"/>
      <c r="HD57" s="962"/>
      <c r="HE57" s="962"/>
      <c r="HF57" s="962"/>
      <c r="HG57" s="962"/>
      <c r="HH57" s="962"/>
      <c r="HI57" s="962"/>
      <c r="HJ57" s="962"/>
      <c r="HK57" s="962"/>
      <c r="HL57" s="962"/>
      <c r="HM57" s="962"/>
      <c r="HN57" s="962"/>
      <c r="HO57" s="962"/>
      <c r="HP57" s="962"/>
      <c r="HQ57" s="962"/>
      <c r="HR57" s="962"/>
      <c r="HS57" s="962"/>
      <c r="HT57" s="962"/>
      <c r="HU57" s="962"/>
      <c r="HV57" s="962"/>
      <c r="HW57" s="962"/>
      <c r="HX57" s="962"/>
      <c r="HY57" s="962"/>
      <c r="HZ57" s="962"/>
      <c r="IA57" s="962"/>
      <c r="IB57" s="962"/>
      <c r="IC57" s="962"/>
      <c r="ID57" s="962"/>
      <c r="IE57" s="962"/>
      <c r="IF57" s="962"/>
      <c r="IG57" s="962"/>
      <c r="IH57" s="962"/>
      <c r="II57" s="962"/>
      <c r="IJ57" s="962"/>
      <c r="IK57" s="962"/>
      <c r="IL57" s="962"/>
      <c r="IM57" s="962"/>
      <c r="IN57" s="962"/>
      <c r="IO57" s="962"/>
      <c r="IP57" s="962"/>
      <c r="IQ57" s="962"/>
      <c r="IR57" s="962"/>
      <c r="IS57" s="962"/>
      <c r="IT57" s="962"/>
      <c r="IU57" s="962"/>
      <c r="IV57" s="962"/>
    </row>
    <row r="58" spans="1:256" s="1041" customFormat="1" ht="15" customHeight="1">
      <c r="A58" s="958"/>
      <c r="B58" s="958"/>
      <c r="C58" s="957"/>
      <c r="D58" s="1191"/>
      <c r="E58" s="1006"/>
      <c r="F58" s="1006"/>
      <c r="G58" s="975"/>
      <c r="H58" s="975"/>
      <c r="I58" s="962"/>
      <c r="J58" s="964"/>
      <c r="K58" s="962"/>
      <c r="L58" s="962"/>
      <c r="M58" s="964"/>
      <c r="N58" s="962"/>
      <c r="O58" s="962"/>
      <c r="P58" s="962"/>
      <c r="Q58" s="962"/>
      <c r="R58" s="962"/>
      <c r="S58" s="962"/>
      <c r="T58" s="962"/>
      <c r="U58" s="962"/>
      <c r="V58" s="962"/>
      <c r="W58" s="962"/>
      <c r="X58" s="962"/>
      <c r="Y58" s="962"/>
      <c r="Z58" s="962"/>
      <c r="AA58" s="962"/>
      <c r="AB58" s="962"/>
      <c r="AC58" s="962"/>
      <c r="AD58" s="962"/>
      <c r="AE58" s="962"/>
      <c r="AF58" s="962"/>
      <c r="AG58" s="962"/>
      <c r="AH58" s="962"/>
      <c r="AI58" s="962"/>
      <c r="AJ58" s="962"/>
      <c r="AK58" s="962"/>
      <c r="AL58" s="962"/>
      <c r="AM58" s="962"/>
      <c r="AN58" s="962"/>
      <c r="AO58" s="962"/>
      <c r="AP58" s="962"/>
      <c r="AQ58" s="962"/>
      <c r="AR58" s="962"/>
      <c r="AS58" s="962"/>
      <c r="AT58" s="962"/>
      <c r="AU58" s="962"/>
      <c r="AV58" s="962"/>
      <c r="AW58" s="962"/>
      <c r="AX58" s="962"/>
      <c r="AY58" s="962"/>
      <c r="AZ58" s="962"/>
      <c r="BA58" s="962"/>
      <c r="BB58" s="962"/>
      <c r="BC58" s="962"/>
      <c r="BD58" s="962"/>
      <c r="BE58" s="962"/>
      <c r="BF58" s="962"/>
      <c r="BG58" s="962"/>
      <c r="BH58" s="962"/>
      <c r="BI58" s="962"/>
      <c r="BJ58" s="962"/>
      <c r="BK58" s="962"/>
      <c r="BL58" s="962"/>
      <c r="BM58" s="962"/>
      <c r="BN58" s="962"/>
      <c r="BO58" s="962"/>
      <c r="BP58" s="962"/>
      <c r="BQ58" s="962"/>
      <c r="BR58" s="962"/>
      <c r="BS58" s="962"/>
      <c r="BT58" s="962"/>
      <c r="BU58" s="962"/>
      <c r="BV58" s="962"/>
      <c r="BW58" s="962"/>
      <c r="BX58" s="962"/>
      <c r="BY58" s="962"/>
      <c r="BZ58" s="962"/>
      <c r="CA58" s="962"/>
      <c r="CB58" s="962"/>
      <c r="CC58" s="962"/>
      <c r="CD58" s="962"/>
      <c r="CE58" s="962"/>
      <c r="CF58" s="962"/>
      <c r="CG58" s="962"/>
      <c r="CH58" s="962"/>
      <c r="CI58" s="962"/>
      <c r="CJ58" s="962"/>
      <c r="CK58" s="962"/>
      <c r="CL58" s="962"/>
      <c r="CM58" s="962"/>
      <c r="CN58" s="962"/>
      <c r="CO58" s="962"/>
      <c r="CP58" s="962"/>
      <c r="CQ58" s="962"/>
      <c r="CR58" s="962"/>
      <c r="CS58" s="962"/>
      <c r="CT58" s="962"/>
      <c r="CU58" s="962"/>
      <c r="CV58" s="962"/>
      <c r="CW58" s="962"/>
      <c r="CX58" s="962"/>
      <c r="CY58" s="962"/>
      <c r="CZ58" s="962"/>
      <c r="DA58" s="962"/>
      <c r="DB58" s="962"/>
      <c r="DC58" s="962"/>
      <c r="DD58" s="962"/>
      <c r="DE58" s="962"/>
      <c r="DF58" s="962"/>
      <c r="DG58" s="962"/>
      <c r="DH58" s="962"/>
      <c r="DI58" s="962"/>
      <c r="DJ58" s="962"/>
      <c r="DK58" s="962"/>
      <c r="DL58" s="962"/>
      <c r="DM58" s="962"/>
      <c r="DN58" s="962"/>
      <c r="DO58" s="962"/>
      <c r="DP58" s="962"/>
      <c r="DQ58" s="962"/>
      <c r="DR58" s="962"/>
      <c r="DS58" s="962"/>
      <c r="DT58" s="962"/>
      <c r="DU58" s="962"/>
      <c r="DV58" s="962"/>
      <c r="DW58" s="962"/>
      <c r="DX58" s="962"/>
      <c r="DY58" s="962"/>
      <c r="DZ58" s="962"/>
      <c r="EA58" s="962"/>
      <c r="EB58" s="962"/>
      <c r="EC58" s="962"/>
      <c r="ED58" s="962"/>
      <c r="EE58" s="962"/>
      <c r="EF58" s="962"/>
      <c r="EG58" s="962"/>
      <c r="EH58" s="962"/>
      <c r="EI58" s="962"/>
      <c r="EJ58" s="962"/>
      <c r="EK58" s="962"/>
      <c r="EL58" s="962"/>
      <c r="EM58" s="962"/>
      <c r="EN58" s="962"/>
      <c r="EO58" s="962"/>
      <c r="EP58" s="962"/>
      <c r="EQ58" s="962"/>
      <c r="ER58" s="962"/>
      <c r="ES58" s="962"/>
      <c r="ET58" s="962"/>
      <c r="EU58" s="962"/>
      <c r="EV58" s="962"/>
      <c r="EW58" s="962"/>
      <c r="EX58" s="962"/>
      <c r="EY58" s="962"/>
      <c r="EZ58" s="962"/>
      <c r="FA58" s="962"/>
      <c r="FB58" s="962"/>
      <c r="FC58" s="962"/>
      <c r="FD58" s="962"/>
      <c r="FE58" s="962"/>
      <c r="FF58" s="962"/>
      <c r="FG58" s="962"/>
      <c r="FH58" s="962"/>
      <c r="FI58" s="962"/>
      <c r="FJ58" s="962"/>
      <c r="FK58" s="962"/>
      <c r="FL58" s="962"/>
      <c r="FM58" s="962"/>
      <c r="FN58" s="962"/>
      <c r="FO58" s="962"/>
      <c r="FP58" s="962"/>
      <c r="FQ58" s="962"/>
      <c r="FR58" s="962"/>
      <c r="FS58" s="962"/>
      <c r="FT58" s="962"/>
      <c r="FU58" s="962"/>
      <c r="FV58" s="962"/>
      <c r="FW58" s="962"/>
      <c r="FX58" s="962"/>
      <c r="FY58" s="962"/>
      <c r="FZ58" s="962"/>
      <c r="GA58" s="962"/>
      <c r="GB58" s="962"/>
      <c r="GC58" s="962"/>
      <c r="GD58" s="962"/>
      <c r="GE58" s="962"/>
      <c r="GF58" s="962"/>
      <c r="GG58" s="962"/>
      <c r="GH58" s="962"/>
      <c r="GI58" s="962"/>
      <c r="GJ58" s="962"/>
      <c r="GK58" s="962"/>
      <c r="GL58" s="962"/>
      <c r="GM58" s="962"/>
      <c r="GN58" s="962"/>
      <c r="GO58" s="962"/>
      <c r="GP58" s="962"/>
      <c r="GQ58" s="962"/>
      <c r="GR58" s="962"/>
      <c r="GS58" s="962"/>
      <c r="GT58" s="962"/>
      <c r="GU58" s="962"/>
      <c r="GV58" s="962"/>
      <c r="GW58" s="962"/>
      <c r="GX58" s="962"/>
      <c r="GY58" s="962"/>
      <c r="GZ58" s="962"/>
      <c r="HA58" s="962"/>
      <c r="HB58" s="962"/>
      <c r="HC58" s="962"/>
      <c r="HD58" s="962"/>
      <c r="HE58" s="962"/>
      <c r="HF58" s="962"/>
      <c r="HG58" s="962"/>
      <c r="HH58" s="962"/>
      <c r="HI58" s="962"/>
      <c r="HJ58" s="962"/>
      <c r="HK58" s="962"/>
      <c r="HL58" s="962"/>
      <c r="HM58" s="962"/>
      <c r="HN58" s="962"/>
      <c r="HO58" s="962"/>
      <c r="HP58" s="962"/>
      <c r="HQ58" s="962"/>
      <c r="HR58" s="962"/>
      <c r="HS58" s="962"/>
      <c r="HT58" s="962"/>
      <c r="HU58" s="962"/>
      <c r="HV58" s="962"/>
      <c r="HW58" s="962"/>
      <c r="HX58" s="962"/>
      <c r="HY58" s="962"/>
      <c r="HZ58" s="962"/>
      <c r="IA58" s="962"/>
      <c r="IB58" s="962"/>
      <c r="IC58" s="962"/>
      <c r="ID58" s="962"/>
      <c r="IE58" s="962"/>
      <c r="IF58" s="962"/>
      <c r="IG58" s="962"/>
      <c r="IH58" s="962"/>
      <c r="II58" s="962"/>
      <c r="IJ58" s="962"/>
      <c r="IK58" s="962"/>
      <c r="IL58" s="962"/>
      <c r="IM58" s="962"/>
      <c r="IN58" s="962"/>
      <c r="IO58" s="962"/>
      <c r="IP58" s="962"/>
      <c r="IQ58" s="962"/>
      <c r="IR58" s="962"/>
      <c r="IS58" s="962"/>
      <c r="IT58" s="962"/>
      <c r="IU58" s="962"/>
      <c r="IV58" s="962"/>
    </row>
    <row r="59" spans="1:256" s="1041" customFormat="1" ht="15" customHeight="1">
      <c r="A59" s="958"/>
      <c r="B59" s="958"/>
      <c r="C59" s="957"/>
      <c r="D59" s="1191"/>
      <c r="E59" s="1006"/>
      <c r="F59" s="1006"/>
      <c r="G59" s="975"/>
      <c r="H59" s="975"/>
      <c r="I59" s="962"/>
      <c r="J59" s="964"/>
      <c r="K59" s="962"/>
      <c r="L59" s="962"/>
      <c r="M59" s="964"/>
      <c r="N59" s="962"/>
      <c r="O59" s="962"/>
      <c r="P59" s="962"/>
      <c r="Q59" s="962"/>
      <c r="R59" s="962"/>
      <c r="S59" s="962"/>
      <c r="T59" s="962"/>
      <c r="U59" s="962"/>
      <c r="V59" s="962"/>
      <c r="W59" s="962"/>
      <c r="X59" s="962"/>
      <c r="Y59" s="962"/>
      <c r="Z59" s="962"/>
      <c r="AA59" s="962"/>
      <c r="AB59" s="962"/>
      <c r="AC59" s="962"/>
      <c r="AD59" s="962"/>
      <c r="AE59" s="962"/>
      <c r="AF59" s="962"/>
      <c r="AG59" s="962"/>
      <c r="AH59" s="962"/>
      <c r="AI59" s="962"/>
      <c r="AJ59" s="962"/>
      <c r="AK59" s="962"/>
      <c r="AL59" s="962"/>
      <c r="AM59" s="962"/>
      <c r="AN59" s="962"/>
      <c r="AO59" s="962"/>
      <c r="AP59" s="962"/>
      <c r="AQ59" s="962"/>
      <c r="AR59" s="962"/>
      <c r="AS59" s="962"/>
      <c r="AT59" s="962"/>
      <c r="AU59" s="962"/>
      <c r="AV59" s="962"/>
      <c r="AW59" s="962"/>
      <c r="AX59" s="962"/>
      <c r="AY59" s="962"/>
      <c r="AZ59" s="962"/>
      <c r="BA59" s="962"/>
      <c r="BB59" s="962"/>
      <c r="BC59" s="962"/>
      <c r="BD59" s="962"/>
      <c r="BE59" s="962"/>
      <c r="BF59" s="962"/>
      <c r="BG59" s="962"/>
      <c r="BH59" s="962"/>
      <c r="BI59" s="962"/>
      <c r="BJ59" s="962"/>
      <c r="BK59" s="962"/>
      <c r="BL59" s="962"/>
      <c r="BM59" s="962"/>
      <c r="BN59" s="962"/>
      <c r="BO59" s="962"/>
      <c r="BP59" s="962"/>
      <c r="BQ59" s="962"/>
      <c r="BR59" s="962"/>
      <c r="BS59" s="962"/>
      <c r="BT59" s="962"/>
      <c r="BU59" s="962"/>
      <c r="BV59" s="962"/>
      <c r="BW59" s="962"/>
      <c r="BX59" s="962"/>
      <c r="BY59" s="962"/>
      <c r="BZ59" s="962"/>
      <c r="CA59" s="962"/>
      <c r="CB59" s="962"/>
      <c r="CC59" s="962"/>
      <c r="CD59" s="962"/>
      <c r="CE59" s="962"/>
      <c r="CF59" s="962"/>
      <c r="CG59" s="962"/>
      <c r="CH59" s="962"/>
      <c r="CI59" s="962"/>
      <c r="CJ59" s="962"/>
      <c r="CK59" s="962"/>
      <c r="CL59" s="962"/>
      <c r="CM59" s="962"/>
      <c r="CN59" s="962"/>
      <c r="CO59" s="962"/>
      <c r="CP59" s="962"/>
      <c r="CQ59" s="962"/>
      <c r="CR59" s="962"/>
      <c r="CS59" s="962"/>
      <c r="CT59" s="962"/>
      <c r="CU59" s="962"/>
      <c r="CV59" s="962"/>
      <c r="CW59" s="962"/>
      <c r="CX59" s="962"/>
      <c r="CY59" s="962"/>
      <c r="CZ59" s="962"/>
      <c r="DA59" s="962"/>
      <c r="DB59" s="962"/>
      <c r="DC59" s="962"/>
      <c r="DD59" s="962"/>
      <c r="DE59" s="962"/>
      <c r="DF59" s="962"/>
      <c r="DG59" s="962"/>
      <c r="DH59" s="962"/>
      <c r="DI59" s="962"/>
      <c r="DJ59" s="962"/>
      <c r="DK59" s="962"/>
      <c r="DL59" s="962"/>
      <c r="DM59" s="962"/>
      <c r="DN59" s="962"/>
      <c r="DO59" s="962"/>
      <c r="DP59" s="962"/>
      <c r="DQ59" s="962"/>
      <c r="DR59" s="962"/>
      <c r="DS59" s="962"/>
      <c r="DT59" s="962"/>
      <c r="DU59" s="962"/>
      <c r="DV59" s="962"/>
      <c r="DW59" s="962"/>
      <c r="DX59" s="962"/>
      <c r="DY59" s="962"/>
      <c r="DZ59" s="962"/>
      <c r="EA59" s="962"/>
      <c r="EB59" s="962"/>
      <c r="EC59" s="962"/>
      <c r="ED59" s="962"/>
      <c r="EE59" s="962"/>
      <c r="EF59" s="962"/>
      <c r="EG59" s="962"/>
      <c r="EH59" s="962"/>
      <c r="EI59" s="962"/>
      <c r="EJ59" s="962"/>
      <c r="EK59" s="962"/>
      <c r="EL59" s="962"/>
      <c r="EM59" s="962"/>
      <c r="EN59" s="962"/>
      <c r="EO59" s="962"/>
      <c r="EP59" s="962"/>
      <c r="EQ59" s="962"/>
      <c r="ER59" s="962"/>
      <c r="ES59" s="962"/>
      <c r="ET59" s="962"/>
      <c r="EU59" s="962"/>
      <c r="EV59" s="962"/>
      <c r="EW59" s="962"/>
      <c r="EX59" s="962"/>
      <c r="EY59" s="962"/>
      <c r="EZ59" s="962"/>
      <c r="FA59" s="962"/>
      <c r="FB59" s="962"/>
      <c r="FC59" s="962"/>
      <c r="FD59" s="962"/>
      <c r="FE59" s="962"/>
      <c r="FF59" s="962"/>
      <c r="FG59" s="962"/>
      <c r="FH59" s="962"/>
      <c r="FI59" s="962"/>
      <c r="FJ59" s="962"/>
      <c r="FK59" s="962"/>
      <c r="FL59" s="962"/>
      <c r="FM59" s="962"/>
      <c r="FN59" s="962"/>
      <c r="FO59" s="962"/>
      <c r="FP59" s="962"/>
      <c r="FQ59" s="962"/>
      <c r="FR59" s="962"/>
      <c r="FS59" s="962"/>
      <c r="FT59" s="962"/>
      <c r="FU59" s="962"/>
      <c r="FV59" s="962"/>
      <c r="FW59" s="962"/>
      <c r="FX59" s="962"/>
      <c r="FY59" s="962"/>
      <c r="FZ59" s="962"/>
      <c r="GA59" s="962"/>
      <c r="GB59" s="962"/>
      <c r="GC59" s="962"/>
      <c r="GD59" s="962"/>
      <c r="GE59" s="962"/>
      <c r="GF59" s="962"/>
      <c r="GG59" s="962"/>
      <c r="GH59" s="962"/>
      <c r="GI59" s="962"/>
      <c r="GJ59" s="962"/>
      <c r="GK59" s="962"/>
      <c r="GL59" s="962"/>
      <c r="GM59" s="962"/>
      <c r="GN59" s="962"/>
      <c r="GO59" s="962"/>
      <c r="GP59" s="962"/>
      <c r="GQ59" s="962"/>
      <c r="GR59" s="962"/>
      <c r="GS59" s="962"/>
      <c r="GT59" s="962"/>
      <c r="GU59" s="962"/>
      <c r="GV59" s="962"/>
      <c r="GW59" s="962"/>
      <c r="GX59" s="962"/>
      <c r="GY59" s="962"/>
      <c r="GZ59" s="962"/>
      <c r="HA59" s="962"/>
      <c r="HB59" s="962"/>
      <c r="HC59" s="962"/>
      <c r="HD59" s="962"/>
      <c r="HE59" s="962"/>
      <c r="HF59" s="962"/>
      <c r="HG59" s="962"/>
      <c r="HH59" s="962"/>
      <c r="HI59" s="962"/>
      <c r="HJ59" s="962"/>
      <c r="HK59" s="962"/>
      <c r="HL59" s="962"/>
      <c r="HM59" s="962"/>
      <c r="HN59" s="962"/>
      <c r="HO59" s="962"/>
      <c r="HP59" s="962"/>
      <c r="HQ59" s="962"/>
      <c r="HR59" s="962"/>
      <c r="HS59" s="962"/>
      <c r="HT59" s="962"/>
      <c r="HU59" s="962"/>
      <c r="HV59" s="962"/>
      <c r="HW59" s="962"/>
      <c r="HX59" s="962"/>
      <c r="HY59" s="962"/>
      <c r="HZ59" s="962"/>
      <c r="IA59" s="962"/>
      <c r="IB59" s="962"/>
      <c r="IC59" s="962"/>
      <c r="ID59" s="962"/>
      <c r="IE59" s="962"/>
      <c r="IF59" s="962"/>
      <c r="IG59" s="962"/>
      <c r="IH59" s="962"/>
      <c r="II59" s="962"/>
      <c r="IJ59" s="962"/>
      <c r="IK59" s="962"/>
      <c r="IL59" s="962"/>
      <c r="IM59" s="962"/>
      <c r="IN59" s="962"/>
      <c r="IO59" s="962"/>
      <c r="IP59" s="962"/>
      <c r="IQ59" s="962"/>
      <c r="IR59" s="962"/>
      <c r="IS59" s="962"/>
      <c r="IT59" s="962"/>
      <c r="IU59" s="962"/>
      <c r="IV59" s="962"/>
    </row>
    <row r="60" spans="1:256" s="1041" customFormat="1" ht="15" customHeight="1">
      <c r="A60" s="958"/>
      <c r="B60" s="958"/>
      <c r="C60" s="957"/>
      <c r="D60" s="1191"/>
      <c r="E60" s="1006"/>
      <c r="F60" s="1006"/>
      <c r="G60" s="975"/>
      <c r="H60" s="975"/>
      <c r="I60" s="962"/>
      <c r="J60" s="964"/>
      <c r="K60" s="962"/>
      <c r="L60" s="962"/>
      <c r="M60" s="964"/>
      <c r="N60" s="962"/>
      <c r="O60" s="962"/>
      <c r="P60" s="962"/>
      <c r="Q60" s="962"/>
      <c r="R60" s="962"/>
      <c r="S60" s="962"/>
      <c r="T60" s="962"/>
      <c r="U60" s="962"/>
      <c r="V60" s="962"/>
      <c r="W60" s="962"/>
      <c r="X60" s="962"/>
      <c r="Y60" s="962"/>
      <c r="Z60" s="962"/>
      <c r="AA60" s="962"/>
      <c r="AB60" s="962"/>
      <c r="AC60" s="962"/>
      <c r="AD60" s="962"/>
      <c r="AE60" s="962"/>
      <c r="AF60" s="962"/>
      <c r="AG60" s="962"/>
      <c r="AH60" s="962"/>
      <c r="AI60" s="962"/>
      <c r="AJ60" s="962"/>
      <c r="AK60" s="962"/>
      <c r="AL60" s="962"/>
      <c r="AM60" s="962"/>
      <c r="AN60" s="962"/>
      <c r="AO60" s="962"/>
      <c r="AP60" s="962"/>
      <c r="AQ60" s="962"/>
      <c r="AR60" s="962"/>
      <c r="AS60" s="962"/>
      <c r="AT60" s="962"/>
      <c r="AU60" s="962"/>
      <c r="AV60" s="962"/>
      <c r="AW60" s="962"/>
      <c r="AX60" s="962"/>
      <c r="AY60" s="962"/>
      <c r="AZ60" s="962"/>
      <c r="BA60" s="962"/>
      <c r="BB60" s="962"/>
      <c r="BC60" s="962"/>
      <c r="BD60" s="962"/>
      <c r="BE60" s="962"/>
      <c r="BF60" s="962"/>
      <c r="BG60" s="962"/>
      <c r="BH60" s="962"/>
      <c r="BI60" s="962"/>
      <c r="BJ60" s="962"/>
      <c r="BK60" s="962"/>
      <c r="BL60" s="962"/>
      <c r="BM60" s="962"/>
      <c r="BN60" s="962"/>
      <c r="BO60" s="962"/>
      <c r="BP60" s="962"/>
      <c r="BQ60" s="962"/>
      <c r="BR60" s="962"/>
      <c r="BS60" s="962"/>
      <c r="BT60" s="962"/>
      <c r="BU60" s="962"/>
      <c r="BV60" s="962"/>
      <c r="BW60" s="962"/>
      <c r="BX60" s="962"/>
      <c r="BY60" s="962"/>
      <c r="BZ60" s="962"/>
      <c r="CA60" s="962"/>
      <c r="CB60" s="962"/>
      <c r="CC60" s="962"/>
      <c r="CD60" s="962"/>
      <c r="CE60" s="962"/>
      <c r="CF60" s="962"/>
      <c r="CG60" s="962"/>
      <c r="CH60" s="962"/>
      <c r="CI60" s="962"/>
      <c r="CJ60" s="962"/>
      <c r="CK60" s="962"/>
      <c r="CL60" s="962"/>
      <c r="CM60" s="962"/>
      <c r="CN60" s="962"/>
      <c r="CO60" s="962"/>
      <c r="CP60" s="962"/>
      <c r="CQ60" s="962"/>
      <c r="CR60" s="962"/>
      <c r="CS60" s="962"/>
      <c r="CT60" s="962"/>
      <c r="CU60" s="962"/>
      <c r="CV60" s="962"/>
      <c r="CW60" s="962"/>
      <c r="CX60" s="962"/>
      <c r="CY60" s="962"/>
      <c r="CZ60" s="962"/>
      <c r="DA60" s="962"/>
      <c r="DB60" s="962"/>
      <c r="DC60" s="962"/>
      <c r="DD60" s="962"/>
      <c r="DE60" s="962"/>
      <c r="DF60" s="962"/>
      <c r="DG60" s="962"/>
      <c r="DH60" s="962"/>
      <c r="DI60" s="962"/>
      <c r="DJ60" s="962"/>
      <c r="DK60" s="962"/>
      <c r="DL60" s="962"/>
      <c r="DM60" s="962"/>
      <c r="DN60" s="962"/>
      <c r="DO60" s="962"/>
      <c r="DP60" s="962"/>
      <c r="DQ60" s="962"/>
      <c r="DR60" s="962"/>
      <c r="DS60" s="962"/>
      <c r="DT60" s="962"/>
      <c r="DU60" s="962"/>
      <c r="DV60" s="962"/>
      <c r="DW60" s="962"/>
      <c r="DX60" s="962"/>
      <c r="DY60" s="962"/>
      <c r="DZ60" s="962"/>
      <c r="EA60" s="962"/>
      <c r="EB60" s="962"/>
      <c r="EC60" s="962"/>
      <c r="ED60" s="962"/>
      <c r="EE60" s="962"/>
      <c r="EF60" s="962"/>
      <c r="EG60" s="962"/>
      <c r="EH60" s="962"/>
      <c r="EI60" s="962"/>
      <c r="EJ60" s="962"/>
      <c r="EK60" s="962"/>
      <c r="EL60" s="962"/>
      <c r="EM60" s="962"/>
      <c r="EN60" s="962"/>
      <c r="EO60" s="962"/>
      <c r="EP60" s="962"/>
      <c r="EQ60" s="962"/>
      <c r="ER60" s="962"/>
      <c r="ES60" s="962"/>
      <c r="ET60" s="962"/>
      <c r="EU60" s="962"/>
      <c r="EV60" s="962"/>
      <c r="EW60" s="962"/>
      <c r="EX60" s="962"/>
      <c r="EY60" s="962"/>
      <c r="EZ60" s="962"/>
      <c r="FA60" s="962"/>
      <c r="FB60" s="962"/>
      <c r="FC60" s="962"/>
      <c r="FD60" s="962"/>
      <c r="FE60" s="962"/>
      <c r="FF60" s="962"/>
      <c r="FG60" s="962"/>
      <c r="FH60" s="962"/>
      <c r="FI60" s="962"/>
      <c r="FJ60" s="962"/>
      <c r="FK60" s="962"/>
      <c r="FL60" s="962"/>
      <c r="FM60" s="962"/>
      <c r="FN60" s="962"/>
      <c r="FO60" s="962"/>
      <c r="FP60" s="962"/>
      <c r="FQ60" s="962"/>
      <c r="FR60" s="962"/>
      <c r="FS60" s="962"/>
      <c r="FT60" s="962"/>
      <c r="FU60" s="962"/>
      <c r="FV60" s="962"/>
      <c r="FW60" s="962"/>
      <c r="FX60" s="962"/>
      <c r="FY60" s="962"/>
      <c r="FZ60" s="962"/>
      <c r="GA60" s="962"/>
      <c r="GB60" s="962"/>
      <c r="GC60" s="962"/>
      <c r="GD60" s="962"/>
      <c r="GE60" s="962"/>
      <c r="GF60" s="962"/>
      <c r="GG60" s="962"/>
      <c r="GH60" s="962"/>
      <c r="GI60" s="962"/>
      <c r="GJ60" s="962"/>
      <c r="GK60" s="962"/>
      <c r="GL60" s="962"/>
      <c r="GM60" s="962"/>
      <c r="GN60" s="962"/>
      <c r="GO60" s="962"/>
      <c r="GP60" s="962"/>
      <c r="GQ60" s="962"/>
      <c r="GR60" s="962"/>
      <c r="GS60" s="962"/>
      <c r="GT60" s="962"/>
      <c r="GU60" s="962"/>
      <c r="GV60" s="962"/>
      <c r="GW60" s="962"/>
      <c r="GX60" s="962"/>
      <c r="GY60" s="962"/>
      <c r="GZ60" s="962"/>
      <c r="HA60" s="962"/>
      <c r="HB60" s="962"/>
      <c r="HC60" s="962"/>
      <c r="HD60" s="962"/>
      <c r="HE60" s="962"/>
      <c r="HF60" s="962"/>
      <c r="HG60" s="962"/>
      <c r="HH60" s="962"/>
      <c r="HI60" s="962"/>
      <c r="HJ60" s="962"/>
      <c r="HK60" s="962"/>
      <c r="HL60" s="962"/>
      <c r="HM60" s="962"/>
      <c r="HN60" s="962"/>
      <c r="HO60" s="962"/>
      <c r="HP60" s="962"/>
      <c r="HQ60" s="962"/>
      <c r="HR60" s="962"/>
      <c r="HS60" s="962"/>
      <c r="HT60" s="962"/>
      <c r="HU60" s="962"/>
      <c r="HV60" s="962"/>
      <c r="HW60" s="962"/>
      <c r="HX60" s="962"/>
      <c r="HY60" s="962"/>
      <c r="HZ60" s="962"/>
      <c r="IA60" s="962"/>
      <c r="IB60" s="962"/>
      <c r="IC60" s="962"/>
      <c r="ID60" s="962"/>
      <c r="IE60" s="962"/>
      <c r="IF60" s="962"/>
      <c r="IG60" s="962"/>
      <c r="IH60" s="962"/>
      <c r="II60" s="962"/>
      <c r="IJ60" s="962"/>
      <c r="IK60" s="962"/>
      <c r="IL60" s="962"/>
      <c r="IM60" s="962"/>
      <c r="IN60" s="962"/>
      <c r="IO60" s="962"/>
      <c r="IP60" s="962"/>
      <c r="IQ60" s="962"/>
      <c r="IR60" s="962"/>
      <c r="IS60" s="962"/>
      <c r="IT60" s="962"/>
      <c r="IU60" s="962"/>
      <c r="IV60" s="962"/>
    </row>
    <row r="61" spans="1:256" s="1041" customFormat="1" ht="15" customHeight="1">
      <c r="A61" s="958"/>
      <c r="B61" s="958"/>
      <c r="C61" s="957"/>
      <c r="D61" s="1191"/>
      <c r="E61" s="1006"/>
      <c r="F61" s="1006"/>
      <c r="G61" s="975"/>
      <c r="H61" s="975"/>
      <c r="I61" s="962"/>
      <c r="J61" s="964"/>
      <c r="K61" s="962"/>
      <c r="L61" s="962"/>
      <c r="M61" s="964"/>
      <c r="N61" s="962"/>
      <c r="O61" s="962"/>
      <c r="P61" s="962"/>
      <c r="Q61" s="962"/>
      <c r="R61" s="962"/>
      <c r="S61" s="962"/>
      <c r="T61" s="962"/>
      <c r="U61" s="962"/>
      <c r="V61" s="962"/>
      <c r="W61" s="962"/>
      <c r="X61" s="962"/>
      <c r="Y61" s="962"/>
      <c r="Z61" s="962"/>
      <c r="AA61" s="962"/>
      <c r="AB61" s="962"/>
      <c r="AC61" s="962"/>
      <c r="AD61" s="962"/>
      <c r="AE61" s="962"/>
      <c r="AF61" s="962"/>
      <c r="AG61" s="962"/>
      <c r="AH61" s="962"/>
      <c r="AI61" s="962"/>
      <c r="AJ61" s="962"/>
      <c r="AK61" s="962"/>
      <c r="AL61" s="962"/>
      <c r="AM61" s="962"/>
      <c r="AN61" s="962"/>
      <c r="AO61" s="962"/>
      <c r="AP61" s="962"/>
      <c r="AQ61" s="962"/>
      <c r="AR61" s="962"/>
      <c r="AS61" s="962"/>
      <c r="AT61" s="962"/>
      <c r="AU61" s="962"/>
      <c r="AV61" s="962"/>
      <c r="AW61" s="962"/>
      <c r="AX61" s="962"/>
      <c r="AY61" s="962"/>
      <c r="AZ61" s="962"/>
      <c r="BA61" s="962"/>
      <c r="BB61" s="962"/>
      <c r="BC61" s="962"/>
      <c r="BD61" s="962"/>
      <c r="BE61" s="962"/>
      <c r="BF61" s="962"/>
      <c r="BG61" s="962"/>
      <c r="BH61" s="962"/>
      <c r="BI61" s="962"/>
      <c r="BJ61" s="962"/>
      <c r="BK61" s="962"/>
      <c r="BL61" s="962"/>
      <c r="BM61" s="962"/>
      <c r="BN61" s="962"/>
      <c r="BO61" s="962"/>
      <c r="BP61" s="962"/>
      <c r="BQ61" s="962"/>
      <c r="BR61" s="962"/>
      <c r="BS61" s="962"/>
      <c r="BT61" s="962"/>
      <c r="BU61" s="962"/>
      <c r="BV61" s="962"/>
      <c r="BW61" s="962"/>
      <c r="BX61" s="962"/>
      <c r="BY61" s="962"/>
      <c r="BZ61" s="962"/>
      <c r="CA61" s="962"/>
      <c r="CB61" s="962"/>
      <c r="CC61" s="962"/>
      <c r="CD61" s="962"/>
      <c r="CE61" s="962"/>
      <c r="CF61" s="962"/>
      <c r="CG61" s="962"/>
      <c r="CH61" s="962"/>
      <c r="CI61" s="962"/>
      <c r="CJ61" s="962"/>
      <c r="CK61" s="962"/>
      <c r="CL61" s="962"/>
      <c r="CM61" s="962"/>
      <c r="CN61" s="962"/>
      <c r="CO61" s="962"/>
      <c r="CP61" s="962"/>
      <c r="CQ61" s="962"/>
      <c r="CR61" s="962"/>
      <c r="CS61" s="962"/>
      <c r="CT61" s="962"/>
      <c r="CU61" s="962"/>
      <c r="CV61" s="962"/>
      <c r="CW61" s="962"/>
      <c r="CX61" s="962"/>
      <c r="CY61" s="962"/>
      <c r="CZ61" s="962"/>
      <c r="DA61" s="962"/>
      <c r="DB61" s="962"/>
      <c r="DC61" s="962"/>
      <c r="DD61" s="962"/>
      <c r="DE61" s="962"/>
      <c r="DF61" s="962"/>
      <c r="DG61" s="962"/>
      <c r="DH61" s="962"/>
      <c r="DI61" s="962"/>
      <c r="DJ61" s="962"/>
      <c r="DK61" s="962"/>
      <c r="DL61" s="962"/>
      <c r="DM61" s="962"/>
      <c r="DN61" s="962"/>
      <c r="DO61" s="962"/>
      <c r="DP61" s="962"/>
      <c r="DQ61" s="962"/>
      <c r="DR61" s="962"/>
      <c r="DS61" s="962"/>
      <c r="DT61" s="962"/>
      <c r="DU61" s="962"/>
      <c r="DV61" s="962"/>
      <c r="DW61" s="962"/>
      <c r="DX61" s="962"/>
      <c r="DY61" s="962"/>
      <c r="DZ61" s="962"/>
      <c r="EA61" s="962"/>
      <c r="EB61" s="962"/>
      <c r="EC61" s="962"/>
      <c r="ED61" s="962"/>
      <c r="EE61" s="962"/>
      <c r="EF61" s="962"/>
      <c r="EG61" s="962"/>
      <c r="EH61" s="962"/>
      <c r="EI61" s="962"/>
      <c r="EJ61" s="962"/>
      <c r="EK61" s="962"/>
      <c r="EL61" s="962"/>
      <c r="EM61" s="962"/>
      <c r="EN61" s="962"/>
      <c r="EO61" s="962"/>
      <c r="EP61" s="962"/>
      <c r="EQ61" s="962"/>
      <c r="ER61" s="962"/>
      <c r="ES61" s="962"/>
      <c r="ET61" s="962"/>
      <c r="EU61" s="962"/>
      <c r="EV61" s="962"/>
      <c r="EW61" s="962"/>
      <c r="EX61" s="962"/>
      <c r="EY61" s="962"/>
      <c r="EZ61" s="962"/>
      <c r="FA61" s="962"/>
      <c r="FB61" s="962"/>
      <c r="FC61" s="962"/>
      <c r="FD61" s="962"/>
      <c r="FE61" s="962"/>
      <c r="FF61" s="962"/>
      <c r="FG61" s="962"/>
      <c r="FH61" s="962"/>
      <c r="FI61" s="962"/>
      <c r="FJ61" s="962"/>
      <c r="FK61" s="962"/>
      <c r="FL61" s="962"/>
      <c r="FM61" s="962"/>
      <c r="FN61" s="962"/>
      <c r="FO61" s="962"/>
      <c r="FP61" s="962"/>
      <c r="FQ61" s="962"/>
      <c r="FR61" s="962"/>
      <c r="FS61" s="962"/>
      <c r="FT61" s="962"/>
      <c r="FU61" s="962"/>
      <c r="FV61" s="962"/>
      <c r="FW61" s="962"/>
      <c r="FX61" s="962"/>
      <c r="FY61" s="962"/>
      <c r="FZ61" s="962"/>
      <c r="GA61" s="962"/>
      <c r="GB61" s="962"/>
      <c r="GC61" s="962"/>
      <c r="GD61" s="962"/>
      <c r="GE61" s="962"/>
      <c r="GF61" s="962"/>
      <c r="GG61" s="962"/>
      <c r="GH61" s="962"/>
      <c r="GI61" s="962"/>
      <c r="GJ61" s="962"/>
      <c r="GK61" s="962"/>
      <c r="GL61" s="962"/>
      <c r="GM61" s="962"/>
      <c r="GN61" s="962"/>
      <c r="GO61" s="962"/>
      <c r="GP61" s="962"/>
      <c r="GQ61" s="962"/>
      <c r="GR61" s="962"/>
      <c r="GS61" s="962"/>
      <c r="GT61" s="962"/>
      <c r="GU61" s="962"/>
      <c r="GV61" s="962"/>
      <c r="GW61" s="962"/>
      <c r="GX61" s="962"/>
      <c r="GY61" s="962"/>
      <c r="GZ61" s="962"/>
      <c r="HA61" s="962"/>
      <c r="HB61" s="962"/>
      <c r="HC61" s="962"/>
      <c r="HD61" s="962"/>
      <c r="HE61" s="962"/>
      <c r="HF61" s="962"/>
      <c r="HG61" s="962"/>
      <c r="HH61" s="962"/>
      <c r="HI61" s="962"/>
      <c r="HJ61" s="962"/>
      <c r="HK61" s="962"/>
      <c r="HL61" s="962"/>
      <c r="HM61" s="962"/>
      <c r="HN61" s="962"/>
      <c r="HO61" s="962"/>
      <c r="HP61" s="962"/>
      <c r="HQ61" s="962"/>
      <c r="HR61" s="962"/>
      <c r="HS61" s="962"/>
      <c r="HT61" s="962"/>
      <c r="HU61" s="962"/>
      <c r="HV61" s="962"/>
      <c r="HW61" s="962"/>
      <c r="HX61" s="962"/>
      <c r="HY61" s="962"/>
      <c r="HZ61" s="962"/>
      <c r="IA61" s="962"/>
      <c r="IB61" s="962"/>
      <c r="IC61" s="962"/>
      <c r="ID61" s="962"/>
      <c r="IE61" s="962"/>
      <c r="IF61" s="962"/>
      <c r="IG61" s="962"/>
      <c r="IH61" s="962"/>
      <c r="II61" s="962"/>
      <c r="IJ61" s="962"/>
      <c r="IK61" s="962"/>
      <c r="IL61" s="962"/>
      <c r="IM61" s="962"/>
      <c r="IN61" s="962"/>
      <c r="IO61" s="962"/>
      <c r="IP61" s="962"/>
      <c r="IQ61" s="962"/>
      <c r="IR61" s="962"/>
      <c r="IS61" s="962"/>
      <c r="IT61" s="962"/>
      <c r="IU61" s="962"/>
      <c r="IV61" s="962"/>
    </row>
    <row r="62" spans="1:256" s="1041" customFormat="1" ht="15" customHeight="1">
      <c r="A62" s="958"/>
      <c r="B62" s="958"/>
      <c r="C62" s="957"/>
      <c r="D62" s="1191"/>
      <c r="E62" s="1006"/>
      <c r="F62" s="1006"/>
      <c r="G62" s="975"/>
      <c r="H62" s="975"/>
      <c r="I62" s="962"/>
      <c r="J62" s="964"/>
      <c r="K62" s="962"/>
      <c r="L62" s="962"/>
      <c r="M62" s="964"/>
      <c r="N62" s="962"/>
      <c r="O62" s="962"/>
      <c r="P62" s="962"/>
      <c r="Q62" s="962"/>
      <c r="R62" s="962"/>
      <c r="S62" s="962"/>
      <c r="T62" s="962"/>
      <c r="U62" s="962"/>
      <c r="V62" s="962"/>
      <c r="W62" s="962"/>
      <c r="X62" s="962"/>
      <c r="Y62" s="962"/>
      <c r="Z62" s="962"/>
      <c r="AA62" s="962"/>
      <c r="AB62" s="962"/>
      <c r="AC62" s="962"/>
      <c r="AD62" s="962"/>
      <c r="AE62" s="962"/>
      <c r="AF62" s="962"/>
      <c r="AG62" s="962"/>
      <c r="AH62" s="962"/>
      <c r="AI62" s="962"/>
      <c r="AJ62" s="962"/>
      <c r="AK62" s="962"/>
      <c r="AL62" s="962"/>
      <c r="AM62" s="962"/>
      <c r="AN62" s="962"/>
      <c r="AO62" s="962"/>
      <c r="AP62" s="962"/>
      <c r="AQ62" s="962"/>
      <c r="AR62" s="962"/>
      <c r="AS62" s="962"/>
      <c r="AT62" s="962"/>
      <c r="AU62" s="962"/>
      <c r="AV62" s="962"/>
      <c r="AW62" s="962"/>
      <c r="AX62" s="962"/>
      <c r="AY62" s="962"/>
      <c r="AZ62" s="962"/>
      <c r="BA62" s="962"/>
      <c r="BB62" s="962"/>
      <c r="BC62" s="962"/>
      <c r="BD62" s="962"/>
      <c r="BE62" s="962"/>
      <c r="BF62" s="962"/>
      <c r="BG62" s="962"/>
      <c r="BH62" s="962"/>
      <c r="BI62" s="962"/>
      <c r="BJ62" s="962"/>
      <c r="BK62" s="962"/>
      <c r="BL62" s="962"/>
      <c r="BM62" s="962"/>
      <c r="BN62" s="962"/>
      <c r="BO62" s="962"/>
      <c r="BP62" s="962"/>
      <c r="BQ62" s="962"/>
      <c r="BR62" s="962"/>
      <c r="BS62" s="962"/>
      <c r="BT62" s="962"/>
      <c r="BU62" s="962"/>
      <c r="BV62" s="962"/>
      <c r="BW62" s="962"/>
      <c r="BX62" s="962"/>
      <c r="BY62" s="962"/>
      <c r="BZ62" s="962"/>
      <c r="CA62" s="962"/>
      <c r="CB62" s="962"/>
      <c r="CC62" s="962"/>
      <c r="CD62" s="962"/>
      <c r="CE62" s="962"/>
      <c r="CF62" s="962"/>
      <c r="CG62" s="962"/>
      <c r="CH62" s="962"/>
      <c r="CI62" s="962"/>
      <c r="CJ62" s="962"/>
      <c r="CK62" s="962"/>
      <c r="CL62" s="962"/>
      <c r="CM62" s="962"/>
      <c r="CN62" s="962"/>
      <c r="CO62" s="962"/>
      <c r="CP62" s="962"/>
      <c r="CQ62" s="962"/>
      <c r="CR62" s="962"/>
      <c r="CS62" s="962"/>
      <c r="CT62" s="962"/>
      <c r="CU62" s="962"/>
      <c r="CV62" s="962"/>
      <c r="CW62" s="962"/>
      <c r="CX62" s="962"/>
      <c r="CY62" s="962"/>
      <c r="CZ62" s="962"/>
      <c r="DA62" s="962"/>
      <c r="DB62" s="962"/>
      <c r="DC62" s="962"/>
      <c r="DD62" s="962"/>
      <c r="DE62" s="962"/>
      <c r="DF62" s="962"/>
      <c r="DG62" s="962"/>
      <c r="DH62" s="962"/>
      <c r="DI62" s="962"/>
      <c r="DJ62" s="962"/>
      <c r="DK62" s="962"/>
      <c r="DL62" s="962"/>
      <c r="DM62" s="962"/>
      <c r="DN62" s="962"/>
      <c r="DO62" s="962"/>
      <c r="DP62" s="962"/>
      <c r="DQ62" s="962"/>
      <c r="DR62" s="962"/>
      <c r="DS62" s="962"/>
      <c r="DT62" s="962"/>
      <c r="DU62" s="962"/>
      <c r="DV62" s="962"/>
      <c r="DW62" s="962"/>
      <c r="DX62" s="962"/>
      <c r="DY62" s="962"/>
      <c r="DZ62" s="962"/>
      <c r="EA62" s="962"/>
      <c r="EB62" s="962"/>
      <c r="EC62" s="962"/>
      <c r="ED62" s="962"/>
      <c r="EE62" s="962"/>
      <c r="EF62" s="962"/>
      <c r="EG62" s="962"/>
      <c r="EH62" s="962"/>
      <c r="EI62" s="962"/>
      <c r="EJ62" s="962"/>
      <c r="EK62" s="962"/>
      <c r="EL62" s="962"/>
      <c r="EM62" s="962"/>
      <c r="EN62" s="962"/>
      <c r="EO62" s="962"/>
      <c r="EP62" s="962"/>
      <c r="EQ62" s="962"/>
      <c r="ER62" s="962"/>
      <c r="ES62" s="962"/>
      <c r="ET62" s="962"/>
      <c r="EU62" s="962"/>
      <c r="EV62" s="962"/>
      <c r="EW62" s="962"/>
      <c r="EX62" s="962"/>
      <c r="EY62" s="962"/>
      <c r="EZ62" s="962"/>
      <c r="FA62" s="962"/>
      <c r="FB62" s="962"/>
      <c r="FC62" s="962"/>
      <c r="FD62" s="962"/>
      <c r="FE62" s="962"/>
      <c r="FF62" s="962"/>
      <c r="FG62" s="962"/>
      <c r="FH62" s="962"/>
      <c r="FI62" s="962"/>
      <c r="FJ62" s="962"/>
      <c r="FK62" s="962"/>
      <c r="FL62" s="962"/>
      <c r="FM62" s="962"/>
      <c r="FN62" s="962"/>
      <c r="FO62" s="962"/>
      <c r="FP62" s="962"/>
      <c r="FQ62" s="962"/>
      <c r="FR62" s="962"/>
      <c r="FS62" s="962"/>
      <c r="FT62" s="962"/>
      <c r="FU62" s="962"/>
      <c r="FV62" s="962"/>
      <c r="FW62" s="962"/>
      <c r="FX62" s="962"/>
      <c r="FY62" s="962"/>
      <c r="FZ62" s="962"/>
      <c r="GA62" s="962"/>
      <c r="GB62" s="962"/>
      <c r="GC62" s="962"/>
      <c r="GD62" s="962"/>
      <c r="GE62" s="962"/>
      <c r="GF62" s="962"/>
      <c r="GG62" s="962"/>
      <c r="GH62" s="962"/>
      <c r="GI62" s="962"/>
      <c r="GJ62" s="962"/>
      <c r="GK62" s="962"/>
      <c r="GL62" s="962"/>
      <c r="GM62" s="962"/>
      <c r="GN62" s="962"/>
      <c r="GO62" s="962"/>
      <c r="GP62" s="962"/>
      <c r="GQ62" s="962"/>
      <c r="GR62" s="962"/>
      <c r="GS62" s="962"/>
      <c r="GT62" s="962"/>
      <c r="GU62" s="962"/>
      <c r="GV62" s="962"/>
      <c r="GW62" s="962"/>
      <c r="GX62" s="962"/>
      <c r="GY62" s="962"/>
      <c r="GZ62" s="962"/>
      <c r="HA62" s="962"/>
      <c r="HB62" s="962"/>
      <c r="HC62" s="962"/>
      <c r="HD62" s="962"/>
      <c r="HE62" s="962"/>
      <c r="HF62" s="962"/>
      <c r="HG62" s="962"/>
      <c r="HH62" s="962"/>
      <c r="HI62" s="962"/>
      <c r="HJ62" s="962"/>
      <c r="HK62" s="962"/>
      <c r="HL62" s="962"/>
      <c r="HM62" s="962"/>
      <c r="HN62" s="962"/>
      <c r="HO62" s="962"/>
      <c r="HP62" s="962"/>
      <c r="HQ62" s="962"/>
      <c r="HR62" s="962"/>
      <c r="HS62" s="962"/>
      <c r="HT62" s="962"/>
      <c r="HU62" s="962"/>
      <c r="HV62" s="962"/>
      <c r="HW62" s="962"/>
      <c r="HX62" s="962"/>
      <c r="HY62" s="962"/>
      <c r="HZ62" s="962"/>
      <c r="IA62" s="962"/>
      <c r="IB62" s="962"/>
      <c r="IC62" s="962"/>
      <c r="ID62" s="962"/>
      <c r="IE62" s="962"/>
      <c r="IF62" s="962"/>
      <c r="IG62" s="962"/>
      <c r="IH62" s="962"/>
      <c r="II62" s="962"/>
      <c r="IJ62" s="962"/>
      <c r="IK62" s="962"/>
      <c r="IL62" s="962"/>
      <c r="IM62" s="962"/>
      <c r="IN62" s="962"/>
      <c r="IO62" s="962"/>
      <c r="IP62" s="962"/>
      <c r="IQ62" s="962"/>
      <c r="IR62" s="962"/>
      <c r="IS62" s="962"/>
      <c r="IT62" s="962"/>
      <c r="IU62" s="962"/>
      <c r="IV62" s="962"/>
    </row>
    <row r="63" spans="1:256" s="1041" customFormat="1" ht="15" customHeight="1">
      <c r="A63" s="958"/>
      <c r="B63" s="958"/>
      <c r="C63" s="957"/>
      <c r="D63" s="1191"/>
      <c r="E63" s="1006"/>
      <c r="F63" s="1006"/>
      <c r="G63" s="975"/>
      <c r="H63" s="975"/>
      <c r="I63" s="962"/>
      <c r="J63" s="964"/>
      <c r="K63" s="962"/>
      <c r="L63" s="962"/>
      <c r="M63" s="964"/>
      <c r="N63" s="962"/>
      <c r="O63" s="962"/>
      <c r="P63" s="962"/>
      <c r="Q63" s="962"/>
      <c r="R63" s="962"/>
      <c r="S63" s="962"/>
      <c r="T63" s="962"/>
      <c r="U63" s="962"/>
      <c r="V63" s="962"/>
      <c r="W63" s="962"/>
      <c r="X63" s="962"/>
      <c r="Y63" s="962"/>
      <c r="Z63" s="962"/>
      <c r="AA63" s="962"/>
      <c r="AB63" s="962"/>
      <c r="AC63" s="962"/>
      <c r="AD63" s="962"/>
      <c r="AE63" s="962"/>
      <c r="AF63" s="962"/>
      <c r="AG63" s="962"/>
      <c r="AH63" s="962"/>
      <c r="AI63" s="962"/>
      <c r="AJ63" s="962"/>
      <c r="AK63" s="962"/>
      <c r="AL63" s="962"/>
      <c r="AM63" s="962"/>
      <c r="AN63" s="962"/>
      <c r="AO63" s="962"/>
      <c r="AP63" s="962"/>
      <c r="AQ63" s="962"/>
      <c r="AR63" s="962"/>
      <c r="AS63" s="962"/>
      <c r="AT63" s="962"/>
      <c r="AU63" s="962"/>
      <c r="AV63" s="962"/>
      <c r="AW63" s="962"/>
      <c r="AX63" s="962"/>
      <c r="AY63" s="962"/>
      <c r="AZ63" s="962"/>
      <c r="BA63" s="962"/>
      <c r="BB63" s="962"/>
      <c r="BC63" s="962"/>
      <c r="BD63" s="962"/>
      <c r="BE63" s="962"/>
      <c r="BF63" s="962"/>
      <c r="BG63" s="962"/>
      <c r="BH63" s="962"/>
      <c r="BI63" s="962"/>
      <c r="BJ63" s="962"/>
      <c r="BK63" s="962"/>
      <c r="BL63" s="962"/>
      <c r="BM63" s="962"/>
      <c r="BN63" s="962"/>
      <c r="BO63" s="962"/>
      <c r="BP63" s="962"/>
      <c r="BQ63" s="962"/>
      <c r="BR63" s="962"/>
      <c r="BS63" s="962"/>
      <c r="BT63" s="962"/>
      <c r="BU63" s="962"/>
      <c r="BV63" s="962"/>
      <c r="BW63" s="962"/>
      <c r="BX63" s="962"/>
      <c r="BY63" s="962"/>
      <c r="BZ63" s="962"/>
      <c r="CA63" s="962"/>
      <c r="CB63" s="962"/>
      <c r="CC63" s="962"/>
      <c r="CD63" s="962"/>
      <c r="CE63" s="962"/>
      <c r="CF63" s="962"/>
      <c r="CG63" s="962"/>
      <c r="CH63" s="962"/>
      <c r="CI63" s="962"/>
      <c r="CJ63" s="962"/>
      <c r="CK63" s="962"/>
      <c r="CL63" s="962"/>
      <c r="CM63" s="962"/>
      <c r="CN63" s="962"/>
      <c r="CO63" s="962"/>
      <c r="CP63" s="962"/>
      <c r="CQ63" s="962"/>
      <c r="CR63" s="962"/>
      <c r="CS63" s="962"/>
      <c r="CT63" s="962"/>
      <c r="CU63" s="962"/>
      <c r="CV63" s="962"/>
      <c r="CW63" s="962"/>
      <c r="CX63" s="962"/>
      <c r="CY63" s="962"/>
      <c r="CZ63" s="962"/>
      <c r="DA63" s="962"/>
      <c r="DB63" s="962"/>
      <c r="DC63" s="962"/>
      <c r="DD63" s="962"/>
      <c r="DE63" s="962"/>
      <c r="DF63" s="962"/>
      <c r="DG63" s="962"/>
      <c r="DH63" s="962"/>
      <c r="DI63" s="962"/>
      <c r="DJ63" s="962"/>
      <c r="DK63" s="962"/>
      <c r="DL63" s="962"/>
      <c r="DM63" s="962"/>
      <c r="DN63" s="962"/>
      <c r="DO63" s="962"/>
      <c r="DP63" s="962"/>
      <c r="DQ63" s="962"/>
      <c r="DR63" s="962"/>
      <c r="DS63" s="962"/>
      <c r="DT63" s="962"/>
      <c r="DU63" s="962"/>
      <c r="DV63" s="962"/>
      <c r="DW63" s="962"/>
      <c r="DX63" s="962"/>
      <c r="DY63" s="962"/>
      <c r="DZ63" s="962"/>
      <c r="EA63" s="962"/>
      <c r="EB63" s="962"/>
      <c r="EC63" s="962"/>
      <c r="ED63" s="962"/>
      <c r="EE63" s="962"/>
      <c r="EF63" s="962"/>
      <c r="EG63" s="962"/>
      <c r="EH63" s="962"/>
      <c r="EI63" s="962"/>
      <c r="EJ63" s="962"/>
      <c r="EK63" s="962"/>
      <c r="EL63" s="962"/>
      <c r="EM63" s="962"/>
      <c r="EN63" s="962"/>
      <c r="EO63" s="962"/>
      <c r="EP63" s="962"/>
      <c r="EQ63" s="962"/>
      <c r="ER63" s="962"/>
      <c r="ES63" s="962"/>
      <c r="ET63" s="962"/>
      <c r="EU63" s="962"/>
      <c r="EV63" s="962"/>
      <c r="EW63" s="962"/>
      <c r="EX63" s="962"/>
      <c r="EY63" s="962"/>
      <c r="EZ63" s="962"/>
      <c r="FA63" s="962"/>
      <c r="FB63" s="962"/>
      <c r="FC63" s="962"/>
      <c r="FD63" s="962"/>
      <c r="FE63" s="962"/>
      <c r="FF63" s="962"/>
      <c r="FG63" s="962"/>
      <c r="FH63" s="962"/>
      <c r="FI63" s="962"/>
      <c r="FJ63" s="962"/>
      <c r="FK63" s="962"/>
      <c r="FL63" s="962"/>
      <c r="FM63" s="962"/>
      <c r="FN63" s="962"/>
      <c r="FO63" s="962"/>
      <c r="FP63" s="962"/>
      <c r="FQ63" s="962"/>
      <c r="FR63" s="962"/>
      <c r="FS63" s="962"/>
      <c r="FT63" s="962"/>
      <c r="FU63" s="962"/>
      <c r="FV63" s="962"/>
      <c r="FW63" s="962"/>
      <c r="FX63" s="962"/>
      <c r="FY63" s="962"/>
      <c r="FZ63" s="962"/>
      <c r="GA63" s="962"/>
      <c r="GB63" s="962"/>
      <c r="GC63" s="962"/>
      <c r="GD63" s="962"/>
      <c r="GE63" s="962"/>
      <c r="GF63" s="962"/>
      <c r="GG63" s="962"/>
      <c r="GH63" s="962"/>
      <c r="GI63" s="962"/>
      <c r="GJ63" s="962"/>
      <c r="GK63" s="962"/>
      <c r="GL63" s="962"/>
      <c r="GM63" s="962"/>
      <c r="GN63" s="962"/>
      <c r="GO63" s="962"/>
      <c r="GP63" s="962"/>
      <c r="GQ63" s="962"/>
      <c r="GR63" s="962"/>
      <c r="GS63" s="962"/>
      <c r="GT63" s="962"/>
      <c r="GU63" s="962"/>
      <c r="GV63" s="962"/>
      <c r="GW63" s="962"/>
      <c r="GX63" s="962"/>
      <c r="GY63" s="962"/>
      <c r="GZ63" s="962"/>
      <c r="HA63" s="962"/>
      <c r="HB63" s="962"/>
      <c r="HC63" s="962"/>
      <c r="HD63" s="962"/>
      <c r="HE63" s="962"/>
      <c r="HF63" s="962"/>
      <c r="HG63" s="962"/>
      <c r="HH63" s="962"/>
      <c r="HI63" s="962"/>
      <c r="HJ63" s="962"/>
      <c r="HK63" s="962"/>
      <c r="HL63" s="962"/>
      <c r="HM63" s="962"/>
      <c r="HN63" s="962"/>
      <c r="HO63" s="962"/>
      <c r="HP63" s="962"/>
      <c r="HQ63" s="962"/>
      <c r="HR63" s="962"/>
      <c r="HS63" s="962"/>
      <c r="HT63" s="962"/>
      <c r="HU63" s="962"/>
      <c r="HV63" s="962"/>
      <c r="HW63" s="962"/>
      <c r="HX63" s="962"/>
      <c r="HY63" s="962"/>
      <c r="HZ63" s="962"/>
      <c r="IA63" s="962"/>
      <c r="IB63" s="962"/>
      <c r="IC63" s="962"/>
      <c r="ID63" s="962"/>
      <c r="IE63" s="962"/>
      <c r="IF63" s="962"/>
      <c r="IG63" s="962"/>
      <c r="IH63" s="962"/>
      <c r="II63" s="962"/>
      <c r="IJ63" s="962"/>
      <c r="IK63" s="962"/>
      <c r="IL63" s="962"/>
      <c r="IM63" s="962"/>
      <c r="IN63" s="962"/>
      <c r="IO63" s="962"/>
      <c r="IP63" s="962"/>
      <c r="IQ63" s="962"/>
      <c r="IR63" s="962"/>
      <c r="IS63" s="962"/>
      <c r="IT63" s="962"/>
      <c r="IU63" s="962"/>
      <c r="IV63" s="962"/>
    </row>
    <row r="64" spans="1:256" s="1041" customFormat="1" ht="15" customHeight="1">
      <c r="A64" s="958"/>
      <c r="B64" s="958"/>
      <c r="C64" s="957"/>
      <c r="D64" s="1191"/>
      <c r="E64" s="1006"/>
      <c r="F64" s="1006"/>
      <c r="G64" s="975"/>
      <c r="H64" s="975"/>
      <c r="I64" s="962"/>
      <c r="J64" s="964"/>
      <c r="K64" s="962"/>
      <c r="L64" s="962"/>
      <c r="M64" s="964"/>
      <c r="N64" s="962"/>
      <c r="O64" s="962"/>
      <c r="P64" s="962"/>
      <c r="Q64" s="962"/>
      <c r="R64" s="962"/>
      <c r="S64" s="962"/>
      <c r="T64" s="962"/>
      <c r="U64" s="962"/>
      <c r="V64" s="962"/>
      <c r="W64" s="962"/>
      <c r="X64" s="962"/>
      <c r="Y64" s="962"/>
      <c r="Z64" s="962"/>
      <c r="AA64" s="962"/>
      <c r="AB64" s="962"/>
      <c r="AC64" s="962"/>
      <c r="AD64" s="962"/>
      <c r="AE64" s="962"/>
      <c r="AF64" s="962"/>
      <c r="AG64" s="962"/>
      <c r="AH64" s="962"/>
      <c r="AI64" s="962"/>
      <c r="AJ64" s="962"/>
      <c r="AK64" s="962"/>
      <c r="AL64" s="962"/>
      <c r="AM64" s="962"/>
      <c r="AN64" s="962"/>
      <c r="AO64" s="962"/>
      <c r="AP64" s="962"/>
      <c r="AQ64" s="962"/>
      <c r="AR64" s="962"/>
      <c r="AS64" s="962"/>
      <c r="AT64" s="962"/>
      <c r="AU64" s="962"/>
      <c r="AV64" s="962"/>
      <c r="AW64" s="962"/>
      <c r="AX64" s="962"/>
      <c r="AY64" s="962"/>
      <c r="AZ64" s="962"/>
      <c r="BA64" s="962"/>
      <c r="BB64" s="962"/>
      <c r="BC64" s="962"/>
      <c r="BD64" s="962"/>
      <c r="BE64" s="962"/>
      <c r="BF64" s="962"/>
      <c r="BG64" s="962"/>
      <c r="BH64" s="962"/>
      <c r="BI64" s="962"/>
      <c r="BJ64" s="962"/>
      <c r="BK64" s="962"/>
      <c r="BL64" s="962"/>
      <c r="BM64" s="962"/>
      <c r="BN64" s="962"/>
      <c r="BO64" s="962"/>
      <c r="BP64" s="962"/>
      <c r="BQ64" s="962"/>
      <c r="BR64" s="962"/>
      <c r="BS64" s="962"/>
      <c r="BT64" s="962"/>
      <c r="BU64" s="962"/>
      <c r="BV64" s="962"/>
      <c r="BW64" s="962"/>
      <c r="BX64" s="962"/>
      <c r="BY64" s="962"/>
      <c r="BZ64" s="962"/>
      <c r="CA64" s="962"/>
      <c r="CB64" s="962"/>
      <c r="CC64" s="962"/>
      <c r="CD64" s="962"/>
      <c r="CE64" s="962"/>
      <c r="CF64" s="962"/>
      <c r="CG64" s="962"/>
      <c r="CH64" s="962"/>
      <c r="CI64" s="962"/>
      <c r="CJ64" s="962"/>
      <c r="CK64" s="962"/>
      <c r="CL64" s="962"/>
      <c r="CM64" s="962"/>
      <c r="CN64" s="962"/>
      <c r="CO64" s="962"/>
      <c r="CP64" s="962"/>
      <c r="CQ64" s="962"/>
      <c r="CR64" s="962"/>
      <c r="CS64" s="962"/>
      <c r="CT64" s="962"/>
      <c r="CU64" s="962"/>
      <c r="CV64" s="962"/>
      <c r="CW64" s="962"/>
      <c r="CX64" s="962"/>
      <c r="CY64" s="962"/>
      <c r="CZ64" s="962"/>
      <c r="DA64" s="962"/>
      <c r="DB64" s="962"/>
      <c r="DC64" s="962"/>
      <c r="DD64" s="962"/>
      <c r="DE64" s="962"/>
      <c r="DF64" s="962"/>
      <c r="DG64" s="962"/>
      <c r="DH64" s="962"/>
      <c r="DI64" s="962"/>
      <c r="DJ64" s="962"/>
      <c r="DK64" s="962"/>
      <c r="DL64" s="962"/>
      <c r="DM64" s="962"/>
      <c r="DN64" s="962"/>
      <c r="DO64" s="962"/>
      <c r="DP64" s="962"/>
      <c r="DQ64" s="962"/>
      <c r="DR64" s="962"/>
      <c r="DS64" s="962"/>
      <c r="DT64" s="962"/>
      <c r="DU64" s="962"/>
      <c r="DV64" s="962"/>
      <c r="DW64" s="962"/>
      <c r="DX64" s="962"/>
      <c r="DY64" s="962"/>
      <c r="DZ64" s="962"/>
      <c r="EA64" s="962"/>
      <c r="EB64" s="962"/>
      <c r="EC64" s="962"/>
      <c r="ED64" s="962"/>
      <c r="EE64" s="962"/>
      <c r="EF64" s="962"/>
      <c r="EG64" s="962"/>
      <c r="EH64" s="962"/>
      <c r="EI64" s="962"/>
      <c r="EJ64" s="962"/>
      <c r="EK64" s="962"/>
      <c r="EL64" s="962"/>
      <c r="EM64" s="962"/>
      <c r="EN64" s="962"/>
      <c r="EO64" s="962"/>
      <c r="EP64" s="962"/>
      <c r="EQ64" s="962"/>
      <c r="ER64" s="962"/>
      <c r="ES64" s="962"/>
      <c r="ET64" s="962"/>
      <c r="EU64" s="962"/>
      <c r="EV64" s="962"/>
      <c r="EW64" s="962"/>
      <c r="EX64" s="962"/>
      <c r="EY64" s="962"/>
      <c r="EZ64" s="962"/>
      <c r="FA64" s="962"/>
      <c r="FB64" s="962"/>
      <c r="FC64" s="962"/>
      <c r="FD64" s="962"/>
      <c r="FE64" s="962"/>
      <c r="FF64" s="962"/>
      <c r="FG64" s="962"/>
      <c r="FH64" s="962"/>
      <c r="FI64" s="962"/>
      <c r="FJ64" s="962"/>
      <c r="FK64" s="962"/>
      <c r="FL64" s="962"/>
      <c r="FM64" s="962"/>
      <c r="FN64" s="962"/>
      <c r="FO64" s="962"/>
      <c r="FP64" s="962"/>
      <c r="FQ64" s="962"/>
      <c r="FR64" s="962"/>
      <c r="FS64" s="962"/>
      <c r="FT64" s="962"/>
      <c r="FU64" s="962"/>
      <c r="FV64" s="962"/>
      <c r="FW64" s="962"/>
      <c r="FX64" s="962"/>
      <c r="FY64" s="962"/>
      <c r="FZ64" s="962"/>
      <c r="GA64" s="962"/>
      <c r="GB64" s="962"/>
      <c r="GC64" s="962"/>
      <c r="GD64" s="962"/>
      <c r="GE64" s="962"/>
      <c r="GF64" s="962"/>
      <c r="GG64" s="962"/>
      <c r="GH64" s="962"/>
      <c r="GI64" s="962"/>
      <c r="GJ64" s="962"/>
      <c r="GK64" s="962"/>
      <c r="GL64" s="962"/>
      <c r="GM64" s="962"/>
      <c r="GN64" s="962"/>
      <c r="GO64" s="962"/>
      <c r="GP64" s="962"/>
      <c r="GQ64" s="962"/>
      <c r="GR64" s="962"/>
      <c r="GS64" s="962"/>
      <c r="GT64" s="962"/>
      <c r="GU64" s="962"/>
      <c r="GV64" s="962"/>
      <c r="GW64" s="962"/>
      <c r="GX64" s="962"/>
      <c r="GY64" s="962"/>
      <c r="GZ64" s="962"/>
      <c r="HA64" s="962"/>
      <c r="HB64" s="962"/>
      <c r="HC64" s="962"/>
      <c r="HD64" s="962"/>
      <c r="HE64" s="962"/>
      <c r="HF64" s="962"/>
      <c r="HG64" s="962"/>
      <c r="HH64" s="962"/>
      <c r="HI64" s="962"/>
      <c r="HJ64" s="962"/>
      <c r="HK64" s="962"/>
      <c r="HL64" s="962"/>
      <c r="HM64" s="962"/>
      <c r="HN64" s="962"/>
      <c r="HO64" s="962"/>
      <c r="HP64" s="962"/>
      <c r="HQ64" s="962"/>
      <c r="HR64" s="962"/>
      <c r="HS64" s="962"/>
      <c r="HT64" s="962"/>
      <c r="HU64" s="962"/>
      <c r="HV64" s="962"/>
      <c r="HW64" s="962"/>
      <c r="HX64" s="962"/>
      <c r="HY64" s="962"/>
      <c r="HZ64" s="962"/>
      <c r="IA64" s="962"/>
      <c r="IB64" s="962"/>
      <c r="IC64" s="962"/>
      <c r="ID64" s="962"/>
      <c r="IE64" s="962"/>
      <c r="IF64" s="962"/>
      <c r="IG64" s="962"/>
      <c r="IH64" s="962"/>
      <c r="II64" s="962"/>
      <c r="IJ64" s="962"/>
      <c r="IK64" s="962"/>
      <c r="IL64" s="962"/>
      <c r="IM64" s="962"/>
      <c r="IN64" s="962"/>
      <c r="IO64" s="962"/>
      <c r="IP64" s="962"/>
      <c r="IQ64" s="962"/>
      <c r="IR64" s="962"/>
      <c r="IS64" s="962"/>
      <c r="IT64" s="962"/>
      <c r="IU64" s="962"/>
      <c r="IV64" s="962"/>
    </row>
    <row r="65" spans="1:256" s="1041" customFormat="1" ht="15" customHeight="1">
      <c r="A65" s="958"/>
      <c r="B65" s="958"/>
      <c r="C65" s="957"/>
      <c r="D65" s="1191"/>
      <c r="E65" s="1006"/>
      <c r="F65" s="1006"/>
      <c r="G65" s="975"/>
      <c r="H65" s="975"/>
      <c r="I65" s="962"/>
      <c r="J65" s="964"/>
      <c r="K65" s="962"/>
      <c r="L65" s="962"/>
      <c r="M65" s="964"/>
      <c r="N65" s="962"/>
      <c r="O65" s="962"/>
      <c r="P65" s="962"/>
      <c r="Q65" s="962"/>
      <c r="R65" s="962"/>
      <c r="S65" s="962"/>
      <c r="T65" s="962"/>
      <c r="U65" s="962"/>
      <c r="V65" s="962"/>
      <c r="W65" s="962"/>
      <c r="X65" s="962"/>
      <c r="Y65" s="962"/>
      <c r="Z65" s="962"/>
      <c r="AA65" s="962"/>
      <c r="AB65" s="962"/>
      <c r="AC65" s="962"/>
      <c r="AD65" s="962"/>
      <c r="AE65" s="962"/>
      <c r="AF65" s="962"/>
      <c r="AG65" s="962"/>
      <c r="AH65" s="962"/>
      <c r="AI65" s="962"/>
      <c r="AJ65" s="962"/>
      <c r="AK65" s="962"/>
      <c r="AL65" s="962"/>
      <c r="AM65" s="962"/>
      <c r="AN65" s="962"/>
      <c r="AO65" s="962"/>
      <c r="AP65" s="962"/>
      <c r="AQ65" s="962"/>
      <c r="AR65" s="962"/>
      <c r="AS65" s="962"/>
      <c r="AT65" s="962"/>
      <c r="AU65" s="962"/>
      <c r="AV65" s="962"/>
      <c r="AW65" s="962"/>
      <c r="AX65" s="962"/>
      <c r="AY65" s="962"/>
      <c r="AZ65" s="962"/>
      <c r="BA65" s="962"/>
      <c r="BB65" s="962"/>
      <c r="BC65" s="962"/>
      <c r="BD65" s="962"/>
      <c r="BE65" s="962"/>
      <c r="BF65" s="962"/>
      <c r="BG65" s="962"/>
      <c r="BH65" s="962"/>
      <c r="BI65" s="962"/>
      <c r="BJ65" s="962"/>
      <c r="BK65" s="962"/>
      <c r="BL65" s="962"/>
      <c r="BM65" s="962"/>
      <c r="BN65" s="962"/>
      <c r="BO65" s="962"/>
      <c r="BP65" s="962"/>
      <c r="BQ65" s="962"/>
      <c r="BR65" s="962"/>
      <c r="BS65" s="962"/>
      <c r="BT65" s="962"/>
      <c r="BU65" s="962"/>
      <c r="BV65" s="962"/>
      <c r="BW65" s="962"/>
      <c r="BX65" s="962"/>
      <c r="BY65" s="962"/>
      <c r="BZ65" s="962"/>
      <c r="CA65" s="962"/>
      <c r="CB65" s="962"/>
      <c r="CC65" s="962"/>
      <c r="CD65" s="962"/>
      <c r="CE65" s="962"/>
      <c r="CF65" s="962"/>
      <c r="CG65" s="962"/>
      <c r="CH65" s="962"/>
      <c r="CI65" s="962"/>
      <c r="CJ65" s="962"/>
      <c r="CK65" s="962"/>
      <c r="CL65" s="962"/>
      <c r="CM65" s="962"/>
      <c r="CN65" s="962"/>
      <c r="CO65" s="962"/>
      <c r="CP65" s="962"/>
      <c r="CQ65" s="962"/>
      <c r="CR65" s="962"/>
      <c r="CS65" s="962"/>
      <c r="CT65" s="962"/>
      <c r="CU65" s="962"/>
      <c r="CV65" s="962"/>
      <c r="CW65" s="962"/>
      <c r="CX65" s="962"/>
      <c r="CY65" s="962"/>
      <c r="CZ65" s="962"/>
      <c r="DA65" s="962"/>
      <c r="DB65" s="962"/>
      <c r="DC65" s="962"/>
      <c r="DD65" s="962"/>
      <c r="DE65" s="962"/>
      <c r="DF65" s="962"/>
      <c r="DG65" s="962"/>
      <c r="DH65" s="962"/>
      <c r="DI65" s="962"/>
      <c r="DJ65" s="962"/>
      <c r="DK65" s="962"/>
      <c r="DL65" s="962"/>
      <c r="DM65" s="962"/>
      <c r="DN65" s="962"/>
      <c r="DO65" s="962"/>
      <c r="DP65" s="962"/>
      <c r="DQ65" s="962"/>
      <c r="DR65" s="962"/>
      <c r="DS65" s="962"/>
      <c r="DT65" s="962"/>
      <c r="DU65" s="962"/>
      <c r="DV65" s="962"/>
      <c r="DW65" s="962"/>
      <c r="DX65" s="962"/>
      <c r="DY65" s="962"/>
      <c r="DZ65" s="962"/>
      <c r="EA65" s="962"/>
      <c r="EB65" s="962"/>
      <c r="EC65" s="962"/>
      <c r="ED65" s="962"/>
      <c r="EE65" s="962"/>
      <c r="EF65" s="962"/>
      <c r="EG65" s="962"/>
      <c r="EH65" s="962"/>
      <c r="EI65" s="962"/>
      <c r="EJ65" s="962"/>
      <c r="EK65" s="962"/>
      <c r="EL65" s="962"/>
      <c r="EM65" s="962"/>
      <c r="EN65" s="962"/>
      <c r="EO65" s="962"/>
      <c r="EP65" s="962"/>
      <c r="EQ65" s="962"/>
      <c r="ER65" s="962"/>
      <c r="ES65" s="962"/>
      <c r="ET65" s="962"/>
      <c r="EU65" s="962"/>
      <c r="EV65" s="962"/>
      <c r="EW65" s="962"/>
      <c r="EX65" s="962"/>
      <c r="EY65" s="962"/>
      <c r="EZ65" s="962"/>
      <c r="FA65" s="962"/>
      <c r="FB65" s="962"/>
      <c r="FC65" s="962"/>
      <c r="FD65" s="962"/>
      <c r="FE65" s="962"/>
      <c r="FF65" s="962"/>
      <c r="FG65" s="962"/>
      <c r="FH65" s="962"/>
      <c r="FI65" s="962"/>
      <c r="FJ65" s="962"/>
      <c r="FK65" s="962"/>
      <c r="FL65" s="962"/>
      <c r="FM65" s="962"/>
      <c r="FN65" s="962"/>
      <c r="FO65" s="962"/>
      <c r="FP65" s="962"/>
      <c r="FQ65" s="962"/>
      <c r="FR65" s="962"/>
      <c r="FS65" s="962"/>
      <c r="FT65" s="962"/>
      <c r="FU65" s="962"/>
      <c r="FV65" s="962"/>
      <c r="FW65" s="962"/>
      <c r="FX65" s="962"/>
      <c r="FY65" s="962"/>
      <c r="FZ65" s="962"/>
      <c r="GA65" s="962"/>
      <c r="GB65" s="962"/>
      <c r="GC65" s="962"/>
      <c r="GD65" s="962"/>
      <c r="GE65" s="962"/>
      <c r="GF65" s="962"/>
      <c r="GG65" s="962"/>
      <c r="GH65" s="962"/>
      <c r="GI65" s="962"/>
      <c r="GJ65" s="962"/>
      <c r="GK65" s="962"/>
      <c r="GL65" s="962"/>
      <c r="GM65" s="962"/>
      <c r="GN65" s="962"/>
      <c r="GO65" s="962"/>
      <c r="GP65" s="962"/>
      <c r="GQ65" s="962"/>
      <c r="GR65" s="962"/>
      <c r="GS65" s="962"/>
      <c r="GT65" s="962"/>
      <c r="GU65" s="962"/>
      <c r="GV65" s="962"/>
      <c r="GW65" s="962"/>
      <c r="GX65" s="962"/>
      <c r="GY65" s="962"/>
      <c r="GZ65" s="962"/>
      <c r="HA65" s="962"/>
      <c r="HB65" s="962"/>
      <c r="HC65" s="962"/>
      <c r="HD65" s="962"/>
      <c r="HE65" s="962"/>
      <c r="HF65" s="962"/>
      <c r="HG65" s="962"/>
      <c r="HH65" s="962"/>
      <c r="HI65" s="962"/>
      <c r="HJ65" s="962"/>
      <c r="HK65" s="962"/>
      <c r="HL65" s="962"/>
      <c r="HM65" s="962"/>
      <c r="HN65" s="962"/>
      <c r="HO65" s="962"/>
      <c r="HP65" s="962"/>
      <c r="HQ65" s="962"/>
      <c r="HR65" s="962"/>
      <c r="HS65" s="962"/>
      <c r="HT65" s="962"/>
      <c r="HU65" s="962"/>
      <c r="HV65" s="962"/>
      <c r="HW65" s="962"/>
      <c r="HX65" s="962"/>
      <c r="HY65" s="962"/>
      <c r="HZ65" s="962"/>
      <c r="IA65" s="962"/>
      <c r="IB65" s="962"/>
      <c r="IC65" s="962"/>
      <c r="ID65" s="962"/>
      <c r="IE65" s="962"/>
      <c r="IF65" s="962"/>
      <c r="IG65" s="962"/>
      <c r="IH65" s="962"/>
      <c r="II65" s="962"/>
      <c r="IJ65" s="962"/>
      <c r="IK65" s="962"/>
      <c r="IL65" s="962"/>
      <c r="IM65" s="962"/>
      <c r="IN65" s="962"/>
      <c r="IO65" s="962"/>
      <c r="IP65" s="962"/>
      <c r="IQ65" s="962"/>
      <c r="IR65" s="962"/>
      <c r="IS65" s="962"/>
      <c r="IT65" s="962"/>
      <c r="IU65" s="962"/>
      <c r="IV65" s="962"/>
    </row>
    <row r="66" spans="1:256" s="1041" customFormat="1" ht="15" customHeight="1">
      <c r="A66" s="958"/>
      <c r="B66" s="958"/>
      <c r="C66" s="957"/>
      <c r="D66" s="1191"/>
      <c r="E66" s="1006"/>
      <c r="F66" s="1006"/>
      <c r="G66" s="975"/>
      <c r="H66" s="975"/>
      <c r="I66" s="962"/>
      <c r="J66" s="964"/>
      <c r="K66" s="962"/>
      <c r="L66" s="962"/>
      <c r="M66" s="964"/>
      <c r="N66" s="962"/>
      <c r="O66" s="962"/>
      <c r="P66" s="962"/>
      <c r="Q66" s="962"/>
      <c r="R66" s="962"/>
      <c r="S66" s="962"/>
      <c r="T66" s="962"/>
      <c r="U66" s="962"/>
      <c r="V66" s="962"/>
      <c r="W66" s="962"/>
      <c r="X66" s="962"/>
      <c r="Y66" s="962"/>
      <c r="Z66" s="962"/>
      <c r="AA66" s="962"/>
      <c r="AB66" s="962"/>
      <c r="AC66" s="962"/>
      <c r="AD66" s="962"/>
      <c r="AE66" s="962"/>
      <c r="AF66" s="962"/>
      <c r="AG66" s="962"/>
      <c r="AH66" s="962"/>
      <c r="AI66" s="962"/>
      <c r="AJ66" s="962"/>
      <c r="AK66" s="962"/>
      <c r="AL66" s="962"/>
      <c r="AM66" s="962"/>
      <c r="AN66" s="962"/>
      <c r="AO66" s="962"/>
      <c r="AP66" s="962"/>
      <c r="AQ66" s="962"/>
      <c r="AR66" s="962"/>
      <c r="AS66" s="962"/>
      <c r="AT66" s="962"/>
      <c r="AU66" s="962"/>
      <c r="AV66" s="962"/>
      <c r="AW66" s="962"/>
      <c r="AX66" s="962"/>
      <c r="AY66" s="962"/>
      <c r="AZ66" s="962"/>
      <c r="BA66" s="962"/>
      <c r="BB66" s="962"/>
      <c r="BC66" s="962"/>
      <c r="BD66" s="962"/>
      <c r="BE66" s="962"/>
      <c r="BF66" s="962"/>
      <c r="BG66" s="962"/>
      <c r="BH66" s="962"/>
      <c r="BI66" s="962"/>
      <c r="BJ66" s="962"/>
      <c r="BK66" s="962"/>
      <c r="BL66" s="962"/>
      <c r="BM66" s="962"/>
      <c r="BN66" s="962"/>
      <c r="BO66" s="962"/>
      <c r="BP66" s="962"/>
      <c r="BQ66" s="962"/>
      <c r="BR66" s="962"/>
      <c r="BS66" s="962"/>
      <c r="BT66" s="962"/>
      <c r="BU66" s="962"/>
      <c r="BV66" s="962"/>
      <c r="BW66" s="962"/>
      <c r="BX66" s="962"/>
      <c r="BY66" s="962"/>
      <c r="BZ66" s="962"/>
      <c r="CA66" s="962"/>
      <c r="CB66" s="962"/>
      <c r="CC66" s="962"/>
      <c r="CD66" s="962"/>
      <c r="CE66" s="962"/>
      <c r="CF66" s="962"/>
      <c r="CG66" s="962"/>
      <c r="CH66" s="962"/>
      <c r="CI66" s="962"/>
      <c r="CJ66" s="962"/>
      <c r="CK66" s="962"/>
      <c r="CL66" s="962"/>
      <c r="CM66" s="962"/>
      <c r="CN66" s="962"/>
      <c r="CO66" s="962"/>
      <c r="CP66" s="962"/>
      <c r="CQ66" s="962"/>
      <c r="CR66" s="962"/>
      <c r="CS66" s="962"/>
      <c r="CT66" s="962"/>
      <c r="CU66" s="962"/>
      <c r="CV66" s="962"/>
      <c r="CW66" s="962"/>
      <c r="CX66" s="962"/>
      <c r="CY66" s="962"/>
      <c r="CZ66" s="962"/>
      <c r="DA66" s="962"/>
      <c r="DB66" s="962"/>
      <c r="DC66" s="962"/>
      <c r="DD66" s="962"/>
      <c r="DE66" s="962"/>
      <c r="DF66" s="962"/>
      <c r="DG66" s="962"/>
      <c r="DH66" s="962"/>
      <c r="DI66" s="962"/>
      <c r="DJ66" s="962"/>
      <c r="DK66" s="962"/>
      <c r="DL66" s="962"/>
      <c r="DM66" s="962"/>
      <c r="DN66" s="962"/>
      <c r="DO66" s="962"/>
      <c r="DP66" s="962"/>
      <c r="DQ66" s="962"/>
      <c r="DR66" s="962"/>
      <c r="DS66" s="962"/>
      <c r="DT66" s="962"/>
      <c r="DU66" s="962"/>
      <c r="DV66" s="962"/>
      <c r="DW66" s="962"/>
      <c r="DX66" s="962"/>
      <c r="DY66" s="962"/>
      <c r="DZ66" s="962"/>
      <c r="EA66" s="962"/>
      <c r="EB66" s="962"/>
      <c r="EC66" s="962"/>
      <c r="ED66" s="962"/>
      <c r="EE66" s="962"/>
      <c r="EF66" s="962"/>
      <c r="EG66" s="962"/>
      <c r="EH66" s="962"/>
      <c r="EI66" s="962"/>
      <c r="EJ66" s="962"/>
      <c r="EK66" s="962"/>
      <c r="EL66" s="962"/>
      <c r="EM66" s="962"/>
      <c r="EN66" s="962"/>
      <c r="EO66" s="962"/>
      <c r="EP66" s="962"/>
      <c r="EQ66" s="962"/>
      <c r="ER66" s="962"/>
      <c r="ES66" s="962"/>
      <c r="ET66" s="962"/>
      <c r="EU66" s="962"/>
      <c r="EV66" s="962"/>
      <c r="EW66" s="962"/>
      <c r="EX66" s="962"/>
      <c r="EY66" s="962"/>
      <c r="EZ66" s="962"/>
      <c r="FA66" s="962"/>
      <c r="FB66" s="962"/>
      <c r="FC66" s="962"/>
      <c r="FD66" s="962"/>
      <c r="FE66" s="962"/>
      <c r="FF66" s="962"/>
      <c r="FG66" s="962"/>
      <c r="FH66" s="962"/>
      <c r="FI66" s="962"/>
      <c r="FJ66" s="962"/>
      <c r="FK66" s="962"/>
      <c r="FL66" s="962"/>
      <c r="FM66" s="962"/>
      <c r="FN66" s="962"/>
      <c r="FO66" s="962"/>
      <c r="FP66" s="962"/>
      <c r="FQ66" s="962"/>
      <c r="FR66" s="962"/>
      <c r="FS66" s="962"/>
      <c r="FT66" s="962"/>
      <c r="FU66" s="962"/>
      <c r="FV66" s="962"/>
      <c r="FW66" s="962"/>
      <c r="FX66" s="962"/>
      <c r="FY66" s="962"/>
      <c r="FZ66" s="962"/>
      <c r="GA66" s="962"/>
      <c r="GB66" s="962"/>
      <c r="GC66" s="962"/>
      <c r="GD66" s="962"/>
      <c r="GE66" s="962"/>
      <c r="GF66" s="962"/>
      <c r="GG66" s="962"/>
      <c r="GH66" s="962"/>
      <c r="GI66" s="962"/>
      <c r="GJ66" s="962"/>
      <c r="GK66" s="962"/>
      <c r="GL66" s="962"/>
      <c r="GM66" s="962"/>
      <c r="GN66" s="962"/>
      <c r="GO66" s="962"/>
      <c r="GP66" s="962"/>
      <c r="GQ66" s="962"/>
      <c r="GR66" s="962"/>
      <c r="GS66" s="962"/>
      <c r="GT66" s="962"/>
      <c r="GU66" s="962"/>
      <c r="GV66" s="962"/>
      <c r="GW66" s="962"/>
      <c r="GX66" s="962"/>
      <c r="GY66" s="962"/>
      <c r="GZ66" s="962"/>
      <c r="HA66" s="962"/>
      <c r="HB66" s="962"/>
      <c r="HC66" s="962"/>
      <c r="HD66" s="962"/>
      <c r="HE66" s="962"/>
      <c r="HF66" s="962"/>
      <c r="HG66" s="962"/>
      <c r="HH66" s="962"/>
      <c r="HI66" s="962"/>
      <c r="HJ66" s="962"/>
      <c r="HK66" s="962"/>
      <c r="HL66" s="962"/>
      <c r="HM66" s="962"/>
      <c r="HN66" s="962"/>
      <c r="HO66" s="962"/>
      <c r="HP66" s="962"/>
      <c r="HQ66" s="962"/>
      <c r="HR66" s="962"/>
      <c r="HS66" s="962"/>
      <c r="HT66" s="962"/>
      <c r="HU66" s="962"/>
      <c r="HV66" s="962"/>
      <c r="HW66" s="962"/>
      <c r="HX66" s="962"/>
      <c r="HY66" s="962"/>
      <c r="HZ66" s="962"/>
      <c r="IA66" s="962"/>
      <c r="IB66" s="962"/>
      <c r="IC66" s="962"/>
      <c r="ID66" s="962"/>
      <c r="IE66" s="962"/>
      <c r="IF66" s="962"/>
      <c r="IG66" s="962"/>
      <c r="IH66" s="962"/>
      <c r="II66" s="962"/>
      <c r="IJ66" s="962"/>
      <c r="IK66" s="962"/>
      <c r="IL66" s="962"/>
      <c r="IM66" s="962"/>
      <c r="IN66" s="962"/>
      <c r="IO66" s="962"/>
      <c r="IP66" s="962"/>
      <c r="IQ66" s="962"/>
      <c r="IR66" s="962"/>
      <c r="IS66" s="962"/>
      <c r="IT66" s="962"/>
      <c r="IU66" s="962"/>
      <c r="IV66" s="962"/>
    </row>
    <row r="67" spans="1:256" s="1041" customFormat="1" ht="15" customHeight="1">
      <c r="A67" s="958"/>
      <c r="B67" s="958"/>
      <c r="C67" s="958"/>
      <c r="D67" s="1191"/>
      <c r="E67" s="1006"/>
      <c r="F67" s="1006"/>
      <c r="G67" s="975"/>
      <c r="H67" s="975"/>
      <c r="I67" s="962"/>
      <c r="J67" s="964"/>
      <c r="K67" s="962"/>
      <c r="L67" s="962"/>
      <c r="M67" s="964"/>
      <c r="N67" s="962"/>
      <c r="O67" s="962"/>
      <c r="P67" s="962"/>
      <c r="Q67" s="962"/>
      <c r="R67" s="962"/>
      <c r="S67" s="962"/>
      <c r="T67" s="962"/>
      <c r="U67" s="962"/>
      <c r="V67" s="962"/>
      <c r="W67" s="962"/>
      <c r="X67" s="962"/>
      <c r="Y67" s="962"/>
      <c r="Z67" s="962"/>
      <c r="AA67" s="962"/>
      <c r="AB67" s="962"/>
      <c r="AC67" s="962"/>
      <c r="AD67" s="962"/>
      <c r="AE67" s="962"/>
      <c r="AF67" s="962"/>
      <c r="AG67" s="962"/>
      <c r="AH67" s="962"/>
      <c r="AI67" s="962"/>
      <c r="AJ67" s="962"/>
      <c r="AK67" s="962"/>
      <c r="AL67" s="962"/>
      <c r="AM67" s="962"/>
      <c r="AN67" s="962"/>
      <c r="AO67" s="962"/>
      <c r="AP67" s="962"/>
      <c r="AQ67" s="962"/>
      <c r="AR67" s="962"/>
      <c r="AS67" s="962"/>
      <c r="AT67" s="962"/>
      <c r="AU67" s="962"/>
      <c r="AV67" s="962"/>
      <c r="AW67" s="962"/>
      <c r="AX67" s="962"/>
      <c r="AY67" s="962"/>
      <c r="AZ67" s="962"/>
      <c r="BA67" s="962"/>
      <c r="BB67" s="962"/>
      <c r="BC67" s="962"/>
      <c r="BD67" s="962"/>
      <c r="BE67" s="962"/>
      <c r="BF67" s="962"/>
      <c r="BG67" s="962"/>
      <c r="BH67" s="962"/>
      <c r="BI67" s="962"/>
      <c r="BJ67" s="962"/>
      <c r="BK67" s="962"/>
      <c r="BL67" s="962"/>
      <c r="BM67" s="962"/>
      <c r="BN67" s="962"/>
      <c r="BO67" s="962"/>
      <c r="BP67" s="962"/>
      <c r="BQ67" s="962"/>
      <c r="BR67" s="962"/>
      <c r="BS67" s="962"/>
      <c r="BT67" s="962"/>
      <c r="BU67" s="962"/>
      <c r="BV67" s="962"/>
      <c r="BW67" s="962"/>
      <c r="BX67" s="962"/>
      <c r="BY67" s="962"/>
      <c r="BZ67" s="962"/>
      <c r="CA67" s="962"/>
      <c r="CB67" s="962"/>
      <c r="CC67" s="962"/>
      <c r="CD67" s="962"/>
      <c r="CE67" s="962"/>
      <c r="CF67" s="962"/>
      <c r="CG67" s="962"/>
      <c r="CH67" s="962"/>
      <c r="CI67" s="962"/>
      <c r="CJ67" s="962"/>
      <c r="CK67" s="962"/>
      <c r="CL67" s="962"/>
      <c r="CM67" s="962"/>
      <c r="CN67" s="962"/>
      <c r="CO67" s="962"/>
      <c r="CP67" s="962"/>
      <c r="CQ67" s="962"/>
      <c r="CR67" s="962"/>
      <c r="CS67" s="962"/>
      <c r="CT67" s="962"/>
      <c r="CU67" s="962"/>
      <c r="CV67" s="962"/>
      <c r="CW67" s="962"/>
      <c r="CX67" s="962"/>
      <c r="CY67" s="962"/>
      <c r="CZ67" s="962"/>
      <c r="DA67" s="962"/>
      <c r="DB67" s="962"/>
      <c r="DC67" s="962"/>
      <c r="DD67" s="962"/>
      <c r="DE67" s="962"/>
      <c r="DF67" s="962"/>
      <c r="DG67" s="962"/>
      <c r="DH67" s="962"/>
      <c r="DI67" s="962"/>
      <c r="DJ67" s="962"/>
      <c r="DK67" s="962"/>
      <c r="DL67" s="962"/>
      <c r="DM67" s="962"/>
      <c r="DN67" s="962"/>
      <c r="DO67" s="962"/>
      <c r="DP67" s="962"/>
      <c r="DQ67" s="962"/>
      <c r="DR67" s="962"/>
      <c r="DS67" s="962"/>
      <c r="DT67" s="962"/>
      <c r="DU67" s="962"/>
      <c r="DV67" s="962"/>
      <c r="DW67" s="962"/>
      <c r="DX67" s="962"/>
      <c r="DY67" s="962"/>
      <c r="DZ67" s="962"/>
      <c r="EA67" s="962"/>
      <c r="EB67" s="962"/>
      <c r="EC67" s="962"/>
      <c r="ED67" s="962"/>
      <c r="EE67" s="962"/>
      <c r="EF67" s="962"/>
      <c r="EG67" s="962"/>
      <c r="EH67" s="962"/>
      <c r="EI67" s="962"/>
      <c r="EJ67" s="962"/>
      <c r="EK67" s="962"/>
      <c r="EL67" s="962"/>
      <c r="EM67" s="962"/>
      <c r="EN67" s="962"/>
      <c r="EO67" s="962"/>
      <c r="EP67" s="962"/>
      <c r="EQ67" s="962"/>
      <c r="ER67" s="962"/>
      <c r="ES67" s="962"/>
      <c r="ET67" s="962"/>
      <c r="EU67" s="962"/>
      <c r="EV67" s="962"/>
      <c r="EW67" s="962"/>
      <c r="EX67" s="962"/>
      <c r="EY67" s="962"/>
      <c r="EZ67" s="962"/>
      <c r="FA67" s="962"/>
      <c r="FB67" s="962"/>
      <c r="FC67" s="962"/>
      <c r="FD67" s="962"/>
      <c r="FE67" s="962"/>
      <c r="FF67" s="962"/>
      <c r="FG67" s="962"/>
      <c r="FH67" s="962"/>
      <c r="FI67" s="962"/>
      <c r="FJ67" s="962"/>
      <c r="FK67" s="962"/>
      <c r="FL67" s="962"/>
      <c r="FM67" s="962"/>
      <c r="FN67" s="962"/>
      <c r="FO67" s="962"/>
      <c r="FP67" s="962"/>
      <c r="FQ67" s="962"/>
      <c r="FR67" s="962"/>
      <c r="FS67" s="962"/>
      <c r="FT67" s="962"/>
      <c r="FU67" s="962"/>
      <c r="FV67" s="962"/>
      <c r="FW67" s="962"/>
      <c r="FX67" s="962"/>
      <c r="FY67" s="962"/>
      <c r="FZ67" s="962"/>
      <c r="GA67" s="962"/>
      <c r="GB67" s="962"/>
      <c r="GC67" s="962"/>
      <c r="GD67" s="962"/>
      <c r="GE67" s="962"/>
      <c r="GF67" s="962"/>
      <c r="GG67" s="962"/>
      <c r="GH67" s="962"/>
      <c r="GI67" s="962"/>
      <c r="GJ67" s="962"/>
      <c r="GK67" s="962"/>
      <c r="GL67" s="962"/>
      <c r="GM67" s="962"/>
      <c r="GN67" s="962"/>
      <c r="GO67" s="962"/>
      <c r="GP67" s="962"/>
      <c r="GQ67" s="962"/>
      <c r="GR67" s="962"/>
      <c r="GS67" s="962"/>
      <c r="GT67" s="962"/>
      <c r="GU67" s="962"/>
      <c r="GV67" s="962"/>
      <c r="GW67" s="962"/>
      <c r="GX67" s="962"/>
      <c r="GY67" s="962"/>
      <c r="GZ67" s="962"/>
      <c r="HA67" s="962"/>
      <c r="HB67" s="962"/>
      <c r="HC67" s="962"/>
      <c r="HD67" s="962"/>
      <c r="HE67" s="962"/>
      <c r="HF67" s="962"/>
      <c r="HG67" s="962"/>
      <c r="HH67" s="962"/>
      <c r="HI67" s="962"/>
      <c r="HJ67" s="962"/>
      <c r="HK67" s="962"/>
      <c r="HL67" s="962"/>
      <c r="HM67" s="962"/>
      <c r="HN67" s="962"/>
      <c r="HO67" s="962"/>
      <c r="HP67" s="962"/>
      <c r="HQ67" s="962"/>
      <c r="HR67" s="962"/>
      <c r="HS67" s="962"/>
      <c r="HT67" s="962"/>
      <c r="HU67" s="962"/>
      <c r="HV67" s="962"/>
      <c r="HW67" s="962"/>
      <c r="HX67" s="962"/>
      <c r="HY67" s="962"/>
      <c r="HZ67" s="962"/>
      <c r="IA67" s="962"/>
      <c r="IB67" s="962"/>
      <c r="IC67" s="962"/>
      <c r="ID67" s="962"/>
      <c r="IE67" s="962"/>
      <c r="IF67" s="962"/>
      <c r="IG67" s="962"/>
      <c r="IH67" s="962"/>
      <c r="II67" s="962"/>
      <c r="IJ67" s="962"/>
      <c r="IK67" s="962"/>
      <c r="IL67" s="962"/>
      <c r="IM67" s="962"/>
      <c r="IN67" s="962"/>
      <c r="IO67" s="962"/>
      <c r="IP67" s="962"/>
      <c r="IQ67" s="962"/>
      <c r="IR67" s="962"/>
      <c r="IS67" s="962"/>
      <c r="IT67" s="962"/>
      <c r="IU67" s="962"/>
      <c r="IV67" s="962"/>
    </row>
    <row r="68" spans="1:256" s="1041" customFormat="1" ht="15" customHeight="1">
      <c r="A68" s="958"/>
      <c r="B68" s="958"/>
      <c r="C68" s="958"/>
      <c r="D68" s="1191"/>
      <c r="E68" s="1006"/>
      <c r="F68" s="1006"/>
      <c r="G68" s="975"/>
      <c r="H68" s="975"/>
      <c r="I68" s="962"/>
      <c r="J68" s="964"/>
      <c r="K68" s="962"/>
      <c r="L68" s="962"/>
      <c r="M68" s="964"/>
      <c r="N68" s="962"/>
      <c r="O68" s="962"/>
      <c r="P68" s="962"/>
      <c r="Q68" s="962"/>
      <c r="R68" s="962"/>
      <c r="S68" s="962"/>
      <c r="T68" s="962"/>
      <c r="U68" s="962"/>
      <c r="V68" s="962"/>
      <c r="W68" s="962"/>
      <c r="X68" s="962"/>
      <c r="Y68" s="962"/>
      <c r="Z68" s="962"/>
      <c r="AA68" s="962"/>
      <c r="AB68" s="962"/>
      <c r="AC68" s="962"/>
      <c r="AD68" s="962"/>
      <c r="AE68" s="962"/>
      <c r="AF68" s="962"/>
      <c r="AG68" s="962"/>
      <c r="AH68" s="962"/>
      <c r="AI68" s="962"/>
      <c r="AJ68" s="962"/>
      <c r="AK68" s="962"/>
      <c r="AL68" s="962"/>
      <c r="AM68" s="962"/>
      <c r="AN68" s="962"/>
      <c r="AO68" s="962"/>
      <c r="AP68" s="962"/>
      <c r="AQ68" s="962"/>
      <c r="AR68" s="962"/>
      <c r="AS68" s="962"/>
      <c r="AT68" s="962"/>
      <c r="AU68" s="962"/>
      <c r="AV68" s="962"/>
      <c r="AW68" s="962"/>
      <c r="AX68" s="962"/>
      <c r="AY68" s="962"/>
      <c r="AZ68" s="962"/>
      <c r="BA68" s="962"/>
      <c r="BB68" s="962"/>
      <c r="BC68" s="962"/>
      <c r="BD68" s="962"/>
      <c r="BE68" s="962"/>
      <c r="BF68" s="962"/>
      <c r="BG68" s="962"/>
      <c r="BH68" s="962"/>
      <c r="BI68" s="962"/>
      <c r="BJ68" s="962"/>
      <c r="BK68" s="962"/>
      <c r="BL68" s="962"/>
      <c r="BM68" s="962"/>
      <c r="BN68" s="962"/>
      <c r="BO68" s="962"/>
      <c r="BP68" s="962"/>
      <c r="BQ68" s="962"/>
      <c r="BR68" s="962"/>
      <c r="BS68" s="962"/>
      <c r="BT68" s="962"/>
      <c r="BU68" s="962"/>
      <c r="BV68" s="962"/>
      <c r="BW68" s="962"/>
      <c r="BX68" s="962"/>
      <c r="BY68" s="962"/>
      <c r="BZ68" s="962"/>
      <c r="CA68" s="962"/>
      <c r="CB68" s="962"/>
      <c r="CC68" s="962"/>
      <c r="CD68" s="962"/>
      <c r="CE68" s="962"/>
      <c r="CF68" s="962"/>
      <c r="CG68" s="962"/>
      <c r="CH68" s="962"/>
      <c r="CI68" s="962"/>
      <c r="CJ68" s="962"/>
      <c r="CK68" s="962"/>
      <c r="CL68" s="962"/>
      <c r="CM68" s="962"/>
      <c r="CN68" s="962"/>
      <c r="CO68" s="962"/>
      <c r="CP68" s="962"/>
      <c r="CQ68" s="962"/>
      <c r="CR68" s="962"/>
      <c r="CS68" s="962"/>
      <c r="CT68" s="962"/>
      <c r="CU68" s="962"/>
      <c r="CV68" s="962"/>
      <c r="CW68" s="962"/>
      <c r="CX68" s="962"/>
      <c r="CY68" s="962"/>
      <c r="CZ68" s="962"/>
      <c r="DA68" s="962"/>
      <c r="DB68" s="962"/>
      <c r="DC68" s="962"/>
      <c r="DD68" s="962"/>
      <c r="DE68" s="962"/>
      <c r="DF68" s="962"/>
      <c r="DG68" s="962"/>
      <c r="DH68" s="962"/>
      <c r="DI68" s="962"/>
      <c r="DJ68" s="962"/>
      <c r="DK68" s="962"/>
      <c r="DL68" s="962"/>
      <c r="DM68" s="962"/>
      <c r="DN68" s="962"/>
      <c r="DO68" s="962"/>
      <c r="DP68" s="962"/>
      <c r="DQ68" s="962"/>
      <c r="DR68" s="962"/>
      <c r="DS68" s="962"/>
      <c r="DT68" s="962"/>
      <c r="DU68" s="962"/>
      <c r="DV68" s="962"/>
      <c r="DW68" s="962"/>
      <c r="DX68" s="962"/>
      <c r="DY68" s="962"/>
      <c r="DZ68" s="962"/>
      <c r="EA68" s="962"/>
      <c r="EB68" s="962"/>
      <c r="EC68" s="962"/>
      <c r="ED68" s="962"/>
      <c r="EE68" s="962"/>
      <c r="EF68" s="962"/>
      <c r="EG68" s="962"/>
      <c r="EH68" s="962"/>
      <c r="EI68" s="962"/>
      <c r="EJ68" s="962"/>
      <c r="EK68" s="962"/>
      <c r="EL68" s="962"/>
      <c r="EM68" s="962"/>
      <c r="EN68" s="962"/>
      <c r="EO68" s="962"/>
      <c r="EP68" s="962"/>
      <c r="EQ68" s="962"/>
      <c r="ER68" s="962"/>
      <c r="ES68" s="962"/>
      <c r="ET68" s="962"/>
      <c r="EU68" s="962"/>
      <c r="EV68" s="962"/>
      <c r="EW68" s="962"/>
      <c r="EX68" s="962"/>
      <c r="EY68" s="962"/>
      <c r="EZ68" s="962"/>
      <c r="FA68" s="962"/>
      <c r="FB68" s="962"/>
      <c r="FC68" s="962"/>
      <c r="FD68" s="962"/>
      <c r="FE68" s="962"/>
      <c r="FF68" s="962"/>
      <c r="FG68" s="962"/>
      <c r="FH68" s="962"/>
      <c r="FI68" s="962"/>
      <c r="FJ68" s="962"/>
      <c r="FK68" s="962"/>
      <c r="FL68" s="962"/>
      <c r="FM68" s="962"/>
      <c r="FN68" s="962"/>
      <c r="FO68" s="962"/>
      <c r="FP68" s="962"/>
      <c r="FQ68" s="962"/>
      <c r="FR68" s="962"/>
      <c r="FS68" s="962"/>
      <c r="FT68" s="962"/>
      <c r="FU68" s="962"/>
      <c r="FV68" s="962"/>
      <c r="FW68" s="962"/>
      <c r="FX68" s="962"/>
      <c r="FY68" s="962"/>
      <c r="FZ68" s="962"/>
      <c r="GA68" s="962"/>
      <c r="GB68" s="962"/>
      <c r="GC68" s="962"/>
      <c r="GD68" s="962"/>
      <c r="GE68" s="962"/>
      <c r="GF68" s="962"/>
      <c r="GG68" s="962"/>
      <c r="GH68" s="962"/>
      <c r="GI68" s="962"/>
      <c r="GJ68" s="962"/>
      <c r="GK68" s="962"/>
      <c r="GL68" s="962"/>
      <c r="GM68" s="962"/>
      <c r="GN68" s="962"/>
      <c r="GO68" s="962"/>
      <c r="GP68" s="962"/>
      <c r="GQ68" s="962"/>
      <c r="GR68" s="962"/>
      <c r="GS68" s="962"/>
      <c r="GT68" s="962"/>
      <c r="GU68" s="962"/>
      <c r="GV68" s="962"/>
      <c r="GW68" s="962"/>
      <c r="GX68" s="962"/>
      <c r="GY68" s="962"/>
      <c r="GZ68" s="962"/>
      <c r="HA68" s="962"/>
      <c r="HB68" s="962"/>
      <c r="HC68" s="962"/>
      <c r="HD68" s="962"/>
      <c r="HE68" s="962"/>
      <c r="HF68" s="962"/>
      <c r="HG68" s="962"/>
      <c r="HH68" s="962"/>
      <c r="HI68" s="962"/>
      <c r="HJ68" s="962"/>
      <c r="HK68" s="962"/>
      <c r="HL68" s="962"/>
      <c r="HM68" s="962"/>
      <c r="HN68" s="962"/>
      <c r="HO68" s="962"/>
      <c r="HP68" s="962"/>
      <c r="HQ68" s="962"/>
      <c r="HR68" s="962"/>
      <c r="HS68" s="962"/>
      <c r="HT68" s="962"/>
      <c r="HU68" s="962"/>
      <c r="HV68" s="962"/>
      <c r="HW68" s="962"/>
      <c r="HX68" s="962"/>
      <c r="HY68" s="962"/>
      <c r="HZ68" s="962"/>
      <c r="IA68" s="962"/>
      <c r="IB68" s="962"/>
      <c r="IC68" s="962"/>
      <c r="ID68" s="962"/>
      <c r="IE68" s="962"/>
      <c r="IF68" s="962"/>
      <c r="IG68" s="962"/>
      <c r="IH68" s="962"/>
      <c r="II68" s="962"/>
      <c r="IJ68" s="962"/>
      <c r="IK68" s="962"/>
      <c r="IL68" s="962"/>
      <c r="IM68" s="962"/>
      <c r="IN68" s="962"/>
      <c r="IO68" s="962"/>
      <c r="IP68" s="962"/>
      <c r="IQ68" s="962"/>
      <c r="IR68" s="962"/>
      <c r="IS68" s="962"/>
      <c r="IT68" s="962"/>
      <c r="IU68" s="962"/>
      <c r="IV68" s="962"/>
    </row>
    <row r="69" spans="1:256" s="1041" customFormat="1" ht="15" customHeight="1">
      <c r="A69" s="958"/>
      <c r="B69" s="958"/>
      <c r="C69" s="958"/>
      <c r="D69" s="1191"/>
      <c r="E69" s="1006"/>
      <c r="F69" s="1006"/>
      <c r="G69" s="975"/>
      <c r="H69" s="975"/>
      <c r="I69" s="962"/>
      <c r="J69" s="964"/>
      <c r="K69" s="962"/>
      <c r="L69" s="962"/>
      <c r="M69" s="964"/>
      <c r="N69" s="962"/>
      <c r="O69" s="962"/>
      <c r="P69" s="962"/>
      <c r="Q69" s="962"/>
      <c r="R69" s="962"/>
      <c r="S69" s="962"/>
      <c r="T69" s="962"/>
      <c r="U69" s="962"/>
      <c r="V69" s="962"/>
      <c r="W69" s="962"/>
      <c r="X69" s="962"/>
      <c r="Y69" s="962"/>
      <c r="Z69" s="962"/>
      <c r="AA69" s="962"/>
      <c r="AB69" s="962"/>
      <c r="AC69" s="962"/>
      <c r="AD69" s="962"/>
      <c r="AE69" s="962"/>
      <c r="AF69" s="962"/>
      <c r="AG69" s="962"/>
      <c r="AH69" s="962"/>
      <c r="AI69" s="962"/>
      <c r="AJ69" s="962"/>
      <c r="AK69" s="962"/>
      <c r="AL69" s="962"/>
      <c r="AM69" s="962"/>
      <c r="AN69" s="962"/>
      <c r="AO69" s="962"/>
      <c r="AP69" s="962"/>
      <c r="AQ69" s="962"/>
      <c r="AR69" s="962"/>
      <c r="AS69" s="962"/>
      <c r="AT69" s="962"/>
      <c r="AU69" s="962"/>
      <c r="AV69" s="962"/>
      <c r="AW69" s="962"/>
      <c r="AX69" s="962"/>
      <c r="AY69" s="962"/>
      <c r="AZ69" s="962"/>
      <c r="BA69" s="962"/>
      <c r="BB69" s="962"/>
      <c r="BC69" s="962"/>
      <c r="BD69" s="962"/>
      <c r="BE69" s="962"/>
      <c r="BF69" s="962"/>
      <c r="BG69" s="962"/>
      <c r="BH69" s="962"/>
      <c r="BI69" s="962"/>
      <c r="BJ69" s="962"/>
      <c r="BK69" s="962"/>
      <c r="BL69" s="962"/>
      <c r="BM69" s="962"/>
      <c r="BN69" s="962"/>
      <c r="BO69" s="962"/>
      <c r="BP69" s="962"/>
      <c r="BQ69" s="962"/>
      <c r="BR69" s="962"/>
      <c r="BS69" s="962"/>
      <c r="BT69" s="962"/>
      <c r="BU69" s="962"/>
      <c r="BV69" s="962"/>
      <c r="BW69" s="962"/>
      <c r="BX69" s="962"/>
      <c r="BY69" s="962"/>
      <c r="BZ69" s="962"/>
      <c r="CA69" s="962"/>
      <c r="CB69" s="962"/>
      <c r="CC69" s="962"/>
      <c r="CD69" s="962"/>
      <c r="CE69" s="962"/>
      <c r="CF69" s="962"/>
      <c r="CG69" s="962"/>
      <c r="CH69" s="962"/>
      <c r="CI69" s="962"/>
      <c r="CJ69" s="962"/>
      <c r="CK69" s="962"/>
      <c r="CL69" s="962"/>
      <c r="CM69" s="962"/>
      <c r="CN69" s="962"/>
      <c r="CO69" s="962"/>
      <c r="CP69" s="962"/>
      <c r="CQ69" s="962"/>
      <c r="CR69" s="962"/>
      <c r="CS69" s="962"/>
      <c r="CT69" s="962"/>
      <c r="CU69" s="962"/>
      <c r="CV69" s="962"/>
      <c r="CW69" s="962"/>
      <c r="CX69" s="962"/>
      <c r="CY69" s="962"/>
      <c r="CZ69" s="962"/>
      <c r="DA69" s="962"/>
      <c r="DB69" s="962"/>
      <c r="DC69" s="962"/>
      <c r="DD69" s="962"/>
      <c r="DE69" s="962"/>
      <c r="DF69" s="962"/>
      <c r="DG69" s="962"/>
      <c r="DH69" s="962"/>
      <c r="DI69" s="962"/>
      <c r="DJ69" s="962"/>
      <c r="DK69" s="962"/>
      <c r="DL69" s="962"/>
      <c r="DM69" s="962"/>
      <c r="DN69" s="962"/>
      <c r="DO69" s="962"/>
      <c r="DP69" s="962"/>
      <c r="DQ69" s="962"/>
      <c r="DR69" s="962"/>
      <c r="DS69" s="962"/>
      <c r="DT69" s="962"/>
      <c r="DU69" s="962"/>
      <c r="DV69" s="962"/>
      <c r="DW69" s="962"/>
      <c r="DX69" s="962"/>
      <c r="DY69" s="962"/>
      <c r="DZ69" s="962"/>
      <c r="EA69" s="962"/>
      <c r="EB69" s="962"/>
      <c r="EC69" s="962"/>
      <c r="ED69" s="962"/>
      <c r="EE69" s="962"/>
      <c r="EF69" s="962"/>
      <c r="EG69" s="962"/>
      <c r="EH69" s="962"/>
      <c r="EI69" s="962"/>
      <c r="EJ69" s="962"/>
      <c r="EK69" s="962"/>
      <c r="EL69" s="962"/>
      <c r="EM69" s="962"/>
      <c r="EN69" s="962"/>
      <c r="EO69" s="962"/>
      <c r="EP69" s="962"/>
      <c r="EQ69" s="962"/>
      <c r="ER69" s="962"/>
      <c r="ES69" s="962"/>
      <c r="ET69" s="962"/>
      <c r="EU69" s="962"/>
      <c r="EV69" s="962"/>
      <c r="EW69" s="962"/>
      <c r="EX69" s="962"/>
      <c r="EY69" s="962"/>
      <c r="EZ69" s="962"/>
      <c r="FA69" s="962"/>
      <c r="FB69" s="962"/>
      <c r="FC69" s="962"/>
      <c r="FD69" s="962"/>
      <c r="FE69" s="962"/>
      <c r="FF69" s="962"/>
      <c r="FG69" s="962"/>
      <c r="FH69" s="962"/>
      <c r="FI69" s="962"/>
      <c r="FJ69" s="962"/>
      <c r="FK69" s="962"/>
      <c r="FL69" s="962"/>
      <c r="FM69" s="962"/>
      <c r="FN69" s="962"/>
      <c r="FO69" s="962"/>
      <c r="FP69" s="962"/>
      <c r="FQ69" s="962"/>
      <c r="FR69" s="962"/>
      <c r="FS69" s="962"/>
      <c r="FT69" s="962"/>
      <c r="FU69" s="962"/>
      <c r="FV69" s="962"/>
      <c r="FW69" s="962"/>
      <c r="FX69" s="962"/>
      <c r="FY69" s="962"/>
      <c r="FZ69" s="962"/>
      <c r="GA69" s="962"/>
      <c r="GB69" s="962"/>
      <c r="GC69" s="962"/>
      <c r="GD69" s="962"/>
      <c r="GE69" s="962"/>
      <c r="GF69" s="962"/>
      <c r="GG69" s="962"/>
      <c r="GH69" s="962"/>
      <c r="GI69" s="962"/>
      <c r="GJ69" s="962"/>
      <c r="GK69" s="962"/>
      <c r="GL69" s="962"/>
      <c r="GM69" s="962"/>
      <c r="GN69" s="962"/>
      <c r="GO69" s="962"/>
      <c r="GP69" s="962"/>
      <c r="GQ69" s="962"/>
      <c r="GR69" s="962"/>
      <c r="GS69" s="962"/>
      <c r="GT69" s="962"/>
      <c r="GU69" s="962"/>
      <c r="GV69" s="962"/>
      <c r="GW69" s="962"/>
      <c r="GX69" s="962"/>
      <c r="GY69" s="962"/>
      <c r="GZ69" s="962"/>
      <c r="HA69" s="962"/>
      <c r="HB69" s="962"/>
      <c r="HC69" s="962"/>
      <c r="HD69" s="962"/>
      <c r="HE69" s="962"/>
      <c r="HF69" s="962"/>
      <c r="HG69" s="962"/>
      <c r="HH69" s="962"/>
      <c r="HI69" s="962"/>
      <c r="HJ69" s="962"/>
      <c r="HK69" s="962"/>
      <c r="HL69" s="962"/>
      <c r="HM69" s="962"/>
      <c r="HN69" s="962"/>
      <c r="HO69" s="962"/>
      <c r="HP69" s="962"/>
      <c r="HQ69" s="962"/>
      <c r="HR69" s="962"/>
      <c r="HS69" s="962"/>
      <c r="HT69" s="962"/>
      <c r="HU69" s="962"/>
      <c r="HV69" s="962"/>
      <c r="HW69" s="962"/>
      <c r="HX69" s="962"/>
      <c r="HY69" s="962"/>
      <c r="HZ69" s="962"/>
      <c r="IA69" s="962"/>
      <c r="IB69" s="962"/>
      <c r="IC69" s="962"/>
      <c r="ID69" s="962"/>
      <c r="IE69" s="962"/>
      <c r="IF69" s="962"/>
      <c r="IG69" s="962"/>
      <c r="IH69" s="962"/>
      <c r="II69" s="962"/>
      <c r="IJ69" s="962"/>
      <c r="IK69" s="962"/>
      <c r="IL69" s="962"/>
      <c r="IM69" s="962"/>
      <c r="IN69" s="962"/>
      <c r="IO69" s="962"/>
      <c r="IP69" s="962"/>
      <c r="IQ69" s="962"/>
      <c r="IR69" s="962"/>
      <c r="IS69" s="962"/>
      <c r="IT69" s="962"/>
      <c r="IU69" s="962"/>
      <c r="IV69" s="962"/>
    </row>
    <row r="70" spans="1:256" s="1041" customFormat="1" ht="15" customHeight="1">
      <c r="A70" s="958"/>
      <c r="B70" s="958"/>
      <c r="C70" s="958"/>
      <c r="D70" s="1191"/>
      <c r="E70" s="1006"/>
      <c r="F70" s="1006"/>
      <c r="G70" s="975"/>
      <c r="H70" s="975"/>
      <c r="I70" s="962"/>
      <c r="J70" s="964"/>
      <c r="K70" s="962"/>
      <c r="L70" s="962"/>
      <c r="M70" s="964"/>
      <c r="N70" s="962"/>
      <c r="O70" s="962"/>
      <c r="P70" s="962"/>
      <c r="Q70" s="962"/>
      <c r="R70" s="962"/>
      <c r="S70" s="962"/>
      <c r="T70" s="962"/>
      <c r="U70" s="962"/>
      <c r="V70" s="962"/>
      <c r="W70" s="962"/>
      <c r="X70" s="962"/>
      <c r="Y70" s="962"/>
      <c r="Z70" s="962"/>
      <c r="AA70" s="962"/>
      <c r="AB70" s="962"/>
      <c r="AC70" s="962"/>
      <c r="AD70" s="962"/>
      <c r="AE70" s="962"/>
      <c r="AF70" s="962"/>
      <c r="AG70" s="962"/>
      <c r="AH70" s="962"/>
      <c r="AI70" s="962"/>
      <c r="AJ70" s="962"/>
      <c r="AK70" s="962"/>
      <c r="AL70" s="962"/>
      <c r="AM70" s="962"/>
      <c r="AN70" s="962"/>
      <c r="AO70" s="962"/>
      <c r="AP70" s="962"/>
      <c r="AQ70" s="962"/>
      <c r="AR70" s="962"/>
      <c r="AS70" s="962"/>
      <c r="AT70" s="962"/>
      <c r="AU70" s="962"/>
      <c r="AV70" s="962"/>
      <c r="AW70" s="962"/>
      <c r="AX70" s="962"/>
      <c r="AY70" s="962"/>
      <c r="AZ70" s="962"/>
      <c r="BA70" s="962"/>
      <c r="BB70" s="962"/>
      <c r="BC70" s="962"/>
      <c r="BD70" s="962"/>
      <c r="BE70" s="962"/>
      <c r="BF70" s="962"/>
      <c r="BG70" s="962"/>
      <c r="BH70" s="962"/>
      <c r="BI70" s="962"/>
      <c r="BJ70" s="962"/>
      <c r="BK70" s="962"/>
      <c r="BL70" s="962"/>
      <c r="BM70" s="962"/>
      <c r="BN70" s="962"/>
      <c r="BO70" s="962"/>
      <c r="BP70" s="962"/>
      <c r="BQ70" s="962"/>
      <c r="BR70" s="962"/>
      <c r="BS70" s="962"/>
      <c r="BT70" s="962"/>
      <c r="BU70" s="962"/>
      <c r="BV70" s="962"/>
      <c r="BW70" s="962"/>
      <c r="BX70" s="962"/>
      <c r="BY70" s="962"/>
      <c r="BZ70" s="962"/>
      <c r="CA70" s="962"/>
      <c r="CB70" s="962"/>
      <c r="CC70" s="962"/>
      <c r="CD70" s="962"/>
      <c r="CE70" s="962"/>
      <c r="CF70" s="962"/>
      <c r="CG70" s="962"/>
      <c r="CH70" s="962"/>
      <c r="CI70" s="962"/>
      <c r="CJ70" s="962"/>
      <c r="CK70" s="962"/>
      <c r="CL70" s="962"/>
      <c r="CM70" s="962"/>
      <c r="CN70" s="962"/>
      <c r="CO70" s="962"/>
      <c r="CP70" s="962"/>
      <c r="CQ70" s="962"/>
      <c r="CR70" s="962"/>
      <c r="CS70" s="962"/>
      <c r="CT70" s="962"/>
      <c r="CU70" s="962"/>
      <c r="CV70" s="962"/>
      <c r="CW70" s="962"/>
      <c r="CX70" s="962"/>
      <c r="CY70" s="962"/>
      <c r="CZ70" s="962"/>
      <c r="DA70" s="962"/>
      <c r="DB70" s="962"/>
      <c r="DC70" s="962"/>
      <c r="DD70" s="962"/>
      <c r="DE70" s="962"/>
      <c r="DF70" s="962"/>
      <c r="DG70" s="962"/>
      <c r="DH70" s="962"/>
      <c r="DI70" s="962"/>
      <c r="DJ70" s="962"/>
      <c r="DK70" s="962"/>
      <c r="DL70" s="962"/>
      <c r="DM70" s="962"/>
      <c r="DN70" s="962"/>
      <c r="DO70" s="962"/>
      <c r="DP70" s="962"/>
      <c r="DQ70" s="962"/>
      <c r="DR70" s="962"/>
      <c r="DS70" s="962"/>
      <c r="DT70" s="962"/>
      <c r="DU70" s="962"/>
      <c r="DV70" s="962"/>
      <c r="DW70" s="962"/>
      <c r="DX70" s="962"/>
      <c r="DY70" s="962"/>
      <c r="DZ70" s="962"/>
      <c r="EA70" s="962"/>
      <c r="EB70" s="962"/>
      <c r="EC70" s="962"/>
      <c r="ED70" s="962"/>
      <c r="EE70" s="962"/>
      <c r="EF70" s="962"/>
      <c r="EG70" s="962"/>
      <c r="EH70" s="962"/>
      <c r="EI70" s="962"/>
      <c r="EJ70" s="962"/>
      <c r="EK70" s="962"/>
      <c r="EL70" s="962"/>
      <c r="EM70" s="962"/>
      <c r="EN70" s="962"/>
      <c r="EO70" s="962"/>
      <c r="EP70" s="962"/>
      <c r="EQ70" s="962"/>
      <c r="ER70" s="962"/>
      <c r="ES70" s="962"/>
      <c r="ET70" s="962"/>
      <c r="EU70" s="962"/>
      <c r="EV70" s="962"/>
      <c r="EW70" s="962"/>
      <c r="EX70" s="962"/>
      <c r="EY70" s="962"/>
      <c r="EZ70" s="962"/>
      <c r="FA70" s="962"/>
      <c r="FB70" s="962"/>
      <c r="FC70" s="962"/>
      <c r="FD70" s="962"/>
      <c r="FE70" s="962"/>
      <c r="FF70" s="962"/>
      <c r="FG70" s="962"/>
      <c r="FH70" s="962"/>
      <c r="FI70" s="962"/>
      <c r="FJ70" s="962"/>
      <c r="FK70" s="962"/>
      <c r="FL70" s="962"/>
      <c r="FM70" s="962"/>
      <c r="FN70" s="962"/>
      <c r="FO70" s="962"/>
      <c r="FP70" s="962"/>
      <c r="FQ70" s="962"/>
      <c r="FR70" s="962"/>
      <c r="FS70" s="962"/>
      <c r="FT70" s="962"/>
      <c r="FU70" s="962"/>
      <c r="FV70" s="962"/>
      <c r="FW70" s="962"/>
      <c r="FX70" s="962"/>
      <c r="FY70" s="962"/>
      <c r="FZ70" s="962"/>
      <c r="GA70" s="962"/>
      <c r="GB70" s="962"/>
      <c r="GC70" s="962"/>
      <c r="GD70" s="962"/>
      <c r="GE70" s="962"/>
      <c r="GF70" s="962"/>
      <c r="GG70" s="962"/>
      <c r="GH70" s="962"/>
      <c r="GI70" s="962"/>
      <c r="GJ70" s="962"/>
      <c r="GK70" s="962"/>
      <c r="GL70" s="962"/>
      <c r="GM70" s="962"/>
      <c r="GN70" s="962"/>
      <c r="GO70" s="962"/>
      <c r="GP70" s="962"/>
      <c r="GQ70" s="962"/>
      <c r="GR70" s="962"/>
      <c r="GS70" s="962"/>
      <c r="GT70" s="962"/>
      <c r="GU70" s="962"/>
      <c r="GV70" s="962"/>
      <c r="GW70" s="962"/>
      <c r="GX70" s="962"/>
      <c r="GY70" s="962"/>
      <c r="GZ70" s="962"/>
      <c r="HA70" s="962"/>
      <c r="HB70" s="962"/>
      <c r="HC70" s="962"/>
      <c r="HD70" s="962"/>
      <c r="HE70" s="962"/>
      <c r="HF70" s="962"/>
      <c r="HG70" s="962"/>
      <c r="HH70" s="962"/>
      <c r="HI70" s="962"/>
      <c r="HJ70" s="962"/>
      <c r="HK70" s="962"/>
      <c r="HL70" s="962"/>
      <c r="HM70" s="962"/>
      <c r="HN70" s="962"/>
      <c r="HO70" s="962"/>
      <c r="HP70" s="962"/>
      <c r="HQ70" s="962"/>
      <c r="HR70" s="962"/>
      <c r="HS70" s="962"/>
      <c r="HT70" s="962"/>
      <c r="HU70" s="962"/>
      <c r="HV70" s="962"/>
      <c r="HW70" s="962"/>
      <c r="HX70" s="962"/>
      <c r="HY70" s="962"/>
      <c r="HZ70" s="962"/>
      <c r="IA70" s="962"/>
      <c r="IB70" s="962"/>
      <c r="IC70" s="962"/>
      <c r="ID70" s="962"/>
      <c r="IE70" s="962"/>
      <c r="IF70" s="962"/>
      <c r="IG70" s="962"/>
      <c r="IH70" s="962"/>
      <c r="II70" s="962"/>
      <c r="IJ70" s="962"/>
      <c r="IK70" s="962"/>
      <c r="IL70" s="962"/>
      <c r="IM70" s="962"/>
      <c r="IN70" s="962"/>
      <c r="IO70" s="962"/>
      <c r="IP70" s="962"/>
      <c r="IQ70" s="962"/>
      <c r="IR70" s="962"/>
      <c r="IS70" s="962"/>
      <c r="IT70" s="962"/>
      <c r="IU70" s="962"/>
      <c r="IV70" s="962"/>
    </row>
    <row r="71" spans="1:256" s="1041" customFormat="1" ht="15" customHeight="1">
      <c r="A71" s="958"/>
      <c r="B71" s="958"/>
      <c r="C71" s="958"/>
      <c r="D71" s="1191"/>
      <c r="E71" s="1006"/>
      <c r="F71" s="1006"/>
      <c r="G71" s="975"/>
      <c r="H71" s="975"/>
      <c r="I71" s="962"/>
      <c r="J71" s="964"/>
      <c r="K71" s="962"/>
      <c r="L71" s="962"/>
      <c r="M71" s="964"/>
      <c r="N71" s="962"/>
      <c r="O71" s="962"/>
      <c r="P71" s="962"/>
      <c r="Q71" s="962"/>
      <c r="R71" s="962"/>
      <c r="S71" s="962"/>
      <c r="T71" s="962"/>
      <c r="U71" s="962"/>
      <c r="V71" s="962"/>
      <c r="W71" s="962"/>
      <c r="X71" s="962"/>
      <c r="Y71" s="962"/>
      <c r="Z71" s="962"/>
      <c r="AA71" s="962"/>
      <c r="AB71" s="962"/>
      <c r="AC71" s="962"/>
      <c r="AD71" s="962"/>
      <c r="AE71" s="962"/>
      <c r="AF71" s="962"/>
      <c r="AG71" s="962"/>
      <c r="AH71" s="962"/>
      <c r="AI71" s="962"/>
      <c r="AJ71" s="962"/>
      <c r="AK71" s="962"/>
      <c r="AL71" s="962"/>
      <c r="AM71" s="962"/>
      <c r="AN71" s="962"/>
      <c r="AO71" s="962"/>
      <c r="AP71" s="962"/>
      <c r="AQ71" s="962"/>
      <c r="AR71" s="962"/>
      <c r="AS71" s="962"/>
      <c r="AT71" s="962"/>
      <c r="AU71" s="962"/>
      <c r="AV71" s="962"/>
      <c r="AW71" s="962"/>
      <c r="AX71" s="962"/>
      <c r="AY71" s="962"/>
      <c r="AZ71" s="962"/>
      <c r="BA71" s="962"/>
      <c r="BB71" s="962"/>
      <c r="BC71" s="962"/>
      <c r="BD71" s="962"/>
      <c r="BE71" s="962"/>
      <c r="BF71" s="962"/>
      <c r="BG71" s="962"/>
      <c r="BH71" s="962"/>
      <c r="BI71" s="962"/>
      <c r="BJ71" s="962"/>
      <c r="BK71" s="962"/>
      <c r="BL71" s="962"/>
      <c r="BM71" s="962"/>
      <c r="BN71" s="962"/>
      <c r="BO71" s="962"/>
      <c r="BP71" s="962"/>
      <c r="BQ71" s="962"/>
      <c r="BR71" s="962"/>
      <c r="BS71" s="962"/>
      <c r="BT71" s="962"/>
      <c r="BU71" s="962"/>
      <c r="BV71" s="962"/>
      <c r="BW71" s="962"/>
      <c r="BX71" s="962"/>
      <c r="BY71" s="962"/>
      <c r="BZ71" s="962"/>
      <c r="CA71" s="962"/>
      <c r="CB71" s="962"/>
      <c r="CC71" s="962"/>
      <c r="CD71" s="962"/>
      <c r="CE71" s="962"/>
      <c r="CF71" s="962"/>
      <c r="CG71" s="962"/>
      <c r="CH71" s="962"/>
      <c r="CI71" s="962"/>
      <c r="CJ71" s="962"/>
      <c r="CK71" s="962"/>
      <c r="CL71" s="962"/>
      <c r="CM71" s="962"/>
      <c r="CN71" s="962"/>
      <c r="CO71" s="962"/>
      <c r="CP71" s="962"/>
      <c r="CQ71" s="962"/>
      <c r="CR71" s="962"/>
      <c r="CS71" s="962"/>
      <c r="CT71" s="962"/>
      <c r="CU71" s="962"/>
      <c r="CV71" s="962"/>
      <c r="CW71" s="962"/>
      <c r="CX71" s="962"/>
      <c r="CY71" s="962"/>
      <c r="CZ71" s="962"/>
      <c r="DA71" s="962"/>
      <c r="DB71" s="962"/>
      <c r="DC71" s="962"/>
      <c r="DD71" s="962"/>
      <c r="DE71" s="962"/>
      <c r="DF71" s="962"/>
      <c r="DG71" s="962"/>
      <c r="DH71" s="962"/>
      <c r="DI71" s="962"/>
      <c r="DJ71" s="962"/>
      <c r="DK71" s="962"/>
      <c r="DL71" s="962"/>
      <c r="DM71" s="962"/>
      <c r="DN71" s="962"/>
      <c r="DO71" s="962"/>
      <c r="DP71" s="962"/>
      <c r="DQ71" s="962"/>
      <c r="DR71" s="962"/>
      <c r="DS71" s="962"/>
      <c r="DT71" s="962"/>
      <c r="DU71" s="962"/>
      <c r="DV71" s="962"/>
      <c r="DW71" s="962"/>
      <c r="DX71" s="962"/>
      <c r="DY71" s="962"/>
      <c r="DZ71" s="962"/>
      <c r="EA71" s="962"/>
      <c r="EB71" s="962"/>
      <c r="EC71" s="962"/>
      <c r="ED71" s="962"/>
      <c r="EE71" s="962"/>
      <c r="EF71" s="962"/>
      <c r="EG71" s="962"/>
      <c r="EH71" s="962"/>
      <c r="EI71" s="962"/>
      <c r="EJ71" s="962"/>
      <c r="EK71" s="962"/>
      <c r="EL71" s="962"/>
      <c r="EM71" s="962"/>
      <c r="EN71" s="962"/>
      <c r="EO71" s="962"/>
      <c r="EP71" s="962"/>
      <c r="EQ71" s="962"/>
      <c r="ER71" s="962"/>
      <c r="ES71" s="962"/>
      <c r="ET71" s="962"/>
      <c r="EU71" s="962"/>
      <c r="EV71" s="962"/>
      <c r="EW71" s="962"/>
      <c r="EX71" s="962"/>
      <c r="EY71" s="962"/>
      <c r="EZ71" s="962"/>
      <c r="FA71" s="962"/>
      <c r="FB71" s="962"/>
      <c r="FC71" s="962"/>
      <c r="FD71" s="962"/>
      <c r="FE71" s="962"/>
      <c r="FF71" s="962"/>
      <c r="FG71" s="962"/>
      <c r="FH71" s="962"/>
      <c r="FI71" s="962"/>
      <c r="FJ71" s="962"/>
      <c r="FK71" s="962"/>
      <c r="FL71" s="962"/>
      <c r="FM71" s="962"/>
      <c r="FN71" s="962"/>
      <c r="FO71" s="962"/>
      <c r="FP71" s="962"/>
      <c r="FQ71" s="962"/>
      <c r="FR71" s="962"/>
      <c r="FS71" s="962"/>
      <c r="FT71" s="962"/>
      <c r="FU71" s="962"/>
      <c r="FV71" s="962"/>
      <c r="FW71" s="962"/>
      <c r="FX71" s="962"/>
      <c r="FY71" s="962"/>
      <c r="FZ71" s="962"/>
      <c r="GA71" s="962"/>
      <c r="GB71" s="962"/>
      <c r="GC71" s="962"/>
      <c r="GD71" s="962"/>
      <c r="GE71" s="962"/>
      <c r="GF71" s="962"/>
      <c r="GG71" s="962"/>
      <c r="GH71" s="962"/>
      <c r="GI71" s="962"/>
      <c r="GJ71" s="962"/>
      <c r="GK71" s="962"/>
      <c r="GL71" s="962"/>
      <c r="GM71" s="962"/>
      <c r="GN71" s="962"/>
      <c r="GO71" s="962"/>
      <c r="GP71" s="962"/>
      <c r="GQ71" s="962"/>
      <c r="GR71" s="962"/>
      <c r="GS71" s="962"/>
      <c r="GT71" s="962"/>
      <c r="GU71" s="962"/>
      <c r="GV71" s="962"/>
      <c r="GW71" s="962"/>
      <c r="GX71" s="962"/>
      <c r="GY71" s="962"/>
      <c r="GZ71" s="962"/>
      <c r="HA71" s="962"/>
      <c r="HB71" s="962"/>
      <c r="HC71" s="962"/>
      <c r="HD71" s="962"/>
      <c r="HE71" s="962"/>
      <c r="HF71" s="962"/>
      <c r="HG71" s="962"/>
      <c r="HH71" s="962"/>
      <c r="HI71" s="962"/>
      <c r="HJ71" s="962"/>
      <c r="HK71" s="962"/>
      <c r="HL71" s="962"/>
      <c r="HM71" s="962"/>
      <c r="HN71" s="962"/>
      <c r="HO71" s="962"/>
      <c r="HP71" s="962"/>
      <c r="HQ71" s="962"/>
      <c r="HR71" s="962"/>
      <c r="HS71" s="962"/>
      <c r="HT71" s="962"/>
      <c r="HU71" s="962"/>
      <c r="HV71" s="962"/>
      <c r="HW71" s="962"/>
      <c r="HX71" s="962"/>
      <c r="HY71" s="962"/>
      <c r="HZ71" s="962"/>
      <c r="IA71" s="962"/>
      <c r="IB71" s="962"/>
      <c r="IC71" s="962"/>
      <c r="ID71" s="962"/>
      <c r="IE71" s="962"/>
      <c r="IF71" s="962"/>
      <c r="IG71" s="962"/>
      <c r="IH71" s="962"/>
      <c r="II71" s="962"/>
      <c r="IJ71" s="962"/>
      <c r="IK71" s="962"/>
      <c r="IL71" s="962"/>
      <c r="IM71" s="962"/>
      <c r="IN71" s="962"/>
      <c r="IO71" s="962"/>
      <c r="IP71" s="962"/>
      <c r="IQ71" s="962"/>
      <c r="IR71" s="962"/>
      <c r="IS71" s="962"/>
      <c r="IT71" s="962"/>
      <c r="IU71" s="962"/>
      <c r="IV71" s="962"/>
    </row>
    <row r="72" spans="1:256" s="1041" customFormat="1" ht="15" customHeight="1">
      <c r="A72" s="958"/>
      <c r="B72" s="958"/>
      <c r="C72" s="958"/>
      <c r="D72" s="1191"/>
      <c r="E72" s="1006"/>
      <c r="F72" s="1006"/>
      <c r="G72" s="975"/>
      <c r="H72" s="975"/>
      <c r="I72" s="962"/>
      <c r="J72" s="964"/>
      <c r="K72" s="962"/>
      <c r="L72" s="962"/>
      <c r="M72" s="964"/>
      <c r="N72" s="962"/>
      <c r="O72" s="962"/>
      <c r="P72" s="962"/>
      <c r="Q72" s="962"/>
      <c r="R72" s="962"/>
      <c r="S72" s="962"/>
      <c r="T72" s="962"/>
      <c r="U72" s="962"/>
      <c r="V72" s="962"/>
      <c r="W72" s="962"/>
      <c r="X72" s="962"/>
      <c r="Y72" s="962"/>
      <c r="Z72" s="962"/>
      <c r="AA72" s="962"/>
      <c r="AB72" s="962"/>
      <c r="AC72" s="962"/>
      <c r="AD72" s="962"/>
      <c r="AE72" s="962"/>
      <c r="AF72" s="962"/>
      <c r="AG72" s="962"/>
      <c r="AH72" s="962"/>
      <c r="AI72" s="962"/>
      <c r="AJ72" s="962"/>
      <c r="AK72" s="962"/>
      <c r="AL72" s="962"/>
      <c r="AM72" s="962"/>
      <c r="AN72" s="962"/>
      <c r="AO72" s="962"/>
      <c r="AP72" s="962"/>
      <c r="AQ72" s="962"/>
      <c r="AR72" s="962"/>
      <c r="AS72" s="962"/>
      <c r="AT72" s="962"/>
      <c r="AU72" s="962"/>
      <c r="AV72" s="962"/>
      <c r="AW72" s="962"/>
      <c r="AX72" s="962"/>
      <c r="AY72" s="962"/>
      <c r="AZ72" s="962"/>
      <c r="BA72" s="962"/>
      <c r="BB72" s="962"/>
      <c r="BC72" s="962"/>
      <c r="BD72" s="962"/>
      <c r="BE72" s="962"/>
      <c r="BF72" s="962"/>
      <c r="BG72" s="962"/>
      <c r="BH72" s="962"/>
      <c r="BI72" s="962"/>
      <c r="BJ72" s="962"/>
      <c r="BK72" s="962"/>
      <c r="BL72" s="962"/>
      <c r="BM72" s="962"/>
      <c r="BN72" s="962"/>
      <c r="BO72" s="962"/>
      <c r="BP72" s="962"/>
      <c r="BQ72" s="962"/>
      <c r="BR72" s="962"/>
      <c r="BS72" s="962"/>
      <c r="BT72" s="962"/>
      <c r="BU72" s="962"/>
      <c r="BV72" s="962"/>
      <c r="BW72" s="962"/>
      <c r="BX72" s="962"/>
      <c r="BY72" s="962"/>
      <c r="BZ72" s="962"/>
      <c r="CA72" s="962"/>
      <c r="CB72" s="962"/>
      <c r="CC72" s="962"/>
      <c r="CD72" s="962"/>
      <c r="CE72" s="962"/>
      <c r="CF72" s="962"/>
      <c r="CG72" s="962"/>
      <c r="CH72" s="962"/>
      <c r="CI72" s="962"/>
      <c r="CJ72" s="962"/>
      <c r="CK72" s="962"/>
      <c r="CL72" s="962"/>
      <c r="CM72" s="962"/>
      <c r="CN72" s="962"/>
      <c r="CO72" s="962"/>
      <c r="CP72" s="962"/>
      <c r="CQ72" s="962"/>
      <c r="CR72" s="962"/>
      <c r="CS72" s="962"/>
      <c r="CT72" s="962"/>
      <c r="CU72" s="962"/>
      <c r="CV72" s="962"/>
      <c r="CW72" s="962"/>
      <c r="CX72" s="962"/>
      <c r="CY72" s="962"/>
      <c r="CZ72" s="962"/>
      <c r="DA72" s="962"/>
      <c r="DB72" s="962"/>
      <c r="DC72" s="962"/>
      <c r="DD72" s="962"/>
      <c r="DE72" s="962"/>
      <c r="DF72" s="962"/>
      <c r="DG72" s="962"/>
      <c r="DH72" s="962"/>
      <c r="DI72" s="962"/>
      <c r="DJ72" s="962"/>
      <c r="DK72" s="962"/>
      <c r="DL72" s="962"/>
      <c r="DM72" s="962"/>
      <c r="DN72" s="962"/>
      <c r="DO72" s="962"/>
      <c r="DP72" s="962"/>
      <c r="DQ72" s="962"/>
      <c r="DR72" s="962"/>
      <c r="DS72" s="962"/>
      <c r="DT72" s="962"/>
      <c r="DU72" s="962"/>
      <c r="DV72" s="962"/>
      <c r="DW72" s="962"/>
      <c r="DX72" s="962"/>
      <c r="DY72" s="962"/>
      <c r="DZ72" s="962"/>
      <c r="EA72" s="962"/>
      <c r="EB72" s="962"/>
      <c r="EC72" s="962"/>
      <c r="ED72" s="962"/>
      <c r="EE72" s="962"/>
      <c r="EF72" s="962"/>
      <c r="EG72" s="962"/>
      <c r="EH72" s="962"/>
      <c r="EI72" s="962"/>
      <c r="EJ72" s="962"/>
      <c r="EK72" s="962"/>
      <c r="EL72" s="962"/>
      <c r="EM72" s="962"/>
      <c r="EN72" s="962"/>
      <c r="EO72" s="962"/>
      <c r="EP72" s="962"/>
      <c r="EQ72" s="962"/>
      <c r="ER72" s="962"/>
      <c r="ES72" s="962"/>
      <c r="ET72" s="962"/>
      <c r="EU72" s="962"/>
      <c r="EV72" s="962"/>
      <c r="EW72" s="962"/>
      <c r="EX72" s="962"/>
      <c r="EY72" s="962"/>
      <c r="EZ72" s="962"/>
      <c r="FA72" s="962"/>
      <c r="FB72" s="962"/>
      <c r="FC72" s="962"/>
      <c r="FD72" s="962"/>
      <c r="FE72" s="962"/>
      <c r="FF72" s="962"/>
      <c r="FG72" s="962"/>
      <c r="FH72" s="962"/>
      <c r="FI72" s="962"/>
      <c r="FJ72" s="962"/>
      <c r="FK72" s="962"/>
      <c r="FL72" s="962"/>
      <c r="FM72" s="962"/>
      <c r="FN72" s="962"/>
      <c r="FO72" s="962"/>
      <c r="FP72" s="962"/>
      <c r="FQ72" s="962"/>
      <c r="FR72" s="962"/>
      <c r="FS72" s="962"/>
      <c r="FT72" s="962"/>
      <c r="FU72" s="962"/>
      <c r="FV72" s="962"/>
      <c r="FW72" s="962"/>
      <c r="FX72" s="962"/>
      <c r="FY72" s="962"/>
      <c r="FZ72" s="962"/>
      <c r="GA72" s="962"/>
      <c r="GB72" s="962"/>
      <c r="GC72" s="962"/>
      <c r="GD72" s="962"/>
      <c r="GE72" s="962"/>
      <c r="GF72" s="962"/>
      <c r="GG72" s="962"/>
      <c r="GH72" s="962"/>
      <c r="GI72" s="962"/>
      <c r="GJ72" s="962"/>
      <c r="GK72" s="962"/>
      <c r="GL72" s="962"/>
      <c r="GM72" s="962"/>
      <c r="GN72" s="962"/>
      <c r="GO72" s="962"/>
      <c r="GP72" s="962"/>
      <c r="GQ72" s="962"/>
      <c r="GR72" s="962"/>
      <c r="GS72" s="962"/>
      <c r="GT72" s="962"/>
      <c r="GU72" s="962"/>
      <c r="GV72" s="962"/>
      <c r="GW72" s="962"/>
      <c r="GX72" s="962"/>
      <c r="GY72" s="962"/>
      <c r="GZ72" s="962"/>
      <c r="HA72" s="962"/>
      <c r="HB72" s="962"/>
      <c r="HC72" s="962"/>
      <c r="HD72" s="962"/>
      <c r="HE72" s="962"/>
      <c r="HF72" s="962"/>
      <c r="HG72" s="962"/>
      <c r="HH72" s="962"/>
      <c r="HI72" s="962"/>
      <c r="HJ72" s="962"/>
      <c r="HK72" s="962"/>
      <c r="HL72" s="962"/>
      <c r="HM72" s="962"/>
      <c r="HN72" s="962"/>
      <c r="HO72" s="962"/>
      <c r="HP72" s="962"/>
      <c r="HQ72" s="962"/>
      <c r="HR72" s="962"/>
      <c r="HS72" s="962"/>
      <c r="HT72" s="962"/>
      <c r="HU72" s="962"/>
      <c r="HV72" s="962"/>
      <c r="HW72" s="962"/>
      <c r="HX72" s="962"/>
      <c r="HY72" s="962"/>
      <c r="HZ72" s="962"/>
      <c r="IA72" s="962"/>
      <c r="IB72" s="962"/>
      <c r="IC72" s="962"/>
      <c r="ID72" s="962"/>
      <c r="IE72" s="962"/>
      <c r="IF72" s="962"/>
      <c r="IG72" s="962"/>
      <c r="IH72" s="962"/>
      <c r="II72" s="962"/>
      <c r="IJ72" s="962"/>
      <c r="IK72" s="962"/>
      <c r="IL72" s="962"/>
      <c r="IM72" s="962"/>
      <c r="IN72" s="962"/>
      <c r="IO72" s="962"/>
      <c r="IP72" s="962"/>
      <c r="IQ72" s="962"/>
      <c r="IR72" s="962"/>
      <c r="IS72" s="962"/>
      <c r="IT72" s="962"/>
      <c r="IU72" s="962"/>
      <c r="IV72" s="962"/>
    </row>
    <row r="73" spans="1:256" s="1041" customFormat="1" ht="15" customHeight="1">
      <c r="A73" s="958"/>
      <c r="B73" s="958"/>
      <c r="C73" s="958"/>
      <c r="D73" s="1191"/>
      <c r="E73" s="1006"/>
      <c r="F73" s="1006"/>
      <c r="G73" s="975"/>
      <c r="H73" s="975"/>
      <c r="I73" s="962"/>
      <c r="J73" s="964"/>
      <c r="K73" s="962"/>
      <c r="L73" s="962"/>
      <c r="M73" s="964"/>
      <c r="N73" s="962"/>
      <c r="O73" s="962"/>
      <c r="P73" s="962"/>
      <c r="Q73" s="962"/>
      <c r="R73" s="962"/>
      <c r="S73" s="962"/>
      <c r="T73" s="962"/>
      <c r="U73" s="962"/>
      <c r="V73" s="962"/>
      <c r="W73" s="962"/>
      <c r="X73" s="962"/>
      <c r="Y73" s="962"/>
      <c r="Z73" s="962"/>
      <c r="AA73" s="962"/>
      <c r="AB73" s="962"/>
      <c r="AC73" s="962"/>
      <c r="AD73" s="962"/>
      <c r="AE73" s="962"/>
      <c r="AF73" s="962"/>
      <c r="AG73" s="962"/>
      <c r="AH73" s="962"/>
      <c r="AI73" s="962"/>
      <c r="AJ73" s="962"/>
      <c r="AK73" s="962"/>
      <c r="AL73" s="962"/>
      <c r="AM73" s="962"/>
      <c r="AN73" s="962"/>
      <c r="AO73" s="962"/>
      <c r="AP73" s="962"/>
      <c r="AQ73" s="962"/>
      <c r="AR73" s="962"/>
      <c r="AS73" s="962"/>
      <c r="AT73" s="962"/>
      <c r="AU73" s="962"/>
      <c r="AV73" s="962"/>
      <c r="AW73" s="962"/>
      <c r="AX73" s="962"/>
      <c r="AY73" s="962"/>
      <c r="AZ73" s="962"/>
      <c r="BA73" s="962"/>
      <c r="BB73" s="962"/>
      <c r="BC73" s="962"/>
      <c r="BD73" s="962"/>
      <c r="BE73" s="962"/>
      <c r="BF73" s="962"/>
      <c r="BG73" s="962"/>
      <c r="BH73" s="962"/>
      <c r="BI73" s="962"/>
      <c r="BJ73" s="962"/>
      <c r="BK73" s="962"/>
      <c r="BL73" s="962"/>
      <c r="BM73" s="962"/>
      <c r="BN73" s="962"/>
      <c r="BO73" s="962"/>
      <c r="BP73" s="962"/>
      <c r="BQ73" s="962"/>
      <c r="BR73" s="962"/>
      <c r="BS73" s="962"/>
      <c r="BT73" s="962"/>
      <c r="BU73" s="962"/>
      <c r="BV73" s="962"/>
      <c r="BW73" s="962"/>
      <c r="BX73" s="962"/>
      <c r="BY73" s="962"/>
      <c r="BZ73" s="962"/>
      <c r="CA73" s="962"/>
      <c r="CB73" s="962"/>
      <c r="CC73" s="962"/>
      <c r="CD73" s="962"/>
      <c r="CE73" s="962"/>
      <c r="CF73" s="962"/>
      <c r="CG73" s="962"/>
      <c r="CH73" s="962"/>
      <c r="CI73" s="962"/>
      <c r="CJ73" s="962"/>
      <c r="CK73" s="962"/>
      <c r="CL73" s="962"/>
      <c r="CM73" s="962"/>
      <c r="CN73" s="962"/>
      <c r="CO73" s="962"/>
      <c r="CP73" s="962"/>
      <c r="CQ73" s="962"/>
      <c r="CR73" s="962"/>
      <c r="CS73" s="962"/>
      <c r="CT73" s="962"/>
      <c r="CU73" s="962"/>
      <c r="CV73" s="962"/>
      <c r="CW73" s="962"/>
      <c r="CX73" s="962"/>
      <c r="CY73" s="962"/>
      <c r="CZ73" s="962"/>
      <c r="DA73" s="962"/>
      <c r="DB73" s="962"/>
      <c r="DC73" s="962"/>
      <c r="DD73" s="962"/>
      <c r="DE73" s="962"/>
      <c r="DF73" s="962"/>
      <c r="DG73" s="962"/>
      <c r="DH73" s="962"/>
      <c r="DI73" s="962"/>
      <c r="DJ73" s="962"/>
      <c r="DK73" s="962"/>
      <c r="DL73" s="962"/>
      <c r="DM73" s="962"/>
      <c r="DN73" s="962"/>
      <c r="DO73" s="962"/>
      <c r="DP73" s="962"/>
      <c r="DQ73" s="962"/>
      <c r="DR73" s="962"/>
      <c r="DS73" s="962"/>
      <c r="DT73" s="962"/>
      <c r="DU73" s="962"/>
      <c r="DV73" s="962"/>
      <c r="DW73" s="962"/>
      <c r="DX73" s="962"/>
      <c r="DY73" s="962"/>
      <c r="DZ73" s="962"/>
      <c r="EA73" s="962"/>
      <c r="EB73" s="962"/>
      <c r="EC73" s="962"/>
      <c r="ED73" s="962"/>
      <c r="EE73" s="962"/>
      <c r="EF73" s="962"/>
      <c r="EG73" s="962"/>
      <c r="EH73" s="962"/>
      <c r="EI73" s="962"/>
      <c r="EJ73" s="962"/>
      <c r="EK73" s="962"/>
      <c r="EL73" s="962"/>
      <c r="EM73" s="962"/>
      <c r="EN73" s="962"/>
      <c r="EO73" s="962"/>
      <c r="EP73" s="962"/>
      <c r="EQ73" s="962"/>
      <c r="ER73" s="962"/>
      <c r="ES73" s="962"/>
      <c r="ET73" s="962"/>
      <c r="EU73" s="962"/>
      <c r="EV73" s="962"/>
      <c r="EW73" s="962"/>
      <c r="EX73" s="962"/>
      <c r="EY73" s="962"/>
      <c r="EZ73" s="962"/>
      <c r="FA73" s="962"/>
      <c r="FB73" s="962"/>
      <c r="FC73" s="962"/>
      <c r="FD73" s="962"/>
      <c r="FE73" s="962"/>
      <c r="FF73" s="962"/>
      <c r="FG73" s="962"/>
      <c r="FH73" s="962"/>
      <c r="FI73" s="962"/>
      <c r="FJ73" s="962"/>
      <c r="FK73" s="962"/>
      <c r="FL73" s="962"/>
      <c r="FM73" s="962"/>
      <c r="FN73" s="962"/>
      <c r="FO73" s="962"/>
      <c r="FP73" s="962"/>
      <c r="FQ73" s="962"/>
      <c r="FR73" s="962"/>
      <c r="FS73" s="962"/>
      <c r="FT73" s="962"/>
      <c r="FU73" s="962"/>
      <c r="FV73" s="962"/>
      <c r="FW73" s="962"/>
      <c r="FX73" s="962"/>
      <c r="FY73" s="962"/>
      <c r="FZ73" s="962"/>
      <c r="GA73" s="962"/>
      <c r="GB73" s="962"/>
      <c r="GC73" s="962"/>
      <c r="GD73" s="962"/>
      <c r="GE73" s="962"/>
      <c r="GF73" s="962"/>
      <c r="GG73" s="962"/>
      <c r="GH73" s="962"/>
      <c r="GI73" s="962"/>
      <c r="GJ73" s="962"/>
      <c r="GK73" s="962"/>
      <c r="GL73" s="962"/>
      <c r="GM73" s="962"/>
      <c r="GN73" s="962"/>
      <c r="GO73" s="962"/>
      <c r="GP73" s="962"/>
      <c r="GQ73" s="962"/>
      <c r="GR73" s="962"/>
      <c r="GS73" s="962"/>
      <c r="GT73" s="962"/>
      <c r="GU73" s="962"/>
      <c r="GV73" s="962"/>
      <c r="GW73" s="962"/>
      <c r="GX73" s="962"/>
      <c r="GY73" s="962"/>
      <c r="GZ73" s="962"/>
      <c r="HA73" s="962"/>
      <c r="HB73" s="962"/>
      <c r="HC73" s="962"/>
      <c r="HD73" s="962"/>
      <c r="HE73" s="962"/>
      <c r="HF73" s="962"/>
      <c r="HG73" s="962"/>
      <c r="HH73" s="962"/>
      <c r="HI73" s="962"/>
      <c r="HJ73" s="962"/>
      <c r="HK73" s="962"/>
      <c r="HL73" s="962"/>
      <c r="HM73" s="962"/>
      <c r="HN73" s="962"/>
      <c r="HO73" s="962"/>
      <c r="HP73" s="962"/>
      <c r="HQ73" s="962"/>
      <c r="HR73" s="962"/>
      <c r="HS73" s="962"/>
      <c r="HT73" s="962"/>
      <c r="HU73" s="962"/>
      <c r="HV73" s="962"/>
      <c r="HW73" s="962"/>
      <c r="HX73" s="962"/>
      <c r="HY73" s="962"/>
      <c r="HZ73" s="962"/>
      <c r="IA73" s="962"/>
      <c r="IB73" s="962"/>
      <c r="IC73" s="962"/>
      <c r="ID73" s="962"/>
      <c r="IE73" s="962"/>
      <c r="IF73" s="962"/>
      <c r="IG73" s="962"/>
      <c r="IH73" s="962"/>
      <c r="II73" s="962"/>
      <c r="IJ73" s="962"/>
      <c r="IK73" s="962"/>
      <c r="IL73" s="962"/>
      <c r="IM73" s="962"/>
      <c r="IN73" s="962"/>
      <c r="IO73" s="962"/>
      <c r="IP73" s="962"/>
      <c r="IQ73" s="962"/>
      <c r="IR73" s="962"/>
      <c r="IS73" s="962"/>
      <c r="IT73" s="962"/>
      <c r="IU73" s="962"/>
      <c r="IV73" s="962"/>
    </row>
    <row r="74" spans="1:256" s="1041" customFormat="1" ht="15" customHeight="1">
      <c r="A74" s="958"/>
      <c r="B74" s="958"/>
      <c r="C74" s="958"/>
      <c r="D74" s="1191"/>
      <c r="E74" s="1006"/>
      <c r="F74" s="1006"/>
      <c r="G74" s="975"/>
      <c r="H74" s="975"/>
      <c r="I74" s="962"/>
      <c r="J74" s="964"/>
      <c r="K74" s="962"/>
      <c r="L74" s="962"/>
      <c r="M74" s="964"/>
      <c r="N74" s="962"/>
      <c r="O74" s="962"/>
      <c r="P74" s="962"/>
      <c r="Q74" s="962"/>
      <c r="R74" s="962"/>
      <c r="S74" s="962"/>
      <c r="T74" s="962"/>
      <c r="U74" s="962"/>
      <c r="V74" s="962"/>
      <c r="W74" s="962"/>
      <c r="X74" s="962"/>
      <c r="Y74" s="962"/>
      <c r="Z74" s="962"/>
      <c r="AA74" s="962"/>
      <c r="AB74" s="962"/>
      <c r="AC74" s="962"/>
      <c r="AD74" s="962"/>
      <c r="AE74" s="962"/>
      <c r="AF74" s="962"/>
      <c r="AG74" s="962"/>
      <c r="AH74" s="962"/>
      <c r="AI74" s="962"/>
      <c r="AJ74" s="962"/>
      <c r="AK74" s="962"/>
      <c r="AL74" s="962"/>
      <c r="AM74" s="962"/>
      <c r="AN74" s="962"/>
      <c r="AO74" s="962"/>
      <c r="AP74" s="962"/>
      <c r="AQ74" s="962"/>
      <c r="AR74" s="962"/>
      <c r="AS74" s="962"/>
      <c r="AT74" s="962"/>
      <c r="AU74" s="962"/>
      <c r="AV74" s="962"/>
      <c r="AW74" s="962"/>
      <c r="AX74" s="962"/>
      <c r="AY74" s="962"/>
      <c r="AZ74" s="962"/>
      <c r="BA74" s="962"/>
      <c r="BB74" s="962"/>
      <c r="BC74" s="962"/>
      <c r="BD74" s="962"/>
      <c r="BE74" s="962"/>
      <c r="BF74" s="962"/>
      <c r="BG74" s="962"/>
      <c r="BH74" s="962"/>
      <c r="BI74" s="962"/>
      <c r="BJ74" s="962"/>
      <c r="BK74" s="962"/>
      <c r="BL74" s="962"/>
      <c r="BM74" s="962"/>
      <c r="BN74" s="962"/>
      <c r="BO74" s="962"/>
      <c r="BP74" s="962"/>
      <c r="BQ74" s="962"/>
      <c r="BR74" s="962"/>
      <c r="BS74" s="962"/>
      <c r="BT74" s="962"/>
      <c r="BU74" s="962"/>
      <c r="BV74" s="962"/>
      <c r="BW74" s="962"/>
      <c r="BX74" s="962"/>
      <c r="BY74" s="962"/>
      <c r="BZ74" s="962"/>
      <c r="CA74" s="962"/>
      <c r="CB74" s="962"/>
      <c r="CC74" s="962"/>
      <c r="CD74" s="962"/>
      <c r="CE74" s="962"/>
      <c r="CF74" s="962"/>
      <c r="CG74" s="962"/>
      <c r="CH74" s="962"/>
      <c r="CI74" s="962"/>
      <c r="CJ74" s="962"/>
      <c r="CK74" s="962"/>
      <c r="CL74" s="962"/>
      <c r="CM74" s="962"/>
      <c r="CN74" s="962"/>
      <c r="CO74" s="962"/>
      <c r="CP74" s="962"/>
      <c r="CQ74" s="962"/>
      <c r="CR74" s="962"/>
      <c r="CS74" s="962"/>
      <c r="CT74" s="962"/>
      <c r="CU74" s="962"/>
      <c r="CV74" s="962"/>
      <c r="CW74" s="962"/>
      <c r="CX74" s="962"/>
      <c r="CY74" s="962"/>
      <c r="CZ74" s="962"/>
      <c r="DA74" s="962"/>
      <c r="DB74" s="962"/>
      <c r="DC74" s="962"/>
      <c r="DD74" s="962"/>
      <c r="DE74" s="962"/>
      <c r="DF74" s="962"/>
      <c r="DG74" s="962"/>
      <c r="DH74" s="962"/>
      <c r="DI74" s="962"/>
      <c r="DJ74" s="962"/>
      <c r="DK74" s="962"/>
      <c r="DL74" s="962"/>
      <c r="DM74" s="962"/>
      <c r="DN74" s="962"/>
      <c r="DO74" s="962"/>
      <c r="DP74" s="962"/>
      <c r="DQ74" s="962"/>
      <c r="DR74" s="962"/>
      <c r="DS74" s="962"/>
      <c r="DT74" s="962"/>
      <c r="DU74" s="962"/>
      <c r="DV74" s="962"/>
      <c r="DW74" s="962"/>
      <c r="DX74" s="962"/>
      <c r="DY74" s="962"/>
      <c r="DZ74" s="962"/>
      <c r="EA74" s="962"/>
      <c r="EB74" s="962"/>
      <c r="EC74" s="962"/>
      <c r="ED74" s="962"/>
      <c r="EE74" s="962"/>
      <c r="EF74" s="962"/>
      <c r="EG74" s="962"/>
      <c r="EH74" s="962"/>
      <c r="EI74" s="962"/>
      <c r="EJ74" s="962"/>
      <c r="EK74" s="962"/>
      <c r="EL74" s="962"/>
      <c r="EM74" s="962"/>
      <c r="EN74" s="962"/>
      <c r="EO74" s="962"/>
      <c r="EP74" s="962"/>
      <c r="EQ74" s="962"/>
      <c r="ER74" s="962"/>
      <c r="ES74" s="962"/>
      <c r="ET74" s="962"/>
      <c r="EU74" s="962"/>
      <c r="EV74" s="962"/>
      <c r="EW74" s="962"/>
      <c r="EX74" s="962"/>
      <c r="EY74" s="962"/>
      <c r="EZ74" s="962"/>
      <c r="FA74" s="962"/>
      <c r="FB74" s="962"/>
      <c r="FC74" s="962"/>
      <c r="FD74" s="962"/>
      <c r="FE74" s="962"/>
      <c r="FF74" s="962"/>
      <c r="FG74" s="962"/>
      <c r="FH74" s="962"/>
      <c r="FI74" s="962"/>
      <c r="FJ74" s="962"/>
      <c r="FK74" s="962"/>
      <c r="FL74" s="962"/>
      <c r="FM74" s="962"/>
      <c r="FN74" s="962"/>
      <c r="FO74" s="962"/>
      <c r="FP74" s="962"/>
      <c r="FQ74" s="962"/>
      <c r="FR74" s="962"/>
      <c r="FS74" s="962"/>
      <c r="FT74" s="962"/>
      <c r="FU74" s="962"/>
      <c r="FV74" s="962"/>
      <c r="FW74" s="962"/>
      <c r="FX74" s="962"/>
      <c r="FY74" s="962"/>
      <c r="FZ74" s="962"/>
      <c r="GA74" s="962"/>
      <c r="GB74" s="962"/>
      <c r="GC74" s="962"/>
      <c r="GD74" s="962"/>
      <c r="GE74" s="962"/>
      <c r="GF74" s="962"/>
      <c r="GG74" s="962"/>
      <c r="GH74" s="962"/>
      <c r="GI74" s="962"/>
      <c r="GJ74" s="962"/>
      <c r="GK74" s="962"/>
      <c r="GL74" s="962"/>
      <c r="GM74" s="962"/>
      <c r="GN74" s="962"/>
      <c r="GO74" s="962"/>
      <c r="GP74" s="962"/>
      <c r="GQ74" s="962"/>
      <c r="GR74" s="962"/>
      <c r="GS74" s="962"/>
      <c r="GT74" s="962"/>
      <c r="GU74" s="962"/>
      <c r="GV74" s="962"/>
      <c r="GW74" s="962"/>
      <c r="GX74" s="962"/>
      <c r="GY74" s="962"/>
      <c r="GZ74" s="962"/>
      <c r="HA74" s="962"/>
      <c r="HB74" s="962"/>
      <c r="HC74" s="962"/>
      <c r="HD74" s="962"/>
      <c r="HE74" s="962"/>
      <c r="HF74" s="962"/>
      <c r="HG74" s="962"/>
      <c r="HH74" s="962"/>
      <c r="HI74" s="962"/>
      <c r="HJ74" s="962"/>
      <c r="HK74" s="962"/>
      <c r="HL74" s="962"/>
      <c r="HM74" s="962"/>
      <c r="HN74" s="962"/>
      <c r="HO74" s="962"/>
      <c r="HP74" s="962"/>
      <c r="HQ74" s="962"/>
      <c r="HR74" s="962"/>
      <c r="HS74" s="962"/>
      <c r="HT74" s="962"/>
      <c r="HU74" s="962"/>
      <c r="HV74" s="962"/>
      <c r="HW74" s="962"/>
      <c r="HX74" s="962"/>
      <c r="HY74" s="962"/>
      <c r="HZ74" s="962"/>
      <c r="IA74" s="962"/>
      <c r="IB74" s="962"/>
      <c r="IC74" s="962"/>
      <c r="ID74" s="962"/>
      <c r="IE74" s="962"/>
      <c r="IF74" s="962"/>
      <c r="IG74" s="962"/>
      <c r="IH74" s="962"/>
      <c r="II74" s="962"/>
      <c r="IJ74" s="962"/>
      <c r="IK74" s="962"/>
      <c r="IL74" s="962"/>
      <c r="IM74" s="962"/>
      <c r="IN74" s="962"/>
      <c r="IO74" s="962"/>
      <c r="IP74" s="962"/>
      <c r="IQ74" s="962"/>
      <c r="IR74" s="962"/>
      <c r="IS74" s="962"/>
      <c r="IT74" s="962"/>
      <c r="IU74" s="962"/>
      <c r="IV74" s="962"/>
    </row>
    <row r="75" spans="1:256" s="1041" customFormat="1" ht="15" customHeight="1">
      <c r="A75" s="958"/>
      <c r="B75" s="958"/>
      <c r="C75" s="958"/>
      <c r="D75" s="1191"/>
      <c r="E75" s="1006"/>
      <c r="F75" s="1006"/>
      <c r="G75" s="975"/>
      <c r="H75" s="975"/>
      <c r="I75" s="962"/>
      <c r="J75" s="964"/>
      <c r="K75" s="962"/>
      <c r="L75" s="962"/>
      <c r="M75" s="964"/>
      <c r="N75" s="962"/>
      <c r="O75" s="962"/>
      <c r="P75" s="962"/>
      <c r="Q75" s="962"/>
      <c r="R75" s="962"/>
      <c r="S75" s="962"/>
      <c r="T75" s="962"/>
      <c r="U75" s="962"/>
      <c r="V75" s="962"/>
      <c r="W75" s="962"/>
      <c r="X75" s="962"/>
      <c r="Y75" s="962"/>
      <c r="Z75" s="962"/>
      <c r="AA75" s="962"/>
      <c r="AB75" s="962"/>
      <c r="AC75" s="962"/>
      <c r="AD75" s="962"/>
      <c r="AE75" s="962"/>
      <c r="AF75" s="962"/>
      <c r="AG75" s="962"/>
      <c r="AH75" s="962"/>
      <c r="AI75" s="962"/>
      <c r="AJ75" s="962"/>
      <c r="AK75" s="962"/>
      <c r="AL75" s="962"/>
      <c r="AM75" s="962"/>
      <c r="AN75" s="962"/>
      <c r="AO75" s="962"/>
      <c r="AP75" s="962"/>
      <c r="AQ75" s="962"/>
      <c r="AR75" s="962"/>
      <c r="AS75" s="962"/>
      <c r="AT75" s="962"/>
      <c r="AU75" s="962"/>
      <c r="AV75" s="962"/>
      <c r="AW75" s="962"/>
      <c r="AX75" s="962"/>
      <c r="AY75" s="962"/>
      <c r="AZ75" s="962"/>
      <c r="BA75" s="962"/>
      <c r="BB75" s="962"/>
      <c r="BC75" s="962"/>
      <c r="BD75" s="962"/>
      <c r="BE75" s="962"/>
      <c r="BF75" s="962"/>
      <c r="BG75" s="962"/>
      <c r="BH75" s="962"/>
      <c r="BI75" s="962"/>
      <c r="BJ75" s="962"/>
      <c r="BK75" s="962"/>
      <c r="BL75" s="962"/>
      <c r="BM75" s="962"/>
      <c r="BN75" s="962"/>
      <c r="BO75" s="962"/>
      <c r="BP75" s="962"/>
      <c r="BQ75" s="962"/>
      <c r="BR75" s="962"/>
      <c r="BS75" s="962"/>
      <c r="BT75" s="962"/>
      <c r="BU75" s="962"/>
      <c r="BV75" s="962"/>
      <c r="BW75" s="962"/>
      <c r="BX75" s="962"/>
      <c r="BY75" s="962"/>
      <c r="BZ75" s="962"/>
      <c r="CA75" s="962"/>
      <c r="CB75" s="962"/>
      <c r="CC75" s="962"/>
      <c r="CD75" s="962"/>
      <c r="CE75" s="962"/>
      <c r="CF75" s="962"/>
      <c r="CG75" s="962"/>
      <c r="CH75" s="962"/>
      <c r="CI75" s="962"/>
      <c r="CJ75" s="962"/>
      <c r="CK75" s="962"/>
      <c r="CL75" s="962"/>
      <c r="CM75" s="962"/>
      <c r="CN75" s="962"/>
      <c r="CO75" s="962"/>
      <c r="CP75" s="962"/>
      <c r="CQ75" s="962"/>
      <c r="CR75" s="962"/>
      <c r="CS75" s="962"/>
      <c r="CT75" s="962"/>
      <c r="CU75" s="962"/>
      <c r="CV75" s="962"/>
      <c r="CW75" s="962"/>
      <c r="CX75" s="962"/>
      <c r="CY75" s="962"/>
      <c r="CZ75" s="962"/>
      <c r="DA75" s="962"/>
      <c r="DB75" s="962"/>
      <c r="DC75" s="962"/>
      <c r="DD75" s="962"/>
      <c r="DE75" s="962"/>
      <c r="DF75" s="962"/>
      <c r="DG75" s="962"/>
      <c r="DH75" s="962"/>
      <c r="DI75" s="962"/>
      <c r="DJ75" s="962"/>
      <c r="DK75" s="962"/>
      <c r="DL75" s="962"/>
      <c r="DM75" s="962"/>
      <c r="DN75" s="962"/>
      <c r="DO75" s="962"/>
      <c r="DP75" s="962"/>
      <c r="DQ75" s="962"/>
      <c r="DR75" s="962"/>
      <c r="DS75" s="962"/>
      <c r="DT75" s="962"/>
      <c r="DU75" s="962"/>
      <c r="DV75" s="962"/>
      <c r="DW75" s="962"/>
      <c r="DX75" s="962"/>
      <c r="DY75" s="962"/>
      <c r="DZ75" s="962"/>
      <c r="EA75" s="962"/>
      <c r="EB75" s="962"/>
      <c r="EC75" s="962"/>
      <c r="ED75" s="962"/>
      <c r="EE75" s="962"/>
      <c r="EF75" s="962"/>
      <c r="EG75" s="962"/>
      <c r="EH75" s="962"/>
      <c r="EI75" s="962"/>
      <c r="EJ75" s="962"/>
      <c r="EK75" s="962"/>
      <c r="EL75" s="962"/>
      <c r="EM75" s="962"/>
      <c r="EN75" s="962"/>
      <c r="EO75" s="962"/>
      <c r="EP75" s="962"/>
      <c r="EQ75" s="962"/>
      <c r="ER75" s="962"/>
      <c r="ES75" s="962"/>
      <c r="ET75" s="962"/>
      <c r="EU75" s="962"/>
      <c r="EV75" s="962"/>
      <c r="EW75" s="962"/>
      <c r="EX75" s="962"/>
      <c r="EY75" s="962"/>
      <c r="EZ75" s="962"/>
      <c r="FA75" s="962"/>
      <c r="FB75" s="962"/>
      <c r="FC75" s="962"/>
      <c r="FD75" s="962"/>
      <c r="FE75" s="962"/>
      <c r="FF75" s="962"/>
      <c r="FG75" s="962"/>
      <c r="FH75" s="962"/>
      <c r="FI75" s="962"/>
      <c r="FJ75" s="962"/>
      <c r="FK75" s="962"/>
      <c r="FL75" s="962"/>
      <c r="FM75" s="962"/>
      <c r="FN75" s="962"/>
      <c r="FO75" s="962"/>
      <c r="FP75" s="962"/>
      <c r="FQ75" s="962"/>
      <c r="FR75" s="962"/>
      <c r="FS75" s="962"/>
      <c r="FT75" s="962"/>
      <c r="FU75" s="962"/>
      <c r="FV75" s="962"/>
      <c r="FW75" s="962"/>
      <c r="FX75" s="962"/>
      <c r="FY75" s="962"/>
      <c r="FZ75" s="962"/>
      <c r="GA75" s="962"/>
      <c r="GB75" s="962"/>
      <c r="GC75" s="962"/>
      <c r="GD75" s="962"/>
      <c r="GE75" s="962"/>
      <c r="GF75" s="962"/>
      <c r="GG75" s="962"/>
      <c r="GH75" s="962"/>
      <c r="GI75" s="962"/>
      <c r="GJ75" s="962"/>
      <c r="GK75" s="962"/>
      <c r="GL75" s="962"/>
      <c r="GM75" s="962"/>
      <c r="GN75" s="962"/>
      <c r="GO75" s="962"/>
      <c r="GP75" s="962"/>
      <c r="GQ75" s="962"/>
      <c r="GR75" s="962"/>
      <c r="GS75" s="962"/>
      <c r="GT75" s="962"/>
      <c r="GU75" s="962"/>
      <c r="GV75" s="962"/>
      <c r="GW75" s="962"/>
      <c r="GX75" s="962"/>
      <c r="GY75" s="962"/>
      <c r="GZ75" s="962"/>
      <c r="HA75" s="962"/>
      <c r="HB75" s="962"/>
      <c r="HC75" s="962"/>
      <c r="HD75" s="962"/>
      <c r="HE75" s="962"/>
      <c r="HF75" s="962"/>
      <c r="HG75" s="962"/>
      <c r="HH75" s="962"/>
      <c r="HI75" s="962"/>
      <c r="HJ75" s="962"/>
      <c r="HK75" s="962"/>
      <c r="HL75" s="962"/>
      <c r="HM75" s="962"/>
      <c r="HN75" s="962"/>
      <c r="HO75" s="962"/>
      <c r="HP75" s="962"/>
      <c r="HQ75" s="962"/>
      <c r="HR75" s="962"/>
      <c r="HS75" s="962"/>
      <c r="HT75" s="962"/>
      <c r="HU75" s="962"/>
      <c r="HV75" s="962"/>
      <c r="HW75" s="962"/>
      <c r="HX75" s="962"/>
      <c r="HY75" s="962"/>
      <c r="HZ75" s="962"/>
      <c r="IA75" s="962"/>
      <c r="IB75" s="962"/>
      <c r="IC75" s="962"/>
      <c r="ID75" s="962"/>
      <c r="IE75" s="962"/>
      <c r="IF75" s="962"/>
      <c r="IG75" s="962"/>
      <c r="IH75" s="962"/>
      <c r="II75" s="962"/>
      <c r="IJ75" s="962"/>
      <c r="IK75" s="962"/>
      <c r="IL75" s="962"/>
      <c r="IM75" s="962"/>
      <c r="IN75" s="962"/>
      <c r="IO75" s="962"/>
      <c r="IP75" s="962"/>
      <c r="IQ75" s="962"/>
      <c r="IR75" s="962"/>
      <c r="IS75" s="962"/>
      <c r="IT75" s="962"/>
      <c r="IU75" s="962"/>
      <c r="IV75" s="962"/>
    </row>
    <row r="76" spans="1:256" s="1041" customFormat="1" ht="15" customHeight="1">
      <c r="A76" s="958"/>
      <c r="B76" s="958"/>
      <c r="C76" s="958"/>
      <c r="D76" s="1191"/>
      <c r="E76" s="1006"/>
      <c r="F76" s="1006"/>
      <c r="G76" s="975"/>
      <c r="H76" s="975"/>
      <c r="I76" s="962"/>
      <c r="J76" s="964"/>
      <c r="K76" s="962"/>
      <c r="L76" s="962"/>
      <c r="M76" s="964"/>
      <c r="N76" s="962"/>
      <c r="O76" s="962"/>
      <c r="P76" s="962"/>
      <c r="Q76" s="962"/>
      <c r="R76" s="962"/>
      <c r="S76" s="962"/>
      <c r="T76" s="962"/>
      <c r="U76" s="962"/>
      <c r="V76" s="962"/>
      <c r="W76" s="962"/>
      <c r="X76" s="962"/>
      <c r="Y76" s="962"/>
      <c r="Z76" s="962"/>
      <c r="AA76" s="962"/>
      <c r="AB76" s="962"/>
      <c r="AC76" s="962"/>
      <c r="AD76" s="962"/>
      <c r="AE76" s="962"/>
      <c r="AF76" s="962"/>
      <c r="AG76" s="962"/>
      <c r="AH76" s="962"/>
      <c r="AI76" s="962"/>
      <c r="AJ76" s="962"/>
      <c r="AK76" s="962"/>
      <c r="AL76" s="962"/>
      <c r="AM76" s="962"/>
      <c r="AN76" s="962"/>
      <c r="AO76" s="962"/>
      <c r="AP76" s="962"/>
      <c r="AQ76" s="962"/>
      <c r="AR76" s="962"/>
      <c r="AS76" s="962"/>
      <c r="AT76" s="962"/>
      <c r="AU76" s="962"/>
      <c r="AV76" s="962"/>
      <c r="AW76" s="962"/>
      <c r="AX76" s="962"/>
      <c r="AY76" s="962"/>
      <c r="AZ76" s="962"/>
      <c r="BA76" s="962"/>
      <c r="BB76" s="962"/>
      <c r="BC76" s="962"/>
      <c r="BD76" s="962"/>
      <c r="BE76" s="962"/>
      <c r="BF76" s="962"/>
      <c r="BG76" s="962"/>
      <c r="BH76" s="962"/>
      <c r="BI76" s="962"/>
      <c r="BJ76" s="962"/>
      <c r="BK76" s="962"/>
      <c r="BL76" s="962"/>
      <c r="BM76" s="962"/>
      <c r="BN76" s="962"/>
      <c r="BO76" s="962"/>
      <c r="BP76" s="962"/>
      <c r="BQ76" s="962"/>
      <c r="BR76" s="962"/>
      <c r="BS76" s="962"/>
      <c r="BT76" s="962"/>
      <c r="BU76" s="962"/>
      <c r="BV76" s="962"/>
      <c r="BW76" s="962"/>
      <c r="BX76" s="962"/>
      <c r="BY76" s="962"/>
      <c r="BZ76" s="962"/>
      <c r="CA76" s="962"/>
      <c r="CB76" s="962"/>
      <c r="CC76" s="962"/>
      <c r="CD76" s="962"/>
      <c r="CE76" s="962"/>
      <c r="CF76" s="962"/>
      <c r="CG76" s="962"/>
      <c r="CH76" s="962"/>
      <c r="CI76" s="962"/>
      <c r="CJ76" s="962"/>
      <c r="CK76" s="962"/>
      <c r="CL76" s="962"/>
      <c r="CM76" s="962"/>
      <c r="CN76" s="962"/>
      <c r="CO76" s="962"/>
      <c r="CP76" s="962"/>
      <c r="CQ76" s="962"/>
      <c r="CR76" s="962"/>
      <c r="CS76" s="962"/>
      <c r="CT76" s="962"/>
      <c r="CU76" s="962"/>
      <c r="CV76" s="962"/>
      <c r="CW76" s="962"/>
      <c r="CX76" s="962"/>
      <c r="CY76" s="962"/>
      <c r="CZ76" s="962"/>
      <c r="DA76" s="962"/>
      <c r="DB76" s="962"/>
      <c r="DC76" s="962"/>
      <c r="DD76" s="962"/>
      <c r="DE76" s="962"/>
      <c r="DF76" s="962"/>
      <c r="DG76" s="962"/>
      <c r="DH76" s="962"/>
      <c r="DI76" s="962"/>
      <c r="DJ76" s="962"/>
      <c r="DK76" s="962"/>
      <c r="DL76" s="962"/>
      <c r="DM76" s="962"/>
      <c r="DN76" s="962"/>
      <c r="DO76" s="962"/>
      <c r="DP76" s="962"/>
      <c r="DQ76" s="962"/>
      <c r="DR76" s="962"/>
      <c r="DS76" s="962"/>
      <c r="DT76" s="962"/>
      <c r="DU76" s="962"/>
      <c r="DV76" s="962"/>
      <c r="DW76" s="962"/>
      <c r="DX76" s="962"/>
      <c r="DY76" s="962"/>
      <c r="DZ76" s="962"/>
      <c r="EA76" s="962"/>
      <c r="EB76" s="962"/>
      <c r="EC76" s="962"/>
      <c r="ED76" s="962"/>
      <c r="EE76" s="962"/>
      <c r="EF76" s="962"/>
      <c r="EG76" s="962"/>
      <c r="EH76" s="962"/>
      <c r="EI76" s="962"/>
      <c r="EJ76" s="962"/>
      <c r="EK76" s="962"/>
      <c r="EL76" s="962"/>
      <c r="EM76" s="962"/>
      <c r="EN76" s="962"/>
      <c r="EO76" s="962"/>
      <c r="EP76" s="962"/>
      <c r="EQ76" s="962"/>
      <c r="ER76" s="962"/>
      <c r="ES76" s="962"/>
      <c r="ET76" s="962"/>
      <c r="EU76" s="962"/>
      <c r="EV76" s="962"/>
      <c r="EW76" s="962"/>
      <c r="EX76" s="962"/>
      <c r="EY76" s="962"/>
      <c r="EZ76" s="962"/>
      <c r="FA76" s="962"/>
      <c r="FB76" s="962"/>
      <c r="FC76" s="962"/>
      <c r="FD76" s="962"/>
      <c r="FE76" s="962"/>
      <c r="FF76" s="962"/>
      <c r="FG76" s="962"/>
      <c r="FH76" s="962"/>
      <c r="FI76" s="962"/>
      <c r="FJ76" s="962"/>
      <c r="FK76" s="962"/>
      <c r="FL76" s="962"/>
      <c r="FM76" s="962"/>
      <c r="FN76" s="962"/>
      <c r="FO76" s="962"/>
      <c r="FP76" s="962"/>
      <c r="FQ76" s="962"/>
      <c r="FR76" s="962"/>
      <c r="FS76" s="962"/>
      <c r="FT76" s="962"/>
      <c r="FU76" s="962"/>
      <c r="FV76" s="962"/>
      <c r="FW76" s="962"/>
      <c r="FX76" s="962"/>
      <c r="FY76" s="962"/>
      <c r="FZ76" s="962"/>
      <c r="GA76" s="962"/>
      <c r="GB76" s="962"/>
      <c r="GC76" s="962"/>
      <c r="GD76" s="962"/>
      <c r="GE76" s="962"/>
      <c r="GF76" s="962"/>
      <c r="GG76" s="962"/>
      <c r="GH76" s="962"/>
      <c r="GI76" s="962"/>
      <c r="GJ76" s="962"/>
      <c r="GK76" s="962"/>
      <c r="GL76" s="962"/>
      <c r="GM76" s="962"/>
      <c r="GN76" s="962"/>
      <c r="GO76" s="962"/>
      <c r="GP76" s="962"/>
      <c r="GQ76" s="962"/>
      <c r="GR76" s="962"/>
      <c r="GS76" s="962"/>
      <c r="GT76" s="962"/>
      <c r="GU76" s="962"/>
      <c r="GV76" s="962"/>
      <c r="GW76" s="962"/>
      <c r="GX76" s="962"/>
      <c r="GY76" s="962"/>
      <c r="GZ76" s="962"/>
      <c r="HA76" s="962"/>
      <c r="HB76" s="962"/>
      <c r="HC76" s="962"/>
      <c r="HD76" s="962"/>
      <c r="HE76" s="962"/>
      <c r="HF76" s="962"/>
      <c r="HG76" s="962"/>
      <c r="HH76" s="962"/>
      <c r="HI76" s="962"/>
      <c r="HJ76" s="962"/>
      <c r="HK76" s="962"/>
      <c r="HL76" s="962"/>
      <c r="HM76" s="962"/>
      <c r="HN76" s="962"/>
      <c r="HO76" s="962"/>
      <c r="HP76" s="962"/>
      <c r="HQ76" s="962"/>
      <c r="HR76" s="962"/>
      <c r="HS76" s="962"/>
      <c r="HT76" s="962"/>
      <c r="HU76" s="962"/>
      <c r="HV76" s="962"/>
      <c r="HW76" s="962"/>
      <c r="HX76" s="962"/>
      <c r="HY76" s="962"/>
      <c r="HZ76" s="962"/>
      <c r="IA76" s="962"/>
      <c r="IB76" s="962"/>
      <c r="IC76" s="962"/>
      <c r="ID76" s="962"/>
      <c r="IE76" s="962"/>
      <c r="IF76" s="962"/>
      <c r="IG76" s="962"/>
      <c r="IH76" s="962"/>
      <c r="II76" s="962"/>
      <c r="IJ76" s="962"/>
      <c r="IK76" s="962"/>
      <c r="IL76" s="962"/>
      <c r="IM76" s="962"/>
      <c r="IN76" s="962"/>
      <c r="IO76" s="962"/>
      <c r="IP76" s="962"/>
      <c r="IQ76" s="962"/>
      <c r="IR76" s="962"/>
      <c r="IS76" s="962"/>
      <c r="IT76" s="962"/>
      <c r="IU76" s="962"/>
      <c r="IV76" s="962"/>
    </row>
    <row r="77" spans="1:256" s="1041" customFormat="1" ht="15" customHeight="1">
      <c r="A77" s="958"/>
      <c r="B77" s="958"/>
      <c r="C77" s="958"/>
      <c r="D77" s="1191"/>
      <c r="E77" s="1006"/>
      <c r="F77" s="1006"/>
      <c r="G77" s="975"/>
      <c r="H77" s="975"/>
      <c r="I77" s="962"/>
      <c r="J77" s="964"/>
      <c r="K77" s="962"/>
      <c r="L77" s="962"/>
      <c r="M77" s="964"/>
      <c r="N77" s="962"/>
      <c r="O77" s="962"/>
      <c r="P77" s="962"/>
      <c r="Q77" s="962"/>
      <c r="R77" s="962"/>
      <c r="S77" s="962"/>
      <c r="T77" s="962"/>
      <c r="U77" s="962"/>
      <c r="V77" s="962"/>
      <c r="W77" s="962"/>
      <c r="X77" s="962"/>
      <c r="Y77" s="962"/>
      <c r="Z77" s="962"/>
      <c r="AA77" s="962"/>
      <c r="AB77" s="962"/>
      <c r="AC77" s="962"/>
      <c r="AD77" s="962"/>
      <c r="AE77" s="962"/>
      <c r="AF77" s="962"/>
      <c r="AG77" s="962"/>
      <c r="AH77" s="962"/>
      <c r="AI77" s="962"/>
      <c r="AJ77" s="962"/>
      <c r="AK77" s="962"/>
      <c r="AL77" s="962"/>
      <c r="AM77" s="962"/>
      <c r="AN77" s="962"/>
      <c r="AO77" s="962"/>
      <c r="AP77" s="962"/>
      <c r="AQ77" s="962"/>
      <c r="AR77" s="962"/>
      <c r="AS77" s="962"/>
      <c r="AT77" s="962"/>
      <c r="AU77" s="962"/>
      <c r="AV77" s="962"/>
      <c r="AW77" s="962"/>
      <c r="AX77" s="962"/>
      <c r="AY77" s="962"/>
      <c r="AZ77" s="962"/>
      <c r="BA77" s="962"/>
      <c r="BB77" s="962"/>
      <c r="BC77" s="962"/>
      <c r="BD77" s="962"/>
      <c r="BE77" s="962"/>
      <c r="BF77" s="962"/>
      <c r="BG77" s="962"/>
      <c r="BH77" s="962"/>
      <c r="BI77" s="962"/>
      <c r="BJ77" s="962"/>
      <c r="BK77" s="962"/>
      <c r="BL77" s="962"/>
      <c r="BM77" s="962"/>
      <c r="BN77" s="962"/>
      <c r="BO77" s="962"/>
      <c r="BP77" s="962"/>
      <c r="BQ77" s="962"/>
      <c r="BR77" s="962"/>
      <c r="BS77" s="962"/>
      <c r="BT77" s="962"/>
      <c r="BU77" s="962"/>
      <c r="BV77" s="962"/>
      <c r="BW77" s="962"/>
      <c r="BX77" s="962"/>
      <c r="BY77" s="962"/>
      <c r="BZ77" s="962"/>
      <c r="CA77" s="962"/>
      <c r="CB77" s="962"/>
      <c r="CC77" s="962"/>
      <c r="CD77" s="962"/>
      <c r="CE77" s="962"/>
      <c r="CF77" s="962"/>
      <c r="CG77" s="962"/>
      <c r="CH77" s="962"/>
      <c r="CI77" s="962"/>
      <c r="CJ77" s="962"/>
      <c r="CK77" s="962"/>
      <c r="CL77" s="962"/>
      <c r="CM77" s="962"/>
      <c r="CN77" s="962"/>
      <c r="CO77" s="962"/>
      <c r="CP77" s="962"/>
      <c r="CQ77" s="962"/>
      <c r="CR77" s="962"/>
      <c r="CS77" s="962"/>
      <c r="CT77" s="962"/>
      <c r="CU77" s="962"/>
      <c r="CV77" s="962"/>
      <c r="CW77" s="962"/>
      <c r="CX77" s="962"/>
      <c r="CY77" s="962"/>
      <c r="CZ77" s="962"/>
      <c r="DA77" s="962"/>
      <c r="DB77" s="962"/>
      <c r="DC77" s="962"/>
      <c r="DD77" s="962"/>
      <c r="DE77" s="962"/>
      <c r="DF77" s="962"/>
      <c r="DG77" s="962"/>
      <c r="DH77" s="962"/>
      <c r="DI77" s="962"/>
      <c r="DJ77" s="962"/>
      <c r="DK77" s="962"/>
      <c r="DL77" s="962"/>
      <c r="DM77" s="962"/>
      <c r="DN77" s="962"/>
      <c r="DO77" s="962"/>
      <c r="DP77" s="962"/>
      <c r="DQ77" s="962"/>
      <c r="DR77" s="962"/>
      <c r="DS77" s="962"/>
      <c r="DT77" s="962"/>
      <c r="DU77" s="962"/>
      <c r="DV77" s="962"/>
      <c r="DW77" s="962"/>
      <c r="DX77" s="962"/>
      <c r="DY77" s="962"/>
      <c r="DZ77" s="962"/>
      <c r="EA77" s="962"/>
      <c r="EB77" s="962"/>
      <c r="EC77" s="962"/>
      <c r="ED77" s="962"/>
      <c r="EE77" s="962"/>
      <c r="EF77" s="962"/>
      <c r="EG77" s="962"/>
      <c r="EH77" s="962"/>
      <c r="EI77" s="962"/>
      <c r="EJ77" s="962"/>
      <c r="EK77" s="962"/>
      <c r="EL77" s="962"/>
      <c r="EM77" s="962"/>
      <c r="EN77" s="962"/>
      <c r="EO77" s="962"/>
      <c r="EP77" s="962"/>
      <c r="EQ77" s="962"/>
      <c r="ER77" s="962"/>
      <c r="ES77" s="962"/>
      <c r="ET77" s="962"/>
      <c r="EU77" s="962"/>
      <c r="EV77" s="962"/>
      <c r="EW77" s="962"/>
      <c r="EX77" s="962"/>
      <c r="EY77" s="962"/>
      <c r="EZ77" s="962"/>
      <c r="FA77" s="962"/>
      <c r="FB77" s="962"/>
      <c r="FC77" s="962"/>
      <c r="FD77" s="962"/>
      <c r="FE77" s="962"/>
      <c r="FF77" s="962"/>
      <c r="FG77" s="962"/>
      <c r="FH77" s="962"/>
      <c r="FI77" s="962"/>
      <c r="FJ77" s="962"/>
      <c r="FK77" s="962"/>
      <c r="FL77" s="962"/>
      <c r="FM77" s="962"/>
      <c r="FN77" s="962"/>
      <c r="FO77" s="962"/>
      <c r="FP77" s="962"/>
      <c r="FQ77" s="962"/>
      <c r="FR77" s="962"/>
      <c r="FS77" s="962"/>
      <c r="FT77" s="962"/>
      <c r="FU77" s="962"/>
      <c r="FV77" s="962"/>
      <c r="FW77" s="962"/>
      <c r="FX77" s="962"/>
      <c r="FY77" s="962"/>
      <c r="FZ77" s="962"/>
      <c r="GA77" s="962"/>
      <c r="GB77" s="962"/>
      <c r="GC77" s="962"/>
      <c r="GD77" s="962"/>
      <c r="GE77" s="962"/>
      <c r="GF77" s="962"/>
      <c r="GG77" s="962"/>
      <c r="GH77" s="962"/>
      <c r="GI77" s="962"/>
      <c r="GJ77" s="962"/>
      <c r="GK77" s="962"/>
      <c r="GL77" s="962"/>
      <c r="GM77" s="962"/>
      <c r="GN77" s="962"/>
      <c r="GO77" s="962"/>
      <c r="GP77" s="962"/>
      <c r="GQ77" s="962"/>
      <c r="GR77" s="962"/>
      <c r="GS77" s="962"/>
      <c r="GT77" s="962"/>
      <c r="GU77" s="962"/>
      <c r="GV77" s="962"/>
      <c r="GW77" s="962"/>
      <c r="GX77" s="962"/>
      <c r="GY77" s="962"/>
      <c r="GZ77" s="962"/>
      <c r="HA77" s="962"/>
      <c r="HB77" s="962"/>
      <c r="HC77" s="962"/>
      <c r="HD77" s="962"/>
      <c r="HE77" s="962"/>
      <c r="HF77" s="962"/>
      <c r="HG77" s="962"/>
      <c r="HH77" s="962"/>
      <c r="HI77" s="962"/>
      <c r="HJ77" s="962"/>
      <c r="HK77" s="962"/>
      <c r="HL77" s="962"/>
      <c r="HM77" s="962"/>
      <c r="HN77" s="962"/>
      <c r="HO77" s="962"/>
      <c r="HP77" s="962"/>
      <c r="HQ77" s="962"/>
      <c r="HR77" s="962"/>
      <c r="HS77" s="962"/>
      <c r="HT77" s="962"/>
      <c r="HU77" s="962"/>
      <c r="HV77" s="962"/>
      <c r="HW77" s="962"/>
      <c r="HX77" s="962"/>
      <c r="HY77" s="962"/>
      <c r="HZ77" s="962"/>
      <c r="IA77" s="962"/>
      <c r="IB77" s="962"/>
      <c r="IC77" s="962"/>
      <c r="ID77" s="962"/>
      <c r="IE77" s="962"/>
      <c r="IF77" s="962"/>
      <c r="IG77" s="962"/>
      <c r="IH77" s="962"/>
      <c r="II77" s="962"/>
      <c r="IJ77" s="962"/>
      <c r="IK77" s="962"/>
      <c r="IL77" s="962"/>
      <c r="IM77" s="962"/>
      <c r="IN77" s="962"/>
      <c r="IO77" s="962"/>
      <c r="IP77" s="962"/>
      <c r="IQ77" s="962"/>
      <c r="IR77" s="962"/>
      <c r="IS77" s="962"/>
      <c r="IT77" s="962"/>
      <c r="IU77" s="962"/>
      <c r="IV77" s="962"/>
    </row>
    <row r="78" spans="1:256" s="1041" customFormat="1" ht="15" customHeight="1">
      <c r="A78" s="958"/>
      <c r="B78" s="958"/>
      <c r="C78" s="958"/>
      <c r="D78" s="1191"/>
      <c r="E78" s="1006"/>
      <c r="F78" s="1006"/>
      <c r="G78" s="975"/>
      <c r="H78" s="975"/>
      <c r="I78" s="962"/>
      <c r="J78" s="964"/>
      <c r="K78" s="962"/>
      <c r="L78" s="962"/>
      <c r="M78" s="964"/>
      <c r="N78" s="962"/>
      <c r="O78" s="962"/>
      <c r="P78" s="962"/>
      <c r="Q78" s="962"/>
      <c r="R78" s="962"/>
      <c r="S78" s="962"/>
      <c r="T78" s="962"/>
      <c r="U78" s="962"/>
      <c r="V78" s="962"/>
      <c r="W78" s="962"/>
      <c r="X78" s="962"/>
      <c r="Y78" s="962"/>
      <c r="Z78" s="962"/>
      <c r="AA78" s="962"/>
      <c r="AB78" s="962"/>
      <c r="AC78" s="962"/>
      <c r="AD78" s="962"/>
      <c r="AE78" s="962"/>
      <c r="AF78" s="962"/>
      <c r="AG78" s="962"/>
      <c r="AH78" s="962"/>
      <c r="AI78" s="962"/>
      <c r="AJ78" s="962"/>
      <c r="AK78" s="962"/>
      <c r="AL78" s="962"/>
      <c r="AM78" s="962"/>
      <c r="AN78" s="962"/>
      <c r="AO78" s="962"/>
      <c r="AP78" s="962"/>
      <c r="AQ78" s="962"/>
      <c r="AR78" s="962"/>
      <c r="AS78" s="962"/>
      <c r="AT78" s="962"/>
      <c r="AU78" s="962"/>
      <c r="AV78" s="962"/>
      <c r="AW78" s="962"/>
      <c r="AX78" s="962"/>
      <c r="AY78" s="962"/>
      <c r="AZ78" s="962"/>
      <c r="BA78" s="962"/>
      <c r="BB78" s="962"/>
      <c r="BC78" s="962"/>
      <c r="BD78" s="962"/>
      <c r="BE78" s="962"/>
      <c r="BF78" s="962"/>
      <c r="BG78" s="962"/>
      <c r="BH78" s="962"/>
      <c r="BI78" s="962"/>
      <c r="BJ78" s="962"/>
      <c r="BK78" s="962"/>
      <c r="BL78" s="962"/>
      <c r="BM78" s="962"/>
      <c r="BN78" s="962"/>
      <c r="BO78" s="962"/>
      <c r="BP78" s="962"/>
      <c r="BQ78" s="962"/>
      <c r="BR78" s="962"/>
      <c r="BS78" s="962"/>
      <c r="BT78" s="962"/>
      <c r="BU78" s="962"/>
      <c r="BV78" s="962"/>
      <c r="BW78" s="962"/>
      <c r="BX78" s="962"/>
      <c r="BY78" s="962"/>
      <c r="BZ78" s="962"/>
      <c r="CA78" s="962"/>
      <c r="CB78" s="962"/>
      <c r="CC78" s="962"/>
      <c r="CD78" s="962"/>
      <c r="CE78" s="962"/>
      <c r="CF78" s="962"/>
      <c r="CG78" s="962"/>
      <c r="CH78" s="962"/>
      <c r="CI78" s="962"/>
      <c r="CJ78" s="962"/>
      <c r="CK78" s="962"/>
      <c r="CL78" s="962"/>
      <c r="CM78" s="962"/>
      <c r="CN78" s="962"/>
      <c r="CO78" s="962"/>
      <c r="CP78" s="962"/>
      <c r="CQ78" s="962"/>
      <c r="CR78" s="962"/>
      <c r="CS78" s="962"/>
      <c r="CT78" s="962"/>
      <c r="CU78" s="962"/>
      <c r="CV78" s="962"/>
      <c r="CW78" s="962"/>
      <c r="CX78" s="962"/>
      <c r="CY78" s="962"/>
      <c r="CZ78" s="962"/>
      <c r="DA78" s="962"/>
      <c r="DB78" s="962"/>
      <c r="DC78" s="962"/>
      <c r="DD78" s="962"/>
      <c r="DE78" s="962"/>
      <c r="DF78" s="962"/>
      <c r="DG78" s="962"/>
      <c r="DH78" s="962"/>
      <c r="DI78" s="962"/>
      <c r="DJ78" s="962"/>
      <c r="DK78" s="962"/>
      <c r="DL78" s="962"/>
      <c r="DM78" s="962"/>
      <c r="DN78" s="962"/>
      <c r="DO78" s="962"/>
      <c r="DP78" s="962"/>
      <c r="DQ78" s="962"/>
      <c r="DR78" s="962"/>
      <c r="DS78" s="962"/>
      <c r="DT78" s="962"/>
      <c r="DU78" s="962"/>
      <c r="DV78" s="962"/>
      <c r="DW78" s="962"/>
      <c r="DX78" s="962"/>
      <c r="DY78" s="962"/>
      <c r="DZ78" s="962"/>
      <c r="EA78" s="962"/>
      <c r="EB78" s="962"/>
      <c r="EC78" s="962"/>
      <c r="ED78" s="962"/>
      <c r="EE78" s="962"/>
      <c r="EF78" s="962"/>
      <c r="EG78" s="962"/>
      <c r="EH78" s="962"/>
      <c r="EI78" s="962"/>
      <c r="EJ78" s="962"/>
      <c r="EK78" s="962"/>
      <c r="EL78" s="962"/>
      <c r="EM78" s="962"/>
      <c r="EN78" s="962"/>
      <c r="EO78" s="962"/>
      <c r="EP78" s="962"/>
      <c r="EQ78" s="962"/>
      <c r="ER78" s="962"/>
      <c r="ES78" s="962"/>
      <c r="ET78" s="962"/>
      <c r="EU78" s="962"/>
      <c r="EV78" s="962"/>
      <c r="EW78" s="962"/>
      <c r="EX78" s="962"/>
      <c r="EY78" s="962"/>
      <c r="EZ78" s="962"/>
      <c r="FA78" s="962"/>
      <c r="FB78" s="962"/>
      <c r="FC78" s="962"/>
      <c r="FD78" s="962"/>
      <c r="FE78" s="962"/>
      <c r="FF78" s="962"/>
      <c r="FG78" s="962"/>
      <c r="FH78" s="962"/>
      <c r="FI78" s="962"/>
      <c r="FJ78" s="962"/>
      <c r="FK78" s="962"/>
      <c r="FL78" s="962"/>
      <c r="FM78" s="962"/>
      <c r="FN78" s="962"/>
      <c r="FO78" s="962"/>
      <c r="FP78" s="962"/>
      <c r="FQ78" s="962"/>
      <c r="FR78" s="962"/>
      <c r="FS78" s="962"/>
      <c r="FT78" s="962"/>
      <c r="FU78" s="962"/>
      <c r="FV78" s="962"/>
      <c r="FW78" s="962"/>
      <c r="FX78" s="962"/>
      <c r="FY78" s="962"/>
      <c r="FZ78" s="962"/>
      <c r="GA78" s="962"/>
      <c r="GB78" s="962"/>
      <c r="GC78" s="962"/>
      <c r="GD78" s="962"/>
      <c r="GE78" s="962"/>
      <c r="GF78" s="962"/>
      <c r="GG78" s="962"/>
      <c r="GH78" s="962"/>
      <c r="GI78" s="962"/>
      <c r="GJ78" s="962"/>
      <c r="GK78" s="962"/>
      <c r="GL78" s="962"/>
      <c r="GM78" s="962"/>
      <c r="GN78" s="962"/>
      <c r="GO78" s="962"/>
      <c r="GP78" s="962"/>
      <c r="GQ78" s="962"/>
      <c r="GR78" s="962"/>
      <c r="GS78" s="962"/>
      <c r="GT78" s="962"/>
      <c r="GU78" s="962"/>
      <c r="GV78" s="962"/>
      <c r="GW78" s="962"/>
      <c r="GX78" s="962"/>
      <c r="GY78" s="962"/>
      <c r="GZ78" s="962"/>
      <c r="HA78" s="962"/>
      <c r="HB78" s="962"/>
      <c r="HC78" s="962"/>
      <c r="HD78" s="962"/>
      <c r="HE78" s="962"/>
      <c r="HF78" s="962"/>
      <c r="HG78" s="962"/>
      <c r="HH78" s="962"/>
      <c r="HI78" s="962"/>
      <c r="HJ78" s="962"/>
      <c r="HK78" s="962"/>
      <c r="HL78" s="962"/>
      <c r="HM78" s="962"/>
      <c r="HN78" s="962"/>
      <c r="HO78" s="962"/>
      <c r="HP78" s="962"/>
      <c r="HQ78" s="962"/>
      <c r="HR78" s="962"/>
      <c r="HS78" s="962"/>
      <c r="HT78" s="962"/>
      <c r="HU78" s="962"/>
      <c r="HV78" s="962"/>
      <c r="HW78" s="962"/>
      <c r="HX78" s="962"/>
      <c r="HY78" s="962"/>
      <c r="HZ78" s="962"/>
      <c r="IA78" s="962"/>
      <c r="IB78" s="962"/>
      <c r="IC78" s="962"/>
      <c r="ID78" s="962"/>
      <c r="IE78" s="962"/>
      <c r="IF78" s="962"/>
      <c r="IG78" s="962"/>
      <c r="IH78" s="962"/>
      <c r="II78" s="962"/>
      <c r="IJ78" s="962"/>
      <c r="IK78" s="962"/>
      <c r="IL78" s="962"/>
      <c r="IM78" s="962"/>
      <c r="IN78" s="962"/>
      <c r="IO78" s="962"/>
      <c r="IP78" s="962"/>
      <c r="IQ78" s="962"/>
      <c r="IR78" s="962"/>
      <c r="IS78" s="962"/>
      <c r="IT78" s="962"/>
      <c r="IU78" s="962"/>
      <c r="IV78" s="962"/>
    </row>
    <row r="79" spans="1:256" s="1041" customFormat="1" ht="15" customHeight="1">
      <c r="A79" s="958"/>
      <c r="B79" s="958"/>
      <c r="C79" s="958"/>
      <c r="D79" s="1006"/>
      <c r="E79" s="1006"/>
      <c r="F79" s="1006"/>
      <c r="G79" s="975"/>
      <c r="H79" s="975"/>
      <c r="I79" s="962"/>
      <c r="J79" s="964"/>
      <c r="K79" s="962"/>
      <c r="L79" s="962"/>
      <c r="M79" s="964"/>
      <c r="N79" s="962"/>
      <c r="O79" s="962"/>
      <c r="P79" s="962"/>
      <c r="Q79" s="962"/>
      <c r="R79" s="962"/>
      <c r="S79" s="962"/>
      <c r="T79" s="962"/>
      <c r="U79" s="962"/>
      <c r="V79" s="962"/>
      <c r="W79" s="962"/>
      <c r="X79" s="962"/>
      <c r="Y79" s="962"/>
      <c r="Z79" s="962"/>
      <c r="AA79" s="962"/>
      <c r="AB79" s="962"/>
      <c r="AC79" s="962"/>
      <c r="AD79" s="962"/>
      <c r="AE79" s="962"/>
      <c r="AF79" s="962"/>
      <c r="AG79" s="962"/>
      <c r="AH79" s="962"/>
      <c r="AI79" s="962"/>
      <c r="AJ79" s="962"/>
      <c r="AK79" s="962"/>
      <c r="AL79" s="962"/>
      <c r="AM79" s="962"/>
      <c r="AN79" s="962"/>
      <c r="AO79" s="962"/>
      <c r="AP79" s="962"/>
      <c r="AQ79" s="962"/>
      <c r="AR79" s="962"/>
      <c r="AS79" s="962"/>
      <c r="AT79" s="962"/>
      <c r="AU79" s="962"/>
      <c r="AV79" s="962"/>
      <c r="AW79" s="962"/>
      <c r="AX79" s="962"/>
      <c r="AY79" s="962"/>
      <c r="AZ79" s="962"/>
      <c r="BA79" s="962"/>
      <c r="BB79" s="962"/>
      <c r="BC79" s="962"/>
      <c r="BD79" s="962"/>
      <c r="BE79" s="962"/>
      <c r="BF79" s="962"/>
      <c r="BG79" s="962"/>
      <c r="BH79" s="962"/>
      <c r="BI79" s="962"/>
      <c r="BJ79" s="962"/>
      <c r="BK79" s="962"/>
      <c r="BL79" s="962"/>
      <c r="BM79" s="962"/>
      <c r="BN79" s="962"/>
      <c r="BO79" s="962"/>
      <c r="BP79" s="962"/>
      <c r="BQ79" s="962"/>
      <c r="BR79" s="962"/>
      <c r="BS79" s="962"/>
      <c r="BT79" s="962"/>
      <c r="BU79" s="962"/>
      <c r="BV79" s="962"/>
      <c r="BW79" s="962"/>
      <c r="BX79" s="962"/>
      <c r="BY79" s="962"/>
      <c r="BZ79" s="962"/>
      <c r="CA79" s="962"/>
      <c r="CB79" s="962"/>
      <c r="CC79" s="962"/>
      <c r="CD79" s="962"/>
      <c r="CE79" s="962"/>
      <c r="CF79" s="962"/>
      <c r="CG79" s="962"/>
      <c r="CH79" s="962"/>
      <c r="CI79" s="962"/>
      <c r="CJ79" s="962"/>
      <c r="CK79" s="962"/>
      <c r="CL79" s="962"/>
      <c r="CM79" s="962"/>
      <c r="CN79" s="962"/>
      <c r="CO79" s="962"/>
      <c r="CP79" s="962"/>
      <c r="CQ79" s="962"/>
      <c r="CR79" s="962"/>
      <c r="CS79" s="962"/>
      <c r="CT79" s="962"/>
      <c r="CU79" s="962"/>
      <c r="CV79" s="962"/>
      <c r="CW79" s="962"/>
      <c r="CX79" s="962"/>
      <c r="CY79" s="962"/>
      <c r="CZ79" s="962"/>
      <c r="DA79" s="962"/>
      <c r="DB79" s="962"/>
      <c r="DC79" s="962"/>
      <c r="DD79" s="962"/>
      <c r="DE79" s="962"/>
      <c r="DF79" s="962"/>
      <c r="DG79" s="962"/>
      <c r="DH79" s="962"/>
      <c r="DI79" s="962"/>
      <c r="DJ79" s="962"/>
      <c r="DK79" s="962"/>
      <c r="DL79" s="962"/>
      <c r="DM79" s="962"/>
      <c r="DN79" s="962"/>
      <c r="DO79" s="962"/>
      <c r="DP79" s="962"/>
      <c r="DQ79" s="962"/>
      <c r="DR79" s="962"/>
      <c r="DS79" s="962"/>
      <c r="DT79" s="962"/>
      <c r="DU79" s="962"/>
      <c r="DV79" s="962"/>
      <c r="DW79" s="962"/>
      <c r="DX79" s="962"/>
      <c r="DY79" s="962"/>
      <c r="DZ79" s="962"/>
      <c r="EA79" s="962"/>
      <c r="EB79" s="962"/>
      <c r="EC79" s="962"/>
      <c r="ED79" s="962"/>
      <c r="EE79" s="962"/>
      <c r="EF79" s="962"/>
      <c r="EG79" s="962"/>
      <c r="EH79" s="962"/>
      <c r="EI79" s="962"/>
      <c r="EJ79" s="962"/>
      <c r="EK79" s="962"/>
      <c r="EL79" s="962"/>
      <c r="EM79" s="962"/>
      <c r="EN79" s="962"/>
      <c r="EO79" s="962"/>
      <c r="EP79" s="962"/>
      <c r="EQ79" s="962"/>
      <c r="ER79" s="962"/>
      <c r="ES79" s="962"/>
      <c r="ET79" s="962"/>
      <c r="EU79" s="962"/>
      <c r="EV79" s="962"/>
      <c r="EW79" s="962"/>
      <c r="EX79" s="962"/>
      <c r="EY79" s="962"/>
      <c r="EZ79" s="962"/>
      <c r="FA79" s="962"/>
      <c r="FB79" s="962"/>
      <c r="FC79" s="962"/>
      <c r="FD79" s="962"/>
      <c r="FE79" s="962"/>
      <c r="FF79" s="962"/>
      <c r="FG79" s="962"/>
      <c r="FH79" s="962"/>
      <c r="FI79" s="962"/>
      <c r="FJ79" s="962"/>
      <c r="FK79" s="962"/>
      <c r="FL79" s="962"/>
      <c r="FM79" s="962"/>
      <c r="FN79" s="962"/>
      <c r="FO79" s="962"/>
      <c r="FP79" s="962"/>
      <c r="FQ79" s="962"/>
      <c r="FR79" s="962"/>
      <c r="FS79" s="962"/>
      <c r="FT79" s="962"/>
      <c r="FU79" s="962"/>
      <c r="FV79" s="962"/>
      <c r="FW79" s="962"/>
      <c r="FX79" s="962"/>
      <c r="FY79" s="962"/>
      <c r="FZ79" s="962"/>
      <c r="GA79" s="962"/>
      <c r="GB79" s="962"/>
      <c r="GC79" s="962"/>
      <c r="GD79" s="962"/>
      <c r="GE79" s="962"/>
      <c r="GF79" s="962"/>
      <c r="GG79" s="962"/>
      <c r="GH79" s="962"/>
      <c r="GI79" s="962"/>
      <c r="GJ79" s="962"/>
      <c r="GK79" s="962"/>
      <c r="GL79" s="962"/>
      <c r="GM79" s="962"/>
      <c r="GN79" s="962"/>
      <c r="GO79" s="962"/>
      <c r="GP79" s="962"/>
      <c r="GQ79" s="962"/>
      <c r="GR79" s="962"/>
      <c r="GS79" s="962"/>
      <c r="GT79" s="962"/>
      <c r="GU79" s="962"/>
      <c r="GV79" s="962"/>
      <c r="GW79" s="962"/>
      <c r="GX79" s="962"/>
      <c r="GY79" s="962"/>
      <c r="GZ79" s="962"/>
      <c r="HA79" s="962"/>
      <c r="HB79" s="962"/>
      <c r="HC79" s="962"/>
      <c r="HD79" s="962"/>
      <c r="HE79" s="962"/>
      <c r="HF79" s="962"/>
      <c r="HG79" s="962"/>
      <c r="HH79" s="962"/>
      <c r="HI79" s="962"/>
      <c r="HJ79" s="962"/>
      <c r="HK79" s="962"/>
      <c r="HL79" s="962"/>
      <c r="HM79" s="962"/>
      <c r="HN79" s="962"/>
      <c r="HO79" s="962"/>
      <c r="HP79" s="962"/>
      <c r="HQ79" s="962"/>
      <c r="HR79" s="962"/>
      <c r="HS79" s="962"/>
      <c r="HT79" s="962"/>
      <c r="HU79" s="962"/>
      <c r="HV79" s="962"/>
      <c r="HW79" s="962"/>
      <c r="HX79" s="962"/>
      <c r="HY79" s="962"/>
      <c r="HZ79" s="962"/>
      <c r="IA79" s="962"/>
      <c r="IB79" s="962"/>
      <c r="IC79" s="962"/>
      <c r="ID79" s="962"/>
      <c r="IE79" s="962"/>
      <c r="IF79" s="962"/>
      <c r="IG79" s="962"/>
      <c r="IH79" s="962"/>
      <c r="II79" s="962"/>
      <c r="IJ79" s="962"/>
      <c r="IK79" s="962"/>
      <c r="IL79" s="962"/>
      <c r="IM79" s="962"/>
      <c r="IN79" s="962"/>
      <c r="IO79" s="962"/>
      <c r="IP79" s="962"/>
      <c r="IQ79" s="962"/>
      <c r="IR79" s="962"/>
      <c r="IS79" s="962"/>
      <c r="IT79" s="962"/>
      <c r="IU79" s="962"/>
      <c r="IV79" s="962"/>
    </row>
    <row r="80" spans="1:256" s="1041" customFormat="1" ht="15" customHeight="1">
      <c r="A80" s="958"/>
      <c r="B80" s="958"/>
      <c r="C80" s="958"/>
      <c r="D80" s="1006"/>
      <c r="E80" s="1006"/>
      <c r="F80" s="1006"/>
      <c r="G80" s="975"/>
      <c r="H80" s="975"/>
      <c r="I80" s="962"/>
      <c r="J80" s="964"/>
      <c r="K80" s="962"/>
      <c r="L80" s="962"/>
      <c r="M80" s="964"/>
      <c r="N80" s="962"/>
      <c r="O80" s="962"/>
      <c r="P80" s="962"/>
      <c r="Q80" s="962"/>
      <c r="R80" s="962"/>
      <c r="S80" s="962"/>
      <c r="T80" s="962"/>
      <c r="U80" s="962"/>
      <c r="V80" s="962"/>
      <c r="W80" s="962"/>
      <c r="X80" s="962"/>
      <c r="Y80" s="962"/>
      <c r="Z80" s="962"/>
      <c r="AA80" s="962"/>
      <c r="AB80" s="962"/>
      <c r="AC80" s="962"/>
      <c r="AD80" s="962"/>
      <c r="AE80" s="962"/>
      <c r="AF80" s="962"/>
      <c r="AG80" s="962"/>
      <c r="AH80" s="962"/>
      <c r="AI80" s="962"/>
      <c r="AJ80" s="962"/>
      <c r="AK80" s="962"/>
      <c r="AL80" s="962"/>
      <c r="AM80" s="962"/>
      <c r="AN80" s="962"/>
      <c r="AO80" s="962"/>
      <c r="AP80" s="962"/>
      <c r="AQ80" s="962"/>
      <c r="AR80" s="962"/>
      <c r="AS80" s="962"/>
      <c r="AT80" s="962"/>
      <c r="AU80" s="962"/>
      <c r="AV80" s="962"/>
      <c r="AW80" s="962"/>
      <c r="AX80" s="962"/>
      <c r="AY80" s="962"/>
      <c r="AZ80" s="962"/>
      <c r="BA80" s="962"/>
      <c r="BB80" s="962"/>
      <c r="BC80" s="962"/>
      <c r="BD80" s="962"/>
      <c r="BE80" s="962"/>
      <c r="BF80" s="962"/>
      <c r="BG80" s="962"/>
      <c r="BH80" s="962"/>
      <c r="BI80" s="962"/>
      <c r="BJ80" s="962"/>
      <c r="BK80" s="962"/>
      <c r="BL80" s="962"/>
      <c r="BM80" s="962"/>
      <c r="BN80" s="962"/>
      <c r="BO80" s="962"/>
      <c r="BP80" s="962"/>
      <c r="BQ80" s="962"/>
      <c r="BR80" s="962"/>
      <c r="BS80" s="962"/>
      <c r="BT80" s="962"/>
      <c r="BU80" s="962"/>
      <c r="BV80" s="962"/>
      <c r="BW80" s="962"/>
      <c r="BX80" s="962"/>
      <c r="BY80" s="962"/>
      <c r="BZ80" s="962"/>
      <c r="CA80" s="962"/>
      <c r="CB80" s="962"/>
      <c r="CC80" s="962"/>
      <c r="CD80" s="962"/>
      <c r="CE80" s="962"/>
      <c r="CF80" s="962"/>
      <c r="CG80" s="962"/>
      <c r="CH80" s="962"/>
      <c r="CI80" s="962"/>
      <c r="CJ80" s="962"/>
      <c r="CK80" s="962"/>
      <c r="CL80" s="962"/>
      <c r="CM80" s="962"/>
      <c r="CN80" s="962"/>
      <c r="CO80" s="962"/>
      <c r="CP80" s="962"/>
      <c r="CQ80" s="962"/>
      <c r="CR80" s="962"/>
      <c r="CS80" s="962"/>
      <c r="CT80" s="962"/>
      <c r="CU80" s="962"/>
      <c r="CV80" s="962"/>
      <c r="CW80" s="962"/>
      <c r="CX80" s="962"/>
      <c r="CY80" s="962"/>
      <c r="CZ80" s="962"/>
      <c r="DA80" s="962"/>
      <c r="DB80" s="962"/>
      <c r="DC80" s="962"/>
      <c r="DD80" s="962"/>
      <c r="DE80" s="962"/>
      <c r="DF80" s="962"/>
      <c r="DG80" s="962"/>
      <c r="DH80" s="962"/>
      <c r="DI80" s="962"/>
      <c r="DJ80" s="962"/>
      <c r="DK80" s="962"/>
      <c r="DL80" s="962"/>
      <c r="DM80" s="962"/>
      <c r="DN80" s="962"/>
      <c r="DO80" s="962"/>
      <c r="DP80" s="962"/>
      <c r="DQ80" s="962"/>
      <c r="DR80" s="962"/>
      <c r="DS80" s="962"/>
      <c r="DT80" s="962"/>
      <c r="DU80" s="962"/>
      <c r="DV80" s="962"/>
      <c r="DW80" s="962"/>
      <c r="DX80" s="962"/>
      <c r="DY80" s="962"/>
      <c r="DZ80" s="962"/>
      <c r="EA80" s="962"/>
      <c r="EB80" s="962"/>
      <c r="EC80" s="962"/>
      <c r="ED80" s="962"/>
      <c r="EE80" s="962"/>
      <c r="EF80" s="962"/>
      <c r="EG80" s="962"/>
      <c r="EH80" s="962"/>
      <c r="EI80" s="962"/>
      <c r="EJ80" s="962"/>
      <c r="EK80" s="962"/>
      <c r="EL80" s="962"/>
      <c r="EM80" s="962"/>
      <c r="EN80" s="962"/>
      <c r="EO80" s="962"/>
      <c r="EP80" s="962"/>
      <c r="EQ80" s="962"/>
      <c r="ER80" s="962"/>
      <c r="ES80" s="962"/>
      <c r="ET80" s="962"/>
      <c r="EU80" s="962"/>
      <c r="EV80" s="962"/>
      <c r="EW80" s="962"/>
      <c r="EX80" s="962"/>
      <c r="EY80" s="962"/>
      <c r="EZ80" s="962"/>
      <c r="FA80" s="962"/>
      <c r="FB80" s="962"/>
      <c r="FC80" s="962"/>
      <c r="FD80" s="962"/>
      <c r="FE80" s="962"/>
      <c r="FF80" s="962"/>
      <c r="FG80" s="962"/>
      <c r="FH80" s="962"/>
      <c r="FI80" s="962"/>
      <c r="FJ80" s="962"/>
      <c r="FK80" s="962"/>
      <c r="FL80" s="962"/>
      <c r="FM80" s="962"/>
      <c r="FN80" s="962"/>
      <c r="FO80" s="962"/>
      <c r="FP80" s="962"/>
      <c r="FQ80" s="962"/>
      <c r="FR80" s="962"/>
      <c r="FS80" s="962"/>
      <c r="FT80" s="962"/>
      <c r="FU80" s="962"/>
      <c r="FV80" s="962"/>
      <c r="FW80" s="962"/>
      <c r="FX80" s="962"/>
      <c r="FY80" s="962"/>
      <c r="FZ80" s="962"/>
      <c r="GA80" s="962"/>
      <c r="GB80" s="962"/>
      <c r="GC80" s="962"/>
      <c r="GD80" s="962"/>
      <c r="GE80" s="962"/>
      <c r="GF80" s="962"/>
      <c r="GG80" s="962"/>
      <c r="GH80" s="962"/>
      <c r="GI80" s="962"/>
      <c r="GJ80" s="962"/>
      <c r="GK80" s="962"/>
      <c r="GL80" s="962"/>
      <c r="GM80" s="962"/>
      <c r="GN80" s="962"/>
      <c r="GO80" s="962"/>
      <c r="GP80" s="962"/>
      <c r="GQ80" s="962"/>
      <c r="GR80" s="962"/>
      <c r="GS80" s="962"/>
      <c r="GT80" s="962"/>
      <c r="GU80" s="962"/>
      <c r="GV80" s="962"/>
      <c r="GW80" s="962"/>
      <c r="GX80" s="962"/>
      <c r="GY80" s="962"/>
      <c r="GZ80" s="962"/>
      <c r="HA80" s="962"/>
      <c r="HB80" s="962"/>
      <c r="HC80" s="962"/>
      <c r="HD80" s="962"/>
      <c r="HE80" s="962"/>
      <c r="HF80" s="962"/>
      <c r="HG80" s="962"/>
      <c r="HH80" s="962"/>
      <c r="HI80" s="962"/>
      <c r="HJ80" s="962"/>
      <c r="HK80" s="962"/>
      <c r="HL80" s="962"/>
      <c r="HM80" s="962"/>
      <c r="HN80" s="962"/>
      <c r="HO80" s="962"/>
      <c r="HP80" s="962"/>
      <c r="HQ80" s="962"/>
      <c r="HR80" s="962"/>
      <c r="HS80" s="962"/>
      <c r="HT80" s="962"/>
      <c r="HU80" s="962"/>
      <c r="HV80" s="962"/>
      <c r="HW80" s="962"/>
      <c r="HX80" s="962"/>
      <c r="HY80" s="962"/>
      <c r="HZ80" s="962"/>
      <c r="IA80" s="962"/>
      <c r="IB80" s="962"/>
      <c r="IC80" s="962"/>
      <c r="ID80" s="962"/>
      <c r="IE80" s="962"/>
      <c r="IF80" s="962"/>
      <c r="IG80" s="962"/>
      <c r="IH80" s="962"/>
      <c r="II80" s="962"/>
      <c r="IJ80" s="962"/>
      <c r="IK80" s="962"/>
      <c r="IL80" s="962"/>
      <c r="IM80" s="962"/>
      <c r="IN80" s="962"/>
      <c r="IO80" s="962"/>
      <c r="IP80" s="962"/>
      <c r="IQ80" s="962"/>
      <c r="IR80" s="962"/>
      <c r="IS80" s="962"/>
      <c r="IT80" s="962"/>
      <c r="IU80" s="962"/>
      <c r="IV80" s="962"/>
    </row>
    <row r="81" spans="1:256" s="1041" customFormat="1" ht="15" customHeight="1">
      <c r="A81" s="958"/>
      <c r="B81" s="958"/>
      <c r="C81" s="958"/>
      <c r="D81" s="1006"/>
      <c r="E81" s="1006"/>
      <c r="F81" s="1006"/>
      <c r="G81" s="975"/>
      <c r="H81" s="975"/>
      <c r="I81" s="962"/>
      <c r="J81" s="964"/>
      <c r="K81" s="962"/>
      <c r="L81" s="962"/>
      <c r="M81" s="964"/>
      <c r="N81" s="962"/>
      <c r="O81" s="962"/>
      <c r="P81" s="962"/>
      <c r="Q81" s="962"/>
      <c r="R81" s="962"/>
      <c r="S81" s="962"/>
      <c r="T81" s="962"/>
      <c r="U81" s="962"/>
      <c r="V81" s="962"/>
      <c r="W81" s="962"/>
      <c r="X81" s="962"/>
      <c r="Y81" s="962"/>
      <c r="Z81" s="962"/>
      <c r="AA81" s="962"/>
      <c r="AB81" s="962"/>
      <c r="AC81" s="962"/>
      <c r="AD81" s="962"/>
      <c r="AE81" s="962"/>
      <c r="AF81" s="962"/>
      <c r="AG81" s="962"/>
      <c r="AH81" s="962"/>
      <c r="AI81" s="962"/>
      <c r="AJ81" s="962"/>
      <c r="AK81" s="962"/>
      <c r="AL81" s="962"/>
      <c r="AM81" s="962"/>
      <c r="AN81" s="962"/>
      <c r="AO81" s="962"/>
      <c r="AP81" s="962"/>
      <c r="AQ81" s="962"/>
      <c r="AR81" s="962"/>
      <c r="AS81" s="962"/>
      <c r="AT81" s="962"/>
      <c r="AU81" s="962"/>
      <c r="AV81" s="962"/>
      <c r="AW81" s="962"/>
      <c r="AX81" s="962"/>
      <c r="AY81" s="962"/>
      <c r="AZ81" s="962"/>
      <c r="BA81" s="962"/>
      <c r="BB81" s="962"/>
      <c r="BC81" s="962"/>
      <c r="BD81" s="962"/>
      <c r="BE81" s="962"/>
      <c r="BF81" s="962"/>
      <c r="BG81" s="962"/>
      <c r="BH81" s="962"/>
      <c r="BI81" s="962"/>
      <c r="BJ81" s="962"/>
      <c r="BK81" s="962"/>
      <c r="BL81" s="962"/>
      <c r="BM81" s="962"/>
      <c r="BN81" s="962"/>
      <c r="BO81" s="962"/>
      <c r="BP81" s="962"/>
      <c r="BQ81" s="962"/>
      <c r="BR81" s="962"/>
      <c r="BS81" s="962"/>
      <c r="BT81" s="962"/>
      <c r="BU81" s="962"/>
      <c r="BV81" s="962"/>
      <c r="BW81" s="962"/>
      <c r="BX81" s="962"/>
      <c r="BY81" s="962"/>
      <c r="BZ81" s="962"/>
      <c r="CA81" s="962"/>
      <c r="CB81" s="962"/>
      <c r="CC81" s="962"/>
      <c r="CD81" s="962"/>
      <c r="CE81" s="962"/>
      <c r="CF81" s="962"/>
      <c r="CG81" s="962"/>
      <c r="CH81" s="962"/>
      <c r="CI81" s="962"/>
      <c r="CJ81" s="962"/>
      <c r="CK81" s="962"/>
      <c r="CL81" s="962"/>
      <c r="CM81" s="962"/>
      <c r="CN81" s="962"/>
      <c r="CO81" s="962"/>
      <c r="CP81" s="962"/>
      <c r="CQ81" s="962"/>
      <c r="CR81" s="962"/>
      <c r="CS81" s="962"/>
      <c r="CT81" s="962"/>
      <c r="CU81" s="962"/>
      <c r="CV81" s="962"/>
      <c r="CW81" s="962"/>
      <c r="CX81" s="962"/>
      <c r="CY81" s="962"/>
      <c r="CZ81" s="962"/>
      <c r="DA81" s="962"/>
      <c r="DB81" s="962"/>
      <c r="DC81" s="962"/>
      <c r="DD81" s="962"/>
      <c r="DE81" s="962"/>
      <c r="DF81" s="962"/>
      <c r="DG81" s="962"/>
      <c r="DH81" s="962"/>
      <c r="DI81" s="962"/>
      <c r="DJ81" s="962"/>
      <c r="DK81" s="962"/>
      <c r="DL81" s="962"/>
      <c r="DM81" s="962"/>
      <c r="DN81" s="962"/>
      <c r="DO81" s="962"/>
      <c r="DP81" s="962"/>
      <c r="DQ81" s="962"/>
      <c r="DR81" s="962"/>
      <c r="DS81" s="962"/>
      <c r="DT81" s="962"/>
      <c r="DU81" s="962"/>
      <c r="DV81" s="962"/>
      <c r="DW81" s="962"/>
      <c r="DX81" s="962"/>
      <c r="DY81" s="962"/>
      <c r="DZ81" s="962"/>
      <c r="EA81" s="962"/>
      <c r="EB81" s="962"/>
      <c r="EC81" s="962"/>
      <c r="ED81" s="962"/>
      <c r="EE81" s="962"/>
      <c r="EF81" s="962"/>
      <c r="EG81" s="962"/>
      <c r="EH81" s="962"/>
      <c r="EI81" s="962"/>
      <c r="EJ81" s="962"/>
      <c r="EK81" s="962"/>
      <c r="EL81" s="962"/>
      <c r="EM81" s="962"/>
      <c r="EN81" s="962"/>
      <c r="EO81" s="962"/>
      <c r="EP81" s="962"/>
      <c r="EQ81" s="962"/>
      <c r="ER81" s="962"/>
      <c r="ES81" s="962"/>
      <c r="ET81" s="962"/>
      <c r="EU81" s="962"/>
      <c r="EV81" s="962"/>
      <c r="EW81" s="962"/>
      <c r="EX81" s="962"/>
      <c r="EY81" s="962"/>
      <c r="EZ81" s="962"/>
      <c r="FA81" s="962"/>
      <c r="FB81" s="962"/>
      <c r="FC81" s="962"/>
      <c r="FD81" s="962"/>
      <c r="FE81" s="962"/>
      <c r="FF81" s="962"/>
      <c r="FG81" s="962"/>
      <c r="FH81" s="962"/>
      <c r="FI81" s="962"/>
      <c r="FJ81" s="962"/>
      <c r="FK81" s="962"/>
      <c r="FL81" s="962"/>
      <c r="FM81" s="962"/>
      <c r="FN81" s="962"/>
      <c r="FO81" s="962"/>
      <c r="FP81" s="962"/>
      <c r="FQ81" s="962"/>
      <c r="FR81" s="962"/>
      <c r="FS81" s="962"/>
      <c r="FT81" s="962"/>
      <c r="FU81" s="962"/>
      <c r="FV81" s="962"/>
      <c r="FW81" s="962"/>
      <c r="FX81" s="962"/>
      <c r="FY81" s="962"/>
      <c r="FZ81" s="962"/>
      <c r="GA81" s="962"/>
      <c r="GB81" s="962"/>
      <c r="GC81" s="962"/>
      <c r="GD81" s="962"/>
      <c r="GE81" s="962"/>
      <c r="GF81" s="962"/>
      <c r="GG81" s="962"/>
      <c r="GH81" s="962"/>
      <c r="GI81" s="962"/>
      <c r="GJ81" s="962"/>
      <c r="GK81" s="962"/>
      <c r="GL81" s="962"/>
      <c r="GM81" s="962"/>
      <c r="GN81" s="962"/>
      <c r="GO81" s="962"/>
      <c r="GP81" s="962"/>
      <c r="GQ81" s="962"/>
      <c r="GR81" s="962"/>
      <c r="GS81" s="962"/>
      <c r="GT81" s="962"/>
      <c r="GU81" s="962"/>
      <c r="GV81" s="962"/>
      <c r="GW81" s="962"/>
      <c r="GX81" s="962"/>
      <c r="GY81" s="962"/>
      <c r="GZ81" s="962"/>
      <c r="HA81" s="962"/>
      <c r="HB81" s="962"/>
      <c r="HC81" s="962"/>
      <c r="HD81" s="962"/>
      <c r="HE81" s="962"/>
      <c r="HF81" s="962"/>
      <c r="HG81" s="962"/>
      <c r="HH81" s="962"/>
      <c r="HI81" s="962"/>
      <c r="HJ81" s="962"/>
      <c r="HK81" s="962"/>
      <c r="HL81" s="962"/>
      <c r="HM81" s="962"/>
      <c r="HN81" s="962"/>
      <c r="HO81" s="962"/>
      <c r="HP81" s="962"/>
      <c r="HQ81" s="962"/>
      <c r="HR81" s="962"/>
      <c r="HS81" s="962"/>
      <c r="HT81" s="962"/>
      <c r="HU81" s="962"/>
      <c r="HV81" s="962"/>
      <c r="HW81" s="962"/>
      <c r="HX81" s="962"/>
      <c r="HY81" s="962"/>
      <c r="HZ81" s="962"/>
      <c r="IA81" s="962"/>
      <c r="IB81" s="962"/>
      <c r="IC81" s="962"/>
      <c r="ID81" s="962"/>
      <c r="IE81" s="962"/>
      <c r="IF81" s="962"/>
      <c r="IG81" s="962"/>
      <c r="IH81" s="962"/>
      <c r="II81" s="962"/>
      <c r="IJ81" s="962"/>
      <c r="IK81" s="962"/>
      <c r="IL81" s="962"/>
      <c r="IM81" s="962"/>
      <c r="IN81" s="962"/>
      <c r="IO81" s="962"/>
      <c r="IP81" s="962"/>
      <c r="IQ81" s="962"/>
      <c r="IR81" s="962"/>
      <c r="IS81" s="962"/>
      <c r="IT81" s="962"/>
      <c r="IU81" s="962"/>
      <c r="IV81" s="962"/>
    </row>
    <row r="82" spans="1:256" s="1041" customFormat="1" ht="15" customHeight="1">
      <c r="A82" s="958"/>
      <c r="B82" s="958"/>
      <c r="C82" s="958"/>
      <c r="D82" s="1006"/>
      <c r="E82" s="1006"/>
      <c r="F82" s="1006"/>
      <c r="G82" s="975"/>
      <c r="H82" s="975"/>
      <c r="I82" s="962"/>
      <c r="J82" s="964"/>
      <c r="K82" s="962"/>
      <c r="L82" s="962"/>
      <c r="M82" s="964"/>
      <c r="N82" s="962"/>
      <c r="O82" s="962"/>
      <c r="P82" s="962"/>
      <c r="Q82" s="962"/>
      <c r="R82" s="962"/>
      <c r="S82" s="962"/>
      <c r="T82" s="962"/>
      <c r="U82" s="962"/>
      <c r="V82" s="962"/>
      <c r="W82" s="962"/>
      <c r="X82" s="962"/>
      <c r="Y82" s="962"/>
      <c r="Z82" s="962"/>
      <c r="AA82" s="962"/>
      <c r="AB82" s="962"/>
      <c r="AC82" s="962"/>
      <c r="AD82" s="962"/>
      <c r="AE82" s="962"/>
      <c r="AF82" s="962"/>
      <c r="AG82" s="962"/>
      <c r="AH82" s="962"/>
      <c r="AI82" s="962"/>
      <c r="AJ82" s="962"/>
      <c r="AK82" s="962"/>
      <c r="AL82" s="962"/>
      <c r="AM82" s="962"/>
      <c r="AN82" s="962"/>
      <c r="AO82" s="962"/>
      <c r="AP82" s="962"/>
      <c r="AQ82" s="962"/>
      <c r="AR82" s="962"/>
      <c r="AS82" s="962"/>
      <c r="AT82" s="962"/>
      <c r="AU82" s="962"/>
      <c r="AV82" s="962"/>
      <c r="AW82" s="962"/>
      <c r="AX82" s="962"/>
      <c r="AY82" s="962"/>
      <c r="AZ82" s="962"/>
      <c r="BA82" s="962"/>
      <c r="BB82" s="962"/>
      <c r="BC82" s="962"/>
      <c r="BD82" s="962"/>
      <c r="BE82" s="962"/>
      <c r="BF82" s="962"/>
      <c r="BG82" s="962"/>
      <c r="BH82" s="962"/>
      <c r="BI82" s="962"/>
      <c r="BJ82" s="962"/>
      <c r="BK82" s="962"/>
      <c r="BL82" s="962"/>
      <c r="BM82" s="962"/>
      <c r="BN82" s="962"/>
      <c r="BO82" s="962"/>
      <c r="BP82" s="962"/>
      <c r="BQ82" s="962"/>
      <c r="BR82" s="962"/>
      <c r="BS82" s="962"/>
      <c r="BT82" s="962"/>
      <c r="BU82" s="962"/>
      <c r="BV82" s="962"/>
      <c r="BW82" s="962"/>
      <c r="BX82" s="962"/>
      <c r="BY82" s="962"/>
      <c r="BZ82" s="962"/>
      <c r="CA82" s="962"/>
      <c r="CB82" s="962"/>
      <c r="CC82" s="962"/>
      <c r="CD82" s="962"/>
      <c r="CE82" s="962"/>
      <c r="CF82" s="962"/>
      <c r="CG82" s="962"/>
      <c r="CH82" s="962"/>
      <c r="CI82" s="962"/>
      <c r="CJ82" s="962"/>
      <c r="CK82" s="962"/>
      <c r="CL82" s="962"/>
      <c r="CM82" s="962"/>
      <c r="CN82" s="962"/>
      <c r="CO82" s="962"/>
      <c r="CP82" s="962"/>
      <c r="CQ82" s="962"/>
      <c r="CR82" s="962"/>
      <c r="CS82" s="962"/>
      <c r="CT82" s="962"/>
      <c r="CU82" s="962"/>
      <c r="CV82" s="962"/>
      <c r="CW82" s="962"/>
      <c r="CX82" s="962"/>
      <c r="CY82" s="962"/>
      <c r="CZ82" s="962"/>
      <c r="DA82" s="962"/>
      <c r="DB82" s="962"/>
      <c r="DC82" s="962"/>
      <c r="DD82" s="962"/>
      <c r="DE82" s="962"/>
      <c r="DF82" s="962"/>
      <c r="DG82" s="962"/>
      <c r="DH82" s="962"/>
      <c r="DI82" s="962"/>
      <c r="DJ82" s="962"/>
      <c r="DK82" s="962"/>
      <c r="DL82" s="962"/>
      <c r="DM82" s="962"/>
      <c r="DN82" s="962"/>
      <c r="DO82" s="962"/>
      <c r="DP82" s="962"/>
      <c r="DQ82" s="962"/>
      <c r="DR82" s="962"/>
      <c r="DS82" s="962"/>
      <c r="DT82" s="962"/>
      <c r="DU82" s="962"/>
      <c r="DV82" s="962"/>
      <c r="DW82" s="962"/>
      <c r="DX82" s="962"/>
      <c r="DY82" s="962"/>
      <c r="DZ82" s="962"/>
      <c r="EA82" s="962"/>
      <c r="EB82" s="962"/>
      <c r="EC82" s="962"/>
      <c r="ED82" s="962"/>
      <c r="EE82" s="962"/>
      <c r="EF82" s="962"/>
      <c r="EG82" s="962"/>
      <c r="EH82" s="962"/>
      <c r="EI82" s="962"/>
      <c r="EJ82" s="962"/>
      <c r="EK82" s="962"/>
      <c r="EL82" s="962"/>
      <c r="EM82" s="962"/>
      <c r="EN82" s="962"/>
      <c r="EO82" s="962"/>
      <c r="EP82" s="962"/>
      <c r="EQ82" s="962"/>
      <c r="ER82" s="962"/>
      <c r="ES82" s="962"/>
      <c r="ET82" s="962"/>
      <c r="EU82" s="962"/>
      <c r="EV82" s="962"/>
      <c r="EW82" s="962"/>
      <c r="EX82" s="962"/>
      <c r="EY82" s="962"/>
      <c r="EZ82" s="962"/>
      <c r="FA82" s="962"/>
      <c r="FB82" s="962"/>
      <c r="FC82" s="962"/>
      <c r="FD82" s="962"/>
      <c r="FE82" s="962"/>
      <c r="FF82" s="962"/>
      <c r="FG82" s="962"/>
      <c r="FH82" s="962"/>
      <c r="FI82" s="962"/>
      <c r="FJ82" s="962"/>
      <c r="FK82" s="962"/>
      <c r="FL82" s="962"/>
      <c r="FM82" s="962"/>
      <c r="FN82" s="962"/>
      <c r="FO82" s="962"/>
      <c r="FP82" s="962"/>
      <c r="FQ82" s="962"/>
      <c r="FR82" s="962"/>
      <c r="FS82" s="962"/>
      <c r="FT82" s="962"/>
      <c r="FU82" s="962"/>
      <c r="FV82" s="962"/>
      <c r="FW82" s="962"/>
      <c r="FX82" s="962"/>
      <c r="FY82" s="962"/>
      <c r="FZ82" s="962"/>
      <c r="GA82" s="962"/>
      <c r="GB82" s="962"/>
      <c r="GC82" s="962"/>
      <c r="GD82" s="962"/>
      <c r="GE82" s="962"/>
      <c r="GF82" s="962"/>
      <c r="GG82" s="962"/>
      <c r="GH82" s="962"/>
      <c r="GI82" s="962"/>
      <c r="GJ82" s="962"/>
      <c r="GK82" s="962"/>
      <c r="GL82" s="962"/>
      <c r="GM82" s="962"/>
      <c r="GN82" s="962"/>
      <c r="GO82" s="962"/>
      <c r="GP82" s="962"/>
      <c r="GQ82" s="962"/>
      <c r="GR82" s="962"/>
      <c r="GS82" s="962"/>
      <c r="GT82" s="962"/>
      <c r="GU82" s="962"/>
      <c r="GV82" s="962"/>
      <c r="GW82" s="962"/>
      <c r="GX82" s="962"/>
      <c r="GY82" s="962"/>
      <c r="GZ82" s="962"/>
      <c r="HA82" s="962"/>
      <c r="HB82" s="962"/>
      <c r="HC82" s="962"/>
      <c r="HD82" s="962"/>
      <c r="HE82" s="962"/>
      <c r="HF82" s="962"/>
      <c r="HG82" s="962"/>
      <c r="HH82" s="962"/>
      <c r="HI82" s="962"/>
      <c r="HJ82" s="962"/>
      <c r="HK82" s="962"/>
      <c r="HL82" s="962"/>
      <c r="HM82" s="962"/>
      <c r="HN82" s="962"/>
      <c r="HO82" s="962"/>
      <c r="HP82" s="962"/>
      <c r="HQ82" s="962"/>
      <c r="HR82" s="962"/>
      <c r="HS82" s="962"/>
      <c r="HT82" s="962"/>
      <c r="HU82" s="962"/>
      <c r="HV82" s="962"/>
      <c r="HW82" s="962"/>
      <c r="HX82" s="962"/>
      <c r="HY82" s="962"/>
      <c r="HZ82" s="962"/>
      <c r="IA82" s="962"/>
      <c r="IB82" s="962"/>
      <c r="IC82" s="962"/>
      <c r="ID82" s="962"/>
      <c r="IE82" s="962"/>
      <c r="IF82" s="962"/>
      <c r="IG82" s="962"/>
      <c r="IH82" s="962"/>
      <c r="II82" s="962"/>
      <c r="IJ82" s="962"/>
      <c r="IK82" s="962"/>
      <c r="IL82" s="962"/>
      <c r="IM82" s="962"/>
      <c r="IN82" s="962"/>
      <c r="IO82" s="962"/>
      <c r="IP82" s="962"/>
      <c r="IQ82" s="962"/>
      <c r="IR82" s="962"/>
      <c r="IS82" s="962"/>
      <c r="IT82" s="962"/>
      <c r="IU82" s="962"/>
      <c r="IV82" s="962"/>
    </row>
    <row r="83" spans="1:256" s="1041" customFormat="1" ht="15" customHeight="1">
      <c r="A83" s="958"/>
      <c r="B83" s="958"/>
      <c r="C83" s="958"/>
      <c r="D83" s="1006"/>
      <c r="E83" s="1006"/>
      <c r="F83" s="1006"/>
      <c r="G83" s="975"/>
      <c r="H83" s="975"/>
      <c r="I83" s="962"/>
      <c r="J83" s="964"/>
      <c r="K83" s="962"/>
      <c r="L83" s="962"/>
      <c r="M83" s="964"/>
      <c r="N83" s="962"/>
      <c r="O83" s="962"/>
      <c r="P83" s="962"/>
      <c r="Q83" s="962"/>
      <c r="R83" s="962"/>
      <c r="S83" s="962"/>
      <c r="T83" s="962"/>
      <c r="U83" s="962"/>
      <c r="V83" s="962"/>
      <c r="W83" s="962"/>
      <c r="X83" s="962"/>
      <c r="Y83" s="962"/>
      <c r="Z83" s="962"/>
      <c r="AA83" s="962"/>
      <c r="AB83" s="962"/>
      <c r="AC83" s="962"/>
      <c r="AD83" s="962"/>
      <c r="AE83" s="962"/>
      <c r="AF83" s="962"/>
      <c r="AG83" s="962"/>
      <c r="AH83" s="962"/>
      <c r="AI83" s="962"/>
      <c r="AJ83" s="962"/>
      <c r="AK83" s="962"/>
      <c r="AL83" s="962"/>
      <c r="AM83" s="962"/>
      <c r="AN83" s="962"/>
      <c r="AO83" s="962"/>
      <c r="AP83" s="962"/>
      <c r="AQ83" s="962"/>
      <c r="AR83" s="962"/>
      <c r="AS83" s="962"/>
      <c r="AT83" s="962"/>
      <c r="AU83" s="962"/>
      <c r="AV83" s="962"/>
      <c r="AW83" s="962"/>
      <c r="AX83" s="962"/>
      <c r="AY83" s="962"/>
      <c r="AZ83" s="962"/>
      <c r="BA83" s="962"/>
      <c r="BB83" s="962"/>
      <c r="BC83" s="962"/>
      <c r="BD83" s="962"/>
      <c r="BE83" s="962"/>
      <c r="BF83" s="962"/>
      <c r="BG83" s="962"/>
      <c r="BH83" s="962"/>
      <c r="BI83" s="962"/>
      <c r="BJ83" s="962"/>
      <c r="BK83" s="962"/>
      <c r="BL83" s="962"/>
      <c r="BM83" s="962"/>
      <c r="BN83" s="962"/>
      <c r="BO83" s="962"/>
      <c r="BP83" s="962"/>
      <c r="BQ83" s="962"/>
      <c r="BR83" s="962"/>
      <c r="BS83" s="962"/>
      <c r="BT83" s="962"/>
      <c r="BU83" s="962"/>
      <c r="BV83" s="962"/>
      <c r="BW83" s="962"/>
      <c r="BX83" s="962"/>
      <c r="BY83" s="962"/>
      <c r="BZ83" s="962"/>
      <c r="CA83" s="962"/>
      <c r="CB83" s="962"/>
      <c r="CC83" s="962"/>
      <c r="CD83" s="962"/>
      <c r="CE83" s="962"/>
      <c r="CF83" s="962"/>
      <c r="CG83" s="962"/>
      <c r="CH83" s="962"/>
      <c r="CI83" s="962"/>
      <c r="CJ83" s="962"/>
      <c r="CK83" s="962"/>
      <c r="CL83" s="962"/>
      <c r="CM83" s="962"/>
      <c r="CN83" s="962"/>
      <c r="CO83" s="962"/>
      <c r="CP83" s="962"/>
      <c r="CQ83" s="962"/>
      <c r="CR83" s="962"/>
      <c r="CS83" s="962"/>
      <c r="CT83" s="962"/>
      <c r="CU83" s="962"/>
      <c r="CV83" s="962"/>
      <c r="CW83" s="962"/>
      <c r="CX83" s="962"/>
      <c r="CY83" s="962"/>
      <c r="CZ83" s="962"/>
      <c r="DA83" s="962"/>
      <c r="DB83" s="962"/>
      <c r="DC83" s="962"/>
      <c r="DD83" s="962"/>
      <c r="DE83" s="962"/>
      <c r="DF83" s="962"/>
      <c r="DG83" s="962"/>
      <c r="DH83" s="962"/>
      <c r="DI83" s="962"/>
      <c r="DJ83" s="962"/>
      <c r="DK83" s="962"/>
      <c r="DL83" s="962"/>
      <c r="DM83" s="962"/>
      <c r="DN83" s="962"/>
      <c r="DO83" s="962"/>
      <c r="DP83" s="962"/>
      <c r="DQ83" s="962"/>
      <c r="DR83" s="962"/>
      <c r="DS83" s="962"/>
      <c r="DT83" s="962"/>
      <c r="DU83" s="962"/>
      <c r="DV83" s="962"/>
      <c r="DW83" s="962"/>
      <c r="DX83" s="962"/>
      <c r="DY83" s="962"/>
      <c r="DZ83" s="962"/>
      <c r="EA83" s="962"/>
      <c r="EB83" s="962"/>
      <c r="EC83" s="962"/>
      <c r="ED83" s="962"/>
      <c r="EE83" s="962"/>
      <c r="EF83" s="962"/>
      <c r="EG83" s="962"/>
      <c r="EH83" s="962"/>
      <c r="EI83" s="962"/>
      <c r="EJ83" s="962"/>
      <c r="EK83" s="962"/>
      <c r="EL83" s="962"/>
      <c r="EM83" s="962"/>
      <c r="EN83" s="962"/>
      <c r="EO83" s="962"/>
      <c r="EP83" s="962"/>
      <c r="EQ83" s="962"/>
      <c r="ER83" s="962"/>
      <c r="ES83" s="962"/>
      <c r="ET83" s="962"/>
      <c r="EU83" s="962"/>
      <c r="EV83" s="962"/>
      <c r="EW83" s="962"/>
      <c r="EX83" s="962"/>
      <c r="EY83" s="962"/>
      <c r="EZ83" s="962"/>
      <c r="FA83" s="962"/>
      <c r="FB83" s="962"/>
      <c r="FC83" s="962"/>
      <c r="FD83" s="962"/>
      <c r="FE83" s="962"/>
      <c r="FF83" s="962"/>
      <c r="FG83" s="962"/>
      <c r="FH83" s="962"/>
      <c r="FI83" s="962"/>
      <c r="FJ83" s="962"/>
      <c r="FK83" s="962"/>
      <c r="FL83" s="962"/>
      <c r="FM83" s="962"/>
      <c r="FN83" s="962"/>
      <c r="FO83" s="962"/>
      <c r="FP83" s="962"/>
      <c r="FQ83" s="962"/>
      <c r="FR83" s="962"/>
      <c r="FS83" s="962"/>
      <c r="FT83" s="962"/>
      <c r="FU83" s="962"/>
      <c r="FV83" s="962"/>
      <c r="FW83" s="962"/>
      <c r="FX83" s="962"/>
      <c r="FY83" s="962"/>
      <c r="FZ83" s="962"/>
      <c r="GA83" s="962"/>
      <c r="GB83" s="962"/>
      <c r="GC83" s="962"/>
      <c r="GD83" s="962"/>
      <c r="GE83" s="962"/>
      <c r="GF83" s="962"/>
      <c r="GG83" s="962"/>
      <c r="GH83" s="962"/>
      <c r="GI83" s="962"/>
      <c r="GJ83" s="962"/>
      <c r="GK83" s="962"/>
      <c r="GL83" s="962"/>
      <c r="GM83" s="962"/>
      <c r="GN83" s="962"/>
      <c r="GO83" s="962"/>
      <c r="GP83" s="962"/>
      <c r="GQ83" s="962"/>
      <c r="GR83" s="962"/>
      <c r="GS83" s="962"/>
      <c r="GT83" s="962"/>
      <c r="GU83" s="962"/>
      <c r="GV83" s="962"/>
      <c r="GW83" s="962"/>
      <c r="GX83" s="962"/>
      <c r="GY83" s="962"/>
      <c r="GZ83" s="962"/>
      <c r="HA83" s="962"/>
      <c r="HB83" s="962"/>
      <c r="HC83" s="962"/>
      <c r="HD83" s="962"/>
      <c r="HE83" s="962"/>
      <c r="HF83" s="962"/>
      <c r="HG83" s="962"/>
      <c r="HH83" s="962"/>
      <c r="HI83" s="962"/>
      <c r="HJ83" s="962"/>
      <c r="HK83" s="962"/>
      <c r="HL83" s="962"/>
      <c r="HM83" s="962"/>
      <c r="HN83" s="962"/>
      <c r="HO83" s="962"/>
      <c r="HP83" s="962"/>
      <c r="HQ83" s="962"/>
      <c r="HR83" s="962"/>
      <c r="HS83" s="962"/>
      <c r="HT83" s="962"/>
      <c r="HU83" s="962"/>
      <c r="HV83" s="962"/>
      <c r="HW83" s="962"/>
      <c r="HX83" s="962"/>
      <c r="HY83" s="962"/>
      <c r="HZ83" s="962"/>
      <c r="IA83" s="962"/>
      <c r="IB83" s="962"/>
      <c r="IC83" s="962"/>
      <c r="ID83" s="962"/>
      <c r="IE83" s="962"/>
      <c r="IF83" s="962"/>
      <c r="IG83" s="962"/>
      <c r="IH83" s="962"/>
      <c r="II83" s="962"/>
      <c r="IJ83" s="962"/>
      <c r="IK83" s="962"/>
      <c r="IL83" s="962"/>
      <c r="IM83" s="962"/>
      <c r="IN83" s="962"/>
      <c r="IO83" s="962"/>
      <c r="IP83" s="962"/>
      <c r="IQ83" s="962"/>
      <c r="IR83" s="962"/>
      <c r="IS83" s="962"/>
      <c r="IT83" s="962"/>
      <c r="IU83" s="962"/>
      <c r="IV83" s="962"/>
    </row>
    <row r="84" spans="1:256" s="1041" customFormat="1" ht="15" customHeight="1">
      <c r="A84" s="958"/>
      <c r="B84" s="958"/>
      <c r="C84" s="958"/>
      <c r="D84" s="1006"/>
      <c r="E84" s="1006"/>
      <c r="F84" s="1006"/>
      <c r="G84" s="975"/>
      <c r="H84" s="975"/>
      <c r="I84" s="962"/>
      <c r="J84" s="964"/>
      <c r="K84" s="962"/>
      <c r="L84" s="962"/>
      <c r="M84" s="964"/>
      <c r="N84" s="962"/>
      <c r="O84" s="962"/>
      <c r="P84" s="962"/>
      <c r="Q84" s="962"/>
      <c r="R84" s="962"/>
      <c r="S84" s="962"/>
      <c r="T84" s="962"/>
      <c r="U84" s="962"/>
      <c r="V84" s="962"/>
      <c r="W84" s="962"/>
      <c r="X84" s="962"/>
      <c r="Y84" s="962"/>
      <c r="Z84" s="962"/>
      <c r="AA84" s="962"/>
      <c r="AB84" s="962"/>
      <c r="AC84" s="962"/>
      <c r="AD84" s="962"/>
      <c r="AE84" s="962"/>
      <c r="AF84" s="962"/>
      <c r="AG84" s="962"/>
      <c r="AH84" s="962"/>
      <c r="AI84" s="962"/>
      <c r="AJ84" s="962"/>
      <c r="AK84" s="962"/>
      <c r="AL84" s="962"/>
      <c r="AM84" s="962"/>
      <c r="AN84" s="962"/>
      <c r="AO84" s="962"/>
      <c r="AP84" s="962"/>
      <c r="AQ84" s="962"/>
      <c r="AR84" s="962"/>
      <c r="AS84" s="962"/>
      <c r="AT84" s="962"/>
      <c r="AU84" s="962"/>
      <c r="AV84" s="962"/>
      <c r="AW84" s="962"/>
      <c r="AX84" s="962"/>
      <c r="AY84" s="962"/>
      <c r="AZ84" s="962"/>
      <c r="BA84" s="962"/>
      <c r="BB84" s="962"/>
      <c r="BC84" s="962"/>
      <c r="BD84" s="962"/>
      <c r="BE84" s="962"/>
      <c r="BF84" s="962"/>
      <c r="BG84" s="962"/>
      <c r="BH84" s="962"/>
      <c r="BI84" s="962"/>
      <c r="BJ84" s="962"/>
      <c r="BK84" s="962"/>
      <c r="BL84" s="962"/>
      <c r="BM84" s="962"/>
      <c r="BN84" s="962"/>
      <c r="BO84" s="962"/>
      <c r="BP84" s="962"/>
      <c r="BQ84" s="962"/>
      <c r="BR84" s="962"/>
      <c r="BS84" s="962"/>
      <c r="BT84" s="962"/>
      <c r="BU84" s="962"/>
      <c r="BV84" s="962"/>
      <c r="BW84" s="962"/>
      <c r="BX84" s="962"/>
      <c r="BY84" s="962"/>
      <c r="BZ84" s="962"/>
      <c r="CA84" s="962"/>
      <c r="CB84" s="962"/>
      <c r="CC84" s="962"/>
      <c r="CD84" s="962"/>
      <c r="CE84" s="962"/>
      <c r="CF84" s="962"/>
      <c r="CG84" s="962"/>
      <c r="CH84" s="962"/>
      <c r="CI84" s="962"/>
      <c r="CJ84" s="962"/>
      <c r="CK84" s="962"/>
      <c r="CL84" s="962"/>
      <c r="CM84" s="962"/>
      <c r="CN84" s="962"/>
      <c r="CO84" s="962"/>
      <c r="CP84" s="962"/>
      <c r="CQ84" s="962"/>
      <c r="CR84" s="962"/>
      <c r="CS84" s="962"/>
      <c r="CT84" s="962"/>
      <c r="CU84" s="962"/>
      <c r="CV84" s="962"/>
      <c r="CW84" s="962"/>
      <c r="CX84" s="962"/>
      <c r="CY84" s="962"/>
      <c r="CZ84" s="962"/>
      <c r="DA84" s="962"/>
      <c r="DB84" s="962"/>
      <c r="DC84" s="962"/>
      <c r="DD84" s="962"/>
      <c r="DE84" s="962"/>
      <c r="DF84" s="962"/>
      <c r="DG84" s="962"/>
      <c r="DH84" s="962"/>
      <c r="DI84" s="962"/>
      <c r="DJ84" s="962"/>
      <c r="DK84" s="962"/>
      <c r="DL84" s="962"/>
      <c r="DM84" s="962"/>
      <c r="DN84" s="962"/>
      <c r="DO84" s="962"/>
      <c r="DP84" s="962"/>
      <c r="DQ84" s="962"/>
      <c r="DR84" s="962"/>
      <c r="DS84" s="962"/>
      <c r="DT84" s="962"/>
      <c r="DU84" s="962"/>
      <c r="DV84" s="962"/>
      <c r="DW84" s="962"/>
      <c r="DX84" s="962"/>
      <c r="DY84" s="962"/>
      <c r="DZ84" s="962"/>
      <c r="EA84" s="962"/>
      <c r="EB84" s="962"/>
      <c r="EC84" s="962"/>
      <c r="ED84" s="962"/>
      <c r="EE84" s="962"/>
      <c r="EF84" s="962"/>
      <c r="EG84" s="962"/>
      <c r="EH84" s="962"/>
      <c r="EI84" s="962"/>
      <c r="EJ84" s="962"/>
      <c r="EK84" s="962"/>
      <c r="EL84" s="962"/>
      <c r="EM84" s="962"/>
      <c r="EN84" s="962"/>
      <c r="EO84" s="962"/>
      <c r="EP84" s="962"/>
      <c r="EQ84" s="962"/>
      <c r="ER84" s="962"/>
      <c r="ES84" s="962"/>
      <c r="ET84" s="962"/>
      <c r="EU84" s="962"/>
      <c r="EV84" s="962"/>
      <c r="EW84" s="962"/>
      <c r="EX84" s="962"/>
      <c r="EY84" s="962"/>
      <c r="EZ84" s="962"/>
      <c r="FA84" s="962"/>
      <c r="FB84" s="962"/>
      <c r="FC84" s="962"/>
      <c r="FD84" s="962"/>
      <c r="FE84" s="962"/>
      <c r="FF84" s="962"/>
      <c r="FG84" s="962"/>
      <c r="FH84" s="962"/>
      <c r="FI84" s="962"/>
      <c r="FJ84" s="962"/>
      <c r="FK84" s="962"/>
      <c r="FL84" s="962"/>
      <c r="FM84" s="962"/>
      <c r="FN84" s="962"/>
      <c r="FO84" s="962"/>
      <c r="FP84" s="962"/>
      <c r="FQ84" s="962"/>
      <c r="FR84" s="962"/>
      <c r="FS84" s="962"/>
      <c r="FT84" s="962"/>
      <c r="FU84" s="962"/>
      <c r="FV84" s="962"/>
      <c r="FW84" s="962"/>
      <c r="FX84" s="962"/>
      <c r="FY84" s="962"/>
      <c r="FZ84" s="962"/>
      <c r="GA84" s="962"/>
      <c r="GB84" s="962"/>
      <c r="GC84" s="962"/>
      <c r="GD84" s="962"/>
      <c r="GE84" s="962"/>
      <c r="GF84" s="962"/>
      <c r="GG84" s="962"/>
      <c r="GH84" s="962"/>
      <c r="GI84" s="962"/>
      <c r="GJ84" s="962"/>
      <c r="GK84" s="962"/>
      <c r="GL84" s="962"/>
      <c r="GM84" s="962"/>
      <c r="GN84" s="962"/>
      <c r="GO84" s="962"/>
      <c r="GP84" s="962"/>
      <c r="GQ84" s="962"/>
      <c r="GR84" s="962"/>
      <c r="GS84" s="962"/>
      <c r="GT84" s="962"/>
      <c r="GU84" s="962"/>
      <c r="GV84" s="962"/>
      <c r="GW84" s="962"/>
      <c r="GX84" s="962"/>
      <c r="GY84" s="962"/>
      <c r="GZ84" s="962"/>
      <c r="HA84" s="962"/>
      <c r="HB84" s="962"/>
      <c r="HC84" s="962"/>
      <c r="HD84" s="962"/>
      <c r="HE84" s="962"/>
      <c r="HF84" s="962"/>
      <c r="HG84" s="962"/>
      <c r="HH84" s="962"/>
      <c r="HI84" s="962"/>
      <c r="HJ84" s="962"/>
      <c r="HK84" s="962"/>
      <c r="HL84" s="962"/>
      <c r="HM84" s="962"/>
      <c r="HN84" s="962"/>
      <c r="HO84" s="962"/>
      <c r="HP84" s="962"/>
      <c r="HQ84" s="962"/>
      <c r="HR84" s="962"/>
      <c r="HS84" s="962"/>
      <c r="HT84" s="962"/>
      <c r="HU84" s="962"/>
      <c r="HV84" s="962"/>
      <c r="HW84" s="962"/>
      <c r="HX84" s="962"/>
      <c r="HY84" s="962"/>
      <c r="HZ84" s="962"/>
      <c r="IA84" s="962"/>
      <c r="IB84" s="962"/>
      <c r="IC84" s="962"/>
      <c r="ID84" s="962"/>
      <c r="IE84" s="962"/>
      <c r="IF84" s="962"/>
      <c r="IG84" s="962"/>
      <c r="IH84" s="962"/>
      <c r="II84" s="962"/>
      <c r="IJ84" s="962"/>
      <c r="IK84" s="962"/>
      <c r="IL84" s="962"/>
      <c r="IM84" s="962"/>
      <c r="IN84" s="962"/>
      <c r="IO84" s="962"/>
      <c r="IP84" s="962"/>
      <c r="IQ84" s="962"/>
      <c r="IR84" s="962"/>
      <c r="IS84" s="962"/>
      <c r="IT84" s="962"/>
      <c r="IU84" s="962"/>
      <c r="IV84" s="962"/>
    </row>
    <row r="85" spans="1:256" s="1041" customFormat="1" ht="15" customHeight="1">
      <c r="A85" s="958"/>
      <c r="B85" s="958"/>
      <c r="C85" s="958"/>
      <c r="D85" s="1006"/>
      <c r="E85" s="1006"/>
      <c r="F85" s="1006"/>
      <c r="G85" s="975"/>
      <c r="H85" s="975"/>
      <c r="I85" s="962"/>
      <c r="J85" s="964"/>
      <c r="K85" s="962"/>
      <c r="L85" s="962"/>
      <c r="M85" s="964"/>
      <c r="N85" s="962"/>
      <c r="O85" s="962"/>
      <c r="P85" s="962"/>
      <c r="Q85" s="962"/>
      <c r="R85" s="962"/>
      <c r="S85" s="962"/>
      <c r="T85" s="962"/>
      <c r="U85" s="962"/>
      <c r="V85" s="962"/>
      <c r="W85" s="962"/>
      <c r="X85" s="962"/>
      <c r="Y85" s="962"/>
      <c r="Z85" s="962"/>
      <c r="AA85" s="962"/>
      <c r="AB85" s="962"/>
      <c r="AC85" s="962"/>
      <c r="AD85" s="962"/>
      <c r="AE85" s="962"/>
      <c r="AF85" s="962"/>
      <c r="AG85" s="962"/>
      <c r="AH85" s="962"/>
      <c r="AI85" s="962"/>
      <c r="AJ85" s="962"/>
      <c r="AK85" s="962"/>
      <c r="AL85" s="962"/>
      <c r="AM85" s="962"/>
      <c r="AN85" s="962"/>
      <c r="AO85" s="962"/>
      <c r="AP85" s="962"/>
      <c r="AQ85" s="962"/>
      <c r="AR85" s="962"/>
      <c r="AS85" s="962"/>
      <c r="AT85" s="962"/>
      <c r="AU85" s="962"/>
      <c r="AV85" s="962"/>
      <c r="AW85" s="962"/>
      <c r="AX85" s="962"/>
      <c r="AY85" s="962"/>
      <c r="AZ85" s="962"/>
      <c r="BA85" s="962"/>
      <c r="BB85" s="962"/>
      <c r="BC85" s="962"/>
      <c r="BD85" s="962"/>
      <c r="BE85" s="962"/>
      <c r="BF85" s="962"/>
      <c r="BG85" s="962"/>
      <c r="BH85" s="962"/>
      <c r="BI85" s="962"/>
      <c r="BJ85" s="962"/>
      <c r="BK85" s="962"/>
      <c r="BL85" s="962"/>
      <c r="BM85" s="962"/>
      <c r="BN85" s="962"/>
      <c r="BO85" s="962"/>
      <c r="BP85" s="962"/>
      <c r="BQ85" s="962"/>
      <c r="BR85" s="962"/>
      <c r="BS85" s="962"/>
      <c r="BT85" s="962"/>
      <c r="BU85" s="962"/>
      <c r="BV85" s="962"/>
      <c r="BW85" s="962"/>
      <c r="BX85" s="962"/>
      <c r="BY85" s="962"/>
      <c r="BZ85" s="962"/>
      <c r="CA85" s="962"/>
      <c r="CB85" s="962"/>
      <c r="CC85" s="962"/>
      <c r="CD85" s="962"/>
      <c r="CE85" s="962"/>
      <c r="CF85" s="962"/>
      <c r="CG85" s="962"/>
      <c r="CH85" s="962"/>
      <c r="CI85" s="962"/>
      <c r="CJ85" s="962"/>
      <c r="CK85" s="962"/>
      <c r="CL85" s="962"/>
      <c r="CM85" s="962"/>
      <c r="CN85" s="962"/>
      <c r="CO85" s="962"/>
      <c r="CP85" s="962"/>
      <c r="CQ85" s="962"/>
      <c r="CR85" s="962"/>
      <c r="CS85" s="962"/>
      <c r="CT85" s="962"/>
      <c r="CU85" s="962"/>
      <c r="CV85" s="962"/>
      <c r="CW85" s="962"/>
      <c r="CX85" s="962"/>
      <c r="CY85" s="962"/>
      <c r="CZ85" s="962"/>
      <c r="DA85" s="962"/>
      <c r="DB85" s="962"/>
      <c r="DC85" s="962"/>
      <c r="DD85" s="962"/>
      <c r="DE85" s="962"/>
      <c r="DF85" s="962"/>
      <c r="DG85" s="962"/>
      <c r="DH85" s="962"/>
      <c r="DI85" s="962"/>
      <c r="DJ85" s="962"/>
      <c r="DK85" s="962"/>
      <c r="DL85" s="962"/>
      <c r="DM85" s="962"/>
      <c r="DN85" s="962"/>
      <c r="DO85" s="962"/>
      <c r="DP85" s="962"/>
      <c r="DQ85" s="962"/>
      <c r="DR85" s="962"/>
      <c r="DS85" s="962"/>
      <c r="DT85" s="962"/>
      <c r="DU85" s="962"/>
      <c r="DV85" s="962"/>
      <c r="DW85" s="962"/>
      <c r="DX85" s="962"/>
      <c r="DY85" s="962"/>
      <c r="DZ85" s="962"/>
      <c r="EA85" s="962"/>
      <c r="EB85" s="962"/>
      <c r="EC85" s="962"/>
      <c r="ED85" s="962"/>
      <c r="EE85" s="962"/>
      <c r="EF85" s="962"/>
      <c r="EG85" s="962"/>
      <c r="EH85" s="962"/>
      <c r="EI85" s="962"/>
      <c r="EJ85" s="962"/>
      <c r="EK85" s="962"/>
      <c r="EL85" s="962"/>
      <c r="EM85" s="962"/>
      <c r="EN85" s="962"/>
      <c r="EO85" s="962"/>
      <c r="EP85" s="962"/>
      <c r="EQ85" s="962"/>
      <c r="ER85" s="962"/>
      <c r="ES85" s="962"/>
      <c r="ET85" s="962"/>
      <c r="EU85" s="962"/>
      <c r="EV85" s="962"/>
      <c r="EW85" s="962"/>
      <c r="EX85" s="962"/>
      <c r="EY85" s="962"/>
      <c r="EZ85" s="962"/>
      <c r="FA85" s="962"/>
      <c r="FB85" s="962"/>
      <c r="FC85" s="962"/>
      <c r="FD85" s="962"/>
      <c r="FE85" s="962"/>
      <c r="FF85" s="962"/>
      <c r="FG85" s="962"/>
      <c r="FH85" s="962"/>
      <c r="FI85" s="962"/>
      <c r="FJ85" s="962"/>
      <c r="FK85" s="962"/>
      <c r="FL85" s="962"/>
      <c r="FM85" s="962"/>
      <c r="FN85" s="962"/>
      <c r="FO85" s="962"/>
      <c r="FP85" s="962"/>
      <c r="FQ85" s="962"/>
      <c r="FR85" s="962"/>
      <c r="FS85" s="962"/>
      <c r="FT85" s="962"/>
      <c r="FU85" s="962"/>
      <c r="FV85" s="962"/>
      <c r="FW85" s="962"/>
      <c r="FX85" s="962"/>
      <c r="FY85" s="962"/>
      <c r="FZ85" s="962"/>
      <c r="GA85" s="962"/>
      <c r="GB85" s="962"/>
      <c r="GC85" s="962"/>
      <c r="GD85" s="962"/>
      <c r="GE85" s="962"/>
      <c r="GF85" s="962"/>
      <c r="GG85" s="962"/>
      <c r="GH85" s="962"/>
      <c r="GI85" s="962"/>
      <c r="GJ85" s="962"/>
      <c r="GK85" s="962"/>
      <c r="GL85" s="962"/>
      <c r="GM85" s="962"/>
      <c r="GN85" s="962"/>
      <c r="GO85" s="962"/>
      <c r="GP85" s="962"/>
      <c r="GQ85" s="962"/>
      <c r="GR85" s="962"/>
      <c r="GS85" s="962"/>
      <c r="GT85" s="962"/>
      <c r="GU85" s="962"/>
      <c r="GV85" s="962"/>
      <c r="GW85" s="962"/>
      <c r="GX85" s="962"/>
      <c r="GY85" s="962"/>
      <c r="GZ85" s="962"/>
      <c r="HA85" s="962"/>
      <c r="HB85" s="962"/>
      <c r="HC85" s="962"/>
      <c r="HD85" s="962"/>
      <c r="HE85" s="962"/>
      <c r="HF85" s="962"/>
      <c r="HG85" s="962"/>
      <c r="HH85" s="962"/>
      <c r="HI85" s="962"/>
      <c r="HJ85" s="962"/>
      <c r="HK85" s="962"/>
      <c r="HL85" s="962"/>
      <c r="HM85" s="962"/>
      <c r="HN85" s="962"/>
      <c r="HO85" s="962"/>
      <c r="HP85" s="962"/>
      <c r="HQ85" s="962"/>
      <c r="HR85" s="962"/>
      <c r="HS85" s="962"/>
      <c r="HT85" s="962"/>
      <c r="HU85" s="962"/>
      <c r="HV85" s="962"/>
      <c r="HW85" s="962"/>
      <c r="HX85" s="962"/>
      <c r="HY85" s="962"/>
      <c r="HZ85" s="962"/>
      <c r="IA85" s="962"/>
      <c r="IB85" s="962"/>
      <c r="IC85" s="962"/>
      <c r="ID85" s="962"/>
      <c r="IE85" s="962"/>
      <c r="IF85" s="962"/>
      <c r="IG85" s="962"/>
      <c r="IH85" s="962"/>
      <c r="II85" s="962"/>
      <c r="IJ85" s="962"/>
      <c r="IK85" s="962"/>
      <c r="IL85" s="962"/>
      <c r="IM85" s="962"/>
      <c r="IN85" s="962"/>
      <c r="IO85" s="962"/>
      <c r="IP85" s="962"/>
      <c r="IQ85" s="962"/>
      <c r="IR85" s="962"/>
      <c r="IS85" s="962"/>
      <c r="IT85" s="962"/>
      <c r="IU85" s="962"/>
      <c r="IV85" s="962"/>
    </row>
    <row r="86" spans="1:256" s="1041" customFormat="1" ht="15" customHeight="1">
      <c r="A86" s="958"/>
      <c r="B86" s="958"/>
      <c r="C86" s="958"/>
      <c r="D86" s="1006"/>
      <c r="E86" s="1006"/>
      <c r="F86" s="1006"/>
      <c r="G86" s="975"/>
      <c r="H86" s="975"/>
      <c r="I86" s="962"/>
      <c r="J86" s="964"/>
      <c r="K86" s="962"/>
      <c r="L86" s="962"/>
      <c r="M86" s="964"/>
      <c r="N86" s="962"/>
      <c r="O86" s="962"/>
      <c r="P86" s="962"/>
      <c r="Q86" s="962"/>
      <c r="R86" s="962"/>
      <c r="S86" s="962"/>
      <c r="T86" s="962"/>
      <c r="U86" s="962"/>
      <c r="V86" s="962"/>
      <c r="W86" s="962"/>
      <c r="X86" s="962"/>
      <c r="Y86" s="962"/>
      <c r="Z86" s="962"/>
      <c r="AA86" s="962"/>
      <c r="AB86" s="962"/>
      <c r="AC86" s="962"/>
      <c r="AD86" s="962"/>
      <c r="AE86" s="962"/>
      <c r="AF86" s="962"/>
      <c r="AG86" s="962"/>
      <c r="AH86" s="962"/>
      <c r="AI86" s="962"/>
      <c r="AJ86" s="962"/>
      <c r="AK86" s="962"/>
      <c r="AL86" s="962"/>
      <c r="AM86" s="962"/>
      <c r="AN86" s="962"/>
      <c r="AO86" s="962"/>
      <c r="AP86" s="962"/>
      <c r="AQ86" s="962"/>
      <c r="AR86" s="962"/>
      <c r="AS86" s="962"/>
      <c r="AT86" s="962"/>
      <c r="AU86" s="962"/>
      <c r="AV86" s="962"/>
      <c r="AW86" s="962"/>
      <c r="AX86" s="962"/>
      <c r="AY86" s="962"/>
      <c r="AZ86" s="962"/>
      <c r="BA86" s="962"/>
      <c r="BB86" s="962"/>
      <c r="BC86" s="962"/>
      <c r="BD86" s="962"/>
      <c r="BE86" s="962"/>
      <c r="BF86" s="962"/>
      <c r="BG86" s="962"/>
      <c r="BH86" s="962"/>
      <c r="BI86" s="962"/>
      <c r="BJ86" s="962"/>
      <c r="BK86" s="962"/>
      <c r="BL86" s="962"/>
      <c r="BM86" s="962"/>
      <c r="BN86" s="962"/>
      <c r="BO86" s="962"/>
      <c r="BP86" s="962"/>
      <c r="BQ86" s="962"/>
      <c r="BR86" s="962"/>
      <c r="BS86" s="962"/>
      <c r="BT86" s="962"/>
      <c r="BU86" s="962"/>
      <c r="BV86" s="962"/>
      <c r="BW86" s="962"/>
      <c r="BX86" s="962"/>
      <c r="BY86" s="962"/>
      <c r="BZ86" s="962"/>
      <c r="CA86" s="962"/>
      <c r="CB86" s="962"/>
      <c r="CC86" s="962"/>
      <c r="CD86" s="962"/>
      <c r="CE86" s="962"/>
      <c r="CF86" s="962"/>
      <c r="CG86" s="962"/>
      <c r="CH86" s="962"/>
      <c r="CI86" s="962"/>
      <c r="CJ86" s="962"/>
      <c r="CK86" s="962"/>
      <c r="CL86" s="962"/>
      <c r="CM86" s="962"/>
      <c r="CN86" s="962"/>
      <c r="CO86" s="962"/>
      <c r="CP86" s="962"/>
      <c r="CQ86" s="962"/>
      <c r="CR86" s="962"/>
      <c r="CS86" s="962"/>
      <c r="CT86" s="962"/>
      <c r="CU86" s="962"/>
      <c r="CV86" s="962"/>
      <c r="CW86" s="962"/>
      <c r="CX86" s="962"/>
      <c r="CY86" s="962"/>
      <c r="CZ86" s="962"/>
      <c r="DA86" s="962"/>
      <c r="DB86" s="962"/>
      <c r="DC86" s="962"/>
      <c r="DD86" s="962"/>
      <c r="DE86" s="962"/>
      <c r="DF86" s="962"/>
      <c r="DG86" s="962"/>
      <c r="DH86" s="962"/>
      <c r="DI86" s="962"/>
      <c r="DJ86" s="962"/>
      <c r="DK86" s="962"/>
      <c r="DL86" s="962"/>
      <c r="DM86" s="962"/>
      <c r="DN86" s="962"/>
      <c r="DO86" s="962"/>
      <c r="DP86" s="962"/>
      <c r="DQ86" s="962"/>
      <c r="DR86" s="962"/>
      <c r="DS86" s="962"/>
      <c r="DT86" s="962"/>
      <c r="DU86" s="962"/>
      <c r="DV86" s="962"/>
      <c r="DW86" s="962"/>
      <c r="DX86" s="962"/>
      <c r="DY86" s="962"/>
      <c r="DZ86" s="962"/>
      <c r="EA86" s="962"/>
      <c r="EB86" s="962"/>
      <c r="EC86" s="962"/>
      <c r="ED86" s="962"/>
      <c r="EE86" s="962"/>
      <c r="EF86" s="962"/>
      <c r="EG86" s="962"/>
      <c r="EH86" s="962"/>
      <c r="EI86" s="962"/>
      <c r="EJ86" s="962"/>
      <c r="EK86" s="962"/>
      <c r="EL86" s="962"/>
      <c r="EM86" s="962"/>
      <c r="EN86" s="962"/>
      <c r="EO86" s="962"/>
      <c r="EP86" s="962"/>
      <c r="EQ86" s="962"/>
      <c r="ER86" s="962"/>
      <c r="ES86" s="962"/>
      <c r="ET86" s="962"/>
      <c r="EU86" s="962"/>
      <c r="EV86" s="962"/>
      <c r="EW86" s="962"/>
      <c r="EX86" s="962"/>
      <c r="EY86" s="962"/>
      <c r="EZ86" s="962"/>
      <c r="FA86" s="962"/>
      <c r="FB86" s="962"/>
      <c r="FC86" s="962"/>
      <c r="FD86" s="962"/>
      <c r="FE86" s="962"/>
      <c r="FF86" s="962"/>
      <c r="FG86" s="962"/>
      <c r="FH86" s="962"/>
      <c r="FI86" s="962"/>
      <c r="FJ86" s="962"/>
      <c r="FK86" s="962"/>
      <c r="FL86" s="962"/>
      <c r="FM86" s="962"/>
      <c r="FN86" s="962"/>
      <c r="FO86" s="962"/>
      <c r="FP86" s="962"/>
      <c r="FQ86" s="962"/>
      <c r="FR86" s="962"/>
      <c r="FS86" s="962"/>
      <c r="FT86" s="962"/>
      <c r="FU86" s="962"/>
      <c r="FV86" s="962"/>
      <c r="FW86" s="962"/>
      <c r="FX86" s="962"/>
      <c r="FY86" s="962"/>
      <c r="FZ86" s="962"/>
      <c r="GA86" s="962"/>
      <c r="GB86" s="962"/>
      <c r="GC86" s="962"/>
      <c r="GD86" s="962"/>
      <c r="GE86" s="962"/>
      <c r="GF86" s="962"/>
      <c r="GG86" s="962"/>
      <c r="GH86" s="962"/>
      <c r="GI86" s="962"/>
      <c r="GJ86" s="962"/>
      <c r="GK86" s="962"/>
      <c r="GL86" s="962"/>
      <c r="GM86" s="962"/>
      <c r="GN86" s="962"/>
      <c r="GO86" s="962"/>
      <c r="GP86" s="962"/>
      <c r="GQ86" s="962"/>
      <c r="GR86" s="962"/>
      <c r="GS86" s="962"/>
      <c r="GT86" s="962"/>
      <c r="GU86" s="962"/>
      <c r="GV86" s="962"/>
      <c r="GW86" s="962"/>
      <c r="GX86" s="962"/>
      <c r="GY86" s="962"/>
      <c r="GZ86" s="962"/>
      <c r="HA86" s="962"/>
      <c r="HB86" s="962"/>
      <c r="HC86" s="962"/>
      <c r="HD86" s="962"/>
      <c r="HE86" s="962"/>
      <c r="HF86" s="962"/>
      <c r="HG86" s="962"/>
      <c r="HH86" s="962"/>
      <c r="HI86" s="962"/>
      <c r="HJ86" s="962"/>
      <c r="HK86" s="962"/>
      <c r="HL86" s="962"/>
      <c r="HM86" s="962"/>
      <c r="HN86" s="962"/>
      <c r="HO86" s="962"/>
      <c r="HP86" s="962"/>
      <c r="HQ86" s="962"/>
      <c r="HR86" s="962"/>
      <c r="HS86" s="962"/>
      <c r="HT86" s="962"/>
      <c r="HU86" s="962"/>
      <c r="HV86" s="962"/>
      <c r="HW86" s="962"/>
      <c r="HX86" s="962"/>
      <c r="HY86" s="962"/>
      <c r="HZ86" s="962"/>
      <c r="IA86" s="962"/>
      <c r="IB86" s="962"/>
      <c r="IC86" s="962"/>
      <c r="ID86" s="962"/>
      <c r="IE86" s="962"/>
      <c r="IF86" s="962"/>
      <c r="IG86" s="962"/>
      <c r="IH86" s="962"/>
      <c r="II86" s="962"/>
      <c r="IJ86" s="962"/>
      <c r="IK86" s="962"/>
      <c r="IL86" s="962"/>
      <c r="IM86" s="962"/>
      <c r="IN86" s="962"/>
      <c r="IO86" s="962"/>
      <c r="IP86" s="962"/>
      <c r="IQ86" s="962"/>
      <c r="IR86" s="962"/>
      <c r="IS86" s="962"/>
      <c r="IT86" s="962"/>
      <c r="IU86" s="962"/>
      <c r="IV86" s="962"/>
    </row>
    <row r="87" spans="1:256" s="1041" customFormat="1" ht="15" customHeight="1">
      <c r="A87" s="958"/>
      <c r="B87" s="958"/>
      <c r="C87" s="958"/>
      <c r="D87" s="1006"/>
      <c r="E87" s="1006"/>
      <c r="F87" s="1006"/>
      <c r="G87" s="975"/>
      <c r="H87" s="975"/>
      <c r="I87" s="962"/>
      <c r="J87" s="964"/>
      <c r="K87" s="962"/>
      <c r="L87" s="962"/>
      <c r="M87" s="964"/>
      <c r="N87" s="962"/>
      <c r="O87" s="962"/>
      <c r="P87" s="962"/>
      <c r="Q87" s="962"/>
      <c r="R87" s="962"/>
      <c r="S87" s="962"/>
      <c r="T87" s="962"/>
      <c r="U87" s="962"/>
      <c r="V87" s="962"/>
      <c r="W87" s="962"/>
      <c r="X87" s="962"/>
      <c r="Y87" s="962"/>
      <c r="Z87" s="962"/>
      <c r="AA87" s="962"/>
      <c r="AB87" s="962"/>
      <c r="AC87" s="962"/>
      <c r="AD87" s="962"/>
      <c r="AE87" s="962"/>
      <c r="AF87" s="962"/>
      <c r="AG87" s="962"/>
      <c r="AH87" s="962"/>
      <c r="AI87" s="962"/>
      <c r="AJ87" s="962"/>
      <c r="AK87" s="962"/>
      <c r="AL87" s="962"/>
      <c r="AM87" s="962"/>
      <c r="AN87" s="962"/>
      <c r="AO87" s="962"/>
      <c r="AP87" s="962"/>
      <c r="AQ87" s="962"/>
      <c r="AR87" s="962"/>
      <c r="AS87" s="962"/>
      <c r="AT87" s="962"/>
      <c r="AU87" s="962"/>
      <c r="AV87" s="962"/>
      <c r="AW87" s="962"/>
      <c r="AX87" s="962"/>
      <c r="AY87" s="962"/>
      <c r="AZ87" s="962"/>
      <c r="BA87" s="962"/>
      <c r="BB87" s="962"/>
      <c r="BC87" s="962"/>
      <c r="BD87" s="962"/>
      <c r="BE87" s="962"/>
      <c r="BF87" s="962"/>
      <c r="BG87" s="962"/>
      <c r="BH87" s="962"/>
      <c r="BI87" s="962"/>
      <c r="BJ87" s="962"/>
      <c r="BK87" s="962"/>
      <c r="BL87" s="962"/>
      <c r="BM87" s="962"/>
      <c r="BN87" s="962"/>
      <c r="BO87" s="962"/>
      <c r="BP87" s="962"/>
      <c r="BQ87" s="962"/>
      <c r="BR87" s="962"/>
      <c r="BS87" s="962"/>
      <c r="BT87" s="962"/>
      <c r="BU87" s="962"/>
      <c r="BV87" s="962"/>
      <c r="BW87" s="962"/>
      <c r="BX87" s="962"/>
      <c r="BY87" s="962"/>
      <c r="BZ87" s="962"/>
      <c r="CA87" s="962"/>
      <c r="CB87" s="962"/>
      <c r="CC87" s="962"/>
      <c r="CD87" s="962"/>
      <c r="CE87" s="962"/>
      <c r="CF87" s="962"/>
      <c r="CG87" s="962"/>
      <c r="CH87" s="962"/>
      <c r="CI87" s="962"/>
      <c r="CJ87" s="962"/>
      <c r="CK87" s="962"/>
      <c r="CL87" s="962"/>
      <c r="CM87" s="962"/>
      <c r="CN87" s="962"/>
      <c r="CO87" s="962"/>
      <c r="CP87" s="962"/>
      <c r="CQ87" s="962"/>
      <c r="CR87" s="962"/>
      <c r="CS87" s="962"/>
      <c r="CT87" s="962"/>
      <c r="CU87" s="962"/>
      <c r="CV87" s="962"/>
      <c r="CW87" s="962"/>
      <c r="CX87" s="962"/>
      <c r="CY87" s="962"/>
      <c r="CZ87" s="962"/>
      <c r="DA87" s="962"/>
      <c r="DB87" s="962"/>
      <c r="DC87" s="962"/>
      <c r="DD87" s="962"/>
      <c r="DE87" s="962"/>
      <c r="DF87" s="962"/>
      <c r="DG87" s="962"/>
      <c r="DH87" s="962"/>
      <c r="DI87" s="962"/>
      <c r="DJ87" s="962"/>
      <c r="DK87" s="962"/>
      <c r="DL87" s="962"/>
      <c r="DM87" s="962"/>
      <c r="DN87" s="962"/>
      <c r="DO87" s="962"/>
      <c r="DP87" s="962"/>
      <c r="DQ87" s="962"/>
      <c r="DR87" s="962"/>
      <c r="DS87" s="962"/>
      <c r="DT87" s="962"/>
      <c r="DU87" s="962"/>
      <c r="DV87" s="962"/>
      <c r="DW87" s="962"/>
      <c r="DX87" s="962"/>
      <c r="DY87" s="962"/>
      <c r="DZ87" s="962"/>
      <c r="EA87" s="962"/>
      <c r="EB87" s="962"/>
      <c r="EC87" s="962"/>
      <c r="ED87" s="962"/>
      <c r="EE87" s="962"/>
      <c r="EF87" s="962"/>
      <c r="EG87" s="962"/>
      <c r="EH87" s="962"/>
      <c r="EI87" s="962"/>
      <c r="EJ87" s="962"/>
      <c r="EK87" s="962"/>
      <c r="EL87" s="962"/>
      <c r="EM87" s="962"/>
      <c r="EN87" s="962"/>
      <c r="EO87" s="962"/>
      <c r="EP87" s="962"/>
      <c r="EQ87" s="962"/>
      <c r="ER87" s="962"/>
      <c r="ES87" s="962"/>
      <c r="ET87" s="962"/>
      <c r="EU87" s="962"/>
      <c r="EV87" s="962"/>
      <c r="EW87" s="962"/>
      <c r="EX87" s="962"/>
      <c r="EY87" s="962"/>
      <c r="EZ87" s="962"/>
      <c r="FA87" s="962"/>
      <c r="FB87" s="962"/>
      <c r="FC87" s="962"/>
      <c r="FD87" s="962"/>
      <c r="FE87" s="962"/>
      <c r="FF87" s="962"/>
      <c r="FG87" s="962"/>
      <c r="FH87" s="962"/>
      <c r="FI87" s="962"/>
      <c r="FJ87" s="962"/>
      <c r="FK87" s="962"/>
      <c r="FL87" s="962"/>
      <c r="FM87" s="962"/>
      <c r="FN87" s="962"/>
      <c r="FO87" s="962"/>
      <c r="FP87" s="962"/>
      <c r="FQ87" s="962"/>
      <c r="FR87" s="962"/>
      <c r="FS87" s="962"/>
      <c r="FT87" s="962"/>
      <c r="FU87" s="962"/>
      <c r="FV87" s="962"/>
      <c r="FW87" s="962"/>
      <c r="FX87" s="962"/>
      <c r="FY87" s="962"/>
      <c r="FZ87" s="962"/>
      <c r="GA87" s="962"/>
      <c r="GB87" s="962"/>
      <c r="GC87" s="962"/>
      <c r="GD87" s="962"/>
      <c r="GE87" s="962"/>
      <c r="GF87" s="962"/>
      <c r="GG87" s="962"/>
      <c r="GH87" s="962"/>
      <c r="GI87" s="962"/>
      <c r="GJ87" s="962"/>
      <c r="GK87" s="962"/>
      <c r="GL87" s="962"/>
      <c r="GM87" s="962"/>
      <c r="GN87" s="962"/>
      <c r="GO87" s="962"/>
      <c r="GP87" s="962"/>
      <c r="GQ87" s="962"/>
      <c r="GR87" s="962"/>
      <c r="GS87" s="962"/>
      <c r="GT87" s="962"/>
      <c r="GU87" s="962"/>
      <c r="GV87" s="962"/>
      <c r="GW87" s="962"/>
      <c r="GX87" s="962"/>
      <c r="GY87" s="962"/>
      <c r="GZ87" s="962"/>
      <c r="HA87" s="962"/>
      <c r="HB87" s="962"/>
      <c r="HC87" s="962"/>
      <c r="HD87" s="962"/>
      <c r="HE87" s="962"/>
      <c r="HF87" s="962"/>
      <c r="HG87" s="962"/>
      <c r="HH87" s="962"/>
      <c r="HI87" s="962"/>
      <c r="HJ87" s="962"/>
      <c r="HK87" s="962"/>
      <c r="HL87" s="962"/>
      <c r="HM87" s="962"/>
      <c r="HN87" s="962"/>
      <c r="HO87" s="962"/>
      <c r="HP87" s="962"/>
      <c r="HQ87" s="962"/>
      <c r="HR87" s="962"/>
      <c r="HS87" s="962"/>
      <c r="HT87" s="962"/>
      <c r="HU87" s="962"/>
      <c r="HV87" s="962"/>
      <c r="HW87" s="962"/>
      <c r="HX87" s="962"/>
      <c r="HY87" s="962"/>
      <c r="HZ87" s="962"/>
      <c r="IA87" s="962"/>
      <c r="IB87" s="962"/>
      <c r="IC87" s="962"/>
      <c r="ID87" s="962"/>
      <c r="IE87" s="962"/>
      <c r="IF87" s="962"/>
      <c r="IG87" s="962"/>
      <c r="IH87" s="962"/>
      <c r="II87" s="962"/>
      <c r="IJ87" s="962"/>
      <c r="IK87" s="962"/>
      <c r="IL87" s="962"/>
      <c r="IM87" s="962"/>
      <c r="IN87" s="962"/>
      <c r="IO87" s="962"/>
      <c r="IP87" s="962"/>
      <c r="IQ87" s="962"/>
      <c r="IR87" s="962"/>
      <c r="IS87" s="962"/>
      <c r="IT87" s="962"/>
      <c r="IU87" s="962"/>
      <c r="IV87" s="962"/>
    </row>
    <row r="88" spans="1:256" s="1041" customFormat="1" ht="15" customHeight="1">
      <c r="A88" s="958"/>
      <c r="B88" s="958"/>
      <c r="C88" s="958"/>
      <c r="D88" s="1006"/>
      <c r="E88" s="1006"/>
      <c r="F88" s="1006"/>
      <c r="G88" s="975"/>
      <c r="H88" s="975"/>
      <c r="I88" s="962"/>
      <c r="J88" s="964"/>
      <c r="K88" s="962"/>
      <c r="L88" s="962"/>
      <c r="M88" s="964"/>
      <c r="N88" s="962"/>
      <c r="O88" s="962"/>
      <c r="P88" s="962"/>
      <c r="Q88" s="962"/>
      <c r="R88" s="962"/>
      <c r="S88" s="962"/>
      <c r="T88" s="962"/>
      <c r="U88" s="962"/>
      <c r="V88" s="962"/>
      <c r="W88" s="962"/>
      <c r="X88" s="962"/>
      <c r="Y88" s="962"/>
      <c r="Z88" s="962"/>
      <c r="AA88" s="962"/>
      <c r="AB88" s="962"/>
      <c r="AC88" s="962"/>
      <c r="AD88" s="962"/>
      <c r="AE88" s="962"/>
      <c r="AF88" s="962"/>
      <c r="AG88" s="962"/>
      <c r="AH88" s="962"/>
      <c r="AI88" s="962"/>
      <c r="AJ88" s="962"/>
      <c r="AK88" s="962"/>
      <c r="AL88" s="962"/>
      <c r="AM88" s="962"/>
      <c r="AN88" s="962"/>
      <c r="AO88" s="962"/>
      <c r="AP88" s="962"/>
      <c r="AQ88" s="962"/>
      <c r="AR88" s="962"/>
      <c r="AS88" s="962"/>
      <c r="AT88" s="962"/>
      <c r="AU88" s="962"/>
      <c r="AV88" s="962"/>
      <c r="AW88" s="962"/>
      <c r="AX88" s="962"/>
      <c r="AY88" s="962"/>
      <c r="AZ88" s="962"/>
      <c r="BA88" s="962"/>
      <c r="BB88" s="962"/>
      <c r="BC88" s="962"/>
      <c r="BD88" s="962"/>
      <c r="BE88" s="962"/>
      <c r="BF88" s="962"/>
      <c r="BG88" s="962"/>
      <c r="BH88" s="962"/>
      <c r="BI88" s="962"/>
      <c r="BJ88" s="962"/>
      <c r="BK88" s="962"/>
      <c r="BL88" s="962"/>
      <c r="BM88" s="962"/>
      <c r="BN88" s="962"/>
      <c r="BO88" s="962"/>
      <c r="BP88" s="962"/>
      <c r="BQ88" s="962"/>
      <c r="BR88" s="962"/>
      <c r="BS88" s="962"/>
      <c r="BT88" s="962"/>
      <c r="BU88" s="962"/>
      <c r="BV88" s="962"/>
      <c r="BW88" s="962"/>
      <c r="BX88" s="962"/>
      <c r="BY88" s="962"/>
      <c r="BZ88" s="962"/>
      <c r="CA88" s="962"/>
      <c r="CB88" s="962"/>
      <c r="CC88" s="962"/>
      <c r="CD88" s="962"/>
      <c r="CE88" s="962"/>
      <c r="CF88" s="962"/>
      <c r="CG88" s="962"/>
      <c r="CH88" s="962"/>
      <c r="CI88" s="962"/>
      <c r="CJ88" s="962"/>
      <c r="CK88" s="962"/>
      <c r="CL88" s="962"/>
      <c r="CM88" s="962"/>
      <c r="CN88" s="962"/>
      <c r="CO88" s="962"/>
      <c r="CP88" s="962"/>
      <c r="CQ88" s="962"/>
      <c r="CR88" s="962"/>
      <c r="CS88" s="962"/>
      <c r="CT88" s="962"/>
      <c r="CU88" s="962"/>
      <c r="CV88" s="962"/>
      <c r="CW88" s="962"/>
      <c r="CX88" s="962"/>
      <c r="CY88" s="962"/>
      <c r="CZ88" s="962"/>
      <c r="DA88" s="962"/>
      <c r="DB88" s="962"/>
      <c r="DC88" s="962"/>
      <c r="DD88" s="962"/>
      <c r="DE88" s="962"/>
      <c r="DF88" s="962"/>
      <c r="DG88" s="962"/>
      <c r="DH88" s="962"/>
      <c r="DI88" s="962"/>
      <c r="DJ88" s="962"/>
      <c r="DK88" s="962"/>
      <c r="DL88" s="962"/>
      <c r="DM88" s="962"/>
      <c r="DN88" s="962"/>
      <c r="DO88" s="962"/>
      <c r="DP88" s="962"/>
      <c r="DQ88" s="962"/>
      <c r="DR88" s="962"/>
      <c r="DS88" s="962"/>
      <c r="DT88" s="962"/>
      <c r="DU88" s="962"/>
      <c r="DV88" s="962"/>
      <c r="DW88" s="962"/>
      <c r="DX88" s="962"/>
      <c r="DY88" s="962"/>
      <c r="DZ88" s="962"/>
      <c r="EA88" s="962"/>
      <c r="EB88" s="962"/>
      <c r="EC88" s="962"/>
      <c r="ED88" s="962"/>
      <c r="EE88" s="962"/>
      <c r="EF88" s="962"/>
      <c r="EG88" s="962"/>
      <c r="EH88" s="962"/>
      <c r="EI88" s="962"/>
      <c r="EJ88" s="962"/>
      <c r="EK88" s="962"/>
      <c r="EL88" s="962"/>
      <c r="EM88" s="962"/>
      <c r="EN88" s="962"/>
      <c r="EO88" s="962"/>
      <c r="EP88" s="962"/>
      <c r="EQ88" s="962"/>
      <c r="ER88" s="962"/>
      <c r="ES88" s="962"/>
      <c r="ET88" s="962"/>
      <c r="EU88" s="962"/>
      <c r="EV88" s="962"/>
      <c r="EW88" s="962"/>
      <c r="EX88" s="962"/>
      <c r="EY88" s="962"/>
      <c r="EZ88" s="962"/>
      <c r="FA88" s="962"/>
      <c r="FB88" s="962"/>
      <c r="FC88" s="962"/>
      <c r="FD88" s="962"/>
      <c r="FE88" s="962"/>
      <c r="FF88" s="962"/>
      <c r="FG88" s="962"/>
      <c r="FH88" s="962"/>
      <c r="FI88" s="962"/>
      <c r="FJ88" s="962"/>
      <c r="FK88" s="962"/>
      <c r="FL88" s="962"/>
      <c r="FM88" s="962"/>
      <c r="FN88" s="962"/>
      <c r="FO88" s="962"/>
      <c r="FP88" s="962"/>
      <c r="FQ88" s="962"/>
      <c r="FR88" s="962"/>
      <c r="FS88" s="962"/>
      <c r="FT88" s="962"/>
      <c r="FU88" s="962"/>
      <c r="FV88" s="962"/>
      <c r="FW88" s="962"/>
      <c r="FX88" s="962"/>
      <c r="FY88" s="962"/>
      <c r="FZ88" s="962"/>
      <c r="GA88" s="962"/>
      <c r="GB88" s="962"/>
      <c r="GC88" s="962"/>
      <c r="GD88" s="962"/>
      <c r="GE88" s="962"/>
      <c r="GF88" s="962"/>
      <c r="GG88" s="962"/>
      <c r="GH88" s="962"/>
      <c r="GI88" s="962"/>
      <c r="GJ88" s="962"/>
      <c r="GK88" s="962"/>
      <c r="GL88" s="962"/>
      <c r="GM88" s="962"/>
      <c r="GN88" s="962"/>
      <c r="GO88" s="962"/>
      <c r="GP88" s="962"/>
      <c r="GQ88" s="962"/>
      <c r="GR88" s="962"/>
      <c r="GS88" s="962"/>
      <c r="GT88" s="962"/>
      <c r="GU88" s="962"/>
      <c r="GV88" s="962"/>
      <c r="GW88" s="962"/>
      <c r="GX88" s="962"/>
      <c r="GY88" s="962"/>
      <c r="GZ88" s="962"/>
      <c r="HA88" s="962"/>
      <c r="HB88" s="962"/>
      <c r="HC88" s="962"/>
      <c r="HD88" s="962"/>
      <c r="HE88" s="962"/>
      <c r="HF88" s="962"/>
      <c r="HG88" s="962"/>
      <c r="HH88" s="962"/>
      <c r="HI88" s="962"/>
      <c r="HJ88" s="962"/>
      <c r="HK88" s="962"/>
      <c r="HL88" s="962"/>
      <c r="HM88" s="962"/>
      <c r="HN88" s="962"/>
      <c r="HO88" s="962"/>
      <c r="HP88" s="962"/>
      <c r="HQ88" s="962"/>
      <c r="HR88" s="962"/>
      <c r="HS88" s="962"/>
      <c r="HT88" s="962"/>
      <c r="HU88" s="962"/>
      <c r="HV88" s="962"/>
      <c r="HW88" s="962"/>
      <c r="HX88" s="962"/>
      <c r="HY88" s="962"/>
      <c r="HZ88" s="962"/>
      <c r="IA88" s="962"/>
      <c r="IB88" s="962"/>
      <c r="IC88" s="962"/>
      <c r="ID88" s="962"/>
      <c r="IE88" s="962"/>
      <c r="IF88" s="962"/>
      <c r="IG88" s="962"/>
      <c r="IH88" s="962"/>
      <c r="II88" s="962"/>
      <c r="IJ88" s="962"/>
      <c r="IK88" s="962"/>
      <c r="IL88" s="962"/>
      <c r="IM88" s="962"/>
      <c r="IN88" s="962"/>
      <c r="IO88" s="962"/>
      <c r="IP88" s="962"/>
      <c r="IQ88" s="962"/>
      <c r="IR88" s="962"/>
      <c r="IS88" s="962"/>
      <c r="IT88" s="962"/>
      <c r="IU88" s="962"/>
      <c r="IV88" s="962"/>
    </row>
    <row r="89" spans="1:256" s="1041" customFormat="1" ht="15" customHeight="1">
      <c r="A89" s="958"/>
      <c r="B89" s="958"/>
      <c r="C89" s="958"/>
      <c r="D89" s="1006"/>
      <c r="E89" s="1006"/>
      <c r="F89" s="1006"/>
      <c r="G89" s="975"/>
      <c r="H89" s="975"/>
      <c r="I89" s="962"/>
      <c r="J89" s="964"/>
      <c r="K89" s="962"/>
      <c r="L89" s="962"/>
      <c r="M89" s="964"/>
      <c r="N89" s="962"/>
      <c r="O89" s="962"/>
      <c r="P89" s="962"/>
      <c r="Q89" s="962"/>
      <c r="R89" s="962"/>
      <c r="S89" s="962"/>
      <c r="T89" s="962"/>
      <c r="U89" s="962"/>
      <c r="V89" s="962"/>
      <c r="W89" s="962"/>
      <c r="X89" s="962"/>
      <c r="Y89" s="962"/>
      <c r="Z89" s="962"/>
      <c r="AA89" s="962"/>
      <c r="AB89" s="962"/>
      <c r="AC89" s="962"/>
      <c r="AD89" s="962"/>
      <c r="AE89" s="962"/>
      <c r="AF89" s="962"/>
      <c r="AG89" s="962"/>
      <c r="AH89" s="962"/>
      <c r="AI89" s="962"/>
      <c r="AJ89" s="962"/>
      <c r="AK89" s="962"/>
      <c r="AL89" s="962"/>
      <c r="AM89" s="962"/>
      <c r="AN89" s="962"/>
      <c r="AO89" s="962"/>
      <c r="AP89" s="962"/>
      <c r="AQ89" s="962"/>
      <c r="AR89" s="962"/>
      <c r="AS89" s="962"/>
      <c r="AT89" s="962"/>
      <c r="AU89" s="962"/>
      <c r="AV89" s="962"/>
      <c r="AW89" s="962"/>
      <c r="AX89" s="962"/>
      <c r="AY89" s="962"/>
      <c r="AZ89" s="962"/>
      <c r="BA89" s="962"/>
      <c r="BB89" s="962"/>
      <c r="BC89" s="962"/>
      <c r="BD89" s="962"/>
      <c r="BE89" s="962"/>
      <c r="BF89" s="962"/>
      <c r="BG89" s="962"/>
      <c r="BH89" s="962"/>
      <c r="BI89" s="962"/>
      <c r="BJ89" s="962"/>
      <c r="BK89" s="962"/>
      <c r="BL89" s="962"/>
      <c r="BM89" s="962"/>
      <c r="BN89" s="962"/>
      <c r="BO89" s="962"/>
      <c r="BP89" s="962"/>
      <c r="BQ89" s="962"/>
      <c r="BR89" s="962"/>
      <c r="BS89" s="962"/>
      <c r="BT89" s="962"/>
      <c r="BU89" s="962"/>
      <c r="BV89" s="962"/>
      <c r="BW89" s="962"/>
      <c r="BX89" s="962"/>
      <c r="BY89" s="962"/>
      <c r="BZ89" s="962"/>
      <c r="CA89" s="962"/>
      <c r="CB89" s="962"/>
      <c r="CC89" s="962"/>
      <c r="CD89" s="962"/>
      <c r="CE89" s="962"/>
      <c r="CF89" s="962"/>
      <c r="CG89" s="962"/>
      <c r="CH89" s="962"/>
      <c r="CI89" s="962"/>
      <c r="CJ89" s="962"/>
      <c r="CK89" s="962"/>
      <c r="CL89" s="962"/>
      <c r="CM89" s="962"/>
      <c r="CN89" s="962"/>
      <c r="CO89" s="962"/>
      <c r="CP89" s="962"/>
      <c r="CQ89" s="962"/>
      <c r="CR89" s="962"/>
      <c r="CS89" s="962"/>
      <c r="CT89" s="962"/>
      <c r="CU89" s="962"/>
      <c r="CV89" s="962"/>
      <c r="CW89" s="962"/>
      <c r="CX89" s="962"/>
      <c r="CY89" s="962"/>
      <c r="CZ89" s="962"/>
      <c r="DA89" s="962"/>
      <c r="DB89" s="962"/>
      <c r="DC89" s="962"/>
      <c r="DD89" s="962"/>
      <c r="DE89" s="962"/>
      <c r="DF89" s="962"/>
      <c r="DG89" s="962"/>
      <c r="DH89" s="962"/>
      <c r="DI89" s="962"/>
      <c r="DJ89" s="962"/>
      <c r="DK89" s="962"/>
      <c r="DL89" s="962"/>
      <c r="DM89" s="962"/>
      <c r="DN89" s="962"/>
      <c r="DO89" s="962"/>
      <c r="DP89" s="962"/>
      <c r="DQ89" s="962"/>
      <c r="DR89" s="962"/>
      <c r="DS89" s="962"/>
      <c r="DT89" s="962"/>
      <c r="DU89" s="962"/>
      <c r="DV89" s="962"/>
      <c r="DW89" s="962"/>
      <c r="DX89" s="962"/>
      <c r="DY89" s="962"/>
      <c r="DZ89" s="962"/>
      <c r="EA89" s="962"/>
      <c r="EB89" s="962"/>
      <c r="EC89" s="962"/>
      <c r="ED89" s="962"/>
      <c r="EE89" s="962"/>
      <c r="EF89" s="962"/>
      <c r="EG89" s="962"/>
      <c r="EH89" s="962"/>
      <c r="EI89" s="962"/>
      <c r="EJ89" s="962"/>
      <c r="EK89" s="962"/>
      <c r="EL89" s="962"/>
      <c r="EM89" s="962"/>
      <c r="EN89" s="962"/>
      <c r="EO89" s="962"/>
      <c r="EP89" s="962"/>
      <c r="EQ89" s="962"/>
      <c r="ER89" s="962"/>
      <c r="ES89" s="962"/>
      <c r="ET89" s="962"/>
      <c r="EU89" s="962"/>
      <c r="EV89" s="962"/>
      <c r="EW89" s="962"/>
      <c r="EX89" s="962"/>
      <c r="EY89" s="962"/>
      <c r="EZ89" s="962"/>
      <c r="FA89" s="962"/>
      <c r="FB89" s="962"/>
      <c r="FC89" s="962"/>
      <c r="FD89" s="962"/>
      <c r="FE89" s="962"/>
      <c r="FF89" s="962"/>
      <c r="FG89" s="962"/>
      <c r="FH89" s="962"/>
      <c r="FI89" s="962"/>
      <c r="FJ89" s="962"/>
      <c r="FK89" s="962"/>
      <c r="FL89" s="962"/>
      <c r="FM89" s="962"/>
      <c r="FN89" s="962"/>
      <c r="FO89" s="962"/>
      <c r="FP89" s="962"/>
      <c r="FQ89" s="962"/>
      <c r="FR89" s="962"/>
      <c r="FS89" s="962"/>
      <c r="FT89" s="962"/>
      <c r="FU89" s="962"/>
      <c r="FV89" s="962"/>
      <c r="FW89" s="962"/>
      <c r="FX89" s="962"/>
      <c r="FY89" s="962"/>
      <c r="FZ89" s="962"/>
      <c r="GA89" s="962"/>
      <c r="GB89" s="962"/>
      <c r="GC89" s="962"/>
      <c r="GD89" s="962"/>
      <c r="GE89" s="962"/>
      <c r="GF89" s="962"/>
      <c r="GG89" s="962"/>
      <c r="GH89" s="962"/>
      <c r="GI89" s="962"/>
      <c r="GJ89" s="962"/>
      <c r="GK89" s="962"/>
      <c r="GL89" s="962"/>
      <c r="GM89" s="962"/>
      <c r="GN89" s="962"/>
      <c r="GO89" s="962"/>
      <c r="GP89" s="962"/>
      <c r="GQ89" s="962"/>
      <c r="GR89" s="962"/>
      <c r="GS89" s="962"/>
      <c r="GT89" s="962"/>
      <c r="GU89" s="962"/>
      <c r="GV89" s="962"/>
      <c r="GW89" s="962"/>
      <c r="GX89" s="962"/>
      <c r="GY89" s="962"/>
      <c r="GZ89" s="962"/>
      <c r="HA89" s="962"/>
      <c r="HB89" s="962"/>
      <c r="HC89" s="962"/>
      <c r="HD89" s="962"/>
      <c r="HE89" s="962"/>
      <c r="HF89" s="962"/>
      <c r="HG89" s="962"/>
      <c r="HH89" s="962"/>
      <c r="HI89" s="962"/>
      <c r="HJ89" s="962"/>
      <c r="HK89" s="962"/>
      <c r="HL89" s="962"/>
      <c r="HM89" s="962"/>
      <c r="HN89" s="962"/>
      <c r="HO89" s="962"/>
      <c r="HP89" s="962"/>
      <c r="HQ89" s="962"/>
      <c r="HR89" s="962"/>
      <c r="HS89" s="962"/>
      <c r="HT89" s="962"/>
      <c r="HU89" s="962"/>
      <c r="HV89" s="962"/>
      <c r="HW89" s="962"/>
      <c r="HX89" s="962"/>
      <c r="HY89" s="962"/>
      <c r="HZ89" s="962"/>
      <c r="IA89" s="962"/>
      <c r="IB89" s="962"/>
      <c r="IC89" s="962"/>
      <c r="ID89" s="962"/>
      <c r="IE89" s="962"/>
      <c r="IF89" s="962"/>
      <c r="IG89" s="962"/>
      <c r="IH89" s="962"/>
      <c r="II89" s="962"/>
      <c r="IJ89" s="962"/>
      <c r="IK89" s="962"/>
      <c r="IL89" s="962"/>
      <c r="IM89" s="962"/>
      <c r="IN89" s="962"/>
      <c r="IO89" s="962"/>
      <c r="IP89" s="962"/>
      <c r="IQ89" s="962"/>
      <c r="IR89" s="962"/>
      <c r="IS89" s="962"/>
      <c r="IT89" s="962"/>
      <c r="IU89" s="962"/>
      <c r="IV89" s="962"/>
    </row>
    <row r="90" spans="1:256" s="1041" customFormat="1" ht="15" customHeight="1">
      <c r="A90" s="958"/>
      <c r="B90" s="958"/>
      <c r="C90" s="958"/>
      <c r="D90" s="1006"/>
      <c r="E90" s="1006"/>
      <c r="F90" s="1006"/>
      <c r="G90" s="975"/>
      <c r="H90" s="975"/>
      <c r="I90" s="962"/>
      <c r="J90" s="964"/>
      <c r="K90" s="962"/>
      <c r="L90" s="962"/>
      <c r="M90" s="964"/>
      <c r="N90" s="962"/>
      <c r="O90" s="962"/>
      <c r="P90" s="962"/>
      <c r="Q90" s="962"/>
      <c r="R90" s="962"/>
      <c r="S90" s="962"/>
      <c r="T90" s="962"/>
      <c r="U90" s="962"/>
      <c r="V90" s="962"/>
      <c r="W90" s="962"/>
      <c r="X90" s="962"/>
      <c r="Y90" s="962"/>
      <c r="Z90" s="962"/>
      <c r="AA90" s="962"/>
      <c r="AB90" s="962"/>
      <c r="AC90" s="962"/>
      <c r="AD90" s="962"/>
      <c r="AE90" s="962"/>
      <c r="AF90" s="962"/>
      <c r="AG90" s="962"/>
      <c r="AH90" s="962"/>
      <c r="AI90" s="962"/>
      <c r="AJ90" s="962"/>
      <c r="AK90" s="962"/>
      <c r="AL90" s="962"/>
      <c r="AM90" s="962"/>
      <c r="AN90" s="962"/>
      <c r="AO90" s="962"/>
      <c r="AP90" s="962"/>
      <c r="AQ90" s="962"/>
      <c r="AR90" s="962"/>
      <c r="AS90" s="962"/>
      <c r="AT90" s="962"/>
      <c r="AU90" s="962"/>
      <c r="AV90" s="962"/>
      <c r="AW90" s="962"/>
      <c r="AX90" s="962"/>
      <c r="AY90" s="962"/>
      <c r="AZ90" s="962"/>
      <c r="BA90" s="962"/>
      <c r="BB90" s="962"/>
      <c r="BC90" s="962"/>
      <c r="BD90" s="962"/>
      <c r="BE90" s="962"/>
      <c r="BF90" s="962"/>
      <c r="BG90" s="962"/>
      <c r="BH90" s="962"/>
      <c r="BI90" s="962"/>
      <c r="BJ90" s="962"/>
      <c r="BK90" s="962"/>
      <c r="BL90" s="962"/>
      <c r="BM90" s="962"/>
      <c r="BN90" s="962"/>
      <c r="BO90" s="962"/>
      <c r="BP90" s="962"/>
      <c r="BQ90" s="962"/>
      <c r="BR90" s="962"/>
      <c r="BS90" s="962"/>
      <c r="BT90" s="962"/>
      <c r="BU90" s="962"/>
      <c r="BV90" s="962"/>
      <c r="BW90" s="962"/>
      <c r="BX90" s="962"/>
      <c r="BY90" s="962"/>
      <c r="BZ90" s="962"/>
      <c r="CA90" s="962"/>
      <c r="CB90" s="962"/>
      <c r="CC90" s="962"/>
      <c r="CD90" s="962"/>
      <c r="CE90" s="962"/>
      <c r="CF90" s="962"/>
      <c r="CG90" s="962"/>
      <c r="CH90" s="962"/>
      <c r="CI90" s="962"/>
      <c r="CJ90" s="962"/>
      <c r="CK90" s="962"/>
      <c r="CL90" s="962"/>
      <c r="CM90" s="962"/>
      <c r="CN90" s="962"/>
      <c r="CO90" s="962"/>
      <c r="CP90" s="962"/>
      <c r="CQ90" s="962"/>
      <c r="CR90" s="962"/>
      <c r="CS90" s="962"/>
      <c r="CT90" s="962"/>
      <c r="CU90" s="962"/>
      <c r="CV90" s="962"/>
      <c r="CW90" s="962"/>
      <c r="CX90" s="962"/>
      <c r="CY90" s="962"/>
      <c r="CZ90" s="962"/>
      <c r="DA90" s="962"/>
      <c r="DB90" s="962"/>
      <c r="DC90" s="962"/>
      <c r="DD90" s="962"/>
      <c r="DE90" s="962"/>
      <c r="DF90" s="962"/>
      <c r="DG90" s="962"/>
      <c r="DH90" s="962"/>
      <c r="DI90" s="962"/>
      <c r="DJ90" s="962"/>
      <c r="DK90" s="962"/>
      <c r="DL90" s="962"/>
      <c r="DM90" s="962"/>
      <c r="DN90" s="962"/>
      <c r="DO90" s="962"/>
      <c r="DP90" s="962"/>
      <c r="DQ90" s="962"/>
      <c r="DR90" s="962"/>
      <c r="DS90" s="962"/>
      <c r="DT90" s="962"/>
      <c r="DU90" s="962"/>
      <c r="DV90" s="962"/>
      <c r="DW90" s="962"/>
      <c r="DX90" s="962"/>
      <c r="DY90" s="962"/>
      <c r="DZ90" s="962"/>
      <c r="EA90" s="962"/>
      <c r="EB90" s="962"/>
      <c r="EC90" s="962"/>
      <c r="ED90" s="962"/>
      <c r="EE90" s="962"/>
      <c r="EF90" s="962"/>
      <c r="EG90" s="962"/>
      <c r="EH90" s="962"/>
      <c r="EI90" s="962"/>
      <c r="EJ90" s="962"/>
      <c r="EK90" s="962"/>
      <c r="EL90" s="962"/>
      <c r="EM90" s="962"/>
      <c r="EN90" s="962"/>
      <c r="EO90" s="962"/>
      <c r="EP90" s="962"/>
      <c r="EQ90" s="962"/>
      <c r="ER90" s="962"/>
      <c r="ES90" s="962"/>
      <c r="ET90" s="962"/>
      <c r="EU90" s="962"/>
      <c r="EV90" s="962"/>
      <c r="EW90" s="962"/>
      <c r="EX90" s="962"/>
      <c r="EY90" s="962"/>
      <c r="EZ90" s="962"/>
      <c r="FA90" s="962"/>
      <c r="FB90" s="962"/>
      <c r="FC90" s="962"/>
      <c r="FD90" s="962"/>
      <c r="FE90" s="962"/>
      <c r="FF90" s="962"/>
      <c r="FG90" s="962"/>
      <c r="FH90" s="962"/>
      <c r="FI90" s="962"/>
      <c r="FJ90" s="962"/>
      <c r="FK90" s="962"/>
      <c r="FL90" s="962"/>
      <c r="FM90" s="962"/>
      <c r="FN90" s="962"/>
      <c r="FO90" s="962"/>
      <c r="FP90" s="962"/>
      <c r="FQ90" s="962"/>
      <c r="FR90" s="962"/>
      <c r="FS90" s="962"/>
      <c r="FT90" s="962"/>
      <c r="FU90" s="962"/>
      <c r="FV90" s="962"/>
      <c r="FW90" s="962"/>
      <c r="FX90" s="962"/>
      <c r="FY90" s="962"/>
      <c r="FZ90" s="962"/>
      <c r="GA90" s="962"/>
      <c r="GB90" s="962"/>
      <c r="GC90" s="962"/>
      <c r="GD90" s="962"/>
      <c r="GE90" s="962"/>
      <c r="GF90" s="962"/>
      <c r="GG90" s="962"/>
      <c r="GH90" s="962"/>
      <c r="GI90" s="962"/>
      <c r="GJ90" s="962"/>
      <c r="GK90" s="962"/>
      <c r="GL90" s="962"/>
      <c r="GM90" s="962"/>
      <c r="GN90" s="962"/>
      <c r="GO90" s="962"/>
      <c r="GP90" s="962"/>
      <c r="GQ90" s="962"/>
      <c r="GR90" s="962"/>
      <c r="GS90" s="962"/>
      <c r="GT90" s="962"/>
      <c r="GU90" s="962"/>
      <c r="GV90" s="962"/>
      <c r="GW90" s="962"/>
      <c r="GX90" s="962"/>
      <c r="GY90" s="962"/>
      <c r="GZ90" s="962"/>
      <c r="HA90" s="962"/>
      <c r="HB90" s="962"/>
      <c r="HC90" s="962"/>
      <c r="HD90" s="962"/>
      <c r="HE90" s="962"/>
      <c r="HF90" s="962"/>
      <c r="HG90" s="962"/>
      <c r="HH90" s="962"/>
      <c r="HI90" s="962"/>
      <c r="HJ90" s="962"/>
      <c r="HK90" s="962"/>
      <c r="HL90" s="962"/>
      <c r="HM90" s="962"/>
      <c r="HN90" s="962"/>
      <c r="HO90" s="962"/>
      <c r="HP90" s="962"/>
      <c r="HQ90" s="962"/>
      <c r="HR90" s="962"/>
      <c r="HS90" s="962"/>
      <c r="HT90" s="962"/>
      <c r="HU90" s="962"/>
      <c r="HV90" s="962"/>
      <c r="HW90" s="962"/>
      <c r="HX90" s="962"/>
      <c r="HY90" s="962"/>
      <c r="HZ90" s="962"/>
      <c r="IA90" s="962"/>
      <c r="IB90" s="962"/>
      <c r="IC90" s="962"/>
      <c r="ID90" s="962"/>
      <c r="IE90" s="962"/>
      <c r="IF90" s="962"/>
      <c r="IG90" s="962"/>
      <c r="IH90" s="962"/>
      <c r="II90" s="962"/>
      <c r="IJ90" s="962"/>
      <c r="IK90" s="962"/>
      <c r="IL90" s="962"/>
      <c r="IM90" s="962"/>
      <c r="IN90" s="962"/>
      <c r="IO90" s="962"/>
      <c r="IP90" s="962"/>
      <c r="IQ90" s="962"/>
      <c r="IR90" s="962"/>
      <c r="IS90" s="962"/>
      <c r="IT90" s="962"/>
      <c r="IU90" s="962"/>
      <c r="IV90" s="962"/>
    </row>
    <row r="91" spans="1:256" s="1041" customFormat="1" ht="15" customHeight="1">
      <c r="A91" s="958"/>
      <c r="B91" s="958"/>
      <c r="C91" s="958"/>
      <c r="D91" s="1006"/>
      <c r="E91" s="1006"/>
      <c r="F91" s="1006"/>
      <c r="G91" s="975"/>
      <c r="H91" s="975"/>
      <c r="I91" s="962"/>
      <c r="J91" s="964"/>
      <c r="K91" s="962"/>
      <c r="L91" s="962"/>
      <c r="M91" s="964"/>
      <c r="N91" s="962"/>
      <c r="O91" s="962"/>
      <c r="P91" s="962"/>
      <c r="Q91" s="962"/>
      <c r="R91" s="962"/>
      <c r="S91" s="962"/>
      <c r="T91" s="962"/>
      <c r="U91" s="962"/>
      <c r="V91" s="962"/>
      <c r="W91" s="962"/>
      <c r="X91" s="962"/>
      <c r="Y91" s="962"/>
      <c r="Z91" s="962"/>
      <c r="AA91" s="962"/>
      <c r="AB91" s="962"/>
      <c r="AC91" s="962"/>
      <c r="AD91" s="962"/>
      <c r="AE91" s="962"/>
      <c r="AF91" s="962"/>
      <c r="AG91" s="962"/>
      <c r="AH91" s="962"/>
      <c r="AI91" s="962"/>
      <c r="AJ91" s="962"/>
      <c r="AK91" s="962"/>
      <c r="AL91" s="962"/>
      <c r="AM91" s="962"/>
      <c r="AN91" s="962"/>
      <c r="AO91" s="962"/>
      <c r="AP91" s="962"/>
      <c r="AQ91" s="962"/>
      <c r="AR91" s="962"/>
      <c r="AS91" s="962"/>
      <c r="AT91" s="962"/>
      <c r="AU91" s="962"/>
      <c r="AV91" s="962"/>
      <c r="AW91" s="962"/>
      <c r="AX91" s="962"/>
      <c r="AY91" s="962"/>
      <c r="AZ91" s="962"/>
      <c r="BA91" s="962"/>
      <c r="BB91" s="962"/>
      <c r="BC91" s="962"/>
      <c r="BD91" s="962"/>
      <c r="BE91" s="962"/>
      <c r="BF91" s="962"/>
      <c r="BG91" s="962"/>
      <c r="BH91" s="962"/>
      <c r="BI91" s="962"/>
      <c r="BJ91" s="962"/>
      <c r="BK91" s="962"/>
      <c r="BL91" s="962"/>
      <c r="BM91" s="962"/>
      <c r="BN91" s="962"/>
      <c r="BO91" s="962"/>
      <c r="BP91" s="962"/>
      <c r="BQ91" s="962"/>
      <c r="BR91" s="962"/>
      <c r="BS91" s="962"/>
      <c r="BT91" s="962"/>
      <c r="BU91" s="962"/>
      <c r="BV91" s="962"/>
      <c r="BW91" s="962"/>
      <c r="BX91" s="962"/>
      <c r="BY91" s="962"/>
      <c r="BZ91" s="962"/>
      <c r="CA91" s="962"/>
      <c r="CB91" s="962"/>
      <c r="CC91" s="962"/>
      <c r="CD91" s="962"/>
      <c r="CE91" s="962"/>
      <c r="CF91" s="962"/>
      <c r="CG91" s="962"/>
      <c r="CH91" s="962"/>
      <c r="CI91" s="962"/>
      <c r="CJ91" s="962"/>
      <c r="CK91" s="962"/>
      <c r="CL91" s="962"/>
      <c r="CM91" s="962"/>
      <c r="CN91" s="962"/>
      <c r="CO91" s="962"/>
      <c r="CP91" s="962"/>
      <c r="CQ91" s="962"/>
      <c r="CR91" s="962"/>
      <c r="CS91" s="962"/>
      <c r="CT91" s="962"/>
      <c r="CU91" s="962"/>
      <c r="CV91" s="962"/>
      <c r="CW91" s="962"/>
      <c r="CX91" s="962"/>
      <c r="CY91" s="962"/>
      <c r="CZ91" s="962"/>
      <c r="DA91" s="962"/>
      <c r="DB91" s="962"/>
      <c r="DC91" s="962"/>
      <c r="DD91" s="962"/>
      <c r="DE91" s="962"/>
      <c r="DF91" s="962"/>
      <c r="DG91" s="962"/>
      <c r="DH91" s="962"/>
      <c r="DI91" s="962"/>
      <c r="DJ91" s="962"/>
      <c r="DK91" s="962"/>
      <c r="DL91" s="962"/>
      <c r="DM91" s="962"/>
      <c r="DN91" s="962"/>
      <c r="DO91" s="962"/>
      <c r="DP91" s="962"/>
      <c r="DQ91" s="962"/>
      <c r="DR91" s="962"/>
      <c r="DS91" s="962"/>
      <c r="DT91" s="962"/>
      <c r="DU91" s="962"/>
      <c r="DV91" s="962"/>
      <c r="DW91" s="962"/>
      <c r="DX91" s="962"/>
      <c r="DY91" s="962"/>
      <c r="DZ91" s="962"/>
      <c r="EA91" s="962"/>
      <c r="EB91" s="962"/>
      <c r="EC91" s="962"/>
      <c r="ED91" s="962"/>
      <c r="EE91" s="962"/>
      <c r="EF91" s="962"/>
      <c r="EG91" s="962"/>
      <c r="EH91" s="962"/>
      <c r="EI91" s="962"/>
      <c r="EJ91" s="962"/>
      <c r="EK91" s="962"/>
      <c r="EL91" s="962"/>
      <c r="EM91" s="962"/>
      <c r="EN91" s="962"/>
      <c r="EO91" s="962"/>
      <c r="EP91" s="962"/>
      <c r="EQ91" s="962"/>
      <c r="ER91" s="962"/>
      <c r="ES91" s="962"/>
      <c r="ET91" s="962"/>
      <c r="EU91" s="962"/>
      <c r="EV91" s="962"/>
      <c r="EW91" s="962"/>
      <c r="EX91" s="962"/>
      <c r="EY91" s="962"/>
      <c r="EZ91" s="962"/>
      <c r="FA91" s="962"/>
      <c r="FB91" s="962"/>
      <c r="FC91" s="962"/>
      <c r="FD91" s="962"/>
      <c r="FE91" s="962"/>
      <c r="FF91" s="962"/>
      <c r="FG91" s="962"/>
      <c r="FH91" s="962"/>
      <c r="FI91" s="962"/>
      <c r="FJ91" s="962"/>
      <c r="FK91" s="962"/>
      <c r="FL91" s="962"/>
      <c r="FM91" s="962"/>
      <c r="FN91" s="962"/>
      <c r="FO91" s="962"/>
      <c r="FP91" s="962"/>
      <c r="FQ91" s="962"/>
      <c r="FR91" s="962"/>
      <c r="FS91" s="962"/>
      <c r="FT91" s="962"/>
      <c r="FU91" s="962"/>
      <c r="FV91" s="962"/>
      <c r="FW91" s="962"/>
      <c r="FX91" s="962"/>
      <c r="FY91" s="962"/>
      <c r="FZ91" s="962"/>
      <c r="GA91" s="962"/>
      <c r="GB91" s="962"/>
      <c r="GC91" s="962"/>
      <c r="GD91" s="962"/>
      <c r="GE91" s="962"/>
      <c r="GF91" s="962"/>
      <c r="GG91" s="962"/>
      <c r="GH91" s="962"/>
      <c r="GI91" s="962"/>
      <c r="GJ91" s="962"/>
      <c r="GK91" s="962"/>
      <c r="GL91" s="962"/>
      <c r="GM91" s="962"/>
      <c r="GN91" s="962"/>
      <c r="GO91" s="962"/>
      <c r="GP91" s="962"/>
      <c r="GQ91" s="962"/>
      <c r="GR91" s="962"/>
      <c r="GS91" s="962"/>
      <c r="GT91" s="962"/>
      <c r="GU91" s="962"/>
      <c r="GV91" s="962"/>
      <c r="GW91" s="962"/>
      <c r="GX91" s="962"/>
      <c r="GY91" s="962"/>
      <c r="GZ91" s="962"/>
      <c r="HA91" s="962"/>
      <c r="HB91" s="962"/>
      <c r="HC91" s="962"/>
      <c r="HD91" s="962"/>
      <c r="HE91" s="962"/>
      <c r="HF91" s="962"/>
      <c r="HG91" s="962"/>
      <c r="HH91" s="962"/>
      <c r="HI91" s="962"/>
      <c r="HJ91" s="962"/>
      <c r="HK91" s="962"/>
      <c r="HL91" s="962"/>
      <c r="HM91" s="962"/>
      <c r="HN91" s="962"/>
      <c r="HO91" s="962"/>
      <c r="HP91" s="962"/>
      <c r="HQ91" s="962"/>
      <c r="HR91" s="962"/>
      <c r="HS91" s="962"/>
      <c r="HT91" s="962"/>
      <c r="HU91" s="962"/>
      <c r="HV91" s="962"/>
      <c r="HW91" s="962"/>
      <c r="HX91" s="962"/>
      <c r="HY91" s="962"/>
      <c r="HZ91" s="962"/>
      <c r="IA91" s="962"/>
      <c r="IB91" s="962"/>
      <c r="IC91" s="962"/>
      <c r="ID91" s="962"/>
      <c r="IE91" s="962"/>
      <c r="IF91" s="962"/>
      <c r="IG91" s="962"/>
      <c r="IH91" s="962"/>
      <c r="II91" s="962"/>
      <c r="IJ91" s="962"/>
      <c r="IK91" s="962"/>
      <c r="IL91" s="962"/>
      <c r="IM91" s="962"/>
      <c r="IN91" s="962"/>
      <c r="IO91" s="962"/>
      <c r="IP91" s="962"/>
      <c r="IQ91" s="962"/>
      <c r="IR91" s="962"/>
      <c r="IS91" s="962"/>
      <c r="IT91" s="962"/>
      <c r="IU91" s="962"/>
      <c r="IV91" s="962"/>
    </row>
    <row r="92" spans="1:256" s="1041" customFormat="1" ht="15" customHeight="1">
      <c r="A92" s="958"/>
      <c r="B92" s="958"/>
      <c r="C92" s="958"/>
      <c r="D92" s="1006"/>
      <c r="E92" s="1006"/>
      <c r="F92" s="1006"/>
      <c r="G92" s="975"/>
      <c r="H92" s="975"/>
      <c r="I92" s="962"/>
      <c r="J92" s="964"/>
      <c r="K92" s="962"/>
      <c r="L92" s="962"/>
      <c r="M92" s="964"/>
      <c r="N92" s="962"/>
      <c r="O92" s="962"/>
      <c r="P92" s="962"/>
      <c r="Q92" s="962"/>
      <c r="R92" s="962"/>
      <c r="S92" s="962"/>
      <c r="T92" s="962"/>
      <c r="U92" s="962"/>
      <c r="V92" s="962"/>
      <c r="W92" s="962"/>
      <c r="X92" s="962"/>
      <c r="Y92" s="962"/>
      <c r="Z92" s="962"/>
      <c r="AA92" s="962"/>
      <c r="AB92" s="962"/>
      <c r="AC92" s="962"/>
      <c r="AD92" s="962"/>
      <c r="AE92" s="962"/>
      <c r="AF92" s="962"/>
      <c r="AG92" s="962"/>
      <c r="AH92" s="962"/>
      <c r="AI92" s="962"/>
      <c r="AJ92" s="962"/>
      <c r="AK92" s="962"/>
      <c r="AL92" s="962"/>
      <c r="AM92" s="962"/>
      <c r="AN92" s="962"/>
      <c r="AO92" s="962"/>
      <c r="AP92" s="962"/>
      <c r="AQ92" s="962"/>
      <c r="AR92" s="962"/>
      <c r="AS92" s="962"/>
      <c r="AT92" s="962"/>
      <c r="AU92" s="962"/>
      <c r="AV92" s="962"/>
      <c r="AW92" s="962"/>
      <c r="AX92" s="962"/>
      <c r="AY92" s="962"/>
      <c r="AZ92" s="962"/>
      <c r="BA92" s="962"/>
      <c r="BB92" s="962"/>
      <c r="BC92" s="962"/>
      <c r="BD92" s="962"/>
      <c r="BE92" s="962"/>
      <c r="BF92" s="962"/>
      <c r="BG92" s="962"/>
      <c r="BH92" s="962"/>
      <c r="BI92" s="962"/>
      <c r="BJ92" s="962"/>
      <c r="BK92" s="962"/>
      <c r="BL92" s="962"/>
      <c r="BM92" s="962"/>
      <c r="BN92" s="962"/>
      <c r="BO92" s="962"/>
      <c r="BP92" s="962"/>
      <c r="BQ92" s="962"/>
      <c r="BR92" s="962"/>
      <c r="BS92" s="962"/>
      <c r="BT92" s="962"/>
      <c r="BU92" s="962"/>
      <c r="BV92" s="962"/>
      <c r="BW92" s="962"/>
      <c r="BX92" s="962"/>
      <c r="BY92" s="962"/>
      <c r="BZ92" s="962"/>
      <c r="CA92" s="962"/>
      <c r="CB92" s="962"/>
      <c r="CC92" s="962"/>
      <c r="CD92" s="962"/>
      <c r="CE92" s="962"/>
      <c r="CF92" s="962"/>
      <c r="CG92" s="962"/>
      <c r="CH92" s="962"/>
      <c r="CI92" s="962"/>
      <c r="CJ92" s="962"/>
      <c r="CK92" s="962"/>
      <c r="CL92" s="962"/>
      <c r="CM92" s="962"/>
      <c r="CN92" s="962"/>
      <c r="CO92" s="962"/>
      <c r="CP92" s="962"/>
      <c r="CQ92" s="962"/>
      <c r="CR92" s="962"/>
      <c r="CS92" s="962"/>
      <c r="CT92" s="962"/>
      <c r="CU92" s="962"/>
      <c r="CV92" s="962"/>
      <c r="CW92" s="962"/>
      <c r="CX92" s="962"/>
      <c r="CY92" s="962"/>
      <c r="CZ92" s="962"/>
      <c r="DA92" s="962"/>
      <c r="DB92" s="962"/>
      <c r="DC92" s="962"/>
      <c r="DD92" s="962"/>
      <c r="DE92" s="962"/>
      <c r="DF92" s="962"/>
      <c r="DG92" s="962"/>
      <c r="DH92" s="962"/>
      <c r="DI92" s="962"/>
      <c r="DJ92" s="962"/>
      <c r="DK92" s="962"/>
      <c r="DL92" s="962"/>
      <c r="DM92" s="962"/>
      <c r="DN92" s="962"/>
      <c r="DO92" s="962"/>
      <c r="DP92" s="962"/>
      <c r="DQ92" s="962"/>
      <c r="DR92" s="962"/>
      <c r="DS92" s="962"/>
      <c r="DT92" s="962"/>
      <c r="DU92" s="962"/>
      <c r="DV92" s="962"/>
      <c r="DW92" s="962"/>
      <c r="DX92" s="962"/>
      <c r="DY92" s="962"/>
      <c r="DZ92" s="962"/>
      <c r="EA92" s="962"/>
      <c r="EB92" s="962"/>
      <c r="EC92" s="962"/>
      <c r="ED92" s="962"/>
      <c r="EE92" s="962"/>
      <c r="EF92" s="962"/>
      <c r="EG92" s="962"/>
      <c r="EH92" s="962"/>
      <c r="EI92" s="962"/>
      <c r="EJ92" s="962"/>
      <c r="EK92" s="962"/>
      <c r="EL92" s="962"/>
      <c r="EM92" s="962"/>
      <c r="EN92" s="962"/>
      <c r="EO92" s="962"/>
      <c r="EP92" s="962"/>
      <c r="EQ92" s="962"/>
      <c r="ER92" s="962"/>
      <c r="ES92" s="962"/>
      <c r="ET92" s="962"/>
      <c r="EU92" s="962"/>
      <c r="EV92" s="962"/>
      <c r="EW92" s="962"/>
      <c r="EX92" s="962"/>
      <c r="EY92" s="962"/>
      <c r="EZ92" s="962"/>
      <c r="FA92" s="962"/>
      <c r="FB92" s="962"/>
      <c r="FC92" s="962"/>
      <c r="FD92" s="962"/>
      <c r="FE92" s="962"/>
      <c r="FF92" s="962"/>
      <c r="FG92" s="962"/>
      <c r="FH92" s="962"/>
      <c r="FI92" s="962"/>
      <c r="FJ92" s="962"/>
      <c r="FK92" s="962"/>
      <c r="FL92" s="962"/>
      <c r="FM92" s="962"/>
      <c r="FN92" s="962"/>
      <c r="FO92" s="962"/>
      <c r="FP92" s="962"/>
      <c r="FQ92" s="962"/>
      <c r="FR92" s="962"/>
      <c r="FS92" s="962"/>
      <c r="FT92" s="962"/>
      <c r="FU92" s="962"/>
      <c r="FV92" s="962"/>
      <c r="FW92" s="962"/>
      <c r="FX92" s="962"/>
      <c r="FY92" s="962"/>
      <c r="FZ92" s="962"/>
      <c r="GA92" s="962"/>
      <c r="GB92" s="962"/>
      <c r="GC92" s="962"/>
      <c r="GD92" s="962"/>
      <c r="GE92" s="962"/>
      <c r="GF92" s="962"/>
      <c r="GG92" s="962"/>
      <c r="GH92" s="962"/>
      <c r="GI92" s="962"/>
      <c r="GJ92" s="962"/>
      <c r="GK92" s="962"/>
      <c r="GL92" s="962"/>
      <c r="GM92" s="962"/>
      <c r="GN92" s="962"/>
      <c r="GO92" s="962"/>
      <c r="GP92" s="962"/>
      <c r="GQ92" s="962"/>
      <c r="GR92" s="962"/>
      <c r="GS92" s="962"/>
      <c r="GT92" s="962"/>
      <c r="GU92" s="962"/>
      <c r="GV92" s="962"/>
      <c r="GW92" s="962"/>
      <c r="GX92" s="962"/>
      <c r="GY92" s="962"/>
      <c r="GZ92" s="962"/>
      <c r="HA92" s="962"/>
      <c r="HB92" s="962"/>
      <c r="HC92" s="962"/>
      <c r="HD92" s="962"/>
      <c r="HE92" s="962"/>
      <c r="HF92" s="962"/>
      <c r="HG92" s="962"/>
      <c r="HH92" s="962"/>
      <c r="HI92" s="962"/>
      <c r="HJ92" s="962"/>
      <c r="HK92" s="962"/>
      <c r="HL92" s="962"/>
      <c r="HM92" s="962"/>
      <c r="HN92" s="962"/>
      <c r="HO92" s="962"/>
      <c r="HP92" s="962"/>
      <c r="HQ92" s="962"/>
      <c r="HR92" s="962"/>
      <c r="HS92" s="962"/>
      <c r="HT92" s="962"/>
      <c r="HU92" s="962"/>
      <c r="HV92" s="962"/>
      <c r="HW92" s="962"/>
      <c r="HX92" s="962"/>
      <c r="HY92" s="962"/>
      <c r="HZ92" s="962"/>
      <c r="IA92" s="962"/>
      <c r="IB92" s="962"/>
      <c r="IC92" s="962"/>
      <c r="ID92" s="962"/>
      <c r="IE92" s="962"/>
      <c r="IF92" s="962"/>
      <c r="IG92" s="962"/>
      <c r="IH92" s="962"/>
      <c r="II92" s="962"/>
      <c r="IJ92" s="962"/>
      <c r="IK92" s="962"/>
      <c r="IL92" s="962"/>
      <c r="IM92" s="962"/>
      <c r="IN92" s="962"/>
      <c r="IO92" s="962"/>
      <c r="IP92" s="962"/>
      <c r="IQ92" s="962"/>
      <c r="IR92" s="962"/>
      <c r="IS92" s="962"/>
      <c r="IT92" s="962"/>
      <c r="IU92" s="962"/>
      <c r="IV92" s="962"/>
    </row>
    <row r="93" spans="1:256" s="1041" customFormat="1" ht="15" customHeight="1">
      <c r="A93" s="958"/>
      <c r="B93" s="958"/>
      <c r="C93" s="958"/>
      <c r="D93" s="1006"/>
      <c r="E93" s="1006"/>
      <c r="F93" s="1006"/>
      <c r="G93" s="975"/>
      <c r="H93" s="975"/>
      <c r="I93" s="962"/>
      <c r="J93" s="964"/>
      <c r="K93" s="962"/>
      <c r="L93" s="962"/>
      <c r="M93" s="964"/>
      <c r="N93" s="962"/>
      <c r="O93" s="962"/>
      <c r="P93" s="962"/>
      <c r="Q93" s="962"/>
      <c r="R93" s="962"/>
      <c r="S93" s="962"/>
      <c r="T93" s="962"/>
      <c r="U93" s="962"/>
      <c r="V93" s="962"/>
      <c r="W93" s="962"/>
      <c r="X93" s="962"/>
      <c r="Y93" s="962"/>
      <c r="Z93" s="962"/>
      <c r="AA93" s="962"/>
      <c r="AB93" s="962"/>
      <c r="AC93" s="962"/>
      <c r="AD93" s="962"/>
      <c r="AE93" s="962"/>
      <c r="AF93" s="962"/>
      <c r="AG93" s="962"/>
      <c r="AH93" s="962"/>
      <c r="AI93" s="962"/>
      <c r="AJ93" s="962"/>
      <c r="AK93" s="962"/>
      <c r="AL93" s="962"/>
      <c r="AM93" s="962"/>
      <c r="AN93" s="962"/>
      <c r="AO93" s="962"/>
      <c r="AP93" s="962"/>
      <c r="AQ93" s="962"/>
      <c r="AR93" s="962"/>
      <c r="AS93" s="962"/>
      <c r="AT93" s="962"/>
      <c r="AU93" s="962"/>
      <c r="AV93" s="962"/>
      <c r="AW93" s="962"/>
      <c r="AX93" s="962"/>
      <c r="AY93" s="962"/>
      <c r="AZ93" s="962"/>
      <c r="BA93" s="962"/>
      <c r="BB93" s="962"/>
      <c r="BC93" s="962"/>
      <c r="BD93" s="962"/>
      <c r="BE93" s="962"/>
      <c r="BF93" s="962"/>
      <c r="BG93" s="962"/>
      <c r="BH93" s="962"/>
      <c r="BI93" s="962"/>
      <c r="BJ93" s="962"/>
      <c r="BK93" s="962"/>
      <c r="BL93" s="962"/>
      <c r="BM93" s="962"/>
      <c r="BN93" s="962"/>
      <c r="BO93" s="962"/>
      <c r="BP93" s="962"/>
      <c r="BQ93" s="962"/>
      <c r="BR93" s="962"/>
      <c r="BS93" s="962"/>
      <c r="BT93" s="962"/>
      <c r="BU93" s="962"/>
      <c r="BV93" s="962"/>
      <c r="BW93" s="962"/>
      <c r="BX93" s="962"/>
      <c r="BY93" s="962"/>
      <c r="BZ93" s="962"/>
      <c r="CA93" s="962"/>
      <c r="CB93" s="962"/>
      <c r="CC93" s="962"/>
      <c r="CD93" s="962"/>
      <c r="CE93" s="962"/>
      <c r="CF93" s="962"/>
      <c r="CG93" s="962"/>
      <c r="CH93" s="962"/>
      <c r="CI93" s="962"/>
      <c r="CJ93" s="962"/>
      <c r="CK93" s="962"/>
      <c r="CL93" s="962"/>
      <c r="CM93" s="962"/>
      <c r="CN93" s="962"/>
      <c r="CO93" s="962"/>
      <c r="CP93" s="962"/>
      <c r="CQ93" s="962"/>
      <c r="CR93" s="962"/>
      <c r="CS93" s="962"/>
      <c r="CT93" s="962"/>
      <c r="CU93" s="962"/>
      <c r="CV93" s="962"/>
      <c r="CW93" s="962"/>
      <c r="CX93" s="962"/>
      <c r="CY93" s="962"/>
      <c r="CZ93" s="962"/>
      <c r="DA93" s="962"/>
      <c r="DB93" s="962"/>
      <c r="DC93" s="962"/>
      <c r="DD93" s="962"/>
      <c r="DE93" s="962"/>
      <c r="DF93" s="962"/>
      <c r="DG93" s="962"/>
      <c r="DH93" s="962"/>
      <c r="DI93" s="962"/>
      <c r="DJ93" s="962"/>
      <c r="DK93" s="962"/>
      <c r="DL93" s="962"/>
      <c r="DM93" s="962"/>
      <c r="DN93" s="962"/>
      <c r="DO93" s="962"/>
      <c r="DP93" s="962"/>
      <c r="DQ93" s="962"/>
      <c r="DR93" s="962"/>
      <c r="DS93" s="962"/>
      <c r="DT93" s="962"/>
      <c r="DU93" s="962"/>
      <c r="DV93" s="962"/>
      <c r="DW93" s="962"/>
      <c r="DX93" s="962"/>
      <c r="DY93" s="962"/>
      <c r="DZ93" s="962"/>
      <c r="EA93" s="962"/>
      <c r="EB93" s="962"/>
      <c r="EC93" s="962"/>
      <c r="ED93" s="962"/>
      <c r="EE93" s="962"/>
      <c r="EF93" s="962"/>
      <c r="EG93" s="962"/>
      <c r="EH93" s="962"/>
      <c r="EI93" s="962"/>
      <c r="EJ93" s="962"/>
      <c r="EK93" s="962"/>
      <c r="EL93" s="962"/>
      <c r="EM93" s="962"/>
      <c r="EN93" s="962"/>
      <c r="EO93" s="962"/>
      <c r="EP93" s="962"/>
      <c r="EQ93" s="962"/>
      <c r="ER93" s="962"/>
      <c r="ES93" s="962"/>
      <c r="ET93" s="962"/>
      <c r="EU93" s="962"/>
      <c r="EV93" s="962"/>
      <c r="EW93" s="962"/>
      <c r="EX93" s="962"/>
      <c r="EY93" s="962"/>
      <c r="EZ93" s="962"/>
      <c r="FA93" s="962"/>
      <c r="FB93" s="962"/>
      <c r="FC93" s="962"/>
      <c r="FD93" s="962"/>
      <c r="FE93" s="962"/>
      <c r="FF93" s="962"/>
      <c r="FG93" s="962"/>
      <c r="FH93" s="962"/>
      <c r="FI93" s="962"/>
      <c r="FJ93" s="962"/>
      <c r="FK93" s="962"/>
      <c r="FL93" s="962"/>
      <c r="FM93" s="962"/>
      <c r="FN93" s="962"/>
      <c r="FO93" s="962"/>
      <c r="FP93" s="962"/>
      <c r="FQ93" s="962"/>
      <c r="FR93" s="962"/>
      <c r="FS93" s="962"/>
      <c r="FT93" s="962"/>
      <c r="FU93" s="962"/>
      <c r="FV93" s="962"/>
      <c r="FW93" s="962"/>
      <c r="FX93" s="962"/>
      <c r="FY93" s="962"/>
      <c r="FZ93" s="962"/>
      <c r="GA93" s="962"/>
      <c r="GB93" s="962"/>
      <c r="GC93" s="962"/>
      <c r="GD93" s="962"/>
      <c r="GE93" s="962"/>
      <c r="GF93" s="962"/>
      <c r="GG93" s="962"/>
      <c r="GH93" s="962"/>
      <c r="GI93" s="962"/>
      <c r="GJ93" s="962"/>
      <c r="GK93" s="962"/>
      <c r="GL93" s="962"/>
      <c r="GM93" s="962"/>
      <c r="GN93" s="962"/>
      <c r="GO93" s="962"/>
      <c r="GP93" s="962"/>
      <c r="GQ93" s="962"/>
      <c r="GR93" s="962"/>
      <c r="GS93" s="962"/>
      <c r="GT93" s="962"/>
      <c r="GU93" s="962"/>
      <c r="GV93" s="962"/>
      <c r="GW93" s="962"/>
      <c r="GX93" s="962"/>
      <c r="GY93" s="962"/>
      <c r="GZ93" s="962"/>
      <c r="HA93" s="962"/>
      <c r="HB93" s="962"/>
      <c r="HC93" s="962"/>
      <c r="HD93" s="962"/>
      <c r="HE93" s="962"/>
      <c r="HF93" s="962"/>
      <c r="HG93" s="962"/>
      <c r="HH93" s="962"/>
      <c r="HI93" s="962"/>
      <c r="HJ93" s="962"/>
      <c r="HK93" s="962"/>
      <c r="HL93" s="962"/>
      <c r="HM93" s="962"/>
      <c r="HN93" s="962"/>
      <c r="HO93" s="962"/>
      <c r="HP93" s="962"/>
      <c r="HQ93" s="962"/>
      <c r="HR93" s="962"/>
      <c r="HS93" s="962"/>
      <c r="HT93" s="962"/>
      <c r="HU93" s="962"/>
      <c r="HV93" s="962"/>
      <c r="HW93" s="962"/>
      <c r="HX93" s="962"/>
      <c r="HY93" s="962"/>
      <c r="HZ93" s="962"/>
      <c r="IA93" s="962"/>
      <c r="IB93" s="962"/>
      <c r="IC93" s="962"/>
      <c r="ID93" s="962"/>
      <c r="IE93" s="962"/>
      <c r="IF93" s="962"/>
      <c r="IG93" s="962"/>
      <c r="IH93" s="962"/>
      <c r="II93" s="962"/>
      <c r="IJ93" s="962"/>
      <c r="IK93" s="962"/>
      <c r="IL93" s="962"/>
      <c r="IM93" s="962"/>
      <c r="IN93" s="962"/>
      <c r="IO93" s="962"/>
      <c r="IP93" s="962"/>
      <c r="IQ93" s="962"/>
      <c r="IR93" s="962"/>
      <c r="IS93" s="962"/>
      <c r="IT93" s="962"/>
      <c r="IU93" s="962"/>
      <c r="IV93" s="962"/>
    </row>
    <row r="94" spans="1:256" s="1041" customFormat="1" ht="15" customHeight="1">
      <c r="A94" s="958"/>
      <c r="B94" s="958"/>
      <c r="C94" s="958"/>
      <c r="D94" s="1006"/>
      <c r="E94" s="1006"/>
      <c r="F94" s="1006"/>
      <c r="G94" s="975"/>
      <c r="H94" s="975"/>
      <c r="I94" s="962"/>
      <c r="J94" s="964"/>
      <c r="K94" s="962"/>
      <c r="L94" s="962"/>
      <c r="M94" s="964"/>
      <c r="N94" s="962"/>
      <c r="O94" s="962"/>
      <c r="P94" s="962"/>
      <c r="Q94" s="962"/>
      <c r="R94" s="962"/>
      <c r="S94" s="962"/>
      <c r="T94" s="962"/>
      <c r="U94" s="962"/>
      <c r="V94" s="962"/>
      <c r="W94" s="962"/>
      <c r="X94" s="962"/>
      <c r="Y94" s="962"/>
      <c r="Z94" s="962"/>
      <c r="AA94" s="962"/>
      <c r="AB94" s="962"/>
      <c r="AC94" s="962"/>
      <c r="AD94" s="962"/>
      <c r="AE94" s="962"/>
      <c r="AF94" s="962"/>
      <c r="AG94" s="962"/>
      <c r="AH94" s="962"/>
      <c r="AI94" s="962"/>
      <c r="AJ94" s="962"/>
      <c r="AK94" s="962"/>
      <c r="AL94" s="962"/>
      <c r="AM94" s="962"/>
      <c r="AN94" s="962"/>
      <c r="AO94" s="962"/>
      <c r="AP94" s="962"/>
      <c r="AQ94" s="962"/>
      <c r="AR94" s="962"/>
      <c r="AS94" s="962"/>
      <c r="AT94" s="962"/>
      <c r="AU94" s="962"/>
      <c r="AV94" s="962"/>
      <c r="AW94" s="962"/>
      <c r="AX94" s="962"/>
      <c r="AY94" s="962"/>
      <c r="AZ94" s="962"/>
      <c r="BA94" s="962"/>
      <c r="BB94" s="962"/>
      <c r="BC94" s="962"/>
      <c r="BD94" s="962"/>
      <c r="BE94" s="962"/>
      <c r="BF94" s="962"/>
      <c r="BG94" s="962"/>
      <c r="BH94" s="962"/>
      <c r="BI94" s="962"/>
      <c r="BJ94" s="962"/>
      <c r="BK94" s="962"/>
      <c r="BL94" s="962"/>
      <c r="BM94" s="962"/>
      <c r="BN94" s="962"/>
      <c r="BO94" s="962"/>
      <c r="BP94" s="962"/>
      <c r="BQ94" s="962"/>
      <c r="BR94" s="962"/>
      <c r="BS94" s="962"/>
      <c r="BT94" s="962"/>
      <c r="BU94" s="962"/>
      <c r="BV94" s="962"/>
      <c r="BW94" s="962"/>
      <c r="BX94" s="962"/>
      <c r="BY94" s="962"/>
      <c r="BZ94" s="962"/>
      <c r="CA94" s="962"/>
      <c r="CB94" s="962"/>
      <c r="CC94" s="962"/>
      <c r="CD94" s="962"/>
      <c r="CE94" s="962"/>
      <c r="CF94" s="962"/>
      <c r="CG94" s="962"/>
      <c r="CH94" s="962"/>
      <c r="CI94" s="962"/>
      <c r="CJ94" s="962"/>
      <c r="CK94" s="962"/>
      <c r="CL94" s="962"/>
      <c r="CM94" s="962"/>
      <c r="CN94" s="962"/>
      <c r="CO94" s="962"/>
      <c r="CP94" s="962"/>
      <c r="CQ94" s="962"/>
      <c r="CR94" s="962"/>
      <c r="CS94" s="962"/>
      <c r="CT94" s="962"/>
      <c r="CU94" s="962"/>
      <c r="CV94" s="962"/>
      <c r="CW94" s="962"/>
      <c r="CX94" s="962"/>
      <c r="CY94" s="962"/>
      <c r="CZ94" s="962"/>
      <c r="DA94" s="962"/>
      <c r="DB94" s="962"/>
      <c r="DC94" s="962"/>
      <c r="DD94" s="962"/>
      <c r="DE94" s="962"/>
      <c r="DF94" s="962"/>
      <c r="DG94" s="962"/>
      <c r="DH94" s="962"/>
      <c r="DI94" s="962"/>
      <c r="DJ94" s="962"/>
      <c r="DK94" s="962"/>
      <c r="DL94" s="962"/>
      <c r="DM94" s="962"/>
      <c r="DN94" s="962"/>
      <c r="DO94" s="962"/>
      <c r="DP94" s="962"/>
      <c r="DQ94" s="962"/>
      <c r="DR94" s="962"/>
      <c r="DS94" s="962"/>
      <c r="DT94" s="962"/>
      <c r="DU94" s="962"/>
      <c r="DV94" s="962"/>
      <c r="DW94" s="962"/>
      <c r="DX94" s="962"/>
      <c r="DY94" s="962"/>
      <c r="DZ94" s="962"/>
      <c r="EA94" s="962"/>
      <c r="EB94" s="962"/>
      <c r="EC94" s="962"/>
      <c r="ED94" s="962"/>
      <c r="EE94" s="962"/>
      <c r="EF94" s="962"/>
      <c r="EG94" s="962"/>
      <c r="EH94" s="962"/>
      <c r="EI94" s="962"/>
      <c r="EJ94" s="962"/>
      <c r="EK94" s="962"/>
      <c r="EL94" s="962"/>
      <c r="EM94" s="962"/>
      <c r="EN94" s="962"/>
      <c r="EO94" s="962"/>
      <c r="EP94" s="962"/>
      <c r="EQ94" s="962"/>
      <c r="ER94" s="962"/>
      <c r="ES94" s="962"/>
      <c r="ET94" s="962"/>
      <c r="EU94" s="962"/>
      <c r="EV94" s="962"/>
      <c r="EW94" s="962"/>
      <c r="EX94" s="962"/>
      <c r="EY94" s="962"/>
      <c r="EZ94" s="962"/>
      <c r="FA94" s="962"/>
      <c r="FB94" s="962"/>
      <c r="FC94" s="962"/>
      <c r="FD94" s="962"/>
      <c r="FE94" s="962"/>
      <c r="FF94" s="962"/>
      <c r="FG94" s="962"/>
      <c r="FH94" s="962"/>
      <c r="FI94" s="962"/>
      <c r="FJ94" s="962"/>
      <c r="FK94" s="962"/>
      <c r="FL94" s="962"/>
      <c r="FM94" s="962"/>
      <c r="FN94" s="962"/>
      <c r="FO94" s="962"/>
      <c r="FP94" s="962"/>
      <c r="FQ94" s="962"/>
      <c r="FR94" s="962"/>
      <c r="FS94" s="962"/>
      <c r="FT94" s="962"/>
      <c r="FU94" s="962"/>
      <c r="FV94" s="962"/>
      <c r="FW94" s="962"/>
      <c r="FX94" s="962"/>
      <c r="FY94" s="962"/>
      <c r="FZ94" s="962"/>
      <c r="GA94" s="962"/>
      <c r="GB94" s="962"/>
      <c r="GC94" s="962"/>
      <c r="GD94" s="962"/>
      <c r="GE94" s="962"/>
      <c r="GF94" s="962"/>
      <c r="GG94" s="962"/>
      <c r="GH94" s="962"/>
      <c r="GI94" s="962"/>
      <c r="GJ94" s="962"/>
      <c r="GK94" s="962"/>
      <c r="GL94" s="962"/>
      <c r="GM94" s="962"/>
      <c r="GN94" s="962"/>
      <c r="GO94" s="962"/>
      <c r="GP94" s="962"/>
      <c r="GQ94" s="962"/>
      <c r="GR94" s="962"/>
      <c r="GS94" s="962"/>
      <c r="GT94" s="962"/>
      <c r="GU94" s="962"/>
      <c r="GV94" s="962"/>
      <c r="GW94" s="962"/>
      <c r="GX94" s="962"/>
      <c r="GY94" s="962"/>
      <c r="GZ94" s="962"/>
      <c r="HA94" s="962"/>
      <c r="HB94" s="962"/>
      <c r="HC94" s="962"/>
      <c r="HD94" s="962"/>
      <c r="HE94" s="962"/>
      <c r="HF94" s="962"/>
      <c r="HG94" s="962"/>
      <c r="HH94" s="962"/>
      <c r="HI94" s="962"/>
      <c r="HJ94" s="962"/>
      <c r="HK94" s="962"/>
      <c r="HL94" s="962"/>
      <c r="HM94" s="962"/>
      <c r="HN94" s="962"/>
      <c r="HO94" s="962"/>
      <c r="HP94" s="962"/>
      <c r="HQ94" s="962"/>
      <c r="HR94" s="962"/>
      <c r="HS94" s="962"/>
      <c r="HT94" s="962"/>
      <c r="HU94" s="962"/>
      <c r="HV94" s="962"/>
      <c r="HW94" s="962"/>
      <c r="HX94" s="962"/>
      <c r="HY94" s="962"/>
      <c r="HZ94" s="962"/>
      <c r="IA94" s="962"/>
      <c r="IB94" s="962"/>
      <c r="IC94" s="962"/>
      <c r="ID94" s="962"/>
      <c r="IE94" s="962"/>
      <c r="IF94" s="962"/>
      <c r="IG94" s="962"/>
      <c r="IH94" s="962"/>
      <c r="II94" s="962"/>
      <c r="IJ94" s="962"/>
      <c r="IK94" s="962"/>
      <c r="IL94" s="962"/>
      <c r="IM94" s="962"/>
      <c r="IN94" s="962"/>
      <c r="IO94" s="962"/>
      <c r="IP94" s="962"/>
      <c r="IQ94" s="962"/>
      <c r="IR94" s="962"/>
      <c r="IS94" s="962"/>
      <c r="IT94" s="962"/>
      <c r="IU94" s="962"/>
      <c r="IV94" s="962"/>
    </row>
    <row r="95" spans="1:256" s="1041" customFormat="1" ht="15" customHeight="1">
      <c r="A95" s="958"/>
      <c r="B95" s="958"/>
      <c r="C95" s="958"/>
      <c r="D95" s="1006"/>
      <c r="E95" s="1006"/>
      <c r="F95" s="1006"/>
      <c r="G95" s="975"/>
      <c r="H95" s="975"/>
      <c r="I95" s="962"/>
      <c r="J95" s="964"/>
      <c r="K95" s="962"/>
      <c r="L95" s="962"/>
      <c r="M95" s="964"/>
      <c r="N95" s="962"/>
      <c r="O95" s="962"/>
      <c r="P95" s="962"/>
      <c r="Q95" s="962"/>
      <c r="R95" s="962"/>
      <c r="S95" s="962"/>
      <c r="T95" s="962"/>
      <c r="U95" s="962"/>
      <c r="V95" s="962"/>
      <c r="W95" s="962"/>
      <c r="X95" s="962"/>
      <c r="Y95" s="962"/>
      <c r="Z95" s="962"/>
      <c r="AA95" s="962"/>
      <c r="AB95" s="962"/>
      <c r="AC95" s="962"/>
      <c r="AD95" s="962"/>
      <c r="AE95" s="962"/>
      <c r="AF95" s="962"/>
      <c r="AG95" s="962"/>
      <c r="AH95" s="962"/>
      <c r="AI95" s="962"/>
      <c r="AJ95" s="962"/>
      <c r="AK95" s="962"/>
      <c r="AL95" s="962"/>
      <c r="AM95" s="962"/>
      <c r="AN95" s="962"/>
      <c r="AO95" s="962"/>
      <c r="AP95" s="962"/>
      <c r="AQ95" s="962"/>
      <c r="AR95" s="962"/>
      <c r="AS95" s="962"/>
      <c r="AT95" s="962"/>
      <c r="AU95" s="962"/>
      <c r="AV95" s="962"/>
      <c r="AW95" s="962"/>
      <c r="AX95" s="962"/>
      <c r="AY95" s="962"/>
      <c r="AZ95" s="962"/>
      <c r="BA95" s="962"/>
      <c r="BB95" s="962"/>
      <c r="BC95" s="962"/>
      <c r="BD95" s="962"/>
      <c r="BE95" s="962"/>
      <c r="BF95" s="962"/>
      <c r="BG95" s="962"/>
      <c r="BH95" s="962"/>
      <c r="BI95" s="962"/>
      <c r="BJ95" s="962"/>
      <c r="BK95" s="962"/>
      <c r="BL95" s="962"/>
      <c r="BM95" s="962"/>
      <c r="BN95" s="962"/>
      <c r="BO95" s="962"/>
      <c r="BP95" s="962"/>
      <c r="BQ95" s="962"/>
      <c r="BR95" s="962"/>
      <c r="BS95" s="962"/>
      <c r="BT95" s="962"/>
      <c r="BU95" s="962"/>
      <c r="BV95" s="962"/>
      <c r="BW95" s="962"/>
      <c r="BX95" s="962"/>
      <c r="BY95" s="962"/>
      <c r="BZ95" s="962"/>
      <c r="CA95" s="962"/>
      <c r="CB95" s="962"/>
      <c r="CC95" s="962"/>
      <c r="CD95" s="962"/>
      <c r="CE95" s="962"/>
      <c r="CF95" s="962"/>
      <c r="CG95" s="962"/>
      <c r="CH95" s="962"/>
      <c r="CI95" s="962"/>
      <c r="CJ95" s="962"/>
      <c r="CK95" s="962"/>
      <c r="CL95" s="962"/>
      <c r="CM95" s="962"/>
      <c r="CN95" s="962"/>
      <c r="CO95" s="962"/>
      <c r="CP95" s="962"/>
      <c r="CQ95" s="962"/>
      <c r="CR95" s="962"/>
      <c r="CS95" s="962"/>
      <c r="CT95" s="962"/>
      <c r="CU95" s="962"/>
      <c r="CV95" s="962"/>
      <c r="CW95" s="962"/>
      <c r="CX95" s="962"/>
      <c r="CY95" s="962"/>
      <c r="CZ95" s="962"/>
      <c r="DA95" s="962"/>
      <c r="DB95" s="962"/>
      <c r="DC95" s="962"/>
      <c r="DD95" s="962"/>
      <c r="DE95" s="962"/>
      <c r="DF95" s="962"/>
      <c r="DG95" s="962"/>
      <c r="DH95" s="962"/>
      <c r="DI95" s="962"/>
      <c r="DJ95" s="962"/>
      <c r="DK95" s="962"/>
      <c r="DL95" s="962"/>
      <c r="DM95" s="962"/>
      <c r="DN95" s="962"/>
      <c r="DO95" s="962"/>
      <c r="DP95" s="962"/>
      <c r="DQ95" s="962"/>
      <c r="DR95" s="962"/>
      <c r="DS95" s="962"/>
      <c r="DT95" s="962"/>
      <c r="DU95" s="962"/>
      <c r="DV95" s="962"/>
      <c r="DW95" s="962"/>
      <c r="DX95" s="962"/>
      <c r="DY95" s="962"/>
      <c r="DZ95" s="962"/>
      <c r="EA95" s="962"/>
      <c r="EB95" s="962"/>
      <c r="EC95" s="962"/>
      <c r="ED95" s="962"/>
      <c r="EE95" s="962"/>
      <c r="EF95" s="962"/>
      <c r="EG95" s="962"/>
      <c r="EH95" s="962"/>
      <c r="EI95" s="962"/>
      <c r="EJ95" s="962"/>
      <c r="EK95" s="962"/>
      <c r="EL95" s="962"/>
      <c r="EM95" s="962"/>
      <c r="EN95" s="962"/>
      <c r="EO95" s="962"/>
      <c r="EP95" s="962"/>
      <c r="EQ95" s="962"/>
      <c r="ER95" s="962"/>
      <c r="ES95" s="962"/>
      <c r="ET95" s="962"/>
      <c r="EU95" s="962"/>
      <c r="EV95" s="962"/>
      <c r="EW95" s="962"/>
      <c r="EX95" s="962"/>
      <c r="EY95" s="962"/>
      <c r="EZ95" s="962"/>
      <c r="FA95" s="962"/>
      <c r="FB95" s="962"/>
      <c r="FC95" s="962"/>
      <c r="FD95" s="962"/>
      <c r="FE95" s="962"/>
      <c r="FF95" s="962"/>
      <c r="FG95" s="962"/>
      <c r="FH95" s="962"/>
      <c r="FI95" s="962"/>
      <c r="FJ95" s="962"/>
      <c r="FK95" s="962"/>
      <c r="FL95" s="962"/>
      <c r="FM95" s="962"/>
      <c r="FN95" s="962"/>
      <c r="FO95" s="962"/>
      <c r="FP95" s="962"/>
      <c r="FQ95" s="962"/>
      <c r="FR95" s="962"/>
      <c r="FS95" s="962"/>
      <c r="FT95" s="962"/>
      <c r="FU95" s="962"/>
      <c r="FV95" s="962"/>
      <c r="FW95" s="962"/>
      <c r="FX95" s="962"/>
      <c r="FY95" s="962"/>
      <c r="FZ95" s="962"/>
      <c r="GA95" s="962"/>
      <c r="GB95" s="962"/>
      <c r="GC95" s="962"/>
      <c r="GD95" s="962"/>
      <c r="GE95" s="962"/>
      <c r="GF95" s="962"/>
      <c r="GG95" s="962"/>
      <c r="GH95" s="962"/>
      <c r="GI95" s="962"/>
      <c r="GJ95" s="962"/>
      <c r="GK95" s="962"/>
      <c r="GL95" s="962"/>
      <c r="GM95" s="962"/>
      <c r="GN95" s="962"/>
      <c r="GO95" s="962"/>
      <c r="GP95" s="962"/>
      <c r="GQ95" s="962"/>
      <c r="GR95" s="962"/>
      <c r="GS95" s="962"/>
      <c r="GT95" s="962"/>
      <c r="GU95" s="962"/>
      <c r="GV95" s="962"/>
      <c r="GW95" s="962"/>
      <c r="GX95" s="962"/>
      <c r="GY95" s="962"/>
      <c r="GZ95" s="962"/>
      <c r="HA95" s="962"/>
      <c r="HB95" s="962"/>
      <c r="HC95" s="962"/>
      <c r="HD95" s="962"/>
      <c r="HE95" s="962"/>
      <c r="HF95" s="962"/>
      <c r="HG95" s="962"/>
      <c r="HH95" s="962"/>
      <c r="HI95" s="962"/>
      <c r="HJ95" s="962"/>
      <c r="HK95" s="962"/>
      <c r="HL95" s="962"/>
      <c r="HM95" s="962"/>
      <c r="HN95" s="962"/>
      <c r="HO95" s="962"/>
      <c r="HP95" s="962"/>
      <c r="HQ95" s="962"/>
      <c r="HR95" s="962"/>
      <c r="HS95" s="962"/>
      <c r="HT95" s="962"/>
      <c r="HU95" s="962"/>
      <c r="HV95" s="962"/>
      <c r="HW95" s="962"/>
      <c r="HX95" s="962"/>
      <c r="HY95" s="962"/>
      <c r="HZ95" s="962"/>
      <c r="IA95" s="962"/>
      <c r="IB95" s="962"/>
      <c r="IC95" s="962"/>
      <c r="ID95" s="962"/>
      <c r="IE95" s="962"/>
      <c r="IF95" s="962"/>
      <c r="IG95" s="962"/>
      <c r="IH95" s="962"/>
      <c r="II95" s="962"/>
      <c r="IJ95" s="962"/>
      <c r="IK95" s="962"/>
      <c r="IL95" s="962"/>
      <c r="IM95" s="962"/>
      <c r="IN95" s="962"/>
      <c r="IO95" s="962"/>
      <c r="IP95" s="962"/>
      <c r="IQ95" s="962"/>
      <c r="IR95" s="962"/>
      <c r="IS95" s="962"/>
      <c r="IT95" s="962"/>
      <c r="IU95" s="962"/>
      <c r="IV95" s="962"/>
    </row>
    <row r="96" spans="1:256" s="1041" customFormat="1" ht="15" customHeight="1">
      <c r="A96" s="958"/>
      <c r="B96" s="958"/>
      <c r="C96" s="958"/>
      <c r="D96" s="1006"/>
      <c r="E96" s="1006"/>
      <c r="F96" s="1006"/>
      <c r="G96" s="975"/>
      <c r="H96" s="975"/>
      <c r="I96" s="962"/>
      <c r="J96" s="964"/>
      <c r="K96" s="962"/>
      <c r="L96" s="962"/>
      <c r="M96" s="964"/>
      <c r="N96" s="962"/>
      <c r="O96" s="962"/>
      <c r="P96" s="962"/>
      <c r="Q96" s="962"/>
      <c r="R96" s="962"/>
      <c r="S96" s="962"/>
      <c r="T96" s="962"/>
      <c r="U96" s="962"/>
      <c r="V96" s="962"/>
      <c r="W96" s="962"/>
      <c r="X96" s="962"/>
      <c r="Y96" s="962"/>
      <c r="Z96" s="962"/>
      <c r="AA96" s="962"/>
      <c r="AB96" s="962"/>
      <c r="AC96" s="962"/>
      <c r="AD96" s="962"/>
      <c r="AE96" s="962"/>
      <c r="AF96" s="962"/>
      <c r="AG96" s="962"/>
      <c r="AH96" s="962"/>
      <c r="AI96" s="962"/>
      <c r="AJ96" s="962"/>
      <c r="AK96" s="962"/>
      <c r="AL96" s="962"/>
      <c r="AM96" s="962"/>
      <c r="AN96" s="962"/>
      <c r="AO96" s="962"/>
      <c r="AP96" s="962"/>
      <c r="AQ96" s="962"/>
      <c r="AR96" s="962"/>
      <c r="AS96" s="962"/>
      <c r="AT96" s="962"/>
      <c r="AU96" s="962"/>
      <c r="AV96" s="962"/>
      <c r="AW96" s="962"/>
      <c r="AX96" s="962"/>
      <c r="AY96" s="962"/>
      <c r="AZ96" s="962"/>
      <c r="BA96" s="962"/>
      <c r="BB96" s="962"/>
      <c r="BC96" s="962"/>
      <c r="BD96" s="962"/>
      <c r="BE96" s="962"/>
      <c r="BF96" s="962"/>
      <c r="BG96" s="962"/>
      <c r="BH96" s="962"/>
      <c r="BI96" s="962"/>
      <c r="BJ96" s="962"/>
      <c r="BK96" s="962"/>
      <c r="BL96" s="962"/>
      <c r="BM96" s="962"/>
      <c r="BN96" s="962"/>
      <c r="BO96" s="962"/>
      <c r="BP96" s="962"/>
      <c r="BQ96" s="962"/>
      <c r="BR96" s="962"/>
      <c r="BS96" s="962"/>
      <c r="BT96" s="962"/>
      <c r="BU96" s="962"/>
      <c r="BV96" s="962"/>
      <c r="BW96" s="962"/>
      <c r="BX96" s="962"/>
      <c r="BY96" s="962"/>
      <c r="BZ96" s="962"/>
      <c r="CA96" s="962"/>
      <c r="CB96" s="962"/>
      <c r="CC96" s="962"/>
      <c r="CD96" s="962"/>
      <c r="CE96" s="962"/>
      <c r="CF96" s="962"/>
      <c r="CG96" s="962"/>
      <c r="CH96" s="962"/>
      <c r="CI96" s="962"/>
      <c r="CJ96" s="962"/>
      <c r="CK96" s="962"/>
      <c r="CL96" s="962"/>
      <c r="CM96" s="962"/>
      <c r="CN96" s="962"/>
      <c r="CO96" s="962"/>
      <c r="CP96" s="962"/>
      <c r="CQ96" s="962"/>
      <c r="CR96" s="962"/>
      <c r="CS96" s="962"/>
      <c r="CT96" s="962"/>
      <c r="CU96" s="962"/>
      <c r="CV96" s="962"/>
      <c r="CW96" s="962"/>
      <c r="CX96" s="962"/>
      <c r="CY96" s="962"/>
      <c r="CZ96" s="962"/>
      <c r="DA96" s="962"/>
      <c r="DB96" s="962"/>
      <c r="DC96" s="962"/>
      <c r="DD96" s="962"/>
      <c r="DE96" s="962"/>
      <c r="DF96" s="962"/>
      <c r="DG96" s="962"/>
      <c r="DH96" s="962"/>
      <c r="DI96" s="962"/>
      <c r="DJ96" s="962"/>
      <c r="DK96" s="962"/>
      <c r="DL96" s="962"/>
      <c r="DM96" s="962"/>
      <c r="DN96" s="962"/>
      <c r="DO96" s="962"/>
      <c r="DP96" s="962"/>
      <c r="DQ96" s="962"/>
      <c r="DR96" s="962"/>
      <c r="DS96" s="962"/>
      <c r="DT96" s="962"/>
      <c r="DU96" s="962"/>
      <c r="DV96" s="962"/>
      <c r="DW96" s="962"/>
      <c r="DX96" s="962"/>
      <c r="DY96" s="962"/>
      <c r="DZ96" s="962"/>
      <c r="EA96" s="962"/>
      <c r="EB96" s="962"/>
      <c r="EC96" s="962"/>
      <c r="ED96" s="962"/>
      <c r="EE96" s="962"/>
      <c r="EF96" s="962"/>
      <c r="EG96" s="962"/>
      <c r="EH96" s="962"/>
      <c r="EI96" s="962"/>
      <c r="EJ96" s="962"/>
      <c r="EK96" s="962"/>
      <c r="EL96" s="962"/>
      <c r="EM96" s="962"/>
      <c r="EN96" s="962"/>
      <c r="EO96" s="962"/>
      <c r="EP96" s="962"/>
      <c r="EQ96" s="962"/>
      <c r="ER96" s="962"/>
      <c r="ES96" s="962"/>
      <c r="ET96" s="962"/>
      <c r="EU96" s="962"/>
      <c r="EV96" s="962"/>
      <c r="EW96" s="962"/>
      <c r="EX96" s="962"/>
      <c r="EY96" s="962"/>
      <c r="EZ96" s="962"/>
      <c r="FA96" s="962"/>
      <c r="FB96" s="962"/>
      <c r="FC96" s="962"/>
      <c r="FD96" s="962"/>
      <c r="FE96" s="962"/>
      <c r="FF96" s="962"/>
      <c r="FG96" s="962"/>
      <c r="FH96" s="962"/>
      <c r="FI96" s="962"/>
      <c r="FJ96" s="962"/>
      <c r="FK96" s="962"/>
      <c r="FL96" s="962"/>
      <c r="FM96" s="962"/>
      <c r="FN96" s="962"/>
      <c r="FO96" s="962"/>
      <c r="FP96" s="962"/>
      <c r="FQ96" s="962"/>
      <c r="FR96" s="962"/>
      <c r="FS96" s="962"/>
      <c r="FT96" s="962"/>
      <c r="FU96" s="962"/>
      <c r="FV96" s="962"/>
      <c r="FW96" s="962"/>
      <c r="FX96" s="962"/>
      <c r="FY96" s="962"/>
      <c r="FZ96" s="962"/>
      <c r="GA96" s="962"/>
      <c r="GB96" s="962"/>
      <c r="GC96" s="962"/>
      <c r="GD96" s="962"/>
      <c r="GE96" s="962"/>
      <c r="GF96" s="962"/>
      <c r="GG96" s="962"/>
      <c r="GH96" s="962"/>
      <c r="GI96" s="962"/>
      <c r="GJ96" s="962"/>
      <c r="GK96" s="962"/>
      <c r="GL96" s="962"/>
      <c r="GM96" s="962"/>
      <c r="GN96" s="962"/>
      <c r="GO96" s="962"/>
      <c r="GP96" s="962"/>
      <c r="GQ96" s="962"/>
      <c r="GR96" s="962"/>
      <c r="GS96" s="962"/>
      <c r="GT96" s="962"/>
      <c r="GU96" s="962"/>
      <c r="GV96" s="962"/>
      <c r="GW96" s="962"/>
      <c r="GX96" s="962"/>
      <c r="GY96" s="962"/>
      <c r="GZ96" s="962"/>
      <c r="HA96" s="962"/>
      <c r="HB96" s="962"/>
      <c r="HC96" s="962"/>
      <c r="HD96" s="962"/>
      <c r="HE96" s="962"/>
      <c r="HF96" s="962"/>
      <c r="HG96" s="962"/>
      <c r="HH96" s="962"/>
      <c r="HI96" s="962"/>
      <c r="HJ96" s="962"/>
      <c r="HK96" s="962"/>
      <c r="HL96" s="962"/>
      <c r="HM96" s="962"/>
      <c r="HN96" s="962"/>
      <c r="HO96" s="962"/>
      <c r="HP96" s="962"/>
      <c r="HQ96" s="962"/>
      <c r="HR96" s="962"/>
      <c r="HS96" s="962"/>
      <c r="HT96" s="962"/>
      <c r="HU96" s="962"/>
      <c r="HV96" s="962"/>
      <c r="HW96" s="962"/>
      <c r="HX96" s="962"/>
      <c r="HY96" s="962"/>
      <c r="HZ96" s="962"/>
      <c r="IA96" s="962"/>
      <c r="IB96" s="962"/>
      <c r="IC96" s="962"/>
      <c r="ID96" s="962"/>
      <c r="IE96" s="962"/>
      <c r="IF96" s="962"/>
      <c r="IG96" s="962"/>
      <c r="IH96" s="962"/>
      <c r="II96" s="962"/>
      <c r="IJ96" s="962"/>
      <c r="IK96" s="962"/>
      <c r="IL96" s="962"/>
      <c r="IM96" s="962"/>
      <c r="IN96" s="962"/>
      <c r="IO96" s="962"/>
      <c r="IP96" s="962"/>
      <c r="IQ96" s="962"/>
      <c r="IR96" s="962"/>
      <c r="IS96" s="962"/>
      <c r="IT96" s="962"/>
      <c r="IU96" s="962"/>
      <c r="IV96" s="962"/>
    </row>
    <row r="97" spans="1:256" s="1041" customFormat="1" ht="15" customHeight="1">
      <c r="A97" s="958"/>
      <c r="B97" s="958"/>
      <c r="C97" s="958"/>
      <c r="D97" s="1006"/>
      <c r="E97" s="1006"/>
      <c r="F97" s="1006"/>
      <c r="G97" s="975"/>
      <c r="H97" s="975"/>
      <c r="I97" s="962"/>
      <c r="J97" s="964"/>
      <c r="K97" s="962"/>
      <c r="L97" s="962"/>
      <c r="M97" s="964"/>
      <c r="N97" s="962"/>
      <c r="O97" s="962"/>
      <c r="P97" s="962"/>
      <c r="Q97" s="962"/>
      <c r="R97" s="962"/>
      <c r="S97" s="962"/>
      <c r="T97" s="962"/>
      <c r="U97" s="962"/>
      <c r="V97" s="962"/>
      <c r="W97" s="962"/>
      <c r="X97" s="962"/>
      <c r="Y97" s="962"/>
      <c r="Z97" s="962"/>
      <c r="AA97" s="962"/>
      <c r="AB97" s="962"/>
      <c r="AC97" s="962"/>
      <c r="AD97" s="962"/>
      <c r="AE97" s="962"/>
      <c r="AF97" s="962"/>
      <c r="AG97" s="962"/>
      <c r="AH97" s="962"/>
      <c r="AI97" s="962"/>
      <c r="AJ97" s="962"/>
      <c r="AK97" s="962"/>
      <c r="AL97" s="962"/>
      <c r="AM97" s="962"/>
      <c r="AN97" s="962"/>
      <c r="AO97" s="962"/>
      <c r="AP97" s="962"/>
      <c r="AQ97" s="962"/>
      <c r="AR97" s="962"/>
      <c r="AS97" s="962"/>
      <c r="AT97" s="962"/>
      <c r="AU97" s="962"/>
      <c r="AV97" s="962"/>
      <c r="AW97" s="962"/>
      <c r="AX97" s="962"/>
      <c r="AY97" s="962"/>
      <c r="AZ97" s="962"/>
      <c r="BA97" s="962"/>
      <c r="BB97" s="962"/>
      <c r="BC97" s="962"/>
      <c r="BD97" s="962"/>
      <c r="BE97" s="962"/>
      <c r="BF97" s="962"/>
      <c r="BG97" s="962"/>
      <c r="BH97" s="962"/>
      <c r="BI97" s="962"/>
      <c r="BJ97" s="962"/>
      <c r="BK97" s="962"/>
      <c r="BL97" s="962"/>
      <c r="BM97" s="962"/>
      <c r="BN97" s="962"/>
      <c r="BO97" s="962"/>
      <c r="BP97" s="962"/>
      <c r="BQ97" s="962"/>
      <c r="BR97" s="962"/>
      <c r="BS97" s="962"/>
      <c r="BT97" s="962"/>
      <c r="BU97" s="962"/>
      <c r="BV97" s="962"/>
      <c r="BW97" s="962"/>
      <c r="BX97" s="962"/>
      <c r="BY97" s="962"/>
      <c r="BZ97" s="962"/>
      <c r="CA97" s="962"/>
      <c r="CB97" s="962"/>
      <c r="CC97" s="962"/>
      <c r="CD97" s="962"/>
      <c r="CE97" s="962"/>
      <c r="CF97" s="962"/>
      <c r="CG97" s="962"/>
      <c r="CH97" s="962"/>
      <c r="CI97" s="962"/>
      <c r="CJ97" s="962"/>
      <c r="CK97" s="962"/>
      <c r="CL97" s="962"/>
      <c r="CM97" s="962"/>
      <c r="CN97" s="962"/>
      <c r="CO97" s="962"/>
      <c r="CP97" s="962"/>
      <c r="CQ97" s="962"/>
      <c r="CR97" s="962"/>
      <c r="CS97" s="962"/>
      <c r="CT97" s="962"/>
      <c r="CU97" s="962"/>
      <c r="CV97" s="962"/>
      <c r="CW97" s="962"/>
      <c r="CX97" s="962"/>
      <c r="CY97" s="962"/>
      <c r="CZ97" s="962"/>
      <c r="DA97" s="962"/>
      <c r="DB97" s="962"/>
      <c r="DC97" s="962"/>
      <c r="DD97" s="962"/>
      <c r="DE97" s="962"/>
      <c r="DF97" s="962"/>
      <c r="DG97" s="962"/>
      <c r="DH97" s="962"/>
      <c r="DI97" s="962"/>
      <c r="DJ97" s="962"/>
      <c r="DK97" s="962"/>
      <c r="DL97" s="962"/>
      <c r="DM97" s="962"/>
      <c r="DN97" s="962"/>
      <c r="DO97" s="962"/>
      <c r="DP97" s="962"/>
      <c r="DQ97" s="962"/>
      <c r="DR97" s="962"/>
      <c r="DS97" s="962"/>
      <c r="DT97" s="962"/>
      <c r="DU97" s="962"/>
      <c r="DV97" s="962"/>
      <c r="DW97" s="962"/>
      <c r="DX97" s="962"/>
      <c r="DY97" s="962"/>
      <c r="DZ97" s="962"/>
      <c r="EA97" s="962"/>
      <c r="EB97" s="962"/>
      <c r="EC97" s="962"/>
      <c r="ED97" s="962"/>
      <c r="EE97" s="962"/>
      <c r="EF97" s="962"/>
      <c r="EG97" s="962"/>
      <c r="EH97" s="962"/>
      <c r="EI97" s="962"/>
      <c r="EJ97" s="962"/>
      <c r="EK97" s="962"/>
      <c r="EL97" s="962"/>
      <c r="EM97" s="962"/>
      <c r="EN97" s="962"/>
      <c r="EO97" s="962"/>
      <c r="EP97" s="962"/>
      <c r="EQ97" s="962"/>
      <c r="ER97" s="962"/>
      <c r="ES97" s="962"/>
      <c r="ET97" s="962"/>
      <c r="EU97" s="962"/>
      <c r="EV97" s="962"/>
      <c r="EW97" s="962"/>
      <c r="EX97" s="962"/>
      <c r="EY97" s="962"/>
      <c r="EZ97" s="962"/>
      <c r="FA97" s="962"/>
      <c r="FB97" s="962"/>
      <c r="FC97" s="962"/>
      <c r="FD97" s="962"/>
      <c r="FE97" s="962"/>
      <c r="FF97" s="962"/>
      <c r="FG97" s="962"/>
      <c r="FH97" s="962"/>
      <c r="FI97" s="962"/>
      <c r="FJ97" s="962"/>
      <c r="FK97" s="962"/>
      <c r="FL97" s="962"/>
      <c r="FM97" s="962"/>
      <c r="FN97" s="962"/>
      <c r="FO97" s="962"/>
      <c r="FP97" s="962"/>
      <c r="FQ97" s="962"/>
      <c r="FR97" s="962"/>
      <c r="FS97" s="962"/>
      <c r="FT97" s="962"/>
      <c r="FU97" s="962"/>
      <c r="FV97" s="962"/>
      <c r="FW97" s="962"/>
      <c r="FX97" s="962"/>
      <c r="FY97" s="962"/>
      <c r="FZ97" s="962"/>
      <c r="GA97" s="962"/>
      <c r="GB97" s="962"/>
      <c r="GC97" s="962"/>
      <c r="GD97" s="962"/>
      <c r="GE97" s="962"/>
      <c r="GF97" s="962"/>
      <c r="GG97" s="962"/>
      <c r="GH97" s="962"/>
      <c r="GI97" s="962"/>
      <c r="GJ97" s="962"/>
      <c r="GK97" s="962"/>
      <c r="GL97" s="962"/>
      <c r="GM97" s="962"/>
      <c r="GN97" s="962"/>
      <c r="GO97" s="962"/>
      <c r="GP97" s="962"/>
      <c r="GQ97" s="962"/>
      <c r="GR97" s="962"/>
      <c r="GS97" s="962"/>
      <c r="GT97" s="962"/>
      <c r="GU97" s="962"/>
      <c r="GV97" s="962"/>
      <c r="GW97" s="962"/>
      <c r="GX97" s="962"/>
      <c r="GY97" s="962"/>
      <c r="GZ97" s="962"/>
      <c r="HA97" s="962"/>
      <c r="HB97" s="962"/>
      <c r="HC97" s="962"/>
      <c r="HD97" s="962"/>
      <c r="HE97" s="962"/>
      <c r="HF97" s="962"/>
      <c r="HG97" s="962"/>
      <c r="HH97" s="962"/>
      <c r="HI97" s="962"/>
      <c r="HJ97" s="962"/>
      <c r="HK97" s="962"/>
      <c r="HL97" s="962"/>
      <c r="HM97" s="962"/>
      <c r="HN97" s="962"/>
      <c r="HO97" s="962"/>
      <c r="HP97" s="962"/>
      <c r="HQ97" s="962"/>
      <c r="HR97" s="962"/>
      <c r="HS97" s="962"/>
      <c r="HT97" s="962"/>
      <c r="HU97" s="962"/>
      <c r="HV97" s="962"/>
      <c r="HW97" s="962"/>
      <c r="HX97" s="962"/>
      <c r="HY97" s="962"/>
      <c r="HZ97" s="962"/>
      <c r="IA97" s="962"/>
      <c r="IB97" s="962"/>
      <c r="IC97" s="962"/>
      <c r="ID97" s="962"/>
      <c r="IE97" s="962"/>
      <c r="IF97" s="962"/>
      <c r="IG97" s="962"/>
      <c r="IH97" s="962"/>
      <c r="II97" s="962"/>
      <c r="IJ97" s="962"/>
      <c r="IK97" s="962"/>
      <c r="IL97" s="962"/>
      <c r="IM97" s="962"/>
      <c r="IN97" s="962"/>
      <c r="IO97" s="962"/>
      <c r="IP97" s="962"/>
      <c r="IQ97" s="962"/>
      <c r="IR97" s="962"/>
      <c r="IS97" s="962"/>
      <c r="IT97" s="962"/>
      <c r="IU97" s="962"/>
      <c r="IV97" s="962"/>
    </row>
    <row r="98" spans="1:256" s="1041" customFormat="1" ht="15" customHeight="1">
      <c r="A98" s="958"/>
      <c r="B98" s="958"/>
      <c r="C98" s="958"/>
      <c r="D98" s="1006"/>
      <c r="E98" s="1006"/>
      <c r="F98" s="1006"/>
      <c r="G98" s="975"/>
      <c r="H98" s="975"/>
      <c r="I98" s="962"/>
      <c r="J98" s="964"/>
      <c r="K98" s="962"/>
      <c r="L98" s="962"/>
      <c r="M98" s="964"/>
      <c r="N98" s="962"/>
      <c r="O98" s="962"/>
      <c r="P98" s="962"/>
      <c r="Q98" s="962"/>
      <c r="R98" s="962"/>
      <c r="S98" s="962"/>
      <c r="T98" s="962"/>
      <c r="U98" s="962"/>
      <c r="V98" s="962"/>
      <c r="W98" s="962"/>
      <c r="X98" s="962"/>
      <c r="Y98" s="962"/>
      <c r="Z98" s="962"/>
      <c r="AA98" s="962"/>
      <c r="AB98" s="962"/>
      <c r="AC98" s="962"/>
      <c r="AD98" s="962"/>
      <c r="AE98" s="962"/>
      <c r="AF98" s="962"/>
      <c r="AG98" s="962"/>
      <c r="AH98" s="962"/>
      <c r="AI98" s="962"/>
      <c r="AJ98" s="962"/>
      <c r="AK98" s="962"/>
      <c r="AL98" s="962"/>
      <c r="AM98" s="962"/>
      <c r="AN98" s="962"/>
      <c r="AO98" s="962"/>
      <c r="AP98" s="962"/>
      <c r="AQ98" s="962"/>
      <c r="AR98" s="962"/>
      <c r="AS98" s="962"/>
      <c r="AT98" s="962"/>
      <c r="AU98" s="962"/>
      <c r="AV98" s="962"/>
      <c r="AW98" s="962"/>
      <c r="AX98" s="962"/>
      <c r="AY98" s="962"/>
      <c r="AZ98" s="962"/>
      <c r="BA98" s="962"/>
      <c r="BB98" s="962"/>
      <c r="BC98" s="962"/>
      <c r="BD98" s="962"/>
      <c r="BE98" s="962"/>
      <c r="BF98" s="962"/>
      <c r="BG98" s="962"/>
      <c r="BH98" s="962"/>
      <c r="BI98" s="962"/>
      <c r="BJ98" s="962"/>
      <c r="BK98" s="962"/>
      <c r="BL98" s="962"/>
      <c r="BM98" s="962"/>
      <c r="BN98" s="962"/>
      <c r="BO98" s="962"/>
      <c r="BP98" s="962"/>
      <c r="BQ98" s="962"/>
      <c r="BR98" s="962"/>
      <c r="BS98" s="962"/>
      <c r="BT98" s="962"/>
      <c r="BU98" s="962"/>
      <c r="BV98" s="962"/>
      <c r="BW98" s="962"/>
      <c r="BX98" s="962"/>
      <c r="BY98" s="962"/>
      <c r="BZ98" s="962"/>
      <c r="CA98" s="962"/>
      <c r="CB98" s="962"/>
      <c r="CC98" s="962"/>
      <c r="CD98" s="962"/>
      <c r="CE98" s="962"/>
      <c r="CF98" s="962"/>
      <c r="CG98" s="962"/>
      <c r="CH98" s="962"/>
      <c r="CI98" s="962"/>
      <c r="CJ98" s="962"/>
      <c r="CK98" s="962"/>
      <c r="CL98" s="962"/>
      <c r="CM98" s="962"/>
      <c r="CN98" s="962"/>
      <c r="CO98" s="962"/>
      <c r="CP98" s="962"/>
      <c r="CQ98" s="962"/>
      <c r="CR98" s="962"/>
      <c r="CS98" s="962"/>
      <c r="CT98" s="962"/>
      <c r="CU98" s="962"/>
      <c r="CV98" s="962"/>
      <c r="CW98" s="962"/>
      <c r="CX98" s="962"/>
      <c r="CY98" s="962"/>
      <c r="CZ98" s="962"/>
      <c r="DA98" s="962"/>
      <c r="DB98" s="962"/>
      <c r="DC98" s="962"/>
      <c r="DD98" s="962"/>
      <c r="DE98" s="962"/>
      <c r="DF98" s="962"/>
      <c r="DG98" s="962"/>
      <c r="DH98" s="962"/>
      <c r="DI98" s="962"/>
      <c r="DJ98" s="962"/>
      <c r="DK98" s="962"/>
      <c r="DL98" s="962"/>
      <c r="DM98" s="962"/>
      <c r="DN98" s="962"/>
      <c r="DO98" s="962"/>
      <c r="DP98" s="962"/>
      <c r="DQ98" s="962"/>
      <c r="DR98" s="962"/>
      <c r="DS98" s="962"/>
      <c r="DT98" s="962"/>
      <c r="DU98" s="962"/>
      <c r="DV98" s="962"/>
      <c r="DW98" s="962"/>
      <c r="DX98" s="962"/>
      <c r="DY98" s="962"/>
      <c r="DZ98" s="962"/>
      <c r="EA98" s="962"/>
      <c r="EB98" s="962"/>
      <c r="EC98" s="962"/>
      <c r="ED98" s="962"/>
      <c r="EE98" s="962"/>
      <c r="EF98" s="962"/>
      <c r="EG98" s="962"/>
      <c r="EH98" s="962"/>
      <c r="EI98" s="962"/>
      <c r="EJ98" s="962"/>
      <c r="EK98" s="962"/>
      <c r="EL98" s="962"/>
      <c r="EM98" s="962"/>
      <c r="EN98" s="962"/>
      <c r="EO98" s="962"/>
      <c r="EP98" s="962"/>
      <c r="EQ98" s="962"/>
      <c r="ER98" s="962"/>
      <c r="ES98" s="962"/>
      <c r="ET98" s="962"/>
      <c r="EU98" s="962"/>
      <c r="EV98" s="962"/>
      <c r="EW98" s="962"/>
      <c r="EX98" s="962"/>
      <c r="EY98" s="962"/>
      <c r="EZ98" s="962"/>
      <c r="FA98" s="962"/>
      <c r="FB98" s="962"/>
      <c r="FC98" s="962"/>
      <c r="FD98" s="962"/>
      <c r="FE98" s="962"/>
      <c r="FF98" s="962"/>
      <c r="FG98" s="962"/>
      <c r="FH98" s="962"/>
      <c r="FI98" s="962"/>
      <c r="FJ98" s="962"/>
      <c r="FK98" s="962"/>
      <c r="FL98" s="962"/>
      <c r="FM98" s="962"/>
      <c r="FN98" s="962"/>
      <c r="FO98" s="962"/>
      <c r="FP98" s="962"/>
      <c r="FQ98" s="962"/>
      <c r="FR98" s="962"/>
      <c r="FS98" s="962"/>
      <c r="FT98" s="962"/>
      <c r="FU98" s="962"/>
      <c r="FV98" s="962"/>
      <c r="FW98" s="962"/>
      <c r="FX98" s="962"/>
      <c r="FY98" s="962"/>
      <c r="FZ98" s="962"/>
      <c r="GA98" s="962"/>
      <c r="GB98" s="962"/>
      <c r="GC98" s="962"/>
      <c r="GD98" s="962"/>
      <c r="GE98" s="962"/>
      <c r="GF98" s="962"/>
      <c r="GG98" s="962"/>
      <c r="GH98" s="962"/>
      <c r="GI98" s="962"/>
      <c r="GJ98" s="962"/>
      <c r="GK98" s="962"/>
      <c r="GL98" s="962"/>
      <c r="GM98" s="962"/>
      <c r="GN98" s="962"/>
      <c r="GO98" s="962"/>
      <c r="GP98" s="962"/>
      <c r="GQ98" s="962"/>
      <c r="GR98" s="962"/>
      <c r="GS98" s="962"/>
      <c r="GT98" s="962"/>
      <c r="GU98" s="962"/>
      <c r="GV98" s="962"/>
      <c r="GW98" s="962"/>
      <c r="GX98" s="962"/>
      <c r="GY98" s="962"/>
      <c r="GZ98" s="962"/>
      <c r="HA98" s="962"/>
      <c r="HB98" s="962"/>
      <c r="HC98" s="962"/>
      <c r="HD98" s="962"/>
      <c r="HE98" s="962"/>
      <c r="HF98" s="962"/>
      <c r="HG98" s="962"/>
      <c r="HH98" s="962"/>
      <c r="HI98" s="962"/>
      <c r="HJ98" s="962"/>
      <c r="HK98" s="962"/>
      <c r="HL98" s="962"/>
      <c r="HM98" s="962"/>
      <c r="HN98" s="962"/>
      <c r="HO98" s="962"/>
      <c r="HP98" s="962"/>
      <c r="HQ98" s="962"/>
      <c r="HR98" s="962"/>
      <c r="HS98" s="962"/>
      <c r="HT98" s="962"/>
      <c r="HU98" s="962"/>
      <c r="HV98" s="962"/>
      <c r="HW98" s="962"/>
      <c r="HX98" s="962"/>
      <c r="HY98" s="962"/>
      <c r="HZ98" s="962"/>
      <c r="IA98" s="962"/>
      <c r="IB98" s="962"/>
      <c r="IC98" s="962"/>
      <c r="ID98" s="962"/>
      <c r="IE98" s="962"/>
      <c r="IF98" s="962"/>
      <c r="IG98" s="962"/>
      <c r="IH98" s="962"/>
      <c r="II98" s="962"/>
      <c r="IJ98" s="962"/>
      <c r="IK98" s="962"/>
      <c r="IL98" s="962"/>
      <c r="IM98" s="962"/>
      <c r="IN98" s="962"/>
      <c r="IO98" s="962"/>
      <c r="IP98" s="962"/>
      <c r="IQ98" s="962"/>
      <c r="IR98" s="962"/>
      <c r="IS98" s="962"/>
      <c r="IT98" s="962"/>
      <c r="IU98" s="962"/>
      <c r="IV98" s="962"/>
    </row>
    <row r="99" spans="1:256" s="1041" customFormat="1" ht="15" customHeight="1">
      <c r="A99" s="958"/>
      <c r="B99" s="958"/>
      <c r="C99" s="958"/>
      <c r="D99" s="1006"/>
      <c r="E99" s="1006"/>
      <c r="F99" s="1006"/>
      <c r="G99" s="975"/>
      <c r="H99" s="975"/>
      <c r="I99" s="962"/>
      <c r="J99" s="964"/>
      <c r="K99" s="962"/>
      <c r="L99" s="962"/>
      <c r="M99" s="964"/>
      <c r="N99" s="962"/>
      <c r="O99" s="962"/>
      <c r="P99" s="962"/>
      <c r="Q99" s="962"/>
      <c r="R99" s="962"/>
      <c r="S99" s="962"/>
      <c r="T99" s="962"/>
      <c r="U99" s="962"/>
      <c r="V99" s="962"/>
      <c r="W99" s="962"/>
      <c r="X99" s="962"/>
      <c r="Y99" s="962"/>
      <c r="Z99" s="962"/>
      <c r="AA99" s="962"/>
      <c r="AB99" s="962"/>
      <c r="AC99" s="962"/>
      <c r="AD99" s="962"/>
      <c r="AE99" s="962"/>
      <c r="AF99" s="962"/>
      <c r="AG99" s="962"/>
      <c r="AH99" s="962"/>
      <c r="AI99" s="962"/>
      <c r="AJ99" s="962"/>
      <c r="AK99" s="962"/>
      <c r="AL99" s="962"/>
      <c r="AM99" s="962"/>
      <c r="AN99" s="962"/>
      <c r="AO99" s="962"/>
      <c r="AP99" s="962"/>
      <c r="AQ99" s="962"/>
      <c r="AR99" s="962"/>
      <c r="AS99" s="962"/>
      <c r="AT99" s="962"/>
      <c r="AU99" s="962"/>
      <c r="AV99" s="962"/>
      <c r="AW99" s="962"/>
      <c r="AX99" s="962"/>
      <c r="AY99" s="962"/>
      <c r="AZ99" s="962"/>
      <c r="BA99" s="962"/>
      <c r="BB99" s="962"/>
      <c r="BC99" s="962"/>
      <c r="BD99" s="962"/>
      <c r="BE99" s="962"/>
      <c r="BF99" s="962"/>
      <c r="BG99" s="962"/>
      <c r="BH99" s="962"/>
      <c r="BI99" s="962"/>
      <c r="BJ99" s="962"/>
      <c r="BK99" s="962"/>
      <c r="BL99" s="962"/>
      <c r="BM99" s="962"/>
      <c r="BN99" s="962"/>
      <c r="BO99" s="962"/>
      <c r="BP99" s="962"/>
      <c r="BQ99" s="962"/>
      <c r="BR99" s="962"/>
      <c r="BS99" s="962"/>
      <c r="BT99" s="962"/>
      <c r="BU99" s="962"/>
      <c r="BV99" s="962"/>
      <c r="BW99" s="962"/>
      <c r="BX99" s="962"/>
      <c r="BY99" s="962"/>
      <c r="BZ99" s="962"/>
      <c r="CA99" s="962"/>
      <c r="CB99" s="962"/>
      <c r="CC99" s="962"/>
      <c r="CD99" s="962"/>
      <c r="CE99" s="962"/>
      <c r="CF99" s="962"/>
      <c r="CG99" s="962"/>
      <c r="CH99" s="962"/>
      <c r="CI99" s="962"/>
      <c r="CJ99" s="962"/>
      <c r="CK99" s="962"/>
      <c r="CL99" s="962"/>
      <c r="CM99" s="962"/>
      <c r="CN99" s="962"/>
      <c r="CO99" s="962"/>
      <c r="CP99" s="962"/>
      <c r="CQ99" s="962"/>
      <c r="CR99" s="962"/>
      <c r="CS99" s="962"/>
      <c r="CT99" s="962"/>
      <c r="CU99" s="962"/>
      <c r="CV99" s="962"/>
      <c r="CW99" s="962"/>
      <c r="CX99" s="962"/>
      <c r="CY99" s="962"/>
      <c r="CZ99" s="962"/>
      <c r="DA99" s="962"/>
      <c r="DB99" s="962"/>
      <c r="DC99" s="962"/>
      <c r="DD99" s="962"/>
      <c r="DE99" s="962"/>
      <c r="DF99" s="962"/>
      <c r="DG99" s="962"/>
      <c r="DH99" s="962"/>
      <c r="DI99" s="962"/>
      <c r="DJ99" s="962"/>
      <c r="DK99" s="962"/>
      <c r="DL99" s="962"/>
      <c r="DM99" s="962"/>
      <c r="DN99" s="962"/>
      <c r="DO99" s="962"/>
      <c r="DP99" s="962"/>
      <c r="DQ99" s="962"/>
      <c r="DR99" s="962"/>
      <c r="DS99" s="962"/>
      <c r="DT99" s="962"/>
      <c r="DU99" s="962"/>
      <c r="DV99" s="962"/>
      <c r="DW99" s="962"/>
      <c r="DX99" s="962"/>
      <c r="DY99" s="962"/>
      <c r="DZ99" s="962"/>
      <c r="EA99" s="962"/>
      <c r="EB99" s="962"/>
      <c r="EC99" s="962"/>
      <c r="ED99" s="962"/>
      <c r="EE99" s="962"/>
      <c r="EF99" s="962"/>
      <c r="EG99" s="962"/>
      <c r="EH99" s="962"/>
      <c r="EI99" s="962"/>
      <c r="EJ99" s="962"/>
      <c r="EK99" s="962"/>
      <c r="EL99" s="962"/>
      <c r="EM99" s="962"/>
      <c r="EN99" s="962"/>
      <c r="EO99" s="962"/>
      <c r="EP99" s="962"/>
      <c r="EQ99" s="962"/>
      <c r="ER99" s="962"/>
      <c r="ES99" s="962"/>
      <c r="ET99" s="962"/>
      <c r="EU99" s="962"/>
      <c r="EV99" s="962"/>
      <c r="EW99" s="962"/>
      <c r="EX99" s="962"/>
      <c r="EY99" s="962"/>
      <c r="EZ99" s="962"/>
      <c r="FA99" s="962"/>
      <c r="FB99" s="962"/>
      <c r="FC99" s="962"/>
      <c r="FD99" s="962"/>
      <c r="FE99" s="962"/>
      <c r="FF99" s="962"/>
      <c r="FG99" s="962"/>
      <c r="FH99" s="962"/>
      <c r="FI99" s="962"/>
      <c r="FJ99" s="962"/>
      <c r="FK99" s="962"/>
      <c r="FL99" s="962"/>
      <c r="FM99" s="962"/>
      <c r="FN99" s="962"/>
      <c r="FO99" s="962"/>
      <c r="FP99" s="962"/>
      <c r="FQ99" s="962"/>
      <c r="FR99" s="962"/>
      <c r="FS99" s="962"/>
      <c r="FT99" s="962"/>
      <c r="FU99" s="962"/>
      <c r="FV99" s="962"/>
      <c r="FW99" s="962"/>
      <c r="FX99" s="962"/>
      <c r="FY99" s="962"/>
      <c r="FZ99" s="962"/>
      <c r="GA99" s="962"/>
      <c r="GB99" s="962"/>
      <c r="GC99" s="962"/>
      <c r="GD99" s="962"/>
      <c r="GE99" s="962"/>
      <c r="GF99" s="962"/>
      <c r="GG99" s="962"/>
      <c r="GH99" s="962"/>
      <c r="GI99" s="962"/>
      <c r="GJ99" s="962"/>
      <c r="GK99" s="962"/>
      <c r="GL99" s="962"/>
      <c r="GM99" s="962"/>
      <c r="GN99" s="962"/>
      <c r="GO99" s="962"/>
      <c r="GP99" s="962"/>
      <c r="GQ99" s="962"/>
      <c r="GR99" s="962"/>
      <c r="GS99" s="962"/>
      <c r="GT99" s="962"/>
      <c r="GU99" s="962"/>
      <c r="GV99" s="962"/>
      <c r="GW99" s="962"/>
      <c r="GX99" s="962"/>
      <c r="GY99" s="962"/>
      <c r="GZ99" s="962"/>
      <c r="HA99" s="962"/>
      <c r="HB99" s="962"/>
      <c r="HC99" s="962"/>
      <c r="HD99" s="962"/>
      <c r="HE99" s="962"/>
      <c r="HF99" s="962"/>
      <c r="HG99" s="962"/>
      <c r="HH99" s="962"/>
      <c r="HI99" s="962"/>
      <c r="HJ99" s="962"/>
      <c r="HK99" s="962"/>
      <c r="HL99" s="962"/>
      <c r="HM99" s="962"/>
      <c r="HN99" s="962"/>
      <c r="HO99" s="962"/>
      <c r="HP99" s="962"/>
      <c r="HQ99" s="962"/>
      <c r="HR99" s="962"/>
      <c r="HS99" s="962"/>
      <c r="HT99" s="962"/>
      <c r="HU99" s="962"/>
      <c r="HV99" s="962"/>
      <c r="HW99" s="962"/>
      <c r="HX99" s="962"/>
      <c r="HY99" s="962"/>
      <c r="HZ99" s="962"/>
      <c r="IA99" s="962"/>
      <c r="IB99" s="962"/>
      <c r="IC99" s="962"/>
      <c r="ID99" s="962"/>
      <c r="IE99" s="962"/>
      <c r="IF99" s="962"/>
      <c r="IG99" s="962"/>
      <c r="IH99" s="962"/>
      <c r="II99" s="962"/>
      <c r="IJ99" s="962"/>
      <c r="IK99" s="962"/>
      <c r="IL99" s="962"/>
      <c r="IM99" s="962"/>
      <c r="IN99" s="962"/>
      <c r="IO99" s="962"/>
      <c r="IP99" s="962"/>
      <c r="IQ99" s="962"/>
      <c r="IR99" s="962"/>
      <c r="IS99" s="962"/>
      <c r="IT99" s="962"/>
      <c r="IU99" s="962"/>
      <c r="IV99" s="962"/>
    </row>
    <row r="100" spans="1:256" s="1041" customFormat="1" ht="15" customHeight="1">
      <c r="A100" s="958"/>
      <c r="B100" s="958"/>
      <c r="C100" s="958"/>
      <c r="D100" s="1006"/>
      <c r="E100" s="1006"/>
      <c r="F100" s="1006"/>
      <c r="G100" s="975"/>
      <c r="H100" s="975"/>
      <c r="I100" s="962"/>
      <c r="J100" s="964"/>
      <c r="K100" s="962"/>
      <c r="L100" s="962"/>
      <c r="M100" s="964"/>
      <c r="N100" s="962"/>
      <c r="O100" s="962"/>
      <c r="P100" s="962"/>
      <c r="Q100" s="962"/>
      <c r="R100" s="962"/>
      <c r="S100" s="962"/>
      <c r="T100" s="962"/>
      <c r="U100" s="962"/>
      <c r="V100" s="962"/>
      <c r="W100" s="962"/>
      <c r="X100" s="962"/>
      <c r="Y100" s="962"/>
      <c r="Z100" s="962"/>
      <c r="AA100" s="962"/>
      <c r="AB100" s="962"/>
      <c r="AC100" s="962"/>
      <c r="AD100" s="962"/>
      <c r="AE100" s="962"/>
      <c r="AF100" s="962"/>
      <c r="AG100" s="962"/>
      <c r="AH100" s="962"/>
      <c r="AI100" s="962"/>
      <c r="AJ100" s="962"/>
      <c r="AK100" s="962"/>
      <c r="AL100" s="962"/>
      <c r="AM100" s="962"/>
      <c r="AN100" s="962"/>
      <c r="AO100" s="962"/>
      <c r="AP100" s="962"/>
      <c r="AQ100" s="962"/>
      <c r="AR100" s="962"/>
      <c r="AS100" s="962"/>
      <c r="AT100" s="962"/>
      <c r="AU100" s="962"/>
      <c r="AV100" s="962"/>
      <c r="AW100" s="962"/>
      <c r="AX100" s="962"/>
      <c r="AY100" s="962"/>
      <c r="AZ100" s="962"/>
      <c r="BA100" s="962"/>
      <c r="BB100" s="962"/>
      <c r="BC100" s="962"/>
      <c r="BD100" s="962"/>
      <c r="BE100" s="962"/>
      <c r="BF100" s="962"/>
      <c r="BG100" s="962"/>
      <c r="BH100" s="962"/>
      <c r="BI100" s="962"/>
      <c r="BJ100" s="962"/>
      <c r="BK100" s="962"/>
      <c r="BL100" s="962"/>
      <c r="BM100" s="962"/>
      <c r="BN100" s="962"/>
      <c r="BO100" s="962"/>
      <c r="BP100" s="962"/>
      <c r="BQ100" s="962"/>
      <c r="BR100" s="962"/>
      <c r="BS100" s="962"/>
      <c r="BT100" s="962"/>
      <c r="BU100" s="962"/>
      <c r="BV100" s="962"/>
      <c r="BW100" s="962"/>
      <c r="BX100" s="962"/>
      <c r="BY100" s="962"/>
      <c r="BZ100" s="962"/>
      <c r="CA100" s="962"/>
      <c r="CB100" s="962"/>
      <c r="CC100" s="962"/>
      <c r="CD100" s="962"/>
      <c r="CE100" s="962"/>
      <c r="CF100" s="962"/>
      <c r="CG100" s="962"/>
      <c r="CH100" s="962"/>
      <c r="CI100" s="962"/>
      <c r="CJ100" s="962"/>
      <c r="CK100" s="962"/>
      <c r="CL100" s="962"/>
      <c r="CM100" s="962"/>
      <c r="CN100" s="962"/>
      <c r="CO100" s="962"/>
      <c r="CP100" s="962"/>
      <c r="CQ100" s="962"/>
      <c r="CR100" s="962"/>
      <c r="CS100" s="962"/>
      <c r="CT100" s="962"/>
      <c r="CU100" s="962"/>
      <c r="CV100" s="962"/>
      <c r="CW100" s="962"/>
      <c r="CX100" s="962"/>
      <c r="CY100" s="962"/>
      <c r="CZ100" s="962"/>
      <c r="DA100" s="962"/>
      <c r="DB100" s="962"/>
      <c r="DC100" s="962"/>
      <c r="DD100" s="962"/>
      <c r="DE100" s="962"/>
      <c r="DF100" s="962"/>
      <c r="DG100" s="962"/>
      <c r="DH100" s="962"/>
      <c r="DI100" s="962"/>
      <c r="DJ100" s="962"/>
      <c r="DK100" s="962"/>
      <c r="DL100" s="962"/>
      <c r="DM100" s="962"/>
      <c r="DN100" s="962"/>
      <c r="DO100" s="962"/>
      <c r="DP100" s="962"/>
      <c r="DQ100" s="962"/>
      <c r="DR100" s="962"/>
      <c r="DS100" s="962"/>
      <c r="DT100" s="962"/>
      <c r="DU100" s="962"/>
      <c r="DV100" s="962"/>
      <c r="DW100" s="962"/>
      <c r="DX100" s="962"/>
      <c r="DY100" s="962"/>
      <c r="DZ100" s="962"/>
      <c r="EA100" s="962"/>
      <c r="EB100" s="962"/>
      <c r="EC100" s="962"/>
      <c r="ED100" s="962"/>
      <c r="EE100" s="962"/>
      <c r="EF100" s="962"/>
      <c r="EG100" s="962"/>
      <c r="EH100" s="962"/>
      <c r="EI100" s="962"/>
      <c r="EJ100" s="962"/>
      <c r="EK100" s="962"/>
      <c r="EL100" s="962"/>
      <c r="EM100" s="962"/>
      <c r="EN100" s="962"/>
      <c r="EO100" s="962"/>
      <c r="EP100" s="962"/>
      <c r="EQ100" s="962"/>
      <c r="ER100" s="962"/>
      <c r="ES100" s="962"/>
      <c r="ET100" s="962"/>
      <c r="EU100" s="962"/>
      <c r="EV100" s="962"/>
      <c r="EW100" s="962"/>
      <c r="EX100" s="962"/>
      <c r="EY100" s="962"/>
      <c r="EZ100" s="962"/>
      <c r="FA100" s="962"/>
      <c r="FB100" s="962"/>
      <c r="FC100" s="962"/>
      <c r="FD100" s="962"/>
      <c r="FE100" s="962"/>
      <c r="FF100" s="962"/>
      <c r="FG100" s="962"/>
      <c r="FH100" s="962"/>
      <c r="FI100" s="962"/>
      <c r="FJ100" s="962"/>
      <c r="FK100" s="962"/>
      <c r="FL100" s="962"/>
      <c r="FM100" s="962"/>
      <c r="FN100" s="962"/>
      <c r="FO100" s="962"/>
      <c r="FP100" s="962"/>
      <c r="FQ100" s="962"/>
      <c r="FR100" s="962"/>
      <c r="FS100" s="962"/>
      <c r="FT100" s="962"/>
      <c r="FU100" s="962"/>
      <c r="FV100" s="962"/>
      <c r="FW100" s="962"/>
      <c r="FX100" s="962"/>
      <c r="FY100" s="962"/>
      <c r="FZ100" s="962"/>
      <c r="GA100" s="962"/>
      <c r="GB100" s="962"/>
      <c r="GC100" s="962"/>
      <c r="GD100" s="962"/>
      <c r="GE100" s="962"/>
      <c r="GF100" s="962"/>
      <c r="GG100" s="962"/>
      <c r="GH100" s="962"/>
      <c r="GI100" s="962"/>
      <c r="GJ100" s="962"/>
      <c r="GK100" s="962"/>
      <c r="GL100" s="962"/>
      <c r="GM100" s="962"/>
      <c r="GN100" s="962"/>
      <c r="GO100" s="962"/>
      <c r="GP100" s="962"/>
      <c r="GQ100" s="962"/>
      <c r="GR100" s="962"/>
      <c r="GS100" s="962"/>
      <c r="GT100" s="962"/>
      <c r="GU100" s="962"/>
      <c r="GV100" s="962"/>
      <c r="GW100" s="962"/>
      <c r="GX100" s="962"/>
      <c r="GY100" s="962"/>
      <c r="GZ100" s="962"/>
      <c r="HA100" s="962"/>
      <c r="HB100" s="962"/>
      <c r="HC100" s="962"/>
      <c r="HD100" s="962"/>
      <c r="HE100" s="962"/>
      <c r="HF100" s="962"/>
      <c r="HG100" s="962"/>
      <c r="HH100" s="962"/>
      <c r="HI100" s="962"/>
      <c r="HJ100" s="962"/>
      <c r="HK100" s="962"/>
      <c r="HL100" s="962"/>
      <c r="HM100" s="962"/>
      <c r="HN100" s="962"/>
      <c r="HO100" s="962"/>
      <c r="HP100" s="962"/>
      <c r="HQ100" s="962"/>
      <c r="HR100" s="962"/>
      <c r="HS100" s="962"/>
      <c r="HT100" s="962"/>
      <c r="HU100" s="962"/>
      <c r="HV100" s="962"/>
      <c r="HW100" s="962"/>
      <c r="HX100" s="962"/>
      <c r="HY100" s="962"/>
      <c r="HZ100" s="962"/>
      <c r="IA100" s="962"/>
      <c r="IB100" s="962"/>
      <c r="IC100" s="962"/>
      <c r="ID100" s="962"/>
      <c r="IE100" s="962"/>
      <c r="IF100" s="962"/>
      <c r="IG100" s="962"/>
      <c r="IH100" s="962"/>
      <c r="II100" s="962"/>
      <c r="IJ100" s="962"/>
      <c r="IK100" s="962"/>
      <c r="IL100" s="962"/>
      <c r="IM100" s="962"/>
      <c r="IN100" s="962"/>
      <c r="IO100" s="962"/>
      <c r="IP100" s="962"/>
      <c r="IQ100" s="962"/>
      <c r="IR100" s="962"/>
      <c r="IS100" s="962"/>
      <c r="IT100" s="962"/>
      <c r="IU100" s="962"/>
      <c r="IV100" s="962"/>
    </row>
    <row r="101" spans="1:256" s="1041" customFormat="1" ht="15" customHeight="1">
      <c r="A101" s="958"/>
      <c r="B101" s="958"/>
      <c r="C101" s="958"/>
      <c r="D101" s="1006"/>
      <c r="E101" s="1006"/>
      <c r="F101" s="1006"/>
      <c r="G101" s="975"/>
      <c r="H101" s="975"/>
      <c r="I101" s="962"/>
      <c r="J101" s="964"/>
      <c r="K101" s="962"/>
      <c r="L101" s="962"/>
      <c r="M101" s="964"/>
      <c r="N101" s="962"/>
      <c r="O101" s="962"/>
      <c r="P101" s="962"/>
      <c r="Q101" s="962"/>
      <c r="R101" s="962"/>
      <c r="S101" s="962"/>
      <c r="T101" s="962"/>
      <c r="U101" s="962"/>
      <c r="V101" s="962"/>
      <c r="W101" s="962"/>
      <c r="X101" s="962"/>
      <c r="Y101" s="962"/>
      <c r="Z101" s="962"/>
      <c r="AA101" s="962"/>
      <c r="AB101" s="962"/>
      <c r="AC101" s="962"/>
      <c r="AD101" s="962"/>
      <c r="AE101" s="962"/>
      <c r="AF101" s="962"/>
      <c r="AG101" s="962"/>
      <c r="AH101" s="962"/>
      <c r="AI101" s="962"/>
      <c r="AJ101" s="962"/>
      <c r="AK101" s="962"/>
      <c r="AL101" s="962"/>
      <c r="AM101" s="962"/>
      <c r="AN101" s="962"/>
      <c r="AO101" s="962"/>
      <c r="AP101" s="962"/>
      <c r="AQ101" s="962"/>
      <c r="AR101" s="962"/>
      <c r="AS101" s="962"/>
      <c r="AT101" s="962"/>
      <c r="AU101" s="962"/>
      <c r="AV101" s="962"/>
      <c r="AW101" s="962"/>
      <c r="AX101" s="962"/>
      <c r="AY101" s="962"/>
      <c r="AZ101" s="962"/>
      <c r="BA101" s="962"/>
      <c r="BB101" s="962"/>
      <c r="BC101" s="962"/>
      <c r="BD101" s="962"/>
      <c r="BE101" s="962"/>
      <c r="BF101" s="962"/>
      <c r="BG101" s="962"/>
      <c r="BH101" s="962"/>
      <c r="BI101" s="962"/>
      <c r="BJ101" s="962"/>
      <c r="BK101" s="962"/>
      <c r="BL101" s="962"/>
      <c r="BM101" s="962"/>
      <c r="BN101" s="962"/>
      <c r="BO101" s="962"/>
      <c r="BP101" s="962"/>
      <c r="BQ101" s="962"/>
      <c r="BR101" s="962"/>
      <c r="BS101" s="962"/>
      <c r="BT101" s="962"/>
      <c r="BU101" s="962"/>
      <c r="BV101" s="962"/>
      <c r="BW101" s="962"/>
      <c r="BX101" s="962"/>
      <c r="BY101" s="962"/>
      <c r="BZ101" s="962"/>
      <c r="CA101" s="962"/>
      <c r="CB101" s="962"/>
      <c r="CC101" s="962"/>
      <c r="CD101" s="962"/>
      <c r="CE101" s="962"/>
      <c r="CF101" s="962"/>
      <c r="CG101" s="962"/>
      <c r="CH101" s="962"/>
      <c r="CI101" s="962"/>
      <c r="CJ101" s="962"/>
      <c r="CK101" s="962"/>
      <c r="CL101" s="962"/>
      <c r="CM101" s="962"/>
      <c r="CN101" s="962"/>
      <c r="CO101" s="962"/>
      <c r="CP101" s="962"/>
      <c r="CQ101" s="962"/>
      <c r="CR101" s="962"/>
      <c r="CS101" s="962"/>
      <c r="CT101" s="962"/>
      <c r="CU101" s="962"/>
      <c r="CV101" s="962"/>
      <c r="CW101" s="962"/>
      <c r="CX101" s="962"/>
      <c r="CY101" s="962"/>
      <c r="CZ101" s="962"/>
      <c r="DA101" s="962"/>
      <c r="DB101" s="962"/>
      <c r="DC101" s="962"/>
      <c r="DD101" s="962"/>
      <c r="DE101" s="962"/>
      <c r="DF101" s="962"/>
      <c r="DG101" s="962"/>
      <c r="DH101" s="962"/>
      <c r="DI101" s="962"/>
      <c r="DJ101" s="962"/>
      <c r="DK101" s="962"/>
      <c r="DL101" s="962"/>
      <c r="DM101" s="962"/>
      <c r="DN101" s="962"/>
      <c r="DO101" s="962"/>
      <c r="DP101" s="962"/>
      <c r="DQ101" s="962"/>
      <c r="DR101" s="962"/>
      <c r="DS101" s="962"/>
      <c r="DT101" s="962"/>
      <c r="DU101" s="962"/>
      <c r="DV101" s="962"/>
      <c r="DW101" s="962"/>
      <c r="DX101" s="962"/>
      <c r="DY101" s="962"/>
      <c r="DZ101" s="962"/>
      <c r="EA101" s="962"/>
      <c r="EB101" s="962"/>
      <c r="EC101" s="962"/>
      <c r="ED101" s="962"/>
      <c r="EE101" s="962"/>
      <c r="EF101" s="962"/>
      <c r="EG101" s="962"/>
      <c r="EH101" s="962"/>
      <c r="EI101" s="962"/>
      <c r="EJ101" s="962"/>
      <c r="EK101" s="962"/>
      <c r="EL101" s="962"/>
      <c r="EM101" s="962"/>
      <c r="EN101" s="962"/>
      <c r="EO101" s="962"/>
      <c r="EP101" s="962"/>
      <c r="EQ101" s="962"/>
      <c r="ER101" s="962"/>
      <c r="ES101" s="962"/>
      <c r="ET101" s="962"/>
      <c r="EU101" s="962"/>
      <c r="EV101" s="962"/>
      <c r="EW101" s="962"/>
      <c r="EX101" s="962"/>
      <c r="EY101" s="962"/>
      <c r="EZ101" s="962"/>
      <c r="FA101" s="962"/>
      <c r="FB101" s="962"/>
      <c r="FC101" s="962"/>
      <c r="FD101" s="962"/>
      <c r="FE101" s="962"/>
      <c r="FF101" s="962"/>
      <c r="FG101" s="962"/>
      <c r="FH101" s="962"/>
      <c r="FI101" s="962"/>
      <c r="FJ101" s="962"/>
      <c r="FK101" s="962"/>
      <c r="FL101" s="962"/>
      <c r="FM101" s="962"/>
      <c r="FN101" s="962"/>
      <c r="FO101" s="962"/>
      <c r="FP101" s="962"/>
      <c r="FQ101" s="962"/>
      <c r="FR101" s="962"/>
      <c r="FS101" s="962"/>
      <c r="FT101" s="962"/>
      <c r="FU101" s="962"/>
      <c r="FV101" s="962"/>
      <c r="FW101" s="962"/>
      <c r="FX101" s="962"/>
      <c r="FY101" s="962"/>
      <c r="FZ101" s="962"/>
      <c r="GA101" s="962"/>
      <c r="GB101" s="962"/>
      <c r="GC101" s="962"/>
      <c r="GD101" s="962"/>
      <c r="GE101" s="962"/>
      <c r="GF101" s="962"/>
      <c r="GG101" s="962"/>
      <c r="GH101" s="962"/>
      <c r="GI101" s="962"/>
      <c r="GJ101" s="962"/>
      <c r="GK101" s="962"/>
      <c r="GL101" s="962"/>
      <c r="GM101" s="962"/>
      <c r="GN101" s="962"/>
      <c r="GO101" s="962"/>
      <c r="GP101" s="962"/>
      <c r="GQ101" s="962"/>
      <c r="GR101" s="962"/>
      <c r="GS101" s="962"/>
      <c r="GT101" s="962"/>
      <c r="GU101" s="962"/>
      <c r="GV101" s="962"/>
      <c r="GW101" s="962"/>
      <c r="GX101" s="962"/>
      <c r="GY101" s="962"/>
      <c r="GZ101" s="962"/>
      <c r="HA101" s="962"/>
      <c r="HB101" s="962"/>
      <c r="HC101" s="962"/>
      <c r="HD101" s="962"/>
      <c r="HE101" s="962"/>
      <c r="HF101" s="962"/>
      <c r="HG101" s="962"/>
      <c r="HH101" s="962"/>
      <c r="HI101" s="962"/>
      <c r="HJ101" s="962"/>
      <c r="HK101" s="962"/>
      <c r="HL101" s="962"/>
      <c r="HM101" s="962"/>
      <c r="HN101" s="962"/>
      <c r="HO101" s="962"/>
      <c r="HP101" s="962"/>
      <c r="HQ101" s="962"/>
      <c r="HR101" s="962"/>
      <c r="HS101" s="962"/>
      <c r="HT101" s="962"/>
      <c r="HU101" s="962"/>
      <c r="HV101" s="962"/>
      <c r="HW101" s="962"/>
      <c r="HX101" s="962"/>
      <c r="HY101" s="962"/>
      <c r="HZ101" s="962"/>
      <c r="IA101" s="962"/>
      <c r="IB101" s="962"/>
      <c r="IC101" s="962"/>
      <c r="ID101" s="962"/>
      <c r="IE101" s="962"/>
      <c r="IF101" s="962"/>
      <c r="IG101" s="962"/>
      <c r="IH101" s="962"/>
      <c r="II101" s="962"/>
      <c r="IJ101" s="962"/>
      <c r="IK101" s="962"/>
      <c r="IL101" s="962"/>
      <c r="IM101" s="962"/>
      <c r="IN101" s="962"/>
      <c r="IO101" s="962"/>
      <c r="IP101" s="962"/>
      <c r="IQ101" s="962"/>
      <c r="IR101" s="962"/>
      <c r="IS101" s="962"/>
      <c r="IT101" s="962"/>
      <c r="IU101" s="962"/>
      <c r="IV101" s="962"/>
    </row>
    <row r="102" spans="1:256" s="1041" customFormat="1" ht="15" customHeight="1">
      <c r="A102" s="958"/>
      <c r="B102" s="958"/>
      <c r="C102" s="958"/>
      <c r="D102" s="1006"/>
      <c r="E102" s="1006"/>
      <c r="F102" s="1006"/>
      <c r="G102" s="975"/>
      <c r="H102" s="975"/>
      <c r="I102" s="962"/>
      <c r="J102" s="964"/>
      <c r="K102" s="962"/>
      <c r="L102" s="962"/>
      <c r="M102" s="964"/>
      <c r="N102" s="962"/>
      <c r="O102" s="962"/>
      <c r="P102" s="962"/>
      <c r="Q102" s="962"/>
      <c r="R102" s="962"/>
      <c r="S102" s="962"/>
      <c r="T102" s="962"/>
      <c r="U102" s="962"/>
      <c r="V102" s="962"/>
      <c r="W102" s="962"/>
      <c r="X102" s="962"/>
      <c r="Y102" s="962"/>
      <c r="Z102" s="962"/>
      <c r="AA102" s="962"/>
      <c r="AB102" s="962"/>
      <c r="AC102" s="962"/>
      <c r="AD102" s="962"/>
      <c r="AE102" s="962"/>
      <c r="AF102" s="962"/>
      <c r="AG102" s="962"/>
      <c r="AH102" s="962"/>
      <c r="AI102" s="962"/>
      <c r="AJ102" s="962"/>
      <c r="AK102" s="962"/>
      <c r="AL102" s="962"/>
      <c r="AM102" s="962"/>
      <c r="AN102" s="962"/>
      <c r="AO102" s="962"/>
      <c r="AP102" s="962"/>
      <c r="AQ102" s="962"/>
      <c r="AR102" s="962"/>
      <c r="AS102" s="962"/>
      <c r="AT102" s="962"/>
      <c r="AU102" s="962"/>
      <c r="AV102" s="962"/>
      <c r="AW102" s="962"/>
      <c r="AX102" s="962"/>
      <c r="AY102" s="962"/>
      <c r="AZ102" s="962"/>
      <c r="BA102" s="962"/>
      <c r="BB102" s="962"/>
      <c r="BC102" s="962"/>
      <c r="BD102" s="962"/>
      <c r="BE102" s="962"/>
      <c r="BF102" s="962"/>
      <c r="BG102" s="962"/>
      <c r="BH102" s="962"/>
      <c r="BI102" s="962"/>
      <c r="BJ102" s="962"/>
      <c r="BK102" s="962"/>
      <c r="BL102" s="962"/>
      <c r="BM102" s="962"/>
      <c r="BN102" s="962"/>
      <c r="BO102" s="962"/>
      <c r="BP102" s="962"/>
      <c r="BQ102" s="962"/>
      <c r="BR102" s="962"/>
      <c r="BS102" s="962"/>
      <c r="BT102" s="962"/>
      <c r="BU102" s="962"/>
      <c r="BV102" s="962"/>
      <c r="BW102" s="962"/>
      <c r="BX102" s="962"/>
      <c r="BY102" s="962"/>
      <c r="BZ102" s="962"/>
      <c r="CA102" s="962"/>
      <c r="CB102" s="962"/>
      <c r="CC102" s="962"/>
      <c r="CD102" s="962"/>
      <c r="CE102" s="962"/>
      <c r="CF102" s="962"/>
      <c r="CG102" s="962"/>
      <c r="CH102" s="962"/>
      <c r="CI102" s="962"/>
      <c r="CJ102" s="962"/>
      <c r="CK102" s="962"/>
      <c r="CL102" s="962"/>
      <c r="CM102" s="962"/>
      <c r="CN102" s="962"/>
      <c r="CO102" s="962"/>
      <c r="CP102" s="962"/>
      <c r="CQ102" s="962"/>
      <c r="CR102" s="962"/>
      <c r="CS102" s="962"/>
      <c r="CT102" s="962"/>
      <c r="CU102" s="962"/>
      <c r="CV102" s="962"/>
      <c r="CW102" s="962"/>
      <c r="CX102" s="962"/>
      <c r="CY102" s="962"/>
      <c r="CZ102" s="962"/>
      <c r="DA102" s="962"/>
      <c r="DB102" s="962"/>
      <c r="DC102" s="962"/>
      <c r="DD102" s="962"/>
      <c r="DE102" s="962"/>
      <c r="DF102" s="962"/>
      <c r="DG102" s="962"/>
      <c r="DH102" s="962"/>
      <c r="DI102" s="962"/>
      <c r="DJ102" s="962"/>
      <c r="DK102" s="962"/>
      <c r="DL102" s="962"/>
      <c r="DM102" s="962"/>
      <c r="DN102" s="962"/>
      <c r="DO102" s="962"/>
      <c r="DP102" s="962"/>
      <c r="DQ102" s="962"/>
      <c r="DR102" s="962"/>
      <c r="DS102" s="962"/>
      <c r="DT102" s="962"/>
      <c r="DU102" s="962"/>
      <c r="DV102" s="962"/>
      <c r="DW102" s="962"/>
      <c r="DX102" s="962"/>
      <c r="DY102" s="962"/>
      <c r="DZ102" s="962"/>
      <c r="EA102" s="962"/>
      <c r="EB102" s="962"/>
      <c r="EC102" s="962"/>
      <c r="ED102" s="962"/>
      <c r="EE102" s="962"/>
      <c r="EF102" s="962"/>
      <c r="EG102" s="962"/>
      <c r="EH102" s="962"/>
      <c r="EI102" s="962"/>
      <c r="EJ102" s="962"/>
      <c r="EK102" s="962"/>
      <c r="EL102" s="962"/>
      <c r="EM102" s="962"/>
      <c r="EN102" s="962"/>
      <c r="EO102" s="962"/>
      <c r="EP102" s="962"/>
      <c r="EQ102" s="962"/>
      <c r="ER102" s="962"/>
      <c r="ES102" s="962"/>
      <c r="ET102" s="962"/>
      <c r="EU102" s="962"/>
      <c r="EV102" s="962"/>
      <c r="EW102" s="962"/>
      <c r="EX102" s="962"/>
      <c r="EY102" s="962"/>
      <c r="EZ102" s="962"/>
      <c r="FA102" s="962"/>
      <c r="FB102" s="962"/>
      <c r="FC102" s="962"/>
      <c r="FD102" s="962"/>
      <c r="FE102" s="962"/>
      <c r="FF102" s="962"/>
      <c r="FG102" s="962"/>
      <c r="FH102" s="962"/>
      <c r="FI102" s="962"/>
      <c r="FJ102" s="962"/>
      <c r="FK102" s="962"/>
      <c r="FL102" s="962"/>
      <c r="FM102" s="962"/>
      <c r="FN102" s="962"/>
      <c r="FO102" s="962"/>
      <c r="FP102" s="962"/>
      <c r="FQ102" s="962"/>
      <c r="FR102" s="962"/>
      <c r="FS102" s="962"/>
      <c r="FT102" s="962"/>
      <c r="FU102" s="962"/>
      <c r="FV102" s="962"/>
      <c r="FW102" s="962"/>
      <c r="FX102" s="962"/>
      <c r="FY102" s="962"/>
      <c r="FZ102" s="962"/>
      <c r="GA102" s="962"/>
      <c r="GB102" s="962"/>
      <c r="GC102" s="962"/>
      <c r="GD102" s="962"/>
      <c r="GE102" s="962"/>
      <c r="GF102" s="962"/>
      <c r="GG102" s="962"/>
      <c r="GH102" s="962"/>
      <c r="GI102" s="962"/>
      <c r="GJ102" s="962"/>
      <c r="GK102" s="962"/>
      <c r="GL102" s="962"/>
      <c r="GM102" s="962"/>
      <c r="GN102" s="962"/>
      <c r="GO102" s="962"/>
      <c r="GP102" s="962"/>
      <c r="GQ102" s="962"/>
      <c r="GR102" s="962"/>
      <c r="GS102" s="962"/>
      <c r="GT102" s="962"/>
      <c r="GU102" s="962"/>
      <c r="GV102" s="962"/>
      <c r="GW102" s="962"/>
      <c r="GX102" s="962"/>
      <c r="GY102" s="962"/>
      <c r="GZ102" s="962"/>
      <c r="HA102" s="962"/>
      <c r="HB102" s="962"/>
      <c r="HC102" s="962"/>
      <c r="HD102" s="962"/>
      <c r="HE102" s="962"/>
      <c r="HF102" s="962"/>
      <c r="HG102" s="962"/>
      <c r="HH102" s="962"/>
      <c r="HI102" s="962"/>
      <c r="HJ102" s="962"/>
      <c r="HK102" s="962"/>
      <c r="HL102" s="962"/>
      <c r="HM102" s="962"/>
      <c r="HN102" s="962"/>
      <c r="HO102" s="962"/>
      <c r="HP102" s="962"/>
      <c r="HQ102" s="962"/>
      <c r="HR102" s="962"/>
      <c r="HS102" s="962"/>
      <c r="HT102" s="962"/>
      <c r="HU102" s="962"/>
      <c r="HV102" s="962"/>
      <c r="HW102" s="962"/>
      <c r="HX102" s="962"/>
      <c r="HY102" s="962"/>
      <c r="HZ102" s="962"/>
      <c r="IA102" s="962"/>
      <c r="IB102" s="962"/>
      <c r="IC102" s="962"/>
      <c r="ID102" s="962"/>
      <c r="IE102" s="962"/>
      <c r="IF102" s="962"/>
      <c r="IG102" s="962"/>
      <c r="IH102" s="962"/>
      <c r="II102" s="962"/>
      <c r="IJ102" s="962"/>
      <c r="IK102" s="962"/>
      <c r="IL102" s="962"/>
      <c r="IM102" s="962"/>
      <c r="IN102" s="962"/>
      <c r="IO102" s="962"/>
      <c r="IP102" s="962"/>
      <c r="IQ102" s="962"/>
      <c r="IR102" s="962"/>
      <c r="IS102" s="962"/>
      <c r="IT102" s="962"/>
      <c r="IU102" s="962"/>
      <c r="IV102" s="962"/>
    </row>
    <row r="103" spans="1:256" s="1041" customFormat="1" ht="15" customHeight="1">
      <c r="A103" s="958"/>
      <c r="B103" s="958"/>
      <c r="C103" s="958"/>
      <c r="D103" s="1006"/>
      <c r="E103" s="1006"/>
      <c r="F103" s="1006"/>
      <c r="G103" s="975"/>
      <c r="H103" s="975"/>
      <c r="I103" s="962"/>
      <c r="J103" s="964"/>
      <c r="K103" s="962"/>
      <c r="L103" s="962"/>
      <c r="M103" s="964"/>
      <c r="N103" s="962"/>
      <c r="O103" s="962"/>
      <c r="P103" s="962"/>
      <c r="Q103" s="962"/>
      <c r="R103" s="962"/>
      <c r="S103" s="962"/>
      <c r="T103" s="962"/>
      <c r="U103" s="962"/>
      <c r="V103" s="962"/>
      <c r="W103" s="962"/>
      <c r="X103" s="962"/>
      <c r="Y103" s="962"/>
      <c r="Z103" s="962"/>
      <c r="AA103" s="962"/>
      <c r="AB103" s="962"/>
      <c r="AC103" s="962"/>
      <c r="AD103" s="962"/>
      <c r="AE103" s="962"/>
      <c r="AF103" s="962"/>
      <c r="AG103" s="962"/>
      <c r="AH103" s="962"/>
      <c r="AI103" s="962"/>
      <c r="AJ103" s="962"/>
      <c r="AK103" s="962"/>
      <c r="AL103" s="962"/>
      <c r="AM103" s="962"/>
      <c r="AN103" s="962"/>
      <c r="AO103" s="962"/>
      <c r="AP103" s="962"/>
      <c r="AQ103" s="962"/>
      <c r="AR103" s="962"/>
      <c r="AS103" s="962"/>
      <c r="AT103" s="962"/>
      <c r="AU103" s="962"/>
      <c r="AV103" s="962"/>
      <c r="AW103" s="962"/>
      <c r="AX103" s="962"/>
      <c r="AY103" s="962"/>
      <c r="AZ103" s="962"/>
      <c r="BA103" s="962"/>
      <c r="BB103" s="962"/>
      <c r="BC103" s="962"/>
      <c r="BD103" s="962"/>
      <c r="BE103" s="962"/>
      <c r="BF103" s="962"/>
      <c r="BG103" s="962"/>
      <c r="BH103" s="962"/>
      <c r="BI103" s="962"/>
      <c r="BJ103" s="962"/>
      <c r="BK103" s="962"/>
      <c r="BL103" s="962"/>
      <c r="BM103" s="962"/>
      <c r="BN103" s="962"/>
      <c r="BO103" s="962"/>
      <c r="BP103" s="962"/>
      <c r="BQ103" s="962"/>
      <c r="BR103" s="962"/>
      <c r="BS103" s="962"/>
      <c r="BT103" s="962"/>
      <c r="BU103" s="962"/>
      <c r="BV103" s="962"/>
      <c r="BW103" s="962"/>
      <c r="BX103" s="962"/>
      <c r="BY103" s="962"/>
      <c r="BZ103" s="962"/>
      <c r="CA103" s="962"/>
      <c r="CB103" s="962"/>
      <c r="CC103" s="962"/>
      <c r="CD103" s="962"/>
      <c r="CE103" s="962"/>
      <c r="CF103" s="962"/>
      <c r="CG103" s="962"/>
      <c r="CH103" s="962"/>
      <c r="CI103" s="962"/>
      <c r="CJ103" s="962"/>
      <c r="CK103" s="962"/>
      <c r="CL103" s="962"/>
      <c r="CM103" s="962"/>
      <c r="CN103" s="962"/>
      <c r="CO103" s="962"/>
      <c r="CP103" s="962"/>
      <c r="CQ103" s="962"/>
      <c r="CR103" s="962"/>
      <c r="CS103" s="962"/>
      <c r="CT103" s="962"/>
      <c r="CU103" s="962"/>
      <c r="CV103" s="962"/>
      <c r="CW103" s="962"/>
      <c r="CX103" s="962"/>
      <c r="CY103" s="962"/>
      <c r="CZ103" s="962"/>
      <c r="DA103" s="962"/>
      <c r="DB103" s="962"/>
      <c r="DC103" s="962"/>
      <c r="DD103" s="962"/>
      <c r="DE103" s="962"/>
      <c r="DF103" s="962"/>
      <c r="DG103" s="962"/>
      <c r="DH103" s="962"/>
      <c r="DI103" s="962"/>
      <c r="DJ103" s="962"/>
      <c r="DK103" s="962"/>
      <c r="DL103" s="962"/>
      <c r="DM103" s="962"/>
      <c r="DN103" s="962"/>
      <c r="DO103" s="962"/>
      <c r="DP103" s="962"/>
      <c r="DQ103" s="962"/>
      <c r="DR103" s="962"/>
      <c r="DS103" s="962"/>
      <c r="DT103" s="962"/>
      <c r="DU103" s="962"/>
      <c r="DV103" s="962"/>
      <c r="DW103" s="962"/>
      <c r="DX103" s="962"/>
      <c r="DY103" s="962"/>
      <c r="DZ103" s="962"/>
      <c r="EA103" s="962"/>
      <c r="EB103" s="962"/>
      <c r="EC103" s="962"/>
      <c r="ED103" s="962"/>
      <c r="EE103" s="962"/>
      <c r="EF103" s="962"/>
      <c r="EG103" s="962"/>
      <c r="EH103" s="962"/>
      <c r="EI103" s="962"/>
      <c r="EJ103" s="962"/>
      <c r="EK103" s="962"/>
      <c r="EL103" s="962"/>
      <c r="EM103" s="962"/>
      <c r="EN103" s="962"/>
      <c r="EO103" s="962"/>
      <c r="EP103" s="962"/>
      <c r="EQ103" s="962"/>
      <c r="ER103" s="962"/>
      <c r="ES103" s="962"/>
      <c r="ET103" s="962"/>
      <c r="EU103" s="962"/>
      <c r="EV103" s="962"/>
      <c r="EW103" s="962"/>
      <c r="EX103" s="962"/>
      <c r="EY103" s="962"/>
      <c r="EZ103" s="962"/>
      <c r="FA103" s="962"/>
      <c r="FB103" s="962"/>
      <c r="FC103" s="962"/>
      <c r="FD103" s="962"/>
      <c r="FE103" s="962"/>
      <c r="FF103" s="962"/>
      <c r="FG103" s="962"/>
      <c r="FH103" s="962"/>
      <c r="FI103" s="962"/>
      <c r="FJ103" s="962"/>
      <c r="FK103" s="962"/>
      <c r="FL103" s="962"/>
      <c r="FM103" s="962"/>
      <c r="FN103" s="962"/>
      <c r="FO103" s="962"/>
      <c r="FP103" s="962"/>
      <c r="FQ103" s="962"/>
      <c r="FR103" s="962"/>
      <c r="FS103" s="962"/>
      <c r="FT103" s="962"/>
      <c r="FU103" s="962"/>
      <c r="FV103" s="962"/>
      <c r="FW103" s="962"/>
      <c r="FX103" s="962"/>
      <c r="FY103" s="962"/>
      <c r="FZ103" s="962"/>
      <c r="GA103" s="962"/>
      <c r="GB103" s="962"/>
      <c r="GC103" s="962"/>
      <c r="GD103" s="962"/>
      <c r="GE103" s="962"/>
      <c r="GF103" s="962"/>
      <c r="GG103" s="962"/>
      <c r="GH103" s="962"/>
      <c r="GI103" s="962"/>
      <c r="GJ103" s="962"/>
      <c r="GK103" s="962"/>
      <c r="GL103" s="962"/>
      <c r="GM103" s="962"/>
      <c r="GN103" s="962"/>
      <c r="GO103" s="962"/>
      <c r="GP103" s="962"/>
      <c r="GQ103" s="962"/>
      <c r="GR103" s="962"/>
      <c r="GS103" s="962"/>
      <c r="GT103" s="962"/>
      <c r="GU103" s="962"/>
      <c r="GV103" s="962"/>
      <c r="GW103" s="962"/>
      <c r="GX103" s="962"/>
      <c r="GY103" s="962"/>
      <c r="GZ103" s="962"/>
      <c r="HA103" s="962"/>
      <c r="HB103" s="962"/>
      <c r="HC103" s="962"/>
      <c r="HD103" s="962"/>
      <c r="HE103" s="962"/>
      <c r="HF103" s="962"/>
      <c r="HG103" s="962"/>
      <c r="HH103" s="962"/>
      <c r="HI103" s="962"/>
      <c r="HJ103" s="962"/>
      <c r="HK103" s="962"/>
      <c r="HL103" s="962"/>
      <c r="HM103" s="962"/>
      <c r="HN103" s="962"/>
      <c r="HO103" s="962"/>
      <c r="HP103" s="962"/>
      <c r="HQ103" s="962"/>
      <c r="HR103" s="962"/>
      <c r="HS103" s="962"/>
      <c r="HT103" s="962"/>
      <c r="HU103" s="962"/>
      <c r="HV103" s="962"/>
      <c r="HW103" s="962"/>
      <c r="HX103" s="962"/>
      <c r="HY103" s="962"/>
      <c r="HZ103" s="962"/>
      <c r="IA103" s="962"/>
      <c r="IB103" s="962"/>
      <c r="IC103" s="962"/>
      <c r="ID103" s="962"/>
      <c r="IE103" s="962"/>
      <c r="IF103" s="962"/>
      <c r="IG103" s="962"/>
      <c r="IH103" s="962"/>
      <c r="II103" s="962"/>
      <c r="IJ103" s="962"/>
      <c r="IK103" s="962"/>
      <c r="IL103" s="962"/>
      <c r="IM103" s="962"/>
      <c r="IN103" s="962"/>
      <c r="IO103" s="962"/>
      <c r="IP103" s="962"/>
      <c r="IQ103" s="962"/>
      <c r="IR103" s="962"/>
      <c r="IS103" s="962"/>
      <c r="IT103" s="962"/>
      <c r="IU103" s="962"/>
      <c r="IV103" s="962"/>
    </row>
    <row r="104" spans="1:256" s="1041" customFormat="1" ht="15" customHeight="1">
      <c r="A104" s="958"/>
      <c r="B104" s="958"/>
      <c r="C104" s="958"/>
      <c r="D104" s="1006"/>
      <c r="E104" s="1006"/>
      <c r="F104" s="1006"/>
      <c r="G104" s="975"/>
      <c r="H104" s="975"/>
      <c r="I104" s="962"/>
      <c r="J104" s="964"/>
      <c r="K104" s="962"/>
      <c r="L104" s="962"/>
      <c r="M104" s="964"/>
      <c r="N104" s="962"/>
      <c r="O104" s="962"/>
      <c r="P104" s="962"/>
      <c r="Q104" s="962"/>
      <c r="R104" s="962"/>
      <c r="S104" s="962"/>
      <c r="T104" s="962"/>
      <c r="U104" s="962"/>
      <c r="V104" s="962"/>
      <c r="W104" s="962"/>
      <c r="X104" s="962"/>
      <c r="Y104" s="962"/>
      <c r="Z104" s="962"/>
      <c r="AA104" s="962"/>
      <c r="AB104" s="962"/>
      <c r="AC104" s="962"/>
      <c r="AD104" s="962"/>
      <c r="AE104" s="962"/>
      <c r="AF104" s="962"/>
      <c r="AG104" s="962"/>
      <c r="AH104" s="962"/>
      <c r="AI104" s="962"/>
      <c r="AJ104" s="962"/>
      <c r="AK104" s="962"/>
      <c r="AL104" s="962"/>
      <c r="AM104" s="962"/>
      <c r="AN104" s="962"/>
      <c r="AO104" s="962"/>
      <c r="AP104" s="962"/>
      <c r="AQ104" s="962"/>
      <c r="AR104" s="962"/>
      <c r="AS104" s="962"/>
      <c r="AT104" s="962"/>
      <c r="AU104" s="962"/>
      <c r="AV104" s="962"/>
      <c r="AW104" s="962"/>
      <c r="AX104" s="962"/>
      <c r="AY104" s="962"/>
      <c r="AZ104" s="962"/>
      <c r="BA104" s="962"/>
      <c r="BB104" s="962"/>
      <c r="BC104" s="962"/>
      <c r="BD104" s="962"/>
      <c r="BE104" s="962"/>
      <c r="BF104" s="962"/>
      <c r="BG104" s="962"/>
      <c r="BH104" s="962"/>
      <c r="BI104" s="962"/>
      <c r="BJ104" s="962"/>
      <c r="BK104" s="962"/>
      <c r="BL104" s="962"/>
      <c r="BM104" s="962"/>
      <c r="BN104" s="962"/>
      <c r="BO104" s="962"/>
      <c r="BP104" s="962"/>
      <c r="BQ104" s="962"/>
      <c r="BR104" s="962"/>
      <c r="BS104" s="962"/>
      <c r="BT104" s="962"/>
      <c r="BU104" s="962"/>
      <c r="BV104" s="962"/>
      <c r="BW104" s="962"/>
      <c r="BX104" s="962"/>
      <c r="BY104" s="962"/>
      <c r="BZ104" s="962"/>
      <c r="CA104" s="962"/>
      <c r="CB104" s="962"/>
      <c r="CC104" s="962"/>
      <c r="CD104" s="962"/>
      <c r="CE104" s="962"/>
      <c r="CF104" s="962"/>
      <c r="CG104" s="962"/>
      <c r="CH104" s="962"/>
      <c r="CI104" s="962"/>
      <c r="CJ104" s="962"/>
      <c r="CK104" s="962"/>
      <c r="CL104" s="962"/>
      <c r="CM104" s="962"/>
      <c r="CN104" s="962"/>
      <c r="CO104" s="962"/>
      <c r="CP104" s="962"/>
      <c r="CQ104" s="962"/>
      <c r="CR104" s="962"/>
      <c r="CS104" s="962"/>
      <c r="CT104" s="962"/>
      <c r="CU104" s="962"/>
      <c r="CV104" s="962"/>
      <c r="CW104" s="962"/>
      <c r="CX104" s="962"/>
      <c r="CY104" s="962"/>
      <c r="CZ104" s="962"/>
      <c r="DA104" s="962"/>
      <c r="DB104" s="962"/>
      <c r="DC104" s="962"/>
      <c r="DD104" s="962"/>
      <c r="DE104" s="962"/>
      <c r="DF104" s="962"/>
      <c r="DG104" s="962"/>
      <c r="DH104" s="962"/>
      <c r="DI104" s="962"/>
      <c r="DJ104" s="962"/>
      <c r="DK104" s="962"/>
      <c r="DL104" s="962"/>
      <c r="DM104" s="962"/>
      <c r="DN104" s="962"/>
      <c r="DO104" s="962"/>
      <c r="DP104" s="962"/>
      <c r="DQ104" s="962"/>
      <c r="DR104" s="962"/>
      <c r="DS104" s="962"/>
      <c r="DT104" s="962"/>
      <c r="DU104" s="962"/>
      <c r="DV104" s="962"/>
      <c r="DW104" s="962"/>
      <c r="DX104" s="962"/>
      <c r="DY104" s="962"/>
      <c r="DZ104" s="962"/>
      <c r="EA104" s="962"/>
      <c r="EB104" s="962"/>
      <c r="EC104" s="962"/>
      <c r="ED104" s="962"/>
      <c r="EE104" s="962"/>
      <c r="EF104" s="962"/>
      <c r="EG104" s="962"/>
      <c r="EH104" s="962"/>
      <c r="EI104" s="962"/>
      <c r="EJ104" s="962"/>
      <c r="EK104" s="962"/>
      <c r="EL104" s="962"/>
      <c r="EM104" s="962"/>
      <c r="EN104" s="962"/>
      <c r="EO104" s="962"/>
      <c r="EP104" s="962"/>
      <c r="EQ104" s="962"/>
      <c r="ER104" s="962"/>
      <c r="ES104" s="962"/>
      <c r="ET104" s="962"/>
      <c r="EU104" s="962"/>
      <c r="EV104" s="962"/>
      <c r="EW104" s="962"/>
      <c r="EX104" s="962"/>
      <c r="EY104" s="962"/>
      <c r="EZ104" s="962"/>
      <c r="FA104" s="962"/>
      <c r="FB104" s="962"/>
      <c r="FC104" s="962"/>
      <c r="FD104" s="962"/>
      <c r="FE104" s="962"/>
      <c r="FF104" s="962"/>
      <c r="FG104" s="962"/>
      <c r="FH104" s="962"/>
      <c r="FI104" s="962"/>
      <c r="FJ104" s="962"/>
      <c r="FK104" s="962"/>
      <c r="FL104" s="962"/>
      <c r="FM104" s="962"/>
      <c r="FN104" s="962"/>
      <c r="FO104" s="962"/>
      <c r="FP104" s="962"/>
      <c r="FQ104" s="962"/>
      <c r="FR104" s="962"/>
      <c r="FS104" s="962"/>
      <c r="FT104" s="962"/>
      <c r="FU104" s="962"/>
      <c r="FV104" s="962"/>
      <c r="FW104" s="962"/>
      <c r="FX104" s="962"/>
      <c r="FY104" s="962"/>
      <c r="FZ104" s="962"/>
      <c r="GA104" s="962"/>
      <c r="GB104" s="962"/>
      <c r="GC104" s="962"/>
      <c r="GD104" s="962"/>
      <c r="GE104" s="962"/>
      <c r="GF104" s="962"/>
      <c r="GG104" s="962"/>
      <c r="GH104" s="962"/>
      <c r="GI104" s="962"/>
      <c r="GJ104" s="962"/>
      <c r="GK104" s="962"/>
      <c r="GL104" s="962"/>
      <c r="GM104" s="962"/>
      <c r="GN104" s="962"/>
      <c r="GO104" s="962"/>
      <c r="GP104" s="962"/>
      <c r="GQ104" s="962"/>
      <c r="GR104" s="962"/>
      <c r="GS104" s="962"/>
      <c r="GT104" s="962"/>
      <c r="GU104" s="962"/>
      <c r="GV104" s="962"/>
      <c r="GW104" s="962"/>
      <c r="GX104" s="962"/>
      <c r="GY104" s="962"/>
      <c r="GZ104" s="962"/>
      <c r="HA104" s="962"/>
      <c r="HB104" s="962"/>
      <c r="HC104" s="962"/>
      <c r="HD104" s="962"/>
      <c r="HE104" s="962"/>
      <c r="HF104" s="962"/>
      <c r="HG104" s="962"/>
      <c r="HH104" s="962"/>
      <c r="HI104" s="962"/>
      <c r="HJ104" s="962"/>
      <c r="HK104" s="962"/>
      <c r="HL104" s="962"/>
      <c r="HM104" s="962"/>
      <c r="HN104" s="962"/>
      <c r="HO104" s="962"/>
      <c r="HP104" s="962"/>
      <c r="HQ104" s="962"/>
      <c r="HR104" s="962"/>
      <c r="HS104" s="962"/>
      <c r="HT104" s="962"/>
      <c r="HU104" s="962"/>
      <c r="HV104" s="962"/>
      <c r="HW104" s="962"/>
      <c r="HX104" s="962"/>
      <c r="HY104" s="962"/>
      <c r="HZ104" s="962"/>
      <c r="IA104" s="962"/>
      <c r="IB104" s="962"/>
      <c r="IC104" s="962"/>
      <c r="ID104" s="962"/>
      <c r="IE104" s="962"/>
      <c r="IF104" s="962"/>
      <c r="IG104" s="962"/>
      <c r="IH104" s="962"/>
      <c r="II104" s="962"/>
      <c r="IJ104" s="962"/>
      <c r="IK104" s="962"/>
      <c r="IL104" s="962"/>
      <c r="IM104" s="962"/>
      <c r="IN104" s="962"/>
      <c r="IO104" s="962"/>
      <c r="IP104" s="962"/>
      <c r="IQ104" s="962"/>
      <c r="IR104" s="962"/>
      <c r="IS104" s="962"/>
      <c r="IT104" s="962"/>
      <c r="IU104" s="962"/>
      <c r="IV104" s="962"/>
    </row>
    <row r="105" spans="1:256" s="1041" customFormat="1" ht="15" customHeight="1">
      <c r="A105" s="958"/>
      <c r="B105" s="958"/>
      <c r="C105" s="958"/>
      <c r="D105" s="1006"/>
      <c r="E105" s="1006"/>
      <c r="F105" s="1006"/>
      <c r="G105" s="975"/>
      <c r="H105" s="975"/>
      <c r="I105" s="962"/>
      <c r="J105" s="964"/>
      <c r="K105" s="962"/>
      <c r="L105" s="962"/>
      <c r="M105" s="964"/>
      <c r="N105" s="962"/>
      <c r="O105" s="962"/>
      <c r="P105" s="962"/>
      <c r="Q105" s="962"/>
      <c r="R105" s="962"/>
      <c r="S105" s="962"/>
      <c r="T105" s="962"/>
      <c r="U105" s="962"/>
      <c r="V105" s="962"/>
      <c r="W105" s="962"/>
      <c r="X105" s="962"/>
      <c r="Y105" s="962"/>
      <c r="Z105" s="962"/>
      <c r="AA105" s="962"/>
      <c r="AB105" s="962"/>
      <c r="AC105" s="962"/>
      <c r="AD105" s="962"/>
      <c r="AE105" s="962"/>
      <c r="AF105" s="962"/>
      <c r="AG105" s="962"/>
      <c r="AH105" s="962"/>
      <c r="AI105" s="962"/>
      <c r="AJ105" s="962"/>
      <c r="AK105" s="962"/>
      <c r="AL105" s="962"/>
      <c r="AM105" s="962"/>
      <c r="AN105" s="962"/>
      <c r="AO105" s="962"/>
      <c r="AP105" s="962"/>
      <c r="AQ105" s="962"/>
      <c r="AR105" s="962"/>
      <c r="AS105" s="962"/>
      <c r="AT105" s="962"/>
      <c r="AU105" s="962"/>
      <c r="AV105" s="962"/>
      <c r="AW105" s="962"/>
      <c r="AX105" s="962"/>
      <c r="AY105" s="962"/>
      <c r="AZ105" s="962"/>
      <c r="BA105" s="962"/>
      <c r="BB105" s="962"/>
      <c r="BC105" s="962"/>
      <c r="BD105" s="962"/>
      <c r="BE105" s="962"/>
      <c r="BF105" s="962"/>
      <c r="BG105" s="962"/>
      <c r="BH105" s="962"/>
      <c r="BI105" s="962"/>
      <c r="BJ105" s="962"/>
      <c r="BK105" s="962"/>
      <c r="BL105" s="962"/>
      <c r="BM105" s="962"/>
      <c r="BN105" s="962"/>
      <c r="BO105" s="962"/>
      <c r="BP105" s="962"/>
      <c r="BQ105" s="962"/>
      <c r="BR105" s="962"/>
      <c r="BS105" s="962"/>
      <c r="BT105" s="962"/>
      <c r="BU105" s="962"/>
      <c r="BV105" s="962"/>
      <c r="BW105" s="962"/>
      <c r="BX105" s="962"/>
      <c r="BY105" s="962"/>
      <c r="BZ105" s="962"/>
      <c r="CA105" s="962"/>
      <c r="CB105" s="962"/>
      <c r="CC105" s="962"/>
      <c r="CD105" s="962"/>
      <c r="CE105" s="962"/>
      <c r="CF105" s="962"/>
      <c r="CG105" s="962"/>
      <c r="CH105" s="962"/>
      <c r="CI105" s="962"/>
      <c r="CJ105" s="962"/>
      <c r="CK105" s="962"/>
      <c r="CL105" s="962"/>
      <c r="CM105" s="962"/>
      <c r="CN105" s="962"/>
      <c r="CO105" s="962"/>
      <c r="CP105" s="962"/>
      <c r="CQ105" s="962"/>
      <c r="CR105" s="962"/>
      <c r="CS105" s="962"/>
      <c r="CT105" s="962"/>
      <c r="CU105" s="962"/>
      <c r="CV105" s="962"/>
      <c r="CW105" s="962"/>
      <c r="CX105" s="962"/>
      <c r="CY105" s="962"/>
      <c r="CZ105" s="962"/>
      <c r="DA105" s="962"/>
      <c r="DB105" s="962"/>
      <c r="DC105" s="962"/>
      <c r="DD105" s="962"/>
      <c r="DE105" s="962"/>
      <c r="DF105" s="962"/>
      <c r="DG105" s="962"/>
      <c r="DH105" s="962"/>
      <c r="DI105" s="962"/>
      <c r="DJ105" s="962"/>
      <c r="DK105" s="962"/>
      <c r="DL105" s="962"/>
      <c r="DM105" s="962"/>
      <c r="DN105" s="962"/>
      <c r="DO105" s="962"/>
      <c r="DP105" s="962"/>
      <c r="DQ105" s="962"/>
      <c r="DR105" s="962"/>
      <c r="DS105" s="962"/>
      <c r="DT105" s="962"/>
      <c r="DU105" s="962"/>
      <c r="DV105" s="962"/>
      <c r="DW105" s="962"/>
      <c r="DX105" s="962"/>
      <c r="DY105" s="962"/>
      <c r="DZ105" s="962"/>
      <c r="EA105" s="962"/>
      <c r="EB105" s="962"/>
      <c r="EC105" s="962"/>
      <c r="ED105" s="962"/>
      <c r="EE105" s="962"/>
      <c r="EF105" s="962"/>
      <c r="EG105" s="962"/>
      <c r="EH105" s="962"/>
      <c r="EI105" s="962"/>
      <c r="EJ105" s="962"/>
      <c r="EK105" s="962"/>
      <c r="EL105" s="962"/>
      <c r="EM105" s="962"/>
      <c r="EN105" s="962"/>
      <c r="EO105" s="962"/>
      <c r="EP105" s="962"/>
      <c r="EQ105" s="962"/>
      <c r="ER105" s="962"/>
      <c r="ES105" s="962"/>
      <c r="ET105" s="962"/>
      <c r="EU105" s="962"/>
      <c r="EV105" s="962"/>
      <c r="EW105" s="962"/>
      <c r="EX105" s="962"/>
      <c r="EY105" s="962"/>
      <c r="EZ105" s="962"/>
      <c r="FA105" s="962"/>
      <c r="FB105" s="962"/>
      <c r="FC105" s="962"/>
      <c r="FD105" s="962"/>
      <c r="FE105" s="962"/>
      <c r="FF105" s="962"/>
      <c r="FG105" s="962"/>
      <c r="FH105" s="962"/>
      <c r="FI105" s="962"/>
      <c r="FJ105" s="962"/>
      <c r="FK105" s="962"/>
      <c r="FL105" s="962"/>
      <c r="FM105" s="962"/>
      <c r="FN105" s="962"/>
      <c r="FO105" s="962"/>
      <c r="FP105" s="962"/>
      <c r="FQ105" s="962"/>
      <c r="FR105" s="962"/>
      <c r="FS105" s="962"/>
      <c r="FT105" s="962"/>
      <c r="FU105" s="962"/>
      <c r="FV105" s="962"/>
      <c r="FW105" s="962"/>
      <c r="FX105" s="962"/>
      <c r="FY105" s="962"/>
      <c r="FZ105" s="962"/>
      <c r="GA105" s="962"/>
      <c r="GB105" s="962"/>
      <c r="GC105" s="962"/>
      <c r="GD105" s="962"/>
      <c r="GE105" s="962"/>
      <c r="GF105" s="962"/>
      <c r="GG105" s="962"/>
      <c r="GH105" s="962"/>
      <c r="GI105" s="962"/>
      <c r="GJ105" s="962"/>
      <c r="GK105" s="962"/>
      <c r="GL105" s="962"/>
      <c r="GM105" s="962"/>
      <c r="GN105" s="962"/>
      <c r="GO105" s="962"/>
      <c r="GP105" s="962"/>
      <c r="GQ105" s="962"/>
      <c r="GR105" s="962"/>
      <c r="GS105" s="962"/>
      <c r="GT105" s="962"/>
      <c r="GU105" s="962"/>
      <c r="GV105" s="962"/>
      <c r="GW105" s="962"/>
      <c r="GX105" s="962"/>
      <c r="GY105" s="962"/>
      <c r="GZ105" s="962"/>
      <c r="HA105" s="962"/>
      <c r="HB105" s="962"/>
      <c r="HC105" s="962"/>
      <c r="HD105" s="962"/>
      <c r="HE105" s="962"/>
      <c r="HF105" s="962"/>
      <c r="HG105" s="962"/>
      <c r="HH105" s="962"/>
      <c r="HI105" s="962"/>
      <c r="HJ105" s="962"/>
      <c r="HK105" s="962"/>
      <c r="HL105" s="962"/>
      <c r="HM105" s="962"/>
      <c r="HN105" s="962"/>
      <c r="HO105" s="962"/>
      <c r="HP105" s="962"/>
      <c r="HQ105" s="962"/>
      <c r="HR105" s="962"/>
      <c r="HS105" s="962"/>
      <c r="HT105" s="962"/>
      <c r="HU105" s="962"/>
      <c r="HV105" s="962"/>
      <c r="HW105" s="962"/>
      <c r="HX105" s="962"/>
      <c r="HY105" s="962"/>
      <c r="HZ105" s="962"/>
      <c r="IA105" s="962"/>
      <c r="IB105" s="962"/>
      <c r="IC105" s="962"/>
      <c r="ID105" s="962"/>
      <c r="IE105" s="962"/>
      <c r="IF105" s="962"/>
      <c r="IG105" s="962"/>
      <c r="IH105" s="962"/>
      <c r="II105" s="962"/>
      <c r="IJ105" s="962"/>
      <c r="IK105" s="962"/>
      <c r="IL105" s="962"/>
      <c r="IM105" s="962"/>
      <c r="IN105" s="962"/>
      <c r="IO105" s="962"/>
      <c r="IP105" s="962"/>
      <c r="IQ105" s="962"/>
      <c r="IR105" s="962"/>
      <c r="IS105" s="962"/>
      <c r="IT105" s="962"/>
      <c r="IU105" s="962"/>
      <c r="IV105" s="962"/>
    </row>
    <row r="106" spans="1:256" s="1041" customFormat="1" ht="15" customHeight="1">
      <c r="A106" s="958"/>
      <c r="B106" s="958"/>
      <c r="C106" s="958"/>
      <c r="D106" s="1006"/>
      <c r="E106" s="1006"/>
      <c r="F106" s="1006"/>
      <c r="G106" s="975"/>
      <c r="H106" s="975"/>
      <c r="I106" s="962"/>
      <c r="J106" s="964"/>
      <c r="K106" s="962"/>
      <c r="L106" s="962"/>
      <c r="M106" s="964"/>
      <c r="N106" s="962"/>
      <c r="O106" s="962"/>
      <c r="P106" s="962"/>
      <c r="Q106" s="962"/>
      <c r="R106" s="962"/>
      <c r="S106" s="962"/>
      <c r="T106" s="962"/>
      <c r="U106" s="962"/>
      <c r="V106" s="962"/>
      <c r="W106" s="962"/>
      <c r="X106" s="962"/>
      <c r="Y106" s="962"/>
      <c r="Z106" s="962"/>
      <c r="AA106" s="962"/>
      <c r="AB106" s="962"/>
      <c r="AC106" s="962"/>
      <c r="AD106" s="962"/>
      <c r="AE106" s="962"/>
      <c r="AF106" s="962"/>
      <c r="AG106" s="962"/>
      <c r="AH106" s="962"/>
      <c r="AI106" s="962"/>
      <c r="AJ106" s="962"/>
      <c r="AK106" s="962"/>
      <c r="AL106" s="962"/>
      <c r="AM106" s="962"/>
      <c r="AN106" s="962"/>
      <c r="AO106" s="962"/>
      <c r="AP106" s="962"/>
      <c r="AQ106" s="962"/>
      <c r="AR106" s="962"/>
      <c r="AS106" s="962"/>
      <c r="AT106" s="962"/>
      <c r="AU106" s="962"/>
      <c r="AV106" s="962"/>
      <c r="AW106" s="962"/>
      <c r="AX106" s="962"/>
      <c r="AY106" s="962"/>
      <c r="AZ106" s="962"/>
      <c r="BA106" s="962"/>
      <c r="BB106" s="962"/>
      <c r="BC106" s="962"/>
      <c r="BD106" s="962"/>
      <c r="BE106" s="962"/>
      <c r="BF106" s="962"/>
      <c r="BG106" s="962"/>
      <c r="BH106" s="962"/>
      <c r="BI106" s="962"/>
      <c r="BJ106" s="962"/>
      <c r="BK106" s="962"/>
      <c r="BL106" s="962"/>
      <c r="BM106" s="962"/>
      <c r="BN106" s="962"/>
      <c r="BO106" s="962"/>
      <c r="BP106" s="962"/>
      <c r="BQ106" s="962"/>
      <c r="BR106" s="962"/>
      <c r="BS106" s="962"/>
      <c r="BT106" s="962"/>
      <c r="BU106" s="962"/>
      <c r="BV106" s="962"/>
      <c r="BW106" s="962"/>
      <c r="BX106" s="962"/>
      <c r="BY106" s="962"/>
      <c r="BZ106" s="962"/>
      <c r="CA106" s="962"/>
      <c r="CB106" s="962"/>
      <c r="CC106" s="962"/>
      <c r="CD106" s="962"/>
      <c r="CE106" s="962"/>
      <c r="CF106" s="962"/>
      <c r="CG106" s="962"/>
      <c r="CH106" s="962"/>
      <c r="CI106" s="962"/>
      <c r="CJ106" s="962"/>
      <c r="CK106" s="962"/>
      <c r="CL106" s="962"/>
      <c r="CM106" s="962"/>
      <c r="CN106" s="962"/>
      <c r="CO106" s="962"/>
      <c r="CP106" s="962"/>
      <c r="CQ106" s="962"/>
      <c r="CR106" s="962"/>
      <c r="CS106" s="962"/>
      <c r="CT106" s="962"/>
      <c r="CU106" s="962"/>
      <c r="CV106" s="962"/>
      <c r="CW106" s="962"/>
      <c r="CX106" s="962"/>
      <c r="CY106" s="962"/>
      <c r="CZ106" s="962"/>
      <c r="DA106" s="962"/>
      <c r="DB106" s="962"/>
      <c r="DC106" s="962"/>
      <c r="DD106" s="962"/>
      <c r="DE106" s="962"/>
      <c r="DF106" s="962"/>
      <c r="DG106" s="962"/>
      <c r="DH106" s="962"/>
      <c r="DI106" s="962"/>
      <c r="DJ106" s="962"/>
      <c r="DK106" s="962"/>
      <c r="DL106" s="962"/>
      <c r="DM106" s="962"/>
      <c r="DN106" s="962"/>
      <c r="DO106" s="962"/>
      <c r="DP106" s="962"/>
      <c r="DQ106" s="962"/>
      <c r="DR106" s="962"/>
      <c r="DS106" s="962"/>
      <c r="DT106" s="962"/>
      <c r="DU106" s="962"/>
      <c r="DV106" s="962"/>
      <c r="DW106" s="962"/>
      <c r="DX106" s="962"/>
      <c r="DY106" s="962"/>
      <c r="DZ106" s="962"/>
      <c r="EA106" s="962"/>
      <c r="EB106" s="962"/>
      <c r="EC106" s="962"/>
      <c r="ED106" s="962"/>
      <c r="EE106" s="962"/>
      <c r="EF106" s="962"/>
      <c r="EG106" s="962"/>
      <c r="EH106" s="962"/>
      <c r="EI106" s="962"/>
      <c r="EJ106" s="962"/>
      <c r="EK106" s="962"/>
      <c r="EL106" s="962"/>
      <c r="EM106" s="962"/>
      <c r="EN106" s="962"/>
      <c r="EO106" s="962"/>
      <c r="EP106" s="962"/>
      <c r="EQ106" s="962"/>
      <c r="ER106" s="962"/>
      <c r="ES106" s="962"/>
      <c r="ET106" s="962"/>
      <c r="EU106" s="962"/>
      <c r="EV106" s="962"/>
      <c r="EW106" s="962"/>
      <c r="EX106" s="962"/>
      <c r="EY106" s="962"/>
      <c r="EZ106" s="962"/>
      <c r="FA106" s="962"/>
      <c r="FB106" s="962"/>
      <c r="FC106" s="962"/>
      <c r="FD106" s="962"/>
      <c r="FE106" s="962"/>
      <c r="FF106" s="962"/>
      <c r="FG106" s="962"/>
      <c r="FH106" s="962"/>
      <c r="FI106" s="962"/>
      <c r="FJ106" s="962"/>
      <c r="FK106" s="962"/>
      <c r="FL106" s="962"/>
      <c r="FM106" s="962"/>
      <c r="FN106" s="962"/>
      <c r="FO106" s="962"/>
      <c r="FP106" s="962"/>
      <c r="FQ106" s="962"/>
      <c r="FR106" s="962"/>
      <c r="FS106" s="962"/>
      <c r="FT106" s="962"/>
      <c r="FU106" s="962"/>
      <c r="FV106" s="962"/>
      <c r="FW106" s="962"/>
      <c r="FX106" s="962"/>
      <c r="FY106" s="962"/>
      <c r="FZ106" s="962"/>
      <c r="GA106" s="962"/>
      <c r="GB106" s="962"/>
      <c r="GC106" s="962"/>
      <c r="GD106" s="962"/>
      <c r="GE106" s="962"/>
      <c r="GF106" s="962"/>
      <c r="GG106" s="962"/>
      <c r="GH106" s="962"/>
      <c r="GI106" s="962"/>
      <c r="GJ106" s="962"/>
      <c r="GK106" s="962"/>
      <c r="GL106" s="962"/>
      <c r="GM106" s="962"/>
      <c r="GN106" s="962"/>
      <c r="GO106" s="962"/>
      <c r="GP106" s="962"/>
      <c r="GQ106" s="962"/>
      <c r="GR106" s="962"/>
      <c r="GS106" s="962"/>
      <c r="GT106" s="962"/>
      <c r="GU106" s="962"/>
      <c r="GV106" s="962"/>
      <c r="GW106" s="962"/>
      <c r="GX106" s="962"/>
      <c r="GY106" s="962"/>
      <c r="GZ106" s="962"/>
      <c r="HA106" s="962"/>
      <c r="HB106" s="962"/>
      <c r="HC106" s="962"/>
      <c r="HD106" s="962"/>
      <c r="HE106" s="962"/>
      <c r="HF106" s="962"/>
      <c r="HG106" s="962"/>
      <c r="HH106" s="962"/>
      <c r="HI106" s="962"/>
      <c r="HJ106" s="962"/>
      <c r="HK106" s="962"/>
      <c r="HL106" s="962"/>
      <c r="HM106" s="962"/>
      <c r="HN106" s="962"/>
      <c r="HO106" s="962"/>
      <c r="HP106" s="962"/>
      <c r="HQ106" s="962"/>
      <c r="HR106" s="962"/>
      <c r="HS106" s="962"/>
      <c r="HT106" s="962"/>
      <c r="HU106" s="962"/>
      <c r="HV106" s="962"/>
      <c r="HW106" s="962"/>
      <c r="HX106" s="962"/>
      <c r="HY106" s="962"/>
      <c r="HZ106" s="962"/>
      <c r="IA106" s="962"/>
      <c r="IB106" s="962"/>
      <c r="IC106" s="962"/>
      <c r="ID106" s="962"/>
      <c r="IE106" s="962"/>
      <c r="IF106" s="962"/>
      <c r="IG106" s="962"/>
      <c r="IH106" s="962"/>
      <c r="II106" s="962"/>
      <c r="IJ106" s="962"/>
      <c r="IK106" s="962"/>
      <c r="IL106" s="962"/>
      <c r="IM106" s="962"/>
      <c r="IN106" s="962"/>
      <c r="IO106" s="962"/>
      <c r="IP106" s="962"/>
      <c r="IQ106" s="962"/>
      <c r="IR106" s="962"/>
      <c r="IS106" s="962"/>
      <c r="IT106" s="962"/>
      <c r="IU106" s="962"/>
      <c r="IV106" s="962"/>
    </row>
    <row r="107" spans="1:256" s="1041" customFormat="1" ht="15" customHeight="1">
      <c r="A107" s="958"/>
      <c r="B107" s="958"/>
      <c r="C107" s="958"/>
      <c r="D107" s="1006"/>
      <c r="E107" s="1006"/>
      <c r="F107" s="1006"/>
      <c r="G107" s="975"/>
      <c r="H107" s="975"/>
      <c r="I107" s="962"/>
      <c r="J107" s="964"/>
      <c r="K107" s="962"/>
      <c r="L107" s="962"/>
      <c r="M107" s="964"/>
      <c r="N107" s="962"/>
      <c r="O107" s="962"/>
      <c r="P107" s="962"/>
      <c r="Q107" s="962"/>
      <c r="R107" s="962"/>
      <c r="S107" s="962"/>
      <c r="T107" s="962"/>
      <c r="U107" s="962"/>
      <c r="V107" s="962"/>
      <c r="W107" s="962"/>
      <c r="X107" s="962"/>
      <c r="Y107" s="962"/>
      <c r="Z107" s="962"/>
      <c r="AA107" s="962"/>
      <c r="AB107" s="962"/>
      <c r="AC107" s="962"/>
      <c r="AD107" s="962"/>
      <c r="AE107" s="962"/>
      <c r="AF107" s="962"/>
      <c r="AG107" s="962"/>
      <c r="AH107" s="962"/>
      <c r="AI107" s="962"/>
      <c r="AJ107" s="962"/>
      <c r="AK107" s="962"/>
      <c r="AL107" s="962"/>
      <c r="AM107" s="962"/>
      <c r="AN107" s="962"/>
      <c r="AO107" s="962"/>
      <c r="AP107" s="962"/>
      <c r="AQ107" s="962"/>
      <c r="AR107" s="962"/>
      <c r="AS107" s="962"/>
      <c r="AT107" s="962"/>
      <c r="AU107" s="962"/>
      <c r="AV107" s="962"/>
      <c r="AW107" s="962"/>
      <c r="AX107" s="962"/>
      <c r="AY107" s="962"/>
      <c r="AZ107" s="962"/>
      <c r="BA107" s="962"/>
      <c r="BB107" s="962"/>
      <c r="BC107" s="962"/>
      <c r="BD107" s="962"/>
      <c r="BE107" s="962"/>
      <c r="BF107" s="962"/>
      <c r="BG107" s="962"/>
      <c r="BH107" s="962"/>
      <c r="BI107" s="962"/>
      <c r="BJ107" s="962"/>
      <c r="BK107" s="962"/>
      <c r="BL107" s="962"/>
      <c r="BM107" s="962"/>
      <c r="BN107" s="962"/>
      <c r="BO107" s="962"/>
      <c r="BP107" s="962"/>
      <c r="BQ107" s="962"/>
      <c r="BR107" s="962"/>
      <c r="BS107" s="962"/>
      <c r="BT107" s="962"/>
      <c r="BU107" s="962"/>
      <c r="BV107" s="962"/>
      <c r="BW107" s="962"/>
      <c r="BX107" s="962"/>
      <c r="BY107" s="962"/>
      <c r="BZ107" s="962"/>
      <c r="CA107" s="962"/>
      <c r="CB107" s="962"/>
      <c r="CC107" s="962"/>
      <c r="CD107" s="962"/>
      <c r="CE107" s="962"/>
      <c r="CF107" s="962"/>
      <c r="CG107" s="962"/>
      <c r="CH107" s="962"/>
      <c r="CI107" s="962"/>
      <c r="CJ107" s="962"/>
      <c r="CK107" s="962"/>
      <c r="CL107" s="962"/>
      <c r="CM107" s="962"/>
      <c r="CN107" s="962"/>
      <c r="CO107" s="962"/>
      <c r="CP107" s="962"/>
      <c r="CQ107" s="962"/>
      <c r="CR107" s="962"/>
      <c r="CS107" s="962"/>
      <c r="CT107" s="962"/>
      <c r="CU107" s="962"/>
      <c r="CV107" s="962"/>
      <c r="CW107" s="962"/>
      <c r="CX107" s="962"/>
      <c r="CY107" s="962"/>
      <c r="CZ107" s="962"/>
      <c r="DA107" s="962"/>
      <c r="DB107" s="962"/>
      <c r="DC107" s="962"/>
      <c r="DD107" s="962"/>
      <c r="DE107" s="962"/>
      <c r="DF107" s="962"/>
      <c r="DG107" s="962"/>
      <c r="DH107" s="962"/>
      <c r="DI107" s="962"/>
      <c r="DJ107" s="962"/>
      <c r="DK107" s="962"/>
      <c r="DL107" s="962"/>
      <c r="DM107" s="962"/>
      <c r="DN107" s="962"/>
      <c r="DO107" s="962"/>
      <c r="DP107" s="962"/>
      <c r="DQ107" s="962"/>
      <c r="DR107" s="962"/>
      <c r="DS107" s="962"/>
      <c r="DT107" s="962"/>
      <c r="DU107" s="962"/>
      <c r="DV107" s="962"/>
      <c r="DW107" s="962"/>
      <c r="DX107" s="962"/>
      <c r="DY107" s="962"/>
      <c r="DZ107" s="962"/>
      <c r="EA107" s="962"/>
      <c r="EB107" s="962"/>
      <c r="EC107" s="962"/>
      <c r="ED107" s="962"/>
      <c r="EE107" s="962"/>
      <c r="EF107" s="962"/>
      <c r="EG107" s="962"/>
      <c r="EH107" s="962"/>
      <c r="EI107" s="962"/>
      <c r="EJ107" s="962"/>
      <c r="EK107" s="962"/>
      <c r="EL107" s="962"/>
      <c r="EM107" s="962"/>
      <c r="EN107" s="962"/>
      <c r="EO107" s="962"/>
      <c r="EP107" s="962"/>
      <c r="EQ107" s="962"/>
      <c r="ER107" s="962"/>
      <c r="ES107" s="962"/>
      <c r="ET107" s="962"/>
      <c r="EU107" s="962"/>
      <c r="EV107" s="962"/>
      <c r="EW107" s="962"/>
      <c r="EX107" s="962"/>
      <c r="EY107" s="962"/>
      <c r="EZ107" s="962"/>
      <c r="FA107" s="962"/>
      <c r="FB107" s="962"/>
      <c r="FC107" s="962"/>
      <c r="FD107" s="962"/>
      <c r="FE107" s="962"/>
      <c r="FF107" s="962"/>
      <c r="FG107" s="962"/>
      <c r="FH107" s="962"/>
      <c r="FI107" s="962"/>
      <c r="FJ107" s="962"/>
      <c r="FK107" s="962"/>
      <c r="FL107" s="962"/>
      <c r="FM107" s="962"/>
      <c r="FN107" s="962"/>
      <c r="FO107" s="962"/>
      <c r="FP107" s="962"/>
      <c r="FQ107" s="962"/>
      <c r="FR107" s="962"/>
      <c r="FS107" s="962"/>
      <c r="FT107" s="962"/>
      <c r="FU107" s="962"/>
      <c r="FV107" s="962"/>
      <c r="FW107" s="962"/>
      <c r="FX107" s="962"/>
      <c r="FY107" s="962"/>
      <c r="FZ107" s="962"/>
      <c r="GA107" s="962"/>
      <c r="GB107" s="962"/>
      <c r="GC107" s="962"/>
      <c r="GD107" s="962"/>
      <c r="GE107" s="962"/>
      <c r="GF107" s="962"/>
      <c r="GG107" s="962"/>
      <c r="GH107" s="962"/>
      <c r="GI107" s="962"/>
      <c r="GJ107" s="962"/>
      <c r="GK107" s="962"/>
      <c r="GL107" s="962"/>
      <c r="GM107" s="962"/>
      <c r="GN107" s="962"/>
      <c r="GO107" s="962"/>
      <c r="GP107" s="962"/>
      <c r="GQ107" s="962"/>
      <c r="GR107" s="962"/>
      <c r="GS107" s="962"/>
      <c r="GT107" s="962"/>
      <c r="GU107" s="962"/>
      <c r="GV107" s="962"/>
      <c r="GW107" s="962"/>
      <c r="GX107" s="962"/>
      <c r="GY107" s="962"/>
      <c r="GZ107" s="962"/>
      <c r="HA107" s="962"/>
      <c r="HB107" s="962"/>
      <c r="HC107" s="962"/>
      <c r="HD107" s="962"/>
      <c r="HE107" s="962"/>
      <c r="HF107" s="962"/>
      <c r="HG107" s="962"/>
      <c r="HH107" s="962"/>
      <c r="HI107" s="962"/>
      <c r="HJ107" s="962"/>
      <c r="HK107" s="962"/>
      <c r="HL107" s="962"/>
      <c r="HM107" s="962"/>
      <c r="HN107" s="962"/>
      <c r="HO107" s="962"/>
      <c r="HP107" s="962"/>
      <c r="HQ107" s="962"/>
      <c r="HR107" s="962"/>
      <c r="HS107" s="962"/>
      <c r="HT107" s="962"/>
      <c r="HU107" s="962"/>
      <c r="HV107" s="962"/>
      <c r="HW107" s="962"/>
      <c r="HX107" s="962"/>
      <c r="HY107" s="962"/>
      <c r="HZ107" s="962"/>
      <c r="IA107" s="962"/>
      <c r="IB107" s="962"/>
      <c r="IC107" s="962"/>
      <c r="ID107" s="962"/>
      <c r="IE107" s="962"/>
      <c r="IF107" s="962"/>
      <c r="IG107" s="962"/>
      <c r="IH107" s="962"/>
      <c r="II107" s="962"/>
      <c r="IJ107" s="962"/>
      <c r="IK107" s="962"/>
      <c r="IL107" s="962"/>
      <c r="IM107" s="962"/>
      <c r="IN107" s="962"/>
      <c r="IO107" s="962"/>
      <c r="IP107" s="962"/>
      <c r="IQ107" s="962"/>
      <c r="IR107" s="962"/>
      <c r="IS107" s="962"/>
      <c r="IT107" s="962"/>
      <c r="IU107" s="962"/>
      <c r="IV107" s="962"/>
    </row>
    <row r="108" spans="1:256" s="1041" customFormat="1" ht="15" customHeight="1">
      <c r="A108" s="958"/>
      <c r="B108" s="958"/>
      <c r="C108" s="958"/>
      <c r="D108" s="1006"/>
      <c r="E108" s="1006"/>
      <c r="F108" s="1006"/>
      <c r="G108" s="975"/>
      <c r="H108" s="975"/>
      <c r="I108" s="962"/>
      <c r="J108" s="964"/>
      <c r="K108" s="962"/>
      <c r="L108" s="962"/>
      <c r="M108" s="964"/>
      <c r="N108" s="962"/>
      <c r="O108" s="962"/>
      <c r="P108" s="962"/>
      <c r="Q108" s="962"/>
      <c r="R108" s="962"/>
      <c r="S108" s="962"/>
      <c r="T108" s="962"/>
      <c r="U108" s="962"/>
      <c r="V108" s="962"/>
      <c r="W108" s="962"/>
      <c r="X108" s="962"/>
      <c r="Y108" s="962"/>
      <c r="Z108" s="962"/>
      <c r="AA108" s="962"/>
      <c r="AB108" s="962"/>
      <c r="AC108" s="962"/>
      <c r="AD108" s="962"/>
      <c r="AE108" s="962"/>
      <c r="AF108" s="962"/>
      <c r="AG108" s="962"/>
      <c r="AH108" s="962"/>
      <c r="AI108" s="962"/>
      <c r="AJ108" s="962"/>
      <c r="AK108" s="962"/>
      <c r="AL108" s="962"/>
      <c r="AM108" s="962"/>
      <c r="AN108" s="962"/>
      <c r="AO108" s="962"/>
      <c r="AP108" s="962"/>
      <c r="AQ108" s="962"/>
      <c r="AR108" s="962"/>
      <c r="AS108" s="962"/>
      <c r="AT108" s="962"/>
      <c r="AU108" s="962"/>
      <c r="AV108" s="962"/>
      <c r="AW108" s="962"/>
      <c r="AX108" s="962"/>
      <c r="AY108" s="962"/>
      <c r="AZ108" s="962"/>
      <c r="BA108" s="962"/>
      <c r="BB108" s="962"/>
      <c r="BC108" s="962"/>
      <c r="BD108" s="962"/>
      <c r="BE108" s="962"/>
      <c r="BF108" s="962"/>
      <c r="BG108" s="962"/>
      <c r="BH108" s="962"/>
      <c r="BI108" s="962"/>
      <c r="BJ108" s="962"/>
      <c r="BK108" s="962"/>
      <c r="BL108" s="962"/>
      <c r="BM108" s="962"/>
      <c r="BN108" s="962"/>
      <c r="BO108" s="962"/>
      <c r="BP108" s="962"/>
      <c r="BQ108" s="962"/>
      <c r="BR108" s="962"/>
      <c r="BS108" s="962"/>
      <c r="BT108" s="962"/>
      <c r="BU108" s="962"/>
      <c r="BV108" s="962"/>
      <c r="BW108" s="962"/>
      <c r="BX108" s="962"/>
      <c r="BY108" s="962"/>
      <c r="BZ108" s="962"/>
      <c r="CA108" s="962"/>
      <c r="CB108" s="962"/>
      <c r="CC108" s="962"/>
      <c r="CD108" s="962"/>
      <c r="CE108" s="962"/>
      <c r="CF108" s="962"/>
      <c r="CG108" s="962"/>
      <c r="CH108" s="962"/>
      <c r="CI108" s="962"/>
      <c r="CJ108" s="962"/>
      <c r="CK108" s="962"/>
      <c r="CL108" s="962"/>
      <c r="CM108" s="962"/>
      <c r="CN108" s="962"/>
      <c r="CO108" s="962"/>
      <c r="CP108" s="962"/>
      <c r="CQ108" s="962"/>
      <c r="CR108" s="962"/>
      <c r="CS108" s="962"/>
      <c r="CT108" s="962"/>
      <c r="CU108" s="962"/>
      <c r="CV108" s="962"/>
      <c r="CW108" s="962"/>
      <c r="CX108" s="962"/>
      <c r="CY108" s="962"/>
      <c r="CZ108" s="962"/>
      <c r="DA108" s="962"/>
      <c r="DB108" s="962"/>
      <c r="DC108" s="962"/>
      <c r="DD108" s="962"/>
      <c r="DE108" s="962"/>
      <c r="DF108" s="962"/>
      <c r="DG108" s="962"/>
      <c r="DH108" s="962"/>
      <c r="DI108" s="962"/>
      <c r="DJ108" s="962"/>
      <c r="DK108" s="962"/>
      <c r="DL108" s="962"/>
      <c r="DM108" s="962"/>
      <c r="DN108" s="962"/>
      <c r="DO108" s="962"/>
      <c r="DP108" s="962"/>
      <c r="DQ108" s="962"/>
      <c r="DR108" s="962"/>
      <c r="DS108" s="962"/>
      <c r="DT108" s="962"/>
      <c r="DU108" s="962"/>
      <c r="DV108" s="962"/>
      <c r="DW108" s="962"/>
      <c r="DX108" s="962"/>
      <c r="DY108" s="962"/>
      <c r="DZ108" s="962"/>
      <c r="EA108" s="962"/>
      <c r="EB108" s="962"/>
      <c r="EC108" s="962"/>
      <c r="ED108" s="962"/>
      <c r="EE108" s="962"/>
      <c r="EF108" s="962"/>
      <c r="EG108" s="962"/>
      <c r="EH108" s="962"/>
      <c r="EI108" s="962"/>
      <c r="EJ108" s="962"/>
      <c r="EK108" s="962"/>
      <c r="EL108" s="962"/>
      <c r="EM108" s="962"/>
      <c r="EN108" s="962"/>
      <c r="EO108" s="962"/>
      <c r="EP108" s="962"/>
      <c r="EQ108" s="962"/>
      <c r="ER108" s="962"/>
      <c r="ES108" s="962"/>
      <c r="ET108" s="962"/>
      <c r="EU108" s="962"/>
      <c r="EV108" s="962"/>
      <c r="EW108" s="962"/>
      <c r="EX108" s="962"/>
      <c r="EY108" s="962"/>
      <c r="EZ108" s="962"/>
      <c r="FA108" s="962"/>
      <c r="FB108" s="962"/>
      <c r="FC108" s="962"/>
      <c r="FD108" s="962"/>
      <c r="FE108" s="962"/>
      <c r="FF108" s="962"/>
      <c r="FG108" s="962"/>
      <c r="FH108" s="962"/>
      <c r="FI108" s="962"/>
      <c r="FJ108" s="962"/>
      <c r="FK108" s="962"/>
      <c r="FL108" s="962"/>
      <c r="FM108" s="962"/>
      <c r="FN108" s="962"/>
      <c r="FO108" s="962"/>
      <c r="FP108" s="962"/>
      <c r="FQ108" s="962"/>
      <c r="FR108" s="962"/>
      <c r="FS108" s="962"/>
      <c r="FT108" s="962"/>
      <c r="FU108" s="962"/>
      <c r="FV108" s="962"/>
      <c r="FW108" s="962"/>
      <c r="FX108" s="962"/>
      <c r="FY108" s="962"/>
      <c r="FZ108" s="962"/>
      <c r="GA108" s="962"/>
      <c r="GB108" s="962"/>
      <c r="GC108" s="962"/>
      <c r="GD108" s="962"/>
      <c r="GE108" s="962"/>
      <c r="GF108" s="962"/>
      <c r="GG108" s="962"/>
      <c r="GH108" s="962"/>
      <c r="GI108" s="962"/>
      <c r="GJ108" s="962"/>
      <c r="GK108" s="962"/>
      <c r="GL108" s="962"/>
      <c r="GM108" s="962"/>
      <c r="GN108" s="962"/>
      <c r="GO108" s="962"/>
      <c r="GP108" s="962"/>
      <c r="GQ108" s="962"/>
      <c r="GR108" s="962"/>
      <c r="GS108" s="962"/>
      <c r="GT108" s="962"/>
      <c r="GU108" s="962"/>
      <c r="GV108" s="962"/>
      <c r="GW108" s="962"/>
      <c r="GX108" s="962"/>
      <c r="GY108" s="962"/>
      <c r="GZ108" s="962"/>
      <c r="HA108" s="962"/>
      <c r="HB108" s="962"/>
      <c r="HC108" s="962"/>
      <c r="HD108" s="962"/>
      <c r="HE108" s="962"/>
      <c r="HF108" s="962"/>
      <c r="HG108" s="962"/>
      <c r="HH108" s="962"/>
      <c r="HI108" s="962"/>
      <c r="HJ108" s="962"/>
      <c r="HK108" s="962"/>
      <c r="HL108" s="962"/>
      <c r="HM108" s="962"/>
      <c r="HN108" s="962"/>
      <c r="HO108" s="962"/>
      <c r="HP108" s="962"/>
      <c r="HQ108" s="962"/>
      <c r="HR108" s="962"/>
      <c r="HS108" s="962"/>
      <c r="HT108" s="962"/>
      <c r="HU108" s="962"/>
      <c r="HV108" s="962"/>
      <c r="HW108" s="962"/>
      <c r="HX108" s="962"/>
      <c r="HY108" s="962"/>
      <c r="HZ108" s="962"/>
      <c r="IA108" s="962"/>
      <c r="IB108" s="962"/>
      <c r="IC108" s="962"/>
      <c r="ID108" s="962"/>
      <c r="IE108" s="962"/>
      <c r="IF108" s="962"/>
      <c r="IG108" s="962"/>
      <c r="IH108" s="962"/>
      <c r="II108" s="962"/>
      <c r="IJ108" s="962"/>
      <c r="IK108" s="962"/>
      <c r="IL108" s="962"/>
      <c r="IM108" s="962"/>
      <c r="IN108" s="962"/>
      <c r="IO108" s="962"/>
      <c r="IP108" s="962"/>
      <c r="IQ108" s="962"/>
      <c r="IR108" s="962"/>
      <c r="IS108" s="962"/>
      <c r="IT108" s="962"/>
      <c r="IU108" s="962"/>
      <c r="IV108" s="962"/>
    </row>
    <row r="109" spans="1:256" s="1041" customFormat="1" ht="15" customHeight="1">
      <c r="A109" s="958"/>
      <c r="B109" s="958"/>
      <c r="C109" s="958"/>
      <c r="D109" s="1006"/>
      <c r="E109" s="1006"/>
      <c r="F109" s="1006"/>
      <c r="G109" s="975"/>
      <c r="H109" s="975"/>
      <c r="I109" s="962"/>
      <c r="J109" s="964"/>
      <c r="K109" s="962"/>
      <c r="L109" s="962"/>
      <c r="M109" s="964"/>
      <c r="N109" s="962"/>
      <c r="O109" s="962"/>
      <c r="P109" s="962"/>
      <c r="Q109" s="962"/>
      <c r="R109" s="962"/>
      <c r="S109" s="962"/>
      <c r="T109" s="962"/>
      <c r="U109" s="962"/>
      <c r="V109" s="962"/>
      <c r="W109" s="962"/>
      <c r="X109" s="962"/>
      <c r="Y109" s="962"/>
      <c r="Z109" s="962"/>
      <c r="AA109" s="962"/>
      <c r="AB109" s="962"/>
      <c r="AC109" s="962"/>
      <c r="AD109" s="962"/>
      <c r="AE109" s="962"/>
      <c r="AF109" s="962"/>
      <c r="AG109" s="962"/>
      <c r="AH109" s="962"/>
      <c r="AI109" s="962"/>
      <c r="AJ109" s="962"/>
      <c r="AK109" s="962"/>
      <c r="AL109" s="962"/>
      <c r="AM109" s="962"/>
      <c r="AN109" s="962"/>
      <c r="AO109" s="962"/>
      <c r="AP109" s="962"/>
      <c r="AQ109" s="962"/>
      <c r="AR109" s="962"/>
      <c r="AS109" s="962"/>
      <c r="AT109" s="962"/>
      <c r="AU109" s="962"/>
      <c r="AV109" s="962"/>
      <c r="AW109" s="962"/>
      <c r="AX109" s="962"/>
      <c r="AY109" s="962"/>
      <c r="AZ109" s="962"/>
      <c r="BA109" s="962"/>
      <c r="BB109" s="962"/>
      <c r="BC109" s="962"/>
      <c r="BD109" s="962"/>
      <c r="BE109" s="962"/>
      <c r="BF109" s="962"/>
      <c r="BG109" s="962"/>
      <c r="BH109" s="962"/>
      <c r="BI109" s="962"/>
      <c r="BJ109" s="962"/>
      <c r="BK109" s="962"/>
      <c r="BL109" s="962"/>
      <c r="BM109" s="962"/>
      <c r="BN109" s="962"/>
      <c r="BO109" s="962"/>
      <c r="BP109" s="962"/>
      <c r="BQ109" s="962"/>
      <c r="BR109" s="962"/>
      <c r="BS109" s="962"/>
      <c r="BT109" s="962"/>
      <c r="BU109" s="962"/>
      <c r="BV109" s="962"/>
      <c r="BW109" s="962"/>
      <c r="BX109" s="962"/>
      <c r="BY109" s="962"/>
      <c r="BZ109" s="962"/>
      <c r="CA109" s="962"/>
      <c r="CB109" s="962"/>
      <c r="CC109" s="962"/>
      <c r="CD109" s="962"/>
      <c r="CE109" s="962"/>
      <c r="CF109" s="962"/>
      <c r="CG109" s="962"/>
      <c r="CH109" s="962"/>
      <c r="CI109" s="962"/>
      <c r="CJ109" s="962"/>
      <c r="CK109" s="962"/>
      <c r="CL109" s="962"/>
      <c r="CM109" s="962"/>
      <c r="CN109" s="962"/>
      <c r="CO109" s="962"/>
      <c r="CP109" s="962"/>
      <c r="CQ109" s="962"/>
      <c r="CR109" s="962"/>
      <c r="CS109" s="962"/>
      <c r="CT109" s="962"/>
      <c r="CU109" s="962"/>
      <c r="CV109" s="962"/>
      <c r="CW109" s="962"/>
      <c r="CX109" s="962"/>
      <c r="CY109" s="962"/>
      <c r="CZ109" s="962"/>
      <c r="DA109" s="962"/>
      <c r="DB109" s="962"/>
      <c r="DC109" s="962"/>
      <c r="DD109" s="962"/>
      <c r="DE109" s="962"/>
      <c r="DF109" s="962"/>
      <c r="DG109" s="962"/>
      <c r="DH109" s="962"/>
      <c r="DI109" s="962"/>
      <c r="DJ109" s="962"/>
      <c r="DK109" s="962"/>
      <c r="DL109" s="962"/>
      <c r="DM109" s="962"/>
      <c r="DN109" s="962"/>
      <c r="DO109" s="962"/>
      <c r="DP109" s="962"/>
      <c r="DQ109" s="962"/>
      <c r="DR109" s="962"/>
      <c r="DS109" s="962"/>
      <c r="DT109" s="962"/>
      <c r="DU109" s="962"/>
      <c r="DV109" s="962"/>
      <c r="DW109" s="962"/>
      <c r="DX109" s="962"/>
      <c r="DY109" s="962"/>
      <c r="DZ109" s="962"/>
      <c r="EA109" s="962"/>
      <c r="EB109" s="962"/>
      <c r="EC109" s="962"/>
      <c r="ED109" s="962"/>
      <c r="EE109" s="962"/>
      <c r="EF109" s="962"/>
      <c r="EG109" s="962"/>
      <c r="EH109" s="962"/>
      <c r="EI109" s="962"/>
      <c r="EJ109" s="962"/>
      <c r="EK109" s="962"/>
      <c r="EL109" s="962"/>
      <c r="EM109" s="962"/>
      <c r="EN109" s="962"/>
      <c r="EO109" s="962"/>
      <c r="EP109" s="962"/>
      <c r="EQ109" s="962"/>
      <c r="ER109" s="962"/>
      <c r="ES109" s="962"/>
      <c r="ET109" s="962"/>
      <c r="EU109" s="962"/>
      <c r="EV109" s="962"/>
      <c r="EW109" s="962"/>
      <c r="EX109" s="962"/>
      <c r="EY109" s="962"/>
      <c r="EZ109" s="962"/>
      <c r="FA109" s="962"/>
      <c r="FB109" s="962"/>
      <c r="FC109" s="962"/>
      <c r="FD109" s="962"/>
      <c r="FE109" s="962"/>
      <c r="FF109" s="962"/>
      <c r="FG109" s="962"/>
      <c r="FH109" s="962"/>
      <c r="FI109" s="962"/>
      <c r="FJ109" s="962"/>
      <c r="FK109" s="962"/>
      <c r="FL109" s="962"/>
      <c r="FM109" s="962"/>
      <c r="FN109" s="962"/>
      <c r="FO109" s="962"/>
      <c r="FP109" s="962"/>
      <c r="FQ109" s="962"/>
      <c r="FR109" s="962"/>
      <c r="FS109" s="962"/>
      <c r="FT109" s="962"/>
      <c r="FU109" s="962"/>
      <c r="FV109" s="962"/>
      <c r="FW109" s="962"/>
      <c r="FX109" s="962"/>
      <c r="FY109" s="962"/>
      <c r="FZ109" s="962"/>
      <c r="GA109" s="962"/>
      <c r="GB109" s="962"/>
      <c r="GC109" s="962"/>
      <c r="GD109" s="962"/>
      <c r="GE109" s="962"/>
      <c r="GF109" s="962"/>
      <c r="GG109" s="962"/>
      <c r="GH109" s="962"/>
      <c r="GI109" s="962"/>
      <c r="GJ109" s="962"/>
      <c r="GK109" s="962"/>
      <c r="GL109" s="962"/>
      <c r="GM109" s="962"/>
      <c r="GN109" s="962"/>
      <c r="GO109" s="962"/>
      <c r="GP109" s="962"/>
      <c r="GQ109" s="962"/>
      <c r="GR109" s="962"/>
      <c r="GS109" s="962"/>
      <c r="GT109" s="962"/>
      <c r="GU109" s="962"/>
      <c r="GV109" s="962"/>
      <c r="GW109" s="962"/>
      <c r="GX109" s="962"/>
      <c r="GY109" s="962"/>
      <c r="GZ109" s="962"/>
      <c r="HA109" s="962"/>
      <c r="HB109" s="962"/>
      <c r="HC109" s="962"/>
      <c r="HD109" s="962"/>
      <c r="HE109" s="962"/>
      <c r="HF109" s="962"/>
      <c r="HG109" s="962"/>
      <c r="HH109" s="962"/>
      <c r="HI109" s="962"/>
      <c r="HJ109" s="962"/>
      <c r="HK109" s="962"/>
      <c r="HL109" s="962"/>
      <c r="HM109" s="962"/>
      <c r="HN109" s="962"/>
      <c r="HO109" s="962"/>
      <c r="HP109" s="962"/>
      <c r="HQ109" s="962"/>
      <c r="HR109" s="962"/>
      <c r="HS109" s="962"/>
      <c r="HT109" s="962"/>
      <c r="HU109" s="962"/>
      <c r="HV109" s="962"/>
      <c r="HW109" s="962"/>
      <c r="HX109" s="962"/>
      <c r="HY109" s="962"/>
      <c r="HZ109" s="962"/>
      <c r="IA109" s="962"/>
      <c r="IB109" s="962"/>
      <c r="IC109" s="962"/>
      <c r="ID109" s="962"/>
      <c r="IE109" s="962"/>
      <c r="IF109" s="962"/>
      <c r="IG109" s="962"/>
      <c r="IH109" s="962"/>
      <c r="II109" s="962"/>
      <c r="IJ109" s="962"/>
      <c r="IK109" s="962"/>
      <c r="IL109" s="962"/>
      <c r="IM109" s="962"/>
      <c r="IN109" s="962"/>
      <c r="IO109" s="962"/>
      <c r="IP109" s="962"/>
      <c r="IQ109" s="962"/>
      <c r="IR109" s="962"/>
      <c r="IS109" s="962"/>
      <c r="IT109" s="962"/>
      <c r="IU109" s="962"/>
      <c r="IV109" s="962"/>
    </row>
    <row r="110" spans="1:256" s="1041" customFormat="1" ht="15" customHeight="1">
      <c r="A110" s="958"/>
      <c r="B110" s="958"/>
      <c r="C110" s="958"/>
      <c r="D110" s="1006"/>
      <c r="E110" s="1006"/>
      <c r="F110" s="1006"/>
      <c r="G110" s="975"/>
      <c r="H110" s="975"/>
      <c r="I110" s="962"/>
      <c r="J110" s="964"/>
      <c r="K110" s="962"/>
      <c r="L110" s="962"/>
      <c r="M110" s="964"/>
      <c r="N110" s="962"/>
      <c r="O110" s="962"/>
      <c r="P110" s="962"/>
      <c r="Q110" s="962"/>
      <c r="R110" s="962"/>
      <c r="S110" s="962"/>
      <c r="T110" s="962"/>
      <c r="U110" s="962"/>
      <c r="V110" s="962"/>
      <c r="W110" s="962"/>
      <c r="X110" s="962"/>
      <c r="Y110" s="962"/>
      <c r="Z110" s="962"/>
      <c r="AA110" s="962"/>
      <c r="AB110" s="962"/>
      <c r="AC110" s="962"/>
      <c r="AD110" s="962"/>
      <c r="AE110" s="962"/>
      <c r="AF110" s="962"/>
      <c r="AG110" s="962"/>
      <c r="AH110" s="962"/>
      <c r="AI110" s="962"/>
      <c r="AJ110" s="962"/>
      <c r="AK110" s="962"/>
      <c r="AL110" s="962"/>
      <c r="AM110" s="962"/>
      <c r="AN110" s="962"/>
      <c r="AO110" s="962"/>
      <c r="AP110" s="962"/>
      <c r="AQ110" s="962"/>
      <c r="AR110" s="962"/>
      <c r="AS110" s="962"/>
      <c r="AT110" s="962"/>
      <c r="AU110" s="962"/>
      <c r="AV110" s="962"/>
      <c r="AW110" s="962"/>
      <c r="AX110" s="962"/>
      <c r="AY110" s="962"/>
      <c r="AZ110" s="962"/>
      <c r="BA110" s="962"/>
      <c r="BB110" s="962"/>
      <c r="BC110" s="962"/>
      <c r="BD110" s="962"/>
      <c r="BE110" s="962"/>
      <c r="BF110" s="962"/>
      <c r="BG110" s="962"/>
      <c r="BH110" s="962"/>
      <c r="BI110" s="962"/>
      <c r="BJ110" s="962"/>
      <c r="BK110" s="962"/>
      <c r="BL110" s="962"/>
      <c r="BM110" s="962"/>
      <c r="BN110" s="962"/>
      <c r="BO110" s="962"/>
      <c r="BP110" s="962"/>
      <c r="BQ110" s="962"/>
      <c r="BR110" s="962"/>
      <c r="BS110" s="962"/>
      <c r="BT110" s="962"/>
      <c r="BU110" s="962"/>
      <c r="BV110" s="962"/>
      <c r="BW110" s="962"/>
      <c r="BX110" s="962"/>
      <c r="BY110" s="962"/>
      <c r="BZ110" s="962"/>
      <c r="CA110" s="962"/>
      <c r="CB110" s="962"/>
      <c r="CC110" s="962"/>
      <c r="CD110" s="962"/>
      <c r="CE110" s="962"/>
      <c r="CF110" s="962"/>
      <c r="CG110" s="962"/>
      <c r="CH110" s="962"/>
      <c r="CI110" s="962"/>
      <c r="CJ110" s="962"/>
      <c r="CK110" s="962"/>
      <c r="CL110" s="962"/>
      <c r="CM110" s="962"/>
      <c r="CN110" s="962"/>
      <c r="CO110" s="962"/>
      <c r="CP110" s="962"/>
      <c r="CQ110" s="962"/>
      <c r="CR110" s="962"/>
      <c r="CS110" s="962"/>
      <c r="CT110" s="962"/>
      <c r="CU110" s="962"/>
      <c r="CV110" s="962"/>
      <c r="CW110" s="962"/>
      <c r="CX110" s="962"/>
      <c r="CY110" s="962"/>
      <c r="CZ110" s="962"/>
      <c r="DA110" s="962"/>
      <c r="DB110" s="962"/>
      <c r="DC110" s="962"/>
      <c r="DD110" s="962"/>
      <c r="DE110" s="962"/>
      <c r="DF110" s="962"/>
      <c r="DG110" s="962"/>
      <c r="DH110" s="962"/>
      <c r="DI110" s="962"/>
      <c r="DJ110" s="962"/>
      <c r="DK110" s="962"/>
      <c r="DL110" s="962"/>
      <c r="DM110" s="962"/>
      <c r="DN110" s="962"/>
      <c r="DO110" s="962"/>
      <c r="DP110" s="962"/>
      <c r="DQ110" s="962"/>
      <c r="DR110" s="962"/>
      <c r="DS110" s="962"/>
      <c r="DT110" s="962"/>
      <c r="DU110" s="962"/>
      <c r="DV110" s="962"/>
      <c r="DW110" s="962"/>
      <c r="DX110" s="962"/>
      <c r="DY110" s="962"/>
      <c r="DZ110" s="962"/>
      <c r="EA110" s="962"/>
      <c r="EB110" s="962"/>
      <c r="EC110" s="962"/>
      <c r="ED110" s="962"/>
      <c r="EE110" s="962"/>
      <c r="EF110" s="962"/>
      <c r="EG110" s="962"/>
      <c r="EH110" s="962"/>
      <c r="EI110" s="962"/>
      <c r="EJ110" s="962"/>
      <c r="EK110" s="962"/>
      <c r="EL110" s="962"/>
      <c r="EM110" s="962"/>
      <c r="EN110" s="962"/>
      <c r="EO110" s="962"/>
      <c r="EP110" s="962"/>
      <c r="EQ110" s="962"/>
      <c r="ER110" s="962"/>
      <c r="ES110" s="962"/>
      <c r="ET110" s="962"/>
      <c r="EU110" s="962"/>
      <c r="EV110" s="962"/>
      <c r="EW110" s="962"/>
      <c r="EX110" s="962"/>
      <c r="EY110" s="962"/>
      <c r="EZ110" s="962"/>
      <c r="FA110" s="962"/>
      <c r="FB110" s="962"/>
      <c r="FC110" s="962"/>
      <c r="FD110" s="962"/>
      <c r="FE110" s="962"/>
      <c r="FF110" s="962"/>
      <c r="FG110" s="962"/>
      <c r="FH110" s="962"/>
      <c r="FI110" s="962"/>
      <c r="FJ110" s="962"/>
      <c r="FK110" s="962"/>
      <c r="FL110" s="962"/>
      <c r="FM110" s="962"/>
      <c r="FN110" s="962"/>
      <c r="FO110" s="962"/>
      <c r="FP110" s="962"/>
      <c r="FQ110" s="962"/>
      <c r="FR110" s="962"/>
      <c r="FS110" s="962"/>
      <c r="FT110" s="962"/>
      <c r="FU110" s="962"/>
      <c r="FV110" s="962"/>
      <c r="FW110" s="962"/>
      <c r="FX110" s="962"/>
      <c r="FY110" s="962"/>
      <c r="FZ110" s="962"/>
      <c r="GA110" s="962"/>
      <c r="GB110" s="962"/>
      <c r="GC110" s="962"/>
      <c r="GD110" s="962"/>
      <c r="GE110" s="962"/>
      <c r="GF110" s="962"/>
      <c r="GG110" s="962"/>
      <c r="GH110" s="962"/>
      <c r="GI110" s="962"/>
      <c r="GJ110" s="962"/>
      <c r="GK110" s="962"/>
      <c r="GL110" s="962"/>
      <c r="GM110" s="962"/>
      <c r="GN110" s="962"/>
      <c r="GO110" s="962"/>
      <c r="GP110" s="962"/>
      <c r="GQ110" s="962"/>
      <c r="GR110" s="962"/>
      <c r="GS110" s="962"/>
      <c r="GT110" s="962"/>
      <c r="GU110" s="962"/>
      <c r="GV110" s="962"/>
      <c r="GW110" s="962"/>
      <c r="GX110" s="962"/>
      <c r="GY110" s="962"/>
      <c r="GZ110" s="962"/>
      <c r="HA110" s="962"/>
      <c r="HB110" s="962"/>
      <c r="HC110" s="962"/>
      <c r="HD110" s="962"/>
      <c r="HE110" s="962"/>
      <c r="HF110" s="962"/>
      <c r="HG110" s="962"/>
      <c r="HH110" s="962"/>
      <c r="HI110" s="962"/>
      <c r="HJ110" s="962"/>
      <c r="HK110" s="962"/>
      <c r="HL110" s="962"/>
      <c r="HM110" s="962"/>
      <c r="HN110" s="962"/>
      <c r="HO110" s="962"/>
      <c r="HP110" s="962"/>
      <c r="HQ110" s="962"/>
      <c r="HR110" s="962"/>
      <c r="HS110" s="962"/>
      <c r="HT110" s="962"/>
      <c r="HU110" s="962"/>
      <c r="HV110" s="962"/>
      <c r="HW110" s="962"/>
      <c r="HX110" s="962"/>
      <c r="HY110" s="962"/>
      <c r="HZ110" s="962"/>
      <c r="IA110" s="962"/>
      <c r="IB110" s="962"/>
      <c r="IC110" s="962"/>
      <c r="ID110" s="962"/>
      <c r="IE110" s="962"/>
      <c r="IF110" s="962"/>
      <c r="IG110" s="962"/>
      <c r="IH110" s="962"/>
      <c r="II110" s="962"/>
      <c r="IJ110" s="962"/>
      <c r="IK110" s="962"/>
      <c r="IL110" s="962"/>
      <c r="IM110" s="962"/>
      <c r="IN110" s="962"/>
      <c r="IO110" s="962"/>
      <c r="IP110" s="962"/>
      <c r="IQ110" s="962"/>
      <c r="IR110" s="962"/>
      <c r="IS110" s="962"/>
      <c r="IT110" s="962"/>
      <c r="IU110" s="962"/>
      <c r="IV110" s="962"/>
    </row>
    <row r="111" spans="1:256" s="1041" customFormat="1" ht="15" customHeight="1">
      <c r="A111" s="958"/>
      <c r="B111" s="958"/>
      <c r="C111" s="958"/>
      <c r="D111" s="1006"/>
      <c r="E111" s="1006"/>
      <c r="F111" s="1006"/>
      <c r="G111" s="975"/>
      <c r="H111" s="975"/>
      <c r="I111" s="962"/>
      <c r="J111" s="964"/>
      <c r="K111" s="962"/>
      <c r="L111" s="962"/>
      <c r="M111" s="964"/>
      <c r="N111" s="962"/>
      <c r="O111" s="962"/>
      <c r="P111" s="962"/>
      <c r="Q111" s="962"/>
      <c r="R111" s="962"/>
      <c r="S111" s="962"/>
      <c r="T111" s="962"/>
      <c r="U111" s="962"/>
      <c r="V111" s="962"/>
      <c r="W111" s="962"/>
      <c r="X111" s="962"/>
      <c r="Y111" s="962"/>
      <c r="Z111" s="962"/>
      <c r="AA111" s="962"/>
      <c r="AB111" s="962"/>
      <c r="AC111" s="962"/>
      <c r="AD111" s="962"/>
      <c r="AE111" s="962"/>
      <c r="AF111" s="962"/>
      <c r="AG111" s="962"/>
      <c r="AH111" s="962"/>
      <c r="AI111" s="962"/>
      <c r="AJ111" s="962"/>
      <c r="AK111" s="962"/>
      <c r="AL111" s="962"/>
      <c r="AM111" s="962"/>
      <c r="AN111" s="962"/>
      <c r="AO111" s="962"/>
      <c r="AP111" s="962"/>
      <c r="AQ111" s="962"/>
      <c r="AR111" s="962"/>
      <c r="AS111" s="962"/>
      <c r="AT111" s="962"/>
      <c r="AU111" s="962"/>
      <c r="AV111" s="962"/>
      <c r="AW111" s="962"/>
      <c r="AX111" s="962"/>
      <c r="AY111" s="962"/>
      <c r="AZ111" s="962"/>
      <c r="BA111" s="962"/>
      <c r="BB111" s="962"/>
      <c r="BC111" s="962"/>
      <c r="BD111" s="962"/>
      <c r="BE111" s="962"/>
      <c r="BF111" s="962"/>
      <c r="BG111" s="962"/>
      <c r="BH111" s="962"/>
      <c r="BI111" s="962"/>
      <c r="BJ111" s="962"/>
      <c r="BK111" s="962"/>
      <c r="BL111" s="962"/>
      <c r="BM111" s="962"/>
      <c r="BN111" s="962"/>
      <c r="BO111" s="962"/>
      <c r="BP111" s="962"/>
      <c r="BQ111" s="962"/>
      <c r="BR111" s="962"/>
      <c r="BS111" s="962"/>
      <c r="BT111" s="962"/>
      <c r="BU111" s="962"/>
      <c r="BV111" s="962"/>
      <c r="BW111" s="962"/>
      <c r="BX111" s="962"/>
      <c r="BY111" s="962"/>
      <c r="BZ111" s="962"/>
      <c r="CA111" s="962"/>
      <c r="CB111" s="962"/>
      <c r="CC111" s="962"/>
      <c r="CD111" s="962"/>
      <c r="CE111" s="962"/>
      <c r="CF111" s="962"/>
      <c r="CG111" s="962"/>
      <c r="CH111" s="962"/>
      <c r="CI111" s="962"/>
      <c r="CJ111" s="962"/>
      <c r="CK111" s="962"/>
      <c r="CL111" s="962"/>
      <c r="CM111" s="962"/>
      <c r="CN111" s="962"/>
      <c r="CO111" s="962"/>
      <c r="CP111" s="962"/>
      <c r="CQ111" s="962"/>
      <c r="CR111" s="962"/>
      <c r="CS111" s="962"/>
      <c r="CT111" s="962"/>
      <c r="CU111" s="962"/>
      <c r="CV111" s="962"/>
      <c r="CW111" s="962"/>
      <c r="CX111" s="962"/>
      <c r="CY111" s="962"/>
      <c r="CZ111" s="962"/>
      <c r="DA111" s="962"/>
      <c r="DB111" s="962"/>
      <c r="DC111" s="962"/>
      <c r="DD111" s="962"/>
      <c r="DE111" s="962"/>
      <c r="DF111" s="962"/>
      <c r="DG111" s="962"/>
      <c r="DH111" s="962"/>
      <c r="DI111" s="962"/>
      <c r="DJ111" s="962"/>
      <c r="DK111" s="962"/>
      <c r="DL111" s="962"/>
      <c r="DM111" s="962"/>
      <c r="DN111" s="962"/>
      <c r="DO111" s="962"/>
      <c r="DP111" s="962"/>
      <c r="DQ111" s="962"/>
      <c r="DR111" s="962"/>
      <c r="DS111" s="962"/>
      <c r="DT111" s="962"/>
      <c r="DU111" s="962"/>
      <c r="DV111" s="962"/>
      <c r="DW111" s="962"/>
      <c r="DX111" s="962"/>
      <c r="DY111" s="962"/>
      <c r="DZ111" s="962"/>
      <c r="EA111" s="962"/>
      <c r="EB111" s="962"/>
      <c r="EC111" s="962"/>
      <c r="ED111" s="962"/>
      <c r="EE111" s="962"/>
      <c r="EF111" s="962"/>
      <c r="EG111" s="962"/>
      <c r="EH111" s="962"/>
      <c r="EI111" s="962"/>
      <c r="EJ111" s="962"/>
      <c r="EK111" s="962"/>
      <c r="EL111" s="962"/>
      <c r="EM111" s="962"/>
      <c r="EN111" s="962"/>
      <c r="EO111" s="962"/>
      <c r="EP111" s="962"/>
      <c r="EQ111" s="962"/>
      <c r="ER111" s="962"/>
      <c r="ES111" s="962"/>
      <c r="ET111" s="962"/>
      <c r="EU111" s="962"/>
      <c r="EV111" s="962"/>
      <c r="EW111" s="962"/>
      <c r="EX111" s="962"/>
      <c r="EY111" s="962"/>
      <c r="EZ111" s="962"/>
      <c r="FA111" s="962"/>
      <c r="FB111" s="962"/>
      <c r="FC111" s="962"/>
      <c r="FD111" s="962"/>
      <c r="FE111" s="962"/>
      <c r="FF111" s="962"/>
      <c r="FG111" s="962"/>
      <c r="FH111" s="962"/>
      <c r="FI111" s="962"/>
      <c r="FJ111" s="962"/>
      <c r="FK111" s="962"/>
      <c r="FL111" s="962"/>
      <c r="FM111" s="962"/>
      <c r="FN111" s="962"/>
      <c r="FO111" s="962"/>
      <c r="FP111" s="962"/>
      <c r="FQ111" s="962"/>
      <c r="FR111" s="962"/>
      <c r="FS111" s="962"/>
      <c r="FT111" s="962"/>
      <c r="FU111" s="962"/>
      <c r="FV111" s="962"/>
      <c r="FW111" s="962"/>
      <c r="FX111" s="962"/>
      <c r="FY111" s="962"/>
      <c r="FZ111" s="962"/>
      <c r="GA111" s="962"/>
      <c r="GB111" s="962"/>
      <c r="GC111" s="962"/>
      <c r="GD111" s="962"/>
      <c r="GE111" s="962"/>
      <c r="GF111" s="962"/>
      <c r="GG111" s="962"/>
      <c r="GH111" s="962"/>
      <c r="GI111" s="962"/>
      <c r="GJ111" s="962"/>
      <c r="GK111" s="962"/>
      <c r="GL111" s="962"/>
      <c r="GM111" s="962"/>
      <c r="GN111" s="962"/>
      <c r="GO111" s="962"/>
      <c r="GP111" s="962"/>
      <c r="GQ111" s="962"/>
      <c r="GR111" s="962"/>
      <c r="GS111" s="962"/>
      <c r="GT111" s="962"/>
      <c r="GU111" s="962"/>
      <c r="GV111" s="962"/>
      <c r="GW111" s="962"/>
      <c r="GX111" s="962"/>
      <c r="GY111" s="962"/>
      <c r="GZ111" s="962"/>
      <c r="HA111" s="962"/>
      <c r="HB111" s="962"/>
      <c r="HC111" s="962"/>
      <c r="HD111" s="962"/>
      <c r="HE111" s="962"/>
      <c r="HF111" s="962"/>
      <c r="HG111" s="962"/>
      <c r="HH111" s="962"/>
      <c r="HI111" s="962"/>
      <c r="HJ111" s="962"/>
      <c r="HK111" s="962"/>
      <c r="HL111" s="962"/>
      <c r="HM111" s="962"/>
      <c r="HN111" s="962"/>
      <c r="HO111" s="962"/>
      <c r="HP111" s="962"/>
      <c r="HQ111" s="962"/>
      <c r="HR111" s="962"/>
      <c r="HS111" s="962"/>
      <c r="HT111" s="962"/>
      <c r="HU111" s="962"/>
      <c r="HV111" s="962"/>
      <c r="HW111" s="962"/>
      <c r="HX111" s="962"/>
      <c r="HY111" s="962"/>
      <c r="HZ111" s="962"/>
      <c r="IA111" s="962"/>
      <c r="IB111" s="962"/>
      <c r="IC111" s="962"/>
      <c r="ID111" s="962"/>
      <c r="IE111" s="962"/>
      <c r="IF111" s="962"/>
      <c r="IG111" s="962"/>
      <c r="IH111" s="962"/>
      <c r="II111" s="962"/>
      <c r="IJ111" s="962"/>
      <c r="IK111" s="962"/>
      <c r="IL111" s="962"/>
      <c r="IM111" s="962"/>
      <c r="IN111" s="962"/>
      <c r="IO111" s="962"/>
      <c r="IP111" s="962"/>
      <c r="IQ111" s="962"/>
      <c r="IR111" s="962"/>
      <c r="IS111" s="962"/>
      <c r="IT111" s="962"/>
      <c r="IU111" s="962"/>
      <c r="IV111" s="962"/>
    </row>
    <row r="112" spans="1:256" s="1041" customFormat="1" ht="15" customHeight="1">
      <c r="A112" s="958"/>
      <c r="B112" s="958"/>
      <c r="C112" s="958"/>
      <c r="D112" s="1006"/>
      <c r="E112" s="1006"/>
      <c r="F112" s="1006"/>
      <c r="G112" s="975"/>
      <c r="H112" s="975"/>
      <c r="I112" s="962"/>
      <c r="J112" s="964"/>
      <c r="K112" s="962"/>
      <c r="L112" s="962"/>
      <c r="M112" s="964"/>
      <c r="N112" s="962"/>
      <c r="O112" s="962"/>
      <c r="P112" s="962"/>
      <c r="Q112" s="962"/>
      <c r="R112" s="962"/>
      <c r="S112" s="962"/>
      <c r="T112" s="962"/>
      <c r="U112" s="962"/>
      <c r="V112" s="962"/>
      <c r="W112" s="962"/>
      <c r="X112" s="962"/>
      <c r="Y112" s="962"/>
      <c r="Z112" s="962"/>
      <c r="AA112" s="962"/>
      <c r="AB112" s="962"/>
      <c r="AC112" s="962"/>
      <c r="AD112" s="962"/>
      <c r="AE112" s="962"/>
      <c r="AF112" s="962"/>
      <c r="AG112" s="962"/>
      <c r="AH112" s="962"/>
      <c r="AI112" s="962"/>
      <c r="AJ112" s="962"/>
      <c r="AK112" s="962"/>
      <c r="AL112" s="962"/>
      <c r="AM112" s="962"/>
      <c r="AN112" s="962"/>
      <c r="AO112" s="962"/>
      <c r="AP112" s="962"/>
      <c r="AQ112" s="962"/>
      <c r="AR112" s="962"/>
      <c r="AS112" s="962"/>
      <c r="AT112" s="962"/>
      <c r="AU112" s="962"/>
      <c r="AV112" s="962"/>
      <c r="AW112" s="962"/>
      <c r="AX112" s="962"/>
      <c r="AY112" s="962"/>
      <c r="AZ112" s="962"/>
      <c r="BA112" s="962"/>
      <c r="BB112" s="962"/>
      <c r="BC112" s="962"/>
      <c r="BD112" s="962"/>
      <c r="BE112" s="962"/>
      <c r="BF112" s="962"/>
      <c r="BG112" s="962"/>
      <c r="BH112" s="962"/>
      <c r="BI112" s="962"/>
      <c r="BJ112" s="962"/>
      <c r="BK112" s="962"/>
      <c r="BL112" s="962"/>
      <c r="BM112" s="962"/>
      <c r="BN112" s="962"/>
      <c r="BO112" s="962"/>
      <c r="BP112" s="962"/>
      <c r="BQ112" s="962"/>
      <c r="BR112" s="962"/>
      <c r="BS112" s="962"/>
      <c r="BT112" s="962"/>
      <c r="BU112" s="962"/>
      <c r="BV112" s="962"/>
      <c r="BW112" s="962"/>
      <c r="BX112" s="962"/>
      <c r="BY112" s="962"/>
      <c r="BZ112" s="962"/>
      <c r="CA112" s="962"/>
      <c r="CB112" s="962"/>
      <c r="CC112" s="962"/>
      <c r="CD112" s="962"/>
      <c r="CE112" s="962"/>
      <c r="CF112" s="962"/>
      <c r="CG112" s="962"/>
      <c r="CH112" s="962"/>
      <c r="CI112" s="962"/>
      <c r="CJ112" s="962"/>
      <c r="CK112" s="962"/>
      <c r="CL112" s="962"/>
      <c r="CM112" s="962"/>
      <c r="CN112" s="962"/>
      <c r="CO112" s="962"/>
      <c r="CP112" s="962"/>
      <c r="CQ112" s="962"/>
      <c r="CR112" s="962"/>
      <c r="CS112" s="962"/>
      <c r="CT112" s="962"/>
      <c r="CU112" s="962"/>
      <c r="CV112" s="962"/>
      <c r="CW112" s="962"/>
      <c r="CX112" s="962"/>
      <c r="CY112" s="962"/>
      <c r="CZ112" s="962"/>
      <c r="DA112" s="962"/>
      <c r="DB112" s="962"/>
      <c r="DC112" s="962"/>
      <c r="DD112" s="962"/>
      <c r="DE112" s="962"/>
      <c r="DF112" s="962"/>
      <c r="DG112" s="962"/>
      <c r="DH112" s="962"/>
      <c r="DI112" s="962"/>
      <c r="DJ112" s="962"/>
      <c r="DK112" s="962"/>
      <c r="DL112" s="962"/>
      <c r="DM112" s="962"/>
      <c r="DN112" s="962"/>
      <c r="DO112" s="962"/>
      <c r="DP112" s="962"/>
      <c r="DQ112" s="962"/>
      <c r="DR112" s="962"/>
      <c r="DS112" s="962"/>
      <c r="DT112" s="962"/>
      <c r="DU112" s="962"/>
      <c r="DV112" s="962"/>
      <c r="DW112" s="962"/>
      <c r="DX112" s="962"/>
      <c r="DY112" s="962"/>
      <c r="DZ112" s="962"/>
      <c r="EA112" s="962"/>
      <c r="EB112" s="962"/>
      <c r="EC112" s="962"/>
      <c r="ED112" s="962"/>
      <c r="EE112" s="962"/>
      <c r="EF112" s="962"/>
      <c r="EG112" s="962"/>
      <c r="EH112" s="962"/>
      <c r="EI112" s="962"/>
      <c r="EJ112" s="962"/>
      <c r="EK112" s="962"/>
      <c r="EL112" s="962"/>
      <c r="EM112" s="962"/>
      <c r="EN112" s="962"/>
      <c r="EO112" s="962"/>
      <c r="EP112" s="962"/>
      <c r="EQ112" s="962"/>
      <c r="ER112" s="962"/>
      <c r="ES112" s="962"/>
      <c r="ET112" s="962"/>
      <c r="EU112" s="962"/>
      <c r="EV112" s="962"/>
      <c r="EW112" s="962"/>
      <c r="EX112" s="962"/>
      <c r="EY112" s="962"/>
      <c r="EZ112" s="962"/>
      <c r="FA112" s="962"/>
      <c r="FB112" s="962"/>
      <c r="FC112" s="962"/>
      <c r="FD112" s="962"/>
      <c r="FE112" s="962"/>
      <c r="FF112" s="962"/>
      <c r="FG112" s="962"/>
      <c r="FH112" s="962"/>
      <c r="FI112" s="962"/>
      <c r="FJ112" s="962"/>
      <c r="FK112" s="962"/>
      <c r="FL112" s="962"/>
      <c r="FM112" s="962"/>
      <c r="FN112" s="962"/>
      <c r="FO112" s="962"/>
      <c r="FP112" s="962"/>
      <c r="FQ112" s="962"/>
      <c r="FR112" s="962"/>
      <c r="FS112" s="962"/>
      <c r="FT112" s="962"/>
      <c r="FU112" s="962"/>
      <c r="FV112" s="962"/>
      <c r="FW112" s="962"/>
      <c r="FX112" s="962"/>
      <c r="FY112" s="962"/>
      <c r="FZ112" s="962"/>
      <c r="GA112" s="962"/>
      <c r="GB112" s="962"/>
      <c r="GC112" s="962"/>
      <c r="GD112" s="962"/>
      <c r="GE112" s="962"/>
      <c r="GF112" s="962"/>
      <c r="GG112" s="962"/>
      <c r="GH112" s="962"/>
      <c r="GI112" s="962"/>
      <c r="GJ112" s="962"/>
      <c r="GK112" s="962"/>
      <c r="GL112" s="962"/>
      <c r="GM112" s="962"/>
      <c r="GN112" s="962"/>
      <c r="GO112" s="962"/>
      <c r="GP112" s="962"/>
      <c r="GQ112" s="962"/>
      <c r="GR112" s="962"/>
      <c r="GS112" s="962"/>
      <c r="GT112" s="962"/>
      <c r="GU112" s="962"/>
      <c r="GV112" s="962"/>
      <c r="GW112" s="962"/>
      <c r="GX112" s="962"/>
      <c r="GY112" s="962"/>
      <c r="GZ112" s="962"/>
      <c r="HA112" s="962"/>
      <c r="HB112" s="962"/>
      <c r="HC112" s="962"/>
      <c r="HD112" s="962"/>
      <c r="HE112" s="962"/>
      <c r="HF112" s="962"/>
      <c r="HG112" s="962"/>
      <c r="HH112" s="962"/>
      <c r="HI112" s="962"/>
      <c r="HJ112" s="962"/>
      <c r="HK112" s="962"/>
      <c r="HL112" s="962"/>
      <c r="HM112" s="962"/>
      <c r="HN112" s="962"/>
      <c r="HO112" s="962"/>
      <c r="HP112" s="962"/>
      <c r="HQ112" s="962"/>
      <c r="HR112" s="962"/>
      <c r="HS112" s="962"/>
      <c r="HT112" s="962"/>
      <c r="HU112" s="962"/>
      <c r="HV112" s="962"/>
      <c r="HW112" s="962"/>
      <c r="HX112" s="962"/>
      <c r="HY112" s="962"/>
      <c r="HZ112" s="962"/>
      <c r="IA112" s="962"/>
      <c r="IB112" s="962"/>
      <c r="IC112" s="962"/>
      <c r="ID112" s="962"/>
      <c r="IE112" s="962"/>
      <c r="IF112" s="962"/>
      <c r="IG112" s="962"/>
      <c r="IH112" s="962"/>
      <c r="II112" s="962"/>
      <c r="IJ112" s="962"/>
      <c r="IK112" s="962"/>
      <c r="IL112" s="962"/>
      <c r="IM112" s="962"/>
      <c r="IN112" s="962"/>
      <c r="IO112" s="962"/>
      <c r="IP112" s="962"/>
      <c r="IQ112" s="962"/>
      <c r="IR112" s="962"/>
      <c r="IS112" s="962"/>
      <c r="IT112" s="962"/>
      <c r="IU112" s="962"/>
      <c r="IV112" s="962"/>
    </row>
    <row r="113" spans="1:256" s="1183" customFormat="1" ht="15" customHeight="1">
      <c r="A113" s="958"/>
      <c r="B113" s="1018"/>
      <c r="C113" s="1018"/>
      <c r="D113" s="1103"/>
      <c r="E113" s="1103"/>
      <c r="F113" s="1103"/>
      <c r="G113" s="1021"/>
      <c r="H113" s="1021"/>
      <c r="I113" s="926"/>
      <c r="J113" s="1022"/>
      <c r="K113" s="926"/>
      <c r="L113" s="926"/>
      <c r="M113" s="1022"/>
      <c r="N113" s="926"/>
      <c r="O113" s="926"/>
      <c r="P113" s="926"/>
      <c r="Q113" s="926"/>
      <c r="R113" s="926"/>
      <c r="S113" s="926"/>
      <c r="T113" s="926"/>
      <c r="U113" s="926"/>
      <c r="V113" s="926"/>
      <c r="W113" s="926"/>
      <c r="X113" s="926"/>
      <c r="Y113" s="926"/>
      <c r="Z113" s="926"/>
      <c r="AA113" s="926"/>
      <c r="AB113" s="926"/>
      <c r="AC113" s="926"/>
      <c r="AD113" s="926"/>
      <c r="AE113" s="926"/>
      <c r="AF113" s="926"/>
      <c r="AG113" s="926"/>
      <c r="AH113" s="926"/>
      <c r="AI113" s="926"/>
      <c r="AJ113" s="926"/>
      <c r="AK113" s="926"/>
      <c r="AL113" s="926"/>
      <c r="AM113" s="926"/>
      <c r="AN113" s="926"/>
      <c r="AO113" s="926"/>
      <c r="AP113" s="926"/>
      <c r="AQ113" s="926"/>
      <c r="AR113" s="926"/>
      <c r="AS113" s="926"/>
      <c r="AT113" s="926"/>
      <c r="AU113" s="926"/>
      <c r="AV113" s="926"/>
      <c r="AW113" s="926"/>
      <c r="AX113" s="926"/>
      <c r="AY113" s="926"/>
      <c r="AZ113" s="926"/>
      <c r="BA113" s="926"/>
      <c r="BB113" s="926"/>
      <c r="BC113" s="926"/>
      <c r="BD113" s="926"/>
      <c r="BE113" s="926"/>
      <c r="BF113" s="926"/>
      <c r="BG113" s="926"/>
      <c r="BH113" s="926"/>
      <c r="BI113" s="926"/>
      <c r="BJ113" s="926"/>
      <c r="BK113" s="926"/>
      <c r="BL113" s="926"/>
      <c r="BM113" s="926"/>
      <c r="BN113" s="926"/>
      <c r="BO113" s="926"/>
      <c r="BP113" s="926"/>
      <c r="BQ113" s="926"/>
      <c r="BR113" s="926"/>
      <c r="BS113" s="926"/>
      <c r="BT113" s="926"/>
      <c r="BU113" s="926"/>
      <c r="BV113" s="926"/>
      <c r="BW113" s="926"/>
      <c r="BX113" s="926"/>
      <c r="BY113" s="926"/>
      <c r="BZ113" s="926"/>
      <c r="CA113" s="926"/>
      <c r="CB113" s="926"/>
      <c r="CC113" s="926"/>
      <c r="CD113" s="926"/>
      <c r="CE113" s="926"/>
      <c r="CF113" s="926"/>
      <c r="CG113" s="926"/>
      <c r="CH113" s="926"/>
      <c r="CI113" s="926"/>
      <c r="CJ113" s="926"/>
      <c r="CK113" s="926"/>
      <c r="CL113" s="926"/>
      <c r="CM113" s="926"/>
      <c r="CN113" s="926"/>
      <c r="CO113" s="926"/>
      <c r="CP113" s="926"/>
      <c r="CQ113" s="926"/>
      <c r="CR113" s="926"/>
      <c r="CS113" s="926"/>
      <c r="CT113" s="926"/>
      <c r="CU113" s="926"/>
      <c r="CV113" s="926"/>
      <c r="CW113" s="926"/>
      <c r="CX113" s="926"/>
      <c r="CY113" s="926"/>
      <c r="CZ113" s="926"/>
      <c r="DA113" s="926"/>
      <c r="DB113" s="926"/>
      <c r="DC113" s="926"/>
      <c r="DD113" s="926"/>
      <c r="DE113" s="926"/>
      <c r="DF113" s="926"/>
      <c r="DG113" s="926"/>
      <c r="DH113" s="926"/>
      <c r="DI113" s="926"/>
      <c r="DJ113" s="926"/>
      <c r="DK113" s="926"/>
      <c r="DL113" s="926"/>
      <c r="DM113" s="926"/>
      <c r="DN113" s="926"/>
      <c r="DO113" s="926"/>
      <c r="DP113" s="926"/>
      <c r="DQ113" s="926"/>
      <c r="DR113" s="926"/>
      <c r="DS113" s="926"/>
      <c r="DT113" s="926"/>
      <c r="DU113" s="926"/>
      <c r="DV113" s="926"/>
      <c r="DW113" s="926"/>
      <c r="DX113" s="926"/>
      <c r="DY113" s="926"/>
      <c r="DZ113" s="926"/>
      <c r="EA113" s="926"/>
      <c r="EB113" s="926"/>
      <c r="EC113" s="926"/>
      <c r="ED113" s="926"/>
      <c r="EE113" s="926"/>
      <c r="EF113" s="926"/>
      <c r="EG113" s="926"/>
      <c r="EH113" s="926"/>
      <c r="EI113" s="926"/>
      <c r="EJ113" s="926"/>
      <c r="EK113" s="926"/>
      <c r="EL113" s="926"/>
      <c r="EM113" s="926"/>
      <c r="EN113" s="926"/>
      <c r="EO113" s="926"/>
      <c r="EP113" s="926"/>
      <c r="EQ113" s="926"/>
      <c r="ER113" s="926"/>
      <c r="ES113" s="926"/>
      <c r="ET113" s="926"/>
      <c r="EU113" s="926"/>
      <c r="EV113" s="926"/>
      <c r="EW113" s="926"/>
      <c r="EX113" s="926"/>
      <c r="EY113" s="926"/>
      <c r="EZ113" s="926"/>
      <c r="FA113" s="926"/>
      <c r="FB113" s="926"/>
      <c r="FC113" s="926"/>
      <c r="FD113" s="926"/>
      <c r="FE113" s="926"/>
      <c r="FF113" s="926"/>
      <c r="FG113" s="926"/>
      <c r="FH113" s="926"/>
      <c r="FI113" s="926"/>
      <c r="FJ113" s="926"/>
      <c r="FK113" s="926"/>
      <c r="FL113" s="926"/>
      <c r="FM113" s="926"/>
      <c r="FN113" s="926"/>
      <c r="FO113" s="926"/>
      <c r="FP113" s="926"/>
      <c r="FQ113" s="926"/>
      <c r="FR113" s="926"/>
      <c r="FS113" s="926"/>
      <c r="FT113" s="926"/>
      <c r="FU113" s="926"/>
      <c r="FV113" s="926"/>
      <c r="FW113" s="926"/>
      <c r="FX113" s="926"/>
      <c r="FY113" s="926"/>
      <c r="FZ113" s="926"/>
      <c r="GA113" s="926"/>
      <c r="GB113" s="926"/>
      <c r="GC113" s="926"/>
      <c r="GD113" s="926"/>
      <c r="GE113" s="926"/>
      <c r="GF113" s="926"/>
      <c r="GG113" s="926"/>
      <c r="GH113" s="926"/>
      <c r="GI113" s="926"/>
      <c r="GJ113" s="926"/>
      <c r="GK113" s="926"/>
      <c r="GL113" s="926"/>
      <c r="GM113" s="926"/>
      <c r="GN113" s="926"/>
      <c r="GO113" s="926"/>
      <c r="GP113" s="926"/>
      <c r="GQ113" s="926"/>
      <c r="GR113" s="926"/>
      <c r="GS113" s="926"/>
      <c r="GT113" s="926"/>
      <c r="GU113" s="926"/>
      <c r="GV113" s="926"/>
      <c r="GW113" s="926"/>
      <c r="GX113" s="926"/>
      <c r="GY113" s="926"/>
      <c r="GZ113" s="926"/>
      <c r="HA113" s="926"/>
      <c r="HB113" s="926"/>
      <c r="HC113" s="926"/>
      <c r="HD113" s="926"/>
      <c r="HE113" s="926"/>
      <c r="HF113" s="926"/>
      <c r="HG113" s="926"/>
      <c r="HH113" s="926"/>
      <c r="HI113" s="926"/>
      <c r="HJ113" s="926"/>
      <c r="HK113" s="926"/>
      <c r="HL113" s="926"/>
      <c r="HM113" s="926"/>
      <c r="HN113" s="926"/>
      <c r="HO113" s="926"/>
      <c r="HP113" s="926"/>
      <c r="HQ113" s="926"/>
      <c r="HR113" s="926"/>
      <c r="HS113" s="926"/>
      <c r="HT113" s="926"/>
      <c r="HU113" s="926"/>
      <c r="HV113" s="926"/>
      <c r="HW113" s="926"/>
      <c r="HX113" s="926"/>
      <c r="HY113" s="926"/>
      <c r="HZ113" s="926"/>
      <c r="IA113" s="926"/>
      <c r="IB113" s="926"/>
      <c r="IC113" s="926"/>
      <c r="ID113" s="926"/>
      <c r="IE113" s="926"/>
      <c r="IF113" s="926"/>
      <c r="IG113" s="926"/>
      <c r="IH113" s="926"/>
      <c r="II113" s="926"/>
      <c r="IJ113" s="926"/>
      <c r="IK113" s="926"/>
      <c r="IL113" s="926"/>
      <c r="IM113" s="926"/>
      <c r="IN113" s="926"/>
      <c r="IO113" s="926"/>
      <c r="IP113" s="926"/>
      <c r="IQ113" s="926"/>
      <c r="IR113" s="926"/>
      <c r="IS113" s="926"/>
      <c r="IT113" s="926"/>
      <c r="IU113" s="926"/>
      <c r="IV113" s="926"/>
    </row>
    <row r="114" spans="1:256" s="1183" customFormat="1" ht="15" customHeight="1">
      <c r="A114" s="1018"/>
      <c r="B114" s="1018"/>
      <c r="C114" s="1018"/>
      <c r="D114" s="1103"/>
      <c r="E114" s="1103"/>
      <c r="F114" s="1103"/>
      <c r="G114" s="1021"/>
      <c r="H114" s="1021"/>
      <c r="I114" s="926"/>
      <c r="J114" s="1022"/>
      <c r="K114" s="926"/>
      <c r="L114" s="926"/>
      <c r="M114" s="1022"/>
      <c r="N114" s="926"/>
      <c r="O114" s="926"/>
      <c r="P114" s="926"/>
      <c r="Q114" s="926"/>
      <c r="R114" s="926"/>
      <c r="S114" s="926"/>
      <c r="T114" s="926"/>
      <c r="U114" s="926"/>
      <c r="V114" s="926"/>
      <c r="W114" s="926"/>
      <c r="X114" s="926"/>
      <c r="Y114" s="926"/>
      <c r="Z114" s="926"/>
      <c r="AA114" s="926"/>
      <c r="AB114" s="926"/>
      <c r="AC114" s="926"/>
      <c r="AD114" s="926"/>
      <c r="AE114" s="926"/>
      <c r="AF114" s="926"/>
      <c r="AG114" s="926"/>
      <c r="AH114" s="926"/>
      <c r="AI114" s="926"/>
      <c r="AJ114" s="926"/>
      <c r="AK114" s="926"/>
      <c r="AL114" s="926"/>
      <c r="AM114" s="926"/>
      <c r="AN114" s="926"/>
      <c r="AO114" s="926"/>
      <c r="AP114" s="926"/>
      <c r="AQ114" s="926"/>
      <c r="AR114" s="926"/>
      <c r="AS114" s="926"/>
      <c r="AT114" s="926"/>
      <c r="AU114" s="926"/>
      <c r="AV114" s="926"/>
      <c r="AW114" s="926"/>
      <c r="AX114" s="926"/>
      <c r="AY114" s="926"/>
      <c r="AZ114" s="926"/>
      <c r="BA114" s="926"/>
      <c r="BB114" s="926"/>
      <c r="BC114" s="926"/>
      <c r="BD114" s="926"/>
      <c r="BE114" s="926"/>
      <c r="BF114" s="926"/>
      <c r="BG114" s="926"/>
      <c r="BH114" s="926"/>
      <c r="BI114" s="926"/>
      <c r="BJ114" s="926"/>
      <c r="BK114" s="926"/>
      <c r="BL114" s="926"/>
      <c r="BM114" s="926"/>
      <c r="BN114" s="926"/>
      <c r="BO114" s="926"/>
      <c r="BP114" s="926"/>
      <c r="BQ114" s="926"/>
      <c r="BR114" s="926"/>
      <c r="BS114" s="926"/>
      <c r="BT114" s="926"/>
      <c r="BU114" s="926"/>
      <c r="BV114" s="926"/>
      <c r="BW114" s="926"/>
      <c r="BX114" s="926"/>
      <c r="BY114" s="926"/>
      <c r="BZ114" s="926"/>
      <c r="CA114" s="926"/>
      <c r="CB114" s="926"/>
      <c r="CC114" s="926"/>
      <c r="CD114" s="926"/>
      <c r="CE114" s="926"/>
      <c r="CF114" s="926"/>
      <c r="CG114" s="926"/>
      <c r="CH114" s="926"/>
      <c r="CI114" s="926"/>
      <c r="CJ114" s="926"/>
      <c r="CK114" s="926"/>
      <c r="CL114" s="926"/>
      <c r="CM114" s="926"/>
      <c r="CN114" s="926"/>
      <c r="CO114" s="926"/>
      <c r="CP114" s="926"/>
      <c r="CQ114" s="926"/>
      <c r="CR114" s="926"/>
      <c r="CS114" s="926"/>
      <c r="CT114" s="926"/>
      <c r="CU114" s="926"/>
      <c r="CV114" s="926"/>
      <c r="CW114" s="926"/>
      <c r="CX114" s="926"/>
      <c r="CY114" s="926"/>
      <c r="CZ114" s="926"/>
      <c r="DA114" s="926"/>
      <c r="DB114" s="926"/>
      <c r="DC114" s="926"/>
      <c r="DD114" s="926"/>
      <c r="DE114" s="926"/>
      <c r="DF114" s="926"/>
      <c r="DG114" s="926"/>
      <c r="DH114" s="926"/>
      <c r="DI114" s="926"/>
      <c r="DJ114" s="926"/>
      <c r="DK114" s="926"/>
      <c r="DL114" s="926"/>
      <c r="DM114" s="926"/>
      <c r="DN114" s="926"/>
      <c r="DO114" s="926"/>
      <c r="DP114" s="926"/>
      <c r="DQ114" s="926"/>
      <c r="DR114" s="926"/>
      <c r="DS114" s="926"/>
      <c r="DT114" s="926"/>
      <c r="DU114" s="926"/>
      <c r="DV114" s="926"/>
      <c r="DW114" s="926"/>
      <c r="DX114" s="926"/>
      <c r="DY114" s="926"/>
      <c r="DZ114" s="926"/>
      <c r="EA114" s="926"/>
      <c r="EB114" s="926"/>
      <c r="EC114" s="926"/>
      <c r="ED114" s="926"/>
      <c r="EE114" s="926"/>
      <c r="EF114" s="926"/>
      <c r="EG114" s="926"/>
      <c r="EH114" s="926"/>
      <c r="EI114" s="926"/>
      <c r="EJ114" s="926"/>
      <c r="EK114" s="926"/>
      <c r="EL114" s="926"/>
      <c r="EM114" s="926"/>
      <c r="EN114" s="926"/>
      <c r="EO114" s="926"/>
      <c r="EP114" s="926"/>
      <c r="EQ114" s="926"/>
      <c r="ER114" s="926"/>
      <c r="ES114" s="926"/>
      <c r="ET114" s="926"/>
      <c r="EU114" s="926"/>
      <c r="EV114" s="926"/>
      <c r="EW114" s="926"/>
      <c r="EX114" s="926"/>
      <c r="EY114" s="926"/>
      <c r="EZ114" s="926"/>
      <c r="FA114" s="926"/>
      <c r="FB114" s="926"/>
      <c r="FC114" s="926"/>
      <c r="FD114" s="926"/>
      <c r="FE114" s="926"/>
      <c r="FF114" s="926"/>
      <c r="FG114" s="926"/>
      <c r="FH114" s="926"/>
      <c r="FI114" s="926"/>
      <c r="FJ114" s="926"/>
      <c r="FK114" s="926"/>
      <c r="FL114" s="926"/>
      <c r="FM114" s="926"/>
      <c r="FN114" s="926"/>
      <c r="FO114" s="926"/>
      <c r="FP114" s="926"/>
      <c r="FQ114" s="926"/>
      <c r="FR114" s="926"/>
      <c r="FS114" s="926"/>
      <c r="FT114" s="926"/>
      <c r="FU114" s="926"/>
      <c r="FV114" s="926"/>
      <c r="FW114" s="926"/>
      <c r="FX114" s="926"/>
      <c r="FY114" s="926"/>
      <c r="FZ114" s="926"/>
      <c r="GA114" s="926"/>
      <c r="GB114" s="926"/>
      <c r="GC114" s="926"/>
      <c r="GD114" s="926"/>
      <c r="GE114" s="926"/>
      <c r="GF114" s="926"/>
      <c r="GG114" s="926"/>
      <c r="GH114" s="926"/>
      <c r="GI114" s="926"/>
      <c r="GJ114" s="926"/>
      <c r="GK114" s="926"/>
      <c r="GL114" s="926"/>
      <c r="GM114" s="926"/>
      <c r="GN114" s="926"/>
      <c r="GO114" s="926"/>
      <c r="GP114" s="926"/>
      <c r="GQ114" s="926"/>
      <c r="GR114" s="926"/>
      <c r="GS114" s="926"/>
      <c r="GT114" s="926"/>
      <c r="GU114" s="926"/>
      <c r="GV114" s="926"/>
      <c r="GW114" s="926"/>
      <c r="GX114" s="926"/>
      <c r="GY114" s="926"/>
      <c r="GZ114" s="926"/>
      <c r="HA114" s="926"/>
      <c r="HB114" s="926"/>
      <c r="HC114" s="926"/>
      <c r="HD114" s="926"/>
      <c r="HE114" s="926"/>
      <c r="HF114" s="926"/>
      <c r="HG114" s="926"/>
      <c r="HH114" s="926"/>
      <c r="HI114" s="926"/>
      <c r="HJ114" s="926"/>
      <c r="HK114" s="926"/>
      <c r="HL114" s="926"/>
      <c r="HM114" s="926"/>
      <c r="HN114" s="926"/>
      <c r="HO114" s="926"/>
      <c r="HP114" s="926"/>
      <c r="HQ114" s="926"/>
      <c r="HR114" s="926"/>
      <c r="HS114" s="926"/>
      <c r="HT114" s="926"/>
      <c r="HU114" s="926"/>
      <c r="HV114" s="926"/>
      <c r="HW114" s="926"/>
      <c r="HX114" s="926"/>
      <c r="HY114" s="926"/>
      <c r="HZ114" s="926"/>
      <c r="IA114" s="926"/>
      <c r="IB114" s="926"/>
      <c r="IC114" s="926"/>
      <c r="ID114" s="926"/>
      <c r="IE114" s="926"/>
      <c r="IF114" s="926"/>
      <c r="IG114" s="926"/>
      <c r="IH114" s="926"/>
      <c r="II114" s="926"/>
      <c r="IJ114" s="926"/>
      <c r="IK114" s="926"/>
      <c r="IL114" s="926"/>
      <c r="IM114" s="926"/>
      <c r="IN114" s="926"/>
      <c r="IO114" s="926"/>
      <c r="IP114" s="926"/>
      <c r="IQ114" s="926"/>
      <c r="IR114" s="926"/>
      <c r="IS114" s="926"/>
      <c r="IT114" s="926"/>
      <c r="IU114" s="926"/>
      <c r="IV114" s="926"/>
    </row>
    <row r="115" spans="1:256" s="1183" customFormat="1" ht="15" customHeight="1">
      <c r="A115" s="1018"/>
      <c r="B115" s="1018"/>
      <c r="C115" s="1018"/>
      <c r="D115" s="1103"/>
      <c r="E115" s="1103"/>
      <c r="F115" s="1103"/>
      <c r="G115" s="1021"/>
      <c r="H115" s="1021"/>
      <c r="I115" s="926"/>
      <c r="J115" s="1022"/>
      <c r="K115" s="926"/>
      <c r="L115" s="926"/>
      <c r="M115" s="1022"/>
      <c r="N115" s="926"/>
      <c r="O115" s="926"/>
      <c r="P115" s="926"/>
      <c r="Q115" s="926"/>
      <c r="R115" s="926"/>
      <c r="S115" s="926"/>
      <c r="T115" s="926"/>
      <c r="U115" s="926"/>
      <c r="V115" s="926"/>
      <c r="W115" s="926"/>
      <c r="X115" s="926"/>
      <c r="Y115" s="926"/>
      <c r="Z115" s="926"/>
      <c r="AA115" s="926"/>
      <c r="AB115" s="926"/>
      <c r="AC115" s="926"/>
      <c r="AD115" s="926"/>
      <c r="AE115" s="926"/>
      <c r="AF115" s="926"/>
      <c r="AG115" s="926"/>
      <c r="AH115" s="926"/>
      <c r="AI115" s="926"/>
      <c r="AJ115" s="926"/>
      <c r="AK115" s="926"/>
      <c r="AL115" s="926"/>
      <c r="AM115" s="926"/>
      <c r="AN115" s="926"/>
      <c r="AO115" s="926"/>
      <c r="AP115" s="926"/>
      <c r="AQ115" s="926"/>
      <c r="AR115" s="926"/>
      <c r="AS115" s="926"/>
      <c r="AT115" s="926"/>
      <c r="AU115" s="926"/>
      <c r="AV115" s="926"/>
      <c r="AW115" s="926"/>
      <c r="AX115" s="926"/>
      <c r="AY115" s="926"/>
      <c r="AZ115" s="926"/>
      <c r="BA115" s="926"/>
      <c r="BB115" s="926"/>
      <c r="BC115" s="926"/>
      <c r="BD115" s="926"/>
      <c r="BE115" s="926"/>
      <c r="BF115" s="926"/>
      <c r="BG115" s="926"/>
      <c r="BH115" s="926"/>
      <c r="BI115" s="926"/>
      <c r="BJ115" s="926"/>
      <c r="BK115" s="926"/>
      <c r="BL115" s="926"/>
      <c r="BM115" s="926"/>
      <c r="BN115" s="926"/>
      <c r="BO115" s="926"/>
      <c r="BP115" s="926"/>
      <c r="BQ115" s="926"/>
      <c r="BR115" s="926"/>
      <c r="BS115" s="926"/>
      <c r="BT115" s="926"/>
      <c r="BU115" s="926"/>
      <c r="BV115" s="926"/>
      <c r="BW115" s="926"/>
      <c r="BX115" s="926"/>
      <c r="BY115" s="926"/>
      <c r="BZ115" s="926"/>
      <c r="CA115" s="926"/>
      <c r="CB115" s="926"/>
      <c r="CC115" s="926"/>
      <c r="CD115" s="926"/>
      <c r="CE115" s="926"/>
      <c r="CF115" s="926"/>
      <c r="CG115" s="926"/>
      <c r="CH115" s="926"/>
      <c r="CI115" s="926"/>
      <c r="CJ115" s="926"/>
      <c r="CK115" s="926"/>
      <c r="CL115" s="926"/>
      <c r="CM115" s="926"/>
      <c r="CN115" s="926"/>
      <c r="CO115" s="926"/>
      <c r="CP115" s="926"/>
      <c r="CQ115" s="926"/>
      <c r="CR115" s="926"/>
      <c r="CS115" s="926"/>
      <c r="CT115" s="926"/>
      <c r="CU115" s="926"/>
      <c r="CV115" s="926"/>
      <c r="CW115" s="926"/>
      <c r="CX115" s="926"/>
      <c r="CY115" s="926"/>
      <c r="CZ115" s="926"/>
      <c r="DA115" s="926"/>
      <c r="DB115" s="926"/>
      <c r="DC115" s="926"/>
      <c r="DD115" s="926"/>
      <c r="DE115" s="926"/>
      <c r="DF115" s="926"/>
      <c r="DG115" s="926"/>
      <c r="DH115" s="926"/>
      <c r="DI115" s="926"/>
      <c r="DJ115" s="926"/>
      <c r="DK115" s="926"/>
      <c r="DL115" s="926"/>
      <c r="DM115" s="926"/>
      <c r="DN115" s="926"/>
      <c r="DO115" s="926"/>
      <c r="DP115" s="926"/>
      <c r="DQ115" s="926"/>
      <c r="DR115" s="926"/>
      <c r="DS115" s="926"/>
      <c r="DT115" s="926"/>
      <c r="DU115" s="926"/>
      <c r="DV115" s="926"/>
      <c r="DW115" s="926"/>
      <c r="DX115" s="926"/>
      <c r="DY115" s="926"/>
      <c r="DZ115" s="926"/>
      <c r="EA115" s="926"/>
      <c r="EB115" s="926"/>
      <c r="EC115" s="926"/>
      <c r="ED115" s="926"/>
      <c r="EE115" s="926"/>
      <c r="EF115" s="926"/>
      <c r="EG115" s="926"/>
      <c r="EH115" s="926"/>
      <c r="EI115" s="926"/>
      <c r="EJ115" s="926"/>
      <c r="EK115" s="926"/>
      <c r="EL115" s="926"/>
      <c r="EM115" s="926"/>
      <c r="EN115" s="926"/>
      <c r="EO115" s="926"/>
      <c r="EP115" s="926"/>
      <c r="EQ115" s="926"/>
      <c r="ER115" s="926"/>
      <c r="ES115" s="926"/>
      <c r="ET115" s="926"/>
      <c r="EU115" s="926"/>
      <c r="EV115" s="926"/>
      <c r="EW115" s="926"/>
      <c r="EX115" s="926"/>
      <c r="EY115" s="926"/>
      <c r="EZ115" s="926"/>
      <c r="FA115" s="926"/>
      <c r="FB115" s="926"/>
      <c r="FC115" s="926"/>
      <c r="FD115" s="926"/>
      <c r="FE115" s="926"/>
      <c r="FF115" s="926"/>
      <c r="FG115" s="926"/>
      <c r="FH115" s="926"/>
      <c r="FI115" s="926"/>
      <c r="FJ115" s="926"/>
      <c r="FK115" s="926"/>
      <c r="FL115" s="926"/>
      <c r="FM115" s="926"/>
      <c r="FN115" s="926"/>
      <c r="FO115" s="926"/>
      <c r="FP115" s="926"/>
      <c r="FQ115" s="926"/>
      <c r="FR115" s="926"/>
      <c r="FS115" s="926"/>
      <c r="FT115" s="926"/>
      <c r="FU115" s="926"/>
      <c r="FV115" s="926"/>
      <c r="FW115" s="926"/>
      <c r="FX115" s="926"/>
      <c r="FY115" s="926"/>
      <c r="FZ115" s="926"/>
      <c r="GA115" s="926"/>
      <c r="GB115" s="926"/>
      <c r="GC115" s="926"/>
      <c r="GD115" s="926"/>
      <c r="GE115" s="926"/>
      <c r="GF115" s="926"/>
      <c r="GG115" s="926"/>
      <c r="GH115" s="926"/>
      <c r="GI115" s="926"/>
      <c r="GJ115" s="926"/>
      <c r="GK115" s="926"/>
      <c r="GL115" s="926"/>
      <c r="GM115" s="926"/>
      <c r="GN115" s="926"/>
      <c r="GO115" s="926"/>
      <c r="GP115" s="926"/>
      <c r="GQ115" s="926"/>
      <c r="GR115" s="926"/>
      <c r="GS115" s="926"/>
      <c r="GT115" s="926"/>
      <c r="GU115" s="926"/>
      <c r="GV115" s="926"/>
      <c r="GW115" s="926"/>
      <c r="GX115" s="926"/>
      <c r="GY115" s="926"/>
      <c r="GZ115" s="926"/>
      <c r="HA115" s="926"/>
      <c r="HB115" s="926"/>
      <c r="HC115" s="926"/>
      <c r="HD115" s="926"/>
      <c r="HE115" s="926"/>
      <c r="HF115" s="926"/>
      <c r="HG115" s="926"/>
      <c r="HH115" s="926"/>
      <c r="HI115" s="926"/>
      <c r="HJ115" s="926"/>
      <c r="HK115" s="926"/>
      <c r="HL115" s="926"/>
      <c r="HM115" s="926"/>
      <c r="HN115" s="926"/>
      <c r="HO115" s="926"/>
      <c r="HP115" s="926"/>
      <c r="HQ115" s="926"/>
      <c r="HR115" s="926"/>
      <c r="HS115" s="926"/>
      <c r="HT115" s="926"/>
      <c r="HU115" s="926"/>
      <c r="HV115" s="926"/>
      <c r="HW115" s="926"/>
      <c r="HX115" s="926"/>
      <c r="HY115" s="926"/>
      <c r="HZ115" s="926"/>
      <c r="IA115" s="926"/>
      <c r="IB115" s="926"/>
      <c r="IC115" s="926"/>
      <c r="ID115" s="926"/>
      <c r="IE115" s="926"/>
      <c r="IF115" s="926"/>
      <c r="IG115" s="926"/>
      <c r="IH115" s="926"/>
      <c r="II115" s="926"/>
      <c r="IJ115" s="926"/>
      <c r="IK115" s="926"/>
      <c r="IL115" s="926"/>
      <c r="IM115" s="926"/>
      <c r="IN115" s="926"/>
      <c r="IO115" s="926"/>
      <c r="IP115" s="926"/>
      <c r="IQ115" s="926"/>
      <c r="IR115" s="926"/>
      <c r="IS115" s="926"/>
      <c r="IT115" s="926"/>
      <c r="IU115" s="926"/>
      <c r="IV115" s="926"/>
    </row>
    <row r="116" spans="1:256" s="1183" customFormat="1" ht="15" customHeight="1">
      <c r="A116" s="1018"/>
      <c r="B116" s="1018"/>
      <c r="C116" s="1018"/>
      <c r="D116" s="1103"/>
      <c r="E116" s="1103"/>
      <c r="F116" s="1103"/>
      <c r="G116" s="1021"/>
      <c r="H116" s="1021"/>
      <c r="I116" s="926"/>
      <c r="J116" s="1022"/>
      <c r="K116" s="926"/>
      <c r="L116" s="926"/>
      <c r="M116" s="1022"/>
      <c r="N116" s="926"/>
      <c r="O116" s="926"/>
      <c r="P116" s="926"/>
      <c r="Q116" s="926"/>
      <c r="R116" s="926"/>
      <c r="S116" s="926"/>
      <c r="T116" s="926"/>
      <c r="U116" s="926"/>
      <c r="V116" s="926"/>
      <c r="W116" s="926"/>
      <c r="X116" s="926"/>
      <c r="Y116" s="926"/>
      <c r="Z116" s="926"/>
      <c r="AA116" s="926"/>
      <c r="AB116" s="926"/>
      <c r="AC116" s="926"/>
      <c r="AD116" s="926"/>
      <c r="AE116" s="926"/>
      <c r="AF116" s="926"/>
      <c r="AG116" s="926"/>
      <c r="AH116" s="926"/>
      <c r="AI116" s="926"/>
      <c r="AJ116" s="926"/>
      <c r="AK116" s="926"/>
      <c r="AL116" s="926"/>
      <c r="AM116" s="926"/>
      <c r="AN116" s="926"/>
      <c r="AO116" s="926"/>
      <c r="AP116" s="926"/>
      <c r="AQ116" s="926"/>
      <c r="AR116" s="926"/>
      <c r="AS116" s="926"/>
      <c r="AT116" s="926"/>
      <c r="AU116" s="926"/>
      <c r="AV116" s="926"/>
      <c r="AW116" s="926"/>
      <c r="AX116" s="926"/>
      <c r="AY116" s="926"/>
      <c r="AZ116" s="926"/>
      <c r="BA116" s="926"/>
      <c r="BB116" s="926"/>
      <c r="BC116" s="926"/>
      <c r="BD116" s="926"/>
      <c r="BE116" s="926"/>
      <c r="BF116" s="926"/>
      <c r="BG116" s="926"/>
      <c r="BH116" s="926"/>
      <c r="BI116" s="926"/>
      <c r="BJ116" s="926"/>
      <c r="BK116" s="926"/>
      <c r="BL116" s="926"/>
      <c r="BM116" s="926"/>
      <c r="BN116" s="926"/>
      <c r="BO116" s="926"/>
      <c r="BP116" s="926"/>
      <c r="BQ116" s="926"/>
      <c r="BR116" s="926"/>
      <c r="BS116" s="926"/>
      <c r="BT116" s="926"/>
      <c r="BU116" s="926"/>
      <c r="BV116" s="926"/>
      <c r="BW116" s="926"/>
      <c r="BX116" s="926"/>
      <c r="BY116" s="926"/>
      <c r="BZ116" s="926"/>
      <c r="CA116" s="926"/>
      <c r="CB116" s="926"/>
      <c r="CC116" s="926"/>
      <c r="CD116" s="926"/>
      <c r="CE116" s="926"/>
      <c r="CF116" s="926"/>
      <c r="CG116" s="926"/>
      <c r="CH116" s="926"/>
      <c r="CI116" s="926"/>
      <c r="CJ116" s="926"/>
      <c r="CK116" s="926"/>
      <c r="CL116" s="926"/>
      <c r="CM116" s="926"/>
      <c r="CN116" s="926"/>
      <c r="CO116" s="926"/>
      <c r="CP116" s="926"/>
      <c r="CQ116" s="926"/>
      <c r="CR116" s="926"/>
      <c r="CS116" s="926"/>
      <c r="CT116" s="926"/>
      <c r="CU116" s="926"/>
      <c r="CV116" s="926"/>
      <c r="CW116" s="926"/>
      <c r="CX116" s="926"/>
      <c r="CY116" s="926"/>
      <c r="CZ116" s="926"/>
      <c r="DA116" s="926"/>
      <c r="DB116" s="926"/>
      <c r="DC116" s="926"/>
      <c r="DD116" s="926"/>
      <c r="DE116" s="926"/>
      <c r="DF116" s="926"/>
      <c r="DG116" s="926"/>
      <c r="DH116" s="926"/>
      <c r="DI116" s="926"/>
      <c r="DJ116" s="926"/>
      <c r="DK116" s="926"/>
      <c r="DL116" s="926"/>
      <c r="DM116" s="926"/>
      <c r="DN116" s="926"/>
      <c r="DO116" s="926"/>
      <c r="DP116" s="926"/>
      <c r="DQ116" s="926"/>
      <c r="DR116" s="926"/>
      <c r="DS116" s="926"/>
      <c r="DT116" s="926"/>
      <c r="DU116" s="926"/>
      <c r="DV116" s="926"/>
      <c r="DW116" s="926"/>
      <c r="DX116" s="926"/>
      <c r="DY116" s="926"/>
      <c r="DZ116" s="926"/>
      <c r="EA116" s="926"/>
      <c r="EB116" s="926"/>
      <c r="EC116" s="926"/>
      <c r="ED116" s="926"/>
      <c r="EE116" s="926"/>
      <c r="EF116" s="926"/>
      <c r="EG116" s="926"/>
      <c r="EH116" s="926"/>
      <c r="EI116" s="926"/>
      <c r="EJ116" s="926"/>
      <c r="EK116" s="926"/>
      <c r="EL116" s="926"/>
      <c r="EM116" s="926"/>
      <c r="EN116" s="926"/>
      <c r="EO116" s="926"/>
      <c r="EP116" s="926"/>
      <c r="EQ116" s="926"/>
      <c r="ER116" s="926"/>
      <c r="ES116" s="926"/>
      <c r="ET116" s="926"/>
      <c r="EU116" s="926"/>
      <c r="EV116" s="926"/>
      <c r="EW116" s="926"/>
      <c r="EX116" s="926"/>
      <c r="EY116" s="926"/>
      <c r="EZ116" s="926"/>
      <c r="FA116" s="926"/>
      <c r="FB116" s="926"/>
      <c r="FC116" s="926"/>
      <c r="FD116" s="926"/>
      <c r="FE116" s="926"/>
      <c r="FF116" s="926"/>
      <c r="FG116" s="926"/>
      <c r="FH116" s="926"/>
      <c r="FI116" s="926"/>
      <c r="FJ116" s="926"/>
      <c r="FK116" s="926"/>
      <c r="FL116" s="926"/>
      <c r="FM116" s="926"/>
      <c r="FN116" s="926"/>
      <c r="FO116" s="926"/>
      <c r="FP116" s="926"/>
      <c r="FQ116" s="926"/>
      <c r="FR116" s="926"/>
      <c r="FS116" s="926"/>
      <c r="FT116" s="926"/>
      <c r="FU116" s="926"/>
      <c r="FV116" s="926"/>
      <c r="FW116" s="926"/>
      <c r="FX116" s="926"/>
      <c r="FY116" s="926"/>
      <c r="FZ116" s="926"/>
      <c r="GA116" s="926"/>
      <c r="GB116" s="926"/>
      <c r="GC116" s="926"/>
      <c r="GD116" s="926"/>
      <c r="GE116" s="926"/>
      <c r="GF116" s="926"/>
      <c r="GG116" s="926"/>
      <c r="GH116" s="926"/>
      <c r="GI116" s="926"/>
      <c r="GJ116" s="926"/>
      <c r="GK116" s="926"/>
      <c r="GL116" s="926"/>
      <c r="GM116" s="926"/>
      <c r="GN116" s="926"/>
      <c r="GO116" s="926"/>
      <c r="GP116" s="926"/>
      <c r="GQ116" s="926"/>
      <c r="GR116" s="926"/>
      <c r="GS116" s="926"/>
      <c r="GT116" s="926"/>
      <c r="GU116" s="926"/>
      <c r="GV116" s="926"/>
      <c r="GW116" s="926"/>
      <c r="GX116" s="926"/>
      <c r="GY116" s="926"/>
      <c r="GZ116" s="926"/>
      <c r="HA116" s="926"/>
      <c r="HB116" s="926"/>
      <c r="HC116" s="926"/>
      <c r="HD116" s="926"/>
      <c r="HE116" s="926"/>
      <c r="HF116" s="926"/>
      <c r="HG116" s="926"/>
      <c r="HH116" s="926"/>
      <c r="HI116" s="926"/>
      <c r="HJ116" s="926"/>
      <c r="HK116" s="926"/>
      <c r="HL116" s="926"/>
      <c r="HM116" s="926"/>
      <c r="HN116" s="926"/>
      <c r="HO116" s="926"/>
      <c r="HP116" s="926"/>
      <c r="HQ116" s="926"/>
      <c r="HR116" s="926"/>
      <c r="HS116" s="926"/>
      <c r="HT116" s="926"/>
      <c r="HU116" s="926"/>
      <c r="HV116" s="926"/>
      <c r="HW116" s="926"/>
      <c r="HX116" s="926"/>
      <c r="HY116" s="926"/>
      <c r="HZ116" s="926"/>
      <c r="IA116" s="926"/>
      <c r="IB116" s="926"/>
      <c r="IC116" s="926"/>
      <c r="ID116" s="926"/>
      <c r="IE116" s="926"/>
      <c r="IF116" s="926"/>
      <c r="IG116" s="926"/>
      <c r="IH116" s="926"/>
      <c r="II116" s="926"/>
      <c r="IJ116" s="926"/>
      <c r="IK116" s="926"/>
      <c r="IL116" s="926"/>
      <c r="IM116" s="926"/>
      <c r="IN116" s="926"/>
      <c r="IO116" s="926"/>
      <c r="IP116" s="926"/>
      <c r="IQ116" s="926"/>
      <c r="IR116" s="926"/>
      <c r="IS116" s="926"/>
      <c r="IT116" s="926"/>
      <c r="IU116" s="926"/>
      <c r="IV116" s="926"/>
    </row>
    <row r="117" spans="1:256" s="1183" customFormat="1" ht="15" customHeight="1">
      <c r="A117" s="1018"/>
      <c r="B117" s="1018"/>
      <c r="C117" s="1018"/>
      <c r="D117" s="1103"/>
      <c r="E117" s="1103"/>
      <c r="F117" s="1103"/>
      <c r="G117" s="1021"/>
      <c r="H117" s="1021"/>
      <c r="I117" s="926"/>
      <c r="J117" s="1022"/>
      <c r="K117" s="926"/>
      <c r="L117" s="926"/>
      <c r="M117" s="1022"/>
      <c r="N117" s="926"/>
      <c r="O117" s="926"/>
      <c r="P117" s="926"/>
      <c r="Q117" s="926"/>
      <c r="R117" s="926"/>
      <c r="S117" s="926"/>
      <c r="T117" s="926"/>
      <c r="U117" s="926"/>
      <c r="V117" s="926"/>
      <c r="W117" s="926"/>
      <c r="X117" s="926"/>
      <c r="Y117" s="926"/>
      <c r="Z117" s="926"/>
      <c r="AA117" s="926"/>
      <c r="AB117" s="926"/>
      <c r="AC117" s="926"/>
      <c r="AD117" s="926"/>
      <c r="AE117" s="926"/>
      <c r="AF117" s="926"/>
      <c r="AG117" s="926"/>
      <c r="AH117" s="926"/>
      <c r="AI117" s="926"/>
      <c r="AJ117" s="926"/>
      <c r="AK117" s="926"/>
      <c r="AL117" s="926"/>
      <c r="AM117" s="926"/>
      <c r="AN117" s="926"/>
      <c r="AO117" s="926"/>
      <c r="AP117" s="926"/>
      <c r="AQ117" s="926"/>
      <c r="AR117" s="926"/>
      <c r="AS117" s="926"/>
      <c r="AT117" s="926"/>
      <c r="AU117" s="926"/>
      <c r="AV117" s="926"/>
      <c r="AW117" s="926"/>
      <c r="AX117" s="926"/>
      <c r="AY117" s="926"/>
      <c r="AZ117" s="926"/>
      <c r="BA117" s="926"/>
      <c r="BB117" s="926"/>
      <c r="BC117" s="926"/>
      <c r="BD117" s="926"/>
      <c r="BE117" s="926"/>
      <c r="BF117" s="926"/>
      <c r="BG117" s="926"/>
      <c r="BH117" s="926"/>
      <c r="BI117" s="926"/>
      <c r="BJ117" s="926"/>
      <c r="BK117" s="926"/>
      <c r="BL117" s="926"/>
      <c r="BM117" s="926"/>
      <c r="BN117" s="926"/>
      <c r="BO117" s="926"/>
      <c r="BP117" s="926"/>
      <c r="BQ117" s="926"/>
      <c r="BR117" s="926"/>
      <c r="BS117" s="926"/>
      <c r="BT117" s="926"/>
      <c r="BU117" s="926"/>
      <c r="BV117" s="926"/>
      <c r="BW117" s="926"/>
      <c r="BX117" s="926"/>
      <c r="BY117" s="926"/>
      <c r="BZ117" s="926"/>
      <c r="CA117" s="926"/>
      <c r="CB117" s="926"/>
      <c r="CC117" s="926"/>
      <c r="CD117" s="926"/>
      <c r="CE117" s="926"/>
      <c r="CF117" s="926"/>
      <c r="CG117" s="926"/>
      <c r="CH117" s="926"/>
      <c r="CI117" s="926"/>
      <c r="CJ117" s="926"/>
      <c r="CK117" s="926"/>
      <c r="CL117" s="926"/>
      <c r="CM117" s="926"/>
      <c r="CN117" s="926"/>
      <c r="CO117" s="926"/>
      <c r="CP117" s="926"/>
      <c r="CQ117" s="926"/>
      <c r="CR117" s="926"/>
      <c r="CS117" s="926"/>
      <c r="CT117" s="926"/>
      <c r="CU117" s="926"/>
      <c r="CV117" s="926"/>
      <c r="CW117" s="926"/>
      <c r="CX117" s="926"/>
      <c r="CY117" s="926"/>
      <c r="CZ117" s="926"/>
      <c r="DA117" s="926"/>
      <c r="DB117" s="926"/>
      <c r="DC117" s="926"/>
      <c r="DD117" s="926"/>
      <c r="DE117" s="926"/>
      <c r="DF117" s="926"/>
      <c r="DG117" s="926"/>
      <c r="DH117" s="926"/>
      <c r="DI117" s="926"/>
      <c r="DJ117" s="926"/>
      <c r="DK117" s="926"/>
      <c r="DL117" s="926"/>
      <c r="DM117" s="926"/>
      <c r="DN117" s="926"/>
      <c r="DO117" s="926"/>
      <c r="DP117" s="926"/>
      <c r="DQ117" s="926"/>
      <c r="DR117" s="926"/>
      <c r="DS117" s="926"/>
      <c r="DT117" s="926"/>
      <c r="DU117" s="926"/>
      <c r="DV117" s="926"/>
      <c r="DW117" s="926"/>
      <c r="DX117" s="926"/>
      <c r="DY117" s="926"/>
      <c r="DZ117" s="926"/>
      <c r="EA117" s="926"/>
      <c r="EB117" s="926"/>
      <c r="EC117" s="926"/>
      <c r="ED117" s="926"/>
      <c r="EE117" s="926"/>
      <c r="EF117" s="926"/>
      <c r="EG117" s="926"/>
      <c r="EH117" s="926"/>
      <c r="EI117" s="926"/>
      <c r="EJ117" s="926"/>
      <c r="EK117" s="926"/>
      <c r="EL117" s="926"/>
      <c r="EM117" s="926"/>
      <c r="EN117" s="926"/>
      <c r="EO117" s="926"/>
      <c r="EP117" s="926"/>
      <c r="EQ117" s="926"/>
      <c r="ER117" s="926"/>
      <c r="ES117" s="926"/>
      <c r="ET117" s="926"/>
      <c r="EU117" s="926"/>
      <c r="EV117" s="926"/>
      <c r="EW117" s="926"/>
      <c r="EX117" s="926"/>
      <c r="EY117" s="926"/>
      <c r="EZ117" s="926"/>
      <c r="FA117" s="926"/>
      <c r="FB117" s="926"/>
      <c r="FC117" s="926"/>
      <c r="FD117" s="926"/>
      <c r="FE117" s="926"/>
      <c r="FF117" s="926"/>
      <c r="FG117" s="926"/>
      <c r="FH117" s="926"/>
      <c r="FI117" s="926"/>
      <c r="FJ117" s="926"/>
      <c r="FK117" s="926"/>
      <c r="FL117" s="926"/>
      <c r="FM117" s="926"/>
      <c r="FN117" s="926"/>
      <c r="FO117" s="926"/>
      <c r="FP117" s="926"/>
      <c r="FQ117" s="926"/>
      <c r="FR117" s="926"/>
      <c r="FS117" s="926"/>
      <c r="FT117" s="926"/>
      <c r="FU117" s="926"/>
      <c r="FV117" s="926"/>
      <c r="FW117" s="926"/>
      <c r="FX117" s="926"/>
      <c r="FY117" s="926"/>
      <c r="FZ117" s="926"/>
      <c r="GA117" s="926"/>
      <c r="GB117" s="926"/>
      <c r="GC117" s="926"/>
      <c r="GD117" s="926"/>
      <c r="GE117" s="926"/>
      <c r="GF117" s="926"/>
      <c r="GG117" s="926"/>
      <c r="GH117" s="926"/>
      <c r="GI117" s="926"/>
      <c r="GJ117" s="926"/>
      <c r="GK117" s="926"/>
      <c r="GL117" s="926"/>
      <c r="GM117" s="926"/>
      <c r="GN117" s="926"/>
      <c r="GO117" s="926"/>
      <c r="GP117" s="926"/>
      <c r="GQ117" s="926"/>
      <c r="GR117" s="926"/>
      <c r="GS117" s="926"/>
      <c r="GT117" s="926"/>
      <c r="GU117" s="926"/>
      <c r="GV117" s="926"/>
      <c r="GW117" s="926"/>
      <c r="GX117" s="926"/>
      <c r="GY117" s="926"/>
      <c r="GZ117" s="926"/>
      <c r="HA117" s="926"/>
      <c r="HB117" s="926"/>
      <c r="HC117" s="926"/>
      <c r="HD117" s="926"/>
      <c r="HE117" s="926"/>
      <c r="HF117" s="926"/>
      <c r="HG117" s="926"/>
      <c r="HH117" s="926"/>
      <c r="HI117" s="926"/>
      <c r="HJ117" s="926"/>
      <c r="HK117" s="926"/>
      <c r="HL117" s="926"/>
      <c r="HM117" s="926"/>
      <c r="HN117" s="926"/>
      <c r="HO117" s="926"/>
      <c r="HP117" s="926"/>
      <c r="HQ117" s="926"/>
      <c r="HR117" s="926"/>
      <c r="HS117" s="926"/>
      <c r="HT117" s="926"/>
      <c r="HU117" s="926"/>
      <c r="HV117" s="926"/>
      <c r="HW117" s="926"/>
      <c r="HX117" s="926"/>
      <c r="HY117" s="926"/>
      <c r="HZ117" s="926"/>
      <c r="IA117" s="926"/>
      <c r="IB117" s="926"/>
      <c r="IC117" s="926"/>
      <c r="ID117" s="926"/>
      <c r="IE117" s="926"/>
      <c r="IF117" s="926"/>
      <c r="IG117" s="926"/>
      <c r="IH117" s="926"/>
      <c r="II117" s="926"/>
      <c r="IJ117" s="926"/>
      <c r="IK117" s="926"/>
      <c r="IL117" s="926"/>
      <c r="IM117" s="926"/>
      <c r="IN117" s="926"/>
      <c r="IO117" s="926"/>
      <c r="IP117" s="926"/>
      <c r="IQ117" s="926"/>
      <c r="IR117" s="926"/>
      <c r="IS117" s="926"/>
      <c r="IT117" s="926"/>
      <c r="IU117" s="926"/>
      <c r="IV117" s="926"/>
    </row>
    <row r="118" spans="1:256" s="1183" customFormat="1" ht="15" customHeight="1">
      <c r="A118" s="1018"/>
      <c r="B118" s="1018"/>
      <c r="C118" s="1018"/>
      <c r="D118" s="1103"/>
      <c r="E118" s="1103"/>
      <c r="F118" s="1103"/>
      <c r="G118" s="1021"/>
      <c r="H118" s="1021"/>
      <c r="I118" s="926"/>
      <c r="J118" s="1022"/>
      <c r="K118" s="926"/>
      <c r="L118" s="926"/>
      <c r="M118" s="1022"/>
      <c r="N118" s="926"/>
      <c r="O118" s="926"/>
      <c r="P118" s="926"/>
      <c r="Q118" s="926"/>
      <c r="R118" s="926"/>
      <c r="S118" s="926"/>
      <c r="T118" s="926"/>
      <c r="U118" s="926"/>
      <c r="V118" s="926"/>
      <c r="W118" s="926"/>
      <c r="X118" s="926"/>
      <c r="Y118" s="926"/>
      <c r="Z118" s="926"/>
      <c r="AA118" s="926"/>
      <c r="AB118" s="926"/>
      <c r="AC118" s="926"/>
      <c r="AD118" s="926"/>
      <c r="AE118" s="926"/>
      <c r="AF118" s="926"/>
      <c r="AG118" s="926"/>
      <c r="AH118" s="926"/>
      <c r="AI118" s="926"/>
      <c r="AJ118" s="926"/>
      <c r="AK118" s="926"/>
      <c r="AL118" s="926"/>
      <c r="AM118" s="926"/>
      <c r="AN118" s="926"/>
      <c r="AO118" s="926"/>
      <c r="AP118" s="926"/>
      <c r="AQ118" s="926"/>
      <c r="AR118" s="926"/>
      <c r="AS118" s="926"/>
      <c r="AT118" s="926"/>
      <c r="AU118" s="926"/>
      <c r="AV118" s="926"/>
      <c r="AW118" s="926"/>
      <c r="AX118" s="926"/>
      <c r="AY118" s="926"/>
      <c r="AZ118" s="926"/>
      <c r="BA118" s="926"/>
      <c r="BB118" s="926"/>
      <c r="BC118" s="926"/>
      <c r="BD118" s="926"/>
      <c r="BE118" s="926"/>
      <c r="BF118" s="926"/>
      <c r="BG118" s="926"/>
      <c r="BH118" s="926"/>
      <c r="BI118" s="926"/>
      <c r="BJ118" s="926"/>
      <c r="BK118" s="926"/>
      <c r="BL118" s="926"/>
      <c r="BM118" s="926"/>
      <c r="BN118" s="926"/>
      <c r="BO118" s="926"/>
      <c r="BP118" s="926"/>
      <c r="BQ118" s="926"/>
      <c r="BR118" s="926"/>
      <c r="BS118" s="926"/>
      <c r="BT118" s="926"/>
      <c r="BU118" s="926"/>
      <c r="BV118" s="926"/>
      <c r="BW118" s="926"/>
      <c r="BX118" s="926"/>
      <c r="BY118" s="926"/>
      <c r="BZ118" s="926"/>
      <c r="CA118" s="926"/>
      <c r="CB118" s="926"/>
      <c r="CC118" s="926"/>
      <c r="CD118" s="926"/>
      <c r="CE118" s="926"/>
      <c r="CF118" s="926"/>
      <c r="CG118" s="926"/>
      <c r="CH118" s="926"/>
      <c r="CI118" s="926"/>
      <c r="CJ118" s="926"/>
      <c r="CK118" s="926"/>
      <c r="CL118" s="926"/>
      <c r="CM118" s="926"/>
      <c r="CN118" s="926"/>
      <c r="CO118" s="926"/>
      <c r="CP118" s="926"/>
      <c r="CQ118" s="926"/>
      <c r="CR118" s="926"/>
      <c r="CS118" s="926"/>
      <c r="CT118" s="926"/>
      <c r="CU118" s="926"/>
      <c r="CV118" s="926"/>
      <c r="CW118" s="926"/>
      <c r="CX118" s="926"/>
      <c r="CY118" s="926"/>
      <c r="CZ118" s="926"/>
      <c r="DA118" s="926"/>
      <c r="DB118" s="926"/>
      <c r="DC118" s="926"/>
      <c r="DD118" s="926"/>
      <c r="DE118" s="926"/>
      <c r="DF118" s="926"/>
      <c r="DG118" s="926"/>
      <c r="DH118" s="926"/>
      <c r="DI118" s="926"/>
      <c r="DJ118" s="926"/>
      <c r="DK118" s="926"/>
      <c r="DL118" s="926"/>
      <c r="DM118" s="926"/>
      <c r="DN118" s="926"/>
      <c r="DO118" s="926"/>
      <c r="DP118" s="926"/>
      <c r="DQ118" s="926"/>
      <c r="DR118" s="926"/>
      <c r="DS118" s="926"/>
      <c r="DT118" s="926"/>
      <c r="DU118" s="926"/>
      <c r="DV118" s="926"/>
      <c r="DW118" s="926"/>
      <c r="DX118" s="926"/>
      <c r="DY118" s="926"/>
      <c r="DZ118" s="926"/>
      <c r="EA118" s="926"/>
      <c r="EB118" s="926"/>
      <c r="EC118" s="926"/>
      <c r="ED118" s="926"/>
      <c r="EE118" s="926"/>
      <c r="EF118" s="926"/>
      <c r="EG118" s="926"/>
      <c r="EH118" s="926"/>
      <c r="EI118" s="926"/>
      <c r="EJ118" s="926"/>
      <c r="EK118" s="926"/>
      <c r="EL118" s="926"/>
      <c r="EM118" s="926"/>
      <c r="EN118" s="926"/>
      <c r="EO118" s="926"/>
      <c r="EP118" s="926"/>
      <c r="EQ118" s="926"/>
      <c r="ER118" s="926"/>
      <c r="ES118" s="926"/>
      <c r="ET118" s="926"/>
      <c r="EU118" s="926"/>
      <c r="EV118" s="926"/>
      <c r="EW118" s="926"/>
      <c r="EX118" s="926"/>
      <c r="EY118" s="926"/>
      <c r="EZ118" s="926"/>
      <c r="FA118" s="926"/>
      <c r="FB118" s="926"/>
      <c r="FC118" s="926"/>
      <c r="FD118" s="926"/>
      <c r="FE118" s="926"/>
      <c r="FF118" s="926"/>
      <c r="FG118" s="926"/>
      <c r="FH118" s="926"/>
      <c r="FI118" s="926"/>
      <c r="FJ118" s="926"/>
      <c r="FK118" s="926"/>
      <c r="FL118" s="926"/>
      <c r="FM118" s="926"/>
      <c r="FN118" s="926"/>
      <c r="FO118" s="926"/>
      <c r="FP118" s="926"/>
      <c r="FQ118" s="926"/>
      <c r="FR118" s="926"/>
      <c r="FS118" s="926"/>
      <c r="FT118" s="926"/>
      <c r="FU118" s="926"/>
      <c r="FV118" s="926"/>
      <c r="FW118" s="926"/>
      <c r="FX118" s="926"/>
      <c r="FY118" s="926"/>
      <c r="FZ118" s="926"/>
      <c r="GA118" s="926"/>
      <c r="GB118" s="926"/>
      <c r="GC118" s="926"/>
      <c r="GD118" s="926"/>
      <c r="GE118" s="926"/>
      <c r="GF118" s="926"/>
      <c r="GG118" s="926"/>
      <c r="GH118" s="926"/>
      <c r="GI118" s="926"/>
      <c r="GJ118" s="926"/>
      <c r="GK118" s="926"/>
      <c r="GL118" s="926"/>
      <c r="GM118" s="926"/>
      <c r="GN118" s="926"/>
      <c r="GO118" s="926"/>
      <c r="GP118" s="926"/>
      <c r="GQ118" s="926"/>
      <c r="GR118" s="926"/>
      <c r="GS118" s="926"/>
      <c r="GT118" s="926"/>
      <c r="GU118" s="926"/>
      <c r="GV118" s="926"/>
      <c r="GW118" s="926"/>
      <c r="GX118" s="926"/>
      <c r="GY118" s="926"/>
      <c r="GZ118" s="926"/>
      <c r="HA118" s="926"/>
      <c r="HB118" s="926"/>
      <c r="HC118" s="926"/>
      <c r="HD118" s="926"/>
      <c r="HE118" s="926"/>
      <c r="HF118" s="926"/>
      <c r="HG118" s="926"/>
      <c r="HH118" s="926"/>
      <c r="HI118" s="926"/>
      <c r="HJ118" s="926"/>
      <c r="HK118" s="926"/>
      <c r="HL118" s="926"/>
      <c r="HM118" s="926"/>
      <c r="HN118" s="926"/>
      <c r="HO118" s="926"/>
      <c r="HP118" s="926"/>
      <c r="HQ118" s="926"/>
      <c r="HR118" s="926"/>
      <c r="HS118" s="926"/>
      <c r="HT118" s="926"/>
      <c r="HU118" s="926"/>
      <c r="HV118" s="926"/>
      <c r="HW118" s="926"/>
      <c r="HX118" s="926"/>
      <c r="HY118" s="926"/>
      <c r="HZ118" s="926"/>
      <c r="IA118" s="926"/>
      <c r="IB118" s="926"/>
      <c r="IC118" s="926"/>
      <c r="ID118" s="926"/>
      <c r="IE118" s="926"/>
      <c r="IF118" s="926"/>
      <c r="IG118" s="926"/>
      <c r="IH118" s="926"/>
      <c r="II118" s="926"/>
      <c r="IJ118" s="926"/>
      <c r="IK118" s="926"/>
      <c r="IL118" s="926"/>
      <c r="IM118" s="926"/>
      <c r="IN118" s="926"/>
      <c r="IO118" s="926"/>
      <c r="IP118" s="926"/>
      <c r="IQ118" s="926"/>
      <c r="IR118" s="926"/>
      <c r="IS118" s="926"/>
      <c r="IT118" s="926"/>
      <c r="IU118" s="926"/>
      <c r="IV118" s="926"/>
    </row>
    <row r="119" spans="1:256" s="1183" customFormat="1" ht="15" customHeight="1">
      <c r="A119" s="1018"/>
      <c r="B119" s="1018"/>
      <c r="C119" s="1018"/>
      <c r="D119" s="1103"/>
      <c r="E119" s="1103"/>
      <c r="F119" s="1103"/>
      <c r="G119" s="1021"/>
      <c r="H119" s="1021"/>
      <c r="I119" s="926"/>
      <c r="J119" s="1022"/>
      <c r="K119" s="926"/>
      <c r="L119" s="926"/>
      <c r="M119" s="1022"/>
      <c r="N119" s="926"/>
      <c r="O119" s="926"/>
      <c r="P119" s="926"/>
      <c r="Q119" s="926"/>
      <c r="R119" s="926"/>
      <c r="S119" s="926"/>
      <c r="T119" s="926"/>
      <c r="U119" s="926"/>
      <c r="V119" s="926"/>
      <c r="W119" s="926"/>
      <c r="X119" s="926"/>
      <c r="Y119" s="926"/>
      <c r="Z119" s="926"/>
      <c r="AA119" s="926"/>
      <c r="AB119" s="926"/>
      <c r="AC119" s="926"/>
      <c r="AD119" s="926"/>
      <c r="AE119" s="926"/>
      <c r="AF119" s="926"/>
      <c r="AG119" s="926"/>
      <c r="AH119" s="926"/>
      <c r="AI119" s="926"/>
      <c r="AJ119" s="926"/>
      <c r="AK119" s="926"/>
      <c r="AL119" s="926"/>
      <c r="AM119" s="926"/>
      <c r="AN119" s="926"/>
      <c r="AO119" s="926"/>
      <c r="AP119" s="926"/>
      <c r="AQ119" s="926"/>
      <c r="AR119" s="926"/>
      <c r="AS119" s="926"/>
      <c r="AT119" s="926"/>
      <c r="AU119" s="926"/>
      <c r="AV119" s="926"/>
      <c r="AW119" s="926"/>
      <c r="AX119" s="926"/>
      <c r="AY119" s="926"/>
      <c r="AZ119" s="926"/>
      <c r="BA119" s="926"/>
      <c r="BB119" s="926"/>
      <c r="BC119" s="926"/>
      <c r="BD119" s="926"/>
      <c r="BE119" s="926"/>
      <c r="BF119" s="926"/>
      <c r="BG119" s="926"/>
      <c r="BH119" s="926"/>
      <c r="BI119" s="926"/>
      <c r="BJ119" s="926"/>
      <c r="BK119" s="926"/>
      <c r="BL119" s="926"/>
      <c r="BM119" s="926"/>
      <c r="BN119" s="926"/>
      <c r="BO119" s="926"/>
      <c r="BP119" s="926"/>
      <c r="BQ119" s="926"/>
      <c r="BR119" s="926"/>
      <c r="BS119" s="926"/>
      <c r="BT119" s="926"/>
      <c r="BU119" s="926"/>
      <c r="BV119" s="926"/>
      <c r="BW119" s="926"/>
      <c r="BX119" s="926"/>
      <c r="BY119" s="926"/>
      <c r="BZ119" s="926"/>
      <c r="CA119" s="926"/>
      <c r="CB119" s="926"/>
      <c r="CC119" s="926"/>
      <c r="CD119" s="926"/>
      <c r="CE119" s="926"/>
      <c r="CF119" s="926"/>
      <c r="CG119" s="926"/>
      <c r="CH119" s="926"/>
      <c r="CI119" s="926"/>
      <c r="CJ119" s="926"/>
      <c r="CK119" s="926"/>
      <c r="CL119" s="926"/>
      <c r="CM119" s="926"/>
      <c r="CN119" s="926"/>
      <c r="CO119" s="926"/>
      <c r="CP119" s="926"/>
      <c r="CQ119" s="926"/>
      <c r="CR119" s="926"/>
      <c r="CS119" s="926"/>
      <c r="CT119" s="926"/>
      <c r="CU119" s="926"/>
      <c r="CV119" s="926"/>
      <c r="CW119" s="926"/>
      <c r="CX119" s="926"/>
      <c r="CY119" s="926"/>
      <c r="CZ119" s="926"/>
      <c r="DA119" s="926"/>
      <c r="DB119" s="926"/>
      <c r="DC119" s="926"/>
      <c r="DD119" s="926"/>
      <c r="DE119" s="926"/>
      <c r="DF119" s="926"/>
      <c r="DG119" s="926"/>
      <c r="DH119" s="926"/>
      <c r="DI119" s="926"/>
      <c r="DJ119" s="926"/>
      <c r="DK119" s="926"/>
      <c r="DL119" s="926"/>
      <c r="DM119" s="926"/>
      <c r="DN119" s="926"/>
      <c r="DO119" s="926"/>
      <c r="DP119" s="926"/>
      <c r="DQ119" s="926"/>
      <c r="DR119" s="926"/>
      <c r="DS119" s="926"/>
      <c r="DT119" s="926"/>
      <c r="DU119" s="926"/>
      <c r="DV119" s="926"/>
      <c r="DW119" s="926"/>
      <c r="DX119" s="926"/>
      <c r="DY119" s="926"/>
      <c r="DZ119" s="926"/>
      <c r="EA119" s="926"/>
      <c r="EB119" s="926"/>
      <c r="EC119" s="926"/>
      <c r="ED119" s="926"/>
      <c r="EE119" s="926"/>
      <c r="EF119" s="926"/>
      <c r="EG119" s="926"/>
      <c r="EH119" s="926"/>
      <c r="EI119" s="926"/>
      <c r="EJ119" s="926"/>
      <c r="EK119" s="926"/>
      <c r="EL119" s="926"/>
      <c r="EM119" s="926"/>
      <c r="EN119" s="926"/>
      <c r="EO119" s="926"/>
      <c r="EP119" s="926"/>
      <c r="EQ119" s="926"/>
      <c r="ER119" s="926"/>
      <c r="ES119" s="926"/>
      <c r="ET119" s="926"/>
      <c r="EU119" s="926"/>
      <c r="EV119" s="926"/>
      <c r="EW119" s="926"/>
      <c r="EX119" s="926"/>
      <c r="EY119" s="926"/>
      <c r="EZ119" s="926"/>
      <c r="FA119" s="926"/>
      <c r="FB119" s="926"/>
      <c r="FC119" s="926"/>
      <c r="FD119" s="926"/>
      <c r="FE119" s="926"/>
      <c r="FF119" s="926"/>
      <c r="FG119" s="926"/>
      <c r="FH119" s="926"/>
      <c r="FI119" s="926"/>
      <c r="FJ119" s="926"/>
      <c r="FK119" s="926"/>
      <c r="FL119" s="926"/>
      <c r="FM119" s="926"/>
      <c r="FN119" s="926"/>
      <c r="FO119" s="926"/>
      <c r="FP119" s="926"/>
      <c r="FQ119" s="926"/>
      <c r="FR119" s="926"/>
      <c r="FS119" s="926"/>
      <c r="FT119" s="926"/>
      <c r="FU119" s="926"/>
      <c r="FV119" s="926"/>
      <c r="FW119" s="926"/>
      <c r="FX119" s="926"/>
      <c r="FY119" s="926"/>
      <c r="FZ119" s="926"/>
      <c r="GA119" s="926"/>
      <c r="GB119" s="926"/>
      <c r="GC119" s="926"/>
      <c r="GD119" s="926"/>
      <c r="GE119" s="926"/>
      <c r="GF119" s="926"/>
      <c r="GG119" s="926"/>
      <c r="GH119" s="926"/>
      <c r="GI119" s="926"/>
      <c r="GJ119" s="926"/>
      <c r="GK119" s="926"/>
      <c r="GL119" s="926"/>
      <c r="GM119" s="926"/>
      <c r="GN119" s="926"/>
      <c r="GO119" s="926"/>
      <c r="GP119" s="926"/>
      <c r="GQ119" s="926"/>
      <c r="GR119" s="926"/>
      <c r="GS119" s="926"/>
      <c r="GT119" s="926"/>
      <c r="GU119" s="926"/>
      <c r="GV119" s="926"/>
      <c r="GW119" s="926"/>
      <c r="GX119" s="926"/>
      <c r="GY119" s="926"/>
      <c r="GZ119" s="926"/>
      <c r="HA119" s="926"/>
      <c r="HB119" s="926"/>
      <c r="HC119" s="926"/>
      <c r="HD119" s="926"/>
      <c r="HE119" s="926"/>
      <c r="HF119" s="926"/>
      <c r="HG119" s="926"/>
      <c r="HH119" s="926"/>
      <c r="HI119" s="926"/>
      <c r="HJ119" s="926"/>
      <c r="HK119" s="926"/>
      <c r="HL119" s="926"/>
      <c r="HM119" s="926"/>
      <c r="HN119" s="926"/>
      <c r="HO119" s="926"/>
      <c r="HP119" s="926"/>
      <c r="HQ119" s="926"/>
      <c r="HR119" s="926"/>
      <c r="HS119" s="926"/>
      <c r="HT119" s="926"/>
      <c r="HU119" s="926"/>
      <c r="HV119" s="926"/>
      <c r="HW119" s="926"/>
      <c r="HX119" s="926"/>
      <c r="HY119" s="926"/>
      <c r="HZ119" s="926"/>
      <c r="IA119" s="926"/>
      <c r="IB119" s="926"/>
      <c r="IC119" s="926"/>
      <c r="ID119" s="926"/>
      <c r="IE119" s="926"/>
      <c r="IF119" s="926"/>
      <c r="IG119" s="926"/>
      <c r="IH119" s="926"/>
      <c r="II119" s="926"/>
      <c r="IJ119" s="926"/>
      <c r="IK119" s="926"/>
      <c r="IL119" s="926"/>
      <c r="IM119" s="926"/>
      <c r="IN119" s="926"/>
      <c r="IO119" s="926"/>
      <c r="IP119" s="926"/>
      <c r="IQ119" s="926"/>
      <c r="IR119" s="926"/>
      <c r="IS119" s="926"/>
      <c r="IT119" s="926"/>
      <c r="IU119" s="926"/>
      <c r="IV119" s="926"/>
    </row>
    <row r="120" spans="1:256" s="1183" customFormat="1" ht="15" customHeight="1">
      <c r="A120" s="1018"/>
      <c r="B120" s="1018"/>
      <c r="C120" s="1018"/>
      <c r="D120" s="1103"/>
      <c r="E120" s="1103"/>
      <c r="F120" s="1103"/>
      <c r="G120" s="1021"/>
      <c r="H120" s="1021"/>
      <c r="I120" s="926"/>
      <c r="J120" s="1022"/>
      <c r="K120" s="926"/>
      <c r="L120" s="926"/>
      <c r="M120" s="1022"/>
      <c r="N120" s="926"/>
      <c r="O120" s="926"/>
      <c r="P120" s="926"/>
      <c r="Q120" s="926"/>
      <c r="R120" s="926"/>
      <c r="S120" s="926"/>
      <c r="T120" s="926"/>
      <c r="U120" s="926"/>
      <c r="V120" s="926"/>
      <c r="W120" s="926"/>
      <c r="X120" s="926"/>
      <c r="Y120" s="926"/>
      <c r="Z120" s="926"/>
      <c r="AA120" s="926"/>
      <c r="AB120" s="926"/>
      <c r="AC120" s="926"/>
      <c r="AD120" s="926"/>
      <c r="AE120" s="926"/>
      <c r="AF120" s="926"/>
      <c r="AG120" s="926"/>
      <c r="AH120" s="926"/>
      <c r="AI120" s="926"/>
      <c r="AJ120" s="926"/>
      <c r="AK120" s="926"/>
      <c r="AL120" s="926"/>
      <c r="AM120" s="926"/>
      <c r="AN120" s="926"/>
      <c r="AO120" s="926"/>
      <c r="AP120" s="926"/>
      <c r="AQ120" s="926"/>
      <c r="AR120" s="926"/>
      <c r="AS120" s="926"/>
      <c r="AT120" s="926"/>
      <c r="AU120" s="926"/>
      <c r="AV120" s="926"/>
      <c r="AW120" s="926"/>
      <c r="AX120" s="926"/>
      <c r="AY120" s="926"/>
      <c r="AZ120" s="926"/>
      <c r="BA120" s="926"/>
      <c r="BB120" s="926"/>
      <c r="BC120" s="926"/>
      <c r="BD120" s="926"/>
      <c r="BE120" s="926"/>
      <c r="BF120" s="926"/>
      <c r="BG120" s="926"/>
      <c r="BH120" s="926"/>
      <c r="BI120" s="926"/>
      <c r="BJ120" s="926"/>
      <c r="BK120" s="926"/>
      <c r="BL120" s="926"/>
      <c r="BM120" s="926"/>
      <c r="BN120" s="926"/>
      <c r="BO120" s="926"/>
      <c r="BP120" s="926"/>
      <c r="BQ120" s="926"/>
      <c r="BR120" s="926"/>
      <c r="BS120" s="926"/>
      <c r="BT120" s="926"/>
      <c r="BU120" s="926"/>
      <c r="BV120" s="926"/>
      <c r="BW120" s="926"/>
      <c r="BX120" s="926"/>
      <c r="BY120" s="926"/>
      <c r="BZ120" s="926"/>
      <c r="CA120" s="926"/>
      <c r="CB120" s="926"/>
      <c r="CC120" s="926"/>
      <c r="CD120" s="926"/>
      <c r="CE120" s="926"/>
      <c r="CF120" s="926"/>
      <c r="CG120" s="926"/>
      <c r="CH120" s="926"/>
      <c r="CI120" s="926"/>
      <c r="CJ120" s="926"/>
      <c r="CK120" s="926"/>
      <c r="CL120" s="926"/>
      <c r="CM120" s="926"/>
      <c r="CN120" s="926"/>
      <c r="CO120" s="926"/>
      <c r="CP120" s="926"/>
      <c r="CQ120" s="926"/>
      <c r="CR120" s="926"/>
      <c r="CS120" s="926"/>
      <c r="CT120" s="926"/>
      <c r="CU120" s="926"/>
      <c r="CV120" s="926"/>
      <c r="CW120" s="926"/>
      <c r="CX120" s="926"/>
      <c r="CY120" s="926"/>
      <c r="CZ120" s="926"/>
      <c r="DA120" s="926"/>
      <c r="DB120" s="926"/>
      <c r="DC120" s="926"/>
      <c r="DD120" s="926"/>
      <c r="DE120" s="926"/>
      <c r="DF120" s="926"/>
      <c r="DG120" s="926"/>
      <c r="DH120" s="926"/>
      <c r="DI120" s="926"/>
      <c r="DJ120" s="926"/>
      <c r="DK120" s="926"/>
      <c r="DL120" s="926"/>
      <c r="DM120" s="926"/>
      <c r="DN120" s="926"/>
      <c r="DO120" s="926"/>
      <c r="DP120" s="926"/>
      <c r="DQ120" s="926"/>
      <c r="DR120" s="926"/>
      <c r="DS120" s="926"/>
      <c r="DT120" s="926"/>
      <c r="DU120" s="926"/>
      <c r="DV120" s="926"/>
      <c r="DW120" s="926"/>
      <c r="DX120" s="926"/>
      <c r="DY120" s="926"/>
      <c r="DZ120" s="926"/>
      <c r="EA120" s="926"/>
      <c r="EB120" s="926"/>
      <c r="EC120" s="926"/>
      <c r="ED120" s="926"/>
      <c r="EE120" s="926"/>
      <c r="EF120" s="926"/>
      <c r="EG120" s="926"/>
      <c r="EH120" s="926"/>
      <c r="EI120" s="926"/>
      <c r="EJ120" s="926"/>
      <c r="EK120" s="926"/>
      <c r="EL120" s="926"/>
      <c r="EM120" s="926"/>
      <c r="EN120" s="926"/>
      <c r="EO120" s="926"/>
      <c r="EP120" s="926"/>
      <c r="EQ120" s="926"/>
      <c r="ER120" s="926"/>
      <c r="ES120" s="926"/>
      <c r="ET120" s="926"/>
      <c r="EU120" s="926"/>
      <c r="EV120" s="926"/>
      <c r="EW120" s="926"/>
      <c r="EX120" s="926"/>
      <c r="EY120" s="926"/>
      <c r="EZ120" s="926"/>
      <c r="FA120" s="926"/>
      <c r="FB120" s="926"/>
      <c r="FC120" s="926"/>
      <c r="FD120" s="926"/>
      <c r="FE120" s="926"/>
      <c r="FF120" s="926"/>
      <c r="FG120" s="926"/>
      <c r="FH120" s="926"/>
      <c r="FI120" s="926"/>
      <c r="FJ120" s="926"/>
      <c r="FK120" s="926"/>
      <c r="FL120" s="926"/>
      <c r="FM120" s="926"/>
      <c r="FN120" s="926"/>
      <c r="FO120" s="926"/>
      <c r="FP120" s="926"/>
      <c r="FQ120" s="926"/>
      <c r="FR120" s="926"/>
      <c r="FS120" s="926"/>
      <c r="FT120" s="926"/>
      <c r="FU120" s="926"/>
      <c r="FV120" s="926"/>
      <c r="FW120" s="926"/>
      <c r="FX120" s="926"/>
      <c r="FY120" s="926"/>
      <c r="FZ120" s="926"/>
      <c r="GA120" s="926"/>
      <c r="GB120" s="926"/>
      <c r="GC120" s="926"/>
      <c r="GD120" s="926"/>
      <c r="GE120" s="926"/>
      <c r="GF120" s="926"/>
      <c r="GG120" s="926"/>
      <c r="GH120" s="926"/>
      <c r="GI120" s="926"/>
      <c r="GJ120" s="926"/>
      <c r="GK120" s="926"/>
      <c r="GL120" s="926"/>
      <c r="GM120" s="926"/>
      <c r="GN120" s="926"/>
      <c r="GO120" s="926"/>
      <c r="GP120" s="926"/>
      <c r="GQ120" s="926"/>
      <c r="GR120" s="926"/>
      <c r="GS120" s="926"/>
      <c r="GT120" s="926"/>
      <c r="GU120" s="926"/>
      <c r="GV120" s="926"/>
      <c r="GW120" s="926"/>
      <c r="GX120" s="926"/>
      <c r="GY120" s="926"/>
      <c r="GZ120" s="926"/>
      <c r="HA120" s="926"/>
      <c r="HB120" s="926"/>
      <c r="HC120" s="926"/>
      <c r="HD120" s="926"/>
      <c r="HE120" s="926"/>
      <c r="HF120" s="926"/>
      <c r="HG120" s="926"/>
      <c r="HH120" s="926"/>
      <c r="HI120" s="926"/>
      <c r="HJ120" s="926"/>
      <c r="HK120" s="926"/>
      <c r="HL120" s="926"/>
      <c r="HM120" s="926"/>
      <c r="HN120" s="926"/>
      <c r="HO120" s="926"/>
      <c r="HP120" s="926"/>
      <c r="HQ120" s="926"/>
      <c r="HR120" s="926"/>
      <c r="HS120" s="926"/>
      <c r="HT120" s="926"/>
      <c r="HU120" s="926"/>
      <c r="HV120" s="926"/>
      <c r="HW120" s="926"/>
      <c r="HX120" s="926"/>
      <c r="HY120" s="926"/>
      <c r="HZ120" s="926"/>
      <c r="IA120" s="926"/>
      <c r="IB120" s="926"/>
      <c r="IC120" s="926"/>
      <c r="ID120" s="926"/>
      <c r="IE120" s="926"/>
      <c r="IF120" s="926"/>
      <c r="IG120" s="926"/>
      <c r="IH120" s="926"/>
      <c r="II120" s="926"/>
      <c r="IJ120" s="926"/>
      <c r="IK120" s="926"/>
      <c r="IL120" s="926"/>
      <c r="IM120" s="926"/>
      <c r="IN120" s="926"/>
      <c r="IO120" s="926"/>
      <c r="IP120" s="926"/>
      <c r="IQ120" s="926"/>
      <c r="IR120" s="926"/>
      <c r="IS120" s="926"/>
      <c r="IT120" s="926"/>
      <c r="IU120" s="926"/>
      <c r="IV120" s="926"/>
    </row>
    <row r="121" spans="1:256" s="1183" customFormat="1" ht="15" customHeight="1">
      <c r="A121" s="1018"/>
      <c r="B121" s="1018"/>
      <c r="C121" s="1018"/>
      <c r="D121" s="1103"/>
      <c r="E121" s="1103"/>
      <c r="F121" s="1103"/>
      <c r="G121" s="1021"/>
      <c r="H121" s="1021"/>
      <c r="I121" s="926"/>
      <c r="J121" s="1022"/>
      <c r="K121" s="926"/>
      <c r="L121" s="926"/>
      <c r="M121" s="1022"/>
      <c r="N121" s="926"/>
      <c r="O121" s="926"/>
      <c r="P121" s="926"/>
      <c r="Q121" s="926"/>
      <c r="R121" s="926"/>
      <c r="S121" s="926"/>
      <c r="T121" s="926"/>
      <c r="U121" s="926"/>
      <c r="V121" s="926"/>
      <c r="W121" s="926"/>
      <c r="X121" s="926"/>
      <c r="Y121" s="926"/>
      <c r="Z121" s="926"/>
      <c r="AA121" s="926"/>
      <c r="AB121" s="926"/>
      <c r="AC121" s="926"/>
      <c r="AD121" s="926"/>
      <c r="AE121" s="926"/>
      <c r="AF121" s="926"/>
      <c r="AG121" s="926"/>
      <c r="AH121" s="926"/>
      <c r="AI121" s="926"/>
      <c r="AJ121" s="926"/>
      <c r="AK121" s="926"/>
      <c r="AL121" s="926"/>
      <c r="AM121" s="926"/>
      <c r="AN121" s="926"/>
      <c r="AO121" s="926"/>
      <c r="AP121" s="926"/>
      <c r="AQ121" s="926"/>
      <c r="AR121" s="926"/>
      <c r="AS121" s="926"/>
      <c r="AT121" s="926"/>
      <c r="AU121" s="926"/>
      <c r="AV121" s="926"/>
      <c r="AW121" s="926"/>
      <c r="AX121" s="926"/>
      <c r="AY121" s="926"/>
      <c r="AZ121" s="926"/>
      <c r="BA121" s="926"/>
      <c r="BB121" s="926"/>
      <c r="BC121" s="926"/>
      <c r="BD121" s="926"/>
      <c r="BE121" s="926"/>
      <c r="BF121" s="926"/>
      <c r="BG121" s="926"/>
      <c r="BH121" s="926"/>
      <c r="BI121" s="926"/>
      <c r="BJ121" s="926"/>
      <c r="BK121" s="926"/>
      <c r="BL121" s="926"/>
      <c r="BM121" s="926"/>
      <c r="BN121" s="926"/>
      <c r="BO121" s="926"/>
      <c r="BP121" s="926"/>
      <c r="BQ121" s="926"/>
      <c r="BR121" s="926"/>
      <c r="BS121" s="926"/>
      <c r="BT121" s="926"/>
      <c r="BU121" s="926"/>
      <c r="BV121" s="926"/>
      <c r="BW121" s="926"/>
      <c r="BX121" s="926"/>
      <c r="BY121" s="926"/>
      <c r="BZ121" s="926"/>
      <c r="CA121" s="926"/>
      <c r="CB121" s="926"/>
      <c r="CC121" s="926"/>
      <c r="CD121" s="926"/>
      <c r="CE121" s="926"/>
      <c r="CF121" s="926"/>
      <c r="CG121" s="926"/>
      <c r="CH121" s="926"/>
      <c r="CI121" s="926"/>
      <c r="CJ121" s="926"/>
      <c r="CK121" s="926"/>
      <c r="CL121" s="926"/>
      <c r="CM121" s="926"/>
      <c r="CN121" s="926"/>
      <c r="CO121" s="926"/>
      <c r="CP121" s="926"/>
      <c r="CQ121" s="926"/>
      <c r="CR121" s="926"/>
      <c r="CS121" s="926"/>
      <c r="CT121" s="926"/>
      <c r="CU121" s="926"/>
      <c r="CV121" s="926"/>
      <c r="CW121" s="926"/>
      <c r="CX121" s="926"/>
      <c r="CY121" s="926"/>
      <c r="CZ121" s="926"/>
      <c r="DA121" s="926"/>
      <c r="DB121" s="926"/>
      <c r="DC121" s="926"/>
      <c r="DD121" s="926"/>
      <c r="DE121" s="926"/>
      <c r="DF121" s="926"/>
      <c r="DG121" s="926"/>
      <c r="DH121" s="926"/>
      <c r="DI121" s="926"/>
      <c r="DJ121" s="926"/>
      <c r="DK121" s="926"/>
      <c r="DL121" s="926"/>
      <c r="DM121" s="926"/>
      <c r="DN121" s="926"/>
      <c r="DO121" s="926"/>
      <c r="DP121" s="926"/>
      <c r="DQ121" s="926"/>
      <c r="DR121" s="926"/>
      <c r="DS121" s="926"/>
      <c r="DT121" s="926"/>
      <c r="DU121" s="926"/>
      <c r="DV121" s="926"/>
      <c r="DW121" s="926"/>
      <c r="DX121" s="926"/>
      <c r="DY121" s="926"/>
      <c r="DZ121" s="926"/>
      <c r="EA121" s="926"/>
      <c r="EB121" s="926"/>
      <c r="EC121" s="926"/>
      <c r="ED121" s="926"/>
      <c r="EE121" s="926"/>
      <c r="EF121" s="926"/>
      <c r="EG121" s="926"/>
      <c r="EH121" s="926"/>
      <c r="EI121" s="926"/>
      <c r="EJ121" s="926"/>
      <c r="EK121" s="926"/>
      <c r="EL121" s="926"/>
      <c r="EM121" s="926"/>
      <c r="EN121" s="926"/>
      <c r="EO121" s="926"/>
      <c r="EP121" s="926"/>
      <c r="EQ121" s="926"/>
      <c r="ER121" s="926"/>
      <c r="ES121" s="926"/>
      <c r="ET121" s="926"/>
      <c r="EU121" s="926"/>
      <c r="EV121" s="926"/>
      <c r="EW121" s="926"/>
      <c r="EX121" s="926"/>
      <c r="EY121" s="926"/>
      <c r="EZ121" s="926"/>
      <c r="FA121" s="926"/>
      <c r="FB121" s="926"/>
      <c r="FC121" s="926"/>
      <c r="FD121" s="926"/>
      <c r="FE121" s="926"/>
      <c r="FF121" s="926"/>
      <c r="FG121" s="926"/>
      <c r="FH121" s="926"/>
      <c r="FI121" s="926"/>
      <c r="FJ121" s="926"/>
      <c r="FK121" s="926"/>
      <c r="FL121" s="926"/>
      <c r="FM121" s="926"/>
      <c r="FN121" s="926"/>
      <c r="FO121" s="926"/>
      <c r="FP121" s="926"/>
      <c r="FQ121" s="926"/>
      <c r="FR121" s="926"/>
      <c r="FS121" s="926"/>
      <c r="FT121" s="926"/>
      <c r="FU121" s="926"/>
      <c r="FV121" s="926"/>
      <c r="FW121" s="926"/>
      <c r="FX121" s="926"/>
      <c r="FY121" s="926"/>
      <c r="FZ121" s="926"/>
      <c r="GA121" s="926"/>
      <c r="GB121" s="926"/>
      <c r="GC121" s="926"/>
      <c r="GD121" s="926"/>
      <c r="GE121" s="926"/>
      <c r="GF121" s="926"/>
      <c r="GG121" s="926"/>
      <c r="GH121" s="926"/>
      <c r="GI121" s="926"/>
      <c r="GJ121" s="926"/>
      <c r="GK121" s="926"/>
      <c r="GL121" s="926"/>
      <c r="GM121" s="926"/>
      <c r="GN121" s="926"/>
      <c r="GO121" s="926"/>
      <c r="GP121" s="926"/>
      <c r="GQ121" s="926"/>
      <c r="GR121" s="926"/>
      <c r="GS121" s="926"/>
      <c r="GT121" s="926"/>
      <c r="GU121" s="926"/>
      <c r="GV121" s="926"/>
      <c r="GW121" s="926"/>
      <c r="GX121" s="926"/>
      <c r="GY121" s="926"/>
      <c r="GZ121" s="926"/>
      <c r="HA121" s="926"/>
      <c r="HB121" s="926"/>
      <c r="HC121" s="926"/>
      <c r="HD121" s="926"/>
      <c r="HE121" s="926"/>
      <c r="HF121" s="926"/>
      <c r="HG121" s="926"/>
      <c r="HH121" s="926"/>
      <c r="HI121" s="926"/>
      <c r="HJ121" s="926"/>
      <c r="HK121" s="926"/>
      <c r="HL121" s="926"/>
      <c r="HM121" s="926"/>
      <c r="HN121" s="926"/>
      <c r="HO121" s="926"/>
      <c r="HP121" s="926"/>
      <c r="HQ121" s="926"/>
      <c r="HR121" s="926"/>
      <c r="HS121" s="926"/>
      <c r="HT121" s="926"/>
      <c r="HU121" s="926"/>
      <c r="HV121" s="926"/>
      <c r="HW121" s="926"/>
      <c r="HX121" s="926"/>
      <c r="HY121" s="926"/>
      <c r="HZ121" s="926"/>
      <c r="IA121" s="926"/>
      <c r="IB121" s="926"/>
      <c r="IC121" s="926"/>
      <c r="ID121" s="926"/>
      <c r="IE121" s="926"/>
      <c r="IF121" s="926"/>
      <c r="IG121" s="926"/>
      <c r="IH121" s="926"/>
      <c r="II121" s="926"/>
      <c r="IJ121" s="926"/>
      <c r="IK121" s="926"/>
      <c r="IL121" s="926"/>
      <c r="IM121" s="926"/>
      <c r="IN121" s="926"/>
      <c r="IO121" s="926"/>
      <c r="IP121" s="926"/>
      <c r="IQ121" s="926"/>
      <c r="IR121" s="926"/>
      <c r="IS121" s="926"/>
      <c r="IT121" s="926"/>
      <c r="IU121" s="926"/>
      <c r="IV121" s="926"/>
    </row>
    <row r="122" spans="1:256" s="1183" customFormat="1" ht="15" customHeight="1">
      <c r="A122" s="1018"/>
      <c r="B122" s="1018"/>
      <c r="C122" s="1018"/>
      <c r="D122" s="1103"/>
      <c r="E122" s="1103"/>
      <c r="F122" s="1103"/>
      <c r="G122" s="1021"/>
      <c r="H122" s="1021"/>
      <c r="I122" s="926"/>
      <c r="J122" s="1022"/>
      <c r="K122" s="926"/>
      <c r="L122" s="926"/>
      <c r="M122" s="1022"/>
      <c r="N122" s="926"/>
      <c r="O122" s="926"/>
      <c r="P122" s="926"/>
      <c r="Q122" s="926"/>
      <c r="R122" s="926"/>
      <c r="S122" s="926"/>
      <c r="T122" s="926"/>
      <c r="U122" s="926"/>
      <c r="V122" s="926"/>
      <c r="W122" s="926"/>
      <c r="X122" s="926"/>
      <c r="Y122" s="926"/>
      <c r="Z122" s="926"/>
      <c r="AA122" s="926"/>
      <c r="AB122" s="926"/>
      <c r="AC122" s="926"/>
      <c r="AD122" s="926"/>
      <c r="AE122" s="926"/>
      <c r="AF122" s="926"/>
      <c r="AG122" s="926"/>
      <c r="AH122" s="926"/>
      <c r="AI122" s="926"/>
      <c r="AJ122" s="926"/>
      <c r="AK122" s="926"/>
      <c r="AL122" s="926"/>
      <c r="AM122" s="926"/>
      <c r="AN122" s="926"/>
      <c r="AO122" s="926"/>
      <c r="AP122" s="926"/>
      <c r="AQ122" s="926"/>
      <c r="AR122" s="926"/>
      <c r="AS122" s="926"/>
      <c r="AT122" s="926"/>
      <c r="AU122" s="926"/>
      <c r="AV122" s="926"/>
      <c r="AW122" s="926"/>
      <c r="AX122" s="926"/>
      <c r="AY122" s="926"/>
      <c r="AZ122" s="926"/>
      <c r="BA122" s="926"/>
      <c r="BB122" s="926"/>
      <c r="BC122" s="926"/>
      <c r="BD122" s="926"/>
      <c r="BE122" s="926"/>
      <c r="BF122" s="926"/>
      <c r="BG122" s="926"/>
      <c r="BH122" s="926"/>
      <c r="BI122" s="926"/>
      <c r="BJ122" s="926"/>
      <c r="BK122" s="926"/>
      <c r="BL122" s="926"/>
      <c r="BM122" s="926"/>
      <c r="BN122" s="926"/>
      <c r="BO122" s="926"/>
      <c r="BP122" s="926"/>
      <c r="BQ122" s="926"/>
      <c r="BR122" s="926"/>
      <c r="BS122" s="926"/>
      <c r="BT122" s="926"/>
      <c r="BU122" s="926"/>
      <c r="BV122" s="926"/>
      <c r="BW122" s="926"/>
      <c r="BX122" s="926"/>
      <c r="BY122" s="926"/>
      <c r="BZ122" s="926"/>
      <c r="CA122" s="926"/>
      <c r="CB122" s="926"/>
      <c r="CC122" s="926"/>
      <c r="CD122" s="926"/>
      <c r="CE122" s="926"/>
      <c r="CF122" s="926"/>
      <c r="CG122" s="926"/>
      <c r="CH122" s="926"/>
      <c r="CI122" s="926"/>
      <c r="CJ122" s="926"/>
      <c r="CK122" s="926"/>
      <c r="CL122" s="926"/>
      <c r="CM122" s="926"/>
      <c r="CN122" s="926"/>
      <c r="CO122" s="926"/>
      <c r="CP122" s="926"/>
      <c r="CQ122" s="926"/>
      <c r="CR122" s="926"/>
      <c r="CS122" s="926"/>
      <c r="CT122" s="926"/>
      <c r="CU122" s="926"/>
      <c r="CV122" s="926"/>
      <c r="CW122" s="926"/>
      <c r="CX122" s="926"/>
      <c r="CY122" s="926"/>
      <c r="CZ122" s="926"/>
      <c r="DA122" s="926"/>
      <c r="DB122" s="926"/>
      <c r="DC122" s="926"/>
      <c r="DD122" s="926"/>
      <c r="DE122" s="926"/>
      <c r="DF122" s="926"/>
      <c r="DG122" s="926"/>
      <c r="DH122" s="926"/>
      <c r="DI122" s="926"/>
      <c r="DJ122" s="926"/>
      <c r="DK122" s="926"/>
      <c r="DL122" s="926"/>
      <c r="DM122" s="926"/>
      <c r="DN122" s="926"/>
      <c r="DO122" s="926"/>
      <c r="DP122" s="926"/>
      <c r="DQ122" s="926"/>
      <c r="DR122" s="926"/>
      <c r="DS122" s="926"/>
      <c r="DT122" s="926"/>
      <c r="DU122" s="926"/>
      <c r="DV122" s="926"/>
      <c r="DW122" s="926"/>
      <c r="DX122" s="926"/>
      <c r="DY122" s="926"/>
      <c r="DZ122" s="926"/>
      <c r="EA122" s="926"/>
      <c r="EB122" s="926"/>
      <c r="EC122" s="926"/>
      <c r="ED122" s="926"/>
      <c r="EE122" s="926"/>
      <c r="EF122" s="926"/>
      <c r="EG122" s="926"/>
      <c r="EH122" s="926"/>
      <c r="EI122" s="926"/>
      <c r="EJ122" s="926"/>
      <c r="EK122" s="926"/>
      <c r="EL122" s="926"/>
      <c r="EM122" s="926"/>
      <c r="EN122" s="926"/>
      <c r="EO122" s="926"/>
      <c r="EP122" s="926"/>
      <c r="EQ122" s="926"/>
      <c r="ER122" s="926"/>
      <c r="ES122" s="926"/>
      <c r="ET122" s="926"/>
      <c r="EU122" s="926"/>
      <c r="EV122" s="926"/>
      <c r="EW122" s="926"/>
      <c r="EX122" s="926"/>
      <c r="EY122" s="926"/>
      <c r="EZ122" s="926"/>
      <c r="FA122" s="926"/>
      <c r="FB122" s="926"/>
      <c r="FC122" s="926"/>
      <c r="FD122" s="926"/>
      <c r="FE122" s="926"/>
      <c r="FF122" s="926"/>
      <c r="FG122" s="926"/>
      <c r="FH122" s="926"/>
      <c r="FI122" s="926"/>
      <c r="FJ122" s="926"/>
      <c r="FK122" s="926"/>
      <c r="FL122" s="926"/>
      <c r="FM122" s="926"/>
      <c r="FN122" s="926"/>
      <c r="FO122" s="926"/>
      <c r="FP122" s="926"/>
      <c r="FQ122" s="926"/>
      <c r="FR122" s="926"/>
      <c r="FS122" s="926"/>
      <c r="FT122" s="926"/>
      <c r="FU122" s="926"/>
      <c r="FV122" s="926"/>
      <c r="FW122" s="926"/>
      <c r="FX122" s="926"/>
      <c r="FY122" s="926"/>
      <c r="FZ122" s="926"/>
      <c r="GA122" s="926"/>
      <c r="GB122" s="926"/>
      <c r="GC122" s="926"/>
      <c r="GD122" s="926"/>
      <c r="GE122" s="926"/>
      <c r="GF122" s="926"/>
      <c r="GG122" s="926"/>
      <c r="GH122" s="926"/>
      <c r="GI122" s="926"/>
      <c r="GJ122" s="926"/>
      <c r="GK122" s="926"/>
      <c r="GL122" s="926"/>
      <c r="GM122" s="926"/>
      <c r="GN122" s="926"/>
      <c r="GO122" s="926"/>
      <c r="GP122" s="926"/>
      <c r="GQ122" s="926"/>
      <c r="GR122" s="926"/>
      <c r="GS122" s="926"/>
      <c r="GT122" s="926"/>
      <c r="GU122" s="926"/>
      <c r="GV122" s="926"/>
      <c r="GW122" s="926"/>
      <c r="GX122" s="926"/>
      <c r="GY122" s="926"/>
      <c r="GZ122" s="926"/>
      <c r="HA122" s="926"/>
      <c r="HB122" s="926"/>
      <c r="HC122" s="926"/>
      <c r="HD122" s="926"/>
      <c r="HE122" s="926"/>
      <c r="HF122" s="926"/>
      <c r="HG122" s="926"/>
      <c r="HH122" s="926"/>
      <c r="HI122" s="926"/>
      <c r="HJ122" s="926"/>
      <c r="HK122" s="926"/>
      <c r="HL122" s="926"/>
      <c r="HM122" s="926"/>
      <c r="HN122" s="926"/>
      <c r="HO122" s="926"/>
      <c r="HP122" s="926"/>
      <c r="HQ122" s="926"/>
      <c r="HR122" s="926"/>
      <c r="HS122" s="926"/>
      <c r="HT122" s="926"/>
      <c r="HU122" s="926"/>
      <c r="HV122" s="926"/>
      <c r="HW122" s="926"/>
      <c r="HX122" s="926"/>
      <c r="HY122" s="926"/>
      <c r="HZ122" s="926"/>
      <c r="IA122" s="926"/>
      <c r="IB122" s="926"/>
      <c r="IC122" s="926"/>
      <c r="ID122" s="926"/>
      <c r="IE122" s="926"/>
      <c r="IF122" s="926"/>
      <c r="IG122" s="926"/>
      <c r="IH122" s="926"/>
      <c r="II122" s="926"/>
      <c r="IJ122" s="926"/>
      <c r="IK122" s="926"/>
      <c r="IL122" s="926"/>
      <c r="IM122" s="926"/>
      <c r="IN122" s="926"/>
      <c r="IO122" s="926"/>
      <c r="IP122" s="926"/>
      <c r="IQ122" s="926"/>
      <c r="IR122" s="926"/>
      <c r="IS122" s="926"/>
      <c r="IT122" s="926"/>
      <c r="IU122" s="926"/>
      <c r="IV122" s="926"/>
    </row>
    <row r="123" spans="1:256" s="1183" customFormat="1" ht="15" customHeight="1">
      <c r="A123" s="1018"/>
      <c r="B123" s="1018"/>
      <c r="C123" s="1018"/>
      <c r="D123" s="1103"/>
      <c r="E123" s="1103"/>
      <c r="F123" s="1103"/>
      <c r="G123" s="1021"/>
      <c r="H123" s="1021"/>
      <c r="I123" s="926"/>
      <c r="J123" s="1022"/>
      <c r="K123" s="926"/>
      <c r="L123" s="926"/>
      <c r="M123" s="1022"/>
      <c r="N123" s="926"/>
      <c r="O123" s="926"/>
      <c r="P123" s="926"/>
      <c r="Q123" s="926"/>
      <c r="R123" s="926"/>
      <c r="S123" s="926"/>
      <c r="T123" s="926"/>
      <c r="U123" s="926"/>
      <c r="V123" s="926"/>
      <c r="W123" s="926"/>
      <c r="X123" s="926"/>
      <c r="Y123" s="926"/>
      <c r="Z123" s="926"/>
      <c r="AA123" s="926"/>
      <c r="AB123" s="926"/>
      <c r="AC123" s="926"/>
      <c r="AD123" s="926"/>
      <c r="AE123" s="926"/>
      <c r="AF123" s="926"/>
      <c r="AG123" s="926"/>
      <c r="AH123" s="926"/>
      <c r="AI123" s="926"/>
      <c r="AJ123" s="926"/>
      <c r="AK123" s="926"/>
      <c r="AL123" s="926"/>
      <c r="AM123" s="926"/>
      <c r="AN123" s="926"/>
      <c r="AO123" s="926"/>
      <c r="AP123" s="926"/>
      <c r="AQ123" s="926"/>
      <c r="AR123" s="926"/>
      <c r="AS123" s="926"/>
      <c r="AT123" s="926"/>
      <c r="AU123" s="926"/>
      <c r="AV123" s="926"/>
      <c r="AW123" s="926"/>
      <c r="AX123" s="926"/>
      <c r="AY123" s="926"/>
      <c r="AZ123" s="926"/>
      <c r="BA123" s="926"/>
      <c r="BB123" s="926"/>
      <c r="BC123" s="926"/>
      <c r="BD123" s="926"/>
      <c r="BE123" s="926"/>
      <c r="BF123" s="926"/>
      <c r="BG123" s="926"/>
      <c r="BH123" s="926"/>
      <c r="BI123" s="926"/>
      <c r="BJ123" s="926"/>
      <c r="BK123" s="926"/>
      <c r="BL123" s="926"/>
      <c r="BM123" s="926"/>
      <c r="BN123" s="926"/>
      <c r="BO123" s="926"/>
      <c r="BP123" s="926"/>
      <c r="BQ123" s="926"/>
      <c r="BR123" s="926"/>
      <c r="BS123" s="926"/>
      <c r="BT123" s="926"/>
      <c r="BU123" s="926"/>
      <c r="BV123" s="926"/>
      <c r="BW123" s="926"/>
      <c r="BX123" s="926"/>
      <c r="BY123" s="926"/>
      <c r="BZ123" s="926"/>
      <c r="CA123" s="926"/>
      <c r="CB123" s="926"/>
      <c r="CC123" s="926"/>
      <c r="CD123" s="926"/>
      <c r="CE123" s="926"/>
      <c r="CF123" s="926"/>
      <c r="CG123" s="926"/>
      <c r="CH123" s="926"/>
      <c r="CI123" s="926"/>
      <c r="CJ123" s="926"/>
      <c r="CK123" s="926"/>
      <c r="CL123" s="926"/>
      <c r="CM123" s="926"/>
      <c r="CN123" s="926"/>
      <c r="CO123" s="926"/>
      <c r="CP123" s="926"/>
      <c r="CQ123" s="926"/>
      <c r="CR123" s="926"/>
      <c r="CS123" s="926"/>
      <c r="CT123" s="926"/>
      <c r="CU123" s="926"/>
      <c r="CV123" s="926"/>
      <c r="CW123" s="926"/>
      <c r="CX123" s="926"/>
      <c r="CY123" s="926"/>
      <c r="CZ123" s="926"/>
      <c r="DA123" s="926"/>
      <c r="DB123" s="926"/>
      <c r="DC123" s="926"/>
      <c r="DD123" s="926"/>
      <c r="DE123" s="926"/>
      <c r="DF123" s="926"/>
      <c r="DG123" s="926"/>
      <c r="DH123" s="926"/>
      <c r="DI123" s="926"/>
      <c r="DJ123" s="926"/>
      <c r="DK123" s="926"/>
      <c r="DL123" s="926"/>
      <c r="DM123" s="926"/>
      <c r="DN123" s="926"/>
      <c r="DO123" s="926"/>
      <c r="DP123" s="926"/>
      <c r="DQ123" s="926"/>
      <c r="DR123" s="926"/>
      <c r="DS123" s="926"/>
      <c r="DT123" s="926"/>
      <c r="DU123" s="926"/>
      <c r="DV123" s="926"/>
      <c r="DW123" s="926"/>
      <c r="DX123" s="926"/>
      <c r="DY123" s="926"/>
      <c r="DZ123" s="926"/>
      <c r="EA123" s="926"/>
      <c r="EB123" s="926"/>
      <c r="EC123" s="926"/>
      <c r="ED123" s="926"/>
      <c r="EE123" s="926"/>
      <c r="EF123" s="926"/>
      <c r="EG123" s="926"/>
      <c r="EH123" s="926"/>
      <c r="EI123" s="926"/>
      <c r="EJ123" s="926"/>
      <c r="EK123" s="926"/>
      <c r="EL123" s="926"/>
      <c r="EM123" s="926"/>
      <c r="EN123" s="926"/>
      <c r="EO123" s="926"/>
      <c r="EP123" s="926"/>
      <c r="EQ123" s="926"/>
      <c r="ER123" s="926"/>
      <c r="ES123" s="926"/>
      <c r="ET123" s="926"/>
      <c r="EU123" s="926"/>
      <c r="EV123" s="926"/>
      <c r="EW123" s="926"/>
      <c r="EX123" s="926"/>
      <c r="EY123" s="926"/>
      <c r="EZ123" s="926"/>
      <c r="FA123" s="926"/>
      <c r="FB123" s="926"/>
      <c r="FC123" s="926"/>
      <c r="FD123" s="926"/>
      <c r="FE123" s="926"/>
      <c r="FF123" s="926"/>
      <c r="FG123" s="926"/>
      <c r="FH123" s="926"/>
      <c r="FI123" s="926"/>
      <c r="FJ123" s="926"/>
      <c r="FK123" s="926"/>
      <c r="FL123" s="926"/>
      <c r="FM123" s="926"/>
      <c r="FN123" s="926"/>
      <c r="FO123" s="926"/>
      <c r="FP123" s="926"/>
      <c r="FQ123" s="926"/>
      <c r="FR123" s="926"/>
      <c r="FS123" s="926"/>
      <c r="FT123" s="926"/>
      <c r="FU123" s="926"/>
      <c r="FV123" s="926"/>
      <c r="FW123" s="926"/>
      <c r="FX123" s="926"/>
      <c r="FY123" s="926"/>
      <c r="FZ123" s="926"/>
      <c r="GA123" s="926"/>
      <c r="GB123" s="926"/>
      <c r="GC123" s="926"/>
      <c r="GD123" s="926"/>
      <c r="GE123" s="926"/>
      <c r="GF123" s="926"/>
      <c r="GG123" s="926"/>
      <c r="GH123" s="926"/>
      <c r="GI123" s="926"/>
      <c r="GJ123" s="926"/>
      <c r="GK123" s="926"/>
      <c r="GL123" s="926"/>
      <c r="GM123" s="926"/>
      <c r="GN123" s="926"/>
      <c r="GO123" s="926"/>
      <c r="GP123" s="926"/>
      <c r="GQ123" s="926"/>
      <c r="GR123" s="926"/>
      <c r="GS123" s="926"/>
      <c r="GT123" s="926"/>
      <c r="GU123" s="926"/>
      <c r="GV123" s="926"/>
      <c r="GW123" s="926"/>
      <c r="GX123" s="926"/>
      <c r="GY123" s="926"/>
      <c r="GZ123" s="926"/>
      <c r="HA123" s="926"/>
      <c r="HB123" s="926"/>
      <c r="HC123" s="926"/>
      <c r="HD123" s="926"/>
      <c r="HE123" s="926"/>
      <c r="HF123" s="926"/>
      <c r="HG123" s="926"/>
      <c r="HH123" s="926"/>
      <c r="HI123" s="926"/>
      <c r="HJ123" s="926"/>
      <c r="HK123" s="926"/>
      <c r="HL123" s="926"/>
      <c r="HM123" s="926"/>
      <c r="HN123" s="926"/>
      <c r="HO123" s="926"/>
      <c r="HP123" s="926"/>
      <c r="HQ123" s="926"/>
      <c r="HR123" s="926"/>
      <c r="HS123" s="926"/>
      <c r="HT123" s="926"/>
      <c r="HU123" s="926"/>
      <c r="HV123" s="926"/>
      <c r="HW123" s="926"/>
      <c r="HX123" s="926"/>
      <c r="HY123" s="926"/>
      <c r="HZ123" s="926"/>
      <c r="IA123" s="926"/>
      <c r="IB123" s="926"/>
      <c r="IC123" s="926"/>
      <c r="ID123" s="926"/>
      <c r="IE123" s="926"/>
      <c r="IF123" s="926"/>
      <c r="IG123" s="926"/>
      <c r="IH123" s="926"/>
      <c r="II123" s="926"/>
      <c r="IJ123" s="926"/>
      <c r="IK123" s="926"/>
      <c r="IL123" s="926"/>
      <c r="IM123" s="926"/>
      <c r="IN123" s="926"/>
      <c r="IO123" s="926"/>
      <c r="IP123" s="926"/>
      <c r="IQ123" s="926"/>
      <c r="IR123" s="926"/>
      <c r="IS123" s="926"/>
      <c r="IT123" s="926"/>
      <c r="IU123" s="926"/>
      <c r="IV123" s="926"/>
    </row>
    <row r="124" spans="1:256" s="1183" customFormat="1" ht="15" customHeight="1">
      <c r="A124" s="1018"/>
      <c r="B124" s="1018"/>
      <c r="C124" s="1018"/>
      <c r="D124" s="1103"/>
      <c r="E124" s="1103"/>
      <c r="F124" s="1103"/>
      <c r="G124" s="1021"/>
      <c r="H124" s="1021"/>
      <c r="I124" s="926"/>
      <c r="J124" s="1022"/>
      <c r="K124" s="926"/>
      <c r="L124" s="926"/>
      <c r="M124" s="1022"/>
      <c r="N124" s="926"/>
      <c r="O124" s="926"/>
      <c r="P124" s="926"/>
      <c r="Q124" s="926"/>
      <c r="R124" s="926"/>
      <c r="S124" s="926"/>
      <c r="T124" s="926"/>
      <c r="U124" s="926"/>
      <c r="V124" s="926"/>
      <c r="W124" s="926"/>
      <c r="X124" s="926"/>
      <c r="Y124" s="926"/>
      <c r="Z124" s="926"/>
      <c r="AA124" s="926"/>
      <c r="AB124" s="926"/>
      <c r="AC124" s="926"/>
      <c r="AD124" s="926"/>
      <c r="AE124" s="926"/>
      <c r="AF124" s="926"/>
      <c r="AG124" s="926"/>
      <c r="AH124" s="926"/>
      <c r="AI124" s="926"/>
      <c r="AJ124" s="926"/>
      <c r="AK124" s="926"/>
      <c r="AL124" s="926"/>
      <c r="AM124" s="926"/>
      <c r="AN124" s="926"/>
      <c r="AO124" s="926"/>
      <c r="AP124" s="926"/>
      <c r="AQ124" s="926"/>
      <c r="AR124" s="926"/>
      <c r="AS124" s="926"/>
      <c r="AT124" s="926"/>
      <c r="AU124" s="926"/>
      <c r="AV124" s="926"/>
      <c r="AW124" s="926"/>
      <c r="AX124" s="926"/>
      <c r="AY124" s="926"/>
      <c r="AZ124" s="926"/>
      <c r="BA124" s="926"/>
      <c r="BB124" s="926"/>
      <c r="BC124" s="926"/>
      <c r="BD124" s="926"/>
      <c r="BE124" s="926"/>
      <c r="BF124" s="926"/>
      <c r="BG124" s="926"/>
      <c r="BH124" s="926"/>
      <c r="BI124" s="926"/>
      <c r="BJ124" s="926"/>
      <c r="BK124" s="926"/>
      <c r="BL124" s="926"/>
      <c r="BM124" s="926"/>
      <c r="BN124" s="926"/>
      <c r="BO124" s="926"/>
      <c r="BP124" s="926"/>
      <c r="BQ124" s="926"/>
      <c r="BR124" s="926"/>
      <c r="BS124" s="926"/>
      <c r="BT124" s="926"/>
      <c r="BU124" s="926"/>
      <c r="BV124" s="926"/>
      <c r="BW124" s="926"/>
      <c r="BX124" s="926"/>
      <c r="BY124" s="926"/>
      <c r="BZ124" s="926"/>
      <c r="CA124" s="926"/>
      <c r="CB124" s="926"/>
      <c r="CC124" s="926"/>
      <c r="CD124" s="926"/>
      <c r="CE124" s="926"/>
      <c r="CF124" s="926"/>
      <c r="CG124" s="926"/>
      <c r="CH124" s="926"/>
      <c r="CI124" s="926"/>
      <c r="CJ124" s="926"/>
      <c r="CK124" s="926"/>
      <c r="CL124" s="926"/>
      <c r="CM124" s="926"/>
      <c r="CN124" s="926"/>
      <c r="CO124" s="926"/>
      <c r="CP124" s="926"/>
      <c r="CQ124" s="926"/>
      <c r="CR124" s="926"/>
      <c r="CS124" s="926"/>
      <c r="CT124" s="926"/>
      <c r="CU124" s="926"/>
      <c r="CV124" s="926"/>
      <c r="CW124" s="926"/>
      <c r="CX124" s="926"/>
      <c r="CY124" s="926"/>
      <c r="CZ124" s="926"/>
      <c r="DA124" s="926"/>
      <c r="DB124" s="926"/>
      <c r="DC124" s="926"/>
      <c r="DD124" s="926"/>
      <c r="DE124" s="926"/>
      <c r="DF124" s="926"/>
      <c r="DG124" s="926"/>
      <c r="DH124" s="926"/>
      <c r="DI124" s="926"/>
      <c r="DJ124" s="926"/>
      <c r="DK124" s="926"/>
      <c r="DL124" s="926"/>
      <c r="DM124" s="926"/>
      <c r="DN124" s="926"/>
      <c r="DO124" s="926"/>
      <c r="DP124" s="926"/>
      <c r="DQ124" s="926"/>
      <c r="DR124" s="926"/>
      <c r="DS124" s="926"/>
      <c r="DT124" s="926"/>
      <c r="DU124" s="926"/>
      <c r="DV124" s="926"/>
      <c r="DW124" s="926"/>
      <c r="DX124" s="926"/>
      <c r="DY124" s="926"/>
      <c r="DZ124" s="926"/>
      <c r="EA124" s="926"/>
      <c r="EB124" s="926"/>
      <c r="EC124" s="926"/>
      <c r="ED124" s="926"/>
      <c r="EE124" s="926"/>
      <c r="EF124" s="926"/>
      <c r="EG124" s="926"/>
      <c r="EH124" s="926"/>
      <c r="EI124" s="926"/>
      <c r="EJ124" s="926"/>
      <c r="EK124" s="926"/>
      <c r="EL124" s="926"/>
      <c r="EM124" s="926"/>
      <c r="EN124" s="926"/>
      <c r="EO124" s="926"/>
      <c r="EP124" s="926"/>
      <c r="EQ124" s="926"/>
      <c r="ER124" s="926"/>
      <c r="ES124" s="926"/>
      <c r="ET124" s="926"/>
      <c r="EU124" s="926"/>
      <c r="EV124" s="926"/>
      <c r="EW124" s="926"/>
      <c r="EX124" s="926"/>
      <c r="EY124" s="926"/>
      <c r="EZ124" s="926"/>
      <c r="FA124" s="926"/>
      <c r="FB124" s="926"/>
      <c r="FC124" s="926"/>
      <c r="FD124" s="926"/>
      <c r="FE124" s="926"/>
      <c r="FF124" s="926"/>
      <c r="FG124" s="926"/>
      <c r="FH124" s="926"/>
      <c r="FI124" s="926"/>
      <c r="FJ124" s="926"/>
      <c r="FK124" s="926"/>
      <c r="FL124" s="926"/>
      <c r="FM124" s="926"/>
      <c r="FN124" s="926"/>
      <c r="FO124" s="926"/>
      <c r="FP124" s="926"/>
      <c r="FQ124" s="926"/>
      <c r="FR124" s="926"/>
      <c r="FS124" s="926"/>
      <c r="FT124" s="926"/>
      <c r="FU124" s="926"/>
      <c r="FV124" s="926"/>
      <c r="FW124" s="926"/>
      <c r="FX124" s="926"/>
      <c r="FY124" s="926"/>
      <c r="FZ124" s="926"/>
      <c r="GA124" s="926"/>
      <c r="GB124" s="926"/>
      <c r="GC124" s="926"/>
      <c r="GD124" s="926"/>
      <c r="GE124" s="926"/>
      <c r="GF124" s="926"/>
      <c r="GG124" s="926"/>
      <c r="GH124" s="926"/>
      <c r="GI124" s="926"/>
      <c r="GJ124" s="926"/>
      <c r="GK124" s="926"/>
      <c r="GL124" s="926"/>
      <c r="GM124" s="926"/>
      <c r="GN124" s="926"/>
      <c r="GO124" s="926"/>
      <c r="GP124" s="926"/>
      <c r="GQ124" s="926"/>
      <c r="GR124" s="926"/>
      <c r="GS124" s="926"/>
      <c r="GT124" s="926"/>
      <c r="GU124" s="926"/>
      <c r="GV124" s="926"/>
      <c r="GW124" s="926"/>
      <c r="GX124" s="926"/>
      <c r="GY124" s="926"/>
      <c r="GZ124" s="926"/>
      <c r="HA124" s="926"/>
      <c r="HB124" s="926"/>
      <c r="HC124" s="926"/>
      <c r="HD124" s="926"/>
      <c r="HE124" s="926"/>
      <c r="HF124" s="926"/>
      <c r="HG124" s="926"/>
      <c r="HH124" s="926"/>
      <c r="HI124" s="926"/>
      <c r="HJ124" s="926"/>
      <c r="HK124" s="926"/>
      <c r="HL124" s="926"/>
      <c r="HM124" s="926"/>
      <c r="HN124" s="926"/>
      <c r="HO124" s="926"/>
      <c r="HP124" s="926"/>
      <c r="HQ124" s="926"/>
      <c r="HR124" s="926"/>
      <c r="HS124" s="926"/>
      <c r="HT124" s="926"/>
      <c r="HU124" s="926"/>
      <c r="HV124" s="926"/>
      <c r="HW124" s="926"/>
      <c r="HX124" s="926"/>
      <c r="HY124" s="926"/>
      <c r="HZ124" s="926"/>
      <c r="IA124" s="926"/>
      <c r="IB124" s="926"/>
      <c r="IC124" s="926"/>
      <c r="ID124" s="926"/>
      <c r="IE124" s="926"/>
      <c r="IF124" s="926"/>
      <c r="IG124" s="926"/>
      <c r="IH124" s="926"/>
      <c r="II124" s="926"/>
      <c r="IJ124" s="926"/>
      <c r="IK124" s="926"/>
      <c r="IL124" s="926"/>
      <c r="IM124" s="926"/>
      <c r="IN124" s="926"/>
      <c r="IO124" s="926"/>
      <c r="IP124" s="926"/>
      <c r="IQ124" s="926"/>
      <c r="IR124" s="926"/>
      <c r="IS124" s="926"/>
      <c r="IT124" s="926"/>
      <c r="IU124" s="926"/>
      <c r="IV124" s="926"/>
    </row>
    <row r="125" spans="1:256" s="1183" customFormat="1" ht="15" customHeight="1">
      <c r="A125" s="1018"/>
      <c r="B125" s="1018"/>
      <c r="C125" s="1018"/>
      <c r="D125" s="1103"/>
      <c r="E125" s="1103"/>
      <c r="F125" s="1103"/>
      <c r="G125" s="1021"/>
      <c r="H125" s="1021"/>
      <c r="I125" s="926"/>
      <c r="J125" s="1022"/>
      <c r="K125" s="926"/>
      <c r="L125" s="926"/>
      <c r="M125" s="1022"/>
      <c r="N125" s="926"/>
      <c r="O125" s="926"/>
      <c r="P125" s="926"/>
      <c r="Q125" s="926"/>
      <c r="R125" s="926"/>
      <c r="S125" s="926"/>
      <c r="T125" s="926"/>
      <c r="U125" s="926"/>
      <c r="V125" s="926"/>
      <c r="W125" s="926"/>
      <c r="X125" s="926"/>
      <c r="Y125" s="926"/>
      <c r="Z125" s="926"/>
      <c r="AA125" s="926"/>
      <c r="AB125" s="926"/>
      <c r="AC125" s="926"/>
      <c r="AD125" s="926"/>
      <c r="AE125" s="926"/>
      <c r="AF125" s="926"/>
      <c r="AG125" s="926"/>
      <c r="AH125" s="926"/>
      <c r="AI125" s="926"/>
      <c r="AJ125" s="926"/>
      <c r="AK125" s="926"/>
      <c r="AL125" s="926"/>
      <c r="AM125" s="926"/>
      <c r="AN125" s="926"/>
      <c r="AO125" s="926"/>
      <c r="AP125" s="926"/>
      <c r="AQ125" s="926"/>
      <c r="AR125" s="926"/>
      <c r="AS125" s="926"/>
      <c r="AT125" s="926"/>
      <c r="AU125" s="926"/>
      <c r="AV125" s="926"/>
      <c r="AW125" s="926"/>
      <c r="AX125" s="926"/>
      <c r="AY125" s="926"/>
      <c r="AZ125" s="926"/>
      <c r="BA125" s="926"/>
      <c r="BB125" s="926"/>
      <c r="BC125" s="926"/>
      <c r="BD125" s="926"/>
      <c r="BE125" s="926"/>
      <c r="BF125" s="926"/>
      <c r="BG125" s="926"/>
      <c r="BH125" s="926"/>
      <c r="BI125" s="926"/>
      <c r="BJ125" s="926"/>
      <c r="BK125" s="926"/>
      <c r="BL125" s="926"/>
      <c r="BM125" s="926"/>
      <c r="BN125" s="926"/>
      <c r="BO125" s="926"/>
      <c r="BP125" s="926"/>
      <c r="BQ125" s="926"/>
      <c r="BR125" s="926"/>
      <c r="BS125" s="926"/>
      <c r="BT125" s="926"/>
      <c r="BU125" s="926"/>
      <c r="BV125" s="926"/>
      <c r="BW125" s="926"/>
      <c r="BX125" s="926"/>
      <c r="BY125" s="926"/>
      <c r="BZ125" s="926"/>
      <c r="CA125" s="926"/>
      <c r="CB125" s="926"/>
      <c r="CC125" s="926"/>
      <c r="CD125" s="926"/>
      <c r="CE125" s="926"/>
      <c r="CF125" s="926"/>
      <c r="CG125" s="926"/>
      <c r="CH125" s="926"/>
      <c r="CI125" s="926"/>
      <c r="CJ125" s="926"/>
      <c r="CK125" s="926"/>
      <c r="CL125" s="926"/>
      <c r="CM125" s="926"/>
      <c r="CN125" s="926"/>
      <c r="CO125" s="926"/>
      <c r="CP125" s="926"/>
      <c r="CQ125" s="926"/>
      <c r="CR125" s="926"/>
      <c r="CS125" s="926"/>
      <c r="CT125" s="926"/>
      <c r="CU125" s="926"/>
      <c r="CV125" s="926"/>
      <c r="CW125" s="926"/>
      <c r="CX125" s="926"/>
      <c r="CY125" s="926"/>
      <c r="CZ125" s="926"/>
      <c r="DA125" s="926"/>
      <c r="DB125" s="926"/>
      <c r="DC125" s="926"/>
      <c r="DD125" s="926"/>
      <c r="DE125" s="926"/>
      <c r="DF125" s="926"/>
      <c r="DG125" s="926"/>
      <c r="DH125" s="926"/>
      <c r="DI125" s="926"/>
      <c r="DJ125" s="926"/>
      <c r="DK125" s="926"/>
      <c r="DL125" s="926"/>
      <c r="DM125" s="926"/>
      <c r="DN125" s="926"/>
      <c r="DO125" s="926"/>
      <c r="DP125" s="926"/>
      <c r="DQ125" s="926"/>
      <c r="DR125" s="926"/>
      <c r="DS125" s="926"/>
      <c r="DT125" s="926"/>
      <c r="DU125" s="926"/>
      <c r="DV125" s="926"/>
      <c r="DW125" s="926"/>
      <c r="DX125" s="926"/>
      <c r="DY125" s="926"/>
      <c r="DZ125" s="926"/>
      <c r="EA125" s="926"/>
      <c r="EB125" s="926"/>
      <c r="EC125" s="926"/>
      <c r="ED125" s="926"/>
      <c r="EE125" s="926"/>
      <c r="EF125" s="926"/>
      <c r="EG125" s="926"/>
      <c r="EH125" s="926"/>
      <c r="EI125" s="926"/>
      <c r="EJ125" s="926"/>
      <c r="EK125" s="926"/>
      <c r="EL125" s="926"/>
      <c r="EM125" s="926"/>
      <c r="EN125" s="926"/>
      <c r="EO125" s="926"/>
      <c r="EP125" s="926"/>
      <c r="EQ125" s="926"/>
      <c r="ER125" s="926"/>
      <c r="ES125" s="926"/>
      <c r="ET125" s="926"/>
      <c r="EU125" s="926"/>
      <c r="EV125" s="926"/>
      <c r="EW125" s="926"/>
      <c r="EX125" s="926"/>
      <c r="EY125" s="926"/>
      <c r="EZ125" s="926"/>
      <c r="FA125" s="926"/>
      <c r="FB125" s="926"/>
      <c r="FC125" s="926"/>
      <c r="FD125" s="926"/>
      <c r="FE125" s="926"/>
      <c r="FF125" s="926"/>
      <c r="FG125" s="926"/>
      <c r="FH125" s="926"/>
      <c r="FI125" s="926"/>
      <c r="FJ125" s="926"/>
      <c r="FK125" s="926"/>
      <c r="FL125" s="926"/>
      <c r="FM125" s="926"/>
      <c r="FN125" s="926"/>
      <c r="FO125" s="926"/>
      <c r="FP125" s="926"/>
      <c r="FQ125" s="926"/>
      <c r="FR125" s="926"/>
      <c r="FS125" s="926"/>
      <c r="FT125" s="926"/>
      <c r="FU125" s="926"/>
      <c r="FV125" s="926"/>
      <c r="FW125" s="926"/>
      <c r="FX125" s="926"/>
      <c r="FY125" s="926"/>
      <c r="FZ125" s="926"/>
      <c r="GA125" s="926"/>
      <c r="GB125" s="926"/>
      <c r="GC125" s="926"/>
      <c r="GD125" s="926"/>
      <c r="GE125" s="926"/>
      <c r="GF125" s="926"/>
      <c r="GG125" s="926"/>
      <c r="GH125" s="926"/>
      <c r="GI125" s="926"/>
      <c r="GJ125" s="926"/>
      <c r="GK125" s="926"/>
      <c r="GL125" s="926"/>
      <c r="GM125" s="926"/>
      <c r="GN125" s="926"/>
      <c r="GO125" s="926"/>
      <c r="GP125" s="926"/>
      <c r="GQ125" s="926"/>
      <c r="GR125" s="926"/>
      <c r="GS125" s="926"/>
      <c r="GT125" s="926"/>
      <c r="GU125" s="926"/>
      <c r="GV125" s="926"/>
      <c r="GW125" s="926"/>
      <c r="GX125" s="926"/>
      <c r="GY125" s="926"/>
      <c r="GZ125" s="926"/>
      <c r="HA125" s="926"/>
      <c r="HB125" s="926"/>
      <c r="HC125" s="926"/>
      <c r="HD125" s="926"/>
      <c r="HE125" s="926"/>
      <c r="HF125" s="926"/>
      <c r="HG125" s="926"/>
      <c r="HH125" s="926"/>
      <c r="HI125" s="926"/>
      <c r="HJ125" s="926"/>
      <c r="HK125" s="926"/>
      <c r="HL125" s="926"/>
      <c r="HM125" s="926"/>
      <c r="HN125" s="926"/>
      <c r="HO125" s="926"/>
      <c r="HP125" s="926"/>
      <c r="HQ125" s="926"/>
      <c r="HR125" s="926"/>
      <c r="HS125" s="926"/>
      <c r="HT125" s="926"/>
      <c r="HU125" s="926"/>
      <c r="HV125" s="926"/>
      <c r="HW125" s="926"/>
      <c r="HX125" s="926"/>
      <c r="HY125" s="926"/>
      <c r="HZ125" s="926"/>
      <c r="IA125" s="926"/>
      <c r="IB125" s="926"/>
      <c r="IC125" s="926"/>
      <c r="ID125" s="926"/>
      <c r="IE125" s="926"/>
      <c r="IF125" s="926"/>
      <c r="IG125" s="926"/>
      <c r="IH125" s="926"/>
      <c r="II125" s="926"/>
      <c r="IJ125" s="926"/>
      <c r="IK125" s="926"/>
      <c r="IL125" s="926"/>
      <c r="IM125" s="926"/>
      <c r="IN125" s="926"/>
      <c r="IO125" s="926"/>
      <c r="IP125" s="926"/>
      <c r="IQ125" s="926"/>
      <c r="IR125" s="926"/>
      <c r="IS125" s="926"/>
      <c r="IT125" s="926"/>
      <c r="IU125" s="926"/>
      <c r="IV125" s="926"/>
    </row>
    <row r="126" spans="1:256" s="1183" customFormat="1" ht="15" customHeight="1">
      <c r="A126" s="1018"/>
      <c r="B126" s="1018"/>
      <c r="C126" s="1018"/>
      <c r="D126" s="1103"/>
      <c r="E126" s="1103"/>
      <c r="F126" s="1103"/>
      <c r="G126" s="1021"/>
      <c r="H126" s="1021"/>
      <c r="I126" s="926"/>
      <c r="J126" s="1022"/>
      <c r="K126" s="926"/>
      <c r="L126" s="926"/>
      <c r="M126" s="1022"/>
      <c r="N126" s="926"/>
      <c r="O126" s="926"/>
      <c r="P126" s="926"/>
      <c r="Q126" s="926"/>
      <c r="R126" s="926"/>
      <c r="S126" s="926"/>
      <c r="T126" s="926"/>
      <c r="U126" s="926"/>
      <c r="V126" s="926"/>
      <c r="W126" s="926"/>
      <c r="X126" s="926"/>
      <c r="Y126" s="926"/>
      <c r="Z126" s="926"/>
      <c r="AA126" s="926"/>
      <c r="AB126" s="926"/>
      <c r="AC126" s="926"/>
      <c r="AD126" s="926"/>
      <c r="AE126" s="926"/>
      <c r="AF126" s="926"/>
      <c r="AG126" s="926"/>
      <c r="AH126" s="926"/>
      <c r="AI126" s="926"/>
      <c r="AJ126" s="926"/>
      <c r="AK126" s="926"/>
      <c r="AL126" s="926"/>
      <c r="AM126" s="926"/>
      <c r="AN126" s="926"/>
      <c r="AO126" s="926"/>
      <c r="AP126" s="926"/>
      <c r="AQ126" s="926"/>
      <c r="AR126" s="926"/>
      <c r="AS126" s="926"/>
      <c r="AT126" s="926"/>
      <c r="AU126" s="926"/>
      <c r="AV126" s="926"/>
      <c r="AW126" s="926"/>
      <c r="AX126" s="926"/>
      <c r="AY126" s="926"/>
      <c r="AZ126" s="926"/>
      <c r="BA126" s="926"/>
      <c r="BB126" s="926"/>
      <c r="BC126" s="926"/>
      <c r="BD126" s="926"/>
      <c r="BE126" s="926"/>
      <c r="BF126" s="926"/>
      <c r="BG126" s="926"/>
      <c r="BH126" s="926"/>
      <c r="BI126" s="926"/>
      <c r="BJ126" s="926"/>
      <c r="BK126" s="926"/>
      <c r="BL126" s="926"/>
      <c r="BM126" s="926"/>
      <c r="BN126" s="926"/>
      <c r="BO126" s="926"/>
      <c r="BP126" s="926"/>
      <c r="BQ126" s="926"/>
      <c r="BR126" s="926"/>
      <c r="BS126" s="926"/>
      <c r="BT126" s="926"/>
      <c r="BU126" s="926"/>
      <c r="BV126" s="926"/>
      <c r="BW126" s="926"/>
      <c r="BX126" s="926"/>
      <c r="BY126" s="926"/>
      <c r="BZ126" s="926"/>
      <c r="CA126" s="926"/>
      <c r="CB126" s="926"/>
      <c r="CC126" s="926"/>
      <c r="CD126" s="926"/>
      <c r="CE126" s="926"/>
      <c r="CF126" s="926"/>
      <c r="CG126" s="926"/>
      <c r="CH126" s="926"/>
      <c r="CI126" s="926"/>
      <c r="CJ126" s="926"/>
      <c r="CK126" s="926"/>
      <c r="CL126" s="926"/>
      <c r="CM126" s="926"/>
      <c r="CN126" s="926"/>
      <c r="CO126" s="926"/>
      <c r="CP126" s="926"/>
      <c r="CQ126" s="926"/>
      <c r="CR126" s="926"/>
      <c r="CS126" s="926"/>
      <c r="CT126" s="926"/>
      <c r="CU126" s="926"/>
      <c r="CV126" s="926"/>
      <c r="CW126" s="926"/>
      <c r="CX126" s="926"/>
      <c r="CY126" s="926"/>
      <c r="CZ126" s="926"/>
      <c r="DA126" s="926"/>
      <c r="DB126" s="926"/>
      <c r="DC126" s="926"/>
      <c r="DD126" s="926"/>
      <c r="DE126" s="926"/>
      <c r="DF126" s="926"/>
      <c r="DG126" s="926"/>
      <c r="DH126" s="926"/>
      <c r="DI126" s="926"/>
      <c r="DJ126" s="926"/>
      <c r="DK126" s="926"/>
      <c r="DL126" s="926"/>
      <c r="DM126" s="926"/>
      <c r="DN126" s="926"/>
      <c r="DO126" s="926"/>
      <c r="DP126" s="926"/>
      <c r="DQ126" s="926"/>
      <c r="DR126" s="926"/>
      <c r="DS126" s="926"/>
      <c r="DT126" s="926"/>
      <c r="DU126" s="926"/>
      <c r="DV126" s="926"/>
      <c r="DW126" s="926"/>
      <c r="DX126" s="926"/>
      <c r="DY126" s="926"/>
      <c r="DZ126" s="926"/>
      <c r="EA126" s="926"/>
      <c r="EB126" s="926"/>
      <c r="EC126" s="926"/>
      <c r="ED126" s="926"/>
      <c r="EE126" s="926"/>
      <c r="EF126" s="926"/>
      <c r="EG126" s="926"/>
      <c r="EH126" s="926"/>
      <c r="EI126" s="926"/>
      <c r="EJ126" s="926"/>
      <c r="EK126" s="926"/>
      <c r="EL126" s="926"/>
      <c r="EM126" s="926"/>
      <c r="EN126" s="926"/>
      <c r="EO126" s="926"/>
      <c r="EP126" s="926"/>
      <c r="EQ126" s="926"/>
      <c r="ER126" s="926"/>
      <c r="ES126" s="926"/>
      <c r="ET126" s="926"/>
      <c r="EU126" s="926"/>
      <c r="EV126" s="926"/>
      <c r="EW126" s="926"/>
      <c r="EX126" s="926"/>
      <c r="EY126" s="926"/>
      <c r="EZ126" s="926"/>
      <c r="FA126" s="926"/>
      <c r="FB126" s="926"/>
      <c r="FC126" s="926"/>
      <c r="FD126" s="926"/>
      <c r="FE126" s="926"/>
      <c r="FF126" s="926"/>
      <c r="FG126" s="926"/>
      <c r="FH126" s="926"/>
      <c r="FI126" s="926"/>
      <c r="FJ126" s="926"/>
      <c r="FK126" s="926"/>
      <c r="FL126" s="926"/>
      <c r="FM126" s="926"/>
      <c r="FN126" s="926"/>
      <c r="FO126" s="926"/>
      <c r="FP126" s="926"/>
      <c r="FQ126" s="926"/>
      <c r="FR126" s="926"/>
      <c r="FS126" s="926"/>
      <c r="FT126" s="926"/>
      <c r="FU126" s="926"/>
      <c r="FV126" s="926"/>
      <c r="FW126" s="926"/>
      <c r="FX126" s="926"/>
      <c r="FY126" s="926"/>
      <c r="FZ126" s="926"/>
      <c r="GA126" s="926"/>
      <c r="GB126" s="926"/>
      <c r="GC126" s="926"/>
      <c r="GD126" s="926"/>
      <c r="GE126" s="926"/>
      <c r="GF126" s="926"/>
      <c r="GG126" s="926"/>
      <c r="GH126" s="926"/>
      <c r="GI126" s="926"/>
      <c r="GJ126" s="926"/>
      <c r="GK126" s="926"/>
      <c r="GL126" s="926"/>
      <c r="GM126" s="926"/>
      <c r="GN126" s="926"/>
      <c r="GO126" s="926"/>
      <c r="GP126" s="926"/>
      <c r="GQ126" s="926"/>
      <c r="GR126" s="926"/>
      <c r="GS126" s="926"/>
      <c r="GT126" s="926"/>
      <c r="GU126" s="926"/>
      <c r="GV126" s="926"/>
      <c r="GW126" s="926"/>
      <c r="GX126" s="926"/>
      <c r="GY126" s="926"/>
      <c r="GZ126" s="926"/>
      <c r="HA126" s="926"/>
      <c r="HB126" s="926"/>
      <c r="HC126" s="926"/>
      <c r="HD126" s="926"/>
      <c r="HE126" s="926"/>
      <c r="HF126" s="926"/>
      <c r="HG126" s="926"/>
      <c r="HH126" s="926"/>
      <c r="HI126" s="926"/>
      <c r="HJ126" s="926"/>
      <c r="HK126" s="926"/>
      <c r="HL126" s="926"/>
      <c r="HM126" s="926"/>
      <c r="HN126" s="926"/>
      <c r="HO126" s="926"/>
      <c r="HP126" s="926"/>
      <c r="HQ126" s="926"/>
      <c r="HR126" s="926"/>
      <c r="HS126" s="926"/>
      <c r="HT126" s="926"/>
      <c r="HU126" s="926"/>
      <c r="HV126" s="926"/>
      <c r="HW126" s="926"/>
      <c r="HX126" s="926"/>
      <c r="HY126" s="926"/>
      <c r="HZ126" s="926"/>
      <c r="IA126" s="926"/>
      <c r="IB126" s="926"/>
      <c r="IC126" s="926"/>
      <c r="ID126" s="926"/>
      <c r="IE126" s="926"/>
      <c r="IF126" s="926"/>
      <c r="IG126" s="926"/>
      <c r="IH126" s="926"/>
      <c r="II126" s="926"/>
      <c r="IJ126" s="926"/>
      <c r="IK126" s="926"/>
      <c r="IL126" s="926"/>
      <c r="IM126" s="926"/>
      <c r="IN126" s="926"/>
      <c r="IO126" s="926"/>
      <c r="IP126" s="926"/>
      <c r="IQ126" s="926"/>
      <c r="IR126" s="926"/>
      <c r="IS126" s="926"/>
      <c r="IT126" s="926"/>
      <c r="IU126" s="926"/>
      <c r="IV126" s="926"/>
    </row>
    <row r="127" spans="1:256" s="1183" customFormat="1" ht="15" customHeight="1">
      <c r="A127" s="1018"/>
      <c r="B127" s="1018"/>
      <c r="C127" s="1018"/>
      <c r="D127" s="1103"/>
      <c r="E127" s="1103"/>
      <c r="F127" s="1103"/>
      <c r="G127" s="1021"/>
      <c r="H127" s="1021"/>
      <c r="I127" s="926"/>
      <c r="J127" s="1022"/>
      <c r="K127" s="926"/>
      <c r="L127" s="926"/>
      <c r="M127" s="1022"/>
      <c r="N127" s="926"/>
      <c r="O127" s="926"/>
      <c r="P127" s="926"/>
      <c r="Q127" s="926"/>
      <c r="R127" s="926"/>
      <c r="S127" s="926"/>
      <c r="T127" s="926"/>
      <c r="U127" s="926"/>
      <c r="V127" s="926"/>
      <c r="W127" s="926"/>
      <c r="X127" s="926"/>
      <c r="Y127" s="926"/>
      <c r="Z127" s="926"/>
      <c r="AA127" s="926"/>
      <c r="AB127" s="926"/>
      <c r="AC127" s="926"/>
      <c r="AD127" s="926"/>
      <c r="AE127" s="926"/>
      <c r="AF127" s="926"/>
      <c r="AG127" s="926"/>
      <c r="AH127" s="926"/>
      <c r="AI127" s="926"/>
      <c r="AJ127" s="926"/>
      <c r="AK127" s="926"/>
      <c r="AL127" s="926"/>
      <c r="AM127" s="926"/>
      <c r="AN127" s="926"/>
      <c r="AO127" s="926"/>
      <c r="AP127" s="926"/>
      <c r="AQ127" s="926"/>
      <c r="AR127" s="926"/>
      <c r="AS127" s="926"/>
      <c r="AT127" s="926"/>
      <c r="AU127" s="926"/>
      <c r="AV127" s="926"/>
      <c r="AW127" s="926"/>
      <c r="AX127" s="926"/>
      <c r="AY127" s="926"/>
      <c r="AZ127" s="926"/>
      <c r="BA127" s="926"/>
      <c r="BB127" s="926"/>
      <c r="BC127" s="926"/>
      <c r="BD127" s="926"/>
      <c r="BE127" s="926"/>
      <c r="BF127" s="926"/>
      <c r="BG127" s="926"/>
      <c r="BH127" s="926"/>
      <c r="BI127" s="926"/>
      <c r="BJ127" s="926"/>
      <c r="BK127" s="926"/>
      <c r="BL127" s="926"/>
      <c r="BM127" s="926"/>
      <c r="BN127" s="926"/>
      <c r="BO127" s="926"/>
      <c r="BP127" s="926"/>
      <c r="BQ127" s="926"/>
      <c r="BR127" s="926"/>
      <c r="BS127" s="926"/>
      <c r="BT127" s="926"/>
      <c r="BU127" s="926"/>
      <c r="BV127" s="926"/>
      <c r="BW127" s="926"/>
      <c r="BX127" s="926"/>
      <c r="BY127" s="926"/>
      <c r="BZ127" s="926"/>
      <c r="CA127" s="926"/>
      <c r="CB127" s="926"/>
      <c r="CC127" s="926"/>
      <c r="CD127" s="926"/>
      <c r="CE127" s="926"/>
      <c r="CF127" s="926"/>
      <c r="CG127" s="926"/>
      <c r="CH127" s="926"/>
      <c r="CI127" s="926"/>
      <c r="CJ127" s="926"/>
      <c r="CK127" s="926"/>
      <c r="CL127" s="926"/>
      <c r="CM127" s="926"/>
      <c r="CN127" s="926"/>
      <c r="CO127" s="926"/>
      <c r="CP127" s="926"/>
      <c r="CQ127" s="926"/>
      <c r="CR127" s="926"/>
      <c r="CS127" s="926"/>
      <c r="CT127" s="926"/>
      <c r="CU127" s="926"/>
      <c r="CV127" s="926"/>
      <c r="CW127" s="926"/>
      <c r="CX127" s="926"/>
      <c r="CY127" s="926"/>
      <c r="CZ127" s="926"/>
      <c r="DA127" s="926"/>
      <c r="DB127" s="926"/>
      <c r="DC127" s="926"/>
      <c r="DD127" s="926"/>
      <c r="DE127" s="926"/>
      <c r="DF127" s="926"/>
      <c r="DG127" s="926"/>
      <c r="DH127" s="926"/>
      <c r="DI127" s="926"/>
      <c r="DJ127" s="926"/>
      <c r="DK127" s="926"/>
      <c r="DL127" s="926"/>
      <c r="DM127" s="926"/>
      <c r="DN127" s="926"/>
      <c r="DO127" s="926"/>
      <c r="DP127" s="926"/>
      <c r="DQ127" s="926"/>
      <c r="DR127" s="926"/>
      <c r="DS127" s="926"/>
      <c r="DT127" s="926"/>
      <c r="DU127" s="926"/>
      <c r="DV127" s="926"/>
      <c r="DW127" s="926"/>
      <c r="DX127" s="926"/>
      <c r="DY127" s="926"/>
      <c r="DZ127" s="926"/>
      <c r="EA127" s="926"/>
      <c r="EB127" s="926"/>
      <c r="EC127" s="926"/>
      <c r="ED127" s="926"/>
      <c r="EE127" s="926"/>
      <c r="EF127" s="926"/>
      <c r="EG127" s="926"/>
      <c r="EH127" s="926"/>
      <c r="EI127" s="926"/>
      <c r="EJ127" s="926"/>
      <c r="EK127" s="926"/>
      <c r="EL127" s="926"/>
      <c r="EM127" s="926"/>
      <c r="EN127" s="926"/>
      <c r="EO127" s="926"/>
      <c r="EP127" s="926"/>
      <c r="EQ127" s="926"/>
      <c r="ER127" s="926"/>
      <c r="ES127" s="926"/>
      <c r="ET127" s="926"/>
      <c r="EU127" s="926"/>
      <c r="EV127" s="926"/>
      <c r="EW127" s="926"/>
      <c r="EX127" s="926"/>
      <c r="EY127" s="926"/>
      <c r="EZ127" s="926"/>
      <c r="FA127" s="926"/>
      <c r="FB127" s="926"/>
      <c r="FC127" s="926"/>
      <c r="FD127" s="926"/>
      <c r="FE127" s="926"/>
      <c r="FF127" s="926"/>
      <c r="FG127" s="926"/>
      <c r="FH127" s="926"/>
      <c r="FI127" s="926"/>
      <c r="FJ127" s="926"/>
      <c r="FK127" s="926"/>
      <c r="FL127" s="926"/>
      <c r="FM127" s="926"/>
      <c r="FN127" s="926"/>
      <c r="FO127" s="926"/>
      <c r="FP127" s="926"/>
      <c r="FQ127" s="926"/>
      <c r="FR127" s="926"/>
      <c r="FS127" s="926"/>
      <c r="FT127" s="926"/>
      <c r="FU127" s="926"/>
      <c r="FV127" s="926"/>
      <c r="FW127" s="926"/>
      <c r="FX127" s="926"/>
      <c r="FY127" s="926"/>
      <c r="FZ127" s="926"/>
      <c r="GA127" s="926"/>
      <c r="GB127" s="926"/>
      <c r="GC127" s="926"/>
      <c r="GD127" s="926"/>
      <c r="GE127" s="926"/>
      <c r="GF127" s="926"/>
      <c r="GG127" s="926"/>
      <c r="GH127" s="926"/>
      <c r="GI127" s="926"/>
      <c r="GJ127" s="926"/>
      <c r="GK127" s="926"/>
      <c r="GL127" s="926"/>
      <c r="GM127" s="926"/>
      <c r="GN127" s="926"/>
      <c r="GO127" s="926"/>
      <c r="GP127" s="926"/>
      <c r="GQ127" s="926"/>
      <c r="GR127" s="926"/>
      <c r="GS127" s="926"/>
      <c r="GT127" s="926"/>
      <c r="GU127" s="926"/>
      <c r="GV127" s="926"/>
      <c r="GW127" s="926"/>
      <c r="GX127" s="926"/>
      <c r="GY127" s="926"/>
      <c r="GZ127" s="926"/>
      <c r="HA127" s="926"/>
      <c r="HB127" s="926"/>
      <c r="HC127" s="926"/>
      <c r="HD127" s="926"/>
      <c r="HE127" s="926"/>
      <c r="HF127" s="926"/>
      <c r="HG127" s="926"/>
      <c r="HH127" s="926"/>
      <c r="HI127" s="926"/>
      <c r="HJ127" s="926"/>
      <c r="HK127" s="926"/>
      <c r="HL127" s="926"/>
      <c r="HM127" s="926"/>
      <c r="HN127" s="926"/>
      <c r="HO127" s="926"/>
      <c r="HP127" s="926"/>
      <c r="HQ127" s="926"/>
      <c r="HR127" s="926"/>
      <c r="HS127" s="926"/>
      <c r="HT127" s="926"/>
      <c r="HU127" s="926"/>
      <c r="HV127" s="926"/>
      <c r="HW127" s="926"/>
      <c r="HX127" s="926"/>
      <c r="HY127" s="926"/>
      <c r="HZ127" s="926"/>
      <c r="IA127" s="926"/>
      <c r="IB127" s="926"/>
      <c r="IC127" s="926"/>
      <c r="ID127" s="926"/>
      <c r="IE127" s="926"/>
      <c r="IF127" s="926"/>
      <c r="IG127" s="926"/>
      <c r="IH127" s="926"/>
      <c r="II127" s="926"/>
      <c r="IJ127" s="926"/>
      <c r="IK127" s="926"/>
      <c r="IL127" s="926"/>
      <c r="IM127" s="926"/>
      <c r="IN127" s="926"/>
      <c r="IO127" s="926"/>
      <c r="IP127" s="926"/>
      <c r="IQ127" s="926"/>
      <c r="IR127" s="926"/>
      <c r="IS127" s="926"/>
      <c r="IT127" s="926"/>
      <c r="IU127" s="926"/>
      <c r="IV127" s="926"/>
    </row>
    <row r="128" spans="1:256" s="1183" customFormat="1" ht="15" customHeight="1">
      <c r="A128" s="1018"/>
      <c r="B128" s="1018"/>
      <c r="C128" s="1018"/>
      <c r="D128" s="1103"/>
      <c r="E128" s="1103"/>
      <c r="F128" s="1103"/>
      <c r="G128" s="1021"/>
      <c r="H128" s="1021"/>
      <c r="I128" s="926"/>
      <c r="J128" s="1022"/>
      <c r="K128" s="926"/>
      <c r="L128" s="926"/>
      <c r="M128" s="1022"/>
      <c r="N128" s="926"/>
      <c r="O128" s="926"/>
      <c r="P128" s="926"/>
      <c r="Q128" s="926"/>
      <c r="R128" s="926"/>
      <c r="S128" s="926"/>
      <c r="T128" s="926"/>
      <c r="U128" s="926"/>
      <c r="V128" s="926"/>
      <c r="W128" s="926"/>
      <c r="X128" s="926"/>
      <c r="Y128" s="926"/>
      <c r="Z128" s="926"/>
      <c r="AA128" s="926"/>
      <c r="AB128" s="926"/>
      <c r="AC128" s="926"/>
      <c r="AD128" s="926"/>
      <c r="AE128" s="926"/>
      <c r="AF128" s="926"/>
      <c r="AG128" s="926"/>
      <c r="AH128" s="926"/>
      <c r="AI128" s="926"/>
      <c r="AJ128" s="926"/>
      <c r="AK128" s="926"/>
      <c r="AL128" s="926"/>
      <c r="AM128" s="926"/>
      <c r="AN128" s="926"/>
      <c r="AO128" s="926"/>
      <c r="AP128" s="926"/>
      <c r="AQ128" s="926"/>
      <c r="AR128" s="926"/>
      <c r="AS128" s="926"/>
      <c r="AT128" s="926"/>
      <c r="AU128" s="926"/>
      <c r="AV128" s="926"/>
      <c r="AW128" s="926"/>
      <c r="AX128" s="926"/>
      <c r="AY128" s="926"/>
      <c r="AZ128" s="926"/>
      <c r="BA128" s="926"/>
      <c r="BB128" s="926"/>
      <c r="BC128" s="926"/>
      <c r="BD128" s="926"/>
      <c r="BE128" s="926"/>
      <c r="BF128" s="926"/>
      <c r="BG128" s="926"/>
      <c r="BH128" s="926"/>
      <c r="BI128" s="926"/>
      <c r="BJ128" s="926"/>
      <c r="BK128" s="926"/>
      <c r="BL128" s="926"/>
      <c r="BM128" s="926"/>
      <c r="BN128" s="926"/>
      <c r="BO128" s="926"/>
      <c r="BP128" s="926"/>
      <c r="BQ128" s="926"/>
      <c r="BR128" s="926"/>
      <c r="BS128" s="926"/>
      <c r="BT128" s="926"/>
      <c r="BU128" s="926"/>
      <c r="BV128" s="926"/>
      <c r="BW128" s="926"/>
      <c r="BX128" s="926"/>
      <c r="BY128" s="926"/>
      <c r="BZ128" s="926"/>
      <c r="CA128" s="926"/>
      <c r="CB128" s="926"/>
      <c r="CC128" s="926"/>
      <c r="CD128" s="926"/>
      <c r="CE128" s="926"/>
      <c r="CF128" s="926"/>
      <c r="CG128" s="926"/>
      <c r="CH128" s="926"/>
      <c r="CI128" s="926"/>
      <c r="CJ128" s="926"/>
      <c r="CK128" s="926"/>
      <c r="CL128" s="926"/>
      <c r="CM128" s="926"/>
      <c r="CN128" s="926"/>
      <c r="CO128" s="926"/>
      <c r="CP128" s="926"/>
      <c r="CQ128" s="926"/>
      <c r="CR128" s="926"/>
      <c r="CS128" s="926"/>
      <c r="CT128" s="926"/>
      <c r="CU128" s="926"/>
      <c r="CV128" s="926"/>
      <c r="CW128" s="926"/>
      <c r="CX128" s="926"/>
      <c r="CY128" s="926"/>
      <c r="CZ128" s="926"/>
      <c r="DA128" s="926"/>
      <c r="DB128" s="926"/>
      <c r="DC128" s="926"/>
      <c r="DD128" s="926"/>
      <c r="DE128" s="926"/>
      <c r="DF128" s="926"/>
      <c r="DG128" s="926"/>
      <c r="DH128" s="926"/>
      <c r="DI128" s="926"/>
      <c r="DJ128" s="926"/>
      <c r="DK128" s="926"/>
      <c r="DL128" s="926"/>
      <c r="DM128" s="926"/>
      <c r="DN128" s="926"/>
      <c r="DO128" s="926"/>
      <c r="DP128" s="926"/>
      <c r="DQ128" s="926"/>
      <c r="DR128" s="926"/>
      <c r="DS128" s="926"/>
      <c r="DT128" s="926"/>
      <c r="DU128" s="926"/>
      <c r="DV128" s="926"/>
      <c r="DW128" s="926"/>
      <c r="DX128" s="926"/>
      <c r="DY128" s="926"/>
      <c r="DZ128" s="926"/>
      <c r="EA128" s="926"/>
      <c r="EB128" s="926"/>
      <c r="EC128" s="926"/>
      <c r="ED128" s="926"/>
      <c r="EE128" s="926"/>
      <c r="EF128" s="926"/>
      <c r="EG128" s="926"/>
      <c r="EH128" s="926"/>
      <c r="EI128" s="926"/>
      <c r="EJ128" s="926"/>
      <c r="EK128" s="926"/>
      <c r="EL128" s="926"/>
      <c r="EM128" s="926"/>
      <c r="EN128" s="926"/>
      <c r="EO128" s="926"/>
      <c r="EP128" s="926"/>
      <c r="EQ128" s="926"/>
      <c r="ER128" s="926"/>
      <c r="ES128" s="926"/>
      <c r="ET128" s="926"/>
      <c r="EU128" s="926"/>
      <c r="EV128" s="926"/>
      <c r="EW128" s="926"/>
      <c r="EX128" s="926"/>
      <c r="EY128" s="926"/>
      <c r="EZ128" s="926"/>
      <c r="FA128" s="926"/>
      <c r="FB128" s="926"/>
      <c r="FC128" s="926"/>
      <c r="FD128" s="926"/>
      <c r="FE128" s="926"/>
      <c r="FF128" s="926"/>
      <c r="FG128" s="926"/>
      <c r="FH128" s="926"/>
      <c r="FI128" s="926"/>
      <c r="FJ128" s="926"/>
      <c r="FK128" s="926"/>
      <c r="FL128" s="926"/>
      <c r="FM128" s="926"/>
      <c r="FN128" s="926"/>
      <c r="FO128" s="926"/>
      <c r="FP128" s="926"/>
      <c r="FQ128" s="926"/>
      <c r="FR128" s="926"/>
      <c r="FS128" s="926"/>
      <c r="FT128" s="926"/>
      <c r="FU128" s="926"/>
      <c r="FV128" s="926"/>
      <c r="FW128" s="926"/>
      <c r="FX128" s="926"/>
      <c r="FY128" s="926"/>
      <c r="FZ128" s="926"/>
      <c r="GA128" s="926"/>
      <c r="GB128" s="926"/>
      <c r="GC128" s="926"/>
      <c r="GD128" s="926"/>
      <c r="GE128" s="926"/>
      <c r="GF128" s="926"/>
      <c r="GG128" s="926"/>
      <c r="GH128" s="926"/>
      <c r="GI128" s="926"/>
      <c r="GJ128" s="926"/>
      <c r="GK128" s="926"/>
      <c r="GL128" s="926"/>
      <c r="GM128" s="926"/>
      <c r="GN128" s="926"/>
      <c r="GO128" s="926"/>
      <c r="GP128" s="926"/>
      <c r="GQ128" s="926"/>
      <c r="GR128" s="926"/>
      <c r="GS128" s="926"/>
      <c r="GT128" s="926"/>
      <c r="GU128" s="926"/>
      <c r="GV128" s="926"/>
      <c r="GW128" s="926"/>
      <c r="GX128" s="926"/>
      <c r="GY128" s="926"/>
      <c r="GZ128" s="926"/>
      <c r="HA128" s="926"/>
      <c r="HB128" s="926"/>
      <c r="HC128" s="926"/>
      <c r="HD128" s="926"/>
      <c r="HE128" s="926"/>
      <c r="HF128" s="926"/>
      <c r="HG128" s="926"/>
      <c r="HH128" s="926"/>
      <c r="HI128" s="926"/>
      <c r="HJ128" s="926"/>
      <c r="HK128" s="926"/>
      <c r="HL128" s="926"/>
      <c r="HM128" s="926"/>
      <c r="HN128" s="926"/>
      <c r="HO128" s="926"/>
      <c r="HP128" s="926"/>
      <c r="HQ128" s="926"/>
      <c r="HR128" s="926"/>
      <c r="HS128" s="926"/>
      <c r="HT128" s="926"/>
      <c r="HU128" s="926"/>
      <c r="HV128" s="926"/>
      <c r="HW128" s="926"/>
      <c r="HX128" s="926"/>
      <c r="HY128" s="926"/>
      <c r="HZ128" s="926"/>
      <c r="IA128" s="926"/>
      <c r="IB128" s="926"/>
      <c r="IC128" s="926"/>
      <c r="ID128" s="926"/>
      <c r="IE128" s="926"/>
      <c r="IF128" s="926"/>
      <c r="IG128" s="926"/>
      <c r="IH128" s="926"/>
      <c r="II128" s="926"/>
      <c r="IJ128" s="926"/>
      <c r="IK128" s="926"/>
      <c r="IL128" s="926"/>
      <c r="IM128" s="926"/>
      <c r="IN128" s="926"/>
      <c r="IO128" s="926"/>
      <c r="IP128" s="926"/>
      <c r="IQ128" s="926"/>
      <c r="IR128" s="926"/>
      <c r="IS128" s="926"/>
      <c r="IT128" s="926"/>
      <c r="IU128" s="926"/>
      <c r="IV128" s="926"/>
    </row>
    <row r="129" spans="1:256" s="1183" customFormat="1" ht="15" customHeight="1">
      <c r="A129" s="1018"/>
      <c r="B129" s="1018"/>
      <c r="C129" s="1018"/>
      <c r="D129" s="1103"/>
      <c r="E129" s="1103"/>
      <c r="F129" s="1103"/>
      <c r="G129" s="1021"/>
      <c r="H129" s="1021"/>
      <c r="I129" s="926"/>
      <c r="J129" s="1022"/>
      <c r="K129" s="926"/>
      <c r="L129" s="926"/>
      <c r="M129" s="1022"/>
      <c r="N129" s="926"/>
      <c r="O129" s="926"/>
      <c r="P129" s="926"/>
      <c r="Q129" s="926"/>
      <c r="R129" s="926"/>
      <c r="S129" s="926"/>
      <c r="T129" s="926"/>
      <c r="U129" s="926"/>
      <c r="V129" s="926"/>
      <c r="W129" s="926"/>
      <c r="X129" s="926"/>
      <c r="Y129" s="926"/>
      <c r="Z129" s="926"/>
      <c r="AA129" s="926"/>
      <c r="AB129" s="926"/>
      <c r="AC129" s="926"/>
      <c r="AD129" s="926"/>
      <c r="AE129" s="926"/>
      <c r="AF129" s="926"/>
      <c r="AG129" s="926"/>
      <c r="AH129" s="926"/>
      <c r="AI129" s="926"/>
      <c r="AJ129" s="926"/>
      <c r="AK129" s="926"/>
      <c r="AL129" s="926"/>
      <c r="AM129" s="926"/>
      <c r="AN129" s="926"/>
      <c r="AO129" s="926"/>
      <c r="AP129" s="926"/>
      <c r="AQ129" s="926"/>
      <c r="AR129" s="926"/>
      <c r="AS129" s="926"/>
      <c r="AT129" s="926"/>
      <c r="AU129" s="926"/>
      <c r="AV129" s="926"/>
      <c r="AW129" s="926"/>
      <c r="AX129" s="926"/>
      <c r="AY129" s="926"/>
      <c r="AZ129" s="926"/>
      <c r="BA129" s="926"/>
      <c r="BB129" s="926"/>
      <c r="BC129" s="926"/>
      <c r="BD129" s="926"/>
      <c r="BE129" s="926"/>
      <c r="BF129" s="926"/>
      <c r="BG129" s="926"/>
      <c r="BH129" s="926"/>
      <c r="BI129" s="926"/>
      <c r="BJ129" s="926"/>
      <c r="BK129" s="926"/>
      <c r="BL129" s="926"/>
      <c r="BM129" s="926"/>
      <c r="BN129" s="926"/>
      <c r="BO129" s="926"/>
      <c r="BP129" s="926"/>
      <c r="BQ129" s="926"/>
      <c r="BR129" s="926"/>
      <c r="BS129" s="926"/>
      <c r="BT129" s="926"/>
      <c r="BU129" s="926"/>
      <c r="BV129" s="926"/>
      <c r="BW129" s="926"/>
      <c r="BX129" s="926"/>
      <c r="BY129" s="926"/>
      <c r="BZ129" s="926"/>
      <c r="CA129" s="926"/>
      <c r="CB129" s="926"/>
      <c r="CC129" s="926"/>
      <c r="CD129" s="926"/>
      <c r="CE129" s="926"/>
      <c r="CF129" s="926"/>
      <c r="CG129" s="926"/>
      <c r="CH129" s="926"/>
      <c r="CI129" s="926"/>
      <c r="CJ129" s="926"/>
      <c r="CK129" s="926"/>
      <c r="CL129" s="926"/>
      <c r="CM129" s="926"/>
      <c r="CN129" s="926"/>
      <c r="CO129" s="926"/>
      <c r="CP129" s="926"/>
      <c r="CQ129" s="926"/>
      <c r="CR129" s="926"/>
      <c r="CS129" s="926"/>
      <c r="CT129" s="926"/>
      <c r="CU129" s="926"/>
      <c r="CV129" s="926"/>
      <c r="CW129" s="926"/>
      <c r="CX129" s="926"/>
      <c r="CY129" s="926"/>
      <c r="CZ129" s="926"/>
      <c r="DA129" s="926"/>
      <c r="DB129" s="926"/>
      <c r="DC129" s="926"/>
      <c r="DD129" s="926"/>
      <c r="DE129" s="926"/>
      <c r="DF129" s="926"/>
      <c r="DG129" s="926"/>
      <c r="DH129" s="926"/>
      <c r="DI129" s="926"/>
      <c r="DJ129" s="926"/>
      <c r="DK129" s="926"/>
      <c r="DL129" s="926"/>
      <c r="DM129" s="926"/>
      <c r="DN129" s="926"/>
      <c r="DO129" s="926"/>
      <c r="DP129" s="926"/>
      <c r="DQ129" s="926"/>
      <c r="DR129" s="926"/>
      <c r="DS129" s="926"/>
      <c r="DT129" s="926"/>
      <c r="DU129" s="926"/>
      <c r="DV129" s="926"/>
      <c r="DW129" s="926"/>
      <c r="DX129" s="926"/>
      <c r="DY129" s="926"/>
      <c r="DZ129" s="926"/>
      <c r="EA129" s="926"/>
      <c r="EB129" s="926"/>
      <c r="EC129" s="926"/>
      <c r="ED129" s="926"/>
      <c r="EE129" s="926"/>
      <c r="EF129" s="926"/>
      <c r="EG129" s="926"/>
      <c r="EH129" s="926"/>
      <c r="EI129" s="926"/>
      <c r="EJ129" s="926"/>
      <c r="EK129" s="926"/>
      <c r="EL129" s="926"/>
      <c r="EM129" s="926"/>
      <c r="EN129" s="926"/>
      <c r="EO129" s="926"/>
      <c r="EP129" s="926"/>
      <c r="EQ129" s="926"/>
      <c r="ER129" s="926"/>
      <c r="ES129" s="926"/>
      <c r="ET129" s="926"/>
      <c r="EU129" s="926"/>
      <c r="EV129" s="926"/>
      <c r="EW129" s="926"/>
      <c r="EX129" s="926"/>
      <c r="EY129" s="926"/>
      <c r="EZ129" s="926"/>
      <c r="FA129" s="926"/>
      <c r="FB129" s="926"/>
      <c r="FC129" s="926"/>
      <c r="FD129" s="926"/>
      <c r="FE129" s="926"/>
      <c r="FF129" s="926"/>
      <c r="FG129" s="926"/>
      <c r="FH129" s="926"/>
      <c r="FI129" s="926"/>
      <c r="FJ129" s="926"/>
      <c r="FK129" s="926"/>
      <c r="FL129" s="926"/>
      <c r="FM129" s="926"/>
      <c r="FN129" s="926"/>
      <c r="FO129" s="926"/>
      <c r="FP129" s="926"/>
      <c r="FQ129" s="926"/>
      <c r="FR129" s="926"/>
      <c r="FS129" s="926"/>
      <c r="FT129" s="926"/>
      <c r="FU129" s="926"/>
      <c r="FV129" s="926"/>
      <c r="FW129" s="926"/>
      <c r="FX129" s="926"/>
      <c r="FY129" s="926"/>
      <c r="FZ129" s="926"/>
      <c r="GA129" s="926"/>
      <c r="GB129" s="926"/>
      <c r="GC129" s="926"/>
      <c r="GD129" s="926"/>
      <c r="GE129" s="926"/>
      <c r="GF129" s="926"/>
      <c r="GG129" s="926"/>
      <c r="GH129" s="926"/>
      <c r="GI129" s="926"/>
      <c r="GJ129" s="926"/>
      <c r="GK129" s="926"/>
      <c r="GL129" s="926"/>
      <c r="GM129" s="926"/>
      <c r="GN129" s="926"/>
      <c r="GO129" s="926"/>
      <c r="GP129" s="926"/>
      <c r="GQ129" s="926"/>
      <c r="GR129" s="926"/>
      <c r="GS129" s="926"/>
      <c r="GT129" s="926"/>
      <c r="GU129" s="926"/>
      <c r="GV129" s="926"/>
      <c r="GW129" s="926"/>
      <c r="GX129" s="926"/>
      <c r="GY129" s="926"/>
      <c r="GZ129" s="926"/>
      <c r="HA129" s="926"/>
      <c r="HB129" s="926"/>
      <c r="HC129" s="926"/>
      <c r="HD129" s="926"/>
      <c r="HE129" s="926"/>
      <c r="HF129" s="926"/>
      <c r="HG129" s="926"/>
      <c r="HH129" s="926"/>
      <c r="HI129" s="926"/>
      <c r="HJ129" s="926"/>
      <c r="HK129" s="926"/>
      <c r="HL129" s="926"/>
      <c r="HM129" s="926"/>
      <c r="HN129" s="926"/>
      <c r="HO129" s="926"/>
      <c r="HP129" s="926"/>
      <c r="HQ129" s="926"/>
      <c r="HR129" s="926"/>
      <c r="HS129" s="926"/>
      <c r="HT129" s="926"/>
      <c r="HU129" s="926"/>
      <c r="HV129" s="926"/>
      <c r="HW129" s="926"/>
      <c r="HX129" s="926"/>
      <c r="HY129" s="926"/>
      <c r="HZ129" s="926"/>
      <c r="IA129" s="926"/>
      <c r="IB129" s="926"/>
      <c r="IC129" s="926"/>
      <c r="ID129" s="926"/>
      <c r="IE129" s="926"/>
      <c r="IF129" s="926"/>
      <c r="IG129" s="926"/>
      <c r="IH129" s="926"/>
      <c r="II129" s="926"/>
      <c r="IJ129" s="926"/>
      <c r="IK129" s="926"/>
      <c r="IL129" s="926"/>
      <c r="IM129" s="926"/>
      <c r="IN129" s="926"/>
      <c r="IO129" s="926"/>
      <c r="IP129" s="926"/>
      <c r="IQ129" s="926"/>
      <c r="IR129" s="926"/>
      <c r="IS129" s="926"/>
      <c r="IT129" s="926"/>
      <c r="IU129" s="926"/>
      <c r="IV129" s="926"/>
    </row>
    <row r="130" spans="1:256" s="1183" customFormat="1" ht="15" customHeight="1">
      <c r="A130" s="1018"/>
      <c r="B130" s="1018"/>
      <c r="C130" s="1018"/>
      <c r="D130" s="1103"/>
      <c r="E130" s="1103"/>
      <c r="F130" s="1103"/>
      <c r="G130" s="1021"/>
      <c r="H130" s="1021"/>
      <c r="I130" s="926"/>
      <c r="J130" s="1022"/>
      <c r="K130" s="926"/>
      <c r="L130" s="926"/>
      <c r="M130" s="1022"/>
      <c r="N130" s="926"/>
      <c r="O130" s="926"/>
      <c r="P130" s="926"/>
      <c r="Q130" s="926"/>
      <c r="R130" s="926"/>
      <c r="S130" s="926"/>
      <c r="T130" s="926"/>
      <c r="U130" s="926"/>
      <c r="V130" s="926"/>
      <c r="W130" s="926"/>
      <c r="X130" s="926"/>
      <c r="Y130" s="926"/>
      <c r="Z130" s="926"/>
      <c r="AA130" s="926"/>
      <c r="AB130" s="926"/>
      <c r="AC130" s="926"/>
      <c r="AD130" s="926"/>
      <c r="AE130" s="926"/>
      <c r="AF130" s="926"/>
      <c r="AG130" s="926"/>
      <c r="AH130" s="926"/>
      <c r="AI130" s="926"/>
      <c r="AJ130" s="926"/>
      <c r="AK130" s="926"/>
      <c r="AL130" s="926"/>
      <c r="AM130" s="926"/>
      <c r="AN130" s="926"/>
      <c r="AO130" s="926"/>
      <c r="AP130" s="926"/>
      <c r="AQ130" s="926"/>
      <c r="AR130" s="926"/>
      <c r="AS130" s="926"/>
      <c r="AT130" s="926"/>
      <c r="AU130" s="926"/>
      <c r="AV130" s="926"/>
      <c r="AW130" s="926"/>
      <c r="AX130" s="926"/>
      <c r="AY130" s="926"/>
      <c r="AZ130" s="926"/>
      <c r="BA130" s="926"/>
      <c r="BB130" s="926"/>
      <c r="BC130" s="926"/>
      <c r="BD130" s="926"/>
      <c r="BE130" s="926"/>
      <c r="BF130" s="926"/>
      <c r="BG130" s="926"/>
      <c r="BH130" s="926"/>
      <c r="BI130" s="926"/>
      <c r="BJ130" s="926"/>
      <c r="BK130" s="926"/>
      <c r="BL130" s="926"/>
      <c r="BM130" s="926"/>
      <c r="BN130" s="926"/>
      <c r="BO130" s="926"/>
      <c r="BP130" s="926"/>
      <c r="BQ130" s="926"/>
      <c r="BR130" s="926"/>
      <c r="BS130" s="926"/>
      <c r="BT130" s="926"/>
      <c r="BU130" s="926"/>
      <c r="BV130" s="926"/>
      <c r="BW130" s="926"/>
      <c r="BX130" s="926"/>
      <c r="BY130" s="926"/>
      <c r="BZ130" s="926"/>
      <c r="CA130" s="926"/>
      <c r="CB130" s="926"/>
      <c r="CC130" s="926"/>
      <c r="CD130" s="926"/>
      <c r="CE130" s="926"/>
      <c r="CF130" s="926"/>
      <c r="CG130" s="926"/>
      <c r="CH130" s="926"/>
      <c r="CI130" s="926"/>
      <c r="CJ130" s="926"/>
      <c r="CK130" s="926"/>
      <c r="CL130" s="926"/>
      <c r="CM130" s="926"/>
      <c r="CN130" s="926"/>
      <c r="CO130" s="926"/>
      <c r="CP130" s="926"/>
      <c r="CQ130" s="926"/>
      <c r="CR130" s="926"/>
      <c r="CS130" s="926"/>
      <c r="CT130" s="926"/>
      <c r="CU130" s="926"/>
      <c r="CV130" s="926"/>
      <c r="CW130" s="926"/>
      <c r="CX130" s="926"/>
      <c r="CY130" s="926"/>
      <c r="CZ130" s="926"/>
      <c r="DA130" s="926"/>
      <c r="DB130" s="926"/>
      <c r="DC130" s="926"/>
      <c r="DD130" s="926"/>
      <c r="DE130" s="926"/>
      <c r="DF130" s="926"/>
      <c r="DG130" s="926"/>
      <c r="DH130" s="926"/>
      <c r="DI130" s="926"/>
      <c r="DJ130" s="926"/>
      <c r="DK130" s="926"/>
      <c r="DL130" s="926"/>
      <c r="DM130" s="926"/>
      <c r="DN130" s="926"/>
      <c r="DO130" s="926"/>
      <c r="DP130" s="926"/>
      <c r="DQ130" s="926"/>
      <c r="DR130" s="926"/>
      <c r="DS130" s="926"/>
      <c r="DT130" s="926"/>
      <c r="DU130" s="926"/>
      <c r="DV130" s="926"/>
      <c r="DW130" s="926"/>
      <c r="DX130" s="926"/>
      <c r="DY130" s="926"/>
      <c r="DZ130" s="926"/>
      <c r="EA130" s="926"/>
      <c r="EB130" s="926"/>
      <c r="EC130" s="926"/>
      <c r="ED130" s="926"/>
      <c r="EE130" s="926"/>
      <c r="EF130" s="926"/>
      <c r="EG130" s="926"/>
      <c r="EH130" s="926"/>
      <c r="EI130" s="926"/>
      <c r="EJ130" s="926"/>
      <c r="EK130" s="926"/>
      <c r="EL130" s="926"/>
      <c r="EM130" s="926"/>
      <c r="EN130" s="926"/>
      <c r="EO130" s="926"/>
      <c r="EP130" s="926"/>
      <c r="EQ130" s="926"/>
      <c r="ER130" s="926"/>
      <c r="ES130" s="926"/>
      <c r="ET130" s="926"/>
      <c r="EU130" s="926"/>
      <c r="EV130" s="926"/>
      <c r="EW130" s="926"/>
      <c r="EX130" s="926"/>
      <c r="EY130" s="926"/>
      <c r="EZ130" s="926"/>
      <c r="FA130" s="926"/>
      <c r="FB130" s="926"/>
      <c r="FC130" s="926"/>
      <c r="FD130" s="926"/>
      <c r="FE130" s="926"/>
      <c r="FF130" s="926"/>
      <c r="FG130" s="926"/>
      <c r="FH130" s="926"/>
      <c r="FI130" s="926"/>
      <c r="FJ130" s="926"/>
      <c r="FK130" s="926"/>
      <c r="FL130" s="926"/>
      <c r="FM130" s="926"/>
      <c r="FN130" s="926"/>
      <c r="FO130" s="926"/>
      <c r="FP130" s="926"/>
      <c r="FQ130" s="926"/>
      <c r="FR130" s="926"/>
      <c r="FS130" s="926"/>
      <c r="FT130" s="926"/>
      <c r="FU130" s="926"/>
      <c r="FV130" s="926"/>
      <c r="FW130" s="926"/>
      <c r="FX130" s="926"/>
      <c r="FY130" s="926"/>
      <c r="FZ130" s="926"/>
      <c r="GA130" s="926"/>
      <c r="GB130" s="926"/>
      <c r="GC130" s="926"/>
      <c r="GD130" s="926"/>
      <c r="GE130" s="926"/>
      <c r="GF130" s="926"/>
      <c r="GG130" s="926"/>
      <c r="GH130" s="926"/>
      <c r="GI130" s="926"/>
      <c r="GJ130" s="926"/>
      <c r="GK130" s="926"/>
      <c r="GL130" s="926"/>
      <c r="GM130" s="926"/>
      <c r="GN130" s="926"/>
      <c r="GO130" s="926"/>
      <c r="GP130" s="926"/>
      <c r="GQ130" s="926"/>
      <c r="GR130" s="926"/>
      <c r="GS130" s="926"/>
      <c r="GT130" s="926"/>
      <c r="GU130" s="926"/>
      <c r="GV130" s="926"/>
      <c r="GW130" s="926"/>
      <c r="GX130" s="926"/>
      <c r="GY130" s="926"/>
      <c r="GZ130" s="926"/>
      <c r="HA130" s="926"/>
      <c r="HB130" s="926"/>
      <c r="HC130" s="926"/>
      <c r="HD130" s="926"/>
      <c r="HE130" s="926"/>
      <c r="HF130" s="926"/>
      <c r="HG130" s="926"/>
      <c r="HH130" s="926"/>
      <c r="HI130" s="926"/>
      <c r="HJ130" s="926"/>
      <c r="HK130" s="926"/>
      <c r="HL130" s="926"/>
      <c r="HM130" s="926"/>
      <c r="HN130" s="926"/>
      <c r="HO130" s="926"/>
      <c r="HP130" s="926"/>
      <c r="HQ130" s="926"/>
      <c r="HR130" s="926"/>
      <c r="HS130" s="926"/>
      <c r="HT130" s="926"/>
      <c r="HU130" s="926"/>
      <c r="HV130" s="926"/>
      <c r="HW130" s="926"/>
      <c r="HX130" s="926"/>
      <c r="HY130" s="926"/>
      <c r="HZ130" s="926"/>
      <c r="IA130" s="926"/>
      <c r="IB130" s="926"/>
      <c r="IC130" s="926"/>
      <c r="ID130" s="926"/>
      <c r="IE130" s="926"/>
      <c r="IF130" s="926"/>
      <c r="IG130" s="926"/>
      <c r="IH130" s="926"/>
      <c r="II130" s="926"/>
      <c r="IJ130" s="926"/>
      <c r="IK130" s="926"/>
      <c r="IL130" s="926"/>
      <c r="IM130" s="926"/>
      <c r="IN130" s="926"/>
      <c r="IO130" s="926"/>
      <c r="IP130" s="926"/>
      <c r="IQ130" s="926"/>
      <c r="IR130" s="926"/>
      <c r="IS130" s="926"/>
      <c r="IT130" s="926"/>
      <c r="IU130" s="926"/>
      <c r="IV130" s="926"/>
    </row>
    <row r="131" spans="1:256" s="1183" customFormat="1" ht="15" customHeight="1">
      <c r="A131" s="1018"/>
      <c r="B131" s="1018"/>
      <c r="C131" s="1018"/>
      <c r="D131" s="1103"/>
      <c r="E131" s="1103"/>
      <c r="F131" s="1103"/>
      <c r="G131" s="1021"/>
      <c r="H131" s="1021"/>
      <c r="I131" s="926"/>
      <c r="J131" s="1022"/>
      <c r="K131" s="926"/>
      <c r="L131" s="926"/>
      <c r="M131" s="1022"/>
      <c r="N131" s="926"/>
      <c r="O131" s="926"/>
      <c r="P131" s="926"/>
      <c r="Q131" s="926"/>
      <c r="R131" s="926"/>
      <c r="S131" s="926"/>
      <c r="T131" s="926"/>
      <c r="U131" s="926"/>
      <c r="V131" s="926"/>
      <c r="W131" s="926"/>
      <c r="X131" s="926"/>
      <c r="Y131" s="926"/>
      <c r="Z131" s="926"/>
      <c r="AA131" s="926"/>
      <c r="AB131" s="926"/>
      <c r="AC131" s="926"/>
      <c r="AD131" s="926"/>
      <c r="AE131" s="926"/>
      <c r="AF131" s="926"/>
      <c r="AG131" s="926"/>
      <c r="AH131" s="926"/>
      <c r="AI131" s="926"/>
      <c r="AJ131" s="926"/>
      <c r="AK131" s="926"/>
      <c r="AL131" s="926"/>
      <c r="AM131" s="926"/>
      <c r="AN131" s="926"/>
      <c r="AO131" s="926"/>
      <c r="AP131" s="926"/>
      <c r="AQ131" s="926"/>
      <c r="AR131" s="926"/>
      <c r="AS131" s="926"/>
      <c r="AT131" s="926"/>
      <c r="AU131" s="926"/>
      <c r="AV131" s="926"/>
      <c r="AW131" s="926"/>
      <c r="AX131" s="926"/>
      <c r="AY131" s="926"/>
      <c r="AZ131" s="926"/>
      <c r="BA131" s="926"/>
      <c r="BB131" s="926"/>
      <c r="BC131" s="926"/>
      <c r="BD131" s="926"/>
      <c r="BE131" s="926"/>
      <c r="BF131" s="926"/>
      <c r="BG131" s="926"/>
      <c r="BH131" s="926"/>
      <c r="BI131" s="926"/>
      <c r="BJ131" s="926"/>
      <c r="BK131" s="926"/>
      <c r="BL131" s="926"/>
      <c r="BM131" s="926"/>
      <c r="BN131" s="926"/>
      <c r="BO131" s="926"/>
      <c r="BP131" s="926"/>
      <c r="BQ131" s="926"/>
      <c r="BR131" s="926"/>
      <c r="BS131" s="926"/>
      <c r="BT131" s="926"/>
      <c r="BU131" s="926"/>
      <c r="BV131" s="926"/>
      <c r="BW131" s="926"/>
      <c r="BX131" s="926"/>
      <c r="BY131" s="926"/>
      <c r="BZ131" s="926"/>
      <c r="CA131" s="926"/>
      <c r="CB131" s="926"/>
      <c r="CC131" s="926"/>
      <c r="CD131" s="926"/>
      <c r="CE131" s="926"/>
      <c r="CF131" s="926"/>
      <c r="CG131" s="926"/>
      <c r="CH131" s="926"/>
      <c r="CI131" s="926"/>
      <c r="CJ131" s="926"/>
      <c r="CK131" s="926"/>
      <c r="CL131" s="926"/>
      <c r="CM131" s="926"/>
      <c r="CN131" s="926"/>
      <c r="CO131" s="926"/>
      <c r="CP131" s="926"/>
      <c r="CQ131" s="926"/>
      <c r="CR131" s="926"/>
      <c r="CS131" s="926"/>
      <c r="CT131" s="926"/>
      <c r="CU131" s="926"/>
      <c r="CV131" s="926"/>
      <c r="CW131" s="926"/>
      <c r="CX131" s="926"/>
      <c r="CY131" s="926"/>
      <c r="CZ131" s="926"/>
      <c r="DA131" s="926"/>
      <c r="DB131" s="926"/>
      <c r="DC131" s="926"/>
      <c r="DD131" s="926"/>
      <c r="DE131" s="926"/>
      <c r="DF131" s="926"/>
      <c r="DG131" s="926"/>
      <c r="DH131" s="926"/>
      <c r="DI131" s="926"/>
      <c r="DJ131" s="926"/>
      <c r="DK131" s="926"/>
      <c r="DL131" s="926"/>
      <c r="DM131" s="926"/>
      <c r="DN131" s="926"/>
      <c r="DO131" s="926"/>
      <c r="DP131" s="926"/>
      <c r="DQ131" s="926"/>
      <c r="DR131" s="926"/>
      <c r="DS131" s="926"/>
      <c r="DT131" s="926"/>
      <c r="DU131" s="926"/>
      <c r="DV131" s="926"/>
      <c r="DW131" s="926"/>
      <c r="DX131" s="926"/>
      <c r="DY131" s="926"/>
      <c r="DZ131" s="926"/>
      <c r="EA131" s="926"/>
      <c r="EB131" s="926"/>
      <c r="EC131" s="926"/>
      <c r="ED131" s="926"/>
      <c r="EE131" s="926"/>
      <c r="EF131" s="926"/>
      <c r="EG131" s="926"/>
      <c r="EH131" s="926"/>
      <c r="EI131" s="926"/>
      <c r="EJ131" s="926"/>
      <c r="EK131" s="926"/>
      <c r="EL131" s="926"/>
      <c r="EM131" s="926"/>
      <c r="EN131" s="926"/>
      <c r="EO131" s="926"/>
      <c r="EP131" s="926"/>
      <c r="EQ131" s="926"/>
      <c r="ER131" s="926"/>
      <c r="ES131" s="926"/>
      <c r="ET131" s="926"/>
      <c r="EU131" s="926"/>
      <c r="EV131" s="926"/>
      <c r="EW131" s="926"/>
      <c r="EX131" s="926"/>
      <c r="EY131" s="926"/>
      <c r="EZ131" s="926"/>
      <c r="FA131" s="926"/>
      <c r="FB131" s="926"/>
      <c r="FC131" s="926"/>
      <c r="FD131" s="926"/>
      <c r="FE131" s="926"/>
      <c r="FF131" s="926"/>
      <c r="FG131" s="926"/>
      <c r="FH131" s="926"/>
      <c r="FI131" s="926"/>
      <c r="FJ131" s="926"/>
      <c r="FK131" s="926"/>
      <c r="FL131" s="926"/>
      <c r="FM131" s="926"/>
      <c r="FN131" s="926"/>
      <c r="FO131" s="926"/>
      <c r="FP131" s="926"/>
      <c r="FQ131" s="926"/>
      <c r="FR131" s="926"/>
      <c r="FS131" s="926"/>
      <c r="FT131" s="926"/>
      <c r="FU131" s="926"/>
      <c r="FV131" s="926"/>
      <c r="FW131" s="926"/>
      <c r="FX131" s="926"/>
      <c r="FY131" s="926"/>
      <c r="FZ131" s="926"/>
      <c r="GA131" s="926"/>
      <c r="GB131" s="926"/>
      <c r="GC131" s="926"/>
      <c r="GD131" s="926"/>
      <c r="GE131" s="926"/>
      <c r="GF131" s="926"/>
      <c r="GG131" s="926"/>
      <c r="GH131" s="926"/>
      <c r="GI131" s="926"/>
      <c r="GJ131" s="926"/>
      <c r="GK131" s="926"/>
      <c r="GL131" s="926"/>
      <c r="GM131" s="926"/>
      <c r="GN131" s="926"/>
      <c r="GO131" s="926"/>
      <c r="GP131" s="926"/>
      <c r="GQ131" s="926"/>
      <c r="GR131" s="926"/>
      <c r="GS131" s="926"/>
      <c r="GT131" s="926"/>
      <c r="GU131" s="926"/>
      <c r="GV131" s="926"/>
      <c r="GW131" s="926"/>
      <c r="GX131" s="926"/>
      <c r="GY131" s="926"/>
      <c r="GZ131" s="926"/>
      <c r="HA131" s="926"/>
      <c r="HB131" s="926"/>
      <c r="HC131" s="926"/>
      <c r="HD131" s="926"/>
      <c r="HE131" s="926"/>
      <c r="HF131" s="926"/>
      <c r="HG131" s="926"/>
      <c r="HH131" s="926"/>
      <c r="HI131" s="926"/>
      <c r="HJ131" s="926"/>
      <c r="HK131" s="926"/>
      <c r="HL131" s="926"/>
      <c r="HM131" s="926"/>
      <c r="HN131" s="926"/>
      <c r="HO131" s="926"/>
      <c r="HP131" s="926"/>
      <c r="HQ131" s="926"/>
      <c r="HR131" s="926"/>
      <c r="HS131" s="926"/>
      <c r="HT131" s="926"/>
      <c r="HU131" s="926"/>
      <c r="HV131" s="926"/>
      <c r="HW131" s="926"/>
      <c r="HX131" s="926"/>
      <c r="HY131" s="926"/>
      <c r="HZ131" s="926"/>
      <c r="IA131" s="926"/>
      <c r="IB131" s="926"/>
      <c r="IC131" s="926"/>
      <c r="ID131" s="926"/>
      <c r="IE131" s="926"/>
      <c r="IF131" s="926"/>
      <c r="IG131" s="926"/>
      <c r="IH131" s="926"/>
      <c r="II131" s="926"/>
      <c r="IJ131" s="926"/>
      <c r="IK131" s="926"/>
      <c r="IL131" s="926"/>
      <c r="IM131" s="926"/>
      <c r="IN131" s="926"/>
      <c r="IO131" s="926"/>
      <c r="IP131" s="926"/>
      <c r="IQ131" s="926"/>
      <c r="IR131" s="926"/>
      <c r="IS131" s="926"/>
      <c r="IT131" s="926"/>
      <c r="IU131" s="926"/>
      <c r="IV131" s="926"/>
    </row>
    <row r="132" spans="1:256" s="1183" customFormat="1" ht="15" customHeight="1">
      <c r="A132" s="1018"/>
      <c r="B132" s="1018"/>
      <c r="C132" s="1018"/>
      <c r="D132" s="1103"/>
      <c r="E132" s="1103"/>
      <c r="F132" s="1103"/>
      <c r="G132" s="1021"/>
      <c r="H132" s="1021"/>
      <c r="I132" s="926"/>
      <c r="J132" s="1022"/>
      <c r="K132" s="926"/>
      <c r="L132" s="926"/>
      <c r="M132" s="1022"/>
      <c r="N132" s="926"/>
      <c r="O132" s="926"/>
      <c r="P132" s="926"/>
      <c r="Q132" s="926"/>
      <c r="R132" s="926"/>
      <c r="S132" s="926"/>
      <c r="T132" s="926"/>
      <c r="U132" s="926"/>
      <c r="V132" s="926"/>
      <c r="W132" s="926"/>
      <c r="X132" s="926"/>
      <c r="Y132" s="926"/>
      <c r="Z132" s="926"/>
      <c r="AA132" s="926"/>
      <c r="AB132" s="926"/>
      <c r="AC132" s="926"/>
      <c r="AD132" s="926"/>
      <c r="AE132" s="926"/>
      <c r="AF132" s="926"/>
      <c r="AG132" s="926"/>
      <c r="AH132" s="926"/>
      <c r="AI132" s="926"/>
      <c r="AJ132" s="926"/>
      <c r="AK132" s="926"/>
      <c r="AL132" s="926"/>
      <c r="AM132" s="926"/>
      <c r="AN132" s="926"/>
      <c r="AO132" s="926"/>
      <c r="AP132" s="926"/>
      <c r="AQ132" s="926"/>
      <c r="AR132" s="926"/>
      <c r="AS132" s="926"/>
      <c r="AT132" s="926"/>
      <c r="AU132" s="926"/>
      <c r="AV132" s="926"/>
      <c r="AW132" s="926"/>
      <c r="AX132" s="926"/>
      <c r="AY132" s="926"/>
      <c r="AZ132" s="926"/>
      <c r="BA132" s="926"/>
      <c r="BB132" s="926"/>
      <c r="BC132" s="926"/>
      <c r="BD132" s="926"/>
      <c r="BE132" s="926"/>
      <c r="BF132" s="926"/>
      <c r="BG132" s="926"/>
      <c r="BH132" s="926"/>
      <c r="BI132" s="926"/>
      <c r="BJ132" s="926"/>
      <c r="BK132" s="926"/>
      <c r="BL132" s="926"/>
      <c r="BM132" s="926"/>
      <c r="BN132" s="926"/>
      <c r="BO132" s="926"/>
      <c r="BP132" s="926"/>
      <c r="BQ132" s="926"/>
      <c r="BR132" s="926"/>
      <c r="BS132" s="926"/>
      <c r="BT132" s="926"/>
      <c r="BU132" s="926"/>
      <c r="BV132" s="926"/>
      <c r="BW132" s="926"/>
      <c r="BX132" s="926"/>
      <c r="BY132" s="926"/>
      <c r="BZ132" s="926"/>
      <c r="CA132" s="926"/>
      <c r="CB132" s="926"/>
      <c r="CC132" s="926"/>
      <c r="CD132" s="926"/>
      <c r="CE132" s="926"/>
      <c r="CF132" s="926"/>
      <c r="CG132" s="926"/>
      <c r="CH132" s="926"/>
      <c r="CI132" s="926"/>
      <c r="CJ132" s="926"/>
      <c r="CK132" s="926"/>
      <c r="CL132" s="926"/>
      <c r="CM132" s="926"/>
      <c r="CN132" s="926"/>
      <c r="CO132" s="926"/>
      <c r="CP132" s="926"/>
      <c r="CQ132" s="926"/>
      <c r="CR132" s="926"/>
      <c r="CS132" s="926"/>
      <c r="CT132" s="926"/>
      <c r="CU132" s="926"/>
      <c r="CV132" s="926"/>
      <c r="CW132" s="926"/>
      <c r="CX132" s="926"/>
      <c r="CY132" s="926"/>
      <c r="CZ132" s="926"/>
      <c r="DA132" s="926"/>
      <c r="DB132" s="926"/>
      <c r="DC132" s="926"/>
      <c r="DD132" s="926"/>
      <c r="DE132" s="926"/>
      <c r="DF132" s="926"/>
      <c r="DG132" s="926"/>
      <c r="DH132" s="926"/>
      <c r="DI132" s="926"/>
      <c r="DJ132" s="926"/>
      <c r="DK132" s="926"/>
      <c r="DL132" s="926"/>
      <c r="DM132" s="926"/>
      <c r="DN132" s="926"/>
      <c r="DO132" s="926"/>
      <c r="DP132" s="926"/>
      <c r="DQ132" s="926"/>
      <c r="DR132" s="926"/>
      <c r="DS132" s="926"/>
      <c r="DT132" s="926"/>
      <c r="DU132" s="926"/>
      <c r="DV132" s="926"/>
      <c r="DW132" s="926"/>
      <c r="DX132" s="926"/>
      <c r="DY132" s="926"/>
      <c r="DZ132" s="926"/>
      <c r="EA132" s="926"/>
      <c r="EB132" s="926"/>
      <c r="EC132" s="926"/>
      <c r="ED132" s="926"/>
      <c r="EE132" s="926"/>
      <c r="EF132" s="926"/>
      <c r="EG132" s="926"/>
      <c r="EH132" s="926"/>
      <c r="EI132" s="926"/>
      <c r="EJ132" s="926"/>
      <c r="EK132" s="926"/>
      <c r="EL132" s="926"/>
      <c r="EM132" s="926"/>
      <c r="EN132" s="926"/>
      <c r="EO132" s="926"/>
      <c r="EP132" s="926"/>
      <c r="EQ132" s="926"/>
      <c r="ER132" s="926"/>
      <c r="ES132" s="926"/>
      <c r="ET132" s="926"/>
      <c r="EU132" s="926"/>
      <c r="EV132" s="926"/>
      <c r="EW132" s="926"/>
      <c r="EX132" s="926"/>
      <c r="EY132" s="926"/>
      <c r="EZ132" s="926"/>
      <c r="FA132" s="926"/>
      <c r="FB132" s="926"/>
      <c r="FC132" s="926"/>
      <c r="FD132" s="926"/>
      <c r="FE132" s="926"/>
      <c r="FF132" s="926"/>
      <c r="FG132" s="926"/>
      <c r="FH132" s="926"/>
      <c r="FI132" s="926"/>
      <c r="FJ132" s="926"/>
      <c r="FK132" s="926"/>
      <c r="FL132" s="926"/>
      <c r="FM132" s="926"/>
      <c r="FN132" s="926"/>
      <c r="FO132" s="926"/>
      <c r="FP132" s="926"/>
      <c r="FQ132" s="926"/>
      <c r="FR132" s="926"/>
      <c r="FS132" s="926"/>
      <c r="FT132" s="926"/>
      <c r="FU132" s="926"/>
      <c r="FV132" s="926"/>
      <c r="FW132" s="926"/>
      <c r="FX132" s="926"/>
      <c r="FY132" s="926"/>
      <c r="FZ132" s="926"/>
      <c r="GA132" s="926"/>
      <c r="GB132" s="926"/>
      <c r="GC132" s="926"/>
      <c r="GD132" s="926"/>
      <c r="GE132" s="926"/>
      <c r="GF132" s="926"/>
      <c r="GG132" s="926"/>
      <c r="GH132" s="926"/>
      <c r="GI132" s="926"/>
      <c r="GJ132" s="926"/>
      <c r="GK132" s="926"/>
      <c r="GL132" s="926"/>
      <c r="GM132" s="926"/>
      <c r="GN132" s="926"/>
      <c r="GO132" s="926"/>
      <c r="GP132" s="926"/>
      <c r="GQ132" s="926"/>
      <c r="GR132" s="926"/>
      <c r="GS132" s="926"/>
      <c r="GT132" s="926"/>
      <c r="GU132" s="926"/>
      <c r="GV132" s="926"/>
      <c r="GW132" s="926"/>
      <c r="GX132" s="926"/>
      <c r="GY132" s="926"/>
      <c r="GZ132" s="926"/>
      <c r="HA132" s="926"/>
      <c r="HB132" s="926"/>
      <c r="HC132" s="926"/>
      <c r="HD132" s="926"/>
      <c r="HE132" s="926"/>
      <c r="HF132" s="926"/>
      <c r="HG132" s="926"/>
      <c r="HH132" s="926"/>
      <c r="HI132" s="926"/>
      <c r="HJ132" s="926"/>
      <c r="HK132" s="926"/>
      <c r="HL132" s="926"/>
      <c r="HM132" s="926"/>
      <c r="HN132" s="926"/>
      <c r="HO132" s="926"/>
      <c r="HP132" s="926"/>
      <c r="HQ132" s="926"/>
      <c r="HR132" s="926"/>
      <c r="HS132" s="926"/>
      <c r="HT132" s="926"/>
      <c r="HU132" s="926"/>
      <c r="HV132" s="926"/>
      <c r="HW132" s="926"/>
      <c r="HX132" s="926"/>
      <c r="HY132" s="926"/>
      <c r="HZ132" s="926"/>
      <c r="IA132" s="926"/>
      <c r="IB132" s="926"/>
      <c r="IC132" s="926"/>
      <c r="ID132" s="926"/>
      <c r="IE132" s="926"/>
      <c r="IF132" s="926"/>
      <c r="IG132" s="926"/>
      <c r="IH132" s="926"/>
      <c r="II132" s="926"/>
      <c r="IJ132" s="926"/>
      <c r="IK132" s="926"/>
      <c r="IL132" s="926"/>
      <c r="IM132" s="926"/>
      <c r="IN132" s="926"/>
      <c r="IO132" s="926"/>
      <c r="IP132" s="926"/>
      <c r="IQ132" s="926"/>
      <c r="IR132" s="926"/>
      <c r="IS132" s="926"/>
      <c r="IT132" s="926"/>
      <c r="IU132" s="926"/>
      <c r="IV132" s="926"/>
    </row>
    <row r="133" spans="1:256" s="1183" customFormat="1" ht="15" customHeight="1">
      <c r="A133" s="1018"/>
      <c r="B133" s="1018"/>
      <c r="C133" s="1018"/>
      <c r="D133" s="1103"/>
      <c r="E133" s="1103"/>
      <c r="F133" s="1103"/>
      <c r="G133" s="1021"/>
      <c r="H133" s="1021"/>
      <c r="I133" s="926"/>
      <c r="J133" s="1022"/>
      <c r="K133" s="926"/>
      <c r="L133" s="926"/>
      <c r="M133" s="1022"/>
      <c r="N133" s="926"/>
      <c r="O133" s="926"/>
      <c r="P133" s="926"/>
      <c r="Q133" s="926"/>
      <c r="R133" s="926"/>
      <c r="S133" s="926"/>
      <c r="T133" s="926"/>
      <c r="U133" s="926"/>
      <c r="V133" s="926"/>
      <c r="W133" s="926"/>
      <c r="X133" s="926"/>
      <c r="Y133" s="926"/>
      <c r="Z133" s="926"/>
      <c r="AA133" s="926"/>
      <c r="AB133" s="926"/>
      <c r="AC133" s="926"/>
      <c r="AD133" s="926"/>
      <c r="AE133" s="926"/>
      <c r="AF133" s="926"/>
      <c r="AG133" s="926"/>
      <c r="AH133" s="926"/>
      <c r="AI133" s="926"/>
      <c r="AJ133" s="926"/>
      <c r="AK133" s="926"/>
      <c r="AL133" s="926"/>
      <c r="AM133" s="926"/>
      <c r="AN133" s="926"/>
      <c r="AO133" s="926"/>
      <c r="AP133" s="926"/>
      <c r="AQ133" s="926"/>
      <c r="AR133" s="926"/>
      <c r="AS133" s="926"/>
      <c r="AT133" s="926"/>
      <c r="AU133" s="926"/>
      <c r="AV133" s="926"/>
      <c r="AW133" s="926"/>
      <c r="AX133" s="926"/>
      <c r="AY133" s="926"/>
      <c r="AZ133" s="926"/>
      <c r="BA133" s="926"/>
      <c r="BB133" s="926"/>
      <c r="BC133" s="926"/>
      <c r="BD133" s="926"/>
      <c r="BE133" s="926"/>
      <c r="BF133" s="926"/>
      <c r="BG133" s="926"/>
      <c r="BH133" s="926"/>
      <c r="BI133" s="926"/>
      <c r="BJ133" s="926"/>
      <c r="BK133" s="926"/>
      <c r="BL133" s="926"/>
      <c r="BM133" s="926"/>
      <c r="BN133" s="926"/>
      <c r="BO133" s="926"/>
      <c r="BP133" s="926"/>
      <c r="BQ133" s="926"/>
      <c r="BR133" s="926"/>
      <c r="BS133" s="926"/>
      <c r="BT133" s="926"/>
      <c r="BU133" s="926"/>
      <c r="BV133" s="926"/>
      <c r="BW133" s="926"/>
      <c r="BX133" s="926"/>
      <c r="BY133" s="926"/>
      <c r="BZ133" s="926"/>
      <c r="CA133" s="926"/>
      <c r="CB133" s="926"/>
      <c r="CC133" s="926"/>
      <c r="CD133" s="926"/>
      <c r="CE133" s="926"/>
      <c r="CF133" s="926"/>
      <c r="CG133" s="926"/>
      <c r="CH133" s="926"/>
      <c r="CI133" s="926"/>
      <c r="CJ133" s="926"/>
      <c r="CK133" s="926"/>
      <c r="CL133" s="926"/>
      <c r="CM133" s="926"/>
      <c r="CN133" s="926"/>
      <c r="CO133" s="926"/>
      <c r="CP133" s="926"/>
      <c r="CQ133" s="926"/>
      <c r="CR133" s="926"/>
      <c r="CS133" s="926"/>
      <c r="CT133" s="926"/>
      <c r="CU133" s="926"/>
      <c r="CV133" s="926"/>
      <c r="CW133" s="926"/>
      <c r="CX133" s="926"/>
      <c r="CY133" s="926"/>
      <c r="CZ133" s="926"/>
      <c r="DA133" s="926"/>
      <c r="DB133" s="926"/>
      <c r="DC133" s="926"/>
      <c r="DD133" s="926"/>
      <c r="DE133" s="926"/>
      <c r="DF133" s="926"/>
      <c r="DG133" s="926"/>
      <c r="DH133" s="926"/>
      <c r="DI133" s="926"/>
      <c r="DJ133" s="926"/>
      <c r="DK133" s="926"/>
      <c r="DL133" s="926"/>
      <c r="DM133" s="926"/>
      <c r="DN133" s="926"/>
      <c r="DO133" s="926"/>
      <c r="DP133" s="926"/>
      <c r="DQ133" s="926"/>
      <c r="DR133" s="926"/>
      <c r="DS133" s="926"/>
      <c r="DT133" s="926"/>
      <c r="DU133" s="926"/>
      <c r="DV133" s="926"/>
      <c r="DW133" s="926"/>
      <c r="DX133" s="926"/>
      <c r="DY133" s="926"/>
      <c r="DZ133" s="926"/>
      <c r="EA133" s="926"/>
      <c r="EB133" s="926"/>
      <c r="EC133" s="926"/>
      <c r="ED133" s="926"/>
      <c r="EE133" s="926"/>
      <c r="EF133" s="926"/>
      <c r="EG133" s="926"/>
      <c r="EH133" s="926"/>
      <c r="EI133" s="926"/>
      <c r="EJ133" s="926"/>
      <c r="EK133" s="926"/>
      <c r="EL133" s="926"/>
      <c r="EM133" s="926"/>
      <c r="EN133" s="926"/>
      <c r="EO133" s="926"/>
      <c r="EP133" s="926"/>
      <c r="EQ133" s="926"/>
      <c r="ER133" s="926"/>
      <c r="ES133" s="926"/>
      <c r="ET133" s="926"/>
      <c r="EU133" s="926"/>
      <c r="EV133" s="926"/>
      <c r="EW133" s="926"/>
      <c r="EX133" s="926"/>
      <c r="EY133" s="926"/>
      <c r="EZ133" s="926"/>
      <c r="FA133" s="926"/>
      <c r="FB133" s="926"/>
      <c r="FC133" s="926"/>
      <c r="FD133" s="926"/>
      <c r="FE133" s="926"/>
      <c r="FF133" s="926"/>
      <c r="FG133" s="926"/>
      <c r="FH133" s="926"/>
      <c r="FI133" s="926"/>
      <c r="FJ133" s="926"/>
      <c r="FK133" s="926"/>
      <c r="FL133" s="926"/>
      <c r="FM133" s="926"/>
      <c r="FN133" s="926"/>
      <c r="FO133" s="926"/>
      <c r="FP133" s="926"/>
      <c r="FQ133" s="926"/>
      <c r="FR133" s="926"/>
      <c r="FS133" s="926"/>
      <c r="FT133" s="926"/>
      <c r="FU133" s="926"/>
      <c r="FV133" s="926"/>
      <c r="FW133" s="926"/>
      <c r="FX133" s="926"/>
      <c r="FY133" s="926"/>
      <c r="FZ133" s="926"/>
      <c r="GA133" s="926"/>
      <c r="GB133" s="926"/>
      <c r="GC133" s="926"/>
      <c r="GD133" s="926"/>
      <c r="GE133" s="926"/>
      <c r="GF133" s="926"/>
      <c r="GG133" s="926"/>
      <c r="GH133" s="926"/>
      <c r="GI133" s="926"/>
      <c r="GJ133" s="926"/>
      <c r="GK133" s="926"/>
      <c r="GL133" s="926"/>
      <c r="GM133" s="926"/>
      <c r="GN133" s="926"/>
      <c r="GO133" s="926"/>
      <c r="GP133" s="926"/>
      <c r="GQ133" s="926"/>
      <c r="GR133" s="926"/>
      <c r="GS133" s="926"/>
      <c r="GT133" s="926"/>
      <c r="GU133" s="926"/>
      <c r="GV133" s="926"/>
      <c r="GW133" s="926"/>
      <c r="GX133" s="926"/>
      <c r="GY133" s="926"/>
      <c r="GZ133" s="926"/>
      <c r="HA133" s="926"/>
      <c r="HB133" s="926"/>
      <c r="HC133" s="926"/>
      <c r="HD133" s="926"/>
      <c r="HE133" s="926"/>
      <c r="HF133" s="926"/>
      <c r="HG133" s="926"/>
      <c r="HH133" s="926"/>
      <c r="HI133" s="926"/>
      <c r="HJ133" s="926"/>
      <c r="HK133" s="926"/>
      <c r="HL133" s="926"/>
      <c r="HM133" s="926"/>
      <c r="HN133" s="926"/>
      <c r="HO133" s="926"/>
      <c r="HP133" s="926"/>
      <c r="HQ133" s="926"/>
      <c r="HR133" s="926"/>
      <c r="HS133" s="926"/>
      <c r="HT133" s="926"/>
      <c r="HU133" s="926"/>
      <c r="HV133" s="926"/>
      <c r="HW133" s="926"/>
      <c r="HX133" s="926"/>
      <c r="HY133" s="926"/>
      <c r="HZ133" s="926"/>
      <c r="IA133" s="926"/>
      <c r="IB133" s="926"/>
      <c r="IC133" s="926"/>
      <c r="ID133" s="926"/>
      <c r="IE133" s="926"/>
      <c r="IF133" s="926"/>
      <c r="IG133" s="926"/>
      <c r="IH133" s="926"/>
      <c r="II133" s="926"/>
      <c r="IJ133" s="926"/>
      <c r="IK133" s="926"/>
      <c r="IL133" s="926"/>
      <c r="IM133" s="926"/>
      <c r="IN133" s="926"/>
      <c r="IO133" s="926"/>
      <c r="IP133" s="926"/>
      <c r="IQ133" s="926"/>
      <c r="IR133" s="926"/>
      <c r="IS133" s="926"/>
      <c r="IT133" s="926"/>
      <c r="IU133" s="926"/>
      <c r="IV133" s="926"/>
    </row>
    <row r="134" spans="1:256" s="1183" customFormat="1" ht="15" customHeight="1">
      <c r="A134" s="1018"/>
      <c r="B134" s="1018"/>
      <c r="C134" s="1018"/>
      <c r="D134" s="1103"/>
      <c r="E134" s="1103"/>
      <c r="F134" s="1103"/>
      <c r="G134" s="1021"/>
      <c r="H134" s="1021"/>
      <c r="I134" s="926"/>
      <c r="J134" s="1022"/>
      <c r="K134" s="926"/>
      <c r="L134" s="926"/>
      <c r="M134" s="1022"/>
      <c r="N134" s="926"/>
      <c r="O134" s="926"/>
      <c r="P134" s="926"/>
      <c r="Q134" s="926"/>
      <c r="R134" s="926"/>
      <c r="S134" s="926"/>
      <c r="T134" s="926"/>
      <c r="U134" s="926"/>
      <c r="V134" s="926"/>
      <c r="W134" s="926"/>
      <c r="X134" s="926"/>
      <c r="Y134" s="926"/>
      <c r="Z134" s="926"/>
      <c r="AA134" s="926"/>
      <c r="AB134" s="926"/>
      <c r="AC134" s="926"/>
      <c r="AD134" s="926"/>
      <c r="AE134" s="926"/>
      <c r="AF134" s="926"/>
      <c r="AG134" s="926"/>
      <c r="AH134" s="926"/>
      <c r="AI134" s="926"/>
      <c r="AJ134" s="926"/>
      <c r="AK134" s="926"/>
      <c r="AL134" s="926"/>
      <c r="AM134" s="926"/>
      <c r="AN134" s="926"/>
      <c r="AO134" s="926"/>
      <c r="AP134" s="926"/>
      <c r="AQ134" s="926"/>
      <c r="AR134" s="926"/>
      <c r="AS134" s="926"/>
      <c r="AT134" s="926"/>
      <c r="AU134" s="926"/>
      <c r="AV134" s="926"/>
      <c r="AW134" s="926"/>
      <c r="AX134" s="926"/>
      <c r="AY134" s="926"/>
      <c r="AZ134" s="926"/>
      <c r="BA134" s="926"/>
      <c r="BB134" s="926"/>
      <c r="BC134" s="926"/>
      <c r="BD134" s="926"/>
      <c r="BE134" s="926"/>
      <c r="BF134" s="926"/>
      <c r="BG134" s="926"/>
      <c r="BH134" s="926"/>
      <c r="BI134" s="926"/>
      <c r="BJ134" s="926"/>
      <c r="BK134" s="926"/>
      <c r="BL134" s="926"/>
      <c r="BM134" s="926"/>
      <c r="BN134" s="926"/>
      <c r="BO134" s="926"/>
      <c r="BP134" s="926"/>
      <c r="BQ134" s="926"/>
      <c r="BR134" s="926"/>
      <c r="BS134" s="926"/>
      <c r="BT134" s="926"/>
      <c r="BU134" s="926"/>
      <c r="BV134" s="926"/>
      <c r="BW134" s="926"/>
      <c r="BX134" s="926"/>
      <c r="BY134" s="926"/>
      <c r="BZ134" s="926"/>
      <c r="CA134" s="926"/>
      <c r="CB134" s="926"/>
      <c r="CC134" s="926"/>
      <c r="CD134" s="926"/>
      <c r="CE134" s="926"/>
      <c r="CF134" s="926"/>
      <c r="CG134" s="926"/>
      <c r="CH134" s="926"/>
      <c r="CI134" s="926"/>
      <c r="CJ134" s="926"/>
      <c r="CK134" s="926"/>
      <c r="CL134" s="926"/>
      <c r="CM134" s="926"/>
      <c r="CN134" s="926"/>
      <c r="CO134" s="926"/>
      <c r="CP134" s="926"/>
      <c r="CQ134" s="926"/>
      <c r="CR134" s="926"/>
      <c r="CS134" s="926"/>
      <c r="CT134" s="926"/>
      <c r="CU134" s="926"/>
      <c r="CV134" s="926"/>
      <c r="CW134" s="926"/>
      <c r="CX134" s="926"/>
      <c r="CY134" s="926"/>
      <c r="CZ134" s="926"/>
      <c r="DA134" s="926"/>
      <c r="DB134" s="926"/>
      <c r="DC134" s="926"/>
      <c r="DD134" s="926"/>
      <c r="DE134" s="926"/>
      <c r="DF134" s="926"/>
      <c r="DG134" s="926"/>
      <c r="DH134" s="926"/>
      <c r="DI134" s="926"/>
      <c r="DJ134" s="926"/>
      <c r="DK134" s="926"/>
      <c r="DL134" s="926"/>
      <c r="DM134" s="926"/>
      <c r="DN134" s="926"/>
      <c r="DO134" s="926"/>
      <c r="DP134" s="926"/>
      <c r="DQ134" s="926"/>
      <c r="DR134" s="926"/>
      <c r="DS134" s="926"/>
      <c r="DT134" s="926"/>
      <c r="DU134" s="926"/>
      <c r="DV134" s="926"/>
      <c r="DW134" s="926"/>
      <c r="DX134" s="926"/>
      <c r="DY134" s="926"/>
      <c r="DZ134" s="926"/>
      <c r="EA134" s="926"/>
      <c r="EB134" s="926"/>
      <c r="EC134" s="926"/>
      <c r="ED134" s="926"/>
      <c r="EE134" s="926"/>
      <c r="EF134" s="926"/>
      <c r="EG134" s="926"/>
      <c r="EH134" s="926"/>
      <c r="EI134" s="926"/>
      <c r="EJ134" s="926"/>
      <c r="EK134" s="926"/>
      <c r="EL134" s="926"/>
      <c r="EM134" s="926"/>
      <c r="EN134" s="926"/>
      <c r="EO134" s="926"/>
      <c r="EP134" s="926"/>
      <c r="EQ134" s="926"/>
      <c r="ER134" s="926"/>
      <c r="ES134" s="926"/>
      <c r="ET134" s="926"/>
      <c r="EU134" s="926"/>
      <c r="EV134" s="926"/>
      <c r="EW134" s="926"/>
      <c r="EX134" s="926"/>
      <c r="EY134" s="926"/>
      <c r="EZ134" s="926"/>
      <c r="FA134" s="926"/>
      <c r="FB134" s="926"/>
      <c r="FC134" s="926"/>
      <c r="FD134" s="926"/>
      <c r="FE134" s="926"/>
      <c r="FF134" s="926"/>
      <c r="FG134" s="926"/>
      <c r="FH134" s="926"/>
      <c r="FI134" s="926"/>
      <c r="FJ134" s="926"/>
      <c r="FK134" s="926"/>
      <c r="FL134" s="926"/>
      <c r="FM134" s="926"/>
      <c r="FN134" s="926"/>
      <c r="FO134" s="926"/>
      <c r="FP134" s="926"/>
      <c r="FQ134" s="926"/>
      <c r="FR134" s="926"/>
      <c r="FS134" s="926"/>
      <c r="FT134" s="926"/>
      <c r="FU134" s="926"/>
      <c r="FV134" s="926"/>
      <c r="FW134" s="926"/>
      <c r="FX134" s="926"/>
      <c r="FY134" s="926"/>
      <c r="FZ134" s="926"/>
      <c r="GA134" s="926"/>
      <c r="GB134" s="926"/>
      <c r="GC134" s="926"/>
      <c r="GD134" s="926"/>
      <c r="GE134" s="926"/>
      <c r="GF134" s="926"/>
      <c r="GG134" s="926"/>
      <c r="GH134" s="926"/>
      <c r="GI134" s="926"/>
      <c r="GJ134" s="926"/>
      <c r="GK134" s="926"/>
      <c r="GL134" s="926"/>
      <c r="GM134" s="926"/>
      <c r="GN134" s="926"/>
      <c r="GO134" s="926"/>
      <c r="GP134" s="926"/>
      <c r="GQ134" s="926"/>
      <c r="GR134" s="926"/>
      <c r="GS134" s="926"/>
      <c r="GT134" s="926"/>
      <c r="GU134" s="926"/>
      <c r="GV134" s="926"/>
      <c r="GW134" s="926"/>
      <c r="GX134" s="926"/>
      <c r="GY134" s="926"/>
      <c r="GZ134" s="926"/>
      <c r="HA134" s="926"/>
      <c r="HB134" s="926"/>
      <c r="HC134" s="926"/>
      <c r="HD134" s="926"/>
      <c r="HE134" s="926"/>
      <c r="HF134" s="926"/>
      <c r="HG134" s="926"/>
      <c r="HH134" s="926"/>
      <c r="HI134" s="926"/>
      <c r="HJ134" s="926"/>
      <c r="HK134" s="926"/>
      <c r="HL134" s="926"/>
      <c r="HM134" s="926"/>
      <c r="HN134" s="926"/>
      <c r="HO134" s="926"/>
      <c r="HP134" s="926"/>
      <c r="HQ134" s="926"/>
      <c r="HR134" s="926"/>
      <c r="HS134" s="926"/>
      <c r="HT134" s="926"/>
      <c r="HU134" s="926"/>
      <c r="HV134" s="926"/>
      <c r="HW134" s="926"/>
      <c r="HX134" s="926"/>
      <c r="HY134" s="926"/>
      <c r="HZ134" s="926"/>
      <c r="IA134" s="926"/>
      <c r="IB134" s="926"/>
      <c r="IC134" s="926"/>
      <c r="ID134" s="926"/>
      <c r="IE134" s="926"/>
      <c r="IF134" s="926"/>
      <c r="IG134" s="926"/>
      <c r="IH134" s="926"/>
      <c r="II134" s="926"/>
      <c r="IJ134" s="926"/>
      <c r="IK134" s="926"/>
      <c r="IL134" s="926"/>
      <c r="IM134" s="926"/>
      <c r="IN134" s="926"/>
      <c r="IO134" s="926"/>
      <c r="IP134" s="926"/>
      <c r="IQ134" s="926"/>
      <c r="IR134" s="926"/>
      <c r="IS134" s="926"/>
      <c r="IT134" s="926"/>
      <c r="IU134" s="926"/>
      <c r="IV134" s="926"/>
    </row>
    <row r="135" spans="1:256" s="1183" customFormat="1" ht="15" customHeight="1">
      <c r="A135" s="1018"/>
      <c r="B135" s="1018"/>
      <c r="C135" s="1018"/>
      <c r="D135" s="1103"/>
      <c r="E135" s="1103"/>
      <c r="F135" s="1103"/>
      <c r="G135" s="1021"/>
      <c r="H135" s="1021"/>
      <c r="I135" s="926"/>
      <c r="J135" s="1022"/>
      <c r="K135" s="926"/>
      <c r="L135" s="926"/>
      <c r="M135" s="1022"/>
      <c r="N135" s="926"/>
      <c r="O135" s="926"/>
      <c r="P135" s="926"/>
      <c r="Q135" s="926"/>
      <c r="R135" s="926"/>
      <c r="S135" s="926"/>
      <c r="T135" s="926"/>
      <c r="U135" s="926"/>
      <c r="V135" s="926"/>
      <c r="W135" s="926"/>
      <c r="X135" s="926"/>
      <c r="Y135" s="926"/>
      <c r="Z135" s="926"/>
      <c r="AA135" s="926"/>
      <c r="AB135" s="926"/>
      <c r="AC135" s="926"/>
      <c r="AD135" s="926"/>
      <c r="AE135" s="926"/>
      <c r="AF135" s="926"/>
      <c r="AG135" s="926"/>
      <c r="AH135" s="926"/>
      <c r="AI135" s="926"/>
      <c r="AJ135" s="926"/>
      <c r="AK135" s="926"/>
      <c r="AL135" s="926"/>
      <c r="AM135" s="926"/>
      <c r="AN135" s="926"/>
      <c r="AO135" s="926"/>
      <c r="AP135" s="926"/>
      <c r="AQ135" s="926"/>
      <c r="AR135" s="926"/>
      <c r="AS135" s="926"/>
      <c r="AT135" s="926"/>
      <c r="AU135" s="926"/>
      <c r="AV135" s="926"/>
      <c r="AW135" s="926"/>
      <c r="AX135" s="926"/>
      <c r="AY135" s="926"/>
      <c r="AZ135" s="926"/>
      <c r="BA135" s="926"/>
      <c r="BB135" s="926"/>
      <c r="BC135" s="926"/>
      <c r="BD135" s="926"/>
      <c r="BE135" s="926"/>
      <c r="BF135" s="926"/>
      <c r="BG135" s="926"/>
      <c r="BH135" s="926"/>
      <c r="BI135" s="926"/>
      <c r="BJ135" s="926"/>
      <c r="BK135" s="926"/>
      <c r="BL135" s="926"/>
      <c r="BM135" s="926"/>
      <c r="BN135" s="926"/>
      <c r="BO135" s="926"/>
      <c r="BP135" s="926"/>
      <c r="BQ135" s="926"/>
      <c r="BR135" s="926"/>
      <c r="BS135" s="926"/>
      <c r="BT135" s="926"/>
      <c r="BU135" s="926"/>
      <c r="BV135" s="926"/>
      <c r="BW135" s="926"/>
      <c r="BX135" s="926"/>
      <c r="BY135" s="926"/>
      <c r="BZ135" s="926"/>
      <c r="CA135" s="926"/>
      <c r="CB135" s="926"/>
      <c r="CC135" s="926"/>
      <c r="CD135" s="926"/>
      <c r="CE135" s="926"/>
      <c r="CF135" s="926"/>
      <c r="CG135" s="926"/>
      <c r="CH135" s="926"/>
      <c r="CI135" s="926"/>
      <c r="CJ135" s="926"/>
      <c r="CK135" s="926"/>
      <c r="CL135" s="926"/>
      <c r="CM135" s="926"/>
      <c r="CN135" s="926"/>
      <c r="CO135" s="926"/>
      <c r="CP135" s="926"/>
      <c r="CQ135" s="926"/>
      <c r="CR135" s="926"/>
      <c r="CS135" s="926"/>
      <c r="CT135" s="926"/>
      <c r="CU135" s="926"/>
      <c r="CV135" s="926"/>
      <c r="CW135" s="926"/>
      <c r="CX135" s="926"/>
      <c r="CY135" s="926"/>
      <c r="CZ135" s="926"/>
      <c r="DA135" s="926"/>
      <c r="DB135" s="926"/>
      <c r="DC135" s="926"/>
      <c r="DD135" s="926"/>
      <c r="DE135" s="926"/>
      <c r="DF135" s="926"/>
      <c r="DG135" s="926"/>
      <c r="DH135" s="926"/>
      <c r="DI135" s="926"/>
      <c r="DJ135" s="926"/>
      <c r="DK135" s="926"/>
      <c r="DL135" s="926"/>
      <c r="DM135" s="926"/>
      <c r="DN135" s="926"/>
      <c r="DO135" s="926"/>
      <c r="DP135" s="926"/>
      <c r="DQ135" s="926"/>
      <c r="DR135" s="926"/>
      <c r="DS135" s="926"/>
      <c r="DT135" s="926"/>
      <c r="DU135" s="926"/>
      <c r="DV135" s="926"/>
      <c r="DW135" s="926"/>
      <c r="DX135" s="926"/>
      <c r="DY135" s="926"/>
      <c r="DZ135" s="926"/>
      <c r="EA135" s="926"/>
      <c r="EB135" s="926"/>
      <c r="EC135" s="926"/>
      <c r="ED135" s="926"/>
      <c r="EE135" s="926"/>
      <c r="EF135" s="926"/>
      <c r="EG135" s="926"/>
      <c r="EH135" s="926"/>
      <c r="EI135" s="926"/>
      <c r="EJ135" s="926"/>
      <c r="EK135" s="926"/>
      <c r="EL135" s="926"/>
      <c r="EM135" s="926"/>
      <c r="EN135" s="926"/>
      <c r="EO135" s="926"/>
      <c r="EP135" s="926"/>
      <c r="EQ135" s="926"/>
      <c r="ER135" s="926"/>
      <c r="ES135" s="926"/>
      <c r="ET135" s="926"/>
      <c r="EU135" s="926"/>
      <c r="EV135" s="926"/>
      <c r="EW135" s="926"/>
      <c r="EX135" s="926"/>
      <c r="EY135" s="926"/>
      <c r="EZ135" s="926"/>
      <c r="FA135" s="926"/>
      <c r="FB135" s="926"/>
      <c r="FC135" s="926"/>
      <c r="FD135" s="926"/>
      <c r="FE135" s="926"/>
      <c r="FF135" s="926"/>
      <c r="FG135" s="926"/>
      <c r="FH135" s="926"/>
      <c r="FI135" s="926"/>
      <c r="FJ135" s="926"/>
      <c r="FK135" s="926"/>
      <c r="FL135" s="926"/>
      <c r="FM135" s="926"/>
      <c r="FN135" s="926"/>
      <c r="FO135" s="926"/>
      <c r="FP135" s="926"/>
      <c r="FQ135" s="926"/>
      <c r="FR135" s="926"/>
      <c r="FS135" s="926"/>
      <c r="FT135" s="926"/>
      <c r="FU135" s="926"/>
      <c r="FV135" s="926"/>
      <c r="FW135" s="926"/>
      <c r="FX135" s="926"/>
      <c r="FY135" s="926"/>
      <c r="FZ135" s="926"/>
      <c r="GA135" s="926"/>
      <c r="GB135" s="926"/>
      <c r="GC135" s="926"/>
      <c r="GD135" s="926"/>
      <c r="GE135" s="926"/>
      <c r="GF135" s="926"/>
      <c r="GG135" s="926"/>
      <c r="GH135" s="926"/>
      <c r="GI135" s="926"/>
      <c r="GJ135" s="926"/>
      <c r="GK135" s="926"/>
      <c r="GL135" s="926"/>
      <c r="GM135" s="926"/>
      <c r="GN135" s="926"/>
      <c r="GO135" s="926"/>
      <c r="GP135" s="926"/>
      <c r="GQ135" s="926"/>
      <c r="GR135" s="926"/>
      <c r="GS135" s="926"/>
      <c r="GT135" s="926"/>
      <c r="GU135" s="926"/>
      <c r="GV135" s="926"/>
      <c r="GW135" s="926"/>
      <c r="GX135" s="926"/>
      <c r="GY135" s="926"/>
      <c r="GZ135" s="926"/>
      <c r="HA135" s="926"/>
      <c r="HB135" s="926"/>
      <c r="HC135" s="926"/>
      <c r="HD135" s="926"/>
      <c r="HE135" s="926"/>
      <c r="HF135" s="926"/>
      <c r="HG135" s="926"/>
      <c r="HH135" s="926"/>
      <c r="HI135" s="926"/>
      <c r="HJ135" s="926"/>
      <c r="HK135" s="926"/>
      <c r="HL135" s="926"/>
      <c r="HM135" s="926"/>
      <c r="HN135" s="926"/>
      <c r="HO135" s="926"/>
      <c r="HP135" s="926"/>
      <c r="HQ135" s="926"/>
      <c r="HR135" s="926"/>
      <c r="HS135" s="926"/>
      <c r="HT135" s="926"/>
      <c r="HU135" s="926"/>
      <c r="HV135" s="926"/>
      <c r="HW135" s="926"/>
      <c r="HX135" s="926"/>
      <c r="HY135" s="926"/>
      <c r="HZ135" s="926"/>
      <c r="IA135" s="926"/>
      <c r="IB135" s="926"/>
      <c r="IC135" s="926"/>
      <c r="ID135" s="926"/>
      <c r="IE135" s="926"/>
      <c r="IF135" s="926"/>
      <c r="IG135" s="926"/>
      <c r="IH135" s="926"/>
      <c r="II135" s="926"/>
      <c r="IJ135" s="926"/>
      <c r="IK135" s="926"/>
      <c r="IL135" s="926"/>
      <c r="IM135" s="926"/>
      <c r="IN135" s="926"/>
      <c r="IO135" s="926"/>
      <c r="IP135" s="926"/>
      <c r="IQ135" s="926"/>
      <c r="IR135" s="926"/>
      <c r="IS135" s="926"/>
      <c r="IT135" s="926"/>
      <c r="IU135" s="926"/>
      <c r="IV135" s="926"/>
    </row>
    <row r="136" spans="1:256" s="1183" customFormat="1" ht="15" customHeight="1">
      <c r="A136" s="1018"/>
      <c r="B136" s="1018"/>
      <c r="C136" s="1018"/>
      <c r="D136" s="1103"/>
      <c r="E136" s="1103"/>
      <c r="F136" s="1103"/>
      <c r="G136" s="1021"/>
      <c r="H136" s="1021"/>
      <c r="I136" s="926"/>
      <c r="J136" s="1022"/>
      <c r="K136" s="926"/>
      <c r="L136" s="926"/>
      <c r="M136" s="1022"/>
      <c r="N136" s="926"/>
      <c r="O136" s="926"/>
      <c r="P136" s="926"/>
      <c r="Q136" s="926"/>
      <c r="R136" s="926"/>
      <c r="S136" s="926"/>
      <c r="T136" s="926"/>
      <c r="U136" s="926"/>
      <c r="V136" s="926"/>
      <c r="W136" s="926"/>
      <c r="X136" s="926"/>
      <c r="Y136" s="926"/>
      <c r="Z136" s="926"/>
      <c r="AA136" s="926"/>
      <c r="AB136" s="926"/>
      <c r="AC136" s="926"/>
      <c r="AD136" s="926"/>
      <c r="AE136" s="926"/>
      <c r="AF136" s="926"/>
      <c r="AG136" s="926"/>
      <c r="AH136" s="926"/>
      <c r="AI136" s="926"/>
      <c r="AJ136" s="926"/>
      <c r="AK136" s="926"/>
      <c r="AL136" s="926"/>
      <c r="AM136" s="926"/>
      <c r="AN136" s="926"/>
      <c r="AO136" s="926"/>
      <c r="AP136" s="926"/>
      <c r="AQ136" s="926"/>
      <c r="AR136" s="926"/>
      <c r="AS136" s="926"/>
      <c r="AT136" s="926"/>
      <c r="AU136" s="926"/>
      <c r="AV136" s="926"/>
      <c r="AW136" s="926"/>
      <c r="AX136" s="926"/>
      <c r="AY136" s="926"/>
      <c r="AZ136" s="926"/>
      <c r="BA136" s="926"/>
      <c r="BB136" s="926"/>
      <c r="BC136" s="926"/>
      <c r="BD136" s="926"/>
      <c r="BE136" s="926"/>
      <c r="BF136" s="926"/>
      <c r="BG136" s="926"/>
      <c r="BH136" s="926"/>
      <c r="BI136" s="926"/>
      <c r="BJ136" s="926"/>
      <c r="BK136" s="926"/>
      <c r="BL136" s="926"/>
      <c r="BM136" s="926"/>
      <c r="BN136" s="926"/>
      <c r="BO136" s="926"/>
      <c r="BP136" s="926"/>
      <c r="BQ136" s="926"/>
      <c r="BR136" s="926"/>
      <c r="BS136" s="926"/>
      <c r="BT136" s="926"/>
      <c r="BU136" s="926"/>
      <c r="BV136" s="926"/>
      <c r="BW136" s="926"/>
      <c r="BX136" s="926"/>
      <c r="BY136" s="926"/>
      <c r="BZ136" s="926"/>
      <c r="CA136" s="926"/>
      <c r="CB136" s="926"/>
      <c r="CC136" s="926"/>
      <c r="CD136" s="926"/>
      <c r="CE136" s="926"/>
      <c r="CF136" s="926"/>
      <c r="CG136" s="926"/>
      <c r="CH136" s="926"/>
      <c r="CI136" s="926"/>
      <c r="CJ136" s="926"/>
      <c r="CK136" s="926"/>
      <c r="CL136" s="926"/>
      <c r="CM136" s="926"/>
      <c r="CN136" s="926"/>
      <c r="CO136" s="926"/>
      <c r="CP136" s="926"/>
      <c r="CQ136" s="926"/>
      <c r="CR136" s="926"/>
      <c r="CS136" s="926"/>
      <c r="CT136" s="926"/>
      <c r="CU136" s="926"/>
      <c r="CV136" s="926"/>
      <c r="CW136" s="926"/>
      <c r="CX136" s="926"/>
      <c r="CY136" s="926"/>
      <c r="CZ136" s="926"/>
      <c r="DA136" s="926"/>
      <c r="DB136" s="926"/>
      <c r="DC136" s="926"/>
      <c r="DD136" s="926"/>
      <c r="DE136" s="926"/>
      <c r="DF136" s="926"/>
      <c r="DG136" s="926"/>
      <c r="DH136" s="926"/>
      <c r="DI136" s="926"/>
      <c r="DJ136" s="926"/>
      <c r="DK136" s="926"/>
      <c r="DL136" s="926"/>
      <c r="DM136" s="926"/>
      <c r="DN136" s="926"/>
      <c r="DO136" s="926"/>
      <c r="DP136" s="926"/>
      <c r="DQ136" s="926"/>
      <c r="DR136" s="926"/>
      <c r="DS136" s="926"/>
      <c r="DT136" s="926"/>
      <c r="DU136" s="926"/>
      <c r="DV136" s="926"/>
      <c r="DW136" s="926"/>
      <c r="DX136" s="926"/>
      <c r="DY136" s="926"/>
      <c r="DZ136" s="926"/>
      <c r="EA136" s="926"/>
      <c r="EB136" s="926"/>
      <c r="EC136" s="926"/>
      <c r="ED136" s="926"/>
      <c r="EE136" s="926"/>
      <c r="EF136" s="926"/>
      <c r="EG136" s="926"/>
      <c r="EH136" s="926"/>
      <c r="EI136" s="926"/>
      <c r="EJ136" s="926"/>
      <c r="EK136" s="926"/>
      <c r="EL136" s="926"/>
      <c r="EM136" s="926"/>
      <c r="EN136" s="926"/>
      <c r="EO136" s="926"/>
      <c r="EP136" s="926"/>
      <c r="EQ136" s="926"/>
      <c r="ER136" s="926"/>
      <c r="ES136" s="926"/>
      <c r="ET136" s="926"/>
      <c r="EU136" s="926"/>
      <c r="EV136" s="926"/>
      <c r="EW136" s="926"/>
      <c r="EX136" s="926"/>
      <c r="EY136" s="926"/>
      <c r="EZ136" s="926"/>
      <c r="FA136" s="926"/>
      <c r="FB136" s="926"/>
      <c r="FC136" s="926"/>
      <c r="FD136" s="926"/>
      <c r="FE136" s="926"/>
      <c r="FF136" s="926"/>
      <c r="FG136" s="926"/>
      <c r="FH136" s="926"/>
      <c r="FI136" s="926"/>
      <c r="FJ136" s="926"/>
      <c r="FK136" s="926"/>
      <c r="FL136" s="926"/>
      <c r="FM136" s="926"/>
      <c r="FN136" s="926"/>
      <c r="FO136" s="926"/>
      <c r="FP136" s="926"/>
      <c r="FQ136" s="926"/>
      <c r="FR136" s="926"/>
      <c r="FS136" s="926"/>
      <c r="FT136" s="926"/>
      <c r="FU136" s="926"/>
      <c r="FV136" s="926"/>
      <c r="FW136" s="926"/>
      <c r="FX136" s="926"/>
      <c r="FY136" s="926"/>
      <c r="FZ136" s="926"/>
      <c r="GA136" s="926"/>
      <c r="GB136" s="926"/>
      <c r="GC136" s="926"/>
      <c r="GD136" s="926"/>
      <c r="GE136" s="926"/>
      <c r="GF136" s="926"/>
      <c r="GG136" s="926"/>
      <c r="GH136" s="926"/>
      <c r="GI136" s="926"/>
      <c r="GJ136" s="926"/>
      <c r="GK136" s="926"/>
      <c r="GL136" s="926"/>
      <c r="GM136" s="926"/>
      <c r="GN136" s="926"/>
      <c r="GO136" s="926"/>
      <c r="GP136" s="926"/>
      <c r="GQ136" s="926"/>
      <c r="GR136" s="926"/>
      <c r="GS136" s="926"/>
      <c r="GT136" s="926"/>
      <c r="GU136" s="926"/>
      <c r="GV136" s="926"/>
      <c r="GW136" s="926"/>
      <c r="GX136" s="926"/>
      <c r="GY136" s="926"/>
      <c r="GZ136" s="926"/>
      <c r="HA136" s="926"/>
      <c r="HB136" s="926"/>
      <c r="HC136" s="926"/>
      <c r="HD136" s="926"/>
      <c r="HE136" s="926"/>
      <c r="HF136" s="926"/>
      <c r="HG136" s="926"/>
      <c r="HH136" s="926"/>
      <c r="HI136" s="926"/>
      <c r="HJ136" s="926"/>
      <c r="HK136" s="926"/>
      <c r="HL136" s="926"/>
      <c r="HM136" s="926"/>
      <c r="HN136" s="926"/>
      <c r="HO136" s="926"/>
      <c r="HP136" s="926"/>
      <c r="HQ136" s="926"/>
      <c r="HR136" s="926"/>
      <c r="HS136" s="926"/>
      <c r="HT136" s="926"/>
      <c r="HU136" s="926"/>
      <c r="HV136" s="926"/>
      <c r="HW136" s="926"/>
      <c r="HX136" s="926"/>
      <c r="HY136" s="926"/>
      <c r="HZ136" s="926"/>
      <c r="IA136" s="926"/>
      <c r="IB136" s="926"/>
      <c r="IC136" s="926"/>
      <c r="ID136" s="926"/>
      <c r="IE136" s="926"/>
      <c r="IF136" s="926"/>
      <c r="IG136" s="926"/>
      <c r="IH136" s="926"/>
      <c r="II136" s="926"/>
      <c r="IJ136" s="926"/>
      <c r="IK136" s="926"/>
      <c r="IL136" s="926"/>
      <c r="IM136" s="926"/>
      <c r="IN136" s="926"/>
      <c r="IO136" s="926"/>
      <c r="IP136" s="926"/>
      <c r="IQ136" s="926"/>
      <c r="IR136" s="926"/>
      <c r="IS136" s="926"/>
      <c r="IT136" s="926"/>
      <c r="IU136" s="926"/>
      <c r="IV136" s="926"/>
    </row>
    <row r="137" spans="1:256" s="1183" customFormat="1" ht="15" customHeight="1">
      <c r="A137" s="1018"/>
      <c r="B137" s="1018"/>
      <c r="C137" s="1018"/>
      <c r="D137" s="1103"/>
      <c r="E137" s="1103"/>
      <c r="F137" s="1103"/>
      <c r="G137" s="1021"/>
      <c r="H137" s="1021"/>
      <c r="I137" s="926"/>
      <c r="J137" s="1022"/>
      <c r="K137" s="926"/>
      <c r="L137" s="926"/>
      <c r="M137" s="1022"/>
      <c r="N137" s="926"/>
      <c r="O137" s="926"/>
      <c r="P137" s="926"/>
      <c r="Q137" s="926"/>
      <c r="R137" s="926"/>
      <c r="S137" s="926"/>
      <c r="T137" s="926"/>
      <c r="U137" s="926"/>
      <c r="V137" s="926"/>
      <c r="W137" s="926"/>
      <c r="X137" s="926"/>
      <c r="Y137" s="926"/>
      <c r="Z137" s="926"/>
      <c r="AA137" s="926"/>
      <c r="AB137" s="926"/>
      <c r="AC137" s="926"/>
      <c r="AD137" s="926"/>
      <c r="AE137" s="926"/>
      <c r="AF137" s="926"/>
      <c r="AG137" s="926"/>
      <c r="AH137" s="926"/>
      <c r="AI137" s="926"/>
      <c r="AJ137" s="926"/>
      <c r="AK137" s="926"/>
      <c r="AL137" s="926"/>
      <c r="AM137" s="926"/>
      <c r="AN137" s="926"/>
      <c r="AO137" s="926"/>
      <c r="AP137" s="926"/>
      <c r="AQ137" s="926"/>
      <c r="AR137" s="926"/>
      <c r="AS137" s="926"/>
      <c r="AT137" s="926"/>
      <c r="AU137" s="926"/>
      <c r="AV137" s="926"/>
      <c r="AW137" s="926"/>
      <c r="AX137" s="926"/>
      <c r="AY137" s="926"/>
      <c r="AZ137" s="926"/>
      <c r="BA137" s="926"/>
      <c r="BB137" s="926"/>
      <c r="BC137" s="926"/>
      <c r="BD137" s="926"/>
      <c r="BE137" s="926"/>
      <c r="BF137" s="926"/>
      <c r="BG137" s="926"/>
      <c r="BH137" s="926"/>
      <c r="BI137" s="926"/>
      <c r="BJ137" s="926"/>
      <c r="BK137" s="926"/>
      <c r="BL137" s="926"/>
      <c r="BM137" s="926"/>
      <c r="BN137" s="926"/>
      <c r="BO137" s="926"/>
      <c r="BP137" s="926"/>
      <c r="BQ137" s="926"/>
      <c r="BR137" s="926"/>
      <c r="BS137" s="926"/>
      <c r="BT137" s="926"/>
      <c r="BU137" s="926"/>
      <c r="BV137" s="926"/>
      <c r="BW137" s="926"/>
      <c r="BX137" s="926"/>
      <c r="BY137" s="926"/>
      <c r="BZ137" s="926"/>
      <c r="CA137" s="926"/>
      <c r="CB137" s="926"/>
      <c r="CC137" s="926"/>
      <c r="CD137" s="926"/>
      <c r="CE137" s="926"/>
      <c r="CF137" s="926"/>
      <c r="CG137" s="926"/>
      <c r="CH137" s="926"/>
      <c r="CI137" s="926"/>
      <c r="CJ137" s="926"/>
      <c r="CK137" s="926"/>
      <c r="CL137" s="926"/>
      <c r="CM137" s="926"/>
      <c r="CN137" s="926"/>
      <c r="CO137" s="926"/>
      <c r="CP137" s="926"/>
      <c r="CQ137" s="926"/>
      <c r="CR137" s="926"/>
      <c r="CS137" s="926"/>
      <c r="CT137" s="926"/>
      <c r="CU137" s="926"/>
      <c r="CV137" s="926"/>
      <c r="CW137" s="926"/>
      <c r="CX137" s="926"/>
      <c r="CY137" s="926"/>
      <c r="CZ137" s="926"/>
      <c r="DA137" s="926"/>
      <c r="DB137" s="926"/>
      <c r="DC137" s="926"/>
      <c r="DD137" s="926"/>
      <c r="DE137" s="926"/>
      <c r="DF137" s="926"/>
      <c r="DG137" s="926"/>
      <c r="DH137" s="926"/>
      <c r="DI137" s="926"/>
      <c r="DJ137" s="926"/>
      <c r="DK137" s="926"/>
      <c r="DL137" s="926"/>
      <c r="DM137" s="926"/>
      <c r="DN137" s="926"/>
      <c r="DO137" s="926"/>
      <c r="DP137" s="926"/>
      <c r="DQ137" s="926"/>
      <c r="DR137" s="926"/>
      <c r="DS137" s="926"/>
      <c r="DT137" s="926"/>
      <c r="DU137" s="926"/>
      <c r="DV137" s="926"/>
      <c r="DW137" s="926"/>
      <c r="DX137" s="926"/>
      <c r="DY137" s="926"/>
      <c r="DZ137" s="926"/>
      <c r="EA137" s="926"/>
      <c r="EB137" s="926"/>
      <c r="EC137" s="926"/>
      <c r="ED137" s="926"/>
      <c r="EE137" s="926"/>
      <c r="EF137" s="926"/>
      <c r="EG137" s="926"/>
      <c r="EH137" s="926"/>
      <c r="EI137" s="926"/>
      <c r="EJ137" s="926"/>
      <c r="EK137" s="926"/>
      <c r="EL137" s="926"/>
      <c r="EM137" s="926"/>
      <c r="EN137" s="926"/>
      <c r="EO137" s="926"/>
      <c r="EP137" s="926"/>
      <c r="EQ137" s="926"/>
      <c r="ER137" s="926"/>
      <c r="ES137" s="926"/>
      <c r="ET137" s="926"/>
      <c r="EU137" s="926"/>
      <c r="EV137" s="926"/>
      <c r="EW137" s="926"/>
      <c r="EX137" s="926"/>
      <c r="EY137" s="926"/>
      <c r="EZ137" s="926"/>
      <c r="FA137" s="926"/>
      <c r="FB137" s="926"/>
      <c r="FC137" s="926"/>
      <c r="FD137" s="926"/>
      <c r="FE137" s="926"/>
      <c r="FF137" s="926"/>
      <c r="FG137" s="926"/>
      <c r="FH137" s="926"/>
      <c r="FI137" s="926"/>
      <c r="FJ137" s="926"/>
      <c r="FK137" s="926"/>
      <c r="FL137" s="926"/>
      <c r="FM137" s="926"/>
      <c r="FN137" s="926"/>
      <c r="FO137" s="926"/>
      <c r="FP137" s="926"/>
      <c r="FQ137" s="926"/>
      <c r="FR137" s="926"/>
      <c r="FS137" s="926"/>
      <c r="FT137" s="926"/>
      <c r="FU137" s="926"/>
      <c r="FV137" s="926"/>
      <c r="FW137" s="926"/>
      <c r="FX137" s="926"/>
      <c r="FY137" s="926"/>
      <c r="FZ137" s="926"/>
      <c r="GA137" s="926"/>
      <c r="GB137" s="926"/>
      <c r="GC137" s="926"/>
      <c r="GD137" s="926"/>
      <c r="GE137" s="926"/>
      <c r="GF137" s="926"/>
      <c r="GG137" s="926"/>
      <c r="GH137" s="926"/>
      <c r="GI137" s="926"/>
      <c r="GJ137" s="926"/>
      <c r="GK137" s="926"/>
      <c r="GL137" s="926"/>
      <c r="GM137" s="926"/>
      <c r="GN137" s="926"/>
      <c r="GO137" s="926"/>
      <c r="GP137" s="926"/>
      <c r="GQ137" s="926"/>
      <c r="GR137" s="926"/>
      <c r="GS137" s="926"/>
      <c r="GT137" s="926"/>
      <c r="GU137" s="926"/>
      <c r="GV137" s="926"/>
      <c r="GW137" s="926"/>
      <c r="GX137" s="926"/>
      <c r="GY137" s="926"/>
      <c r="GZ137" s="926"/>
      <c r="HA137" s="926"/>
      <c r="HB137" s="926"/>
      <c r="HC137" s="926"/>
      <c r="HD137" s="926"/>
      <c r="HE137" s="926"/>
      <c r="HF137" s="926"/>
      <c r="HG137" s="926"/>
      <c r="HH137" s="926"/>
      <c r="HI137" s="926"/>
      <c r="HJ137" s="926"/>
      <c r="HK137" s="926"/>
      <c r="HL137" s="926"/>
      <c r="HM137" s="926"/>
      <c r="HN137" s="926"/>
      <c r="HO137" s="926"/>
      <c r="HP137" s="926"/>
      <c r="HQ137" s="926"/>
      <c r="HR137" s="926"/>
      <c r="HS137" s="926"/>
      <c r="HT137" s="926"/>
      <c r="HU137" s="926"/>
      <c r="HV137" s="926"/>
      <c r="HW137" s="926"/>
      <c r="HX137" s="926"/>
      <c r="HY137" s="926"/>
      <c r="HZ137" s="926"/>
      <c r="IA137" s="926"/>
      <c r="IB137" s="926"/>
      <c r="IC137" s="926"/>
      <c r="ID137" s="926"/>
      <c r="IE137" s="926"/>
      <c r="IF137" s="926"/>
      <c r="IG137" s="926"/>
      <c r="IH137" s="926"/>
      <c r="II137" s="926"/>
      <c r="IJ137" s="926"/>
      <c r="IK137" s="926"/>
      <c r="IL137" s="926"/>
      <c r="IM137" s="926"/>
      <c r="IN137" s="926"/>
      <c r="IO137" s="926"/>
      <c r="IP137" s="926"/>
      <c r="IQ137" s="926"/>
      <c r="IR137" s="926"/>
      <c r="IS137" s="926"/>
      <c r="IT137" s="926"/>
      <c r="IU137" s="926"/>
      <c r="IV137" s="926"/>
    </row>
    <row r="138" spans="1:256" s="1183" customFormat="1" ht="15" customHeight="1">
      <c r="A138" s="1018"/>
      <c r="B138" s="1018"/>
      <c r="C138" s="1018"/>
      <c r="D138" s="1103"/>
      <c r="E138" s="1103"/>
      <c r="F138" s="1103"/>
      <c r="G138" s="1021"/>
      <c r="H138" s="1021"/>
      <c r="I138" s="926"/>
      <c r="J138" s="1022"/>
      <c r="K138" s="926"/>
      <c r="L138" s="926"/>
      <c r="M138" s="1022"/>
      <c r="N138" s="926"/>
      <c r="O138" s="926"/>
      <c r="P138" s="926"/>
      <c r="Q138" s="926"/>
      <c r="R138" s="926"/>
      <c r="S138" s="926"/>
      <c r="T138" s="926"/>
      <c r="U138" s="926"/>
      <c r="V138" s="926"/>
      <c r="W138" s="926"/>
      <c r="X138" s="926"/>
      <c r="Y138" s="926"/>
      <c r="Z138" s="926"/>
      <c r="AA138" s="926"/>
      <c r="AB138" s="926"/>
      <c r="AC138" s="926"/>
      <c r="AD138" s="926"/>
      <c r="AE138" s="926"/>
      <c r="AF138" s="926"/>
      <c r="AG138" s="926"/>
      <c r="AH138" s="926"/>
      <c r="AI138" s="926"/>
      <c r="AJ138" s="926"/>
      <c r="AK138" s="926"/>
      <c r="AL138" s="926"/>
      <c r="AM138" s="926"/>
      <c r="AN138" s="926"/>
      <c r="AO138" s="926"/>
      <c r="AP138" s="926"/>
      <c r="AQ138" s="926"/>
      <c r="AR138" s="926"/>
      <c r="AS138" s="926"/>
      <c r="AT138" s="926"/>
      <c r="AU138" s="926"/>
      <c r="AV138" s="926"/>
      <c r="AW138" s="926"/>
      <c r="AX138" s="926"/>
      <c r="AY138" s="926"/>
      <c r="AZ138" s="926"/>
      <c r="BA138" s="926"/>
      <c r="BB138" s="926"/>
      <c r="BC138" s="926"/>
      <c r="BD138" s="926"/>
      <c r="BE138" s="926"/>
      <c r="BF138" s="926"/>
      <c r="BG138" s="926"/>
      <c r="BH138" s="926"/>
      <c r="BI138" s="926"/>
      <c r="BJ138" s="926"/>
      <c r="BK138" s="926"/>
      <c r="BL138" s="926"/>
      <c r="BM138" s="926"/>
      <c r="BN138" s="926"/>
      <c r="BO138" s="926"/>
      <c r="BP138" s="926"/>
      <c r="BQ138" s="926"/>
      <c r="BR138" s="926"/>
      <c r="BS138" s="926"/>
      <c r="BT138" s="926"/>
      <c r="BU138" s="926"/>
      <c r="BV138" s="926"/>
      <c r="BW138" s="926"/>
      <c r="BX138" s="926"/>
      <c r="BY138" s="926"/>
      <c r="BZ138" s="926"/>
      <c r="CA138" s="926"/>
      <c r="CB138" s="926"/>
      <c r="CC138" s="926"/>
      <c r="CD138" s="926"/>
      <c r="CE138" s="926"/>
      <c r="CF138" s="926"/>
      <c r="CG138" s="926"/>
      <c r="CH138" s="926"/>
      <c r="CI138" s="926"/>
      <c r="CJ138" s="926"/>
      <c r="CK138" s="926"/>
      <c r="CL138" s="926"/>
      <c r="CM138" s="926"/>
      <c r="CN138" s="926"/>
      <c r="CO138" s="926"/>
      <c r="CP138" s="926"/>
      <c r="CQ138" s="926"/>
      <c r="CR138" s="926"/>
      <c r="CS138" s="926"/>
      <c r="CT138" s="926"/>
      <c r="CU138" s="926"/>
      <c r="CV138" s="926"/>
      <c r="CW138" s="926"/>
      <c r="CX138" s="926"/>
      <c r="CY138" s="926"/>
      <c r="CZ138" s="926"/>
      <c r="DA138" s="926"/>
      <c r="DB138" s="926"/>
      <c r="DC138" s="926"/>
      <c r="DD138" s="926"/>
      <c r="DE138" s="926"/>
      <c r="DF138" s="926"/>
      <c r="DG138" s="926"/>
      <c r="DH138" s="926"/>
      <c r="DI138" s="926"/>
      <c r="DJ138" s="926"/>
      <c r="DK138" s="926"/>
      <c r="DL138" s="926"/>
      <c r="DM138" s="926"/>
      <c r="DN138" s="926"/>
      <c r="DO138" s="926"/>
      <c r="DP138" s="926"/>
      <c r="DQ138" s="926"/>
      <c r="DR138" s="926"/>
      <c r="DS138" s="926"/>
      <c r="DT138" s="926"/>
      <c r="DU138" s="926"/>
      <c r="DV138" s="926"/>
      <c r="DW138" s="926"/>
      <c r="DX138" s="926"/>
      <c r="DY138" s="926"/>
      <c r="DZ138" s="926"/>
      <c r="EA138" s="926"/>
      <c r="EB138" s="926"/>
      <c r="EC138" s="926"/>
      <c r="ED138" s="926"/>
      <c r="EE138" s="926"/>
      <c r="EF138" s="926"/>
      <c r="EG138" s="926"/>
      <c r="EH138" s="926"/>
      <c r="EI138" s="926"/>
      <c r="EJ138" s="926"/>
      <c r="EK138" s="926"/>
      <c r="EL138" s="926"/>
      <c r="EM138" s="926"/>
      <c r="EN138" s="926"/>
      <c r="EO138" s="926"/>
      <c r="EP138" s="926"/>
      <c r="EQ138" s="926"/>
      <c r="ER138" s="926"/>
      <c r="ES138" s="926"/>
      <c r="ET138" s="926"/>
      <c r="EU138" s="926"/>
      <c r="EV138" s="926"/>
      <c r="EW138" s="926"/>
      <c r="EX138" s="926"/>
      <c r="EY138" s="926"/>
      <c r="EZ138" s="926"/>
      <c r="FA138" s="926"/>
      <c r="FB138" s="926"/>
      <c r="FC138" s="926"/>
      <c r="FD138" s="926"/>
      <c r="FE138" s="926"/>
      <c r="FF138" s="926"/>
      <c r="FG138" s="926"/>
      <c r="FH138" s="926"/>
      <c r="FI138" s="926"/>
      <c r="FJ138" s="926"/>
      <c r="FK138" s="926"/>
      <c r="FL138" s="926"/>
      <c r="FM138" s="926"/>
      <c r="FN138" s="926"/>
      <c r="FO138" s="926"/>
      <c r="FP138" s="926"/>
      <c r="FQ138" s="926"/>
      <c r="FR138" s="926"/>
      <c r="FS138" s="926"/>
      <c r="FT138" s="926"/>
      <c r="FU138" s="926"/>
      <c r="FV138" s="926"/>
      <c r="FW138" s="926"/>
      <c r="FX138" s="926"/>
      <c r="FY138" s="926"/>
      <c r="FZ138" s="926"/>
      <c r="GA138" s="926"/>
      <c r="GB138" s="926"/>
      <c r="GC138" s="926"/>
      <c r="GD138" s="926"/>
      <c r="GE138" s="926"/>
      <c r="GF138" s="926"/>
      <c r="GG138" s="926"/>
      <c r="GH138" s="926"/>
      <c r="GI138" s="926"/>
      <c r="GJ138" s="926"/>
      <c r="GK138" s="926"/>
      <c r="GL138" s="926"/>
      <c r="GM138" s="926"/>
      <c r="GN138" s="926"/>
      <c r="GO138" s="926"/>
      <c r="GP138" s="926"/>
      <c r="GQ138" s="926"/>
      <c r="GR138" s="926"/>
      <c r="GS138" s="926"/>
      <c r="GT138" s="926"/>
      <c r="GU138" s="926"/>
      <c r="GV138" s="926"/>
      <c r="GW138" s="926"/>
      <c r="GX138" s="926"/>
      <c r="GY138" s="926"/>
      <c r="GZ138" s="926"/>
      <c r="HA138" s="926"/>
      <c r="HB138" s="926"/>
      <c r="HC138" s="926"/>
      <c r="HD138" s="926"/>
      <c r="HE138" s="926"/>
      <c r="HF138" s="926"/>
      <c r="HG138" s="926"/>
      <c r="HH138" s="926"/>
      <c r="HI138" s="926"/>
      <c r="HJ138" s="926"/>
      <c r="HK138" s="926"/>
      <c r="HL138" s="926"/>
      <c r="HM138" s="926"/>
      <c r="HN138" s="926"/>
      <c r="HO138" s="926"/>
      <c r="HP138" s="926"/>
      <c r="HQ138" s="926"/>
      <c r="HR138" s="926"/>
      <c r="HS138" s="926"/>
      <c r="HT138" s="926"/>
      <c r="HU138" s="926"/>
      <c r="HV138" s="926"/>
      <c r="HW138" s="926"/>
      <c r="HX138" s="926"/>
      <c r="HY138" s="926"/>
      <c r="HZ138" s="926"/>
      <c r="IA138" s="926"/>
      <c r="IB138" s="926"/>
      <c r="IC138" s="926"/>
      <c r="ID138" s="926"/>
      <c r="IE138" s="926"/>
      <c r="IF138" s="926"/>
      <c r="IG138" s="926"/>
      <c r="IH138" s="926"/>
      <c r="II138" s="926"/>
      <c r="IJ138" s="926"/>
      <c r="IK138" s="926"/>
      <c r="IL138" s="926"/>
      <c r="IM138" s="926"/>
      <c r="IN138" s="926"/>
      <c r="IO138" s="926"/>
      <c r="IP138" s="926"/>
      <c r="IQ138" s="926"/>
      <c r="IR138" s="926"/>
      <c r="IS138" s="926"/>
      <c r="IT138" s="926"/>
      <c r="IU138" s="926"/>
      <c r="IV138" s="926"/>
    </row>
    <row r="139" spans="1:256" s="1183" customFormat="1" ht="15" customHeight="1">
      <c r="A139" s="1018"/>
      <c r="B139" s="1018"/>
      <c r="C139" s="1018"/>
      <c r="D139" s="1103"/>
      <c r="E139" s="1103"/>
      <c r="F139" s="1103"/>
      <c r="G139" s="1021"/>
      <c r="H139" s="1021"/>
      <c r="I139" s="926"/>
      <c r="J139" s="1022"/>
      <c r="K139" s="926"/>
      <c r="L139" s="926"/>
      <c r="M139" s="1022"/>
      <c r="N139" s="926"/>
      <c r="O139" s="926"/>
      <c r="P139" s="926"/>
      <c r="Q139" s="926"/>
      <c r="R139" s="926"/>
      <c r="S139" s="926"/>
      <c r="T139" s="926"/>
      <c r="U139" s="926"/>
      <c r="V139" s="926"/>
      <c r="W139" s="926"/>
      <c r="X139" s="926"/>
      <c r="Y139" s="926"/>
      <c r="Z139" s="926"/>
      <c r="AA139" s="926"/>
      <c r="AB139" s="926"/>
      <c r="AC139" s="926"/>
      <c r="AD139" s="926"/>
      <c r="AE139" s="926"/>
      <c r="AF139" s="926"/>
      <c r="AG139" s="926"/>
      <c r="AH139" s="926"/>
      <c r="AI139" s="926"/>
      <c r="AJ139" s="926"/>
      <c r="AK139" s="926"/>
      <c r="AL139" s="926"/>
      <c r="AM139" s="926"/>
      <c r="AN139" s="926"/>
      <c r="AO139" s="926"/>
      <c r="AP139" s="926"/>
      <c r="AQ139" s="926"/>
      <c r="AR139" s="926"/>
      <c r="AS139" s="926"/>
      <c r="AT139" s="926"/>
      <c r="AU139" s="926"/>
      <c r="AV139" s="926"/>
      <c r="AW139" s="926"/>
      <c r="AX139" s="926"/>
      <c r="AY139" s="926"/>
      <c r="AZ139" s="926"/>
      <c r="BA139" s="926"/>
      <c r="BB139" s="926"/>
      <c r="BC139" s="926"/>
      <c r="BD139" s="926"/>
      <c r="BE139" s="926"/>
      <c r="BF139" s="926"/>
      <c r="BG139" s="926"/>
      <c r="BH139" s="926"/>
      <c r="BI139" s="926"/>
      <c r="BJ139" s="926"/>
      <c r="BK139" s="926"/>
      <c r="BL139" s="926"/>
      <c r="BM139" s="926"/>
      <c r="BN139" s="926"/>
      <c r="BO139" s="926"/>
      <c r="BP139" s="926"/>
      <c r="BQ139" s="926"/>
      <c r="BR139" s="926"/>
      <c r="BS139" s="926"/>
      <c r="BT139" s="926"/>
      <c r="BU139" s="926"/>
      <c r="BV139" s="926"/>
      <c r="BW139" s="926"/>
      <c r="BX139" s="926"/>
      <c r="BY139" s="926"/>
      <c r="BZ139" s="926"/>
      <c r="CA139" s="926"/>
      <c r="CB139" s="926"/>
      <c r="CC139" s="926"/>
      <c r="CD139" s="926"/>
      <c r="CE139" s="926"/>
      <c r="CF139" s="926"/>
      <c r="CG139" s="926"/>
      <c r="CH139" s="926"/>
      <c r="CI139" s="926"/>
      <c r="CJ139" s="926"/>
      <c r="CK139" s="926"/>
      <c r="CL139" s="926"/>
      <c r="CM139" s="926"/>
      <c r="CN139" s="926"/>
      <c r="CO139" s="926"/>
      <c r="CP139" s="926"/>
      <c r="CQ139" s="926"/>
      <c r="CR139" s="926"/>
      <c r="CS139" s="926"/>
      <c r="CT139" s="926"/>
      <c r="CU139" s="926"/>
      <c r="CV139" s="926"/>
      <c r="CW139" s="926"/>
      <c r="CX139" s="926"/>
      <c r="CY139" s="926"/>
      <c r="CZ139" s="926"/>
      <c r="DA139" s="926"/>
      <c r="DB139" s="926"/>
      <c r="DC139" s="926"/>
      <c r="DD139" s="926"/>
      <c r="DE139" s="926"/>
      <c r="DF139" s="926"/>
      <c r="DG139" s="926"/>
      <c r="DH139" s="926"/>
      <c r="DI139" s="926"/>
      <c r="DJ139" s="926"/>
      <c r="DK139" s="926"/>
      <c r="DL139" s="926"/>
      <c r="DM139" s="926"/>
      <c r="DN139" s="926"/>
      <c r="DO139" s="926"/>
      <c r="DP139" s="926"/>
      <c r="DQ139" s="926"/>
      <c r="DR139" s="926"/>
      <c r="DS139" s="926"/>
      <c r="DT139" s="926"/>
      <c r="DU139" s="926"/>
      <c r="DV139" s="926"/>
      <c r="DW139" s="926"/>
      <c r="DX139" s="926"/>
      <c r="DY139" s="926"/>
      <c r="DZ139" s="926"/>
      <c r="EA139" s="926"/>
      <c r="EB139" s="926"/>
      <c r="EC139" s="926"/>
      <c r="ED139" s="926"/>
      <c r="EE139" s="926"/>
      <c r="EF139" s="926"/>
      <c r="EG139" s="926"/>
      <c r="EH139" s="926"/>
      <c r="EI139" s="926"/>
      <c r="EJ139" s="926"/>
      <c r="EK139" s="926"/>
      <c r="EL139" s="926"/>
      <c r="EM139" s="926"/>
      <c r="EN139" s="926"/>
      <c r="EO139" s="926"/>
      <c r="EP139" s="926"/>
      <c r="EQ139" s="926"/>
      <c r="ER139" s="926"/>
      <c r="ES139" s="926"/>
      <c r="ET139" s="926"/>
      <c r="EU139" s="926"/>
      <c r="EV139" s="926"/>
      <c r="EW139" s="926"/>
      <c r="EX139" s="926"/>
      <c r="EY139" s="926"/>
      <c r="EZ139" s="926"/>
      <c r="FA139" s="926"/>
      <c r="FB139" s="926"/>
      <c r="FC139" s="926"/>
      <c r="FD139" s="926"/>
      <c r="FE139" s="926"/>
      <c r="FF139" s="926"/>
      <c r="FG139" s="926"/>
      <c r="FH139" s="926"/>
      <c r="FI139" s="926"/>
      <c r="FJ139" s="926"/>
      <c r="FK139" s="926"/>
      <c r="FL139" s="926"/>
      <c r="FM139" s="926"/>
      <c r="FN139" s="926"/>
      <c r="FO139" s="926"/>
      <c r="FP139" s="926"/>
      <c r="FQ139" s="926"/>
      <c r="FR139" s="926"/>
      <c r="FS139" s="926"/>
      <c r="FT139" s="926"/>
      <c r="FU139" s="926"/>
      <c r="FV139" s="926"/>
      <c r="FW139" s="926"/>
      <c r="FX139" s="926"/>
      <c r="FY139" s="926"/>
      <c r="FZ139" s="926"/>
      <c r="GA139" s="926"/>
      <c r="GB139" s="926"/>
      <c r="GC139" s="926"/>
      <c r="GD139" s="926"/>
      <c r="GE139" s="926"/>
      <c r="GF139" s="926"/>
      <c r="GG139" s="926"/>
      <c r="GH139" s="926"/>
      <c r="GI139" s="926"/>
      <c r="GJ139" s="926"/>
      <c r="GK139" s="926"/>
      <c r="GL139" s="926"/>
      <c r="GM139" s="926"/>
      <c r="GN139" s="926"/>
      <c r="GO139" s="926"/>
      <c r="GP139" s="926"/>
      <c r="GQ139" s="926"/>
      <c r="GR139" s="926"/>
      <c r="GS139" s="926"/>
      <c r="GT139" s="926"/>
      <c r="GU139" s="926"/>
      <c r="GV139" s="926"/>
      <c r="GW139" s="926"/>
      <c r="GX139" s="926"/>
      <c r="GY139" s="926"/>
      <c r="GZ139" s="926"/>
      <c r="HA139" s="926"/>
      <c r="HB139" s="926"/>
      <c r="HC139" s="926"/>
      <c r="HD139" s="926"/>
      <c r="HE139" s="926"/>
      <c r="HF139" s="926"/>
      <c r="HG139" s="926"/>
      <c r="HH139" s="926"/>
      <c r="HI139" s="926"/>
      <c r="HJ139" s="926"/>
      <c r="HK139" s="926"/>
      <c r="HL139" s="926"/>
      <c r="HM139" s="926"/>
      <c r="HN139" s="926"/>
      <c r="HO139" s="926"/>
      <c r="HP139" s="926"/>
      <c r="HQ139" s="926"/>
      <c r="HR139" s="926"/>
      <c r="HS139" s="926"/>
      <c r="HT139" s="926"/>
      <c r="HU139" s="926"/>
      <c r="HV139" s="926"/>
      <c r="HW139" s="926"/>
      <c r="HX139" s="926"/>
      <c r="HY139" s="926"/>
      <c r="HZ139" s="926"/>
      <c r="IA139" s="926"/>
      <c r="IB139" s="926"/>
      <c r="IC139" s="926"/>
      <c r="ID139" s="926"/>
      <c r="IE139" s="926"/>
      <c r="IF139" s="926"/>
      <c r="IG139" s="926"/>
      <c r="IH139" s="926"/>
      <c r="II139" s="926"/>
      <c r="IJ139" s="926"/>
      <c r="IK139" s="926"/>
      <c r="IL139" s="926"/>
      <c r="IM139" s="926"/>
      <c r="IN139" s="926"/>
      <c r="IO139" s="926"/>
      <c r="IP139" s="926"/>
      <c r="IQ139" s="926"/>
      <c r="IR139" s="926"/>
      <c r="IS139" s="926"/>
      <c r="IT139" s="926"/>
      <c r="IU139" s="926"/>
      <c r="IV139" s="926"/>
    </row>
    <row r="140" spans="1:256" s="1183" customFormat="1" ht="15" customHeight="1">
      <c r="A140" s="1018"/>
      <c r="B140" s="1018"/>
      <c r="C140" s="1018"/>
      <c r="D140" s="1103"/>
      <c r="E140" s="1103"/>
      <c r="F140" s="1103"/>
      <c r="G140" s="1021"/>
      <c r="H140" s="1021"/>
      <c r="I140" s="926"/>
      <c r="J140" s="1022"/>
      <c r="K140" s="926"/>
      <c r="L140" s="926"/>
      <c r="M140" s="1022"/>
      <c r="N140" s="926"/>
      <c r="O140" s="926"/>
      <c r="P140" s="926"/>
      <c r="Q140" s="926"/>
      <c r="R140" s="926"/>
      <c r="S140" s="926"/>
      <c r="T140" s="926"/>
      <c r="U140" s="926"/>
      <c r="V140" s="926"/>
      <c r="W140" s="926"/>
      <c r="X140" s="926"/>
      <c r="Y140" s="926"/>
      <c r="Z140" s="926"/>
      <c r="AA140" s="926"/>
      <c r="AB140" s="926"/>
      <c r="AC140" s="926"/>
      <c r="AD140" s="926"/>
      <c r="AE140" s="926"/>
      <c r="AF140" s="926"/>
      <c r="AG140" s="926"/>
      <c r="AH140" s="926"/>
      <c r="AI140" s="926"/>
      <c r="AJ140" s="926"/>
      <c r="AK140" s="926"/>
      <c r="AL140" s="926"/>
      <c r="AM140" s="926"/>
      <c r="AN140" s="926"/>
      <c r="AO140" s="926"/>
      <c r="AP140" s="926"/>
      <c r="AQ140" s="926"/>
      <c r="AR140" s="926"/>
      <c r="AS140" s="926"/>
      <c r="AT140" s="926"/>
      <c r="AU140" s="926"/>
      <c r="AV140" s="926"/>
      <c r="AW140" s="926"/>
      <c r="AX140" s="926"/>
      <c r="AY140" s="926"/>
      <c r="AZ140" s="926"/>
      <c r="BA140" s="926"/>
      <c r="BB140" s="926"/>
      <c r="BC140" s="926"/>
      <c r="BD140" s="926"/>
      <c r="BE140" s="926"/>
      <c r="BF140" s="926"/>
      <c r="BG140" s="926"/>
      <c r="BH140" s="926"/>
      <c r="BI140" s="926"/>
      <c r="BJ140" s="926"/>
      <c r="BK140" s="926"/>
      <c r="BL140" s="926"/>
      <c r="BM140" s="926"/>
      <c r="BN140" s="926"/>
      <c r="BO140" s="926"/>
      <c r="BP140" s="926"/>
      <c r="BQ140" s="926"/>
      <c r="BR140" s="926"/>
      <c r="BS140" s="926"/>
      <c r="BT140" s="926"/>
      <c r="BU140" s="926"/>
      <c r="BV140" s="926"/>
      <c r="BW140" s="926"/>
      <c r="BX140" s="926"/>
      <c r="BY140" s="926"/>
      <c r="BZ140" s="926"/>
      <c r="CA140" s="926"/>
      <c r="CB140" s="926"/>
      <c r="CC140" s="926"/>
      <c r="CD140" s="926"/>
      <c r="CE140" s="926"/>
      <c r="CF140" s="926"/>
      <c r="CG140" s="926"/>
      <c r="CH140" s="926"/>
      <c r="CI140" s="926"/>
      <c r="CJ140" s="926"/>
      <c r="CK140" s="926"/>
      <c r="CL140" s="926"/>
      <c r="CM140" s="926"/>
      <c r="CN140" s="926"/>
      <c r="CO140" s="926"/>
      <c r="CP140" s="926"/>
      <c r="CQ140" s="926"/>
      <c r="CR140" s="926"/>
      <c r="CS140" s="926"/>
      <c r="CT140" s="926"/>
      <c r="CU140" s="926"/>
      <c r="CV140" s="926"/>
      <c r="CW140" s="926"/>
      <c r="CX140" s="926"/>
      <c r="CY140" s="926"/>
      <c r="CZ140" s="926"/>
      <c r="DA140" s="926"/>
      <c r="DB140" s="926"/>
      <c r="DC140" s="926"/>
      <c r="DD140" s="926"/>
      <c r="DE140" s="926"/>
      <c r="DF140" s="926"/>
      <c r="DG140" s="926"/>
      <c r="DH140" s="926"/>
      <c r="DI140" s="926"/>
      <c r="DJ140" s="926"/>
      <c r="DK140" s="926"/>
      <c r="DL140" s="926"/>
      <c r="DM140" s="926"/>
      <c r="DN140" s="926"/>
      <c r="DO140" s="926"/>
      <c r="DP140" s="926"/>
      <c r="DQ140" s="926"/>
      <c r="DR140" s="926"/>
      <c r="DS140" s="926"/>
      <c r="DT140" s="926"/>
      <c r="DU140" s="926"/>
      <c r="DV140" s="926"/>
      <c r="DW140" s="926"/>
      <c r="DX140" s="926"/>
      <c r="DY140" s="926"/>
      <c r="DZ140" s="926"/>
      <c r="EA140" s="926"/>
      <c r="EB140" s="926"/>
      <c r="EC140" s="926"/>
      <c r="ED140" s="926"/>
      <c r="EE140" s="926"/>
      <c r="EF140" s="926"/>
      <c r="EG140" s="926"/>
      <c r="EH140" s="926"/>
      <c r="EI140" s="926"/>
      <c r="EJ140" s="926"/>
      <c r="EK140" s="926"/>
      <c r="EL140" s="926"/>
      <c r="EM140" s="926"/>
      <c r="EN140" s="926"/>
      <c r="EO140" s="926"/>
      <c r="EP140" s="926"/>
      <c r="EQ140" s="926"/>
      <c r="ER140" s="926"/>
      <c r="ES140" s="926"/>
      <c r="ET140" s="926"/>
      <c r="EU140" s="926"/>
      <c r="EV140" s="926"/>
      <c r="EW140" s="926"/>
      <c r="EX140" s="926"/>
      <c r="EY140" s="926"/>
      <c r="EZ140" s="926"/>
      <c r="FA140" s="926"/>
      <c r="FB140" s="926"/>
      <c r="FC140" s="926"/>
      <c r="FD140" s="926"/>
      <c r="FE140" s="926"/>
      <c r="FF140" s="926"/>
      <c r="FG140" s="926"/>
      <c r="FH140" s="926"/>
      <c r="FI140" s="926"/>
      <c r="FJ140" s="926"/>
      <c r="FK140" s="926"/>
      <c r="FL140" s="926"/>
      <c r="FM140" s="926"/>
      <c r="FN140" s="926"/>
      <c r="FO140" s="926"/>
      <c r="FP140" s="926"/>
      <c r="FQ140" s="926"/>
      <c r="FR140" s="926"/>
      <c r="FS140" s="926"/>
      <c r="FT140" s="926"/>
      <c r="FU140" s="926"/>
      <c r="FV140" s="926"/>
      <c r="FW140" s="926"/>
      <c r="FX140" s="926"/>
      <c r="FY140" s="926"/>
      <c r="FZ140" s="926"/>
      <c r="GA140" s="926"/>
      <c r="GB140" s="926"/>
      <c r="GC140" s="926"/>
      <c r="GD140" s="926"/>
      <c r="GE140" s="926"/>
      <c r="GF140" s="926"/>
      <c r="GG140" s="926"/>
      <c r="GH140" s="926"/>
      <c r="GI140" s="926"/>
      <c r="GJ140" s="926"/>
      <c r="GK140" s="926"/>
      <c r="GL140" s="926"/>
      <c r="GM140" s="926"/>
      <c r="GN140" s="926"/>
      <c r="GO140" s="926"/>
      <c r="GP140" s="926"/>
      <c r="GQ140" s="926"/>
      <c r="GR140" s="926"/>
      <c r="GS140" s="926"/>
      <c r="GT140" s="926"/>
      <c r="GU140" s="926"/>
      <c r="GV140" s="926"/>
      <c r="GW140" s="926"/>
      <c r="GX140" s="926"/>
      <c r="GY140" s="926"/>
      <c r="GZ140" s="926"/>
      <c r="HA140" s="926"/>
      <c r="HB140" s="926"/>
      <c r="HC140" s="926"/>
      <c r="HD140" s="926"/>
      <c r="HE140" s="926"/>
      <c r="HF140" s="926"/>
      <c r="HG140" s="926"/>
      <c r="HH140" s="926"/>
      <c r="HI140" s="926"/>
      <c r="HJ140" s="926"/>
      <c r="HK140" s="926"/>
      <c r="HL140" s="926"/>
      <c r="HM140" s="926"/>
      <c r="HN140" s="926"/>
      <c r="HO140" s="926"/>
      <c r="HP140" s="926"/>
      <c r="HQ140" s="926"/>
      <c r="HR140" s="926"/>
      <c r="HS140" s="926"/>
      <c r="HT140" s="926"/>
      <c r="HU140" s="926"/>
      <c r="HV140" s="926"/>
      <c r="HW140" s="926"/>
      <c r="HX140" s="926"/>
      <c r="HY140" s="926"/>
      <c r="HZ140" s="926"/>
      <c r="IA140" s="926"/>
      <c r="IB140" s="926"/>
      <c r="IC140" s="926"/>
      <c r="ID140" s="926"/>
      <c r="IE140" s="926"/>
      <c r="IF140" s="926"/>
      <c r="IG140" s="926"/>
      <c r="IH140" s="926"/>
      <c r="II140" s="926"/>
      <c r="IJ140" s="926"/>
      <c r="IK140" s="926"/>
      <c r="IL140" s="926"/>
      <c r="IM140" s="926"/>
      <c r="IN140" s="926"/>
      <c r="IO140" s="926"/>
      <c r="IP140" s="926"/>
      <c r="IQ140" s="926"/>
      <c r="IR140" s="926"/>
      <c r="IS140" s="926"/>
      <c r="IT140" s="926"/>
      <c r="IU140" s="926"/>
      <c r="IV140" s="926"/>
    </row>
    <row r="141" spans="1:256" s="1183" customFormat="1" ht="15" customHeight="1">
      <c r="A141" s="1018"/>
      <c r="B141" s="1018"/>
      <c r="C141" s="1018"/>
      <c r="D141" s="1103"/>
      <c r="E141" s="1103"/>
      <c r="F141" s="1103"/>
      <c r="G141" s="1021"/>
      <c r="H141" s="1021"/>
      <c r="I141" s="926"/>
      <c r="J141" s="1022"/>
      <c r="K141" s="926"/>
      <c r="L141" s="926"/>
      <c r="M141" s="1022"/>
      <c r="N141" s="926"/>
      <c r="O141" s="926"/>
      <c r="P141" s="926"/>
      <c r="Q141" s="926"/>
      <c r="R141" s="926"/>
      <c r="S141" s="926"/>
      <c r="T141" s="926"/>
      <c r="U141" s="926"/>
      <c r="V141" s="926"/>
      <c r="W141" s="926"/>
      <c r="X141" s="926"/>
      <c r="Y141" s="926"/>
      <c r="Z141" s="926"/>
      <c r="AA141" s="926"/>
      <c r="AB141" s="926"/>
      <c r="AC141" s="926"/>
      <c r="AD141" s="926"/>
      <c r="AE141" s="926"/>
      <c r="AF141" s="926"/>
      <c r="AG141" s="926"/>
      <c r="AH141" s="926"/>
      <c r="AI141" s="926"/>
      <c r="AJ141" s="926"/>
      <c r="AK141" s="926"/>
      <c r="AL141" s="926"/>
      <c r="AM141" s="926"/>
      <c r="AN141" s="926"/>
      <c r="AO141" s="926"/>
      <c r="AP141" s="926"/>
      <c r="AQ141" s="926"/>
      <c r="AR141" s="926"/>
      <c r="AS141" s="926"/>
      <c r="AT141" s="926"/>
      <c r="AU141" s="926"/>
      <c r="AV141" s="926"/>
      <c r="AW141" s="926"/>
      <c r="AX141" s="926"/>
      <c r="AY141" s="926"/>
      <c r="AZ141" s="926"/>
      <c r="BA141" s="926"/>
      <c r="BB141" s="926"/>
      <c r="BC141" s="926"/>
      <c r="BD141" s="926"/>
      <c r="BE141" s="926"/>
      <c r="BF141" s="926"/>
      <c r="BG141" s="926"/>
      <c r="BH141" s="926"/>
      <c r="BI141" s="926"/>
      <c r="BJ141" s="926"/>
      <c r="BK141" s="926"/>
      <c r="BL141" s="926"/>
      <c r="BM141" s="926"/>
      <c r="BN141" s="926"/>
      <c r="BO141" s="926"/>
      <c r="BP141" s="926"/>
      <c r="BQ141" s="926"/>
      <c r="BR141" s="926"/>
      <c r="BS141" s="926"/>
      <c r="BT141" s="926"/>
      <c r="BU141" s="926"/>
      <c r="BV141" s="926"/>
      <c r="BW141" s="926"/>
      <c r="BX141" s="926"/>
      <c r="BY141" s="926"/>
      <c r="BZ141" s="926"/>
      <c r="CA141" s="926"/>
      <c r="CB141" s="926"/>
      <c r="CC141" s="926"/>
      <c r="CD141" s="926"/>
      <c r="CE141" s="926"/>
      <c r="CF141" s="926"/>
      <c r="CG141" s="926"/>
      <c r="CH141" s="926"/>
      <c r="CI141" s="926"/>
      <c r="CJ141" s="926"/>
      <c r="CK141" s="926"/>
      <c r="CL141" s="926"/>
      <c r="CM141" s="926"/>
      <c r="CN141" s="926"/>
      <c r="CO141" s="926"/>
      <c r="CP141" s="926"/>
      <c r="CQ141" s="926"/>
      <c r="CR141" s="926"/>
      <c r="CS141" s="926"/>
      <c r="CT141" s="926"/>
      <c r="CU141" s="926"/>
      <c r="CV141" s="926"/>
      <c r="CW141" s="926"/>
      <c r="CX141" s="926"/>
      <c r="CY141" s="926"/>
      <c r="CZ141" s="926"/>
      <c r="DA141" s="926"/>
      <c r="DB141" s="926"/>
      <c r="DC141" s="926"/>
      <c r="DD141" s="926"/>
      <c r="DE141" s="926"/>
      <c r="DF141" s="926"/>
      <c r="DG141" s="926"/>
      <c r="DH141" s="926"/>
      <c r="DI141" s="926"/>
      <c r="DJ141" s="926"/>
      <c r="DK141" s="926"/>
      <c r="DL141" s="926"/>
      <c r="DM141" s="926"/>
      <c r="DN141" s="926"/>
      <c r="DO141" s="926"/>
      <c r="DP141" s="926"/>
      <c r="DQ141" s="926"/>
      <c r="DR141" s="926"/>
      <c r="DS141" s="926"/>
      <c r="DT141" s="926"/>
      <c r="DU141" s="926"/>
      <c r="DV141" s="926"/>
      <c r="DW141" s="926"/>
      <c r="DX141" s="926"/>
      <c r="DY141" s="926"/>
      <c r="DZ141" s="926"/>
      <c r="EA141" s="926"/>
      <c r="EB141" s="926"/>
      <c r="EC141" s="926"/>
      <c r="ED141" s="926"/>
      <c r="EE141" s="926"/>
      <c r="EF141" s="926"/>
      <c r="EG141" s="926"/>
      <c r="EH141" s="926"/>
      <c r="EI141" s="926"/>
      <c r="EJ141" s="926"/>
      <c r="EK141" s="926"/>
      <c r="EL141" s="926"/>
      <c r="EM141" s="926"/>
      <c r="EN141" s="926"/>
      <c r="EO141" s="926"/>
      <c r="EP141" s="926"/>
      <c r="EQ141" s="926"/>
      <c r="ER141" s="926"/>
      <c r="ES141" s="926"/>
      <c r="ET141" s="926"/>
      <c r="EU141" s="926"/>
      <c r="EV141" s="926"/>
      <c r="EW141" s="926"/>
      <c r="EX141" s="926"/>
      <c r="EY141" s="926"/>
      <c r="EZ141" s="926"/>
      <c r="FA141" s="926"/>
      <c r="FB141" s="926"/>
      <c r="FC141" s="926"/>
      <c r="FD141" s="926"/>
      <c r="FE141" s="926"/>
      <c r="FF141" s="926"/>
      <c r="FG141" s="926"/>
      <c r="FH141" s="926"/>
      <c r="FI141" s="926"/>
      <c r="FJ141" s="926"/>
      <c r="FK141" s="926"/>
      <c r="FL141" s="926"/>
      <c r="FM141" s="926"/>
      <c r="FN141" s="926"/>
      <c r="FO141" s="926"/>
      <c r="FP141" s="926"/>
      <c r="FQ141" s="926"/>
      <c r="FR141" s="926"/>
      <c r="FS141" s="926"/>
      <c r="FT141" s="926"/>
      <c r="FU141" s="926"/>
      <c r="FV141" s="926"/>
      <c r="FW141" s="926"/>
      <c r="FX141" s="926"/>
      <c r="FY141" s="926"/>
      <c r="FZ141" s="926"/>
      <c r="GA141" s="926"/>
      <c r="GB141" s="926"/>
      <c r="GC141" s="926"/>
      <c r="GD141" s="926"/>
      <c r="GE141" s="926"/>
      <c r="GF141" s="926"/>
      <c r="GG141" s="926"/>
      <c r="GH141" s="926"/>
      <c r="GI141" s="926"/>
      <c r="GJ141" s="926"/>
      <c r="GK141" s="926"/>
      <c r="GL141" s="926"/>
      <c r="GM141" s="926"/>
      <c r="GN141" s="926"/>
      <c r="GO141" s="926"/>
      <c r="GP141" s="926"/>
      <c r="GQ141" s="926"/>
      <c r="GR141" s="926"/>
      <c r="GS141" s="926"/>
      <c r="GT141" s="926"/>
      <c r="GU141" s="926"/>
      <c r="GV141" s="926"/>
      <c r="GW141" s="926"/>
      <c r="GX141" s="926"/>
      <c r="GY141" s="926"/>
      <c r="GZ141" s="926"/>
      <c r="HA141" s="926"/>
      <c r="HB141" s="926"/>
      <c r="HC141" s="926"/>
      <c r="HD141" s="926"/>
      <c r="HE141" s="926"/>
      <c r="HF141" s="926"/>
      <c r="HG141" s="926"/>
      <c r="HH141" s="926"/>
      <c r="HI141" s="926"/>
      <c r="HJ141" s="926"/>
      <c r="HK141" s="926"/>
      <c r="HL141" s="926"/>
      <c r="HM141" s="926"/>
      <c r="HN141" s="926"/>
      <c r="HO141" s="926"/>
      <c r="HP141" s="926"/>
      <c r="HQ141" s="926"/>
      <c r="HR141" s="926"/>
      <c r="HS141" s="926"/>
      <c r="HT141" s="926"/>
      <c r="HU141" s="926"/>
      <c r="HV141" s="926"/>
      <c r="HW141" s="926"/>
      <c r="HX141" s="926"/>
      <c r="HY141" s="926"/>
      <c r="HZ141" s="926"/>
      <c r="IA141" s="926"/>
      <c r="IB141" s="926"/>
      <c r="IC141" s="926"/>
      <c r="ID141" s="926"/>
      <c r="IE141" s="926"/>
      <c r="IF141" s="926"/>
      <c r="IG141" s="926"/>
      <c r="IH141" s="926"/>
      <c r="II141" s="926"/>
      <c r="IJ141" s="926"/>
      <c r="IK141" s="926"/>
      <c r="IL141" s="926"/>
      <c r="IM141" s="926"/>
      <c r="IN141" s="926"/>
      <c r="IO141" s="926"/>
      <c r="IP141" s="926"/>
      <c r="IQ141" s="926"/>
      <c r="IR141" s="926"/>
      <c r="IS141" s="926"/>
      <c r="IT141" s="926"/>
      <c r="IU141" s="926"/>
      <c r="IV141" s="926"/>
    </row>
    <row r="142" spans="1:256" s="1183" customFormat="1" ht="15" customHeight="1">
      <c r="A142" s="1018"/>
      <c r="B142" s="1018"/>
      <c r="C142" s="1018"/>
      <c r="D142" s="1103"/>
      <c r="E142" s="1103"/>
      <c r="F142" s="1103"/>
      <c r="G142" s="1021"/>
      <c r="H142" s="1021"/>
      <c r="I142" s="926"/>
      <c r="J142" s="1022"/>
      <c r="K142" s="926"/>
      <c r="L142" s="926"/>
      <c r="M142" s="1022"/>
      <c r="N142" s="926"/>
      <c r="O142" s="926"/>
      <c r="P142" s="926"/>
      <c r="Q142" s="926"/>
      <c r="R142" s="926"/>
      <c r="S142" s="926"/>
      <c r="T142" s="926"/>
      <c r="U142" s="926"/>
      <c r="V142" s="926"/>
      <c r="W142" s="926"/>
      <c r="X142" s="926"/>
      <c r="Y142" s="926"/>
      <c r="Z142" s="926"/>
      <c r="AA142" s="926"/>
      <c r="AB142" s="926"/>
      <c r="AC142" s="926"/>
      <c r="AD142" s="926"/>
      <c r="AE142" s="926"/>
      <c r="AF142" s="926"/>
      <c r="AG142" s="926"/>
      <c r="AH142" s="926"/>
      <c r="AI142" s="926"/>
      <c r="AJ142" s="926"/>
      <c r="AK142" s="926"/>
      <c r="AL142" s="926"/>
      <c r="AM142" s="926"/>
      <c r="AN142" s="926"/>
      <c r="AO142" s="926"/>
      <c r="AP142" s="926"/>
      <c r="AQ142" s="926"/>
      <c r="AR142" s="926"/>
      <c r="AS142" s="926"/>
      <c r="AT142" s="926"/>
      <c r="AU142" s="926"/>
      <c r="AV142" s="926"/>
      <c r="AW142" s="926"/>
      <c r="AX142" s="926"/>
      <c r="AY142" s="926"/>
      <c r="AZ142" s="926"/>
      <c r="BA142" s="926"/>
      <c r="BB142" s="926"/>
      <c r="BC142" s="926"/>
      <c r="BD142" s="926"/>
      <c r="BE142" s="926"/>
      <c r="BF142" s="926"/>
      <c r="BG142" s="926"/>
      <c r="BH142" s="926"/>
      <c r="BI142" s="926"/>
      <c r="BJ142" s="926"/>
      <c r="BK142" s="926"/>
      <c r="BL142" s="926"/>
      <c r="BM142" s="926"/>
      <c r="BN142" s="926"/>
      <c r="BO142" s="926"/>
      <c r="BP142" s="926"/>
      <c r="BQ142" s="926"/>
      <c r="BR142" s="926"/>
      <c r="BS142" s="926"/>
      <c r="BT142" s="926"/>
      <c r="BU142" s="926"/>
      <c r="BV142" s="926"/>
      <c r="BW142" s="926"/>
      <c r="BX142" s="926"/>
      <c r="BY142" s="926"/>
      <c r="BZ142" s="926"/>
      <c r="CA142" s="926"/>
      <c r="CB142" s="926"/>
      <c r="CC142" s="926"/>
      <c r="CD142" s="926"/>
      <c r="CE142" s="926"/>
      <c r="CF142" s="926"/>
      <c r="CG142" s="926"/>
      <c r="CH142" s="926"/>
      <c r="CI142" s="926"/>
      <c r="CJ142" s="926"/>
      <c r="CK142" s="926"/>
      <c r="CL142" s="926"/>
      <c r="CM142" s="926"/>
      <c r="CN142" s="926"/>
      <c r="CO142" s="926"/>
      <c r="CP142" s="926"/>
      <c r="CQ142" s="926"/>
      <c r="CR142" s="926"/>
      <c r="CS142" s="926"/>
      <c r="CT142" s="926"/>
      <c r="CU142" s="926"/>
      <c r="CV142" s="926"/>
      <c r="CW142" s="926"/>
      <c r="CX142" s="926"/>
      <c r="CY142" s="926"/>
      <c r="CZ142" s="926"/>
      <c r="DA142" s="926"/>
      <c r="DB142" s="926"/>
      <c r="DC142" s="926"/>
      <c r="DD142" s="926"/>
      <c r="DE142" s="926"/>
      <c r="DF142" s="926"/>
      <c r="DG142" s="926"/>
      <c r="DH142" s="926"/>
      <c r="DI142" s="926"/>
      <c r="DJ142" s="926"/>
      <c r="DK142" s="926"/>
      <c r="DL142" s="926"/>
      <c r="DM142" s="926"/>
      <c r="DN142" s="926"/>
      <c r="DO142" s="926"/>
      <c r="DP142" s="926"/>
      <c r="DQ142" s="926"/>
      <c r="DR142" s="926"/>
      <c r="DS142" s="926"/>
      <c r="DT142" s="926"/>
      <c r="DU142" s="926"/>
      <c r="DV142" s="926"/>
      <c r="DW142" s="926"/>
      <c r="DX142" s="926"/>
      <c r="DY142" s="926"/>
      <c r="DZ142" s="926"/>
      <c r="EA142" s="926"/>
      <c r="EB142" s="926"/>
      <c r="EC142" s="926"/>
      <c r="ED142" s="926"/>
      <c r="EE142" s="926"/>
      <c r="EF142" s="926"/>
      <c r="EG142" s="926"/>
      <c r="EH142" s="926"/>
      <c r="EI142" s="926"/>
      <c r="EJ142" s="926"/>
      <c r="EK142" s="926"/>
      <c r="EL142" s="926"/>
      <c r="EM142" s="926"/>
      <c r="EN142" s="926"/>
      <c r="EO142" s="926"/>
      <c r="EP142" s="926"/>
      <c r="EQ142" s="926"/>
      <c r="ER142" s="926"/>
      <c r="ES142" s="926"/>
      <c r="ET142" s="926"/>
      <c r="EU142" s="926"/>
      <c r="EV142" s="926"/>
      <c r="EW142" s="926"/>
      <c r="EX142" s="926"/>
      <c r="EY142" s="926"/>
      <c r="EZ142" s="926"/>
      <c r="FA142" s="926"/>
      <c r="FB142" s="926"/>
      <c r="FC142" s="926"/>
      <c r="FD142" s="926"/>
      <c r="FE142" s="926"/>
      <c r="FF142" s="926"/>
      <c r="FG142" s="926"/>
      <c r="FH142" s="926"/>
      <c r="FI142" s="926"/>
      <c r="FJ142" s="926"/>
      <c r="FK142" s="926"/>
      <c r="FL142" s="926"/>
      <c r="FM142" s="926"/>
      <c r="FN142" s="926"/>
      <c r="FO142" s="926"/>
      <c r="FP142" s="926"/>
      <c r="FQ142" s="926"/>
      <c r="FR142" s="926"/>
      <c r="FS142" s="926"/>
      <c r="FT142" s="926"/>
      <c r="FU142" s="926"/>
      <c r="FV142" s="926"/>
      <c r="FW142" s="926"/>
      <c r="FX142" s="926"/>
      <c r="FY142" s="926"/>
      <c r="FZ142" s="926"/>
      <c r="GA142" s="926"/>
      <c r="GB142" s="926"/>
      <c r="GC142" s="926"/>
      <c r="GD142" s="926"/>
      <c r="GE142" s="926"/>
      <c r="GF142" s="926"/>
      <c r="GG142" s="926"/>
      <c r="GH142" s="926"/>
      <c r="GI142" s="926"/>
      <c r="GJ142" s="926"/>
      <c r="GK142" s="926"/>
      <c r="GL142" s="926"/>
      <c r="GM142" s="926"/>
      <c r="GN142" s="926"/>
      <c r="GO142" s="926"/>
      <c r="GP142" s="926"/>
      <c r="GQ142" s="926"/>
      <c r="GR142" s="926"/>
      <c r="GS142" s="926"/>
      <c r="GT142" s="926"/>
      <c r="GU142" s="926"/>
      <c r="GV142" s="926"/>
      <c r="GW142" s="926"/>
      <c r="GX142" s="926"/>
      <c r="GY142" s="926"/>
      <c r="GZ142" s="926"/>
      <c r="HA142" s="926"/>
      <c r="HB142" s="926"/>
      <c r="HC142" s="926"/>
      <c r="HD142" s="926"/>
      <c r="HE142" s="926"/>
      <c r="HF142" s="926"/>
      <c r="HG142" s="926"/>
      <c r="HH142" s="926"/>
      <c r="HI142" s="926"/>
      <c r="HJ142" s="926"/>
      <c r="HK142" s="926"/>
      <c r="HL142" s="926"/>
      <c r="HM142" s="926"/>
      <c r="HN142" s="926"/>
      <c r="HO142" s="926"/>
      <c r="HP142" s="926"/>
      <c r="HQ142" s="926"/>
      <c r="HR142" s="926"/>
      <c r="HS142" s="926"/>
      <c r="HT142" s="926"/>
      <c r="HU142" s="926"/>
      <c r="HV142" s="926"/>
      <c r="HW142" s="926"/>
      <c r="HX142" s="926"/>
      <c r="HY142" s="926"/>
      <c r="HZ142" s="926"/>
      <c r="IA142" s="926"/>
      <c r="IB142" s="926"/>
      <c r="IC142" s="926"/>
      <c r="ID142" s="926"/>
      <c r="IE142" s="926"/>
      <c r="IF142" s="926"/>
      <c r="IG142" s="926"/>
      <c r="IH142" s="926"/>
      <c r="II142" s="926"/>
      <c r="IJ142" s="926"/>
      <c r="IK142" s="926"/>
      <c r="IL142" s="926"/>
      <c r="IM142" s="926"/>
      <c r="IN142" s="926"/>
      <c r="IO142" s="926"/>
      <c r="IP142" s="926"/>
      <c r="IQ142" s="926"/>
      <c r="IR142" s="926"/>
      <c r="IS142" s="926"/>
      <c r="IT142" s="926"/>
      <c r="IU142" s="926"/>
      <c r="IV142" s="926"/>
    </row>
    <row r="143" spans="1:256" s="1183" customFormat="1" ht="15" customHeight="1">
      <c r="A143" s="1018"/>
      <c r="B143" s="1018"/>
      <c r="C143" s="1018"/>
      <c r="D143" s="1103"/>
      <c r="E143" s="1103"/>
      <c r="F143" s="1103"/>
      <c r="G143" s="1021"/>
      <c r="H143" s="1021"/>
      <c r="I143" s="926"/>
      <c r="J143" s="1022"/>
      <c r="K143" s="926"/>
      <c r="L143" s="926"/>
      <c r="M143" s="1022"/>
      <c r="N143" s="926"/>
      <c r="O143" s="926"/>
      <c r="P143" s="926"/>
      <c r="Q143" s="926"/>
      <c r="R143" s="926"/>
      <c r="S143" s="926"/>
      <c r="T143" s="926"/>
      <c r="U143" s="926"/>
      <c r="V143" s="926"/>
      <c r="W143" s="926"/>
      <c r="X143" s="926"/>
      <c r="Y143" s="926"/>
      <c r="Z143" s="926"/>
      <c r="AA143" s="926"/>
      <c r="AB143" s="926"/>
      <c r="AC143" s="926"/>
      <c r="AD143" s="926"/>
      <c r="AE143" s="926"/>
      <c r="AF143" s="926"/>
      <c r="AG143" s="926"/>
      <c r="AH143" s="926"/>
      <c r="AI143" s="926"/>
      <c r="AJ143" s="926"/>
      <c r="AK143" s="926"/>
      <c r="AL143" s="926"/>
      <c r="AM143" s="926"/>
      <c r="AN143" s="926"/>
      <c r="AO143" s="926"/>
      <c r="AP143" s="926"/>
      <c r="AQ143" s="926"/>
      <c r="AR143" s="926"/>
      <c r="AS143" s="926"/>
      <c r="AT143" s="926"/>
      <c r="AU143" s="926"/>
      <c r="AV143" s="926"/>
      <c r="AW143" s="926"/>
      <c r="AX143" s="926"/>
      <c r="AY143" s="926"/>
      <c r="AZ143" s="926"/>
      <c r="BA143" s="926"/>
      <c r="BB143" s="926"/>
      <c r="BC143" s="926"/>
      <c r="BD143" s="926"/>
      <c r="BE143" s="926"/>
      <c r="BF143" s="926"/>
      <c r="BG143" s="926"/>
      <c r="BH143" s="926"/>
      <c r="BI143" s="926"/>
      <c r="BJ143" s="926"/>
      <c r="BK143" s="926"/>
      <c r="BL143" s="926"/>
      <c r="BM143" s="926"/>
      <c r="BN143" s="926"/>
      <c r="BO143" s="926"/>
      <c r="BP143" s="926"/>
      <c r="BQ143" s="926"/>
      <c r="BR143" s="926"/>
      <c r="BS143" s="926"/>
      <c r="BT143" s="926"/>
      <c r="BU143" s="926"/>
      <c r="BV143" s="926"/>
      <c r="BW143" s="926"/>
      <c r="BX143" s="926"/>
      <c r="BY143" s="926"/>
      <c r="BZ143" s="926"/>
      <c r="CA143" s="926"/>
      <c r="CB143" s="926"/>
      <c r="CC143" s="926"/>
      <c r="CD143" s="926"/>
      <c r="CE143" s="926"/>
      <c r="CF143" s="926"/>
      <c r="CG143" s="926"/>
      <c r="CH143" s="926"/>
      <c r="CI143" s="926"/>
      <c r="CJ143" s="926"/>
      <c r="CK143" s="926"/>
      <c r="CL143" s="926"/>
      <c r="CM143" s="926"/>
      <c r="CN143" s="926"/>
      <c r="CO143" s="926"/>
      <c r="CP143" s="926"/>
      <c r="CQ143" s="926"/>
      <c r="CR143" s="926"/>
      <c r="CS143" s="926"/>
      <c r="CT143" s="926"/>
      <c r="CU143" s="926"/>
      <c r="CV143" s="926"/>
      <c r="CW143" s="926"/>
      <c r="CX143" s="926"/>
      <c r="CY143" s="926"/>
      <c r="CZ143" s="926"/>
      <c r="DA143" s="926"/>
      <c r="DB143" s="926"/>
      <c r="DC143" s="926"/>
      <c r="DD143" s="926"/>
      <c r="DE143" s="926"/>
      <c r="DF143" s="926"/>
      <c r="DG143" s="926"/>
      <c r="DH143" s="926"/>
      <c r="DI143" s="926"/>
      <c r="DJ143" s="926"/>
      <c r="DK143" s="926"/>
      <c r="DL143" s="926"/>
      <c r="DM143" s="926"/>
      <c r="DN143" s="926"/>
      <c r="DO143" s="926"/>
      <c r="DP143" s="926"/>
      <c r="DQ143" s="926"/>
      <c r="DR143" s="926"/>
      <c r="DS143" s="926"/>
      <c r="DT143" s="926"/>
      <c r="DU143" s="926"/>
      <c r="DV143" s="926"/>
      <c r="DW143" s="926"/>
      <c r="DX143" s="926"/>
      <c r="DY143" s="926"/>
      <c r="DZ143" s="926"/>
      <c r="EA143" s="926"/>
      <c r="EB143" s="926"/>
      <c r="EC143" s="926"/>
      <c r="ED143" s="926"/>
      <c r="EE143" s="926"/>
      <c r="EF143" s="926"/>
      <c r="EG143" s="926"/>
      <c r="EH143" s="926"/>
      <c r="EI143" s="926"/>
      <c r="EJ143" s="926"/>
      <c r="EK143" s="926"/>
      <c r="EL143" s="926"/>
      <c r="EM143" s="926"/>
      <c r="EN143" s="926"/>
      <c r="EO143" s="926"/>
      <c r="EP143" s="926"/>
      <c r="EQ143" s="926"/>
      <c r="ER143" s="926"/>
      <c r="ES143" s="926"/>
      <c r="ET143" s="926"/>
      <c r="EU143" s="926"/>
      <c r="EV143" s="926"/>
      <c r="EW143" s="926"/>
      <c r="EX143" s="926"/>
      <c r="EY143" s="926"/>
      <c r="EZ143" s="926"/>
      <c r="FA143" s="926"/>
      <c r="FB143" s="926"/>
      <c r="FC143" s="926"/>
      <c r="FD143" s="926"/>
      <c r="FE143" s="926"/>
      <c r="FF143" s="926"/>
      <c r="FG143" s="926"/>
      <c r="FH143" s="926"/>
      <c r="FI143" s="926"/>
      <c r="FJ143" s="926"/>
      <c r="FK143" s="926"/>
      <c r="FL143" s="926"/>
      <c r="FM143" s="926"/>
      <c r="FN143" s="926"/>
      <c r="FO143" s="926"/>
      <c r="FP143" s="926"/>
      <c r="FQ143" s="926"/>
      <c r="FR143" s="926"/>
      <c r="FS143" s="926"/>
      <c r="FT143" s="926"/>
      <c r="FU143" s="926"/>
      <c r="FV143" s="926"/>
      <c r="FW143" s="926"/>
      <c r="FX143" s="926"/>
      <c r="FY143" s="926"/>
      <c r="FZ143" s="926"/>
      <c r="GA143" s="926"/>
      <c r="GB143" s="926"/>
      <c r="GC143" s="926"/>
      <c r="GD143" s="926"/>
      <c r="GE143" s="926"/>
      <c r="GF143" s="926"/>
      <c r="GG143" s="926"/>
      <c r="GH143" s="926"/>
      <c r="GI143" s="926"/>
      <c r="GJ143" s="926"/>
      <c r="GK143" s="926"/>
      <c r="GL143" s="926"/>
      <c r="GM143" s="926"/>
      <c r="GN143" s="926"/>
      <c r="GO143" s="926"/>
      <c r="GP143" s="926"/>
      <c r="GQ143" s="926"/>
      <c r="GR143" s="926"/>
      <c r="GS143" s="926"/>
      <c r="GT143" s="926"/>
      <c r="GU143" s="926"/>
      <c r="GV143" s="926"/>
      <c r="GW143" s="926"/>
      <c r="GX143" s="926"/>
      <c r="GY143" s="926"/>
      <c r="GZ143" s="926"/>
      <c r="HA143" s="926"/>
      <c r="HB143" s="926"/>
      <c r="HC143" s="926"/>
      <c r="HD143" s="926"/>
      <c r="HE143" s="926"/>
      <c r="HF143" s="926"/>
      <c r="HG143" s="926"/>
      <c r="HH143" s="926"/>
      <c r="HI143" s="926"/>
      <c r="HJ143" s="926"/>
      <c r="HK143" s="926"/>
      <c r="HL143" s="926"/>
      <c r="HM143" s="926"/>
      <c r="HN143" s="926"/>
      <c r="HO143" s="926"/>
      <c r="HP143" s="926"/>
      <c r="HQ143" s="926"/>
      <c r="HR143" s="926"/>
      <c r="HS143" s="926"/>
      <c r="HT143" s="926"/>
      <c r="HU143" s="926"/>
      <c r="HV143" s="926"/>
      <c r="HW143" s="926"/>
      <c r="HX143" s="926"/>
      <c r="HY143" s="926"/>
      <c r="HZ143" s="926"/>
      <c r="IA143" s="926"/>
      <c r="IB143" s="926"/>
      <c r="IC143" s="926"/>
      <c r="ID143" s="926"/>
      <c r="IE143" s="926"/>
      <c r="IF143" s="926"/>
      <c r="IG143" s="926"/>
      <c r="IH143" s="926"/>
      <c r="II143" s="926"/>
      <c r="IJ143" s="926"/>
      <c r="IK143" s="926"/>
      <c r="IL143" s="926"/>
      <c r="IM143" s="926"/>
      <c r="IN143" s="926"/>
      <c r="IO143" s="926"/>
      <c r="IP143" s="926"/>
      <c r="IQ143" s="926"/>
      <c r="IR143" s="926"/>
      <c r="IS143" s="926"/>
      <c r="IT143" s="926"/>
      <c r="IU143" s="926"/>
      <c r="IV143" s="926"/>
    </row>
    <row r="144" spans="1:256" s="1183" customFormat="1" ht="15" customHeight="1">
      <c r="A144" s="1018"/>
      <c r="B144" s="1018"/>
      <c r="C144" s="1018"/>
      <c r="D144" s="1103"/>
      <c r="E144" s="1103"/>
      <c r="F144" s="1103"/>
      <c r="G144" s="1021"/>
      <c r="H144" s="1021"/>
      <c r="I144" s="926"/>
      <c r="J144" s="1022"/>
      <c r="K144" s="926"/>
      <c r="L144" s="926"/>
      <c r="M144" s="1022"/>
      <c r="N144" s="926"/>
      <c r="O144" s="926"/>
      <c r="P144" s="926"/>
      <c r="Q144" s="926"/>
      <c r="R144" s="926"/>
      <c r="S144" s="926"/>
      <c r="T144" s="926"/>
      <c r="U144" s="926"/>
      <c r="V144" s="926"/>
      <c r="W144" s="926"/>
      <c r="X144" s="926"/>
      <c r="Y144" s="926"/>
      <c r="Z144" s="926"/>
      <c r="AA144" s="926"/>
      <c r="AB144" s="926"/>
      <c r="AC144" s="926"/>
      <c r="AD144" s="926"/>
      <c r="AE144" s="926"/>
      <c r="AF144" s="926"/>
      <c r="AG144" s="926"/>
      <c r="AH144" s="926"/>
      <c r="AI144" s="926"/>
      <c r="AJ144" s="926"/>
      <c r="AK144" s="926"/>
      <c r="AL144" s="926"/>
      <c r="AM144" s="926"/>
      <c r="AN144" s="926"/>
      <c r="AO144" s="926"/>
      <c r="AP144" s="926"/>
      <c r="AQ144" s="926"/>
      <c r="AR144" s="926"/>
      <c r="AS144" s="926"/>
      <c r="AT144" s="926"/>
      <c r="AU144" s="926"/>
      <c r="AV144" s="926"/>
      <c r="AW144" s="926"/>
      <c r="AX144" s="926"/>
      <c r="AY144" s="926"/>
      <c r="AZ144" s="926"/>
      <c r="BA144" s="926"/>
      <c r="BB144" s="926"/>
      <c r="BC144" s="926"/>
      <c r="BD144" s="926"/>
      <c r="BE144" s="926"/>
      <c r="BF144" s="926"/>
      <c r="BG144" s="926"/>
      <c r="BH144" s="926"/>
      <c r="BI144" s="926"/>
      <c r="BJ144" s="926"/>
      <c r="BK144" s="926"/>
      <c r="BL144" s="926"/>
      <c r="BM144" s="926"/>
      <c r="BN144" s="926"/>
      <c r="BO144" s="926"/>
      <c r="BP144" s="926"/>
      <c r="BQ144" s="926"/>
      <c r="BR144" s="926"/>
      <c r="BS144" s="926"/>
      <c r="BT144" s="926"/>
      <c r="BU144" s="926"/>
      <c r="BV144" s="926"/>
      <c r="BW144" s="926"/>
      <c r="BX144" s="926"/>
      <c r="BY144" s="926"/>
      <c r="BZ144" s="926"/>
      <c r="CA144" s="926"/>
      <c r="CB144" s="926"/>
      <c r="CC144" s="926"/>
      <c r="CD144" s="926"/>
      <c r="CE144" s="926"/>
      <c r="CF144" s="926"/>
      <c r="CG144" s="926"/>
      <c r="CH144" s="926"/>
      <c r="CI144" s="926"/>
      <c r="CJ144" s="926"/>
      <c r="CK144" s="926"/>
      <c r="CL144" s="926"/>
      <c r="CM144" s="926"/>
      <c r="CN144" s="926"/>
      <c r="CO144" s="926"/>
      <c r="CP144" s="926"/>
      <c r="CQ144" s="926"/>
      <c r="CR144" s="926"/>
      <c r="CS144" s="926"/>
      <c r="CT144" s="926"/>
      <c r="CU144" s="926"/>
      <c r="CV144" s="926"/>
      <c r="CW144" s="926"/>
      <c r="CX144" s="926"/>
      <c r="CY144" s="926"/>
      <c r="CZ144" s="926"/>
      <c r="DA144" s="926"/>
      <c r="DB144" s="926"/>
      <c r="DC144" s="926"/>
      <c r="DD144" s="926"/>
      <c r="DE144" s="926"/>
      <c r="DF144" s="926"/>
      <c r="DG144" s="926"/>
      <c r="DH144" s="926"/>
      <c r="DI144" s="926"/>
      <c r="DJ144" s="926"/>
      <c r="DK144" s="926"/>
      <c r="DL144" s="926"/>
      <c r="DM144" s="926"/>
      <c r="DN144" s="926"/>
      <c r="DO144" s="926"/>
      <c r="DP144" s="926"/>
      <c r="DQ144" s="926"/>
      <c r="DR144" s="926"/>
      <c r="DS144" s="926"/>
      <c r="DT144" s="926"/>
      <c r="DU144" s="926"/>
      <c r="DV144" s="926"/>
      <c r="DW144" s="926"/>
      <c r="DX144" s="926"/>
      <c r="DY144" s="926"/>
      <c r="DZ144" s="926"/>
      <c r="EA144" s="926"/>
      <c r="EB144" s="926"/>
      <c r="EC144" s="926"/>
      <c r="ED144" s="926"/>
      <c r="EE144" s="926"/>
      <c r="EF144" s="926"/>
      <c r="EG144" s="926"/>
      <c r="EH144" s="926"/>
      <c r="EI144" s="926"/>
      <c r="EJ144" s="926"/>
      <c r="EK144" s="926"/>
      <c r="EL144" s="926"/>
      <c r="EM144" s="926"/>
      <c r="EN144" s="926"/>
      <c r="EO144" s="926"/>
      <c r="EP144" s="926"/>
      <c r="EQ144" s="926"/>
      <c r="ER144" s="926"/>
      <c r="ES144" s="926"/>
      <c r="ET144" s="926"/>
      <c r="EU144" s="926"/>
      <c r="EV144" s="926"/>
      <c r="EW144" s="926"/>
      <c r="EX144" s="926"/>
      <c r="EY144" s="926"/>
      <c r="EZ144" s="926"/>
      <c r="FA144" s="926"/>
      <c r="FB144" s="926"/>
      <c r="FC144" s="926"/>
      <c r="FD144" s="926"/>
      <c r="FE144" s="926"/>
      <c r="FF144" s="926"/>
      <c r="FG144" s="926"/>
      <c r="FH144" s="926"/>
      <c r="FI144" s="926"/>
      <c r="FJ144" s="926"/>
      <c r="FK144" s="926"/>
      <c r="FL144" s="926"/>
      <c r="FM144" s="926"/>
      <c r="FN144" s="926"/>
      <c r="FO144" s="926"/>
      <c r="FP144" s="926"/>
      <c r="FQ144" s="926"/>
      <c r="FR144" s="926"/>
      <c r="FS144" s="926"/>
      <c r="FT144" s="926"/>
      <c r="FU144" s="926"/>
      <c r="FV144" s="926"/>
      <c r="FW144" s="926"/>
      <c r="FX144" s="926"/>
      <c r="FY144" s="926"/>
      <c r="FZ144" s="926"/>
      <c r="GA144" s="926"/>
      <c r="GB144" s="926"/>
      <c r="GC144" s="926"/>
      <c r="GD144" s="926"/>
      <c r="GE144" s="926"/>
      <c r="GF144" s="926"/>
      <c r="GG144" s="926"/>
      <c r="GH144" s="926"/>
      <c r="GI144" s="926"/>
      <c r="GJ144" s="926"/>
      <c r="GK144" s="926"/>
      <c r="GL144" s="926"/>
      <c r="GM144" s="926"/>
      <c r="GN144" s="926"/>
      <c r="GO144" s="926"/>
      <c r="GP144" s="926"/>
      <c r="GQ144" s="926"/>
      <c r="GR144" s="926"/>
      <c r="GS144" s="926"/>
      <c r="GT144" s="926"/>
      <c r="GU144" s="926"/>
      <c r="GV144" s="926"/>
      <c r="GW144" s="926"/>
      <c r="GX144" s="926"/>
      <c r="GY144" s="926"/>
      <c r="GZ144" s="926"/>
      <c r="HA144" s="926"/>
      <c r="HB144" s="926"/>
      <c r="HC144" s="926"/>
      <c r="HD144" s="926"/>
      <c r="HE144" s="926"/>
      <c r="HF144" s="926"/>
      <c r="HG144" s="926"/>
      <c r="HH144" s="926"/>
      <c r="HI144" s="926"/>
      <c r="HJ144" s="926"/>
      <c r="HK144" s="926"/>
      <c r="HL144" s="926"/>
      <c r="HM144" s="926"/>
      <c r="HN144" s="926"/>
      <c r="HO144" s="926"/>
      <c r="HP144" s="926"/>
      <c r="HQ144" s="926"/>
      <c r="HR144" s="926"/>
      <c r="HS144" s="926"/>
      <c r="HT144" s="926"/>
      <c r="HU144" s="926"/>
      <c r="HV144" s="926"/>
      <c r="HW144" s="926"/>
      <c r="HX144" s="926"/>
      <c r="HY144" s="926"/>
      <c r="HZ144" s="926"/>
      <c r="IA144" s="926"/>
      <c r="IB144" s="926"/>
      <c r="IC144" s="926"/>
      <c r="ID144" s="926"/>
      <c r="IE144" s="926"/>
      <c r="IF144" s="926"/>
      <c r="IG144" s="926"/>
      <c r="IH144" s="926"/>
      <c r="II144" s="926"/>
      <c r="IJ144" s="926"/>
      <c r="IK144" s="926"/>
      <c r="IL144" s="926"/>
      <c r="IM144" s="926"/>
      <c r="IN144" s="926"/>
      <c r="IO144" s="926"/>
      <c r="IP144" s="926"/>
      <c r="IQ144" s="926"/>
      <c r="IR144" s="926"/>
      <c r="IS144" s="926"/>
      <c r="IT144" s="926"/>
      <c r="IU144" s="926"/>
      <c r="IV144" s="926"/>
    </row>
    <row r="145" spans="1:256" s="1183" customFormat="1" ht="15" customHeight="1">
      <c r="A145" s="1018"/>
      <c r="B145" s="1018"/>
      <c r="C145" s="1018"/>
      <c r="D145" s="1103"/>
      <c r="E145" s="1103"/>
      <c r="F145" s="1103"/>
      <c r="G145" s="1021"/>
      <c r="H145" s="1021"/>
      <c r="I145" s="926"/>
      <c r="J145" s="1022"/>
      <c r="K145" s="926"/>
      <c r="L145" s="926"/>
      <c r="M145" s="1022"/>
      <c r="N145" s="926"/>
      <c r="O145" s="926"/>
      <c r="P145" s="926"/>
      <c r="Q145" s="926"/>
      <c r="R145" s="926"/>
      <c r="S145" s="926"/>
      <c r="T145" s="926"/>
      <c r="U145" s="926"/>
      <c r="V145" s="926"/>
      <c r="W145" s="926"/>
      <c r="X145" s="926"/>
      <c r="Y145" s="926"/>
      <c r="Z145" s="926"/>
      <c r="AA145" s="926"/>
      <c r="AB145" s="926"/>
      <c r="AC145" s="926"/>
      <c r="AD145" s="926"/>
      <c r="AE145" s="926"/>
      <c r="AF145" s="926"/>
      <c r="AG145" s="926"/>
      <c r="AH145" s="926"/>
      <c r="AI145" s="926"/>
      <c r="AJ145" s="926"/>
      <c r="AK145" s="926"/>
      <c r="AL145" s="926"/>
      <c r="AM145" s="926"/>
      <c r="AN145" s="926"/>
      <c r="AO145" s="926"/>
      <c r="AP145" s="926"/>
      <c r="AQ145" s="926"/>
      <c r="AR145" s="926"/>
      <c r="AS145" s="926"/>
      <c r="AT145" s="926"/>
      <c r="AU145" s="926"/>
      <c r="AV145" s="926"/>
      <c r="AW145" s="926"/>
      <c r="AX145" s="926"/>
      <c r="AY145" s="926"/>
      <c r="AZ145" s="926"/>
      <c r="BA145" s="926"/>
      <c r="BB145" s="926"/>
      <c r="BC145" s="926"/>
      <c r="BD145" s="926"/>
      <c r="BE145" s="926"/>
      <c r="BF145" s="926"/>
      <c r="BG145" s="926"/>
      <c r="BH145" s="926"/>
      <c r="BI145" s="926"/>
      <c r="BJ145" s="926"/>
      <c r="BK145" s="926"/>
      <c r="BL145" s="926"/>
      <c r="BM145" s="926"/>
      <c r="BN145" s="926"/>
      <c r="BO145" s="926"/>
      <c r="BP145" s="926"/>
      <c r="BQ145" s="926"/>
      <c r="BR145" s="926"/>
      <c r="BS145" s="926"/>
      <c r="BT145" s="926"/>
      <c r="BU145" s="926"/>
      <c r="BV145" s="926"/>
      <c r="BW145" s="926"/>
      <c r="BX145" s="926"/>
      <c r="BY145" s="926"/>
      <c r="BZ145" s="926"/>
      <c r="CA145" s="926"/>
      <c r="CB145" s="926"/>
      <c r="CC145" s="926"/>
      <c r="CD145" s="926"/>
      <c r="CE145" s="926"/>
      <c r="CF145" s="926"/>
      <c r="CG145" s="926"/>
      <c r="CH145" s="926"/>
      <c r="CI145" s="926"/>
      <c r="CJ145" s="926"/>
      <c r="CK145" s="926"/>
      <c r="CL145" s="926"/>
      <c r="CM145" s="926"/>
      <c r="CN145" s="926"/>
      <c r="CO145" s="926"/>
      <c r="CP145" s="926"/>
      <c r="CQ145" s="926"/>
      <c r="CR145" s="926"/>
      <c r="CS145" s="926"/>
      <c r="CT145" s="926"/>
      <c r="CU145" s="926"/>
      <c r="CV145" s="926"/>
      <c r="CW145" s="926"/>
      <c r="CX145" s="926"/>
      <c r="CY145" s="926"/>
      <c r="CZ145" s="926"/>
      <c r="DA145" s="926"/>
      <c r="DB145" s="926"/>
      <c r="DC145" s="926"/>
      <c r="DD145" s="926"/>
      <c r="DE145" s="926"/>
      <c r="DF145" s="926"/>
      <c r="DG145" s="926"/>
      <c r="DH145" s="926"/>
      <c r="DI145" s="926"/>
      <c r="DJ145" s="926"/>
      <c r="DK145" s="926"/>
      <c r="DL145" s="926"/>
      <c r="DM145" s="926"/>
      <c r="DN145" s="926"/>
      <c r="DO145" s="926"/>
      <c r="DP145" s="926"/>
      <c r="DQ145" s="926"/>
      <c r="DR145" s="926"/>
      <c r="DS145" s="926"/>
      <c r="DT145" s="926"/>
      <c r="DU145" s="926"/>
      <c r="DV145" s="926"/>
      <c r="DW145" s="926"/>
      <c r="DX145" s="926"/>
      <c r="DY145" s="926"/>
      <c r="DZ145" s="926"/>
      <c r="EA145" s="926"/>
      <c r="EB145" s="926"/>
      <c r="EC145" s="926"/>
      <c r="ED145" s="926"/>
      <c r="EE145" s="926"/>
      <c r="EF145" s="926"/>
      <c r="EG145" s="926"/>
      <c r="EH145" s="926"/>
      <c r="EI145" s="926"/>
      <c r="EJ145" s="926"/>
      <c r="EK145" s="926"/>
      <c r="EL145" s="926"/>
      <c r="EM145" s="926"/>
      <c r="EN145" s="926"/>
      <c r="EO145" s="926"/>
      <c r="EP145" s="926"/>
      <c r="EQ145" s="926"/>
      <c r="ER145" s="926"/>
      <c r="ES145" s="926"/>
      <c r="ET145" s="926"/>
      <c r="EU145" s="926"/>
      <c r="EV145" s="926"/>
      <c r="EW145" s="926"/>
      <c r="EX145" s="926"/>
      <c r="EY145" s="926"/>
      <c r="EZ145" s="926"/>
      <c r="FA145" s="926"/>
      <c r="FB145" s="926"/>
      <c r="FC145" s="926"/>
      <c r="FD145" s="926"/>
      <c r="FE145" s="926"/>
      <c r="FF145" s="926"/>
      <c r="FG145" s="926"/>
      <c r="FH145" s="926"/>
      <c r="FI145" s="926"/>
      <c r="FJ145" s="926"/>
      <c r="FK145" s="926"/>
      <c r="FL145" s="926"/>
      <c r="FM145" s="926"/>
      <c r="FN145" s="926"/>
      <c r="FO145" s="926"/>
      <c r="FP145" s="926"/>
      <c r="FQ145" s="926"/>
      <c r="FR145" s="926"/>
      <c r="FS145" s="926"/>
      <c r="FT145" s="926"/>
      <c r="FU145" s="926"/>
      <c r="FV145" s="926"/>
      <c r="FW145" s="926"/>
      <c r="FX145" s="926"/>
      <c r="FY145" s="926"/>
      <c r="FZ145" s="926"/>
      <c r="GA145" s="926"/>
      <c r="GB145" s="926"/>
      <c r="GC145" s="926"/>
      <c r="GD145" s="926"/>
      <c r="GE145" s="926"/>
      <c r="GF145" s="926"/>
      <c r="GG145" s="926"/>
      <c r="GH145" s="926"/>
      <c r="GI145" s="926"/>
      <c r="GJ145" s="926"/>
      <c r="GK145" s="926"/>
      <c r="GL145" s="926"/>
      <c r="GM145" s="926"/>
      <c r="GN145" s="926"/>
      <c r="GO145" s="926"/>
      <c r="GP145" s="926"/>
      <c r="GQ145" s="926"/>
      <c r="GR145" s="926"/>
      <c r="GS145" s="926"/>
      <c r="GT145" s="926"/>
      <c r="GU145" s="926"/>
      <c r="GV145" s="926"/>
      <c r="GW145" s="926"/>
      <c r="GX145" s="926"/>
      <c r="GY145" s="926"/>
      <c r="GZ145" s="926"/>
      <c r="HA145" s="926"/>
      <c r="HB145" s="926"/>
      <c r="HC145" s="926"/>
      <c r="HD145" s="926"/>
      <c r="HE145" s="926"/>
      <c r="HF145" s="926"/>
      <c r="HG145" s="926"/>
      <c r="HH145" s="926"/>
      <c r="HI145" s="926"/>
      <c r="HJ145" s="926"/>
      <c r="HK145" s="926"/>
      <c r="HL145" s="926"/>
      <c r="HM145" s="926"/>
      <c r="HN145" s="926"/>
      <c r="HO145" s="926"/>
      <c r="HP145" s="926"/>
      <c r="HQ145" s="926"/>
      <c r="HR145" s="926"/>
      <c r="HS145" s="926"/>
      <c r="HT145" s="926"/>
      <c r="HU145" s="926"/>
      <c r="HV145" s="926"/>
      <c r="HW145" s="926"/>
      <c r="HX145" s="926"/>
      <c r="HY145" s="926"/>
      <c r="HZ145" s="926"/>
      <c r="IA145" s="926"/>
      <c r="IB145" s="926"/>
      <c r="IC145" s="926"/>
      <c r="ID145" s="926"/>
      <c r="IE145" s="926"/>
      <c r="IF145" s="926"/>
      <c r="IG145" s="926"/>
      <c r="IH145" s="926"/>
      <c r="II145" s="926"/>
      <c r="IJ145" s="926"/>
      <c r="IK145" s="926"/>
      <c r="IL145" s="926"/>
      <c r="IM145" s="926"/>
      <c r="IN145" s="926"/>
      <c r="IO145" s="926"/>
      <c r="IP145" s="926"/>
      <c r="IQ145" s="926"/>
      <c r="IR145" s="926"/>
      <c r="IS145" s="926"/>
      <c r="IT145" s="926"/>
      <c r="IU145" s="926"/>
      <c r="IV145" s="926"/>
    </row>
    <row r="146" spans="1:256" s="1183" customFormat="1" ht="15" customHeight="1">
      <c r="A146" s="1018"/>
      <c r="B146" s="1018"/>
      <c r="C146" s="1018"/>
      <c r="D146" s="1103"/>
      <c r="E146" s="1103"/>
      <c r="F146" s="1103"/>
      <c r="G146" s="1021"/>
      <c r="H146" s="1021"/>
      <c r="I146" s="926"/>
      <c r="J146" s="1022"/>
      <c r="K146" s="926"/>
      <c r="L146" s="926"/>
      <c r="M146" s="1022"/>
      <c r="N146" s="926"/>
      <c r="O146" s="926"/>
      <c r="P146" s="926"/>
      <c r="Q146" s="926"/>
      <c r="R146" s="926"/>
      <c r="S146" s="926"/>
      <c r="T146" s="926"/>
      <c r="U146" s="926"/>
      <c r="V146" s="926"/>
      <c r="W146" s="926"/>
      <c r="X146" s="926"/>
      <c r="Y146" s="926"/>
      <c r="Z146" s="926"/>
      <c r="AA146" s="926"/>
      <c r="AB146" s="926"/>
      <c r="AC146" s="926"/>
      <c r="AD146" s="926"/>
      <c r="AE146" s="926"/>
      <c r="AF146" s="926"/>
      <c r="AG146" s="926"/>
      <c r="AH146" s="926"/>
      <c r="AI146" s="926"/>
      <c r="AJ146" s="926"/>
      <c r="AK146" s="926"/>
      <c r="AL146" s="926"/>
      <c r="AM146" s="926"/>
      <c r="AN146" s="926"/>
      <c r="AO146" s="926"/>
      <c r="AP146" s="926"/>
      <c r="AQ146" s="926"/>
      <c r="AR146" s="926"/>
      <c r="AS146" s="926"/>
      <c r="AT146" s="926"/>
      <c r="AU146" s="926"/>
      <c r="AV146" s="926"/>
      <c r="AW146" s="926"/>
      <c r="AX146" s="926"/>
      <c r="AY146" s="926"/>
      <c r="AZ146" s="926"/>
      <c r="BA146" s="926"/>
      <c r="BB146" s="926"/>
      <c r="BC146" s="926"/>
      <c r="BD146" s="926"/>
      <c r="BE146" s="926"/>
      <c r="BF146" s="926"/>
      <c r="BG146" s="926"/>
      <c r="BH146" s="926"/>
      <c r="BI146" s="926"/>
      <c r="BJ146" s="926"/>
      <c r="BK146" s="926"/>
      <c r="BL146" s="926"/>
      <c r="BM146" s="926"/>
      <c r="BN146" s="926"/>
      <c r="BO146" s="926"/>
      <c r="BP146" s="926"/>
      <c r="BQ146" s="926"/>
      <c r="BR146" s="926"/>
      <c r="BS146" s="926"/>
      <c r="BT146" s="926"/>
      <c r="BU146" s="926"/>
      <c r="BV146" s="926"/>
      <c r="BW146" s="926"/>
      <c r="BX146" s="926"/>
      <c r="BY146" s="926"/>
      <c r="BZ146" s="926"/>
      <c r="CA146" s="926"/>
      <c r="CB146" s="926"/>
      <c r="CC146" s="926"/>
      <c r="CD146" s="926"/>
      <c r="CE146" s="926"/>
      <c r="CF146" s="926"/>
      <c r="CG146" s="926"/>
      <c r="CH146" s="926"/>
      <c r="CI146" s="926"/>
      <c r="CJ146" s="926"/>
      <c r="CK146" s="926"/>
      <c r="CL146" s="926"/>
      <c r="CM146" s="926"/>
      <c r="CN146" s="926"/>
      <c r="CO146" s="926"/>
      <c r="CP146" s="926"/>
      <c r="CQ146" s="926"/>
      <c r="CR146" s="926"/>
      <c r="CS146" s="926"/>
      <c r="CT146" s="926"/>
      <c r="CU146" s="926"/>
      <c r="CV146" s="926"/>
      <c r="CW146" s="926"/>
      <c r="CX146" s="926"/>
      <c r="CY146" s="926"/>
      <c r="CZ146" s="926"/>
      <c r="DA146" s="926"/>
      <c r="DB146" s="926"/>
      <c r="DC146" s="926"/>
      <c r="DD146" s="926"/>
      <c r="DE146" s="926"/>
      <c r="DF146" s="926"/>
      <c r="DG146" s="926"/>
      <c r="DH146" s="926"/>
      <c r="DI146" s="926"/>
      <c r="DJ146" s="926"/>
      <c r="DK146" s="926"/>
      <c r="DL146" s="926"/>
      <c r="DM146" s="926"/>
      <c r="DN146" s="926"/>
      <c r="DO146" s="926"/>
      <c r="DP146" s="926"/>
      <c r="DQ146" s="926"/>
      <c r="DR146" s="926"/>
      <c r="DS146" s="926"/>
      <c r="DT146" s="926"/>
      <c r="DU146" s="926"/>
      <c r="DV146" s="926"/>
      <c r="DW146" s="926"/>
      <c r="DX146" s="926"/>
      <c r="DY146" s="926"/>
      <c r="DZ146" s="926"/>
      <c r="EA146" s="926"/>
      <c r="EB146" s="926"/>
      <c r="EC146" s="926"/>
      <c r="ED146" s="926"/>
      <c r="EE146" s="926"/>
      <c r="EF146" s="926"/>
      <c r="EG146" s="926"/>
      <c r="EH146" s="926"/>
      <c r="EI146" s="926"/>
      <c r="EJ146" s="926"/>
      <c r="EK146" s="926"/>
      <c r="EL146" s="926"/>
      <c r="EM146" s="926"/>
      <c r="EN146" s="926"/>
      <c r="EO146" s="926"/>
      <c r="EP146" s="926"/>
      <c r="EQ146" s="926"/>
      <c r="ER146" s="926"/>
      <c r="ES146" s="926"/>
      <c r="ET146" s="926"/>
      <c r="EU146" s="926"/>
      <c r="EV146" s="926"/>
      <c r="EW146" s="926"/>
      <c r="EX146" s="926"/>
      <c r="EY146" s="926"/>
      <c r="EZ146" s="926"/>
      <c r="FA146" s="926"/>
      <c r="FB146" s="926"/>
      <c r="FC146" s="926"/>
      <c r="FD146" s="926"/>
      <c r="FE146" s="926"/>
      <c r="FF146" s="926"/>
      <c r="FG146" s="926"/>
      <c r="FH146" s="926"/>
      <c r="FI146" s="926"/>
      <c r="FJ146" s="926"/>
      <c r="FK146" s="926"/>
      <c r="FL146" s="926"/>
      <c r="FM146" s="926"/>
      <c r="FN146" s="926"/>
      <c r="FO146" s="926"/>
      <c r="FP146" s="926"/>
      <c r="FQ146" s="926"/>
      <c r="FR146" s="926"/>
      <c r="FS146" s="926"/>
      <c r="FT146" s="926"/>
      <c r="FU146" s="926"/>
      <c r="FV146" s="926"/>
      <c r="FW146" s="926"/>
      <c r="FX146" s="926"/>
      <c r="FY146" s="926"/>
      <c r="FZ146" s="926"/>
      <c r="GA146" s="926"/>
      <c r="GB146" s="926"/>
      <c r="GC146" s="926"/>
      <c r="GD146" s="926"/>
      <c r="GE146" s="926"/>
      <c r="GF146" s="926"/>
      <c r="GG146" s="926"/>
      <c r="GH146" s="926"/>
      <c r="GI146" s="926"/>
      <c r="GJ146" s="926"/>
      <c r="GK146" s="926"/>
      <c r="GL146" s="926"/>
      <c r="GM146" s="926"/>
      <c r="GN146" s="926"/>
      <c r="GO146" s="926"/>
      <c r="GP146" s="926"/>
      <c r="GQ146" s="926"/>
      <c r="GR146" s="926"/>
      <c r="GS146" s="926"/>
      <c r="GT146" s="926"/>
      <c r="GU146" s="926"/>
      <c r="GV146" s="926"/>
      <c r="GW146" s="926"/>
      <c r="GX146" s="926"/>
      <c r="GY146" s="926"/>
      <c r="GZ146" s="926"/>
      <c r="HA146" s="926"/>
      <c r="HB146" s="926"/>
      <c r="HC146" s="926"/>
      <c r="HD146" s="926"/>
      <c r="HE146" s="926"/>
      <c r="HF146" s="926"/>
      <c r="HG146" s="926"/>
      <c r="HH146" s="926"/>
      <c r="HI146" s="926"/>
      <c r="HJ146" s="926"/>
      <c r="HK146" s="926"/>
      <c r="HL146" s="926"/>
      <c r="HM146" s="926"/>
      <c r="HN146" s="926"/>
      <c r="HO146" s="926"/>
      <c r="HP146" s="926"/>
      <c r="HQ146" s="926"/>
      <c r="HR146" s="926"/>
      <c r="HS146" s="926"/>
      <c r="HT146" s="926"/>
      <c r="HU146" s="926"/>
      <c r="HV146" s="926"/>
      <c r="HW146" s="926"/>
      <c r="HX146" s="926"/>
      <c r="HY146" s="926"/>
      <c r="HZ146" s="926"/>
      <c r="IA146" s="926"/>
      <c r="IB146" s="926"/>
      <c r="IC146" s="926"/>
      <c r="ID146" s="926"/>
      <c r="IE146" s="926"/>
      <c r="IF146" s="926"/>
      <c r="IG146" s="926"/>
      <c r="IH146" s="926"/>
      <c r="II146" s="926"/>
      <c r="IJ146" s="926"/>
      <c r="IK146" s="926"/>
      <c r="IL146" s="926"/>
      <c r="IM146" s="926"/>
      <c r="IN146" s="926"/>
      <c r="IO146" s="926"/>
      <c r="IP146" s="926"/>
      <c r="IQ146" s="926"/>
      <c r="IR146" s="926"/>
      <c r="IS146" s="926"/>
      <c r="IT146" s="926"/>
      <c r="IU146" s="926"/>
      <c r="IV146" s="926"/>
    </row>
    <row r="147" spans="1:256" s="1183" customFormat="1" ht="15" customHeight="1">
      <c r="A147" s="1018"/>
      <c r="B147" s="1018"/>
      <c r="C147" s="1018"/>
      <c r="D147" s="1103"/>
      <c r="E147" s="1103"/>
      <c r="F147" s="1103"/>
      <c r="G147" s="1021"/>
      <c r="H147" s="1021"/>
      <c r="I147" s="926"/>
      <c r="J147" s="1022"/>
      <c r="K147" s="926"/>
      <c r="L147" s="926"/>
      <c r="M147" s="1022"/>
      <c r="N147" s="926"/>
      <c r="O147" s="926"/>
      <c r="P147" s="926"/>
      <c r="Q147" s="926"/>
      <c r="R147" s="926"/>
      <c r="S147" s="926"/>
      <c r="T147" s="926"/>
      <c r="U147" s="926"/>
      <c r="V147" s="926"/>
      <c r="W147" s="926"/>
      <c r="X147" s="926"/>
      <c r="Y147" s="926"/>
      <c r="Z147" s="926"/>
      <c r="AA147" s="926"/>
      <c r="AB147" s="926"/>
      <c r="AC147" s="926"/>
      <c r="AD147" s="926"/>
      <c r="AE147" s="926"/>
      <c r="AF147" s="926"/>
      <c r="AG147" s="926"/>
      <c r="AH147" s="926"/>
      <c r="AI147" s="926"/>
      <c r="AJ147" s="926"/>
      <c r="AK147" s="926"/>
      <c r="AL147" s="926"/>
      <c r="AM147" s="926"/>
      <c r="AN147" s="926"/>
      <c r="AO147" s="926"/>
      <c r="AP147" s="926"/>
      <c r="AQ147" s="926"/>
      <c r="AR147" s="926"/>
      <c r="AS147" s="926"/>
      <c r="AT147" s="926"/>
      <c r="AU147" s="926"/>
      <c r="AV147" s="926"/>
      <c r="AW147" s="926"/>
      <c r="AX147" s="926"/>
      <c r="AY147" s="926"/>
      <c r="AZ147" s="926"/>
      <c r="BA147" s="926"/>
      <c r="BB147" s="926"/>
      <c r="BC147" s="926"/>
      <c r="BD147" s="926"/>
      <c r="BE147" s="926"/>
      <c r="BF147" s="926"/>
      <c r="BG147" s="926"/>
      <c r="BH147" s="926"/>
      <c r="BI147" s="926"/>
      <c r="BJ147" s="926"/>
      <c r="BK147" s="926"/>
      <c r="BL147" s="926"/>
      <c r="BM147" s="926"/>
      <c r="BN147" s="926"/>
      <c r="BO147" s="926"/>
      <c r="BP147" s="926"/>
      <c r="BQ147" s="926"/>
      <c r="BR147" s="926"/>
      <c r="BS147" s="926"/>
      <c r="BT147" s="926"/>
      <c r="BU147" s="926"/>
      <c r="BV147" s="926"/>
      <c r="BW147" s="926"/>
      <c r="BX147" s="926"/>
      <c r="BY147" s="926"/>
      <c r="BZ147" s="926"/>
      <c r="CA147" s="926"/>
      <c r="CB147" s="926"/>
      <c r="CC147" s="926"/>
      <c r="CD147" s="926"/>
      <c r="CE147" s="926"/>
      <c r="CF147" s="926"/>
      <c r="CG147" s="926"/>
      <c r="CH147" s="926"/>
      <c r="CI147" s="926"/>
      <c r="CJ147" s="926"/>
      <c r="CK147" s="926"/>
      <c r="CL147" s="926"/>
      <c r="CM147" s="926"/>
      <c r="CN147" s="926"/>
      <c r="CO147" s="926"/>
      <c r="CP147" s="926"/>
      <c r="CQ147" s="926"/>
      <c r="CR147" s="926"/>
      <c r="CS147" s="926"/>
      <c r="CT147" s="926"/>
      <c r="CU147" s="926"/>
      <c r="CV147" s="926"/>
      <c r="CW147" s="926"/>
      <c r="CX147" s="926"/>
      <c r="CY147" s="926"/>
      <c r="CZ147" s="926"/>
      <c r="DA147" s="926"/>
      <c r="DB147" s="926"/>
      <c r="DC147" s="926"/>
      <c r="DD147" s="926"/>
      <c r="DE147" s="926"/>
      <c r="DF147" s="926"/>
      <c r="DG147" s="926"/>
      <c r="DH147" s="926"/>
      <c r="DI147" s="926"/>
      <c r="DJ147" s="926"/>
      <c r="DK147" s="926"/>
      <c r="DL147" s="926"/>
      <c r="DM147" s="926"/>
      <c r="DN147" s="926"/>
      <c r="DO147" s="926"/>
      <c r="DP147" s="926"/>
      <c r="DQ147" s="926"/>
      <c r="DR147" s="926"/>
      <c r="DS147" s="926"/>
      <c r="DT147" s="926"/>
      <c r="DU147" s="926"/>
      <c r="DV147" s="926"/>
      <c r="DW147" s="926"/>
      <c r="DX147" s="926"/>
      <c r="DY147" s="926"/>
      <c r="DZ147" s="926"/>
      <c r="EA147" s="926"/>
      <c r="EB147" s="926"/>
      <c r="EC147" s="926"/>
      <c r="ED147" s="926"/>
      <c r="EE147" s="926"/>
      <c r="EF147" s="926"/>
      <c r="EG147" s="926"/>
      <c r="EH147" s="926"/>
      <c r="EI147" s="926"/>
      <c r="EJ147" s="926"/>
      <c r="EK147" s="926"/>
      <c r="EL147" s="926"/>
      <c r="EM147" s="926"/>
      <c r="EN147" s="926"/>
      <c r="EO147" s="926"/>
      <c r="EP147" s="926"/>
      <c r="EQ147" s="926"/>
      <c r="ER147" s="926"/>
      <c r="ES147" s="926"/>
      <c r="ET147" s="926"/>
      <c r="EU147" s="926"/>
      <c r="EV147" s="926"/>
      <c r="EW147" s="926"/>
      <c r="EX147" s="926"/>
      <c r="EY147" s="926"/>
      <c r="EZ147" s="926"/>
      <c r="FA147" s="926"/>
      <c r="FB147" s="926"/>
      <c r="FC147" s="926"/>
      <c r="FD147" s="926"/>
      <c r="FE147" s="926"/>
      <c r="FF147" s="926"/>
      <c r="FG147" s="926"/>
      <c r="FH147" s="926"/>
      <c r="FI147" s="926"/>
      <c r="FJ147" s="926"/>
      <c r="FK147" s="926"/>
      <c r="FL147" s="926"/>
      <c r="FM147" s="926"/>
      <c r="FN147" s="926"/>
      <c r="FO147" s="926"/>
      <c r="FP147" s="926"/>
      <c r="FQ147" s="926"/>
      <c r="FR147" s="926"/>
      <c r="FS147" s="926"/>
      <c r="FT147" s="926"/>
      <c r="FU147" s="926"/>
      <c r="FV147" s="926"/>
      <c r="FW147" s="926"/>
      <c r="FX147" s="926"/>
      <c r="FY147" s="926"/>
      <c r="FZ147" s="926"/>
      <c r="GA147" s="926"/>
      <c r="GB147" s="926"/>
      <c r="GC147" s="926"/>
      <c r="GD147" s="926"/>
      <c r="GE147" s="926"/>
      <c r="GF147" s="926"/>
      <c r="GG147" s="926"/>
      <c r="GH147" s="926"/>
      <c r="GI147" s="926"/>
      <c r="GJ147" s="926"/>
      <c r="GK147" s="926"/>
      <c r="GL147" s="926"/>
      <c r="GM147" s="926"/>
      <c r="GN147" s="926"/>
      <c r="GO147" s="926"/>
      <c r="GP147" s="926"/>
      <c r="GQ147" s="926"/>
      <c r="GR147" s="926"/>
      <c r="GS147" s="926"/>
      <c r="GT147" s="926"/>
      <c r="GU147" s="926"/>
      <c r="GV147" s="926"/>
      <c r="GW147" s="926"/>
      <c r="GX147" s="926"/>
      <c r="GY147" s="926"/>
      <c r="GZ147" s="926"/>
      <c r="HA147" s="926"/>
      <c r="HB147" s="926"/>
      <c r="HC147" s="926"/>
      <c r="HD147" s="926"/>
      <c r="HE147" s="926"/>
      <c r="HF147" s="926"/>
      <c r="HG147" s="926"/>
      <c r="HH147" s="926"/>
      <c r="HI147" s="926"/>
      <c r="HJ147" s="926"/>
      <c r="HK147" s="926"/>
      <c r="HL147" s="926"/>
      <c r="HM147" s="926"/>
      <c r="HN147" s="926"/>
      <c r="HO147" s="926"/>
      <c r="HP147" s="926"/>
      <c r="HQ147" s="926"/>
      <c r="HR147" s="926"/>
      <c r="HS147" s="926"/>
      <c r="HT147" s="926"/>
      <c r="HU147" s="926"/>
      <c r="HV147" s="926"/>
      <c r="HW147" s="926"/>
      <c r="HX147" s="926"/>
      <c r="HY147" s="926"/>
      <c r="HZ147" s="926"/>
      <c r="IA147" s="926"/>
      <c r="IB147" s="926"/>
      <c r="IC147" s="926"/>
      <c r="ID147" s="926"/>
      <c r="IE147" s="926"/>
      <c r="IF147" s="926"/>
      <c r="IG147" s="926"/>
      <c r="IH147" s="926"/>
      <c r="II147" s="926"/>
      <c r="IJ147" s="926"/>
      <c r="IK147" s="926"/>
      <c r="IL147" s="926"/>
      <c r="IM147" s="926"/>
      <c r="IN147" s="926"/>
      <c r="IO147" s="926"/>
      <c r="IP147" s="926"/>
      <c r="IQ147" s="926"/>
      <c r="IR147" s="926"/>
      <c r="IS147" s="926"/>
      <c r="IT147" s="926"/>
      <c r="IU147" s="926"/>
      <c r="IV147" s="926"/>
    </row>
    <row r="148" spans="1:256" s="1183" customFormat="1" ht="15" customHeight="1">
      <c r="A148" s="1018"/>
      <c r="B148" s="1018"/>
      <c r="C148" s="1018"/>
      <c r="D148" s="1103"/>
      <c r="E148" s="1103"/>
      <c r="F148" s="1103"/>
      <c r="G148" s="1021"/>
      <c r="H148" s="1021"/>
      <c r="I148" s="926"/>
      <c r="J148" s="1022"/>
      <c r="K148" s="926"/>
      <c r="L148" s="926"/>
      <c r="M148" s="1022"/>
      <c r="N148" s="926"/>
      <c r="O148" s="926"/>
      <c r="P148" s="926"/>
      <c r="Q148" s="926"/>
      <c r="R148" s="926"/>
      <c r="S148" s="926"/>
      <c r="T148" s="926"/>
      <c r="U148" s="926"/>
      <c r="V148" s="926"/>
      <c r="W148" s="926"/>
      <c r="X148" s="926"/>
      <c r="Y148" s="926"/>
      <c r="Z148" s="926"/>
      <c r="AA148" s="926"/>
      <c r="AB148" s="926"/>
      <c r="AC148" s="926"/>
      <c r="AD148" s="926"/>
      <c r="AE148" s="926"/>
      <c r="AF148" s="926"/>
      <c r="AG148" s="926"/>
      <c r="AH148" s="926"/>
      <c r="AI148" s="926"/>
      <c r="AJ148" s="926"/>
      <c r="AK148" s="926"/>
      <c r="AL148" s="926"/>
      <c r="AM148" s="926"/>
      <c r="AN148" s="926"/>
      <c r="AO148" s="926"/>
      <c r="AP148" s="926"/>
      <c r="AQ148" s="926"/>
      <c r="AR148" s="926"/>
      <c r="AS148" s="926"/>
      <c r="AT148" s="926"/>
      <c r="AU148" s="926"/>
      <c r="AV148" s="926"/>
      <c r="AW148" s="926"/>
      <c r="AX148" s="926"/>
      <c r="AY148" s="926"/>
      <c r="AZ148" s="926"/>
      <c r="BA148" s="926"/>
      <c r="BB148" s="926"/>
      <c r="BC148" s="926"/>
      <c r="BD148" s="926"/>
      <c r="BE148" s="926"/>
      <c r="BF148" s="926"/>
      <c r="BG148" s="926"/>
      <c r="BH148" s="926"/>
      <c r="BI148" s="926"/>
      <c r="BJ148" s="926"/>
      <c r="BK148" s="926"/>
      <c r="BL148" s="926"/>
      <c r="BM148" s="926"/>
      <c r="BN148" s="926"/>
      <c r="BO148" s="926"/>
      <c r="BP148" s="926"/>
      <c r="BQ148" s="926"/>
      <c r="BR148" s="926"/>
      <c r="BS148" s="926"/>
      <c r="BT148" s="926"/>
      <c r="BU148" s="926"/>
      <c r="BV148" s="926"/>
      <c r="BW148" s="926"/>
      <c r="BX148" s="926"/>
      <c r="BY148" s="926"/>
      <c r="BZ148" s="926"/>
      <c r="CA148" s="926"/>
      <c r="CB148" s="926"/>
      <c r="CC148" s="926"/>
      <c r="CD148" s="926"/>
      <c r="CE148" s="926"/>
      <c r="CF148" s="926"/>
      <c r="CG148" s="926"/>
      <c r="CH148" s="926"/>
      <c r="CI148" s="926"/>
      <c r="CJ148" s="926"/>
      <c r="CK148" s="926"/>
      <c r="CL148" s="926"/>
      <c r="CM148" s="926"/>
      <c r="CN148" s="926"/>
      <c r="CO148" s="926"/>
      <c r="CP148" s="926"/>
      <c r="CQ148" s="926"/>
      <c r="CR148" s="926"/>
      <c r="CS148" s="926"/>
      <c r="CT148" s="926"/>
      <c r="CU148" s="926"/>
      <c r="CV148" s="926"/>
      <c r="CW148" s="926"/>
      <c r="CX148" s="926"/>
      <c r="CY148" s="926"/>
      <c r="CZ148" s="926"/>
      <c r="DA148" s="926"/>
      <c r="DB148" s="926"/>
      <c r="DC148" s="926"/>
      <c r="DD148" s="926"/>
      <c r="DE148" s="926"/>
      <c r="DF148" s="926"/>
      <c r="DG148" s="926"/>
      <c r="DH148" s="926"/>
      <c r="DI148" s="926"/>
      <c r="DJ148" s="926"/>
      <c r="DK148" s="926"/>
      <c r="DL148" s="926"/>
      <c r="DM148" s="926"/>
      <c r="DN148" s="926"/>
      <c r="DO148" s="926"/>
      <c r="DP148" s="926"/>
      <c r="DQ148" s="926"/>
      <c r="DR148" s="926"/>
      <c r="DS148" s="926"/>
      <c r="DT148" s="926"/>
      <c r="DU148" s="926"/>
      <c r="DV148" s="926"/>
      <c r="DW148" s="926"/>
      <c r="DX148" s="926"/>
      <c r="DY148" s="926"/>
      <c r="DZ148" s="926"/>
      <c r="EA148" s="926"/>
      <c r="EB148" s="926"/>
      <c r="EC148" s="926"/>
      <c r="ED148" s="926"/>
      <c r="EE148" s="926"/>
      <c r="EF148" s="926"/>
      <c r="EG148" s="926"/>
      <c r="EH148" s="926"/>
      <c r="EI148" s="926"/>
      <c r="EJ148" s="926"/>
      <c r="EK148" s="926"/>
      <c r="EL148" s="926"/>
      <c r="EM148" s="926"/>
      <c r="EN148" s="926"/>
      <c r="EO148" s="926"/>
      <c r="EP148" s="926"/>
      <c r="EQ148" s="926"/>
      <c r="ER148" s="926"/>
      <c r="ES148" s="926"/>
      <c r="ET148" s="926"/>
      <c r="EU148" s="926"/>
      <c r="EV148" s="926"/>
      <c r="EW148" s="926"/>
      <c r="EX148" s="926"/>
      <c r="EY148" s="926"/>
      <c r="EZ148" s="926"/>
      <c r="FA148" s="926"/>
      <c r="FB148" s="926"/>
      <c r="FC148" s="926"/>
      <c r="FD148" s="926"/>
      <c r="FE148" s="926"/>
      <c r="FF148" s="926"/>
      <c r="FG148" s="926"/>
      <c r="FH148" s="926"/>
      <c r="FI148" s="926"/>
      <c r="FJ148" s="926"/>
      <c r="FK148" s="926"/>
      <c r="FL148" s="926"/>
      <c r="FM148" s="926"/>
      <c r="FN148" s="926"/>
      <c r="FO148" s="926"/>
      <c r="FP148" s="926"/>
      <c r="FQ148" s="926"/>
      <c r="FR148" s="926"/>
      <c r="FS148" s="926"/>
      <c r="FT148" s="926"/>
      <c r="FU148" s="926"/>
      <c r="FV148" s="926"/>
      <c r="FW148" s="926"/>
      <c r="FX148" s="926"/>
      <c r="FY148" s="926"/>
      <c r="FZ148" s="926"/>
      <c r="GA148" s="926"/>
      <c r="GB148" s="926"/>
      <c r="GC148" s="926"/>
      <c r="GD148" s="926"/>
      <c r="GE148" s="926"/>
      <c r="GF148" s="926"/>
      <c r="GG148" s="926"/>
      <c r="GH148" s="926"/>
      <c r="GI148" s="926"/>
      <c r="GJ148" s="926"/>
      <c r="GK148" s="926"/>
      <c r="GL148" s="926"/>
      <c r="GM148" s="926"/>
      <c r="GN148" s="926"/>
      <c r="GO148" s="926"/>
      <c r="GP148" s="926"/>
      <c r="GQ148" s="926"/>
      <c r="GR148" s="926"/>
      <c r="GS148" s="926"/>
      <c r="GT148" s="926"/>
      <c r="GU148" s="926"/>
      <c r="GV148" s="926"/>
      <c r="GW148" s="926"/>
      <c r="GX148" s="926"/>
      <c r="GY148" s="926"/>
      <c r="GZ148" s="926"/>
      <c r="HA148" s="926"/>
      <c r="HB148" s="926"/>
      <c r="HC148" s="926"/>
      <c r="HD148" s="926"/>
      <c r="HE148" s="926"/>
      <c r="HF148" s="926"/>
      <c r="HG148" s="926"/>
      <c r="HH148" s="926"/>
      <c r="HI148" s="926"/>
      <c r="HJ148" s="926"/>
      <c r="HK148" s="926"/>
      <c r="HL148" s="926"/>
      <c r="HM148" s="926"/>
      <c r="HN148" s="926"/>
      <c r="HO148" s="926"/>
      <c r="HP148" s="926"/>
      <c r="HQ148" s="926"/>
      <c r="HR148" s="926"/>
      <c r="HS148" s="926"/>
      <c r="HT148" s="926"/>
      <c r="HU148" s="926"/>
      <c r="HV148" s="926"/>
      <c r="HW148" s="926"/>
      <c r="HX148" s="926"/>
      <c r="HY148" s="926"/>
      <c r="HZ148" s="926"/>
      <c r="IA148" s="926"/>
      <c r="IB148" s="926"/>
      <c r="IC148" s="926"/>
      <c r="ID148" s="926"/>
      <c r="IE148" s="926"/>
      <c r="IF148" s="926"/>
      <c r="IG148" s="926"/>
      <c r="IH148" s="926"/>
      <c r="II148" s="926"/>
      <c r="IJ148" s="926"/>
      <c r="IK148" s="926"/>
      <c r="IL148" s="926"/>
      <c r="IM148" s="926"/>
      <c r="IN148" s="926"/>
      <c r="IO148" s="926"/>
      <c r="IP148" s="926"/>
      <c r="IQ148" s="926"/>
      <c r="IR148" s="926"/>
      <c r="IS148" s="926"/>
      <c r="IT148" s="926"/>
      <c r="IU148" s="926"/>
      <c r="IV148" s="926"/>
    </row>
    <row r="149" spans="1:256" s="1183" customFormat="1" ht="15" customHeight="1">
      <c r="A149" s="1018"/>
      <c r="B149" s="1018"/>
      <c r="C149" s="1018"/>
      <c r="D149" s="1103"/>
      <c r="E149" s="1103"/>
      <c r="F149" s="1103"/>
      <c r="G149" s="1021"/>
      <c r="H149" s="1021"/>
      <c r="I149" s="926"/>
      <c r="J149" s="1022"/>
      <c r="K149" s="926"/>
      <c r="L149" s="926"/>
      <c r="M149" s="1022"/>
      <c r="N149" s="926"/>
      <c r="O149" s="926"/>
      <c r="P149" s="926"/>
      <c r="Q149" s="926"/>
      <c r="R149" s="926"/>
      <c r="S149" s="926"/>
      <c r="T149" s="926"/>
      <c r="U149" s="926"/>
      <c r="V149" s="926"/>
      <c r="W149" s="926"/>
      <c r="X149" s="926"/>
      <c r="Y149" s="926"/>
      <c r="Z149" s="926"/>
      <c r="AA149" s="926"/>
      <c r="AB149" s="926"/>
      <c r="AC149" s="926"/>
      <c r="AD149" s="926"/>
      <c r="AE149" s="926"/>
      <c r="AF149" s="926"/>
      <c r="AG149" s="926"/>
      <c r="AH149" s="926"/>
      <c r="AI149" s="926"/>
      <c r="AJ149" s="926"/>
      <c r="AK149" s="926"/>
      <c r="AL149" s="926"/>
      <c r="AM149" s="926"/>
      <c r="AN149" s="926"/>
      <c r="AO149" s="926"/>
      <c r="AP149" s="926"/>
      <c r="AQ149" s="926"/>
      <c r="AR149" s="926"/>
      <c r="AS149" s="926"/>
      <c r="AT149" s="926"/>
      <c r="AU149" s="926"/>
      <c r="AV149" s="926"/>
      <c r="AW149" s="926"/>
      <c r="AX149" s="926"/>
      <c r="AY149" s="926"/>
      <c r="AZ149" s="926"/>
      <c r="BA149" s="926"/>
      <c r="BB149" s="926"/>
      <c r="BC149" s="926"/>
      <c r="BD149" s="926"/>
      <c r="BE149" s="926"/>
      <c r="BF149" s="926"/>
      <c r="BG149" s="926"/>
      <c r="BH149" s="926"/>
      <c r="BI149" s="926"/>
      <c r="BJ149" s="926"/>
      <c r="BK149" s="926"/>
      <c r="BL149" s="926"/>
      <c r="BM149" s="926"/>
      <c r="BN149" s="926"/>
      <c r="BO149" s="926"/>
      <c r="BP149" s="926"/>
      <c r="BQ149" s="926"/>
      <c r="BR149" s="926"/>
      <c r="BS149" s="926"/>
      <c r="BT149" s="926"/>
      <c r="BU149" s="926"/>
      <c r="BV149" s="926"/>
      <c r="BW149" s="926"/>
      <c r="BX149" s="926"/>
      <c r="BY149" s="926"/>
      <c r="BZ149" s="926"/>
      <c r="CA149" s="926"/>
      <c r="CB149" s="926"/>
      <c r="CC149" s="926"/>
      <c r="CD149" s="926"/>
      <c r="CE149" s="926"/>
      <c r="CF149" s="926"/>
      <c r="CG149" s="926"/>
      <c r="CH149" s="926"/>
      <c r="CI149" s="926"/>
      <c r="CJ149" s="926"/>
      <c r="CK149" s="926"/>
      <c r="CL149" s="926"/>
      <c r="CM149" s="926"/>
      <c r="CN149" s="926"/>
      <c r="CO149" s="926"/>
      <c r="CP149" s="926"/>
      <c r="CQ149" s="926"/>
      <c r="CR149" s="926"/>
      <c r="CS149" s="926"/>
      <c r="CT149" s="926"/>
      <c r="CU149" s="926"/>
      <c r="CV149" s="926"/>
      <c r="CW149" s="926"/>
      <c r="CX149" s="926"/>
      <c r="CY149" s="926"/>
      <c r="CZ149" s="926"/>
      <c r="DA149" s="926"/>
      <c r="DB149" s="926"/>
      <c r="DC149" s="926"/>
      <c r="DD149" s="926"/>
      <c r="DE149" s="926"/>
      <c r="DF149" s="926"/>
      <c r="DG149" s="926"/>
      <c r="DH149" s="926"/>
      <c r="DI149" s="926"/>
      <c r="DJ149" s="926"/>
      <c r="DK149" s="926"/>
      <c r="DL149" s="926"/>
      <c r="DM149" s="926"/>
      <c r="DN149" s="926"/>
      <c r="DO149" s="926"/>
      <c r="DP149" s="926"/>
      <c r="DQ149" s="926"/>
      <c r="DR149" s="926"/>
      <c r="DS149" s="926"/>
      <c r="DT149" s="926"/>
      <c r="DU149" s="926"/>
      <c r="DV149" s="926"/>
      <c r="DW149" s="926"/>
      <c r="DX149" s="926"/>
      <c r="DY149" s="926"/>
      <c r="DZ149" s="926"/>
      <c r="EA149" s="926"/>
      <c r="EB149" s="926"/>
      <c r="EC149" s="926"/>
      <c r="ED149" s="926"/>
      <c r="EE149" s="926"/>
      <c r="EF149" s="926"/>
      <c r="EG149" s="926"/>
      <c r="EH149" s="926"/>
      <c r="EI149" s="926"/>
      <c r="EJ149" s="926"/>
      <c r="EK149" s="926"/>
      <c r="EL149" s="926"/>
      <c r="EM149" s="926"/>
      <c r="EN149" s="926"/>
      <c r="EO149" s="926"/>
      <c r="EP149" s="926"/>
      <c r="EQ149" s="926"/>
      <c r="ER149" s="926"/>
      <c r="ES149" s="926"/>
      <c r="ET149" s="926"/>
      <c r="EU149" s="926"/>
      <c r="EV149" s="926"/>
      <c r="EW149" s="926"/>
      <c r="EX149" s="926"/>
      <c r="EY149" s="926"/>
      <c r="EZ149" s="926"/>
      <c r="FA149" s="926"/>
      <c r="FB149" s="926"/>
      <c r="FC149" s="926"/>
      <c r="FD149" s="926"/>
      <c r="FE149" s="926"/>
      <c r="FF149" s="926"/>
      <c r="FG149" s="926"/>
      <c r="FH149" s="926"/>
      <c r="FI149" s="926"/>
      <c r="FJ149" s="926"/>
      <c r="FK149" s="926"/>
      <c r="FL149" s="926"/>
      <c r="FM149" s="926"/>
      <c r="FN149" s="926"/>
      <c r="FO149" s="926"/>
      <c r="FP149" s="926"/>
      <c r="FQ149" s="926"/>
      <c r="FR149" s="926"/>
      <c r="FS149" s="926"/>
      <c r="FT149" s="926"/>
      <c r="FU149" s="926"/>
      <c r="FV149" s="926"/>
      <c r="FW149" s="926"/>
      <c r="FX149" s="926"/>
      <c r="FY149" s="926"/>
      <c r="FZ149" s="926"/>
      <c r="GA149" s="926"/>
      <c r="GB149" s="926"/>
      <c r="GC149" s="926"/>
      <c r="GD149" s="926"/>
      <c r="GE149" s="926"/>
      <c r="GF149" s="926"/>
      <c r="GG149" s="926"/>
      <c r="GH149" s="926"/>
      <c r="GI149" s="926"/>
      <c r="GJ149" s="926"/>
      <c r="GK149" s="926"/>
      <c r="GL149" s="926"/>
      <c r="GM149" s="926"/>
      <c r="GN149" s="926"/>
      <c r="GO149" s="926"/>
      <c r="GP149" s="926"/>
      <c r="GQ149" s="926"/>
      <c r="GR149" s="926"/>
      <c r="GS149" s="926"/>
      <c r="GT149" s="926"/>
      <c r="GU149" s="926"/>
      <c r="GV149" s="926"/>
      <c r="GW149" s="926"/>
      <c r="GX149" s="926"/>
      <c r="GY149" s="926"/>
      <c r="GZ149" s="926"/>
      <c r="HA149" s="926"/>
      <c r="HB149" s="926"/>
      <c r="HC149" s="926"/>
      <c r="HD149" s="926"/>
      <c r="HE149" s="926"/>
      <c r="HF149" s="926"/>
      <c r="HG149" s="926"/>
      <c r="HH149" s="926"/>
      <c r="HI149" s="926"/>
      <c r="HJ149" s="926"/>
      <c r="HK149" s="926"/>
      <c r="HL149" s="926"/>
      <c r="HM149" s="926"/>
      <c r="HN149" s="926"/>
      <c r="HO149" s="926"/>
      <c r="HP149" s="926"/>
      <c r="HQ149" s="926"/>
      <c r="HR149" s="926"/>
      <c r="HS149" s="926"/>
      <c r="HT149" s="926"/>
      <c r="HU149" s="926"/>
      <c r="HV149" s="926"/>
      <c r="HW149" s="926"/>
      <c r="HX149" s="926"/>
      <c r="HY149" s="926"/>
      <c r="HZ149" s="926"/>
      <c r="IA149" s="926"/>
      <c r="IB149" s="926"/>
      <c r="IC149" s="926"/>
      <c r="ID149" s="926"/>
      <c r="IE149" s="926"/>
      <c r="IF149" s="926"/>
      <c r="IG149" s="926"/>
      <c r="IH149" s="926"/>
      <c r="II149" s="926"/>
      <c r="IJ149" s="926"/>
      <c r="IK149" s="926"/>
      <c r="IL149" s="926"/>
      <c r="IM149" s="926"/>
      <c r="IN149" s="926"/>
      <c r="IO149" s="926"/>
      <c r="IP149" s="926"/>
      <c r="IQ149" s="926"/>
      <c r="IR149" s="926"/>
      <c r="IS149" s="926"/>
      <c r="IT149" s="926"/>
      <c r="IU149" s="926"/>
      <c r="IV149" s="926"/>
    </row>
    <row r="150" spans="1:256" s="1183" customFormat="1" ht="15" customHeight="1">
      <c r="A150" s="1018"/>
      <c r="B150" s="1018"/>
      <c r="C150" s="1018"/>
      <c r="D150" s="1103"/>
      <c r="E150" s="1103"/>
      <c r="F150" s="1103"/>
      <c r="G150" s="1021"/>
      <c r="H150" s="1021"/>
      <c r="I150" s="926"/>
      <c r="J150" s="1022"/>
      <c r="K150" s="926"/>
      <c r="L150" s="926"/>
      <c r="M150" s="1022"/>
      <c r="N150" s="926"/>
      <c r="O150" s="926"/>
      <c r="P150" s="926"/>
      <c r="Q150" s="926"/>
      <c r="R150" s="926"/>
      <c r="S150" s="926"/>
      <c r="T150" s="926"/>
      <c r="U150" s="926"/>
      <c r="V150" s="926"/>
      <c r="W150" s="926"/>
      <c r="X150" s="926"/>
      <c r="Y150" s="926"/>
      <c r="Z150" s="926"/>
      <c r="AA150" s="926"/>
      <c r="AB150" s="926"/>
      <c r="AC150" s="926"/>
      <c r="AD150" s="926"/>
      <c r="AE150" s="926"/>
      <c r="AF150" s="926"/>
      <c r="AG150" s="926"/>
      <c r="AH150" s="926"/>
      <c r="AI150" s="926"/>
      <c r="AJ150" s="926"/>
      <c r="AK150" s="926"/>
      <c r="AL150" s="926"/>
      <c r="AM150" s="926"/>
      <c r="AN150" s="926"/>
      <c r="AO150" s="926"/>
      <c r="AP150" s="926"/>
      <c r="AQ150" s="926"/>
      <c r="AR150" s="926"/>
      <c r="AS150" s="926"/>
      <c r="AT150" s="926"/>
      <c r="AU150" s="926"/>
      <c r="AV150" s="926"/>
      <c r="AW150" s="926"/>
      <c r="AX150" s="926"/>
      <c r="AY150" s="926"/>
      <c r="AZ150" s="926"/>
      <c r="BA150" s="926"/>
      <c r="BB150" s="926"/>
      <c r="BC150" s="926"/>
      <c r="BD150" s="926"/>
      <c r="BE150" s="926"/>
      <c r="BF150" s="926"/>
      <c r="BG150" s="926"/>
      <c r="BH150" s="926"/>
      <c r="BI150" s="926"/>
      <c r="BJ150" s="926"/>
      <c r="BK150" s="926"/>
      <c r="BL150" s="926"/>
      <c r="BM150" s="926"/>
      <c r="BN150" s="926"/>
      <c r="BO150" s="926"/>
      <c r="BP150" s="926"/>
      <c r="BQ150" s="926"/>
      <c r="BR150" s="926"/>
      <c r="BS150" s="926"/>
      <c r="BT150" s="926"/>
      <c r="BU150" s="926"/>
      <c r="BV150" s="926"/>
      <c r="BW150" s="926"/>
      <c r="BX150" s="926"/>
      <c r="BY150" s="926"/>
      <c r="BZ150" s="926"/>
      <c r="CA150" s="926"/>
      <c r="CB150" s="926"/>
      <c r="CC150" s="926"/>
      <c r="CD150" s="926"/>
      <c r="CE150" s="926"/>
      <c r="CF150" s="926"/>
      <c r="CG150" s="926"/>
      <c r="CH150" s="926"/>
      <c r="CI150" s="926"/>
      <c r="CJ150" s="926"/>
      <c r="CK150" s="926"/>
      <c r="CL150" s="926"/>
      <c r="CM150" s="926"/>
      <c r="CN150" s="926"/>
      <c r="CO150" s="926"/>
      <c r="CP150" s="926"/>
      <c r="CQ150" s="926"/>
      <c r="CR150" s="926"/>
      <c r="CS150" s="926"/>
      <c r="CT150" s="926"/>
      <c r="CU150" s="926"/>
      <c r="CV150" s="926"/>
      <c r="CW150" s="926"/>
      <c r="CX150" s="926"/>
      <c r="CY150" s="926"/>
      <c r="CZ150" s="926"/>
      <c r="DA150" s="926"/>
      <c r="DB150" s="926"/>
      <c r="DC150" s="926"/>
      <c r="DD150" s="926"/>
      <c r="DE150" s="926"/>
      <c r="DF150" s="926"/>
      <c r="DG150" s="926"/>
      <c r="DH150" s="926"/>
      <c r="DI150" s="926"/>
      <c r="DJ150" s="926"/>
      <c r="DK150" s="926"/>
      <c r="DL150" s="926"/>
      <c r="DM150" s="926"/>
      <c r="DN150" s="926"/>
      <c r="DO150" s="926"/>
      <c r="DP150" s="926"/>
      <c r="DQ150" s="926"/>
      <c r="DR150" s="926"/>
      <c r="DS150" s="926"/>
      <c r="DT150" s="926"/>
      <c r="DU150" s="926"/>
      <c r="DV150" s="926"/>
      <c r="DW150" s="926"/>
      <c r="DX150" s="926"/>
      <c r="DY150" s="926"/>
      <c r="DZ150" s="926"/>
      <c r="EA150" s="926"/>
      <c r="EB150" s="926"/>
      <c r="EC150" s="926"/>
      <c r="ED150" s="926"/>
      <c r="EE150" s="926"/>
      <c r="EF150" s="926"/>
      <c r="EG150" s="926"/>
      <c r="EH150" s="926"/>
      <c r="EI150" s="926"/>
      <c r="EJ150" s="926"/>
      <c r="EK150" s="926"/>
      <c r="EL150" s="926"/>
      <c r="EM150" s="926"/>
      <c r="EN150" s="926"/>
      <c r="EO150" s="926"/>
      <c r="EP150" s="926"/>
      <c r="EQ150" s="926"/>
      <c r="ER150" s="926"/>
      <c r="ES150" s="926"/>
      <c r="ET150" s="926"/>
      <c r="EU150" s="926"/>
      <c r="EV150" s="926"/>
      <c r="EW150" s="926"/>
      <c r="EX150" s="926"/>
      <c r="EY150" s="926"/>
      <c r="EZ150" s="926"/>
      <c r="FA150" s="926"/>
      <c r="FB150" s="926"/>
      <c r="FC150" s="926"/>
      <c r="FD150" s="926"/>
      <c r="FE150" s="926"/>
      <c r="FF150" s="926"/>
      <c r="FG150" s="926"/>
      <c r="FH150" s="926"/>
      <c r="FI150" s="926"/>
      <c r="FJ150" s="926"/>
      <c r="FK150" s="926"/>
      <c r="FL150" s="926"/>
      <c r="FM150" s="926"/>
      <c r="FN150" s="926"/>
      <c r="FO150" s="926"/>
      <c r="FP150" s="926"/>
      <c r="FQ150" s="926"/>
      <c r="FR150" s="926"/>
      <c r="FS150" s="926"/>
      <c r="FT150" s="926"/>
      <c r="FU150" s="926"/>
      <c r="FV150" s="926"/>
      <c r="FW150" s="926"/>
      <c r="FX150" s="926"/>
      <c r="FY150" s="926"/>
      <c r="FZ150" s="926"/>
      <c r="GA150" s="926"/>
      <c r="GB150" s="926"/>
      <c r="GC150" s="926"/>
      <c r="GD150" s="926"/>
      <c r="GE150" s="926"/>
      <c r="GF150" s="926"/>
      <c r="GG150" s="926"/>
      <c r="GH150" s="926"/>
      <c r="GI150" s="926"/>
      <c r="GJ150" s="926"/>
      <c r="GK150" s="926"/>
      <c r="GL150" s="926"/>
      <c r="GM150" s="926"/>
      <c r="GN150" s="926"/>
      <c r="GO150" s="926"/>
      <c r="GP150" s="926"/>
      <c r="GQ150" s="926"/>
      <c r="GR150" s="926"/>
      <c r="GS150" s="926"/>
      <c r="GT150" s="926"/>
      <c r="GU150" s="926"/>
      <c r="GV150" s="926"/>
      <c r="GW150" s="926"/>
      <c r="GX150" s="926"/>
      <c r="GY150" s="926"/>
      <c r="GZ150" s="926"/>
      <c r="HA150" s="926"/>
      <c r="HB150" s="926"/>
      <c r="HC150" s="926"/>
      <c r="HD150" s="926"/>
      <c r="HE150" s="926"/>
      <c r="HF150" s="926"/>
      <c r="HG150" s="926"/>
      <c r="HH150" s="926"/>
      <c r="HI150" s="926"/>
      <c r="HJ150" s="926"/>
      <c r="HK150" s="926"/>
      <c r="HL150" s="926"/>
      <c r="HM150" s="926"/>
      <c r="HN150" s="926"/>
      <c r="HO150" s="926"/>
      <c r="HP150" s="926"/>
      <c r="HQ150" s="926"/>
      <c r="HR150" s="926"/>
      <c r="HS150" s="926"/>
      <c r="HT150" s="926"/>
      <c r="HU150" s="926"/>
      <c r="HV150" s="926"/>
      <c r="HW150" s="926"/>
      <c r="HX150" s="926"/>
      <c r="HY150" s="926"/>
      <c r="HZ150" s="926"/>
      <c r="IA150" s="926"/>
      <c r="IB150" s="926"/>
      <c r="IC150" s="926"/>
      <c r="ID150" s="926"/>
      <c r="IE150" s="926"/>
      <c r="IF150" s="926"/>
      <c r="IG150" s="926"/>
      <c r="IH150" s="926"/>
      <c r="II150" s="926"/>
      <c r="IJ150" s="926"/>
      <c r="IK150" s="926"/>
      <c r="IL150" s="926"/>
      <c r="IM150" s="926"/>
      <c r="IN150" s="926"/>
      <c r="IO150" s="926"/>
      <c r="IP150" s="926"/>
      <c r="IQ150" s="926"/>
      <c r="IR150" s="926"/>
      <c r="IS150" s="926"/>
      <c r="IT150" s="926"/>
      <c r="IU150" s="926"/>
      <c r="IV150" s="926"/>
    </row>
    <row r="151" spans="1:256" s="1183" customFormat="1" ht="15" customHeight="1">
      <c r="A151" s="1018"/>
      <c r="B151" s="1018"/>
      <c r="C151" s="1018"/>
      <c r="D151" s="1103"/>
      <c r="E151" s="1103"/>
      <c r="F151" s="1103"/>
      <c r="G151" s="1021"/>
      <c r="H151" s="1021"/>
      <c r="I151" s="926"/>
      <c r="J151" s="1022"/>
      <c r="K151" s="926"/>
      <c r="L151" s="926"/>
      <c r="M151" s="1022"/>
      <c r="N151" s="926"/>
      <c r="O151" s="926"/>
      <c r="P151" s="926"/>
      <c r="Q151" s="926"/>
      <c r="R151" s="926"/>
      <c r="S151" s="926"/>
      <c r="T151" s="926"/>
      <c r="U151" s="926"/>
      <c r="V151" s="926"/>
      <c r="W151" s="926"/>
      <c r="X151" s="926"/>
      <c r="Y151" s="926"/>
      <c r="Z151" s="926"/>
      <c r="AA151" s="926"/>
      <c r="AB151" s="926"/>
      <c r="AC151" s="926"/>
      <c r="AD151" s="926"/>
      <c r="AE151" s="926"/>
      <c r="AF151" s="926"/>
      <c r="AG151" s="926"/>
      <c r="AH151" s="926"/>
      <c r="AI151" s="926"/>
      <c r="AJ151" s="926"/>
      <c r="AK151" s="926"/>
      <c r="AL151" s="926"/>
      <c r="AM151" s="926"/>
      <c r="AN151" s="926"/>
      <c r="AO151" s="926"/>
      <c r="AP151" s="926"/>
      <c r="AQ151" s="926"/>
      <c r="AR151" s="926"/>
      <c r="AS151" s="926"/>
      <c r="AT151" s="926"/>
      <c r="AU151" s="926"/>
      <c r="AV151" s="926"/>
      <c r="AW151" s="926"/>
      <c r="AX151" s="926"/>
      <c r="AY151" s="926"/>
      <c r="AZ151" s="926"/>
      <c r="BA151" s="926"/>
      <c r="BB151" s="926"/>
      <c r="BC151" s="926"/>
      <c r="BD151" s="926"/>
      <c r="BE151" s="926"/>
      <c r="BF151" s="926"/>
      <c r="BG151" s="926"/>
      <c r="BH151" s="926"/>
      <c r="BI151" s="926"/>
      <c r="BJ151" s="926"/>
      <c r="BK151" s="926"/>
      <c r="BL151" s="926"/>
      <c r="BM151" s="926"/>
      <c r="BN151" s="926"/>
      <c r="BO151" s="926"/>
      <c r="BP151" s="926"/>
      <c r="BQ151" s="926"/>
      <c r="BR151" s="926"/>
      <c r="BS151" s="926"/>
      <c r="BT151" s="926"/>
      <c r="BU151" s="926"/>
      <c r="BV151" s="926"/>
      <c r="BW151" s="926"/>
      <c r="BX151" s="926"/>
      <c r="BY151" s="926"/>
      <c r="BZ151" s="926"/>
      <c r="CA151" s="926"/>
      <c r="CB151" s="926"/>
      <c r="CC151" s="926"/>
      <c r="CD151" s="926"/>
      <c r="CE151" s="926"/>
      <c r="CF151" s="926"/>
      <c r="CG151" s="926"/>
      <c r="CH151" s="926"/>
      <c r="CI151" s="926"/>
      <c r="CJ151" s="926"/>
      <c r="CK151" s="926"/>
      <c r="CL151" s="926"/>
      <c r="CM151" s="926"/>
      <c r="CN151" s="926"/>
      <c r="CO151" s="926"/>
      <c r="CP151" s="926"/>
      <c r="CQ151" s="926"/>
      <c r="CR151" s="926"/>
      <c r="CS151" s="926"/>
      <c r="CT151" s="926"/>
      <c r="CU151" s="926"/>
      <c r="CV151" s="926"/>
      <c r="CW151" s="926"/>
      <c r="CX151" s="926"/>
      <c r="CY151" s="926"/>
      <c r="CZ151" s="926"/>
      <c r="DA151" s="926"/>
      <c r="DB151" s="926"/>
      <c r="DC151" s="926"/>
      <c r="DD151" s="926"/>
      <c r="DE151" s="926"/>
      <c r="DF151" s="926"/>
      <c r="DG151" s="926"/>
      <c r="DH151" s="926"/>
      <c r="DI151" s="926"/>
      <c r="DJ151" s="926"/>
      <c r="DK151" s="926"/>
      <c r="DL151" s="926"/>
      <c r="DM151" s="926"/>
      <c r="DN151" s="926"/>
      <c r="DO151" s="926"/>
      <c r="DP151" s="926"/>
      <c r="DQ151" s="926"/>
      <c r="DR151" s="926"/>
      <c r="DS151" s="926"/>
      <c r="DT151" s="926"/>
      <c r="DU151" s="926"/>
      <c r="DV151" s="926"/>
      <c r="DW151" s="926"/>
      <c r="DX151" s="926"/>
      <c r="DY151" s="926"/>
      <c r="DZ151" s="926"/>
      <c r="EA151" s="926"/>
      <c r="EB151" s="926"/>
      <c r="EC151" s="926"/>
      <c r="ED151" s="926"/>
      <c r="EE151" s="926"/>
      <c r="EF151" s="926"/>
      <c r="EG151" s="926"/>
      <c r="EH151" s="926"/>
      <c r="EI151" s="926"/>
      <c r="EJ151" s="926"/>
      <c r="EK151" s="926"/>
      <c r="EL151" s="926"/>
      <c r="EM151" s="926"/>
      <c r="EN151" s="926"/>
      <c r="EO151" s="926"/>
      <c r="EP151" s="926"/>
      <c r="EQ151" s="926"/>
      <c r="ER151" s="926"/>
      <c r="ES151" s="926"/>
      <c r="ET151" s="926"/>
      <c r="EU151" s="926"/>
      <c r="EV151" s="926"/>
      <c r="EW151" s="926"/>
      <c r="EX151" s="926"/>
      <c r="EY151" s="926"/>
      <c r="EZ151" s="926"/>
      <c r="FA151" s="926"/>
      <c r="FB151" s="926"/>
      <c r="FC151" s="926"/>
      <c r="FD151" s="926"/>
      <c r="FE151" s="926"/>
      <c r="FF151" s="926"/>
      <c r="FG151" s="926"/>
      <c r="FH151" s="926"/>
      <c r="FI151" s="926"/>
      <c r="FJ151" s="926"/>
      <c r="FK151" s="926"/>
      <c r="FL151" s="926"/>
      <c r="FM151" s="926"/>
      <c r="FN151" s="926"/>
      <c r="FO151" s="926"/>
      <c r="FP151" s="926"/>
      <c r="FQ151" s="926"/>
      <c r="FR151" s="926"/>
      <c r="FS151" s="926"/>
      <c r="FT151" s="926"/>
      <c r="FU151" s="926"/>
      <c r="FV151" s="926"/>
      <c r="FW151" s="926"/>
      <c r="FX151" s="926"/>
      <c r="FY151" s="926"/>
      <c r="FZ151" s="926"/>
      <c r="GA151" s="926"/>
      <c r="GB151" s="926"/>
      <c r="GC151" s="926"/>
      <c r="GD151" s="926"/>
      <c r="GE151" s="926"/>
      <c r="GF151" s="926"/>
      <c r="GG151" s="926"/>
      <c r="GH151" s="926"/>
      <c r="GI151" s="926"/>
      <c r="GJ151" s="926"/>
      <c r="GK151" s="926"/>
      <c r="GL151" s="926"/>
      <c r="GM151" s="926"/>
      <c r="GN151" s="926"/>
      <c r="GO151" s="926"/>
      <c r="GP151" s="926"/>
      <c r="GQ151" s="926"/>
      <c r="GR151" s="926"/>
      <c r="GS151" s="926"/>
      <c r="GT151" s="926"/>
      <c r="GU151" s="926"/>
      <c r="GV151" s="926"/>
      <c r="GW151" s="926"/>
      <c r="GX151" s="926"/>
      <c r="GY151" s="926"/>
      <c r="GZ151" s="926"/>
      <c r="HA151" s="926"/>
      <c r="HB151" s="926"/>
      <c r="HC151" s="926"/>
      <c r="HD151" s="926"/>
      <c r="HE151" s="926"/>
      <c r="HF151" s="926"/>
      <c r="HG151" s="926"/>
      <c r="HH151" s="926"/>
      <c r="HI151" s="926"/>
      <c r="HJ151" s="926"/>
      <c r="HK151" s="926"/>
      <c r="HL151" s="926"/>
      <c r="HM151" s="926"/>
      <c r="HN151" s="926"/>
      <c r="HO151" s="926"/>
      <c r="HP151" s="926"/>
      <c r="HQ151" s="926"/>
      <c r="HR151" s="926"/>
      <c r="HS151" s="926"/>
      <c r="HT151" s="926"/>
      <c r="HU151" s="926"/>
      <c r="HV151" s="926"/>
      <c r="HW151" s="926"/>
      <c r="HX151" s="926"/>
      <c r="HY151" s="926"/>
      <c r="HZ151" s="926"/>
      <c r="IA151" s="926"/>
      <c r="IB151" s="926"/>
      <c r="IC151" s="926"/>
      <c r="ID151" s="926"/>
      <c r="IE151" s="926"/>
      <c r="IF151" s="926"/>
      <c r="IG151" s="926"/>
      <c r="IH151" s="926"/>
      <c r="II151" s="926"/>
      <c r="IJ151" s="926"/>
      <c r="IK151" s="926"/>
      <c r="IL151" s="926"/>
      <c r="IM151" s="926"/>
      <c r="IN151" s="926"/>
      <c r="IO151" s="926"/>
      <c r="IP151" s="926"/>
      <c r="IQ151" s="926"/>
      <c r="IR151" s="926"/>
      <c r="IS151" s="926"/>
      <c r="IT151" s="926"/>
      <c r="IU151" s="926"/>
      <c r="IV151" s="926"/>
    </row>
    <row r="152" spans="1:256" s="1183" customFormat="1" ht="15" customHeight="1">
      <c r="A152" s="1018"/>
      <c r="B152" s="1018"/>
      <c r="C152" s="1018"/>
      <c r="D152" s="1103"/>
      <c r="E152" s="1103"/>
      <c r="F152" s="1103"/>
      <c r="G152" s="1021"/>
      <c r="H152" s="1021"/>
      <c r="I152" s="926"/>
      <c r="J152" s="1022"/>
      <c r="K152" s="926"/>
      <c r="L152" s="926"/>
      <c r="M152" s="1022"/>
      <c r="N152" s="926"/>
      <c r="O152" s="926"/>
      <c r="P152" s="926"/>
      <c r="Q152" s="926"/>
      <c r="R152" s="926"/>
      <c r="S152" s="926"/>
      <c r="T152" s="926"/>
      <c r="U152" s="926"/>
      <c r="V152" s="926"/>
      <c r="W152" s="926"/>
      <c r="X152" s="926"/>
      <c r="Y152" s="926"/>
      <c r="Z152" s="926"/>
      <c r="AA152" s="926"/>
      <c r="AB152" s="926"/>
      <c r="AC152" s="926"/>
      <c r="AD152" s="926"/>
      <c r="AE152" s="926"/>
      <c r="AF152" s="926"/>
      <c r="AG152" s="926"/>
      <c r="AH152" s="926"/>
      <c r="AI152" s="926"/>
      <c r="AJ152" s="926"/>
      <c r="AK152" s="926"/>
      <c r="AL152" s="926"/>
      <c r="AM152" s="926"/>
      <c r="AN152" s="926"/>
      <c r="AO152" s="926"/>
      <c r="AP152" s="926"/>
      <c r="AQ152" s="926"/>
      <c r="AR152" s="926"/>
      <c r="AS152" s="926"/>
      <c r="AT152" s="926"/>
      <c r="AU152" s="926"/>
      <c r="AV152" s="926"/>
      <c r="AW152" s="926"/>
      <c r="AX152" s="926"/>
      <c r="AY152" s="926"/>
      <c r="AZ152" s="926"/>
      <c r="BA152" s="926"/>
      <c r="BB152" s="926"/>
      <c r="BC152" s="926"/>
      <c r="BD152" s="926"/>
      <c r="BE152" s="926"/>
      <c r="BF152" s="926"/>
      <c r="BG152" s="926"/>
      <c r="BH152" s="926"/>
      <c r="BI152" s="926"/>
      <c r="BJ152" s="926"/>
      <c r="BK152" s="926"/>
      <c r="BL152" s="926"/>
      <c r="BM152" s="926"/>
      <c r="BN152" s="926"/>
      <c r="BO152" s="926"/>
      <c r="BP152" s="926"/>
      <c r="BQ152" s="926"/>
      <c r="BR152" s="926"/>
      <c r="BS152" s="926"/>
      <c r="BT152" s="926"/>
      <c r="BU152" s="926"/>
      <c r="BV152" s="926"/>
      <c r="BW152" s="926"/>
      <c r="BX152" s="926"/>
      <c r="BY152" s="926"/>
      <c r="BZ152" s="926"/>
      <c r="CA152" s="926"/>
      <c r="CB152" s="926"/>
      <c r="CC152" s="926"/>
      <c r="CD152" s="926"/>
      <c r="CE152" s="926"/>
      <c r="CF152" s="926"/>
      <c r="CG152" s="926"/>
      <c r="CH152" s="926"/>
      <c r="CI152" s="926"/>
      <c r="CJ152" s="926"/>
      <c r="CK152" s="926"/>
      <c r="CL152" s="926"/>
      <c r="CM152" s="926"/>
      <c r="CN152" s="926"/>
      <c r="CO152" s="926"/>
      <c r="CP152" s="926"/>
      <c r="CQ152" s="926"/>
      <c r="CR152" s="926"/>
      <c r="CS152" s="926"/>
      <c r="CT152" s="926"/>
      <c r="CU152" s="926"/>
      <c r="CV152" s="926"/>
      <c r="CW152" s="926"/>
      <c r="CX152" s="926"/>
      <c r="CY152" s="926"/>
      <c r="CZ152" s="926"/>
      <c r="DA152" s="926"/>
      <c r="DB152" s="926"/>
      <c r="DC152" s="926"/>
      <c r="DD152" s="926"/>
      <c r="DE152" s="926"/>
      <c r="DF152" s="926"/>
      <c r="DG152" s="926"/>
      <c r="DH152" s="926"/>
      <c r="DI152" s="926"/>
      <c r="DJ152" s="926"/>
      <c r="DK152" s="926"/>
      <c r="DL152" s="926"/>
      <c r="DM152" s="926"/>
      <c r="DN152" s="926"/>
      <c r="DO152" s="926"/>
      <c r="DP152" s="926"/>
      <c r="DQ152" s="926"/>
      <c r="DR152" s="926"/>
      <c r="DS152" s="926"/>
      <c r="DT152" s="926"/>
      <c r="DU152" s="926"/>
      <c r="DV152" s="926"/>
      <c r="DW152" s="926"/>
      <c r="DX152" s="926"/>
      <c r="DY152" s="926"/>
      <c r="DZ152" s="926"/>
      <c r="EA152" s="926"/>
      <c r="EB152" s="926"/>
      <c r="EC152" s="926"/>
      <c r="ED152" s="926"/>
      <c r="EE152" s="926"/>
      <c r="EF152" s="926"/>
      <c r="EG152" s="926"/>
      <c r="EH152" s="926"/>
      <c r="EI152" s="926"/>
      <c r="EJ152" s="926"/>
      <c r="EK152" s="926"/>
      <c r="EL152" s="926"/>
      <c r="EM152" s="926"/>
      <c r="EN152" s="926"/>
      <c r="EO152" s="926"/>
      <c r="EP152" s="926"/>
      <c r="EQ152" s="926"/>
      <c r="ER152" s="926"/>
      <c r="ES152" s="926"/>
      <c r="ET152" s="926"/>
      <c r="EU152" s="926"/>
      <c r="EV152" s="926"/>
      <c r="EW152" s="926"/>
      <c r="EX152" s="926"/>
      <c r="EY152" s="926"/>
      <c r="EZ152" s="926"/>
      <c r="FA152" s="926"/>
      <c r="FB152" s="926"/>
      <c r="FC152" s="926"/>
      <c r="FD152" s="926"/>
      <c r="FE152" s="926"/>
      <c r="FF152" s="926"/>
      <c r="FG152" s="926"/>
      <c r="FH152" s="926"/>
      <c r="FI152" s="926"/>
      <c r="FJ152" s="926"/>
      <c r="FK152" s="926"/>
      <c r="FL152" s="926"/>
      <c r="FM152" s="926"/>
      <c r="FN152" s="926"/>
      <c r="FO152" s="926"/>
      <c r="FP152" s="926"/>
      <c r="FQ152" s="926"/>
      <c r="FR152" s="926"/>
      <c r="FS152" s="926"/>
      <c r="FT152" s="926"/>
      <c r="FU152" s="926"/>
      <c r="FV152" s="926"/>
      <c r="FW152" s="926"/>
      <c r="FX152" s="926"/>
      <c r="FY152" s="926"/>
      <c r="FZ152" s="926"/>
      <c r="GA152" s="926"/>
      <c r="GB152" s="926"/>
      <c r="GC152" s="926"/>
      <c r="GD152" s="926"/>
      <c r="GE152" s="926"/>
      <c r="GF152" s="926"/>
      <c r="GG152" s="926"/>
      <c r="GH152" s="926"/>
      <c r="GI152" s="926"/>
      <c r="GJ152" s="926"/>
      <c r="GK152" s="926"/>
      <c r="GL152" s="926"/>
      <c r="GM152" s="926"/>
      <c r="GN152" s="926"/>
      <c r="GO152" s="926"/>
      <c r="GP152" s="926"/>
      <c r="GQ152" s="926"/>
      <c r="GR152" s="926"/>
      <c r="GS152" s="926"/>
      <c r="GT152" s="926"/>
      <c r="GU152" s="926"/>
      <c r="GV152" s="926"/>
      <c r="GW152" s="926"/>
      <c r="GX152" s="926"/>
      <c r="GY152" s="926"/>
      <c r="GZ152" s="926"/>
      <c r="HA152" s="926"/>
      <c r="HB152" s="926"/>
      <c r="HC152" s="926"/>
      <c r="HD152" s="926"/>
      <c r="HE152" s="926"/>
      <c r="HF152" s="926"/>
      <c r="HG152" s="926"/>
      <c r="HH152" s="926"/>
      <c r="HI152" s="926"/>
      <c r="HJ152" s="926"/>
      <c r="HK152" s="926"/>
      <c r="HL152" s="926"/>
      <c r="HM152" s="926"/>
      <c r="HN152" s="926"/>
      <c r="HO152" s="926"/>
      <c r="HP152" s="926"/>
      <c r="HQ152" s="926"/>
      <c r="HR152" s="926"/>
      <c r="HS152" s="926"/>
      <c r="HT152" s="926"/>
      <c r="HU152" s="926"/>
      <c r="HV152" s="926"/>
      <c r="HW152" s="926"/>
      <c r="HX152" s="926"/>
      <c r="HY152" s="926"/>
      <c r="HZ152" s="926"/>
      <c r="IA152" s="926"/>
      <c r="IB152" s="926"/>
      <c r="IC152" s="926"/>
      <c r="ID152" s="926"/>
      <c r="IE152" s="926"/>
      <c r="IF152" s="926"/>
      <c r="IG152" s="926"/>
      <c r="IH152" s="926"/>
      <c r="II152" s="926"/>
      <c r="IJ152" s="926"/>
      <c r="IK152" s="926"/>
      <c r="IL152" s="926"/>
      <c r="IM152" s="926"/>
      <c r="IN152" s="926"/>
      <c r="IO152" s="926"/>
      <c r="IP152" s="926"/>
      <c r="IQ152" s="926"/>
      <c r="IR152" s="926"/>
      <c r="IS152" s="926"/>
      <c r="IT152" s="926"/>
      <c r="IU152" s="926"/>
      <c r="IV152" s="926"/>
    </row>
    <row r="153" spans="1:256" s="1183" customFormat="1" ht="15" customHeight="1">
      <c r="A153" s="1018"/>
      <c r="B153" s="1018"/>
      <c r="C153" s="1018"/>
      <c r="D153" s="1103"/>
      <c r="E153" s="1103"/>
      <c r="F153" s="1103"/>
      <c r="G153" s="1021"/>
      <c r="H153" s="1021"/>
      <c r="I153" s="926"/>
      <c r="J153" s="1022"/>
      <c r="K153" s="926"/>
      <c r="L153" s="926"/>
      <c r="M153" s="1022"/>
      <c r="N153" s="926"/>
      <c r="O153" s="926"/>
      <c r="P153" s="926"/>
      <c r="Q153" s="926"/>
      <c r="R153" s="926"/>
      <c r="S153" s="926"/>
      <c r="T153" s="926"/>
      <c r="U153" s="926"/>
      <c r="V153" s="926"/>
      <c r="W153" s="926"/>
      <c r="X153" s="926"/>
      <c r="Y153" s="926"/>
      <c r="Z153" s="926"/>
      <c r="AA153" s="926"/>
      <c r="AB153" s="926"/>
      <c r="AC153" s="926"/>
      <c r="AD153" s="926"/>
      <c r="AE153" s="926"/>
      <c r="AF153" s="926"/>
      <c r="AG153" s="926"/>
      <c r="AH153" s="926"/>
      <c r="AI153" s="926"/>
      <c r="AJ153" s="926"/>
      <c r="AK153" s="926"/>
      <c r="AL153" s="926"/>
      <c r="AM153" s="926"/>
      <c r="AN153" s="926"/>
      <c r="AO153" s="926"/>
      <c r="AP153" s="926"/>
      <c r="AQ153" s="926"/>
      <c r="AR153" s="926"/>
      <c r="AS153" s="926"/>
      <c r="AT153" s="926"/>
      <c r="AU153" s="926"/>
      <c r="AV153" s="926"/>
      <c r="AW153" s="926"/>
      <c r="AX153" s="926"/>
      <c r="AY153" s="926"/>
      <c r="AZ153" s="926"/>
      <c r="BA153" s="926"/>
      <c r="BB153" s="926"/>
      <c r="BC153" s="926"/>
      <c r="BD153" s="926"/>
      <c r="BE153" s="926"/>
      <c r="BF153" s="926"/>
      <c r="BG153" s="926"/>
      <c r="BH153" s="926"/>
      <c r="BI153" s="926"/>
      <c r="BJ153" s="926"/>
      <c r="BK153" s="926"/>
      <c r="BL153" s="926"/>
      <c r="BM153" s="926"/>
      <c r="BN153" s="926"/>
      <c r="BO153" s="926"/>
      <c r="BP153" s="926"/>
      <c r="BQ153" s="926"/>
      <c r="BR153" s="926"/>
      <c r="BS153" s="926"/>
      <c r="BT153" s="926"/>
      <c r="BU153" s="926"/>
      <c r="BV153" s="926"/>
      <c r="BW153" s="926"/>
      <c r="BX153" s="926"/>
      <c r="BY153" s="926"/>
      <c r="BZ153" s="926"/>
      <c r="CA153" s="926"/>
      <c r="CB153" s="926"/>
      <c r="CC153" s="926"/>
      <c r="CD153" s="926"/>
      <c r="CE153" s="926"/>
      <c r="CF153" s="926"/>
      <c r="CG153" s="926"/>
      <c r="CH153" s="926"/>
      <c r="CI153" s="926"/>
      <c r="CJ153" s="926"/>
      <c r="CK153" s="926"/>
      <c r="CL153" s="926"/>
      <c r="CM153" s="926"/>
      <c r="CN153" s="926"/>
      <c r="CO153" s="926"/>
      <c r="CP153" s="926"/>
      <c r="CQ153" s="926"/>
      <c r="CR153" s="926"/>
      <c r="CS153" s="926"/>
      <c r="CT153" s="926"/>
      <c r="CU153" s="926"/>
      <c r="CV153" s="926"/>
      <c r="CW153" s="926"/>
      <c r="CX153" s="926"/>
      <c r="CY153" s="926"/>
      <c r="CZ153" s="926"/>
      <c r="DA153" s="926"/>
      <c r="DB153" s="926"/>
      <c r="DC153" s="926"/>
      <c r="DD153" s="926"/>
      <c r="DE153" s="926"/>
      <c r="DF153" s="926"/>
      <c r="DG153" s="926"/>
      <c r="DH153" s="926"/>
      <c r="DI153" s="926"/>
      <c r="DJ153" s="926"/>
      <c r="DK153" s="926"/>
      <c r="DL153" s="926"/>
      <c r="DM153" s="926"/>
      <c r="DN153" s="926"/>
      <c r="DO153" s="926"/>
      <c r="DP153" s="926"/>
      <c r="DQ153" s="926"/>
      <c r="DR153" s="926"/>
      <c r="DS153" s="926"/>
      <c r="DT153" s="926"/>
      <c r="DU153" s="926"/>
      <c r="DV153" s="926"/>
      <c r="DW153" s="926"/>
      <c r="DX153" s="926"/>
      <c r="DY153" s="926"/>
      <c r="DZ153" s="926"/>
      <c r="EA153" s="926"/>
      <c r="EB153" s="926"/>
      <c r="EC153" s="926"/>
      <c r="ED153" s="926"/>
      <c r="EE153" s="926"/>
      <c r="EF153" s="926"/>
      <c r="EG153" s="926"/>
      <c r="EH153" s="926"/>
      <c r="EI153" s="926"/>
      <c r="EJ153" s="926"/>
      <c r="EK153" s="926"/>
      <c r="EL153" s="926"/>
      <c r="EM153" s="926"/>
      <c r="EN153" s="926"/>
      <c r="EO153" s="926"/>
      <c r="EP153" s="926"/>
      <c r="EQ153" s="926"/>
      <c r="ER153" s="926"/>
      <c r="ES153" s="926"/>
      <c r="ET153" s="926"/>
      <c r="EU153" s="926"/>
      <c r="EV153" s="926"/>
      <c r="EW153" s="926"/>
      <c r="EX153" s="926"/>
      <c r="EY153" s="926"/>
      <c r="EZ153" s="926"/>
      <c r="FA153" s="926"/>
      <c r="FB153" s="926"/>
      <c r="FC153" s="926"/>
      <c r="FD153" s="926"/>
      <c r="FE153" s="926"/>
      <c r="FF153" s="926"/>
      <c r="FG153" s="926"/>
      <c r="FH153" s="926"/>
      <c r="FI153" s="926"/>
      <c r="FJ153" s="926"/>
      <c r="FK153" s="926"/>
      <c r="FL153" s="926"/>
      <c r="FM153" s="926"/>
      <c r="FN153" s="926"/>
      <c r="FO153" s="926"/>
      <c r="FP153" s="926"/>
      <c r="FQ153" s="926"/>
      <c r="FR153" s="926"/>
      <c r="FS153" s="926"/>
      <c r="FT153" s="926"/>
      <c r="FU153" s="926"/>
      <c r="FV153" s="926"/>
      <c r="FW153" s="926"/>
      <c r="FX153" s="926"/>
      <c r="FY153" s="926"/>
      <c r="FZ153" s="926"/>
      <c r="GA153" s="926"/>
      <c r="GB153" s="926"/>
      <c r="GC153" s="926"/>
      <c r="GD153" s="926"/>
      <c r="GE153" s="926"/>
      <c r="GF153" s="926"/>
      <c r="GG153" s="926"/>
      <c r="GH153" s="926"/>
      <c r="GI153" s="926"/>
      <c r="GJ153" s="926"/>
      <c r="GK153" s="926"/>
      <c r="GL153" s="926"/>
      <c r="GM153" s="926"/>
      <c r="GN153" s="926"/>
      <c r="GO153" s="926"/>
      <c r="GP153" s="926"/>
      <c r="GQ153" s="926"/>
      <c r="GR153" s="926"/>
      <c r="GS153" s="926"/>
      <c r="GT153" s="926"/>
      <c r="GU153" s="926"/>
      <c r="GV153" s="926"/>
      <c r="GW153" s="926"/>
      <c r="GX153" s="926"/>
      <c r="GY153" s="926"/>
      <c r="GZ153" s="926"/>
      <c r="HA153" s="926"/>
      <c r="HB153" s="926"/>
      <c r="HC153" s="926"/>
      <c r="HD153" s="926"/>
      <c r="HE153" s="926"/>
      <c r="HF153" s="926"/>
      <c r="HG153" s="926"/>
      <c r="HH153" s="926"/>
      <c r="HI153" s="926"/>
      <c r="HJ153" s="926"/>
      <c r="HK153" s="926"/>
      <c r="HL153" s="926"/>
      <c r="HM153" s="926"/>
      <c r="HN153" s="926"/>
      <c r="HO153" s="926"/>
      <c r="HP153" s="926"/>
      <c r="HQ153" s="926"/>
      <c r="HR153" s="926"/>
      <c r="HS153" s="926"/>
      <c r="HT153" s="926"/>
      <c r="HU153" s="926"/>
      <c r="HV153" s="926"/>
      <c r="HW153" s="926"/>
      <c r="HX153" s="926"/>
      <c r="HY153" s="926"/>
      <c r="HZ153" s="926"/>
      <c r="IA153" s="926"/>
      <c r="IB153" s="926"/>
      <c r="IC153" s="926"/>
      <c r="ID153" s="926"/>
      <c r="IE153" s="926"/>
      <c r="IF153" s="926"/>
      <c r="IG153" s="926"/>
      <c r="IH153" s="926"/>
      <c r="II153" s="926"/>
      <c r="IJ153" s="926"/>
      <c r="IK153" s="926"/>
      <c r="IL153" s="926"/>
      <c r="IM153" s="926"/>
      <c r="IN153" s="926"/>
      <c r="IO153" s="926"/>
      <c r="IP153" s="926"/>
      <c r="IQ153" s="926"/>
      <c r="IR153" s="926"/>
      <c r="IS153" s="926"/>
      <c r="IT153" s="926"/>
      <c r="IU153" s="926"/>
      <c r="IV153" s="926"/>
    </row>
    <row r="154" spans="1:256" s="1183" customFormat="1" ht="15" customHeight="1">
      <c r="A154" s="1018"/>
      <c r="B154" s="1018"/>
      <c r="C154" s="1018"/>
      <c r="D154" s="1103"/>
      <c r="E154" s="1103"/>
      <c r="F154" s="1103"/>
      <c r="G154" s="1021"/>
      <c r="H154" s="1021"/>
      <c r="I154" s="926"/>
      <c r="J154" s="1022"/>
      <c r="K154" s="926"/>
      <c r="L154" s="926"/>
      <c r="M154" s="1022"/>
      <c r="N154" s="926"/>
      <c r="O154" s="926"/>
      <c r="P154" s="926"/>
      <c r="Q154" s="926"/>
      <c r="R154" s="926"/>
      <c r="S154" s="926"/>
      <c r="T154" s="926"/>
      <c r="U154" s="926"/>
      <c r="V154" s="926"/>
      <c r="W154" s="926"/>
      <c r="X154" s="926"/>
      <c r="Y154" s="926"/>
      <c r="Z154" s="926"/>
      <c r="AA154" s="926"/>
      <c r="AB154" s="926"/>
      <c r="AC154" s="926"/>
      <c r="AD154" s="926"/>
      <c r="AE154" s="926"/>
      <c r="AF154" s="926"/>
      <c r="AG154" s="926"/>
      <c r="AH154" s="926"/>
      <c r="AI154" s="926"/>
      <c r="AJ154" s="926"/>
      <c r="AK154" s="926"/>
      <c r="AL154" s="926"/>
      <c r="AM154" s="926"/>
      <c r="AN154" s="926"/>
      <c r="AO154" s="926"/>
      <c r="AP154" s="926"/>
      <c r="AQ154" s="926"/>
      <c r="AR154" s="926"/>
      <c r="AS154" s="926"/>
      <c r="AT154" s="926"/>
      <c r="AU154" s="926"/>
      <c r="AV154" s="926"/>
      <c r="AW154" s="926"/>
      <c r="AX154" s="926"/>
      <c r="AY154" s="926"/>
      <c r="AZ154" s="926"/>
      <c r="BA154" s="926"/>
      <c r="BB154" s="926"/>
      <c r="BC154" s="926"/>
      <c r="BD154" s="926"/>
      <c r="BE154" s="926"/>
      <c r="BF154" s="926"/>
      <c r="BG154" s="926"/>
      <c r="BH154" s="926"/>
      <c r="BI154" s="926"/>
      <c r="BJ154" s="926"/>
      <c r="BK154" s="926"/>
      <c r="BL154" s="926"/>
      <c r="BM154" s="926"/>
      <c r="BN154" s="926"/>
      <c r="BO154" s="926"/>
      <c r="BP154" s="926"/>
      <c r="BQ154" s="926"/>
      <c r="BR154" s="926"/>
      <c r="BS154" s="926"/>
      <c r="BT154" s="926"/>
      <c r="BU154" s="926"/>
      <c r="BV154" s="926"/>
      <c r="BW154" s="926"/>
      <c r="BX154" s="926"/>
      <c r="BY154" s="926"/>
      <c r="BZ154" s="926"/>
      <c r="CA154" s="926"/>
      <c r="CB154" s="926"/>
      <c r="CC154" s="926"/>
      <c r="CD154" s="926"/>
      <c r="CE154" s="926"/>
      <c r="CF154" s="926"/>
      <c r="CG154" s="926"/>
      <c r="CH154" s="926"/>
      <c r="CI154" s="926"/>
      <c r="CJ154" s="926"/>
      <c r="CK154" s="926"/>
      <c r="CL154" s="926"/>
      <c r="CM154" s="926"/>
      <c r="CN154" s="926"/>
      <c r="CO154" s="926"/>
      <c r="CP154" s="926"/>
      <c r="CQ154" s="926"/>
      <c r="CR154" s="926"/>
      <c r="CS154" s="926"/>
      <c r="CT154" s="926"/>
      <c r="CU154" s="926"/>
      <c r="CV154" s="926"/>
      <c r="CW154" s="926"/>
      <c r="CX154" s="926"/>
      <c r="CY154" s="926"/>
      <c r="CZ154" s="926"/>
      <c r="DA154" s="926"/>
      <c r="DB154" s="926"/>
      <c r="DC154" s="926"/>
      <c r="DD154" s="926"/>
      <c r="DE154" s="926"/>
      <c r="DF154" s="926"/>
      <c r="DG154" s="926"/>
      <c r="DH154" s="926"/>
      <c r="DI154" s="926"/>
      <c r="DJ154" s="926"/>
      <c r="DK154" s="926"/>
      <c r="DL154" s="926"/>
      <c r="DM154" s="926"/>
      <c r="DN154" s="926"/>
      <c r="DO154" s="926"/>
      <c r="DP154" s="926"/>
      <c r="DQ154" s="926"/>
      <c r="DR154" s="926"/>
      <c r="DS154" s="926"/>
      <c r="DT154" s="926"/>
      <c r="DU154" s="926"/>
      <c r="DV154" s="926"/>
      <c r="DW154" s="926"/>
      <c r="DX154" s="926"/>
      <c r="DY154" s="926"/>
      <c r="DZ154" s="926"/>
      <c r="EA154" s="926"/>
      <c r="EB154" s="926"/>
      <c r="EC154" s="926"/>
      <c r="ED154" s="926"/>
      <c r="EE154" s="926"/>
      <c r="EF154" s="926"/>
      <c r="EG154" s="926"/>
      <c r="EH154" s="926"/>
      <c r="EI154" s="926"/>
      <c r="EJ154" s="926"/>
      <c r="EK154" s="926"/>
      <c r="EL154" s="926"/>
      <c r="EM154" s="926"/>
      <c r="EN154" s="926"/>
      <c r="EO154" s="926"/>
      <c r="EP154" s="926"/>
      <c r="EQ154" s="926"/>
      <c r="ER154" s="926"/>
      <c r="ES154" s="926"/>
      <c r="ET154" s="926"/>
      <c r="EU154" s="926"/>
      <c r="EV154" s="926"/>
      <c r="EW154" s="926"/>
      <c r="EX154" s="926"/>
      <c r="EY154" s="926"/>
      <c r="EZ154" s="926"/>
      <c r="FA154" s="926"/>
      <c r="FB154" s="926"/>
      <c r="FC154" s="926"/>
      <c r="FD154" s="926"/>
      <c r="FE154" s="926"/>
      <c r="FF154" s="926"/>
      <c r="FG154" s="926"/>
      <c r="FH154" s="926"/>
      <c r="FI154" s="926"/>
      <c r="FJ154" s="926"/>
      <c r="FK154" s="926"/>
      <c r="FL154" s="926"/>
      <c r="FM154" s="926"/>
      <c r="FN154" s="926"/>
      <c r="FO154" s="926"/>
      <c r="FP154" s="926"/>
      <c r="FQ154" s="926"/>
      <c r="FR154" s="926"/>
      <c r="FS154" s="926"/>
      <c r="FT154" s="926"/>
      <c r="FU154" s="926"/>
      <c r="FV154" s="926"/>
      <c r="FW154" s="926"/>
      <c r="FX154" s="926"/>
      <c r="FY154" s="926"/>
      <c r="FZ154" s="926"/>
      <c r="GA154" s="926"/>
      <c r="GB154" s="926"/>
      <c r="GC154" s="926"/>
      <c r="GD154" s="926"/>
      <c r="GE154" s="926"/>
      <c r="GF154" s="926"/>
      <c r="GG154" s="926"/>
      <c r="GH154" s="926"/>
      <c r="GI154" s="926"/>
      <c r="GJ154" s="926"/>
      <c r="GK154" s="926"/>
      <c r="GL154" s="926"/>
      <c r="GM154" s="926"/>
      <c r="GN154" s="926"/>
      <c r="GO154" s="926"/>
      <c r="GP154" s="926"/>
      <c r="GQ154" s="926"/>
      <c r="GR154" s="926"/>
      <c r="GS154" s="926"/>
      <c r="GT154" s="926"/>
      <c r="GU154" s="926"/>
      <c r="GV154" s="926"/>
      <c r="GW154" s="926"/>
      <c r="GX154" s="926"/>
      <c r="GY154" s="926"/>
      <c r="GZ154" s="926"/>
      <c r="HA154" s="926"/>
      <c r="HB154" s="926"/>
      <c r="HC154" s="926"/>
      <c r="HD154" s="926"/>
      <c r="HE154" s="926"/>
      <c r="HF154" s="926"/>
      <c r="HG154" s="926"/>
      <c r="HH154" s="926"/>
      <c r="HI154" s="926"/>
      <c r="HJ154" s="926"/>
      <c r="HK154" s="926"/>
      <c r="HL154" s="926"/>
      <c r="HM154" s="926"/>
      <c r="HN154" s="926"/>
      <c r="HO154" s="926"/>
      <c r="HP154" s="926"/>
      <c r="HQ154" s="926"/>
      <c r="HR154" s="926"/>
      <c r="HS154" s="926"/>
      <c r="HT154" s="926"/>
      <c r="HU154" s="926"/>
      <c r="HV154" s="926"/>
      <c r="HW154" s="926"/>
      <c r="HX154" s="926"/>
      <c r="HY154" s="926"/>
      <c r="HZ154" s="926"/>
      <c r="IA154" s="926"/>
      <c r="IB154" s="926"/>
      <c r="IC154" s="926"/>
      <c r="ID154" s="926"/>
      <c r="IE154" s="926"/>
      <c r="IF154" s="926"/>
      <c r="IG154" s="926"/>
      <c r="IH154" s="926"/>
      <c r="II154" s="926"/>
      <c r="IJ154" s="926"/>
      <c r="IK154" s="926"/>
      <c r="IL154" s="926"/>
      <c r="IM154" s="926"/>
      <c r="IN154" s="926"/>
      <c r="IO154" s="926"/>
      <c r="IP154" s="926"/>
      <c r="IQ154" s="926"/>
      <c r="IR154" s="926"/>
      <c r="IS154" s="926"/>
      <c r="IT154" s="926"/>
      <c r="IU154" s="926"/>
      <c r="IV154" s="926"/>
    </row>
    <row r="155" spans="1:256" s="1183" customFormat="1" ht="15" customHeight="1">
      <c r="A155" s="1018"/>
      <c r="B155" s="1018"/>
      <c r="C155" s="1018"/>
      <c r="D155" s="1103"/>
      <c r="E155" s="1103"/>
      <c r="F155" s="1103"/>
      <c r="G155" s="1021"/>
      <c r="H155" s="1021"/>
      <c r="I155" s="926"/>
      <c r="J155" s="1022"/>
      <c r="K155" s="926"/>
      <c r="L155" s="926"/>
      <c r="M155" s="1022"/>
      <c r="N155" s="926"/>
      <c r="O155" s="926"/>
      <c r="P155" s="926"/>
      <c r="Q155" s="926"/>
      <c r="R155" s="926"/>
      <c r="S155" s="926"/>
      <c r="T155" s="926"/>
      <c r="U155" s="926"/>
      <c r="V155" s="926"/>
      <c r="W155" s="926"/>
      <c r="X155" s="926"/>
      <c r="Y155" s="926"/>
      <c r="Z155" s="926"/>
      <c r="AA155" s="926"/>
      <c r="AB155" s="926"/>
      <c r="AC155" s="926"/>
      <c r="AD155" s="926"/>
      <c r="AE155" s="926"/>
      <c r="AF155" s="926"/>
      <c r="AG155" s="926"/>
      <c r="AH155" s="926"/>
      <c r="AI155" s="926"/>
      <c r="AJ155" s="926"/>
      <c r="AK155" s="926"/>
      <c r="AL155" s="926"/>
      <c r="AM155" s="926"/>
      <c r="AN155" s="926"/>
      <c r="AO155" s="926"/>
      <c r="AP155" s="926"/>
      <c r="AQ155" s="926"/>
      <c r="AR155" s="926"/>
      <c r="AS155" s="926"/>
      <c r="AT155" s="926"/>
      <c r="AU155" s="926"/>
      <c r="AV155" s="926"/>
      <c r="AW155" s="926"/>
      <c r="AX155" s="926"/>
      <c r="AY155" s="926"/>
      <c r="AZ155" s="926"/>
      <c r="BA155" s="926"/>
      <c r="BB155" s="926"/>
      <c r="BC155" s="926"/>
      <c r="BD155" s="926"/>
      <c r="BE155" s="926"/>
      <c r="BF155" s="926"/>
      <c r="BG155" s="926"/>
      <c r="BH155" s="926"/>
      <c r="BI155" s="926"/>
      <c r="BJ155" s="926"/>
      <c r="BK155" s="926"/>
      <c r="BL155" s="926"/>
      <c r="BM155" s="926"/>
      <c r="BN155" s="926"/>
      <c r="BO155" s="926"/>
      <c r="BP155" s="926"/>
      <c r="BQ155" s="926"/>
      <c r="BR155" s="926"/>
      <c r="BS155" s="926"/>
      <c r="BT155" s="926"/>
      <c r="BU155" s="926"/>
      <c r="BV155" s="926"/>
      <c r="BW155" s="926"/>
      <c r="BX155" s="926"/>
      <c r="BY155" s="926"/>
      <c r="BZ155" s="926"/>
      <c r="CA155" s="926"/>
      <c r="CB155" s="926"/>
      <c r="CC155" s="926"/>
      <c r="CD155" s="926"/>
      <c r="CE155" s="926"/>
      <c r="CF155" s="926"/>
      <c r="CG155" s="926"/>
      <c r="CH155" s="926"/>
      <c r="CI155" s="926"/>
      <c r="CJ155" s="926"/>
      <c r="CK155" s="926"/>
      <c r="CL155" s="926"/>
      <c r="CM155" s="926"/>
      <c r="CN155" s="926"/>
      <c r="CO155" s="926"/>
      <c r="CP155" s="926"/>
      <c r="CQ155" s="926"/>
      <c r="CR155" s="926"/>
      <c r="CS155" s="926"/>
      <c r="CT155" s="926"/>
      <c r="CU155" s="926"/>
      <c r="CV155" s="926"/>
      <c r="CW155" s="926"/>
      <c r="CX155" s="926"/>
      <c r="CY155" s="926"/>
      <c r="CZ155" s="926"/>
      <c r="DA155" s="926"/>
      <c r="DB155" s="926"/>
      <c r="DC155" s="926"/>
      <c r="DD155" s="926"/>
      <c r="DE155" s="926"/>
      <c r="DF155" s="926"/>
      <c r="DG155" s="926"/>
      <c r="DH155" s="926"/>
      <c r="DI155" s="926"/>
      <c r="DJ155" s="926"/>
      <c r="DK155" s="926"/>
      <c r="DL155" s="926"/>
      <c r="DM155" s="926"/>
      <c r="DN155" s="926"/>
      <c r="DO155" s="926"/>
      <c r="DP155" s="926"/>
      <c r="DQ155" s="926"/>
      <c r="DR155" s="926"/>
      <c r="DS155" s="926"/>
      <c r="DT155" s="926"/>
      <c r="DU155" s="926"/>
      <c r="DV155" s="926"/>
      <c r="DW155" s="926"/>
      <c r="DX155" s="926"/>
      <c r="DY155" s="926"/>
      <c r="DZ155" s="926"/>
      <c r="EA155" s="926"/>
      <c r="EB155" s="926"/>
      <c r="EC155" s="926"/>
      <c r="ED155" s="926"/>
      <c r="EE155" s="926"/>
      <c r="EF155" s="926"/>
      <c r="EG155" s="926"/>
      <c r="EH155" s="926"/>
      <c r="EI155" s="926"/>
      <c r="EJ155" s="926"/>
      <c r="EK155" s="926"/>
      <c r="EL155" s="926"/>
      <c r="EM155" s="926"/>
      <c r="EN155" s="926"/>
      <c r="EO155" s="926"/>
      <c r="EP155" s="926"/>
      <c r="EQ155" s="926"/>
      <c r="ER155" s="926"/>
      <c r="ES155" s="926"/>
      <c r="ET155" s="926"/>
      <c r="EU155" s="926"/>
      <c r="EV155" s="926"/>
      <c r="EW155" s="926"/>
      <c r="EX155" s="926"/>
      <c r="EY155" s="926"/>
      <c r="EZ155" s="926"/>
      <c r="FA155" s="926"/>
      <c r="FB155" s="926"/>
      <c r="FC155" s="926"/>
      <c r="FD155" s="926"/>
      <c r="FE155" s="926"/>
      <c r="FF155" s="926"/>
      <c r="FG155" s="926"/>
      <c r="FH155" s="926"/>
      <c r="FI155" s="926"/>
      <c r="FJ155" s="926"/>
      <c r="FK155" s="926"/>
      <c r="FL155" s="926"/>
      <c r="FM155" s="926"/>
      <c r="FN155" s="926"/>
      <c r="FO155" s="926"/>
      <c r="FP155" s="926"/>
      <c r="FQ155" s="926"/>
      <c r="FR155" s="926"/>
      <c r="FS155" s="926"/>
      <c r="FT155" s="926"/>
      <c r="FU155" s="926"/>
      <c r="FV155" s="926"/>
      <c r="FW155" s="926"/>
      <c r="FX155" s="926"/>
      <c r="FY155" s="926"/>
      <c r="FZ155" s="926"/>
      <c r="GA155" s="926"/>
      <c r="GB155" s="926"/>
      <c r="GC155" s="926"/>
      <c r="GD155" s="926"/>
      <c r="GE155" s="926"/>
      <c r="GF155" s="926"/>
      <c r="GG155" s="926"/>
      <c r="GH155" s="926"/>
      <c r="GI155" s="926"/>
      <c r="GJ155" s="926"/>
      <c r="GK155" s="926"/>
      <c r="GL155" s="926"/>
      <c r="GM155" s="926"/>
      <c r="GN155" s="926"/>
      <c r="GO155" s="926"/>
      <c r="GP155" s="926"/>
      <c r="GQ155" s="926"/>
      <c r="GR155" s="926"/>
      <c r="GS155" s="926"/>
      <c r="GT155" s="926"/>
      <c r="GU155" s="926"/>
      <c r="GV155" s="926"/>
      <c r="GW155" s="926"/>
      <c r="GX155" s="926"/>
      <c r="GY155" s="926"/>
      <c r="GZ155" s="926"/>
      <c r="HA155" s="926"/>
      <c r="HB155" s="926"/>
      <c r="HC155" s="926"/>
      <c r="HD155" s="926"/>
      <c r="HE155" s="926"/>
      <c r="HF155" s="926"/>
      <c r="HG155" s="926"/>
      <c r="HH155" s="926"/>
      <c r="HI155" s="926"/>
      <c r="HJ155" s="926"/>
      <c r="HK155" s="926"/>
      <c r="HL155" s="926"/>
      <c r="HM155" s="926"/>
      <c r="HN155" s="926"/>
      <c r="HO155" s="926"/>
      <c r="HP155" s="926"/>
      <c r="HQ155" s="926"/>
      <c r="HR155" s="926"/>
      <c r="HS155" s="926"/>
      <c r="HT155" s="926"/>
      <c r="HU155" s="926"/>
      <c r="HV155" s="926"/>
      <c r="HW155" s="926"/>
      <c r="HX155" s="926"/>
      <c r="HY155" s="926"/>
      <c r="HZ155" s="926"/>
      <c r="IA155" s="926"/>
      <c r="IB155" s="926"/>
      <c r="IC155" s="926"/>
      <c r="ID155" s="926"/>
      <c r="IE155" s="926"/>
      <c r="IF155" s="926"/>
      <c r="IG155" s="926"/>
      <c r="IH155" s="926"/>
      <c r="II155" s="926"/>
      <c r="IJ155" s="926"/>
      <c r="IK155" s="926"/>
      <c r="IL155" s="926"/>
      <c r="IM155" s="926"/>
      <c r="IN155" s="926"/>
      <c r="IO155" s="926"/>
      <c r="IP155" s="926"/>
      <c r="IQ155" s="926"/>
      <c r="IR155" s="926"/>
      <c r="IS155" s="926"/>
      <c r="IT155" s="926"/>
      <c r="IU155" s="926"/>
      <c r="IV155" s="926"/>
    </row>
    <row r="156" spans="1:256" s="1183" customFormat="1" ht="15" customHeight="1">
      <c r="A156" s="1018"/>
      <c r="B156" s="1018"/>
      <c r="C156" s="1018"/>
      <c r="D156" s="1103"/>
      <c r="E156" s="1103"/>
      <c r="F156" s="1103"/>
      <c r="G156" s="1021"/>
      <c r="H156" s="1021"/>
      <c r="I156" s="926"/>
      <c r="J156" s="1022"/>
      <c r="K156" s="926"/>
      <c r="L156" s="926"/>
      <c r="M156" s="1022"/>
      <c r="N156" s="926"/>
      <c r="O156" s="926"/>
      <c r="P156" s="926"/>
      <c r="Q156" s="926"/>
      <c r="R156" s="926"/>
      <c r="S156" s="926"/>
      <c r="T156" s="926"/>
      <c r="U156" s="926"/>
      <c r="V156" s="926"/>
      <c r="W156" s="926"/>
      <c r="X156" s="926"/>
      <c r="Y156" s="926"/>
      <c r="Z156" s="926"/>
      <c r="AA156" s="926"/>
      <c r="AB156" s="926"/>
      <c r="AC156" s="926"/>
      <c r="AD156" s="926"/>
      <c r="AE156" s="926"/>
      <c r="AF156" s="926"/>
      <c r="AG156" s="926"/>
      <c r="AH156" s="926"/>
      <c r="AI156" s="926"/>
      <c r="AJ156" s="926"/>
      <c r="AK156" s="926"/>
      <c r="AL156" s="926"/>
      <c r="AM156" s="926"/>
      <c r="AN156" s="926"/>
      <c r="AO156" s="926"/>
      <c r="AP156" s="926"/>
      <c r="AQ156" s="926"/>
      <c r="AR156" s="926"/>
      <c r="AS156" s="926"/>
      <c r="AT156" s="926"/>
      <c r="AU156" s="926"/>
      <c r="AV156" s="926"/>
      <c r="AW156" s="926"/>
      <c r="AX156" s="926"/>
      <c r="AY156" s="926"/>
      <c r="AZ156" s="926"/>
      <c r="BA156" s="926"/>
      <c r="BB156" s="926"/>
      <c r="BC156" s="926"/>
      <c r="BD156" s="926"/>
      <c r="BE156" s="926"/>
      <c r="BF156" s="926"/>
      <c r="BG156" s="926"/>
      <c r="BH156" s="926"/>
      <c r="BI156" s="926"/>
      <c r="BJ156" s="926"/>
      <c r="BK156" s="926"/>
      <c r="BL156" s="926"/>
      <c r="BM156" s="926"/>
      <c r="BN156" s="926"/>
      <c r="BO156" s="926"/>
      <c r="BP156" s="926"/>
      <c r="BQ156" s="926"/>
      <c r="BR156" s="926"/>
      <c r="BS156" s="926"/>
      <c r="BT156" s="926"/>
      <c r="BU156" s="926"/>
      <c r="BV156" s="926"/>
      <c r="BW156" s="926"/>
      <c r="BX156" s="926"/>
      <c r="BY156" s="926"/>
      <c r="BZ156" s="926"/>
      <c r="CA156" s="926"/>
      <c r="CB156" s="926"/>
      <c r="CC156" s="926"/>
      <c r="CD156" s="926"/>
      <c r="CE156" s="926"/>
      <c r="CF156" s="926"/>
      <c r="CG156" s="926"/>
      <c r="CH156" s="926"/>
      <c r="CI156" s="926"/>
      <c r="CJ156" s="926"/>
      <c r="CK156" s="926"/>
      <c r="CL156" s="926"/>
      <c r="CM156" s="926"/>
      <c r="CN156" s="926"/>
      <c r="CO156" s="926"/>
      <c r="CP156" s="926"/>
      <c r="CQ156" s="926"/>
      <c r="CR156" s="926"/>
      <c r="CS156" s="926"/>
      <c r="CT156" s="926"/>
      <c r="CU156" s="926"/>
      <c r="CV156" s="926"/>
      <c r="CW156" s="926"/>
      <c r="CX156" s="926"/>
      <c r="CY156" s="926"/>
      <c r="CZ156" s="926"/>
      <c r="DA156" s="926"/>
      <c r="DB156" s="926"/>
      <c r="DC156" s="926"/>
      <c r="DD156" s="926"/>
      <c r="DE156" s="926"/>
      <c r="DF156" s="926"/>
      <c r="DG156" s="926"/>
      <c r="DH156" s="926"/>
      <c r="DI156" s="926"/>
      <c r="DJ156" s="926"/>
      <c r="DK156" s="926"/>
      <c r="DL156" s="926"/>
      <c r="DM156" s="926"/>
      <c r="DN156" s="926"/>
      <c r="DO156" s="926"/>
      <c r="DP156" s="926"/>
      <c r="DQ156" s="926"/>
      <c r="DR156" s="926"/>
      <c r="DS156" s="926"/>
      <c r="DT156" s="926"/>
      <c r="DU156" s="926"/>
      <c r="DV156" s="926"/>
      <c r="DW156" s="926"/>
      <c r="DX156" s="926"/>
      <c r="DY156" s="926"/>
      <c r="DZ156" s="926"/>
      <c r="EA156" s="926"/>
      <c r="EB156" s="926"/>
      <c r="EC156" s="926"/>
      <c r="ED156" s="926"/>
      <c r="EE156" s="926"/>
      <c r="EF156" s="926"/>
      <c r="EG156" s="926"/>
      <c r="EH156" s="926"/>
      <c r="EI156" s="926"/>
      <c r="EJ156" s="926"/>
      <c r="EK156" s="926"/>
      <c r="EL156" s="926"/>
      <c r="EM156" s="926"/>
      <c r="EN156" s="926"/>
      <c r="EO156" s="926"/>
      <c r="EP156" s="926"/>
      <c r="EQ156" s="926"/>
      <c r="ER156" s="926"/>
      <c r="ES156" s="926"/>
      <c r="ET156" s="926"/>
      <c r="EU156" s="926"/>
      <c r="EV156" s="926"/>
      <c r="EW156" s="926"/>
      <c r="EX156" s="926"/>
      <c r="EY156" s="926"/>
      <c r="EZ156" s="926"/>
      <c r="FA156" s="926"/>
      <c r="FB156" s="926"/>
      <c r="FC156" s="926"/>
      <c r="FD156" s="926"/>
      <c r="FE156" s="926"/>
      <c r="FF156" s="926"/>
      <c r="FG156" s="926"/>
      <c r="FH156" s="926"/>
      <c r="FI156" s="926"/>
      <c r="FJ156" s="926"/>
      <c r="FK156" s="926"/>
      <c r="FL156" s="926"/>
      <c r="FM156" s="926"/>
      <c r="FN156" s="926"/>
      <c r="FO156" s="926"/>
      <c r="FP156" s="926"/>
      <c r="FQ156" s="926"/>
      <c r="FR156" s="926"/>
      <c r="FS156" s="926"/>
      <c r="FT156" s="926"/>
      <c r="FU156" s="926"/>
      <c r="FV156" s="926"/>
      <c r="FW156" s="926"/>
      <c r="FX156" s="926"/>
      <c r="FY156" s="926"/>
      <c r="FZ156" s="926"/>
      <c r="GA156" s="926"/>
      <c r="GB156" s="926"/>
      <c r="GC156" s="926"/>
      <c r="GD156" s="926"/>
      <c r="GE156" s="926"/>
      <c r="GF156" s="926"/>
      <c r="GG156" s="926"/>
      <c r="GH156" s="926"/>
      <c r="GI156" s="926"/>
      <c r="GJ156" s="926"/>
      <c r="GK156" s="926"/>
      <c r="GL156" s="926"/>
      <c r="GM156" s="926"/>
      <c r="GN156" s="926"/>
      <c r="GO156" s="926"/>
      <c r="GP156" s="926"/>
      <c r="GQ156" s="926"/>
      <c r="GR156" s="926"/>
      <c r="GS156" s="926"/>
      <c r="GT156" s="926"/>
      <c r="GU156" s="926"/>
      <c r="GV156" s="926"/>
      <c r="GW156" s="926"/>
      <c r="GX156" s="926"/>
      <c r="GY156" s="926"/>
      <c r="GZ156" s="926"/>
      <c r="HA156" s="926"/>
      <c r="HB156" s="926"/>
      <c r="HC156" s="926"/>
      <c r="HD156" s="926"/>
      <c r="HE156" s="926"/>
      <c r="HF156" s="926"/>
      <c r="HG156" s="926"/>
      <c r="HH156" s="926"/>
      <c r="HI156" s="926"/>
      <c r="HJ156" s="926"/>
      <c r="HK156" s="926"/>
      <c r="HL156" s="926"/>
      <c r="HM156" s="926"/>
      <c r="HN156" s="926"/>
      <c r="HO156" s="926"/>
      <c r="HP156" s="926"/>
      <c r="HQ156" s="926"/>
      <c r="HR156" s="926"/>
      <c r="HS156" s="926"/>
      <c r="HT156" s="926"/>
      <c r="HU156" s="926"/>
      <c r="HV156" s="926"/>
      <c r="HW156" s="926"/>
      <c r="HX156" s="926"/>
      <c r="HY156" s="926"/>
      <c r="HZ156" s="926"/>
      <c r="IA156" s="926"/>
      <c r="IB156" s="926"/>
      <c r="IC156" s="926"/>
      <c r="ID156" s="926"/>
      <c r="IE156" s="926"/>
      <c r="IF156" s="926"/>
      <c r="IG156" s="926"/>
      <c r="IH156" s="926"/>
      <c r="II156" s="926"/>
      <c r="IJ156" s="926"/>
      <c r="IK156" s="926"/>
      <c r="IL156" s="926"/>
      <c r="IM156" s="926"/>
      <c r="IN156" s="926"/>
      <c r="IO156" s="926"/>
      <c r="IP156" s="926"/>
      <c r="IQ156" s="926"/>
      <c r="IR156" s="926"/>
      <c r="IS156" s="926"/>
      <c r="IT156" s="926"/>
      <c r="IU156" s="926"/>
      <c r="IV156" s="926"/>
    </row>
    <row r="157" spans="1:256" s="1183" customFormat="1" ht="15" customHeight="1">
      <c r="A157" s="1018"/>
      <c r="B157" s="1018"/>
      <c r="C157" s="1018"/>
      <c r="D157" s="1103"/>
      <c r="E157" s="1103"/>
      <c r="F157" s="1103"/>
      <c r="G157" s="1021"/>
      <c r="H157" s="1021"/>
      <c r="I157" s="926"/>
      <c r="J157" s="1022"/>
      <c r="K157" s="926"/>
      <c r="L157" s="926"/>
      <c r="M157" s="1022"/>
      <c r="N157" s="926"/>
      <c r="O157" s="926"/>
      <c r="P157" s="926"/>
      <c r="Q157" s="926"/>
      <c r="R157" s="926"/>
      <c r="S157" s="926"/>
      <c r="T157" s="926"/>
      <c r="U157" s="926"/>
      <c r="V157" s="926"/>
      <c r="W157" s="926"/>
      <c r="X157" s="926"/>
      <c r="Y157" s="926"/>
      <c r="Z157" s="926"/>
      <c r="AA157" s="926"/>
      <c r="AB157" s="926"/>
      <c r="AC157" s="926"/>
      <c r="AD157" s="926"/>
      <c r="AE157" s="926"/>
      <c r="AF157" s="926"/>
      <c r="AG157" s="926"/>
      <c r="AH157" s="926"/>
      <c r="AI157" s="926"/>
      <c r="AJ157" s="926"/>
      <c r="AK157" s="926"/>
      <c r="AL157" s="926"/>
      <c r="AM157" s="926"/>
      <c r="AN157" s="926"/>
      <c r="AO157" s="926"/>
      <c r="AP157" s="926"/>
      <c r="AQ157" s="926"/>
      <c r="AR157" s="926"/>
      <c r="AS157" s="926"/>
      <c r="AT157" s="926"/>
      <c r="AU157" s="926"/>
      <c r="AV157" s="926"/>
      <c r="AW157" s="926"/>
      <c r="AX157" s="926"/>
      <c r="AY157" s="926"/>
      <c r="AZ157" s="926"/>
      <c r="BA157" s="926"/>
      <c r="BB157" s="926"/>
      <c r="BC157" s="926"/>
      <c r="BD157" s="926"/>
      <c r="BE157" s="926"/>
      <c r="BF157" s="926"/>
      <c r="BG157" s="926"/>
      <c r="BH157" s="926"/>
      <c r="BI157" s="926"/>
      <c r="BJ157" s="926"/>
      <c r="BK157" s="926"/>
      <c r="BL157" s="926"/>
      <c r="BM157" s="926"/>
      <c r="BN157" s="926"/>
      <c r="BO157" s="926"/>
      <c r="BP157" s="926"/>
      <c r="BQ157" s="926"/>
      <c r="BR157" s="926"/>
      <c r="BS157" s="926"/>
      <c r="BT157" s="926"/>
      <c r="BU157" s="926"/>
      <c r="BV157" s="926"/>
      <c r="BW157" s="926"/>
      <c r="BX157" s="926"/>
      <c r="BY157" s="926"/>
      <c r="BZ157" s="926"/>
      <c r="CA157" s="926"/>
      <c r="CB157" s="926"/>
      <c r="CC157" s="926"/>
      <c r="CD157" s="926"/>
      <c r="CE157" s="926"/>
      <c r="CF157" s="926"/>
      <c r="CG157" s="926"/>
      <c r="CH157" s="926"/>
      <c r="CI157" s="926"/>
      <c r="CJ157" s="926"/>
      <c r="CK157" s="926"/>
      <c r="CL157" s="926"/>
      <c r="CM157" s="926"/>
      <c r="CN157" s="926"/>
      <c r="CO157" s="926"/>
      <c r="CP157" s="926"/>
      <c r="CQ157" s="926"/>
      <c r="CR157" s="926"/>
      <c r="CS157" s="926"/>
      <c r="CT157" s="926"/>
      <c r="CU157" s="926"/>
      <c r="CV157" s="926"/>
      <c r="CW157" s="926"/>
      <c r="CX157" s="926"/>
      <c r="CY157" s="926"/>
      <c r="CZ157" s="926"/>
      <c r="DA157" s="926"/>
      <c r="DB157" s="926"/>
      <c r="DC157" s="926"/>
      <c r="DD157" s="926"/>
      <c r="DE157" s="926"/>
      <c r="DF157" s="926"/>
      <c r="DG157" s="926"/>
      <c r="DH157" s="926"/>
      <c r="DI157" s="926"/>
      <c r="DJ157" s="926"/>
      <c r="DK157" s="926"/>
      <c r="DL157" s="926"/>
      <c r="DM157" s="926"/>
      <c r="DN157" s="926"/>
      <c r="DO157" s="926"/>
      <c r="DP157" s="926"/>
      <c r="DQ157" s="926"/>
      <c r="DR157" s="926"/>
      <c r="DS157" s="926"/>
      <c r="DT157" s="926"/>
      <c r="DU157" s="926"/>
      <c r="DV157" s="926"/>
      <c r="DW157" s="926"/>
      <c r="DX157" s="926"/>
      <c r="DY157" s="926"/>
      <c r="DZ157" s="926"/>
      <c r="EA157" s="926"/>
      <c r="EB157" s="926"/>
      <c r="EC157" s="926"/>
      <c r="ED157" s="926"/>
      <c r="EE157" s="926"/>
      <c r="EF157" s="926"/>
      <c r="EG157" s="926"/>
      <c r="EH157" s="926"/>
      <c r="EI157" s="926"/>
      <c r="EJ157" s="926"/>
      <c r="EK157" s="926"/>
      <c r="EL157" s="926"/>
      <c r="EM157" s="926"/>
      <c r="EN157" s="926"/>
      <c r="EO157" s="926"/>
      <c r="EP157" s="926"/>
      <c r="EQ157" s="926"/>
      <c r="ER157" s="926"/>
      <c r="ES157" s="926"/>
      <c r="ET157" s="926"/>
      <c r="EU157" s="926"/>
      <c r="EV157" s="926"/>
      <c r="EW157" s="926"/>
      <c r="EX157" s="926"/>
      <c r="EY157" s="926"/>
      <c r="EZ157" s="926"/>
      <c r="FA157" s="926"/>
      <c r="FB157" s="926"/>
      <c r="FC157" s="926"/>
      <c r="FD157" s="926"/>
      <c r="FE157" s="926"/>
      <c r="FF157" s="926"/>
      <c r="FG157" s="926"/>
      <c r="FH157" s="926"/>
      <c r="FI157" s="926"/>
      <c r="FJ157" s="926"/>
      <c r="FK157" s="926"/>
      <c r="FL157" s="926"/>
      <c r="FM157" s="926"/>
      <c r="FN157" s="926"/>
      <c r="FO157" s="926"/>
      <c r="FP157" s="926"/>
      <c r="FQ157" s="926"/>
      <c r="FR157" s="926"/>
      <c r="FS157" s="926"/>
      <c r="FT157" s="926"/>
      <c r="FU157" s="926"/>
      <c r="FV157" s="926"/>
      <c r="FW157" s="926"/>
      <c r="FX157" s="926"/>
      <c r="FY157" s="926"/>
      <c r="FZ157" s="926"/>
      <c r="GA157" s="926"/>
      <c r="GB157" s="926"/>
      <c r="GC157" s="926"/>
      <c r="GD157" s="926"/>
      <c r="GE157" s="926"/>
      <c r="GF157" s="926"/>
      <c r="GG157" s="926"/>
      <c r="GH157" s="926"/>
      <c r="GI157" s="926"/>
      <c r="GJ157" s="926"/>
      <c r="GK157" s="926"/>
      <c r="GL157" s="926"/>
      <c r="GM157" s="926"/>
      <c r="GN157" s="926"/>
      <c r="GO157" s="926"/>
      <c r="GP157" s="926"/>
      <c r="GQ157" s="926"/>
      <c r="GR157" s="926"/>
      <c r="GS157" s="926"/>
      <c r="GT157" s="926"/>
      <c r="GU157" s="926"/>
      <c r="GV157" s="926"/>
      <c r="GW157" s="926"/>
      <c r="GX157" s="926"/>
      <c r="GY157" s="926"/>
      <c r="GZ157" s="926"/>
      <c r="HA157" s="926"/>
      <c r="HB157" s="926"/>
      <c r="HC157" s="926"/>
      <c r="HD157" s="926"/>
      <c r="HE157" s="926"/>
      <c r="HF157" s="926"/>
      <c r="HG157" s="926"/>
      <c r="HH157" s="926"/>
      <c r="HI157" s="926"/>
      <c r="HJ157" s="926"/>
      <c r="HK157" s="926"/>
      <c r="HL157" s="926"/>
      <c r="HM157" s="926"/>
      <c r="HN157" s="926"/>
      <c r="HO157" s="926"/>
      <c r="HP157" s="926"/>
      <c r="HQ157" s="926"/>
      <c r="HR157" s="926"/>
      <c r="HS157" s="926"/>
      <c r="HT157" s="926"/>
      <c r="HU157" s="926"/>
      <c r="HV157" s="926"/>
      <c r="HW157" s="926"/>
      <c r="HX157" s="926"/>
      <c r="HY157" s="926"/>
      <c r="HZ157" s="926"/>
      <c r="IA157" s="926"/>
      <c r="IB157" s="926"/>
      <c r="IC157" s="926"/>
      <c r="ID157" s="926"/>
      <c r="IE157" s="926"/>
      <c r="IF157" s="926"/>
      <c r="IG157" s="926"/>
      <c r="IH157" s="926"/>
      <c r="II157" s="926"/>
      <c r="IJ157" s="926"/>
      <c r="IK157" s="926"/>
      <c r="IL157" s="926"/>
      <c r="IM157" s="926"/>
      <c r="IN157" s="926"/>
      <c r="IO157" s="926"/>
      <c r="IP157" s="926"/>
      <c r="IQ157" s="926"/>
      <c r="IR157" s="926"/>
      <c r="IS157" s="926"/>
      <c r="IT157" s="926"/>
      <c r="IU157" s="926"/>
      <c r="IV157" s="926"/>
    </row>
    <row r="158" spans="1:256" s="1183" customFormat="1" ht="15" customHeight="1">
      <c r="A158" s="1018"/>
      <c r="B158" s="1018"/>
      <c r="C158" s="1018"/>
      <c r="D158" s="1103"/>
      <c r="E158" s="1103"/>
      <c r="F158" s="1103"/>
      <c r="G158" s="1021"/>
      <c r="H158" s="1021"/>
      <c r="I158" s="926"/>
      <c r="J158" s="1022"/>
      <c r="K158" s="926"/>
      <c r="L158" s="926"/>
      <c r="M158" s="1022"/>
      <c r="N158" s="926"/>
      <c r="O158" s="926"/>
      <c r="P158" s="926"/>
      <c r="Q158" s="926"/>
      <c r="R158" s="926"/>
      <c r="S158" s="926"/>
      <c r="T158" s="926"/>
      <c r="U158" s="926"/>
      <c r="V158" s="926"/>
      <c r="W158" s="926"/>
      <c r="X158" s="926"/>
      <c r="Y158" s="926"/>
      <c r="Z158" s="926"/>
      <c r="AA158" s="926"/>
      <c r="AB158" s="926"/>
      <c r="AC158" s="926"/>
      <c r="AD158" s="926"/>
      <c r="AE158" s="926"/>
      <c r="AF158" s="926"/>
      <c r="AG158" s="926"/>
      <c r="AH158" s="926"/>
      <c r="AI158" s="926"/>
      <c r="AJ158" s="926"/>
      <c r="AK158" s="926"/>
      <c r="AL158" s="926"/>
      <c r="AM158" s="926"/>
      <c r="AN158" s="926"/>
      <c r="AO158" s="926"/>
      <c r="AP158" s="926"/>
      <c r="AQ158" s="926"/>
      <c r="AR158" s="926"/>
      <c r="AS158" s="926"/>
      <c r="AT158" s="926"/>
      <c r="AU158" s="926"/>
      <c r="AV158" s="926"/>
      <c r="AW158" s="926"/>
      <c r="AX158" s="926"/>
      <c r="AY158" s="926"/>
      <c r="AZ158" s="926"/>
      <c r="BA158" s="926"/>
      <c r="BB158" s="926"/>
      <c r="BC158" s="926"/>
      <c r="BD158" s="926"/>
      <c r="BE158" s="926"/>
      <c r="BF158" s="926"/>
      <c r="BG158" s="926"/>
      <c r="BH158" s="926"/>
      <c r="BI158" s="926"/>
      <c r="BJ158" s="926"/>
      <c r="BK158" s="926"/>
      <c r="BL158" s="926"/>
      <c r="BM158" s="926"/>
      <c r="BN158" s="926"/>
      <c r="BO158" s="926"/>
      <c r="BP158" s="926"/>
      <c r="BQ158" s="926"/>
      <c r="BR158" s="926"/>
      <c r="BS158" s="926"/>
      <c r="BT158" s="926"/>
      <c r="BU158" s="926"/>
      <c r="BV158" s="926"/>
      <c r="BW158" s="926"/>
      <c r="BX158" s="926"/>
      <c r="BY158" s="926"/>
      <c r="BZ158" s="926"/>
      <c r="CA158" s="926"/>
      <c r="CB158" s="926"/>
      <c r="CC158" s="926"/>
      <c r="CD158" s="926"/>
      <c r="CE158" s="926"/>
      <c r="CF158" s="926"/>
      <c r="CG158" s="926"/>
      <c r="CH158" s="926"/>
      <c r="CI158" s="926"/>
      <c r="CJ158" s="926"/>
      <c r="CK158" s="926"/>
      <c r="CL158" s="926"/>
      <c r="CM158" s="926"/>
      <c r="CN158" s="926"/>
      <c r="CO158" s="926"/>
      <c r="CP158" s="926"/>
      <c r="CQ158" s="926"/>
      <c r="CR158" s="926"/>
      <c r="CS158" s="926"/>
      <c r="CT158" s="926"/>
      <c r="CU158" s="926"/>
      <c r="CV158" s="926"/>
      <c r="CW158" s="926"/>
      <c r="CX158" s="926"/>
      <c r="CY158" s="926"/>
      <c r="CZ158" s="926"/>
      <c r="DA158" s="926"/>
      <c r="DB158" s="926"/>
      <c r="DC158" s="926"/>
      <c r="DD158" s="926"/>
      <c r="DE158" s="926"/>
      <c r="DF158" s="926"/>
      <c r="DG158" s="926"/>
      <c r="DH158" s="926"/>
      <c r="DI158" s="926"/>
      <c r="DJ158" s="926"/>
      <c r="DK158" s="926"/>
      <c r="DL158" s="926"/>
      <c r="DM158" s="926"/>
      <c r="DN158" s="926"/>
      <c r="DO158" s="926"/>
      <c r="DP158" s="926"/>
      <c r="DQ158" s="926"/>
      <c r="DR158" s="926"/>
      <c r="DS158" s="926"/>
      <c r="DT158" s="926"/>
      <c r="DU158" s="926"/>
      <c r="DV158" s="926"/>
      <c r="DW158" s="926"/>
      <c r="DX158" s="926"/>
      <c r="DY158" s="926"/>
      <c r="DZ158" s="926"/>
      <c r="EA158" s="926"/>
      <c r="EB158" s="926"/>
      <c r="EC158" s="926"/>
      <c r="ED158" s="926"/>
      <c r="EE158" s="926"/>
      <c r="EF158" s="926"/>
      <c r="EG158" s="926"/>
      <c r="EH158" s="926"/>
      <c r="EI158" s="926"/>
      <c r="EJ158" s="926"/>
      <c r="EK158" s="926"/>
      <c r="EL158" s="926"/>
      <c r="EM158" s="926"/>
      <c r="EN158" s="926"/>
      <c r="EO158" s="926"/>
      <c r="EP158" s="926"/>
      <c r="EQ158" s="926"/>
      <c r="ER158" s="926"/>
      <c r="ES158" s="926"/>
      <c r="ET158" s="926"/>
      <c r="EU158" s="926"/>
      <c r="EV158" s="926"/>
      <c r="EW158" s="926"/>
      <c r="EX158" s="926"/>
      <c r="EY158" s="926"/>
      <c r="EZ158" s="926"/>
      <c r="FA158" s="926"/>
      <c r="FB158" s="926"/>
      <c r="FC158" s="926"/>
      <c r="FD158" s="926"/>
      <c r="FE158" s="926"/>
      <c r="FF158" s="926"/>
      <c r="FG158" s="926"/>
      <c r="FH158" s="926"/>
      <c r="FI158" s="926"/>
      <c r="FJ158" s="926"/>
      <c r="FK158" s="926"/>
      <c r="FL158" s="926"/>
      <c r="FM158" s="926"/>
      <c r="FN158" s="926"/>
      <c r="FO158" s="926"/>
      <c r="FP158" s="926"/>
      <c r="FQ158" s="926"/>
      <c r="FR158" s="926"/>
      <c r="FS158" s="926"/>
      <c r="FT158" s="926"/>
      <c r="FU158" s="926"/>
      <c r="FV158" s="926"/>
      <c r="FW158" s="926"/>
      <c r="FX158" s="926"/>
      <c r="FY158" s="926"/>
      <c r="FZ158" s="926"/>
      <c r="GA158" s="926"/>
      <c r="GB158" s="926"/>
      <c r="GC158" s="926"/>
      <c r="GD158" s="926"/>
      <c r="GE158" s="926"/>
      <c r="GF158" s="926"/>
      <c r="GG158" s="926"/>
      <c r="GH158" s="926"/>
      <c r="GI158" s="926"/>
      <c r="GJ158" s="926"/>
      <c r="GK158" s="926"/>
      <c r="GL158" s="926"/>
      <c r="GM158" s="926"/>
      <c r="GN158" s="926"/>
      <c r="GO158" s="926"/>
      <c r="GP158" s="926"/>
      <c r="GQ158" s="926"/>
      <c r="GR158" s="926"/>
      <c r="GS158" s="926"/>
      <c r="GT158" s="926"/>
      <c r="GU158" s="926"/>
      <c r="GV158" s="926"/>
      <c r="GW158" s="926"/>
      <c r="GX158" s="926"/>
      <c r="GY158" s="926"/>
      <c r="GZ158" s="926"/>
      <c r="HA158" s="926"/>
      <c r="HB158" s="926"/>
      <c r="HC158" s="926"/>
      <c r="HD158" s="926"/>
      <c r="HE158" s="926"/>
      <c r="HF158" s="926"/>
      <c r="HG158" s="926"/>
      <c r="HH158" s="926"/>
      <c r="HI158" s="926"/>
      <c r="HJ158" s="926"/>
      <c r="HK158" s="926"/>
      <c r="HL158" s="926"/>
      <c r="HM158" s="926"/>
      <c r="HN158" s="926"/>
      <c r="HO158" s="926"/>
      <c r="HP158" s="926"/>
      <c r="HQ158" s="926"/>
      <c r="HR158" s="926"/>
      <c r="HS158" s="926"/>
      <c r="HT158" s="926"/>
      <c r="HU158" s="926"/>
      <c r="HV158" s="926"/>
      <c r="HW158" s="926"/>
      <c r="HX158" s="926"/>
      <c r="HY158" s="926"/>
      <c r="HZ158" s="926"/>
      <c r="IA158" s="926"/>
      <c r="IB158" s="926"/>
      <c r="IC158" s="926"/>
      <c r="ID158" s="926"/>
      <c r="IE158" s="926"/>
      <c r="IF158" s="926"/>
      <c r="IG158" s="926"/>
      <c r="IH158" s="926"/>
      <c r="II158" s="926"/>
      <c r="IJ158" s="926"/>
      <c r="IK158" s="926"/>
      <c r="IL158" s="926"/>
      <c r="IM158" s="926"/>
      <c r="IN158" s="926"/>
      <c r="IO158" s="926"/>
      <c r="IP158" s="926"/>
      <c r="IQ158" s="926"/>
      <c r="IR158" s="926"/>
      <c r="IS158" s="926"/>
      <c r="IT158" s="926"/>
      <c r="IU158" s="926"/>
      <c r="IV158" s="926"/>
    </row>
    <row r="159" spans="1:256" s="1183" customFormat="1" ht="15" customHeight="1">
      <c r="A159" s="1018"/>
      <c r="B159" s="1018"/>
      <c r="C159" s="1018"/>
      <c r="D159" s="1103"/>
      <c r="E159" s="1103"/>
      <c r="F159" s="1103"/>
      <c r="G159" s="1021"/>
      <c r="H159" s="1021"/>
      <c r="I159" s="926"/>
      <c r="J159" s="1022"/>
      <c r="K159" s="926"/>
      <c r="L159" s="926"/>
      <c r="M159" s="1022"/>
      <c r="N159" s="926"/>
      <c r="O159" s="926"/>
      <c r="P159" s="926"/>
      <c r="Q159" s="926"/>
      <c r="R159" s="926"/>
      <c r="S159" s="926"/>
      <c r="T159" s="926"/>
      <c r="U159" s="926"/>
      <c r="V159" s="926"/>
      <c r="W159" s="926"/>
      <c r="X159" s="926"/>
      <c r="Y159" s="926"/>
      <c r="Z159" s="926"/>
      <c r="AA159" s="926"/>
      <c r="AB159" s="926"/>
      <c r="AC159" s="926"/>
      <c r="AD159" s="926"/>
      <c r="AE159" s="926"/>
      <c r="AF159" s="926"/>
      <c r="AG159" s="926"/>
      <c r="AH159" s="926"/>
      <c r="AI159" s="926"/>
      <c r="AJ159" s="926"/>
      <c r="AK159" s="926"/>
      <c r="AL159" s="926"/>
      <c r="AM159" s="926"/>
      <c r="AN159" s="926"/>
      <c r="AO159" s="926"/>
      <c r="AP159" s="926"/>
      <c r="AQ159" s="926"/>
      <c r="AR159" s="926"/>
      <c r="AS159" s="926"/>
      <c r="AT159" s="926"/>
      <c r="AU159" s="926"/>
      <c r="AV159" s="926"/>
      <c r="AW159" s="926"/>
      <c r="AX159" s="926"/>
      <c r="AY159" s="926"/>
      <c r="AZ159" s="926"/>
      <c r="BA159" s="926"/>
      <c r="BB159" s="926"/>
      <c r="BC159" s="926"/>
      <c r="BD159" s="926"/>
      <c r="BE159" s="926"/>
      <c r="BF159" s="926"/>
      <c r="BG159" s="926"/>
      <c r="BH159" s="926"/>
      <c r="BI159" s="926"/>
      <c r="BJ159" s="926"/>
      <c r="BK159" s="926"/>
      <c r="BL159" s="926"/>
      <c r="BM159" s="926"/>
      <c r="BN159" s="926"/>
      <c r="BO159" s="926"/>
      <c r="BP159" s="926"/>
      <c r="BQ159" s="926"/>
      <c r="BR159" s="926"/>
      <c r="BS159" s="926"/>
      <c r="BT159" s="926"/>
      <c r="BU159" s="926"/>
      <c r="BV159" s="926"/>
      <c r="BW159" s="926"/>
      <c r="BX159" s="926"/>
      <c r="BY159" s="926"/>
      <c r="BZ159" s="926"/>
      <c r="CA159" s="926"/>
      <c r="CB159" s="926"/>
      <c r="CC159" s="926"/>
      <c r="CD159" s="926"/>
      <c r="CE159" s="926"/>
      <c r="CF159" s="926"/>
      <c r="CG159" s="926"/>
      <c r="CH159" s="926"/>
      <c r="CI159" s="926"/>
      <c r="CJ159" s="926"/>
      <c r="CK159" s="926"/>
      <c r="CL159" s="926"/>
      <c r="CM159" s="926"/>
      <c r="CN159" s="926"/>
      <c r="CO159" s="926"/>
      <c r="CP159" s="926"/>
      <c r="CQ159" s="926"/>
      <c r="CR159" s="926"/>
      <c r="CS159" s="926"/>
      <c r="CT159" s="926"/>
      <c r="CU159" s="926"/>
      <c r="CV159" s="926"/>
      <c r="CW159" s="926"/>
      <c r="CX159" s="926"/>
      <c r="CY159" s="926"/>
      <c r="CZ159" s="926"/>
      <c r="DA159" s="926"/>
      <c r="DB159" s="926"/>
      <c r="DC159" s="926"/>
      <c r="DD159" s="926"/>
      <c r="DE159" s="926"/>
      <c r="DF159" s="926"/>
      <c r="DG159" s="926"/>
      <c r="DH159" s="926"/>
      <c r="DI159" s="926"/>
      <c r="DJ159" s="926"/>
      <c r="DK159" s="926"/>
      <c r="DL159" s="926"/>
      <c r="DM159" s="926"/>
      <c r="DN159" s="926"/>
      <c r="DO159" s="926"/>
      <c r="DP159" s="926"/>
      <c r="DQ159" s="926"/>
      <c r="DR159" s="926"/>
      <c r="DS159" s="926"/>
      <c r="DT159" s="926"/>
      <c r="DU159" s="926"/>
      <c r="DV159" s="926"/>
      <c r="DW159" s="926"/>
      <c r="DX159" s="926"/>
      <c r="DY159" s="926"/>
      <c r="DZ159" s="926"/>
      <c r="EA159" s="926"/>
      <c r="EB159" s="926"/>
      <c r="EC159" s="926"/>
      <c r="ED159" s="926"/>
      <c r="EE159" s="926"/>
      <c r="EF159" s="926"/>
      <c r="EG159" s="926"/>
      <c r="EH159" s="926"/>
      <c r="EI159" s="926"/>
      <c r="EJ159" s="926"/>
      <c r="EK159" s="926"/>
      <c r="EL159" s="926"/>
      <c r="EM159" s="926"/>
      <c r="EN159" s="926"/>
      <c r="EO159" s="926"/>
      <c r="EP159" s="926"/>
      <c r="EQ159" s="926"/>
      <c r="ER159" s="926"/>
      <c r="ES159" s="926"/>
      <c r="ET159" s="926"/>
      <c r="EU159" s="926"/>
      <c r="EV159" s="926"/>
      <c r="EW159" s="926"/>
      <c r="EX159" s="926"/>
      <c r="EY159" s="926"/>
      <c r="EZ159" s="926"/>
      <c r="FA159" s="926"/>
      <c r="FB159" s="926"/>
      <c r="FC159" s="926"/>
      <c r="FD159" s="926"/>
      <c r="FE159" s="926"/>
      <c r="FF159" s="926"/>
      <c r="FG159" s="926"/>
      <c r="FH159" s="926"/>
      <c r="FI159" s="926"/>
      <c r="FJ159" s="926"/>
      <c r="FK159" s="926"/>
      <c r="FL159" s="926"/>
      <c r="FM159" s="926"/>
      <c r="FN159" s="926"/>
      <c r="FO159" s="926"/>
      <c r="FP159" s="926"/>
      <c r="FQ159" s="926"/>
      <c r="FR159" s="926"/>
      <c r="FS159" s="926"/>
      <c r="FT159" s="926"/>
      <c r="FU159" s="926"/>
      <c r="FV159" s="926"/>
      <c r="FW159" s="926"/>
      <c r="FX159" s="926"/>
      <c r="FY159" s="926"/>
      <c r="FZ159" s="926"/>
      <c r="GA159" s="926"/>
      <c r="GB159" s="926"/>
      <c r="GC159" s="926"/>
      <c r="GD159" s="926"/>
      <c r="GE159" s="926"/>
      <c r="GF159" s="926"/>
      <c r="GG159" s="926"/>
      <c r="GH159" s="926"/>
      <c r="GI159" s="926"/>
      <c r="GJ159" s="926"/>
      <c r="GK159" s="926"/>
      <c r="GL159" s="926"/>
      <c r="GM159" s="926"/>
      <c r="GN159" s="926"/>
      <c r="GO159" s="926"/>
      <c r="GP159" s="926"/>
      <c r="GQ159" s="926"/>
      <c r="GR159" s="926"/>
      <c r="GS159" s="926"/>
      <c r="GT159" s="926"/>
      <c r="GU159" s="926"/>
      <c r="GV159" s="926"/>
      <c r="GW159" s="926"/>
      <c r="GX159" s="926"/>
      <c r="GY159" s="926"/>
      <c r="GZ159" s="926"/>
      <c r="HA159" s="926"/>
      <c r="HB159" s="926"/>
      <c r="HC159" s="926"/>
      <c r="HD159" s="926"/>
      <c r="HE159" s="926"/>
      <c r="HF159" s="926"/>
      <c r="HG159" s="926"/>
      <c r="HH159" s="926"/>
      <c r="HI159" s="926"/>
      <c r="HJ159" s="926"/>
      <c r="HK159" s="926"/>
      <c r="HL159" s="926"/>
      <c r="HM159" s="926"/>
      <c r="HN159" s="926"/>
      <c r="HO159" s="926"/>
      <c r="HP159" s="926"/>
      <c r="HQ159" s="926"/>
      <c r="HR159" s="926"/>
      <c r="HS159" s="926"/>
      <c r="HT159" s="926"/>
      <c r="HU159" s="926"/>
      <c r="HV159" s="926"/>
      <c r="HW159" s="926"/>
      <c r="HX159" s="926"/>
      <c r="HY159" s="926"/>
      <c r="HZ159" s="926"/>
      <c r="IA159" s="926"/>
      <c r="IB159" s="926"/>
      <c r="IC159" s="926"/>
      <c r="ID159" s="926"/>
      <c r="IE159" s="926"/>
      <c r="IF159" s="926"/>
      <c r="IG159" s="926"/>
      <c r="IH159" s="926"/>
      <c r="II159" s="926"/>
      <c r="IJ159" s="926"/>
      <c r="IK159" s="926"/>
      <c r="IL159" s="926"/>
      <c r="IM159" s="926"/>
      <c r="IN159" s="926"/>
      <c r="IO159" s="926"/>
      <c r="IP159" s="926"/>
      <c r="IQ159" s="926"/>
      <c r="IR159" s="926"/>
      <c r="IS159" s="926"/>
      <c r="IT159" s="926"/>
      <c r="IU159" s="926"/>
      <c r="IV159" s="926"/>
    </row>
    <row r="160" spans="1:256" s="1183" customFormat="1" ht="15" customHeight="1">
      <c r="A160" s="1018"/>
      <c r="B160" s="1018"/>
      <c r="C160" s="1018"/>
      <c r="D160" s="1103"/>
      <c r="E160" s="1103"/>
      <c r="F160" s="1103"/>
      <c r="G160" s="1021"/>
      <c r="H160" s="1021"/>
      <c r="I160" s="926"/>
      <c r="J160" s="1022"/>
      <c r="K160" s="926"/>
      <c r="L160" s="926"/>
      <c r="M160" s="1022"/>
      <c r="N160" s="926"/>
      <c r="O160" s="926"/>
      <c r="P160" s="926"/>
      <c r="Q160" s="926"/>
      <c r="R160" s="926"/>
      <c r="S160" s="926"/>
      <c r="T160" s="926"/>
      <c r="U160" s="926"/>
      <c r="V160" s="926"/>
      <c r="W160" s="926"/>
      <c r="X160" s="926"/>
      <c r="Y160" s="926"/>
      <c r="Z160" s="926"/>
      <c r="AA160" s="926"/>
      <c r="AB160" s="926"/>
      <c r="AC160" s="926"/>
      <c r="AD160" s="926"/>
      <c r="AE160" s="926"/>
      <c r="AF160" s="926"/>
      <c r="AG160" s="926"/>
      <c r="AH160" s="926"/>
      <c r="AI160" s="926"/>
      <c r="AJ160" s="926"/>
      <c r="AK160" s="926"/>
      <c r="AL160" s="926"/>
      <c r="AM160" s="926"/>
      <c r="AN160" s="926"/>
      <c r="AO160" s="926"/>
      <c r="AP160" s="926"/>
      <c r="AQ160" s="926"/>
      <c r="AR160" s="926"/>
      <c r="AS160" s="926"/>
      <c r="AT160" s="926"/>
      <c r="AU160" s="926"/>
      <c r="AV160" s="926"/>
      <c r="AW160" s="926"/>
      <c r="AX160" s="926"/>
      <c r="AY160" s="926"/>
      <c r="AZ160" s="926"/>
      <c r="BA160" s="926"/>
      <c r="BB160" s="926"/>
      <c r="BC160" s="926"/>
      <c r="BD160" s="926"/>
      <c r="BE160" s="926"/>
      <c r="BF160" s="926"/>
      <c r="BG160" s="926"/>
      <c r="BH160" s="926"/>
      <c r="BI160" s="926"/>
      <c r="BJ160" s="926"/>
      <c r="BK160" s="926"/>
      <c r="BL160" s="926"/>
      <c r="BM160" s="926"/>
      <c r="BN160" s="926"/>
      <c r="BO160" s="926"/>
      <c r="BP160" s="926"/>
      <c r="BQ160" s="926"/>
      <c r="BR160" s="926"/>
      <c r="BS160" s="926"/>
      <c r="BT160" s="926"/>
      <c r="BU160" s="926"/>
      <c r="BV160" s="926"/>
      <c r="BW160" s="926"/>
      <c r="BX160" s="926"/>
      <c r="BY160" s="926"/>
      <c r="BZ160" s="926"/>
      <c r="CA160" s="926"/>
      <c r="CB160" s="926"/>
      <c r="CC160" s="926"/>
      <c r="CD160" s="926"/>
      <c r="CE160" s="926"/>
      <c r="CF160" s="926"/>
      <c r="CG160" s="926"/>
      <c r="CH160" s="926"/>
      <c r="CI160" s="926"/>
      <c r="CJ160" s="926"/>
      <c r="CK160" s="926"/>
      <c r="CL160" s="926"/>
      <c r="CM160" s="926"/>
      <c r="CN160" s="926"/>
      <c r="CO160" s="926"/>
      <c r="CP160" s="926"/>
      <c r="CQ160" s="926"/>
      <c r="CR160" s="926"/>
      <c r="CS160" s="926"/>
      <c r="CT160" s="926"/>
      <c r="CU160" s="926"/>
      <c r="CV160" s="926"/>
      <c r="CW160" s="926"/>
      <c r="CX160" s="926"/>
      <c r="CY160" s="926"/>
      <c r="CZ160" s="926"/>
      <c r="DA160" s="926"/>
      <c r="DB160" s="926"/>
      <c r="DC160" s="926"/>
      <c r="DD160" s="926"/>
      <c r="DE160" s="926"/>
      <c r="DF160" s="926"/>
      <c r="DG160" s="926"/>
      <c r="DH160" s="926"/>
      <c r="DI160" s="926"/>
      <c r="DJ160" s="926"/>
      <c r="DK160" s="926"/>
      <c r="DL160" s="926"/>
      <c r="DM160" s="926"/>
      <c r="DN160" s="926"/>
      <c r="DO160" s="926"/>
      <c r="DP160" s="926"/>
      <c r="DQ160" s="926"/>
      <c r="DR160" s="926"/>
      <c r="DS160" s="926"/>
      <c r="DT160" s="926"/>
      <c r="DU160" s="926"/>
      <c r="DV160" s="926"/>
      <c r="DW160" s="926"/>
      <c r="DX160" s="926"/>
      <c r="DY160" s="926"/>
      <c r="DZ160" s="926"/>
      <c r="EA160" s="926"/>
      <c r="EB160" s="926"/>
      <c r="EC160" s="926"/>
      <c r="ED160" s="926"/>
      <c r="EE160" s="926"/>
      <c r="EF160" s="926"/>
      <c r="EG160" s="926"/>
      <c r="EH160" s="926"/>
      <c r="EI160" s="926"/>
      <c r="EJ160" s="926"/>
      <c r="EK160" s="926"/>
      <c r="EL160" s="926"/>
      <c r="EM160" s="926"/>
      <c r="EN160" s="926"/>
      <c r="EO160" s="926"/>
      <c r="EP160" s="926"/>
      <c r="EQ160" s="926"/>
      <c r="ER160" s="926"/>
      <c r="ES160" s="926"/>
      <c r="ET160" s="926"/>
      <c r="EU160" s="926"/>
      <c r="EV160" s="926"/>
      <c r="EW160" s="926"/>
      <c r="EX160" s="926"/>
      <c r="EY160" s="926"/>
      <c r="EZ160" s="926"/>
      <c r="FA160" s="926"/>
      <c r="FB160" s="926"/>
      <c r="FC160" s="926"/>
      <c r="FD160" s="926"/>
      <c r="FE160" s="926"/>
      <c r="FF160" s="926"/>
      <c r="FG160" s="926"/>
      <c r="FH160" s="926"/>
      <c r="FI160" s="926"/>
      <c r="FJ160" s="926"/>
      <c r="FK160" s="926"/>
      <c r="FL160" s="926"/>
      <c r="FM160" s="926"/>
      <c r="FN160" s="926"/>
      <c r="FO160" s="926"/>
      <c r="FP160" s="926"/>
      <c r="FQ160" s="926"/>
      <c r="FR160" s="926"/>
      <c r="FS160" s="926"/>
      <c r="FT160" s="926"/>
      <c r="FU160" s="926"/>
      <c r="FV160" s="926"/>
      <c r="FW160" s="926"/>
      <c r="FX160" s="926"/>
      <c r="FY160" s="926"/>
      <c r="FZ160" s="926"/>
      <c r="GA160" s="926"/>
      <c r="GB160" s="926"/>
      <c r="GC160" s="926"/>
      <c r="GD160" s="926"/>
      <c r="GE160" s="926"/>
      <c r="GF160" s="926"/>
      <c r="GG160" s="926"/>
      <c r="GH160" s="926"/>
      <c r="GI160" s="926"/>
      <c r="GJ160" s="926"/>
      <c r="GK160" s="926"/>
      <c r="GL160" s="926"/>
      <c r="GM160" s="926"/>
      <c r="GN160" s="926"/>
      <c r="GO160" s="926"/>
      <c r="GP160" s="926"/>
      <c r="GQ160" s="926"/>
      <c r="GR160" s="926"/>
      <c r="GS160" s="926"/>
      <c r="GT160" s="926"/>
      <c r="GU160" s="926"/>
      <c r="GV160" s="926"/>
      <c r="GW160" s="926"/>
      <c r="GX160" s="926"/>
      <c r="GY160" s="926"/>
      <c r="GZ160" s="926"/>
      <c r="HA160" s="926"/>
      <c r="HB160" s="926"/>
      <c r="HC160" s="926"/>
      <c r="HD160" s="926"/>
      <c r="HE160" s="926"/>
      <c r="HF160" s="926"/>
      <c r="HG160" s="926"/>
      <c r="HH160" s="926"/>
      <c r="HI160" s="926"/>
      <c r="HJ160" s="926"/>
      <c r="HK160" s="926"/>
      <c r="HL160" s="926"/>
      <c r="HM160" s="926"/>
      <c r="HN160" s="926"/>
      <c r="HO160" s="926"/>
      <c r="HP160" s="926"/>
      <c r="HQ160" s="926"/>
      <c r="HR160" s="926"/>
      <c r="HS160" s="926"/>
      <c r="HT160" s="926"/>
      <c r="HU160" s="926"/>
      <c r="HV160" s="926"/>
      <c r="HW160" s="926"/>
      <c r="HX160" s="926"/>
      <c r="HY160" s="926"/>
      <c r="HZ160" s="926"/>
      <c r="IA160" s="926"/>
      <c r="IB160" s="926"/>
      <c r="IC160" s="926"/>
      <c r="ID160" s="926"/>
      <c r="IE160" s="926"/>
      <c r="IF160" s="926"/>
      <c r="IG160" s="926"/>
      <c r="IH160" s="926"/>
      <c r="II160" s="926"/>
      <c r="IJ160" s="926"/>
      <c r="IK160" s="926"/>
      <c r="IL160" s="926"/>
      <c r="IM160" s="926"/>
      <c r="IN160" s="926"/>
      <c r="IO160" s="926"/>
      <c r="IP160" s="926"/>
      <c r="IQ160" s="926"/>
      <c r="IR160" s="926"/>
      <c r="IS160" s="926"/>
      <c r="IT160" s="926"/>
      <c r="IU160" s="926"/>
      <c r="IV160" s="926"/>
    </row>
    <row r="161" spans="1:256" s="1183" customFormat="1" ht="15" customHeight="1">
      <c r="A161" s="1018"/>
      <c r="B161" s="1018"/>
      <c r="C161" s="1018"/>
      <c r="D161" s="1103"/>
      <c r="E161" s="1103"/>
      <c r="F161" s="1103"/>
      <c r="G161" s="1021"/>
      <c r="H161" s="1021"/>
      <c r="I161" s="926"/>
      <c r="J161" s="1022"/>
      <c r="K161" s="926"/>
      <c r="L161" s="926"/>
      <c r="M161" s="1022"/>
      <c r="N161" s="926"/>
      <c r="O161" s="926"/>
      <c r="P161" s="926"/>
      <c r="Q161" s="926"/>
      <c r="R161" s="926"/>
      <c r="S161" s="926"/>
      <c r="T161" s="926"/>
      <c r="U161" s="926"/>
      <c r="V161" s="926"/>
      <c r="W161" s="926"/>
      <c r="X161" s="926"/>
      <c r="Y161" s="926"/>
      <c r="Z161" s="926"/>
      <c r="AA161" s="926"/>
      <c r="AB161" s="926"/>
      <c r="AC161" s="926"/>
      <c r="AD161" s="926"/>
      <c r="AE161" s="926"/>
      <c r="AF161" s="926"/>
      <c r="AG161" s="926"/>
      <c r="AH161" s="926"/>
      <c r="AI161" s="926"/>
      <c r="AJ161" s="926"/>
      <c r="AK161" s="926"/>
      <c r="AL161" s="926"/>
      <c r="AM161" s="926"/>
      <c r="AN161" s="926"/>
      <c r="AO161" s="926"/>
      <c r="AP161" s="926"/>
      <c r="AQ161" s="926"/>
      <c r="AR161" s="926"/>
      <c r="AS161" s="926"/>
      <c r="AT161" s="926"/>
      <c r="AU161" s="926"/>
      <c r="AV161" s="926"/>
      <c r="AW161" s="926"/>
      <c r="AX161" s="926"/>
      <c r="AY161" s="926"/>
      <c r="AZ161" s="926"/>
      <c r="BA161" s="926"/>
      <c r="BB161" s="926"/>
      <c r="BC161" s="926"/>
      <c r="BD161" s="926"/>
      <c r="BE161" s="926"/>
      <c r="BF161" s="926"/>
      <c r="BG161" s="926"/>
      <c r="BH161" s="926"/>
      <c r="BI161" s="926"/>
      <c r="BJ161" s="926"/>
      <c r="BK161" s="926"/>
      <c r="BL161" s="926"/>
      <c r="BM161" s="926"/>
      <c r="BN161" s="926"/>
      <c r="BO161" s="926"/>
      <c r="BP161" s="926"/>
      <c r="BQ161" s="926"/>
      <c r="BR161" s="926"/>
      <c r="BS161" s="926"/>
      <c r="BT161" s="926"/>
      <c r="BU161" s="926"/>
      <c r="BV161" s="926"/>
      <c r="BW161" s="926"/>
      <c r="BX161" s="926"/>
      <c r="BY161" s="926"/>
      <c r="BZ161" s="926"/>
      <c r="CA161" s="926"/>
      <c r="CB161" s="926"/>
      <c r="CC161" s="926"/>
      <c r="CD161" s="926"/>
      <c r="CE161" s="926"/>
      <c r="CF161" s="926"/>
      <c r="CG161" s="926"/>
      <c r="CH161" s="926"/>
      <c r="CI161" s="926"/>
      <c r="CJ161" s="926"/>
      <c r="CK161" s="926"/>
      <c r="CL161" s="926"/>
      <c r="CM161" s="926"/>
      <c r="CN161" s="926"/>
      <c r="CO161" s="926"/>
      <c r="CP161" s="926"/>
      <c r="CQ161" s="926"/>
      <c r="CR161" s="926"/>
      <c r="CS161" s="926"/>
      <c r="CT161" s="926"/>
      <c r="CU161" s="926"/>
      <c r="CV161" s="926"/>
      <c r="CW161" s="926"/>
      <c r="CX161" s="926"/>
      <c r="CY161" s="926"/>
      <c r="CZ161" s="926"/>
      <c r="DA161" s="926"/>
      <c r="DB161" s="926"/>
      <c r="DC161" s="926"/>
      <c r="DD161" s="926"/>
      <c r="DE161" s="926"/>
      <c r="DF161" s="926"/>
      <c r="DG161" s="926"/>
      <c r="DH161" s="926"/>
      <c r="DI161" s="926"/>
      <c r="DJ161" s="926"/>
      <c r="DK161" s="926"/>
      <c r="DL161" s="926"/>
      <c r="DM161" s="926"/>
      <c r="DN161" s="926"/>
      <c r="DO161" s="926"/>
      <c r="DP161" s="926"/>
      <c r="DQ161" s="926"/>
      <c r="DR161" s="926"/>
      <c r="DS161" s="926"/>
      <c r="DT161" s="926"/>
      <c r="DU161" s="926"/>
      <c r="DV161" s="926"/>
      <c r="DW161" s="926"/>
      <c r="DX161" s="926"/>
      <c r="DY161" s="926"/>
      <c r="DZ161" s="926"/>
      <c r="EA161" s="926"/>
      <c r="EB161" s="926"/>
      <c r="EC161" s="926"/>
      <c r="ED161" s="926"/>
      <c r="EE161" s="926"/>
      <c r="EF161" s="926"/>
      <c r="EG161" s="926"/>
      <c r="EH161" s="926"/>
      <c r="EI161" s="926"/>
      <c r="EJ161" s="926"/>
      <c r="EK161" s="926"/>
      <c r="EL161" s="926"/>
      <c r="EM161" s="926"/>
      <c r="EN161" s="926"/>
      <c r="EO161" s="926"/>
      <c r="EP161" s="926"/>
      <c r="EQ161" s="926"/>
      <c r="ER161" s="926"/>
      <c r="ES161" s="926"/>
      <c r="ET161" s="926"/>
      <c r="EU161" s="926"/>
      <c r="EV161" s="926"/>
      <c r="EW161" s="926"/>
      <c r="EX161" s="926"/>
      <c r="EY161" s="926"/>
      <c r="EZ161" s="926"/>
      <c r="FA161" s="926"/>
      <c r="FB161" s="926"/>
      <c r="FC161" s="926"/>
      <c r="FD161" s="926"/>
      <c r="FE161" s="926"/>
      <c r="FF161" s="926"/>
      <c r="FG161" s="926"/>
      <c r="FH161" s="926"/>
      <c r="FI161" s="926"/>
      <c r="FJ161" s="926"/>
      <c r="FK161" s="926"/>
      <c r="FL161" s="926"/>
      <c r="FM161" s="926"/>
      <c r="FN161" s="926"/>
      <c r="FO161" s="926"/>
      <c r="FP161" s="926"/>
      <c r="FQ161" s="926"/>
      <c r="FR161" s="926"/>
      <c r="FS161" s="926"/>
      <c r="FT161" s="926"/>
      <c r="FU161" s="926"/>
      <c r="FV161" s="926"/>
      <c r="FW161" s="926"/>
      <c r="FX161" s="926"/>
      <c r="FY161" s="926"/>
      <c r="FZ161" s="926"/>
      <c r="GA161" s="926"/>
      <c r="GB161" s="926"/>
      <c r="GC161" s="926"/>
      <c r="GD161" s="926"/>
      <c r="GE161" s="926"/>
      <c r="GF161" s="926"/>
      <c r="GG161" s="926"/>
      <c r="GH161" s="926"/>
      <c r="GI161" s="926"/>
      <c r="GJ161" s="926"/>
      <c r="GK161" s="926"/>
      <c r="GL161" s="926"/>
      <c r="GM161" s="926"/>
      <c r="GN161" s="926"/>
      <c r="GO161" s="926"/>
      <c r="GP161" s="926"/>
      <c r="GQ161" s="926"/>
      <c r="GR161" s="926"/>
      <c r="GS161" s="926"/>
      <c r="GT161" s="926"/>
      <c r="GU161" s="926"/>
      <c r="GV161" s="926"/>
      <c r="GW161" s="926"/>
      <c r="GX161" s="926"/>
      <c r="GY161" s="926"/>
      <c r="GZ161" s="926"/>
      <c r="HA161" s="926"/>
      <c r="HB161" s="926"/>
      <c r="HC161" s="926"/>
      <c r="HD161" s="926"/>
      <c r="HE161" s="926"/>
      <c r="HF161" s="926"/>
      <c r="HG161" s="926"/>
      <c r="HH161" s="926"/>
      <c r="HI161" s="926"/>
      <c r="HJ161" s="926"/>
      <c r="HK161" s="926"/>
      <c r="HL161" s="926"/>
      <c r="HM161" s="926"/>
      <c r="HN161" s="926"/>
      <c r="HO161" s="926"/>
      <c r="HP161" s="926"/>
      <c r="HQ161" s="926"/>
      <c r="HR161" s="926"/>
      <c r="HS161" s="926"/>
      <c r="HT161" s="926"/>
      <c r="HU161" s="926"/>
      <c r="HV161" s="926"/>
      <c r="HW161" s="926"/>
      <c r="HX161" s="926"/>
      <c r="HY161" s="926"/>
      <c r="HZ161" s="926"/>
      <c r="IA161" s="926"/>
      <c r="IB161" s="926"/>
      <c r="IC161" s="926"/>
      <c r="ID161" s="926"/>
      <c r="IE161" s="926"/>
      <c r="IF161" s="926"/>
      <c r="IG161" s="926"/>
      <c r="IH161" s="926"/>
      <c r="II161" s="926"/>
      <c r="IJ161" s="926"/>
      <c r="IK161" s="926"/>
      <c r="IL161" s="926"/>
      <c r="IM161" s="926"/>
      <c r="IN161" s="926"/>
      <c r="IO161" s="926"/>
      <c r="IP161" s="926"/>
      <c r="IQ161" s="926"/>
      <c r="IR161" s="926"/>
      <c r="IS161" s="926"/>
      <c r="IT161" s="926"/>
      <c r="IU161" s="926"/>
      <c r="IV161" s="926"/>
    </row>
    <row r="162" spans="1:256" s="1183" customFormat="1" ht="15" customHeight="1">
      <c r="A162" s="1018"/>
      <c r="B162" s="1018"/>
      <c r="C162" s="1018"/>
      <c r="D162" s="1103"/>
      <c r="E162" s="1103"/>
      <c r="F162" s="1103"/>
      <c r="G162" s="1021"/>
      <c r="H162" s="1021"/>
      <c r="I162" s="926"/>
      <c r="J162" s="1022"/>
      <c r="K162" s="926"/>
      <c r="L162" s="926"/>
      <c r="M162" s="1022"/>
      <c r="N162" s="926"/>
      <c r="O162" s="926"/>
      <c r="P162" s="926"/>
      <c r="Q162" s="926"/>
      <c r="R162" s="926"/>
      <c r="S162" s="926"/>
      <c r="T162" s="926"/>
      <c r="U162" s="926"/>
      <c r="V162" s="926"/>
      <c r="W162" s="926"/>
      <c r="X162" s="926"/>
      <c r="Y162" s="926"/>
      <c r="Z162" s="926"/>
      <c r="AA162" s="926"/>
      <c r="AB162" s="926"/>
      <c r="AC162" s="926"/>
      <c r="AD162" s="926"/>
      <c r="AE162" s="926"/>
      <c r="AF162" s="926"/>
      <c r="AG162" s="926"/>
      <c r="AH162" s="926"/>
      <c r="AI162" s="926"/>
      <c r="AJ162" s="926"/>
      <c r="AK162" s="926"/>
      <c r="AL162" s="926"/>
      <c r="AM162" s="926"/>
      <c r="AN162" s="926"/>
      <c r="AO162" s="926"/>
      <c r="AP162" s="926"/>
      <c r="AQ162" s="926"/>
      <c r="AR162" s="926"/>
      <c r="AS162" s="926"/>
      <c r="AT162" s="926"/>
      <c r="AU162" s="926"/>
      <c r="AV162" s="926"/>
      <c r="AW162" s="926"/>
      <c r="AX162" s="926"/>
      <c r="AY162" s="926"/>
      <c r="AZ162" s="926"/>
      <c r="BA162" s="926"/>
      <c r="BB162" s="926"/>
      <c r="BC162" s="926"/>
      <c r="BD162" s="926"/>
      <c r="BE162" s="926"/>
      <c r="BF162" s="926"/>
      <c r="BG162" s="926"/>
      <c r="BH162" s="926"/>
      <c r="BI162" s="926"/>
      <c r="BJ162" s="926"/>
      <c r="BK162" s="926"/>
      <c r="BL162" s="926"/>
      <c r="BM162" s="926"/>
      <c r="BN162" s="926"/>
      <c r="BO162" s="926"/>
      <c r="BP162" s="926"/>
      <c r="BQ162" s="926"/>
      <c r="BR162" s="926"/>
      <c r="BS162" s="926"/>
      <c r="BT162" s="926"/>
      <c r="BU162" s="926"/>
      <c r="BV162" s="926"/>
      <c r="BW162" s="926"/>
      <c r="BX162" s="926"/>
      <c r="BY162" s="926"/>
      <c r="BZ162" s="926"/>
      <c r="CA162" s="926"/>
      <c r="CB162" s="926"/>
      <c r="CC162" s="926"/>
      <c r="CD162" s="926"/>
      <c r="CE162" s="926"/>
      <c r="CF162" s="926"/>
      <c r="CG162" s="926"/>
      <c r="CH162" s="926"/>
      <c r="CI162" s="926"/>
      <c r="CJ162" s="926"/>
      <c r="CK162" s="926"/>
      <c r="CL162" s="926"/>
      <c r="CM162" s="926"/>
      <c r="CN162" s="926"/>
      <c r="CO162" s="926"/>
      <c r="CP162" s="926"/>
      <c r="CQ162" s="926"/>
      <c r="CR162" s="926"/>
      <c r="CS162" s="926"/>
      <c r="CT162" s="926"/>
      <c r="CU162" s="926"/>
      <c r="CV162" s="926"/>
      <c r="CW162" s="926"/>
      <c r="CX162" s="926"/>
      <c r="CY162" s="926"/>
      <c r="CZ162" s="926"/>
      <c r="DA162" s="926"/>
      <c r="DB162" s="926"/>
      <c r="DC162" s="926"/>
      <c r="DD162" s="926"/>
      <c r="DE162" s="926"/>
      <c r="DF162" s="926"/>
      <c r="DG162" s="926"/>
      <c r="DH162" s="926"/>
      <c r="DI162" s="926"/>
      <c r="DJ162" s="926"/>
      <c r="DK162" s="926"/>
      <c r="DL162" s="926"/>
      <c r="DM162" s="926"/>
      <c r="DN162" s="926"/>
      <c r="DO162" s="926"/>
      <c r="DP162" s="926"/>
      <c r="DQ162" s="926"/>
      <c r="DR162" s="926"/>
      <c r="DS162" s="926"/>
      <c r="DT162" s="926"/>
      <c r="DU162" s="926"/>
      <c r="DV162" s="926"/>
      <c r="DW162" s="926"/>
      <c r="DX162" s="926"/>
      <c r="DY162" s="926"/>
      <c r="DZ162" s="926"/>
      <c r="EA162" s="926"/>
      <c r="EB162" s="926"/>
      <c r="EC162" s="926"/>
      <c r="ED162" s="926"/>
      <c r="EE162" s="926"/>
      <c r="EF162" s="926"/>
      <c r="EG162" s="926"/>
      <c r="EH162" s="926"/>
      <c r="EI162" s="926"/>
      <c r="EJ162" s="926"/>
      <c r="EK162" s="926"/>
      <c r="EL162" s="926"/>
      <c r="EM162" s="926"/>
      <c r="EN162" s="926"/>
      <c r="EO162" s="926"/>
      <c r="EP162" s="926"/>
      <c r="EQ162" s="926"/>
      <c r="ER162" s="926"/>
      <c r="ES162" s="926"/>
      <c r="ET162" s="926"/>
      <c r="EU162" s="926"/>
      <c r="EV162" s="926"/>
      <c r="EW162" s="926"/>
      <c r="EX162" s="926"/>
      <c r="EY162" s="926"/>
      <c r="EZ162" s="926"/>
      <c r="FA162" s="926"/>
      <c r="FB162" s="926"/>
      <c r="FC162" s="926"/>
      <c r="FD162" s="926"/>
      <c r="FE162" s="926"/>
      <c r="FF162" s="926"/>
      <c r="FG162" s="926"/>
      <c r="FH162" s="926"/>
      <c r="FI162" s="926"/>
      <c r="FJ162" s="926"/>
      <c r="FK162" s="926"/>
      <c r="FL162" s="926"/>
      <c r="FM162" s="926"/>
      <c r="FN162" s="926"/>
      <c r="FO162" s="926"/>
      <c r="FP162" s="926"/>
      <c r="FQ162" s="926"/>
      <c r="FR162" s="926"/>
      <c r="FS162" s="926"/>
      <c r="FT162" s="926"/>
      <c r="FU162" s="926"/>
      <c r="FV162" s="926"/>
      <c r="FW162" s="926"/>
      <c r="FX162" s="926"/>
      <c r="FY162" s="926"/>
      <c r="FZ162" s="926"/>
      <c r="GA162" s="926"/>
      <c r="GB162" s="926"/>
      <c r="GC162" s="926"/>
      <c r="GD162" s="926"/>
      <c r="GE162" s="926"/>
      <c r="GF162" s="926"/>
      <c r="GG162" s="926"/>
      <c r="GH162" s="926"/>
      <c r="GI162" s="926"/>
      <c r="GJ162" s="926"/>
      <c r="GK162" s="926"/>
      <c r="GL162" s="926"/>
      <c r="GM162" s="926"/>
      <c r="GN162" s="926"/>
      <c r="GO162" s="926"/>
      <c r="GP162" s="926"/>
      <c r="GQ162" s="926"/>
      <c r="GR162" s="926"/>
      <c r="GS162" s="926"/>
      <c r="GT162" s="926"/>
      <c r="GU162" s="926"/>
      <c r="GV162" s="926"/>
      <c r="GW162" s="926"/>
      <c r="GX162" s="926"/>
      <c r="GY162" s="926"/>
      <c r="GZ162" s="926"/>
      <c r="HA162" s="926"/>
      <c r="HB162" s="926"/>
      <c r="HC162" s="926"/>
      <c r="HD162" s="926"/>
      <c r="HE162" s="926"/>
      <c r="HF162" s="926"/>
      <c r="HG162" s="926"/>
      <c r="HH162" s="926"/>
      <c r="HI162" s="926"/>
      <c r="HJ162" s="926"/>
      <c r="HK162" s="926"/>
      <c r="HL162" s="926"/>
      <c r="HM162" s="926"/>
      <c r="HN162" s="926"/>
      <c r="HO162" s="926"/>
      <c r="HP162" s="926"/>
      <c r="HQ162" s="926"/>
      <c r="HR162" s="926"/>
      <c r="HS162" s="926"/>
      <c r="HT162" s="926"/>
      <c r="HU162" s="926"/>
      <c r="HV162" s="926"/>
      <c r="HW162" s="926"/>
      <c r="HX162" s="926"/>
      <c r="HY162" s="926"/>
      <c r="HZ162" s="926"/>
      <c r="IA162" s="926"/>
      <c r="IB162" s="926"/>
      <c r="IC162" s="926"/>
      <c r="ID162" s="926"/>
      <c r="IE162" s="926"/>
      <c r="IF162" s="926"/>
      <c r="IG162" s="926"/>
      <c r="IH162" s="926"/>
      <c r="II162" s="926"/>
      <c r="IJ162" s="926"/>
      <c r="IK162" s="926"/>
      <c r="IL162" s="926"/>
      <c r="IM162" s="926"/>
      <c r="IN162" s="926"/>
      <c r="IO162" s="926"/>
      <c r="IP162" s="926"/>
      <c r="IQ162" s="926"/>
      <c r="IR162" s="926"/>
      <c r="IS162" s="926"/>
      <c r="IT162" s="926"/>
      <c r="IU162" s="926"/>
      <c r="IV162" s="926"/>
    </row>
    <row r="163" spans="1:256" s="1183" customFormat="1" ht="15" customHeight="1">
      <c r="A163" s="1018"/>
      <c r="B163" s="1018"/>
      <c r="C163" s="1018"/>
      <c r="D163" s="1103"/>
      <c r="E163" s="1103"/>
      <c r="F163" s="1103"/>
      <c r="G163" s="1021"/>
      <c r="H163" s="1021"/>
      <c r="I163" s="926"/>
      <c r="J163" s="1022"/>
      <c r="K163" s="926"/>
      <c r="L163" s="926"/>
      <c r="M163" s="1022"/>
      <c r="N163" s="926"/>
      <c r="O163" s="926"/>
      <c r="P163" s="926"/>
      <c r="Q163" s="926"/>
      <c r="R163" s="926"/>
      <c r="S163" s="926"/>
      <c r="T163" s="926"/>
      <c r="U163" s="926"/>
      <c r="V163" s="926"/>
      <c r="W163" s="926"/>
      <c r="X163" s="926"/>
      <c r="Y163" s="926"/>
      <c r="Z163" s="926"/>
      <c r="AA163" s="926"/>
      <c r="AB163" s="926"/>
      <c r="AC163" s="926"/>
      <c r="AD163" s="926"/>
      <c r="AE163" s="926"/>
      <c r="AF163" s="926"/>
      <c r="AG163" s="926"/>
      <c r="AH163" s="926"/>
      <c r="AI163" s="926"/>
      <c r="AJ163" s="926"/>
      <c r="AK163" s="926"/>
      <c r="AL163" s="926"/>
      <c r="AM163" s="926"/>
      <c r="AN163" s="926"/>
      <c r="AO163" s="926"/>
      <c r="AP163" s="926"/>
      <c r="AQ163" s="926"/>
      <c r="AR163" s="926"/>
      <c r="AS163" s="926"/>
      <c r="AT163" s="926"/>
      <c r="AU163" s="926"/>
      <c r="AV163" s="926"/>
      <c r="AW163" s="926"/>
      <c r="AX163" s="926"/>
      <c r="AY163" s="926"/>
      <c r="AZ163" s="926"/>
      <c r="BA163" s="926"/>
      <c r="BB163" s="926"/>
      <c r="BC163" s="926"/>
      <c r="BD163" s="926"/>
      <c r="BE163" s="926"/>
      <c r="BF163" s="926"/>
      <c r="BG163" s="926"/>
      <c r="BH163" s="926"/>
      <c r="BI163" s="926"/>
      <c r="BJ163" s="926"/>
      <c r="BK163" s="926"/>
      <c r="BL163" s="926"/>
      <c r="BM163" s="926"/>
      <c r="BN163" s="926"/>
      <c r="BO163" s="926"/>
      <c r="BP163" s="926"/>
      <c r="BQ163" s="926"/>
      <c r="BR163" s="926"/>
      <c r="BS163" s="926"/>
      <c r="BT163" s="926"/>
      <c r="BU163" s="926"/>
      <c r="BV163" s="926"/>
      <c r="BW163" s="926"/>
      <c r="BX163" s="926"/>
      <c r="BY163" s="926"/>
      <c r="BZ163" s="926"/>
      <c r="CA163" s="926"/>
      <c r="CB163" s="926"/>
      <c r="CC163" s="926"/>
      <c r="CD163" s="926"/>
      <c r="CE163" s="926"/>
      <c r="CF163" s="926"/>
      <c r="CG163" s="926"/>
      <c r="CH163" s="926"/>
      <c r="CI163" s="926"/>
      <c r="CJ163" s="926"/>
      <c r="CK163" s="926"/>
      <c r="CL163" s="926"/>
      <c r="CM163" s="926"/>
      <c r="CN163" s="926"/>
      <c r="CO163" s="926"/>
      <c r="CP163" s="926"/>
      <c r="CQ163" s="926"/>
      <c r="CR163" s="926"/>
      <c r="CS163" s="926"/>
      <c r="CT163" s="926"/>
      <c r="CU163" s="926"/>
      <c r="CV163" s="926"/>
      <c r="CW163" s="926"/>
      <c r="CX163" s="926"/>
      <c r="CY163" s="926"/>
      <c r="CZ163" s="926"/>
      <c r="DA163" s="926"/>
      <c r="DB163" s="926"/>
      <c r="DC163" s="926"/>
      <c r="DD163" s="926"/>
      <c r="DE163" s="926"/>
      <c r="DF163" s="926"/>
      <c r="DG163" s="926"/>
      <c r="DH163" s="926"/>
      <c r="DI163" s="926"/>
      <c r="DJ163" s="926"/>
      <c r="DK163" s="926"/>
      <c r="DL163" s="926"/>
      <c r="DM163" s="926"/>
      <c r="DN163" s="926"/>
      <c r="DO163" s="926"/>
      <c r="DP163" s="926"/>
      <c r="DQ163" s="926"/>
      <c r="DR163" s="926"/>
      <c r="DS163" s="926"/>
      <c r="DT163" s="926"/>
      <c r="DU163" s="926"/>
      <c r="DV163" s="926"/>
      <c r="DW163" s="926"/>
      <c r="DX163" s="926"/>
      <c r="DY163" s="926"/>
      <c r="DZ163" s="926"/>
      <c r="EA163" s="926"/>
      <c r="EB163" s="926"/>
      <c r="EC163" s="926"/>
      <c r="ED163" s="926"/>
      <c r="EE163" s="926"/>
      <c r="EF163" s="926"/>
      <c r="EG163" s="926"/>
      <c r="EH163" s="926"/>
      <c r="EI163" s="926"/>
      <c r="EJ163" s="926"/>
      <c r="EK163" s="926"/>
      <c r="EL163" s="926"/>
      <c r="EM163" s="926"/>
      <c r="EN163" s="926"/>
      <c r="EO163" s="926"/>
      <c r="EP163" s="926"/>
      <c r="EQ163" s="926"/>
      <c r="ER163" s="926"/>
      <c r="ES163" s="926"/>
      <c r="ET163" s="926"/>
      <c r="EU163" s="926"/>
      <c r="EV163" s="926"/>
      <c r="EW163" s="926"/>
      <c r="EX163" s="926"/>
      <c r="EY163" s="926"/>
      <c r="EZ163" s="926"/>
      <c r="FA163" s="926"/>
      <c r="FB163" s="926"/>
      <c r="FC163" s="926"/>
      <c r="FD163" s="926"/>
      <c r="FE163" s="926"/>
      <c r="FF163" s="926"/>
      <c r="FG163" s="926"/>
      <c r="FH163" s="926"/>
      <c r="FI163" s="926"/>
      <c r="FJ163" s="926"/>
      <c r="FK163" s="926"/>
      <c r="FL163" s="926"/>
      <c r="FM163" s="926"/>
      <c r="FN163" s="926"/>
      <c r="FO163" s="926"/>
      <c r="FP163" s="926"/>
      <c r="FQ163" s="926"/>
      <c r="FR163" s="926"/>
      <c r="FS163" s="926"/>
      <c r="FT163" s="926"/>
      <c r="FU163" s="926"/>
      <c r="FV163" s="926"/>
      <c r="FW163" s="926"/>
      <c r="FX163" s="926"/>
      <c r="FY163" s="926"/>
      <c r="FZ163" s="926"/>
      <c r="GA163" s="926"/>
      <c r="GB163" s="926"/>
      <c r="GC163" s="926"/>
      <c r="GD163" s="926"/>
      <c r="GE163" s="926"/>
      <c r="GF163" s="926"/>
      <c r="GG163" s="926"/>
      <c r="GH163" s="926"/>
      <c r="GI163" s="926"/>
      <c r="GJ163" s="926"/>
      <c r="GK163" s="926"/>
      <c r="GL163" s="926"/>
      <c r="GM163" s="926"/>
      <c r="GN163" s="926"/>
      <c r="GO163" s="926"/>
      <c r="GP163" s="926"/>
      <c r="GQ163" s="926"/>
      <c r="GR163" s="926"/>
      <c r="GS163" s="926"/>
      <c r="GT163" s="926"/>
      <c r="GU163" s="926"/>
      <c r="GV163" s="926"/>
      <c r="GW163" s="926"/>
      <c r="GX163" s="926"/>
      <c r="GY163" s="926"/>
      <c r="GZ163" s="926"/>
      <c r="HA163" s="926"/>
      <c r="HB163" s="926"/>
      <c r="HC163" s="926"/>
      <c r="HD163" s="926"/>
      <c r="HE163" s="926"/>
      <c r="HF163" s="926"/>
      <c r="HG163" s="926"/>
      <c r="HH163" s="926"/>
      <c r="HI163" s="926"/>
      <c r="HJ163" s="926"/>
      <c r="HK163" s="926"/>
      <c r="HL163" s="926"/>
      <c r="HM163" s="926"/>
      <c r="HN163" s="926"/>
      <c r="HO163" s="926"/>
      <c r="HP163" s="926"/>
      <c r="HQ163" s="926"/>
      <c r="HR163" s="926"/>
      <c r="HS163" s="926"/>
      <c r="HT163" s="926"/>
      <c r="HU163" s="926"/>
      <c r="HV163" s="926"/>
      <c r="HW163" s="926"/>
      <c r="HX163" s="926"/>
      <c r="HY163" s="926"/>
      <c r="HZ163" s="926"/>
      <c r="IA163" s="926"/>
      <c r="IB163" s="926"/>
      <c r="IC163" s="926"/>
      <c r="ID163" s="926"/>
      <c r="IE163" s="926"/>
      <c r="IF163" s="926"/>
      <c r="IG163" s="926"/>
      <c r="IH163" s="926"/>
      <c r="II163" s="926"/>
      <c r="IJ163" s="926"/>
      <c r="IK163" s="926"/>
      <c r="IL163" s="926"/>
      <c r="IM163" s="926"/>
      <c r="IN163" s="926"/>
      <c r="IO163" s="926"/>
      <c r="IP163" s="926"/>
      <c r="IQ163" s="926"/>
      <c r="IR163" s="926"/>
      <c r="IS163" s="926"/>
      <c r="IT163" s="926"/>
      <c r="IU163" s="926"/>
      <c r="IV163" s="926"/>
    </row>
    <row r="164" spans="1:256" s="1183" customFormat="1" ht="15" customHeight="1">
      <c r="A164" s="1018"/>
      <c r="B164" s="1018"/>
      <c r="C164" s="1018"/>
      <c r="D164" s="1103"/>
      <c r="E164" s="1103"/>
      <c r="F164" s="1103"/>
      <c r="G164" s="1021"/>
      <c r="H164" s="1021"/>
      <c r="I164" s="926"/>
      <c r="J164" s="1022"/>
      <c r="K164" s="926"/>
      <c r="L164" s="926"/>
      <c r="M164" s="1022"/>
      <c r="N164" s="926"/>
      <c r="O164" s="926"/>
      <c r="P164" s="926"/>
      <c r="Q164" s="926"/>
      <c r="R164" s="926"/>
      <c r="S164" s="926"/>
      <c r="T164" s="926"/>
      <c r="U164" s="926"/>
      <c r="V164" s="926"/>
      <c r="W164" s="926"/>
      <c r="X164" s="926"/>
      <c r="Y164" s="926"/>
      <c r="Z164" s="926"/>
      <c r="AA164" s="926"/>
      <c r="AB164" s="926"/>
      <c r="AC164" s="926"/>
      <c r="AD164" s="926"/>
      <c r="AE164" s="926"/>
      <c r="AF164" s="926"/>
      <c r="AG164" s="926"/>
      <c r="AH164" s="926"/>
      <c r="AI164" s="926"/>
      <c r="AJ164" s="926"/>
      <c r="AK164" s="926"/>
      <c r="AL164" s="926"/>
      <c r="AM164" s="926"/>
      <c r="AN164" s="926"/>
      <c r="AO164" s="926"/>
      <c r="AP164" s="926"/>
      <c r="AQ164" s="926"/>
      <c r="AR164" s="926"/>
      <c r="AS164" s="926"/>
      <c r="AT164" s="926"/>
      <c r="AU164" s="926"/>
      <c r="AV164" s="926"/>
      <c r="AW164" s="926"/>
      <c r="AX164" s="926"/>
      <c r="AY164" s="926"/>
      <c r="AZ164" s="926"/>
      <c r="BA164" s="926"/>
      <c r="BB164" s="926"/>
      <c r="BC164" s="926"/>
      <c r="BD164" s="926"/>
      <c r="BE164" s="926"/>
      <c r="BF164" s="926"/>
      <c r="BG164" s="926"/>
      <c r="BH164" s="926"/>
      <c r="BI164" s="926"/>
      <c r="BJ164" s="926"/>
      <c r="BK164" s="926"/>
      <c r="BL164" s="926"/>
      <c r="BM164" s="926"/>
      <c r="BN164" s="926"/>
      <c r="BO164" s="926"/>
      <c r="BP164" s="926"/>
      <c r="BQ164" s="926"/>
      <c r="BR164" s="926"/>
      <c r="BS164" s="926"/>
      <c r="BT164" s="926"/>
      <c r="BU164" s="926"/>
      <c r="BV164" s="926"/>
      <c r="BW164" s="926"/>
      <c r="BX164" s="926"/>
      <c r="BY164" s="926"/>
      <c r="BZ164" s="926"/>
      <c r="CA164" s="926"/>
      <c r="CB164" s="926"/>
      <c r="CC164" s="926"/>
      <c r="CD164" s="926"/>
      <c r="CE164" s="926"/>
      <c r="CF164" s="926"/>
      <c r="CG164" s="926"/>
      <c r="CH164" s="926"/>
      <c r="CI164" s="926"/>
      <c r="CJ164" s="926"/>
      <c r="CK164" s="926"/>
      <c r="CL164" s="926"/>
      <c r="CM164" s="926"/>
      <c r="CN164" s="926"/>
      <c r="CO164" s="926"/>
      <c r="CP164" s="926"/>
      <c r="CQ164" s="926"/>
      <c r="CR164" s="926"/>
      <c r="CS164" s="926"/>
      <c r="CT164" s="926"/>
      <c r="CU164" s="926"/>
      <c r="CV164" s="926"/>
      <c r="CW164" s="926"/>
      <c r="CX164" s="926"/>
      <c r="CY164" s="926"/>
      <c r="CZ164" s="926"/>
      <c r="DA164" s="926"/>
      <c r="DB164" s="926"/>
      <c r="DC164" s="926"/>
      <c r="DD164" s="926"/>
      <c r="DE164" s="926"/>
      <c r="DF164" s="926"/>
      <c r="DG164" s="926"/>
      <c r="DH164" s="926"/>
      <c r="DI164" s="926"/>
      <c r="DJ164" s="926"/>
      <c r="DK164" s="926"/>
      <c r="DL164" s="926"/>
      <c r="DM164" s="926"/>
      <c r="DN164" s="926"/>
      <c r="DO164" s="926"/>
      <c r="DP164" s="926"/>
      <c r="DQ164" s="926"/>
      <c r="DR164" s="926"/>
      <c r="DS164" s="926"/>
      <c r="DT164" s="926"/>
      <c r="DU164" s="926"/>
      <c r="DV164" s="926"/>
      <c r="DW164" s="926"/>
      <c r="DX164" s="926"/>
      <c r="DY164" s="926"/>
      <c r="DZ164" s="926"/>
      <c r="EA164" s="926"/>
      <c r="EB164" s="926"/>
      <c r="EC164" s="926"/>
      <c r="ED164" s="926"/>
      <c r="EE164" s="926"/>
      <c r="EF164" s="926"/>
      <c r="EG164" s="926"/>
      <c r="EH164" s="926"/>
      <c r="EI164" s="926"/>
      <c r="EJ164" s="926"/>
      <c r="EK164" s="926"/>
      <c r="EL164" s="926"/>
      <c r="EM164" s="926"/>
      <c r="EN164" s="926"/>
      <c r="EO164" s="926"/>
      <c r="EP164" s="926"/>
      <c r="EQ164" s="926"/>
      <c r="ER164" s="926"/>
      <c r="ES164" s="926"/>
      <c r="ET164" s="926"/>
      <c r="EU164" s="926"/>
      <c r="EV164" s="926"/>
      <c r="EW164" s="926"/>
      <c r="EX164" s="926"/>
      <c r="EY164" s="926"/>
      <c r="EZ164" s="926"/>
      <c r="FA164" s="926"/>
      <c r="FB164" s="926"/>
      <c r="FC164" s="926"/>
      <c r="FD164" s="926"/>
      <c r="FE164" s="926"/>
      <c r="FF164" s="926"/>
      <c r="FG164" s="926"/>
      <c r="FH164" s="926"/>
      <c r="FI164" s="926"/>
      <c r="FJ164" s="926"/>
      <c r="FK164" s="926"/>
      <c r="FL164" s="926"/>
      <c r="FM164" s="926"/>
      <c r="FN164" s="926"/>
      <c r="FO164" s="926"/>
      <c r="FP164" s="926"/>
      <c r="FQ164" s="926"/>
      <c r="FR164" s="926"/>
      <c r="FS164" s="926"/>
      <c r="FT164" s="926"/>
      <c r="FU164" s="926"/>
      <c r="FV164" s="926"/>
      <c r="FW164" s="926"/>
      <c r="FX164" s="926"/>
      <c r="FY164" s="926"/>
      <c r="FZ164" s="926"/>
      <c r="GA164" s="926"/>
      <c r="GB164" s="926"/>
      <c r="GC164" s="926"/>
      <c r="GD164" s="926"/>
      <c r="GE164" s="926"/>
      <c r="GF164" s="926"/>
      <c r="GG164" s="926"/>
      <c r="GH164" s="926"/>
      <c r="GI164" s="926"/>
      <c r="GJ164" s="926"/>
      <c r="GK164" s="926"/>
      <c r="GL164" s="926"/>
      <c r="GM164" s="926"/>
      <c r="GN164" s="926"/>
      <c r="GO164" s="926"/>
      <c r="GP164" s="926"/>
      <c r="GQ164" s="926"/>
      <c r="GR164" s="926"/>
      <c r="GS164" s="926"/>
      <c r="GT164" s="926"/>
      <c r="GU164" s="926"/>
      <c r="GV164" s="926"/>
      <c r="GW164" s="926"/>
      <c r="GX164" s="926"/>
      <c r="GY164" s="926"/>
      <c r="GZ164" s="926"/>
      <c r="HA164" s="926"/>
      <c r="HB164" s="926"/>
      <c r="HC164" s="926"/>
      <c r="HD164" s="926"/>
      <c r="HE164" s="926"/>
      <c r="HF164" s="926"/>
      <c r="HG164" s="926"/>
      <c r="HH164" s="926"/>
      <c r="HI164" s="926"/>
      <c r="HJ164" s="926"/>
      <c r="HK164" s="926"/>
      <c r="HL164" s="926"/>
      <c r="HM164" s="926"/>
      <c r="HN164" s="926"/>
      <c r="HO164" s="926"/>
      <c r="HP164" s="926"/>
      <c r="HQ164" s="926"/>
      <c r="HR164" s="926"/>
      <c r="HS164" s="926"/>
      <c r="HT164" s="926"/>
      <c r="HU164" s="926"/>
      <c r="HV164" s="926"/>
      <c r="HW164" s="926"/>
      <c r="HX164" s="926"/>
      <c r="HY164" s="926"/>
      <c r="HZ164" s="926"/>
      <c r="IA164" s="926"/>
      <c r="IB164" s="926"/>
      <c r="IC164" s="926"/>
      <c r="ID164" s="926"/>
      <c r="IE164" s="926"/>
      <c r="IF164" s="926"/>
      <c r="IG164" s="926"/>
      <c r="IH164" s="926"/>
      <c r="II164" s="926"/>
      <c r="IJ164" s="926"/>
      <c r="IK164" s="926"/>
      <c r="IL164" s="926"/>
      <c r="IM164" s="926"/>
      <c r="IN164" s="926"/>
      <c r="IO164" s="926"/>
      <c r="IP164" s="926"/>
      <c r="IQ164" s="926"/>
      <c r="IR164" s="926"/>
      <c r="IS164" s="926"/>
      <c r="IT164" s="926"/>
      <c r="IU164" s="926"/>
      <c r="IV164" s="926"/>
    </row>
    <row r="165" spans="1:256" s="1183" customFormat="1" ht="15" customHeight="1">
      <c r="A165" s="1018"/>
      <c r="B165" s="1018"/>
      <c r="C165" s="1018"/>
      <c r="D165" s="1103"/>
      <c r="E165" s="1103"/>
      <c r="F165" s="1103"/>
      <c r="G165" s="1021"/>
      <c r="H165" s="1021"/>
      <c r="I165" s="926"/>
      <c r="J165" s="1022"/>
      <c r="K165" s="926"/>
      <c r="L165" s="926"/>
      <c r="M165" s="1022"/>
      <c r="N165" s="926"/>
      <c r="O165" s="926"/>
      <c r="P165" s="926"/>
      <c r="Q165" s="926"/>
      <c r="R165" s="926"/>
      <c r="S165" s="926"/>
      <c r="T165" s="926"/>
      <c r="U165" s="926"/>
      <c r="V165" s="926"/>
      <c r="W165" s="926"/>
      <c r="X165" s="926"/>
      <c r="Y165" s="926"/>
      <c r="Z165" s="926"/>
      <c r="AA165" s="926"/>
      <c r="AB165" s="926"/>
      <c r="AC165" s="926"/>
      <c r="AD165" s="926"/>
      <c r="AE165" s="926"/>
      <c r="AF165" s="926"/>
      <c r="AG165" s="926"/>
      <c r="AH165" s="926"/>
      <c r="AI165" s="926"/>
      <c r="AJ165" s="926"/>
      <c r="AK165" s="926"/>
      <c r="AL165" s="926"/>
      <c r="AM165" s="926"/>
      <c r="AN165" s="926"/>
      <c r="AO165" s="926"/>
      <c r="AP165" s="926"/>
      <c r="AQ165" s="926"/>
      <c r="AR165" s="926"/>
      <c r="AS165" s="926"/>
      <c r="AT165" s="926"/>
      <c r="AU165" s="926"/>
      <c r="AV165" s="926"/>
      <c r="AW165" s="926"/>
      <c r="AX165" s="926"/>
      <c r="AY165" s="926"/>
      <c r="AZ165" s="926"/>
      <c r="BA165" s="926"/>
      <c r="BB165" s="926"/>
      <c r="BC165" s="926"/>
      <c r="BD165" s="926"/>
      <c r="BE165" s="926"/>
      <c r="BF165" s="926"/>
      <c r="BG165" s="926"/>
      <c r="BH165" s="926"/>
      <c r="BI165" s="926"/>
      <c r="BJ165" s="926"/>
      <c r="BK165" s="926"/>
      <c r="BL165" s="926"/>
      <c r="BM165" s="926"/>
      <c r="BN165" s="926"/>
      <c r="BO165" s="926"/>
      <c r="BP165" s="926"/>
      <c r="BQ165" s="926"/>
      <c r="BR165" s="926"/>
      <c r="BS165" s="926"/>
      <c r="BT165" s="926"/>
      <c r="BU165" s="926"/>
      <c r="BV165" s="926"/>
      <c r="BW165" s="926"/>
      <c r="BX165" s="926"/>
      <c r="BY165" s="926"/>
      <c r="BZ165" s="926"/>
      <c r="CA165" s="926"/>
      <c r="CB165" s="926"/>
      <c r="CC165" s="926"/>
      <c r="CD165" s="926"/>
      <c r="CE165" s="926"/>
      <c r="CF165" s="926"/>
      <c r="CG165" s="926"/>
      <c r="CH165" s="926"/>
      <c r="CI165" s="926"/>
      <c r="CJ165" s="926"/>
      <c r="CK165" s="926"/>
      <c r="CL165" s="926"/>
      <c r="CM165" s="926"/>
      <c r="CN165" s="926"/>
      <c r="CO165" s="926"/>
      <c r="CP165" s="926"/>
      <c r="CQ165" s="926"/>
      <c r="CR165" s="926"/>
      <c r="CS165" s="926"/>
      <c r="CT165" s="926"/>
      <c r="CU165" s="926"/>
      <c r="CV165" s="926"/>
      <c r="CW165" s="926"/>
      <c r="CX165" s="926"/>
      <c r="CY165" s="926"/>
      <c r="CZ165" s="926"/>
      <c r="DA165" s="926"/>
      <c r="DB165" s="926"/>
      <c r="DC165" s="926"/>
      <c r="DD165" s="926"/>
      <c r="DE165" s="926"/>
      <c r="DF165" s="926"/>
      <c r="DG165" s="926"/>
      <c r="DH165" s="926"/>
      <c r="DI165" s="926"/>
      <c r="DJ165" s="926"/>
      <c r="DK165" s="926"/>
      <c r="DL165" s="926"/>
      <c r="DM165" s="926"/>
      <c r="DN165" s="926"/>
      <c r="DO165" s="926"/>
      <c r="DP165" s="926"/>
      <c r="DQ165" s="926"/>
      <c r="DR165" s="926"/>
      <c r="DS165" s="926"/>
      <c r="DT165" s="926"/>
      <c r="DU165" s="926"/>
      <c r="DV165" s="926"/>
      <c r="DW165" s="926"/>
      <c r="DX165" s="926"/>
      <c r="DY165" s="926"/>
      <c r="DZ165" s="926"/>
      <c r="EA165" s="926"/>
      <c r="EB165" s="926"/>
      <c r="EC165" s="926"/>
      <c r="ED165" s="926"/>
      <c r="EE165" s="926"/>
      <c r="EF165" s="926"/>
      <c r="EG165" s="926"/>
      <c r="EH165" s="926"/>
      <c r="EI165" s="926"/>
      <c r="EJ165" s="926"/>
      <c r="EK165" s="926"/>
      <c r="EL165" s="926"/>
      <c r="EM165" s="926"/>
      <c r="EN165" s="926"/>
      <c r="EO165" s="926"/>
      <c r="EP165" s="926"/>
      <c r="EQ165" s="926"/>
      <c r="ER165" s="926"/>
      <c r="ES165" s="926"/>
      <c r="ET165" s="926"/>
      <c r="EU165" s="926"/>
      <c r="EV165" s="926"/>
      <c r="EW165" s="926"/>
      <c r="EX165" s="926"/>
      <c r="EY165" s="926"/>
      <c r="EZ165" s="926"/>
      <c r="FA165" s="926"/>
      <c r="FB165" s="926"/>
      <c r="FC165" s="926"/>
      <c r="FD165" s="926"/>
      <c r="FE165" s="926"/>
      <c r="FF165" s="926"/>
      <c r="FG165" s="926"/>
      <c r="FH165" s="926"/>
      <c r="FI165" s="926"/>
      <c r="FJ165" s="926"/>
      <c r="FK165" s="926"/>
      <c r="FL165" s="926"/>
      <c r="FM165" s="926"/>
      <c r="FN165" s="926"/>
      <c r="FO165" s="926"/>
      <c r="FP165" s="926"/>
      <c r="FQ165" s="926"/>
      <c r="FR165" s="926"/>
      <c r="FS165" s="926"/>
      <c r="FT165" s="926"/>
      <c r="FU165" s="926"/>
      <c r="FV165" s="926"/>
      <c r="FW165" s="926"/>
      <c r="FX165" s="926"/>
      <c r="FY165" s="926"/>
      <c r="FZ165" s="926"/>
      <c r="GA165" s="926"/>
      <c r="GB165" s="926"/>
      <c r="GC165" s="926"/>
      <c r="GD165" s="926"/>
      <c r="GE165" s="926"/>
      <c r="GF165" s="926"/>
      <c r="GG165" s="926"/>
      <c r="GH165" s="926"/>
      <c r="GI165" s="926"/>
      <c r="GJ165" s="926"/>
      <c r="GK165" s="926"/>
      <c r="GL165" s="926"/>
      <c r="GM165" s="926"/>
      <c r="GN165" s="926"/>
      <c r="GO165" s="926"/>
      <c r="GP165" s="926"/>
      <c r="GQ165" s="926"/>
      <c r="GR165" s="926"/>
      <c r="GS165" s="926"/>
      <c r="GT165" s="926"/>
      <c r="GU165" s="926"/>
      <c r="GV165" s="926"/>
      <c r="GW165" s="926"/>
      <c r="GX165" s="926"/>
      <c r="GY165" s="926"/>
      <c r="GZ165" s="926"/>
      <c r="HA165" s="926"/>
      <c r="HB165" s="926"/>
      <c r="HC165" s="926"/>
      <c r="HD165" s="926"/>
      <c r="HE165" s="926"/>
      <c r="HF165" s="926"/>
      <c r="HG165" s="926"/>
      <c r="HH165" s="926"/>
      <c r="HI165" s="926"/>
      <c r="HJ165" s="926"/>
      <c r="HK165" s="926"/>
      <c r="HL165" s="926"/>
      <c r="HM165" s="926"/>
      <c r="HN165" s="926"/>
      <c r="HO165" s="926"/>
      <c r="HP165" s="926"/>
      <c r="HQ165" s="926"/>
      <c r="HR165" s="926"/>
      <c r="HS165" s="926"/>
      <c r="HT165" s="926"/>
      <c r="HU165" s="926"/>
      <c r="HV165" s="926"/>
      <c r="HW165" s="926"/>
      <c r="HX165" s="926"/>
      <c r="HY165" s="926"/>
      <c r="HZ165" s="926"/>
      <c r="IA165" s="926"/>
      <c r="IB165" s="926"/>
      <c r="IC165" s="926"/>
      <c r="ID165" s="926"/>
      <c r="IE165" s="926"/>
      <c r="IF165" s="926"/>
      <c r="IG165" s="926"/>
      <c r="IH165" s="926"/>
      <c r="II165" s="926"/>
      <c r="IJ165" s="926"/>
      <c r="IK165" s="926"/>
      <c r="IL165" s="926"/>
      <c r="IM165" s="926"/>
      <c r="IN165" s="926"/>
      <c r="IO165" s="926"/>
      <c r="IP165" s="926"/>
      <c r="IQ165" s="926"/>
      <c r="IR165" s="926"/>
      <c r="IS165" s="926"/>
      <c r="IT165" s="926"/>
      <c r="IU165" s="926"/>
      <c r="IV165" s="926"/>
    </row>
    <row r="166" spans="1:256" s="1183" customFormat="1" ht="15" customHeight="1">
      <c r="A166" s="1018"/>
      <c r="B166" s="1018"/>
      <c r="C166" s="1018"/>
      <c r="D166" s="1103"/>
      <c r="E166" s="1103"/>
      <c r="F166" s="1103"/>
      <c r="G166" s="1021"/>
      <c r="H166" s="1021"/>
      <c r="I166" s="926"/>
      <c r="J166" s="1022"/>
      <c r="K166" s="926"/>
      <c r="L166" s="926"/>
      <c r="M166" s="1022"/>
      <c r="N166" s="926"/>
      <c r="O166" s="926"/>
      <c r="P166" s="926"/>
      <c r="Q166" s="926"/>
      <c r="R166" s="926"/>
      <c r="S166" s="926"/>
      <c r="T166" s="926"/>
      <c r="U166" s="926"/>
      <c r="V166" s="926"/>
      <c r="W166" s="926"/>
      <c r="X166" s="926"/>
      <c r="Y166" s="926"/>
      <c r="Z166" s="926"/>
      <c r="AA166" s="926"/>
      <c r="AB166" s="926"/>
      <c r="AC166" s="926"/>
      <c r="AD166" s="926"/>
      <c r="AE166" s="926"/>
      <c r="AF166" s="926"/>
      <c r="AG166" s="926"/>
      <c r="AH166" s="926"/>
      <c r="AI166" s="926"/>
      <c r="AJ166" s="926"/>
      <c r="AK166" s="926"/>
      <c r="AL166" s="926"/>
      <c r="AM166" s="926"/>
      <c r="AN166" s="926"/>
      <c r="AO166" s="926"/>
      <c r="AP166" s="926"/>
      <c r="AQ166" s="926"/>
      <c r="AR166" s="926"/>
      <c r="AS166" s="926"/>
      <c r="AT166" s="926"/>
      <c r="AU166" s="926"/>
      <c r="AV166" s="926"/>
      <c r="AW166" s="926"/>
      <c r="AX166" s="926"/>
      <c r="AY166" s="926"/>
      <c r="AZ166" s="926"/>
      <c r="BA166" s="926"/>
      <c r="BB166" s="926"/>
      <c r="BC166" s="926"/>
      <c r="BD166" s="926"/>
      <c r="BE166" s="926"/>
      <c r="BF166" s="926"/>
      <c r="BG166" s="926"/>
      <c r="BH166" s="926"/>
      <c r="BI166" s="926"/>
      <c r="BJ166" s="926"/>
      <c r="BK166" s="926"/>
      <c r="BL166" s="926"/>
      <c r="BM166" s="926"/>
      <c r="BN166" s="926"/>
      <c r="BO166" s="926"/>
      <c r="BP166" s="926"/>
      <c r="BQ166" s="926"/>
      <c r="BR166" s="926"/>
      <c r="BS166" s="926"/>
      <c r="BT166" s="926"/>
      <c r="BU166" s="926"/>
      <c r="BV166" s="926"/>
      <c r="BW166" s="926"/>
      <c r="BX166" s="926"/>
      <c r="BY166" s="926"/>
      <c r="BZ166" s="926"/>
      <c r="CA166" s="926"/>
      <c r="CB166" s="926"/>
      <c r="CC166" s="926"/>
      <c r="CD166" s="926"/>
      <c r="CE166" s="926"/>
      <c r="CF166" s="926"/>
      <c r="CG166" s="926"/>
      <c r="CH166" s="926"/>
      <c r="CI166" s="926"/>
      <c r="CJ166" s="926"/>
      <c r="CK166" s="926"/>
      <c r="CL166" s="926"/>
      <c r="CM166" s="926"/>
      <c r="CN166" s="926"/>
      <c r="CO166" s="926"/>
      <c r="CP166" s="926"/>
      <c r="CQ166" s="926"/>
      <c r="CR166" s="926"/>
      <c r="CS166" s="926"/>
      <c r="CT166" s="926"/>
      <c r="CU166" s="926"/>
      <c r="CV166" s="926"/>
      <c r="CW166" s="926"/>
      <c r="CX166" s="926"/>
      <c r="CY166" s="926"/>
      <c r="CZ166" s="926"/>
      <c r="DA166" s="926"/>
      <c r="DB166" s="926"/>
      <c r="DC166" s="926"/>
      <c r="DD166" s="926"/>
      <c r="DE166" s="926"/>
      <c r="DF166" s="926"/>
      <c r="DG166" s="926"/>
      <c r="DH166" s="926"/>
      <c r="DI166" s="926"/>
      <c r="DJ166" s="926"/>
      <c r="DK166" s="926"/>
      <c r="DL166" s="926"/>
      <c r="DM166" s="926"/>
      <c r="DN166" s="926"/>
      <c r="DO166" s="926"/>
      <c r="DP166" s="926"/>
      <c r="DQ166" s="926"/>
      <c r="DR166" s="926"/>
      <c r="DS166" s="926"/>
      <c r="DT166" s="926"/>
      <c r="DU166" s="926"/>
      <c r="DV166" s="926"/>
      <c r="DW166" s="926"/>
      <c r="DX166" s="926"/>
      <c r="DY166" s="926"/>
      <c r="DZ166" s="926"/>
      <c r="EA166" s="926"/>
      <c r="EB166" s="926"/>
      <c r="EC166" s="926"/>
      <c r="ED166" s="926"/>
      <c r="EE166" s="926"/>
      <c r="EF166" s="926"/>
      <c r="EG166" s="926"/>
      <c r="EH166" s="926"/>
      <c r="EI166" s="926"/>
      <c r="EJ166" s="926"/>
      <c r="EK166" s="926"/>
      <c r="EL166" s="926"/>
      <c r="EM166" s="926"/>
      <c r="EN166" s="926"/>
      <c r="EO166" s="926"/>
      <c r="EP166" s="926"/>
      <c r="EQ166" s="926"/>
      <c r="ER166" s="926"/>
      <c r="ES166" s="926"/>
      <c r="ET166" s="926"/>
      <c r="EU166" s="926"/>
      <c r="EV166" s="926"/>
      <c r="EW166" s="926"/>
      <c r="EX166" s="926"/>
      <c r="EY166" s="926"/>
      <c r="EZ166" s="926"/>
      <c r="FA166" s="926"/>
      <c r="FB166" s="926"/>
      <c r="FC166" s="926"/>
      <c r="FD166" s="926"/>
      <c r="FE166" s="926"/>
      <c r="FF166" s="926"/>
      <c r="FG166" s="926"/>
      <c r="FH166" s="926"/>
      <c r="FI166" s="926"/>
      <c r="FJ166" s="926"/>
      <c r="FK166" s="926"/>
      <c r="FL166" s="926"/>
      <c r="FM166" s="926"/>
      <c r="FN166" s="926"/>
      <c r="FO166" s="926"/>
      <c r="FP166" s="926"/>
      <c r="FQ166" s="926"/>
      <c r="FR166" s="926"/>
      <c r="FS166" s="926"/>
      <c r="FT166" s="926"/>
      <c r="FU166" s="926"/>
      <c r="FV166" s="926"/>
      <c r="FW166" s="926"/>
      <c r="FX166" s="926"/>
      <c r="FY166" s="926"/>
      <c r="FZ166" s="926"/>
      <c r="GA166" s="926"/>
      <c r="GB166" s="926"/>
      <c r="GC166" s="926"/>
      <c r="GD166" s="926"/>
      <c r="GE166" s="926"/>
      <c r="GF166" s="926"/>
      <c r="GG166" s="926"/>
      <c r="GH166" s="926"/>
      <c r="GI166" s="926"/>
      <c r="GJ166" s="926"/>
      <c r="GK166" s="926"/>
      <c r="GL166" s="926"/>
      <c r="GM166" s="926"/>
      <c r="GN166" s="926"/>
      <c r="GO166" s="926"/>
      <c r="GP166" s="926"/>
      <c r="GQ166" s="926"/>
      <c r="GR166" s="926"/>
      <c r="GS166" s="926"/>
      <c r="GT166" s="926"/>
      <c r="GU166" s="926"/>
      <c r="GV166" s="926"/>
      <c r="GW166" s="926"/>
      <c r="GX166" s="926"/>
      <c r="GY166" s="926"/>
      <c r="GZ166" s="926"/>
      <c r="HA166" s="926"/>
      <c r="HB166" s="926"/>
      <c r="HC166" s="926"/>
      <c r="HD166" s="926"/>
      <c r="HE166" s="926"/>
      <c r="HF166" s="926"/>
      <c r="HG166" s="926"/>
      <c r="HH166" s="926"/>
      <c r="HI166" s="926"/>
      <c r="HJ166" s="926"/>
      <c r="HK166" s="926"/>
      <c r="HL166" s="926"/>
      <c r="HM166" s="926"/>
      <c r="HN166" s="926"/>
      <c r="HO166" s="926"/>
      <c r="HP166" s="926"/>
      <c r="HQ166" s="926"/>
      <c r="HR166" s="926"/>
      <c r="HS166" s="926"/>
      <c r="HT166" s="926"/>
      <c r="HU166" s="926"/>
      <c r="HV166" s="926"/>
      <c r="HW166" s="926"/>
      <c r="HX166" s="926"/>
      <c r="HY166" s="926"/>
      <c r="HZ166" s="926"/>
      <c r="IA166" s="926"/>
      <c r="IB166" s="926"/>
      <c r="IC166" s="926"/>
      <c r="ID166" s="926"/>
      <c r="IE166" s="926"/>
      <c r="IF166" s="926"/>
      <c r="IG166" s="926"/>
      <c r="IH166" s="926"/>
      <c r="II166" s="926"/>
      <c r="IJ166" s="926"/>
      <c r="IK166" s="926"/>
      <c r="IL166" s="926"/>
      <c r="IM166" s="926"/>
      <c r="IN166" s="926"/>
      <c r="IO166" s="926"/>
      <c r="IP166" s="926"/>
      <c r="IQ166" s="926"/>
      <c r="IR166" s="926"/>
      <c r="IS166" s="926"/>
      <c r="IT166" s="926"/>
      <c r="IU166" s="926"/>
      <c r="IV166" s="926"/>
    </row>
    <row r="167" spans="1:256" s="1183" customFormat="1" ht="15" customHeight="1">
      <c r="A167" s="1018"/>
      <c r="B167" s="1018"/>
      <c r="C167" s="1018"/>
      <c r="D167" s="1103"/>
      <c r="E167" s="1103"/>
      <c r="F167" s="1103"/>
      <c r="G167" s="1021"/>
      <c r="H167" s="1021"/>
      <c r="I167" s="926"/>
      <c r="J167" s="1022"/>
      <c r="K167" s="926"/>
      <c r="L167" s="926"/>
      <c r="M167" s="1022"/>
      <c r="N167" s="926"/>
      <c r="O167" s="926"/>
      <c r="P167" s="926"/>
      <c r="Q167" s="926"/>
      <c r="R167" s="926"/>
      <c r="S167" s="926"/>
      <c r="T167" s="926"/>
      <c r="U167" s="926"/>
      <c r="V167" s="926"/>
      <c r="W167" s="926"/>
      <c r="X167" s="926"/>
      <c r="Y167" s="926"/>
      <c r="Z167" s="926"/>
      <c r="AA167" s="926"/>
      <c r="AB167" s="926"/>
      <c r="AC167" s="926"/>
      <c r="AD167" s="926"/>
      <c r="AE167" s="926"/>
      <c r="AF167" s="926"/>
      <c r="AG167" s="926"/>
      <c r="AH167" s="926"/>
      <c r="AI167" s="926"/>
      <c r="AJ167" s="926"/>
      <c r="AK167" s="926"/>
      <c r="AL167" s="926"/>
      <c r="AM167" s="926"/>
      <c r="AN167" s="926"/>
      <c r="AO167" s="926"/>
      <c r="AP167" s="926"/>
      <c r="AQ167" s="926"/>
      <c r="AR167" s="926"/>
      <c r="AS167" s="926"/>
      <c r="AT167" s="926"/>
      <c r="AU167" s="926"/>
      <c r="AV167" s="926"/>
      <c r="AW167" s="926"/>
      <c r="AX167" s="926"/>
      <c r="AY167" s="926"/>
      <c r="AZ167" s="926"/>
      <c r="BA167" s="926"/>
      <c r="BB167" s="926"/>
      <c r="BC167" s="926"/>
      <c r="BD167" s="926"/>
      <c r="BE167" s="926"/>
      <c r="BF167" s="926"/>
      <c r="BG167" s="926"/>
      <c r="BH167" s="926"/>
      <c r="BI167" s="926"/>
      <c r="BJ167" s="926"/>
      <c r="BK167" s="926"/>
      <c r="BL167" s="926"/>
      <c r="BM167" s="926"/>
      <c r="BN167" s="926"/>
      <c r="BO167" s="926"/>
      <c r="BP167" s="926"/>
      <c r="BQ167" s="926"/>
      <c r="BR167" s="926"/>
      <c r="BS167" s="926"/>
      <c r="BT167" s="926"/>
      <c r="BU167" s="926"/>
      <c r="BV167" s="926"/>
      <c r="BW167" s="926"/>
      <c r="BX167" s="926"/>
      <c r="BY167" s="926"/>
      <c r="BZ167" s="926"/>
      <c r="CA167" s="926"/>
      <c r="CB167" s="926"/>
      <c r="CC167" s="926"/>
      <c r="CD167" s="926"/>
      <c r="CE167" s="926"/>
      <c r="CF167" s="926"/>
      <c r="CG167" s="926"/>
      <c r="CH167" s="926"/>
      <c r="CI167" s="926"/>
      <c r="CJ167" s="926"/>
      <c r="CK167" s="926"/>
      <c r="CL167" s="926"/>
      <c r="CM167" s="926"/>
      <c r="CN167" s="926"/>
      <c r="CO167" s="926"/>
      <c r="CP167" s="926"/>
      <c r="CQ167" s="926"/>
      <c r="CR167" s="926"/>
      <c r="CS167" s="926"/>
      <c r="CT167" s="926"/>
      <c r="CU167" s="926"/>
      <c r="CV167" s="926"/>
      <c r="CW167" s="926"/>
      <c r="CX167" s="926"/>
      <c r="CY167" s="926"/>
      <c r="CZ167" s="926"/>
      <c r="DA167" s="926"/>
      <c r="DB167" s="926"/>
      <c r="DC167" s="926"/>
      <c r="DD167" s="926"/>
      <c r="DE167" s="926"/>
      <c r="DF167" s="926"/>
      <c r="DG167" s="926"/>
      <c r="DH167" s="926"/>
      <c r="DI167" s="926"/>
      <c r="DJ167" s="926"/>
      <c r="DK167" s="926"/>
      <c r="DL167" s="926"/>
      <c r="DM167" s="926"/>
      <c r="DN167" s="926"/>
      <c r="DO167" s="926"/>
      <c r="DP167" s="926"/>
      <c r="DQ167" s="926"/>
      <c r="DR167" s="926"/>
      <c r="DS167" s="926"/>
      <c r="DT167" s="926"/>
      <c r="DU167" s="926"/>
      <c r="DV167" s="926"/>
      <c r="DW167" s="926"/>
      <c r="DX167" s="926"/>
      <c r="DY167" s="926"/>
      <c r="DZ167" s="926"/>
      <c r="EA167" s="926"/>
      <c r="EB167" s="926"/>
      <c r="EC167" s="926"/>
      <c r="ED167" s="926"/>
      <c r="EE167" s="926"/>
      <c r="EF167" s="926"/>
      <c r="EG167" s="926"/>
      <c r="EH167" s="926"/>
      <c r="EI167" s="926"/>
      <c r="EJ167" s="926"/>
      <c r="EK167" s="926"/>
      <c r="EL167" s="926"/>
      <c r="EM167" s="926"/>
      <c r="EN167" s="926"/>
      <c r="EO167" s="926"/>
      <c r="EP167" s="926"/>
      <c r="EQ167" s="926"/>
      <c r="ER167" s="926"/>
      <c r="ES167" s="926"/>
      <c r="ET167" s="926"/>
      <c r="EU167" s="926"/>
      <c r="EV167" s="926"/>
      <c r="EW167" s="926"/>
      <c r="EX167" s="926"/>
      <c r="EY167" s="926"/>
      <c r="EZ167" s="926"/>
      <c r="FA167" s="926"/>
      <c r="FB167" s="926"/>
      <c r="FC167" s="926"/>
      <c r="FD167" s="926"/>
      <c r="FE167" s="926"/>
      <c r="FF167" s="926"/>
      <c r="FG167" s="926"/>
      <c r="FH167" s="926"/>
      <c r="FI167" s="926"/>
      <c r="FJ167" s="926"/>
      <c r="FK167" s="926"/>
      <c r="FL167" s="926"/>
      <c r="FM167" s="926"/>
      <c r="FN167" s="926"/>
      <c r="FO167" s="926"/>
      <c r="FP167" s="926"/>
      <c r="FQ167" s="926"/>
      <c r="FR167" s="926"/>
      <c r="FS167" s="926"/>
      <c r="FT167" s="926"/>
      <c r="FU167" s="926"/>
      <c r="FV167" s="926"/>
      <c r="FW167" s="926"/>
      <c r="FX167" s="926"/>
      <c r="FY167" s="926"/>
      <c r="FZ167" s="926"/>
      <c r="GA167" s="926"/>
      <c r="GB167" s="926"/>
      <c r="GC167" s="926"/>
      <c r="GD167" s="926"/>
      <c r="GE167" s="926"/>
      <c r="GF167" s="926"/>
      <c r="GG167" s="926"/>
      <c r="GH167" s="926"/>
      <c r="GI167" s="926"/>
      <c r="GJ167" s="926"/>
      <c r="GK167" s="926"/>
      <c r="GL167" s="926"/>
      <c r="GM167" s="926"/>
      <c r="GN167" s="926"/>
      <c r="GO167" s="926"/>
      <c r="GP167" s="926"/>
      <c r="GQ167" s="926"/>
      <c r="GR167" s="926"/>
      <c r="GS167" s="926"/>
      <c r="GT167" s="926"/>
      <c r="GU167" s="926"/>
      <c r="GV167" s="926"/>
      <c r="GW167" s="926"/>
      <c r="GX167" s="926"/>
      <c r="GY167" s="926"/>
      <c r="GZ167" s="926"/>
      <c r="HA167" s="926"/>
      <c r="HB167" s="926"/>
      <c r="HC167" s="926"/>
      <c r="HD167" s="926"/>
      <c r="HE167" s="926"/>
      <c r="HF167" s="926"/>
      <c r="HG167" s="926"/>
      <c r="HH167" s="926"/>
      <c r="HI167" s="926"/>
      <c r="HJ167" s="926"/>
      <c r="HK167" s="926"/>
      <c r="HL167" s="926"/>
      <c r="HM167" s="926"/>
      <c r="HN167" s="926"/>
      <c r="HO167" s="926"/>
      <c r="HP167" s="926"/>
      <c r="HQ167" s="926"/>
      <c r="HR167" s="926"/>
      <c r="HS167" s="926"/>
      <c r="HT167" s="926"/>
      <c r="HU167" s="926"/>
      <c r="HV167" s="926"/>
      <c r="HW167" s="926"/>
      <c r="HX167" s="926"/>
      <c r="HY167" s="926"/>
      <c r="HZ167" s="926"/>
      <c r="IA167" s="926"/>
      <c r="IB167" s="926"/>
      <c r="IC167" s="926"/>
      <c r="ID167" s="926"/>
      <c r="IE167" s="926"/>
      <c r="IF167" s="926"/>
      <c r="IG167" s="926"/>
      <c r="IH167" s="926"/>
      <c r="II167" s="926"/>
      <c r="IJ167" s="926"/>
      <c r="IK167" s="926"/>
      <c r="IL167" s="926"/>
      <c r="IM167" s="926"/>
      <c r="IN167" s="926"/>
      <c r="IO167" s="926"/>
      <c r="IP167" s="926"/>
      <c r="IQ167" s="926"/>
      <c r="IR167" s="926"/>
      <c r="IS167" s="926"/>
      <c r="IT167" s="926"/>
      <c r="IU167" s="926"/>
      <c r="IV167" s="926"/>
    </row>
    <row r="168" spans="1:256" s="1183" customFormat="1" ht="15" customHeight="1">
      <c r="A168" s="1018"/>
      <c r="B168" s="1018"/>
      <c r="C168" s="1018"/>
      <c r="D168" s="1103"/>
      <c r="E168" s="1103"/>
      <c r="F168" s="1103"/>
      <c r="G168" s="1021"/>
      <c r="H168" s="1021"/>
      <c r="I168" s="926"/>
      <c r="J168" s="1022"/>
      <c r="K168" s="926"/>
      <c r="L168" s="926"/>
      <c r="M168" s="1022"/>
      <c r="N168" s="926"/>
      <c r="O168" s="926"/>
      <c r="P168" s="926"/>
      <c r="Q168" s="926"/>
      <c r="R168" s="926"/>
      <c r="S168" s="926"/>
      <c r="T168" s="926"/>
      <c r="U168" s="926"/>
      <c r="V168" s="926"/>
      <c r="W168" s="926"/>
      <c r="X168" s="926"/>
      <c r="Y168" s="926"/>
      <c r="Z168" s="926"/>
      <c r="AA168" s="926"/>
      <c r="AB168" s="926"/>
      <c r="AC168" s="926"/>
      <c r="AD168" s="926"/>
      <c r="AE168" s="926"/>
      <c r="AF168" s="926"/>
      <c r="AG168" s="926"/>
      <c r="AH168" s="926"/>
      <c r="AI168" s="926"/>
      <c r="AJ168" s="926"/>
      <c r="AK168" s="926"/>
      <c r="AL168" s="926"/>
      <c r="AM168" s="926"/>
      <c r="AN168" s="926"/>
      <c r="AO168" s="926"/>
      <c r="AP168" s="926"/>
      <c r="AQ168" s="926"/>
      <c r="AR168" s="926"/>
      <c r="AS168" s="926"/>
      <c r="AT168" s="926"/>
      <c r="AU168" s="926"/>
      <c r="AV168" s="926"/>
      <c r="AW168" s="926"/>
      <c r="AX168" s="926"/>
      <c r="AY168" s="926"/>
      <c r="AZ168" s="926"/>
      <c r="BA168" s="926"/>
      <c r="BB168" s="926"/>
      <c r="BC168" s="926"/>
      <c r="BD168" s="926"/>
      <c r="BE168" s="926"/>
      <c r="BF168" s="926"/>
      <c r="BG168" s="926"/>
      <c r="BH168" s="926"/>
      <c r="BI168" s="926"/>
      <c r="BJ168" s="926"/>
      <c r="BK168" s="926"/>
      <c r="BL168" s="926"/>
      <c r="BM168" s="926"/>
      <c r="BN168" s="926"/>
      <c r="BO168" s="926"/>
      <c r="BP168" s="926"/>
      <c r="BQ168" s="926"/>
      <c r="BR168" s="926"/>
      <c r="BS168" s="926"/>
      <c r="BT168" s="926"/>
      <c r="BU168" s="926"/>
      <c r="BV168" s="926"/>
      <c r="BW168" s="926"/>
      <c r="BX168" s="926"/>
      <c r="BY168" s="926"/>
      <c r="BZ168" s="926"/>
      <c r="CA168" s="926"/>
      <c r="CB168" s="926"/>
      <c r="CC168" s="926"/>
      <c r="CD168" s="926"/>
      <c r="CE168" s="926"/>
      <c r="CF168" s="926"/>
      <c r="CG168" s="926"/>
      <c r="CH168" s="926"/>
      <c r="CI168" s="926"/>
      <c r="CJ168" s="926"/>
      <c r="CK168" s="926"/>
      <c r="CL168" s="926"/>
      <c r="CM168" s="926"/>
      <c r="CN168" s="926"/>
      <c r="CO168" s="926"/>
      <c r="CP168" s="926"/>
      <c r="CQ168" s="926"/>
      <c r="CR168" s="926"/>
      <c r="CS168" s="926"/>
      <c r="CT168" s="926"/>
      <c r="CU168" s="926"/>
      <c r="CV168" s="926"/>
      <c r="CW168" s="926"/>
      <c r="CX168" s="926"/>
      <c r="CY168" s="926"/>
      <c r="CZ168" s="926"/>
      <c r="DA168" s="926"/>
      <c r="DB168" s="926"/>
      <c r="DC168" s="926"/>
      <c r="DD168" s="926"/>
      <c r="DE168" s="926"/>
      <c r="DF168" s="926"/>
      <c r="DG168" s="926"/>
      <c r="DH168" s="926"/>
      <c r="DI168" s="926"/>
      <c r="DJ168" s="926"/>
      <c r="DK168" s="926"/>
      <c r="DL168" s="926"/>
      <c r="DM168" s="926"/>
      <c r="DN168" s="926"/>
      <c r="DO168" s="926"/>
      <c r="DP168" s="926"/>
      <c r="DQ168" s="926"/>
      <c r="DR168" s="926"/>
      <c r="DS168" s="926"/>
      <c r="DT168" s="926"/>
      <c r="DU168" s="926"/>
      <c r="DV168" s="926"/>
      <c r="DW168" s="926"/>
      <c r="DX168" s="926"/>
      <c r="DY168" s="926"/>
      <c r="DZ168" s="926"/>
      <c r="EA168" s="926"/>
      <c r="EB168" s="926"/>
      <c r="EC168" s="926"/>
      <c r="ED168" s="926"/>
      <c r="EE168" s="926"/>
      <c r="EF168" s="926"/>
      <c r="EG168" s="926"/>
      <c r="EH168" s="926"/>
      <c r="EI168" s="926"/>
      <c r="EJ168" s="926"/>
      <c r="EK168" s="926"/>
      <c r="EL168" s="926"/>
      <c r="EM168" s="926"/>
      <c r="EN168" s="926"/>
      <c r="EO168" s="926"/>
      <c r="EP168" s="926"/>
      <c r="EQ168" s="926"/>
      <c r="ER168" s="926"/>
      <c r="ES168" s="926"/>
      <c r="ET168" s="926"/>
      <c r="EU168" s="926"/>
      <c r="EV168" s="926"/>
      <c r="EW168" s="926"/>
      <c r="EX168" s="926"/>
      <c r="EY168" s="926"/>
      <c r="EZ168" s="926"/>
      <c r="FA168" s="926"/>
      <c r="FB168" s="926"/>
      <c r="FC168" s="926"/>
      <c r="FD168" s="926"/>
      <c r="FE168" s="926"/>
      <c r="FF168" s="926"/>
      <c r="FG168" s="926"/>
      <c r="FH168" s="926"/>
      <c r="FI168" s="926"/>
      <c r="FJ168" s="926"/>
      <c r="FK168" s="926"/>
      <c r="FL168" s="926"/>
      <c r="FM168" s="926"/>
      <c r="FN168" s="926"/>
      <c r="FO168" s="926"/>
      <c r="FP168" s="926"/>
      <c r="FQ168" s="926"/>
      <c r="FR168" s="926"/>
      <c r="FS168" s="926"/>
      <c r="FT168" s="926"/>
      <c r="FU168" s="926"/>
      <c r="FV168" s="926"/>
      <c r="FW168" s="926"/>
      <c r="FX168" s="926"/>
      <c r="FY168" s="926"/>
      <c r="FZ168" s="926"/>
      <c r="GA168" s="926"/>
      <c r="GB168" s="926"/>
      <c r="GC168" s="926"/>
      <c r="GD168" s="926"/>
      <c r="GE168" s="926"/>
      <c r="GF168" s="926"/>
      <c r="GG168" s="926"/>
      <c r="GH168" s="926"/>
      <c r="GI168" s="926"/>
      <c r="GJ168" s="926"/>
      <c r="GK168" s="926"/>
      <c r="GL168" s="926"/>
      <c r="GM168" s="926"/>
      <c r="GN168" s="926"/>
      <c r="GO168" s="926"/>
      <c r="GP168" s="926"/>
      <c r="GQ168" s="926"/>
      <c r="GR168" s="926"/>
      <c r="GS168" s="926"/>
      <c r="GT168" s="926"/>
      <c r="GU168" s="926"/>
      <c r="GV168" s="926"/>
      <c r="GW168" s="926"/>
      <c r="GX168" s="926"/>
      <c r="GY168" s="926"/>
      <c r="GZ168" s="926"/>
      <c r="HA168" s="926"/>
      <c r="HB168" s="926"/>
      <c r="HC168" s="926"/>
      <c r="HD168" s="926"/>
      <c r="HE168" s="926"/>
      <c r="HF168" s="926"/>
      <c r="HG168" s="926"/>
      <c r="HH168" s="926"/>
      <c r="HI168" s="926"/>
      <c r="HJ168" s="926"/>
      <c r="HK168" s="926"/>
      <c r="HL168" s="926"/>
      <c r="HM168" s="926"/>
      <c r="HN168" s="926"/>
      <c r="HO168" s="926"/>
      <c r="HP168" s="926"/>
      <c r="HQ168" s="926"/>
      <c r="HR168" s="926"/>
      <c r="HS168" s="926"/>
      <c r="HT168" s="926"/>
      <c r="HU168" s="926"/>
      <c r="HV168" s="926"/>
      <c r="HW168" s="926"/>
      <c r="HX168" s="926"/>
      <c r="HY168" s="926"/>
      <c r="HZ168" s="926"/>
      <c r="IA168" s="926"/>
      <c r="IB168" s="926"/>
      <c r="IC168" s="926"/>
      <c r="ID168" s="926"/>
      <c r="IE168" s="926"/>
      <c r="IF168" s="926"/>
      <c r="IG168" s="926"/>
      <c r="IH168" s="926"/>
      <c r="II168" s="926"/>
      <c r="IJ168" s="926"/>
      <c r="IK168" s="926"/>
      <c r="IL168" s="926"/>
      <c r="IM168" s="926"/>
      <c r="IN168" s="926"/>
      <c r="IO168" s="926"/>
      <c r="IP168" s="926"/>
      <c r="IQ168" s="926"/>
      <c r="IR168" s="926"/>
      <c r="IS168" s="926"/>
      <c r="IT168" s="926"/>
      <c r="IU168" s="926"/>
      <c r="IV168" s="926"/>
    </row>
    <row r="169" spans="1:256" s="1183" customFormat="1" ht="15" customHeight="1">
      <c r="A169" s="1018"/>
      <c r="B169" s="1018"/>
      <c r="C169" s="1018"/>
      <c r="D169" s="1103"/>
      <c r="E169" s="1103"/>
      <c r="F169" s="1103"/>
      <c r="G169" s="1021"/>
      <c r="H169" s="1021"/>
      <c r="I169" s="926"/>
      <c r="J169" s="1022"/>
      <c r="K169" s="926"/>
      <c r="L169" s="926"/>
      <c r="M169" s="1022"/>
      <c r="N169" s="926"/>
      <c r="O169" s="926"/>
      <c r="P169" s="926"/>
      <c r="Q169" s="926"/>
      <c r="R169" s="926"/>
      <c r="S169" s="926"/>
      <c r="T169" s="926"/>
      <c r="U169" s="926"/>
      <c r="V169" s="926"/>
      <c r="W169" s="926"/>
      <c r="X169" s="926"/>
      <c r="Y169" s="926"/>
      <c r="Z169" s="926"/>
      <c r="AA169" s="926"/>
      <c r="AB169" s="926"/>
      <c r="AC169" s="926"/>
      <c r="AD169" s="926"/>
      <c r="AE169" s="926"/>
      <c r="AF169" s="926"/>
      <c r="AG169" s="926"/>
      <c r="AH169" s="926"/>
      <c r="AI169" s="926"/>
      <c r="AJ169" s="926"/>
      <c r="AK169" s="926"/>
      <c r="AL169" s="926"/>
      <c r="AM169" s="926"/>
      <c r="AN169" s="926"/>
      <c r="AO169" s="926"/>
      <c r="AP169" s="926"/>
      <c r="AQ169" s="926"/>
      <c r="AR169" s="926"/>
      <c r="AS169" s="926"/>
      <c r="AT169" s="926"/>
      <c r="AU169" s="926"/>
      <c r="AV169" s="926"/>
      <c r="AW169" s="926"/>
      <c r="AX169" s="926"/>
      <c r="AY169" s="926"/>
      <c r="AZ169" s="926"/>
      <c r="BA169" s="926"/>
      <c r="BB169" s="926"/>
      <c r="BC169" s="926"/>
      <c r="BD169" s="926"/>
      <c r="BE169" s="926"/>
      <c r="BF169" s="926"/>
      <c r="BG169" s="926"/>
      <c r="BH169" s="926"/>
      <c r="BI169" s="926"/>
      <c r="BJ169" s="926"/>
      <c r="BK169" s="926"/>
      <c r="BL169" s="926"/>
      <c r="BM169" s="926"/>
      <c r="BN169" s="926"/>
      <c r="BO169" s="926"/>
      <c r="BP169" s="926"/>
      <c r="BQ169" s="926"/>
      <c r="BR169" s="926"/>
      <c r="BS169" s="926"/>
      <c r="BT169" s="926"/>
      <c r="BU169" s="926"/>
      <c r="BV169" s="926"/>
      <c r="BW169" s="926"/>
      <c r="BX169" s="926"/>
      <c r="BY169" s="926"/>
      <c r="BZ169" s="926"/>
      <c r="CA169" s="926"/>
      <c r="CB169" s="926"/>
      <c r="CC169" s="926"/>
      <c r="CD169" s="926"/>
      <c r="CE169" s="926"/>
      <c r="CF169" s="926"/>
      <c r="CG169" s="926"/>
      <c r="CH169" s="926"/>
      <c r="CI169" s="926"/>
      <c r="CJ169" s="926"/>
      <c r="CK169" s="926"/>
      <c r="CL169" s="926"/>
      <c r="CM169" s="926"/>
      <c r="CN169" s="926"/>
      <c r="CO169" s="926"/>
      <c r="CP169" s="926"/>
      <c r="CQ169" s="926"/>
      <c r="CR169" s="926"/>
      <c r="CS169" s="926"/>
      <c r="CT169" s="926"/>
      <c r="CU169" s="926"/>
      <c r="CV169" s="926"/>
      <c r="CW169" s="926"/>
      <c r="CX169" s="926"/>
      <c r="CY169" s="926"/>
      <c r="CZ169" s="926"/>
      <c r="DA169" s="926"/>
      <c r="DB169" s="926"/>
      <c r="DC169" s="926"/>
      <c r="DD169" s="926"/>
      <c r="DE169" s="926"/>
      <c r="DF169" s="926"/>
      <c r="DG169" s="926"/>
      <c r="DH169" s="926"/>
      <c r="DI169" s="926"/>
      <c r="DJ169" s="926"/>
      <c r="DK169" s="926"/>
      <c r="DL169" s="926"/>
      <c r="DM169" s="926"/>
      <c r="DN169" s="926"/>
      <c r="DO169" s="926"/>
      <c r="DP169" s="926"/>
      <c r="DQ169" s="926"/>
      <c r="DR169" s="926"/>
      <c r="DS169" s="926"/>
      <c r="DT169" s="926"/>
      <c r="DU169" s="926"/>
      <c r="DV169" s="926"/>
      <c r="DW169" s="926"/>
      <c r="DX169" s="926"/>
      <c r="DY169" s="926"/>
      <c r="DZ169" s="926"/>
      <c r="EA169" s="926"/>
      <c r="EB169" s="926"/>
      <c r="EC169" s="926"/>
      <c r="ED169" s="926"/>
      <c r="EE169" s="926"/>
      <c r="EF169" s="926"/>
      <c r="EG169" s="926"/>
      <c r="EH169" s="926"/>
      <c r="EI169" s="926"/>
      <c r="EJ169" s="926"/>
      <c r="EK169" s="926"/>
      <c r="EL169" s="926"/>
      <c r="EM169" s="926"/>
      <c r="EN169" s="926"/>
      <c r="EO169" s="926"/>
      <c r="EP169" s="926"/>
      <c r="EQ169" s="926"/>
      <c r="ER169" s="926"/>
      <c r="ES169" s="926"/>
      <c r="ET169" s="926"/>
      <c r="EU169" s="926"/>
      <c r="EV169" s="926"/>
      <c r="EW169" s="926"/>
      <c r="EX169" s="926"/>
      <c r="EY169" s="926"/>
      <c r="EZ169" s="926"/>
      <c r="FA169" s="926"/>
      <c r="FB169" s="926"/>
      <c r="FC169" s="926"/>
      <c r="FD169" s="926"/>
      <c r="FE169" s="926"/>
      <c r="FF169" s="926"/>
      <c r="FG169" s="926"/>
      <c r="FH169" s="926"/>
      <c r="FI169" s="926"/>
      <c r="FJ169" s="926"/>
      <c r="FK169" s="926"/>
      <c r="FL169" s="926"/>
      <c r="FM169" s="926"/>
      <c r="FN169" s="926"/>
      <c r="FO169" s="926"/>
      <c r="FP169" s="926"/>
      <c r="FQ169" s="926"/>
      <c r="FR169" s="926"/>
      <c r="FS169" s="926"/>
      <c r="FT169" s="926"/>
      <c r="FU169" s="926"/>
      <c r="FV169" s="926"/>
      <c r="FW169" s="926"/>
      <c r="FX169" s="926"/>
      <c r="FY169" s="926"/>
      <c r="FZ169" s="926"/>
      <c r="GA169" s="926"/>
      <c r="GB169" s="926"/>
      <c r="GC169" s="926"/>
      <c r="GD169" s="926"/>
      <c r="GE169" s="926"/>
      <c r="GF169" s="926"/>
      <c r="GG169" s="926"/>
      <c r="GH169" s="926"/>
      <c r="GI169" s="926"/>
      <c r="GJ169" s="926"/>
      <c r="GK169" s="926"/>
      <c r="GL169" s="926"/>
      <c r="GM169" s="926"/>
      <c r="GN169" s="926"/>
      <c r="GO169" s="926"/>
      <c r="GP169" s="926"/>
      <c r="GQ169" s="926"/>
      <c r="GR169" s="926"/>
      <c r="GS169" s="926"/>
      <c r="GT169" s="926"/>
      <c r="GU169" s="926"/>
      <c r="GV169" s="926"/>
      <c r="GW169" s="926"/>
      <c r="GX169" s="926"/>
      <c r="GY169" s="926"/>
      <c r="GZ169" s="926"/>
      <c r="HA169" s="926"/>
      <c r="HB169" s="926"/>
      <c r="HC169" s="926"/>
      <c r="HD169" s="926"/>
      <c r="HE169" s="926"/>
      <c r="HF169" s="926"/>
      <c r="HG169" s="926"/>
      <c r="HH169" s="926"/>
      <c r="HI169" s="926"/>
      <c r="HJ169" s="926"/>
      <c r="HK169" s="926"/>
      <c r="HL169" s="926"/>
      <c r="HM169" s="926"/>
      <c r="HN169" s="926"/>
      <c r="HO169" s="926"/>
      <c r="HP169" s="926"/>
      <c r="HQ169" s="926"/>
      <c r="HR169" s="926"/>
      <c r="HS169" s="926"/>
      <c r="HT169" s="926"/>
      <c r="HU169" s="926"/>
      <c r="HV169" s="926"/>
      <c r="HW169" s="926"/>
      <c r="HX169" s="926"/>
      <c r="HY169" s="926"/>
      <c r="HZ169" s="926"/>
      <c r="IA169" s="926"/>
      <c r="IB169" s="926"/>
      <c r="IC169" s="926"/>
      <c r="ID169" s="926"/>
      <c r="IE169" s="926"/>
      <c r="IF169" s="926"/>
      <c r="IG169" s="926"/>
      <c r="IH169" s="926"/>
      <c r="II169" s="926"/>
      <c r="IJ169" s="926"/>
      <c r="IK169" s="926"/>
      <c r="IL169" s="926"/>
      <c r="IM169" s="926"/>
      <c r="IN169" s="926"/>
      <c r="IO169" s="926"/>
      <c r="IP169" s="926"/>
      <c r="IQ169" s="926"/>
      <c r="IR169" s="926"/>
      <c r="IS169" s="926"/>
      <c r="IT169" s="926"/>
      <c r="IU169" s="926"/>
      <c r="IV169" s="926"/>
    </row>
    <row r="170" spans="1:256" s="1183" customFormat="1" ht="15" customHeight="1">
      <c r="A170" s="1018"/>
      <c r="B170" s="1018"/>
      <c r="C170" s="1018"/>
      <c r="D170" s="1103"/>
      <c r="E170" s="1103"/>
      <c r="F170" s="1103"/>
      <c r="G170" s="1021"/>
      <c r="H170" s="1021"/>
      <c r="I170" s="926"/>
      <c r="J170" s="1022"/>
      <c r="K170" s="926"/>
      <c r="L170" s="926"/>
      <c r="M170" s="1022"/>
      <c r="N170" s="926"/>
      <c r="O170" s="926"/>
      <c r="P170" s="926"/>
      <c r="Q170" s="926"/>
      <c r="R170" s="926"/>
      <c r="S170" s="926"/>
      <c r="T170" s="926"/>
      <c r="U170" s="926"/>
      <c r="V170" s="926"/>
      <c r="W170" s="926"/>
      <c r="X170" s="926"/>
      <c r="Y170" s="926"/>
      <c r="Z170" s="926"/>
      <c r="AA170" s="926"/>
      <c r="AB170" s="926"/>
      <c r="AC170" s="926"/>
      <c r="AD170" s="926"/>
      <c r="AE170" s="926"/>
      <c r="AF170" s="926"/>
      <c r="AG170" s="926"/>
      <c r="AH170" s="926"/>
      <c r="AI170" s="926"/>
      <c r="AJ170" s="926"/>
      <c r="AK170" s="926"/>
      <c r="AL170" s="926"/>
      <c r="AM170" s="926"/>
      <c r="AN170" s="926"/>
      <c r="AO170" s="926"/>
      <c r="AP170" s="926"/>
      <c r="AQ170" s="926"/>
      <c r="AR170" s="926"/>
      <c r="AS170" s="926"/>
      <c r="AT170" s="926"/>
      <c r="AU170" s="926"/>
      <c r="AV170" s="926"/>
      <c r="AW170" s="926"/>
      <c r="AX170" s="926"/>
      <c r="AY170" s="926"/>
      <c r="AZ170" s="926"/>
      <c r="BA170" s="926"/>
      <c r="BB170" s="926"/>
      <c r="BC170" s="926"/>
      <c r="BD170" s="926"/>
      <c r="BE170" s="926"/>
      <c r="BF170" s="926"/>
      <c r="BG170" s="926"/>
      <c r="BH170" s="926"/>
      <c r="BI170" s="926"/>
      <c r="BJ170" s="926"/>
      <c r="BK170" s="926"/>
      <c r="BL170" s="926"/>
      <c r="BM170" s="926"/>
      <c r="BN170" s="926"/>
      <c r="BO170" s="926"/>
      <c r="BP170" s="926"/>
      <c r="BQ170" s="926"/>
      <c r="BR170" s="926"/>
      <c r="BS170" s="926"/>
      <c r="BT170" s="926"/>
      <c r="BU170" s="926"/>
      <c r="BV170" s="926"/>
      <c r="BW170" s="926"/>
      <c r="BX170" s="926"/>
      <c r="BY170" s="926"/>
      <c r="BZ170" s="926"/>
      <c r="CA170" s="926"/>
      <c r="CB170" s="926"/>
      <c r="CC170" s="926"/>
      <c r="CD170" s="926"/>
      <c r="CE170" s="926"/>
      <c r="CF170" s="926"/>
      <c r="CG170" s="926"/>
      <c r="CH170" s="926"/>
      <c r="CI170" s="926"/>
      <c r="CJ170" s="926"/>
      <c r="CK170" s="926"/>
      <c r="CL170" s="926"/>
      <c r="CM170" s="926"/>
      <c r="CN170" s="926"/>
      <c r="CO170" s="926"/>
      <c r="CP170" s="926"/>
      <c r="CQ170" s="926"/>
      <c r="CR170" s="926"/>
      <c r="CS170" s="926"/>
      <c r="CT170" s="926"/>
      <c r="CU170" s="926"/>
      <c r="CV170" s="926"/>
      <c r="CW170" s="926"/>
      <c r="CX170" s="926"/>
      <c r="CY170" s="926"/>
      <c r="CZ170" s="926"/>
      <c r="DA170" s="926"/>
      <c r="DB170" s="926"/>
      <c r="DC170" s="926"/>
      <c r="DD170" s="926"/>
      <c r="DE170" s="926"/>
      <c r="DF170" s="926"/>
      <c r="DG170" s="926"/>
      <c r="DH170" s="926"/>
      <c r="DI170" s="926"/>
      <c r="DJ170" s="926"/>
      <c r="DK170" s="926"/>
      <c r="DL170" s="926"/>
      <c r="DM170" s="926"/>
      <c r="DN170" s="926"/>
      <c r="DO170" s="926"/>
      <c r="DP170" s="926"/>
      <c r="DQ170" s="926"/>
      <c r="DR170" s="926"/>
      <c r="DS170" s="926"/>
      <c r="DT170" s="926"/>
      <c r="DU170" s="926"/>
      <c r="DV170" s="926"/>
      <c r="DW170" s="926"/>
      <c r="DX170" s="926"/>
      <c r="DY170" s="926"/>
      <c r="DZ170" s="926"/>
      <c r="EA170" s="926"/>
      <c r="EB170" s="926"/>
      <c r="EC170" s="926"/>
      <c r="ED170" s="926"/>
      <c r="EE170" s="926"/>
      <c r="EF170" s="926"/>
      <c r="EG170" s="926"/>
      <c r="EH170" s="926"/>
      <c r="EI170" s="926"/>
      <c r="EJ170" s="926"/>
      <c r="EK170" s="926"/>
      <c r="EL170" s="926"/>
      <c r="EM170" s="926"/>
      <c r="EN170" s="926"/>
      <c r="EO170" s="926"/>
      <c r="EP170" s="926"/>
      <c r="EQ170" s="926"/>
      <c r="ER170" s="926"/>
      <c r="ES170" s="926"/>
      <c r="ET170" s="926"/>
      <c r="EU170" s="926"/>
      <c r="EV170" s="926"/>
      <c r="EW170" s="926"/>
      <c r="EX170" s="926"/>
      <c r="EY170" s="926"/>
      <c r="EZ170" s="926"/>
      <c r="FA170" s="926"/>
      <c r="FB170" s="926"/>
      <c r="FC170" s="926"/>
      <c r="FD170" s="926"/>
      <c r="FE170" s="926"/>
      <c r="FF170" s="926"/>
      <c r="FG170" s="926"/>
      <c r="FH170" s="926"/>
      <c r="FI170" s="926"/>
      <c r="FJ170" s="926"/>
      <c r="FK170" s="926"/>
      <c r="FL170" s="926"/>
      <c r="FM170" s="926"/>
      <c r="FN170" s="926"/>
      <c r="FO170" s="926"/>
      <c r="FP170" s="926"/>
      <c r="FQ170" s="926"/>
      <c r="FR170" s="926"/>
      <c r="FS170" s="926"/>
      <c r="FT170" s="926"/>
      <c r="FU170" s="926"/>
      <c r="FV170" s="926"/>
      <c r="FW170" s="926"/>
      <c r="FX170" s="926"/>
      <c r="FY170" s="926"/>
      <c r="FZ170" s="926"/>
      <c r="GA170" s="926"/>
      <c r="GB170" s="926"/>
      <c r="GC170" s="926"/>
      <c r="GD170" s="926"/>
      <c r="GE170" s="926"/>
      <c r="GF170" s="926"/>
      <c r="GG170" s="926"/>
      <c r="GH170" s="926"/>
      <c r="GI170" s="926"/>
      <c r="GJ170" s="926"/>
      <c r="GK170" s="926"/>
      <c r="GL170" s="926"/>
      <c r="GM170" s="926"/>
      <c r="GN170" s="926"/>
      <c r="GO170" s="926"/>
      <c r="GP170" s="926"/>
      <c r="GQ170" s="926"/>
      <c r="GR170" s="926"/>
      <c r="GS170" s="926"/>
      <c r="GT170" s="926"/>
      <c r="GU170" s="926"/>
      <c r="GV170" s="926"/>
      <c r="GW170" s="926"/>
      <c r="GX170" s="926"/>
      <c r="GY170" s="926"/>
      <c r="GZ170" s="926"/>
      <c r="HA170" s="926"/>
      <c r="HB170" s="926"/>
      <c r="HC170" s="926"/>
      <c r="HD170" s="926"/>
      <c r="HE170" s="926"/>
      <c r="HF170" s="926"/>
      <c r="HG170" s="926"/>
      <c r="HH170" s="926"/>
      <c r="HI170" s="926"/>
      <c r="HJ170" s="926"/>
      <c r="HK170" s="926"/>
      <c r="HL170" s="926"/>
      <c r="HM170" s="926"/>
      <c r="HN170" s="926"/>
      <c r="HO170" s="926"/>
      <c r="HP170" s="926"/>
      <c r="HQ170" s="926"/>
      <c r="HR170" s="926"/>
      <c r="HS170" s="926"/>
      <c r="HT170" s="926"/>
      <c r="HU170" s="926"/>
      <c r="HV170" s="926"/>
      <c r="HW170" s="926"/>
      <c r="HX170" s="926"/>
      <c r="HY170" s="926"/>
      <c r="HZ170" s="926"/>
      <c r="IA170" s="926"/>
      <c r="IB170" s="926"/>
      <c r="IC170" s="926"/>
      <c r="ID170" s="926"/>
      <c r="IE170" s="926"/>
      <c r="IF170" s="926"/>
      <c r="IG170" s="926"/>
      <c r="IH170" s="926"/>
      <c r="II170" s="926"/>
      <c r="IJ170" s="926"/>
      <c r="IK170" s="926"/>
      <c r="IL170" s="926"/>
      <c r="IM170" s="926"/>
      <c r="IN170" s="926"/>
      <c r="IO170" s="926"/>
      <c r="IP170" s="926"/>
      <c r="IQ170" s="926"/>
      <c r="IR170" s="926"/>
      <c r="IS170" s="926"/>
      <c r="IT170" s="926"/>
      <c r="IU170" s="926"/>
      <c r="IV170" s="926"/>
    </row>
    <row r="171" spans="1:256" s="1183" customFormat="1" ht="15" customHeight="1">
      <c r="A171" s="1018"/>
      <c r="B171" s="1018"/>
      <c r="C171" s="1018"/>
      <c r="D171" s="1103"/>
      <c r="E171" s="1103"/>
      <c r="F171" s="1103"/>
      <c r="G171" s="1021"/>
      <c r="H171" s="1021"/>
      <c r="I171" s="926"/>
      <c r="J171" s="1022"/>
      <c r="K171" s="926"/>
      <c r="L171" s="926"/>
      <c r="M171" s="1022"/>
      <c r="N171" s="926"/>
      <c r="O171" s="926"/>
      <c r="P171" s="926"/>
      <c r="Q171" s="926"/>
      <c r="R171" s="926"/>
      <c r="S171" s="926"/>
      <c r="T171" s="926"/>
      <c r="U171" s="926"/>
      <c r="V171" s="926"/>
      <c r="W171" s="926"/>
      <c r="X171" s="926"/>
      <c r="Y171" s="926"/>
      <c r="Z171" s="926"/>
      <c r="AA171" s="926"/>
      <c r="AB171" s="926"/>
      <c r="AC171" s="926"/>
      <c r="AD171" s="926"/>
      <c r="AE171" s="926"/>
      <c r="AF171" s="926"/>
      <c r="AG171" s="926"/>
      <c r="AH171" s="926"/>
      <c r="AI171" s="926"/>
      <c r="AJ171" s="926"/>
      <c r="AK171" s="926"/>
      <c r="AL171" s="926"/>
      <c r="AM171" s="926"/>
      <c r="AN171" s="926"/>
      <c r="AO171" s="926"/>
      <c r="AP171" s="926"/>
      <c r="AQ171" s="926"/>
      <c r="AR171" s="926"/>
      <c r="AS171" s="926"/>
      <c r="AT171" s="926"/>
      <c r="AU171" s="926"/>
      <c r="AV171" s="926"/>
      <c r="AW171" s="926"/>
      <c r="AX171" s="926"/>
      <c r="AY171" s="926"/>
      <c r="AZ171" s="926"/>
      <c r="BA171" s="926"/>
      <c r="BB171" s="926"/>
      <c r="BC171" s="926"/>
      <c r="BD171" s="926"/>
      <c r="BE171" s="926"/>
      <c r="BF171" s="926"/>
      <c r="BG171" s="926"/>
      <c r="BH171" s="926"/>
      <c r="BI171" s="926"/>
      <c r="BJ171" s="926"/>
      <c r="BK171" s="926"/>
      <c r="BL171" s="926"/>
      <c r="BM171" s="926"/>
      <c r="BN171" s="926"/>
      <c r="BO171" s="926"/>
      <c r="BP171" s="926"/>
      <c r="BQ171" s="926"/>
      <c r="BR171" s="926"/>
      <c r="BS171" s="926"/>
      <c r="BT171" s="926"/>
      <c r="BU171" s="926"/>
      <c r="BV171" s="926"/>
      <c r="BW171" s="926"/>
      <c r="BX171" s="926"/>
      <c r="BY171" s="926"/>
      <c r="BZ171" s="926"/>
      <c r="CA171" s="926"/>
      <c r="CB171" s="926"/>
      <c r="CC171" s="926"/>
      <c r="CD171" s="926"/>
      <c r="CE171" s="926"/>
      <c r="CF171" s="926"/>
      <c r="CG171" s="926"/>
      <c r="CH171" s="926"/>
      <c r="CI171" s="926"/>
      <c r="CJ171" s="926"/>
      <c r="CK171" s="926"/>
      <c r="CL171" s="926"/>
      <c r="CM171" s="926"/>
      <c r="CN171" s="926"/>
      <c r="CO171" s="926"/>
      <c r="CP171" s="926"/>
      <c r="CQ171" s="926"/>
      <c r="CR171" s="926"/>
      <c r="CS171" s="926"/>
      <c r="CT171" s="926"/>
      <c r="CU171" s="926"/>
      <c r="CV171" s="926"/>
      <c r="CW171" s="926"/>
      <c r="CX171" s="926"/>
      <c r="CY171" s="926"/>
      <c r="CZ171" s="926"/>
      <c r="DA171" s="926"/>
      <c r="DB171" s="926"/>
      <c r="DC171" s="926"/>
      <c r="DD171" s="926"/>
      <c r="DE171" s="926"/>
      <c r="DF171" s="926"/>
      <c r="DG171" s="926"/>
      <c r="DH171" s="926"/>
      <c r="DI171" s="926"/>
      <c r="DJ171" s="926"/>
      <c r="DK171" s="926"/>
      <c r="DL171" s="926"/>
      <c r="DM171" s="926"/>
      <c r="DN171" s="926"/>
      <c r="DO171" s="926"/>
      <c r="DP171" s="926"/>
      <c r="DQ171" s="926"/>
      <c r="DR171" s="926"/>
      <c r="DS171" s="926"/>
      <c r="DT171" s="926"/>
      <c r="DU171" s="926"/>
      <c r="DV171" s="926"/>
      <c r="DW171" s="926"/>
      <c r="DX171" s="926"/>
      <c r="DY171" s="926"/>
      <c r="DZ171" s="926"/>
      <c r="EA171" s="926"/>
      <c r="EB171" s="926"/>
      <c r="EC171" s="926"/>
      <c r="ED171" s="926"/>
      <c r="EE171" s="926"/>
      <c r="EF171" s="926"/>
      <c r="EG171" s="926"/>
      <c r="EH171" s="926"/>
      <c r="EI171" s="926"/>
      <c r="EJ171" s="926"/>
      <c r="EK171" s="926"/>
      <c r="EL171" s="926"/>
      <c r="EM171" s="926"/>
      <c r="EN171" s="926"/>
      <c r="EO171" s="926"/>
      <c r="EP171" s="926"/>
      <c r="EQ171" s="926"/>
      <c r="ER171" s="926"/>
      <c r="ES171" s="926"/>
      <c r="ET171" s="926"/>
      <c r="EU171" s="926"/>
      <c r="EV171" s="926"/>
      <c r="EW171" s="926"/>
      <c r="EX171" s="926"/>
      <c r="EY171" s="926"/>
      <c r="EZ171" s="926"/>
      <c r="FA171" s="926"/>
      <c r="FB171" s="926"/>
      <c r="FC171" s="926"/>
      <c r="FD171" s="926"/>
      <c r="FE171" s="926"/>
      <c r="FF171" s="926"/>
      <c r="FG171" s="926"/>
      <c r="FH171" s="926"/>
      <c r="FI171" s="926"/>
      <c r="FJ171" s="926"/>
      <c r="FK171" s="926"/>
      <c r="FL171" s="926"/>
      <c r="FM171" s="926"/>
      <c r="FN171" s="926"/>
      <c r="FO171" s="926"/>
      <c r="FP171" s="926"/>
      <c r="FQ171" s="926"/>
      <c r="FR171" s="926"/>
      <c r="FS171" s="926"/>
      <c r="FT171" s="926"/>
      <c r="FU171" s="926"/>
      <c r="FV171" s="926"/>
      <c r="FW171" s="926"/>
      <c r="FX171" s="926"/>
      <c r="FY171" s="926"/>
      <c r="FZ171" s="926"/>
      <c r="GA171" s="926"/>
      <c r="GB171" s="926"/>
      <c r="GC171" s="926"/>
      <c r="GD171" s="926"/>
      <c r="GE171" s="926"/>
      <c r="GF171" s="926"/>
      <c r="GG171" s="926"/>
      <c r="GH171" s="926"/>
      <c r="GI171" s="926"/>
      <c r="GJ171" s="926"/>
      <c r="GK171" s="926"/>
      <c r="GL171" s="926"/>
      <c r="GM171" s="926"/>
      <c r="GN171" s="926"/>
      <c r="GO171" s="926"/>
      <c r="GP171" s="926"/>
      <c r="GQ171" s="926"/>
      <c r="GR171" s="926"/>
      <c r="GS171" s="926"/>
      <c r="GT171" s="926"/>
      <c r="GU171" s="926"/>
      <c r="GV171" s="926"/>
      <c r="GW171" s="926"/>
      <c r="GX171" s="926"/>
      <c r="GY171" s="926"/>
      <c r="GZ171" s="926"/>
      <c r="HA171" s="926"/>
      <c r="HB171" s="926"/>
      <c r="HC171" s="926"/>
      <c r="HD171" s="926"/>
      <c r="HE171" s="926"/>
      <c r="HF171" s="926"/>
      <c r="HG171" s="926"/>
      <c r="HH171" s="926"/>
      <c r="HI171" s="926"/>
      <c r="HJ171" s="926"/>
      <c r="HK171" s="926"/>
      <c r="HL171" s="926"/>
      <c r="HM171" s="926"/>
      <c r="HN171" s="926"/>
      <c r="HO171" s="926"/>
      <c r="HP171" s="926"/>
      <c r="HQ171" s="926"/>
      <c r="HR171" s="926"/>
      <c r="HS171" s="926"/>
      <c r="HT171" s="926"/>
      <c r="HU171" s="926"/>
      <c r="HV171" s="926"/>
      <c r="HW171" s="926"/>
      <c r="HX171" s="926"/>
      <c r="HY171" s="926"/>
      <c r="HZ171" s="926"/>
      <c r="IA171" s="926"/>
      <c r="IB171" s="926"/>
      <c r="IC171" s="926"/>
      <c r="ID171" s="926"/>
      <c r="IE171" s="926"/>
      <c r="IF171" s="926"/>
      <c r="IG171" s="926"/>
      <c r="IH171" s="926"/>
      <c r="II171" s="926"/>
      <c r="IJ171" s="926"/>
      <c r="IK171" s="926"/>
      <c r="IL171" s="926"/>
      <c r="IM171" s="926"/>
      <c r="IN171" s="926"/>
      <c r="IO171" s="926"/>
      <c r="IP171" s="926"/>
      <c r="IQ171" s="926"/>
      <c r="IR171" s="926"/>
      <c r="IS171" s="926"/>
      <c r="IT171" s="926"/>
      <c r="IU171" s="926"/>
      <c r="IV171" s="926"/>
    </row>
    <row r="172" spans="1:256" s="1183" customFormat="1" ht="15" customHeight="1">
      <c r="A172" s="1018"/>
      <c r="B172" s="1018"/>
      <c r="C172" s="1018"/>
      <c r="D172" s="1103"/>
      <c r="E172" s="1103"/>
      <c r="F172" s="1103"/>
      <c r="G172" s="1021"/>
      <c r="H172" s="1021"/>
      <c r="I172" s="926"/>
      <c r="J172" s="1022"/>
      <c r="K172" s="926"/>
      <c r="L172" s="926"/>
      <c r="M172" s="1022"/>
      <c r="N172" s="926"/>
      <c r="O172" s="926"/>
      <c r="P172" s="926"/>
      <c r="Q172" s="926"/>
      <c r="R172" s="926"/>
      <c r="S172" s="926"/>
      <c r="T172" s="926"/>
      <c r="U172" s="926"/>
      <c r="V172" s="926"/>
      <c r="W172" s="926"/>
      <c r="X172" s="926"/>
      <c r="Y172" s="926"/>
      <c r="Z172" s="926"/>
      <c r="AA172" s="926"/>
      <c r="AB172" s="926"/>
      <c r="AC172" s="926"/>
      <c r="AD172" s="926"/>
      <c r="AE172" s="926"/>
      <c r="AF172" s="926"/>
      <c r="AG172" s="926"/>
      <c r="AH172" s="926"/>
      <c r="AI172" s="926"/>
      <c r="AJ172" s="926"/>
      <c r="AK172" s="926"/>
      <c r="AL172" s="926"/>
      <c r="AM172" s="926"/>
      <c r="AN172" s="926"/>
      <c r="AO172" s="926"/>
      <c r="AP172" s="926"/>
      <c r="AQ172" s="926"/>
      <c r="AR172" s="926"/>
      <c r="AS172" s="926"/>
      <c r="AT172" s="926"/>
      <c r="AU172" s="926"/>
      <c r="AV172" s="926"/>
      <c r="AW172" s="926"/>
      <c r="AX172" s="926"/>
      <c r="AY172" s="926"/>
      <c r="AZ172" s="926"/>
      <c r="BA172" s="926"/>
      <c r="BB172" s="926"/>
      <c r="BC172" s="926"/>
      <c r="BD172" s="926"/>
      <c r="BE172" s="926"/>
      <c r="BF172" s="926"/>
      <c r="BG172" s="926"/>
      <c r="BH172" s="926"/>
      <c r="BI172" s="926"/>
      <c r="BJ172" s="926"/>
      <c r="BK172" s="926"/>
      <c r="BL172" s="926"/>
      <c r="BM172" s="926"/>
      <c r="BN172" s="926"/>
      <c r="BO172" s="926"/>
      <c r="BP172" s="926"/>
      <c r="BQ172" s="926"/>
      <c r="BR172" s="926"/>
      <c r="BS172" s="926"/>
      <c r="BT172" s="926"/>
      <c r="BU172" s="926"/>
      <c r="BV172" s="926"/>
      <c r="BW172" s="926"/>
      <c r="BX172" s="926"/>
      <c r="BY172" s="926"/>
      <c r="BZ172" s="926"/>
      <c r="CA172" s="926"/>
      <c r="CB172" s="926"/>
      <c r="CC172" s="926"/>
      <c r="CD172" s="926"/>
      <c r="CE172" s="926"/>
      <c r="CF172" s="926"/>
      <c r="CG172" s="926"/>
      <c r="CH172" s="926"/>
      <c r="CI172" s="926"/>
      <c r="CJ172" s="926"/>
      <c r="CK172" s="926"/>
      <c r="CL172" s="926"/>
      <c r="CM172" s="926"/>
      <c r="CN172" s="926"/>
      <c r="CO172" s="926"/>
      <c r="CP172" s="926"/>
      <c r="CQ172" s="926"/>
      <c r="CR172" s="926"/>
      <c r="CS172" s="926"/>
      <c r="CT172" s="926"/>
      <c r="CU172" s="926"/>
      <c r="CV172" s="926"/>
      <c r="CW172" s="926"/>
      <c r="CX172" s="926"/>
      <c r="CY172" s="926"/>
      <c r="CZ172" s="926"/>
      <c r="DA172" s="926"/>
      <c r="DB172" s="926"/>
      <c r="DC172" s="926"/>
      <c r="DD172" s="926"/>
      <c r="DE172" s="926"/>
      <c r="DF172" s="926"/>
      <c r="DG172" s="926"/>
      <c r="DH172" s="926"/>
      <c r="DI172" s="926"/>
      <c r="DJ172" s="926"/>
      <c r="DK172" s="926"/>
      <c r="DL172" s="926"/>
      <c r="DM172" s="926"/>
      <c r="DN172" s="926"/>
      <c r="DO172" s="926"/>
      <c r="DP172" s="926"/>
      <c r="DQ172" s="926"/>
      <c r="DR172" s="926"/>
      <c r="DS172" s="926"/>
      <c r="DT172" s="926"/>
      <c r="DU172" s="926"/>
      <c r="DV172" s="926"/>
      <c r="DW172" s="926"/>
      <c r="DX172" s="926"/>
      <c r="DY172" s="926"/>
      <c r="DZ172" s="926"/>
      <c r="EA172" s="926"/>
      <c r="EB172" s="926"/>
      <c r="EC172" s="926"/>
      <c r="ED172" s="926"/>
      <c r="EE172" s="926"/>
      <c r="EF172" s="926"/>
      <c r="EG172" s="926"/>
      <c r="EH172" s="926"/>
      <c r="EI172" s="926"/>
      <c r="EJ172" s="926"/>
      <c r="EK172" s="926"/>
      <c r="EL172" s="926"/>
      <c r="EM172" s="926"/>
      <c r="EN172" s="926"/>
      <c r="EO172" s="926"/>
      <c r="EP172" s="926"/>
      <c r="EQ172" s="926"/>
      <c r="ER172" s="926"/>
      <c r="ES172" s="926"/>
      <c r="ET172" s="926"/>
      <c r="EU172" s="926"/>
      <c r="EV172" s="926"/>
      <c r="EW172" s="926"/>
      <c r="EX172" s="926"/>
      <c r="EY172" s="926"/>
      <c r="EZ172" s="926"/>
      <c r="FA172" s="926"/>
      <c r="FB172" s="926"/>
      <c r="FC172" s="926"/>
      <c r="FD172" s="926"/>
      <c r="FE172" s="926"/>
      <c r="FF172" s="926"/>
      <c r="FG172" s="926"/>
      <c r="FH172" s="926"/>
      <c r="FI172" s="926"/>
      <c r="FJ172" s="926"/>
      <c r="FK172" s="926"/>
      <c r="FL172" s="926"/>
      <c r="FM172" s="926"/>
      <c r="FN172" s="926"/>
      <c r="FO172" s="926"/>
      <c r="FP172" s="926"/>
      <c r="FQ172" s="926"/>
      <c r="FR172" s="926"/>
      <c r="FS172" s="926"/>
      <c r="FT172" s="926"/>
      <c r="FU172" s="926"/>
      <c r="FV172" s="926"/>
      <c r="FW172" s="926"/>
      <c r="FX172" s="926"/>
      <c r="FY172" s="926"/>
      <c r="FZ172" s="926"/>
      <c r="GA172" s="926"/>
      <c r="GB172" s="926"/>
      <c r="GC172" s="926"/>
      <c r="GD172" s="926"/>
      <c r="GE172" s="926"/>
      <c r="GF172" s="926"/>
      <c r="GG172" s="926"/>
      <c r="GH172" s="926"/>
      <c r="GI172" s="926"/>
      <c r="GJ172" s="926"/>
      <c r="GK172" s="926"/>
      <c r="GL172" s="926"/>
      <c r="GM172" s="926"/>
      <c r="GN172" s="926"/>
      <c r="GO172" s="926"/>
      <c r="GP172" s="926"/>
      <c r="GQ172" s="926"/>
      <c r="GR172" s="926"/>
      <c r="GS172" s="926"/>
      <c r="GT172" s="926"/>
      <c r="GU172" s="926"/>
      <c r="GV172" s="926"/>
      <c r="GW172" s="926"/>
      <c r="GX172" s="926"/>
      <c r="GY172" s="926"/>
      <c r="GZ172" s="926"/>
      <c r="HA172" s="926"/>
      <c r="HB172" s="926"/>
      <c r="HC172" s="926"/>
      <c r="HD172" s="926"/>
      <c r="HE172" s="926"/>
      <c r="HF172" s="926"/>
      <c r="HG172" s="926"/>
      <c r="HH172" s="926"/>
      <c r="HI172" s="926"/>
      <c r="HJ172" s="926"/>
      <c r="HK172" s="926"/>
      <c r="HL172" s="926"/>
      <c r="HM172" s="926"/>
      <c r="HN172" s="926"/>
      <c r="HO172" s="926"/>
      <c r="HP172" s="926"/>
      <c r="HQ172" s="926"/>
      <c r="HR172" s="926"/>
      <c r="HS172" s="926"/>
      <c r="HT172" s="926"/>
      <c r="HU172" s="926"/>
      <c r="HV172" s="926"/>
      <c r="HW172" s="926"/>
      <c r="HX172" s="926"/>
      <c r="HY172" s="926"/>
      <c r="HZ172" s="926"/>
      <c r="IA172" s="926"/>
      <c r="IB172" s="926"/>
      <c r="IC172" s="926"/>
      <c r="ID172" s="926"/>
      <c r="IE172" s="926"/>
      <c r="IF172" s="926"/>
      <c r="IG172" s="926"/>
      <c r="IH172" s="926"/>
      <c r="II172" s="926"/>
      <c r="IJ172" s="926"/>
      <c r="IK172" s="926"/>
      <c r="IL172" s="926"/>
      <c r="IM172" s="926"/>
      <c r="IN172" s="926"/>
      <c r="IO172" s="926"/>
      <c r="IP172" s="926"/>
      <c r="IQ172" s="926"/>
      <c r="IR172" s="926"/>
      <c r="IS172" s="926"/>
      <c r="IT172" s="926"/>
      <c r="IU172" s="926"/>
      <c r="IV172" s="926"/>
    </row>
    <row r="173" spans="1:256" s="1183" customFormat="1" ht="15" customHeight="1">
      <c r="A173" s="1018"/>
      <c r="B173" s="1018"/>
      <c r="C173" s="1018"/>
      <c r="D173" s="1103"/>
      <c r="E173" s="1103"/>
      <c r="F173" s="1103"/>
      <c r="G173" s="1021"/>
      <c r="H173" s="1021"/>
      <c r="I173" s="926"/>
      <c r="J173" s="1022"/>
      <c r="K173" s="926"/>
      <c r="L173" s="926"/>
      <c r="M173" s="1022"/>
      <c r="N173" s="926"/>
      <c r="O173" s="926"/>
      <c r="P173" s="926"/>
      <c r="Q173" s="926"/>
      <c r="R173" s="926"/>
      <c r="S173" s="926"/>
      <c r="T173" s="926"/>
      <c r="U173" s="926"/>
      <c r="V173" s="926"/>
      <c r="W173" s="926"/>
      <c r="X173" s="926"/>
      <c r="Y173" s="926"/>
      <c r="Z173" s="926"/>
      <c r="AA173" s="926"/>
      <c r="AB173" s="926"/>
      <c r="AC173" s="926"/>
      <c r="AD173" s="926"/>
      <c r="AE173" s="926"/>
      <c r="AF173" s="926"/>
      <c r="AG173" s="926"/>
      <c r="AH173" s="926"/>
      <c r="AI173" s="926"/>
      <c r="AJ173" s="926"/>
      <c r="AK173" s="926"/>
      <c r="AL173" s="926"/>
      <c r="AM173" s="926"/>
      <c r="AN173" s="926"/>
      <c r="AO173" s="926"/>
      <c r="AP173" s="926"/>
      <c r="AQ173" s="926"/>
      <c r="AR173" s="926"/>
      <c r="AS173" s="926"/>
      <c r="AT173" s="926"/>
      <c r="AU173" s="926"/>
      <c r="AV173" s="926"/>
      <c r="AW173" s="926"/>
      <c r="AX173" s="926"/>
      <c r="AY173" s="926"/>
      <c r="AZ173" s="926"/>
      <c r="BA173" s="926"/>
      <c r="BB173" s="926"/>
      <c r="BC173" s="926"/>
      <c r="BD173" s="926"/>
      <c r="BE173" s="926"/>
      <c r="BF173" s="926"/>
      <c r="BG173" s="926"/>
      <c r="BH173" s="926"/>
      <c r="BI173" s="926"/>
      <c r="BJ173" s="926"/>
      <c r="BK173" s="926"/>
      <c r="BL173" s="926"/>
      <c r="BM173" s="926"/>
      <c r="BN173" s="926"/>
      <c r="BO173" s="926"/>
      <c r="BP173" s="926"/>
      <c r="BQ173" s="926"/>
      <c r="BR173" s="926"/>
      <c r="BS173" s="926"/>
      <c r="BT173" s="926"/>
      <c r="BU173" s="926"/>
      <c r="BV173" s="926"/>
      <c r="BW173" s="926"/>
      <c r="BX173" s="926"/>
      <c r="BY173" s="926"/>
      <c r="BZ173" s="926"/>
      <c r="CA173" s="926"/>
      <c r="CB173" s="926"/>
      <c r="CC173" s="926"/>
      <c r="CD173" s="926"/>
      <c r="CE173" s="926"/>
      <c r="CF173" s="926"/>
      <c r="CG173" s="926"/>
      <c r="CH173" s="926"/>
      <c r="CI173" s="926"/>
      <c r="CJ173" s="926"/>
      <c r="CK173" s="926"/>
      <c r="CL173" s="926"/>
      <c r="CM173" s="926"/>
      <c r="CN173" s="926"/>
      <c r="CO173" s="926"/>
      <c r="CP173" s="926"/>
      <c r="CQ173" s="926"/>
      <c r="CR173" s="926"/>
      <c r="CS173" s="926"/>
      <c r="CT173" s="926"/>
      <c r="CU173" s="926"/>
      <c r="CV173" s="926"/>
      <c r="CW173" s="926"/>
      <c r="CX173" s="926"/>
      <c r="CY173" s="926"/>
      <c r="CZ173" s="926"/>
      <c r="DA173" s="926"/>
      <c r="DB173" s="926"/>
      <c r="DC173" s="926"/>
      <c r="DD173" s="926"/>
      <c r="DE173" s="926"/>
      <c r="DF173" s="926"/>
      <c r="DG173" s="926"/>
      <c r="DH173" s="926"/>
      <c r="DI173" s="926"/>
      <c r="DJ173" s="926"/>
      <c r="DK173" s="926"/>
      <c r="DL173" s="926"/>
      <c r="DM173" s="926"/>
      <c r="DN173" s="926"/>
      <c r="DO173" s="926"/>
      <c r="DP173" s="926"/>
      <c r="DQ173" s="926"/>
      <c r="DR173" s="926"/>
      <c r="DS173" s="926"/>
      <c r="DT173" s="926"/>
      <c r="DU173" s="926"/>
      <c r="DV173" s="926"/>
      <c r="DW173" s="926"/>
      <c r="DX173" s="926"/>
      <c r="DY173" s="926"/>
      <c r="DZ173" s="926"/>
      <c r="EA173" s="926"/>
      <c r="EB173" s="926"/>
      <c r="EC173" s="926"/>
      <c r="ED173" s="926"/>
      <c r="EE173" s="926"/>
      <c r="EF173" s="926"/>
      <c r="EG173" s="926"/>
      <c r="EH173" s="926"/>
      <c r="EI173" s="926"/>
      <c r="EJ173" s="926"/>
      <c r="EK173" s="926"/>
      <c r="EL173" s="926"/>
      <c r="EM173" s="926"/>
      <c r="EN173" s="926"/>
      <c r="EO173" s="926"/>
      <c r="EP173" s="926"/>
      <c r="EQ173" s="926"/>
      <c r="ER173" s="926"/>
      <c r="ES173" s="926"/>
      <c r="ET173" s="926"/>
      <c r="EU173" s="926"/>
      <c r="EV173" s="926"/>
      <c r="EW173" s="926"/>
      <c r="EX173" s="926"/>
      <c r="EY173" s="926"/>
      <c r="EZ173" s="926"/>
      <c r="FA173" s="926"/>
      <c r="FB173" s="926"/>
      <c r="FC173" s="926"/>
      <c r="FD173" s="926"/>
      <c r="FE173" s="926"/>
      <c r="FF173" s="926"/>
      <c r="FG173" s="926"/>
      <c r="FH173" s="926"/>
      <c r="FI173" s="926"/>
      <c r="FJ173" s="926"/>
      <c r="FK173" s="926"/>
      <c r="FL173" s="926"/>
      <c r="FM173" s="926"/>
      <c r="FN173" s="926"/>
      <c r="FO173" s="926"/>
      <c r="FP173" s="926"/>
      <c r="FQ173" s="926"/>
      <c r="FR173" s="926"/>
      <c r="FS173" s="926"/>
      <c r="FT173" s="926"/>
      <c r="FU173" s="926"/>
      <c r="FV173" s="926"/>
      <c r="FW173" s="926"/>
      <c r="FX173" s="926"/>
      <c r="FY173" s="926"/>
      <c r="FZ173" s="926"/>
      <c r="GA173" s="926"/>
      <c r="GB173" s="926"/>
      <c r="GC173" s="926"/>
      <c r="GD173" s="926"/>
      <c r="GE173" s="926"/>
      <c r="GF173" s="926"/>
      <c r="GG173" s="926"/>
      <c r="GH173" s="926"/>
      <c r="GI173" s="926"/>
      <c r="GJ173" s="926"/>
      <c r="GK173" s="926"/>
      <c r="GL173" s="926"/>
      <c r="GM173" s="926"/>
      <c r="GN173" s="926"/>
      <c r="GO173" s="926"/>
      <c r="GP173" s="926"/>
      <c r="GQ173" s="926"/>
      <c r="GR173" s="926"/>
      <c r="GS173" s="926"/>
      <c r="GT173" s="926"/>
      <c r="GU173" s="926"/>
      <c r="GV173" s="926"/>
      <c r="GW173" s="926"/>
      <c r="GX173" s="926"/>
      <c r="GY173" s="926"/>
      <c r="GZ173" s="926"/>
      <c r="HA173" s="926"/>
      <c r="HB173" s="926"/>
      <c r="HC173" s="926"/>
      <c r="HD173" s="926"/>
      <c r="HE173" s="926"/>
      <c r="HF173" s="926"/>
      <c r="HG173" s="926"/>
      <c r="HH173" s="926"/>
      <c r="HI173" s="926"/>
      <c r="HJ173" s="926"/>
      <c r="HK173" s="926"/>
      <c r="HL173" s="926"/>
      <c r="HM173" s="926"/>
      <c r="HN173" s="926"/>
      <c r="HO173" s="926"/>
      <c r="HP173" s="926"/>
      <c r="HQ173" s="926"/>
      <c r="HR173" s="926"/>
      <c r="HS173" s="926"/>
      <c r="HT173" s="926"/>
      <c r="HU173" s="926"/>
      <c r="HV173" s="926"/>
      <c r="HW173" s="926"/>
      <c r="HX173" s="926"/>
      <c r="HY173" s="926"/>
      <c r="HZ173" s="926"/>
      <c r="IA173" s="926"/>
      <c r="IB173" s="926"/>
      <c r="IC173" s="926"/>
      <c r="ID173" s="926"/>
      <c r="IE173" s="926"/>
      <c r="IF173" s="926"/>
      <c r="IG173" s="926"/>
      <c r="IH173" s="926"/>
      <c r="II173" s="926"/>
      <c r="IJ173" s="926"/>
      <c r="IK173" s="926"/>
      <c r="IL173" s="926"/>
      <c r="IM173" s="926"/>
      <c r="IN173" s="926"/>
      <c r="IO173" s="926"/>
      <c r="IP173" s="926"/>
      <c r="IQ173" s="926"/>
      <c r="IR173" s="926"/>
      <c r="IS173" s="926"/>
      <c r="IT173" s="926"/>
      <c r="IU173" s="926"/>
      <c r="IV173" s="926"/>
    </row>
    <row r="174" spans="1:256" s="1183" customFormat="1" ht="15" customHeight="1">
      <c r="A174" s="1018"/>
      <c r="B174" s="1018"/>
      <c r="C174" s="1018"/>
      <c r="D174" s="1103"/>
      <c r="E174" s="1103"/>
      <c r="F174" s="1103"/>
      <c r="G174" s="1021"/>
      <c r="H174" s="1021"/>
      <c r="I174" s="926"/>
      <c r="J174" s="1022"/>
      <c r="K174" s="926"/>
      <c r="L174" s="926"/>
      <c r="M174" s="1022"/>
      <c r="N174" s="926"/>
      <c r="O174" s="926"/>
      <c r="P174" s="926"/>
      <c r="Q174" s="926"/>
      <c r="R174" s="926"/>
      <c r="S174" s="926"/>
      <c r="T174" s="926"/>
      <c r="U174" s="926"/>
      <c r="V174" s="926"/>
      <c r="W174" s="926"/>
      <c r="X174" s="926"/>
      <c r="Y174" s="926"/>
      <c r="Z174" s="926"/>
      <c r="AA174" s="926"/>
      <c r="AB174" s="926"/>
      <c r="AC174" s="926"/>
      <c r="AD174" s="926"/>
      <c r="AE174" s="926"/>
      <c r="AF174" s="926"/>
      <c r="AG174" s="926"/>
      <c r="AH174" s="926"/>
      <c r="AI174" s="926"/>
      <c r="AJ174" s="926"/>
      <c r="AK174" s="926"/>
      <c r="AL174" s="926"/>
      <c r="AM174" s="926"/>
      <c r="AN174" s="926"/>
      <c r="AO174" s="926"/>
      <c r="AP174" s="926"/>
      <c r="AQ174" s="926"/>
      <c r="AR174" s="926"/>
      <c r="AS174" s="926"/>
      <c r="AT174" s="926"/>
      <c r="AU174" s="926"/>
      <c r="AV174" s="926"/>
      <c r="AW174" s="926"/>
      <c r="AX174" s="926"/>
      <c r="AY174" s="926"/>
      <c r="AZ174" s="926"/>
      <c r="BA174" s="926"/>
      <c r="BB174" s="926"/>
      <c r="BC174" s="926"/>
      <c r="BD174" s="926"/>
      <c r="BE174" s="926"/>
      <c r="BF174" s="926"/>
      <c r="BG174" s="926"/>
      <c r="BH174" s="926"/>
      <c r="BI174" s="926"/>
      <c r="BJ174" s="926"/>
      <c r="BK174" s="926"/>
      <c r="BL174" s="926"/>
      <c r="BM174" s="926"/>
      <c r="BN174" s="926"/>
      <c r="BO174" s="926"/>
      <c r="BP174" s="926"/>
      <c r="BQ174" s="926"/>
      <c r="BR174" s="926"/>
      <c r="BS174" s="926"/>
      <c r="BT174" s="926"/>
      <c r="BU174" s="926"/>
      <c r="BV174" s="926"/>
      <c r="BW174" s="926"/>
      <c r="BX174" s="926"/>
      <c r="BY174" s="926"/>
      <c r="BZ174" s="926"/>
      <c r="CA174" s="926"/>
      <c r="CB174" s="926"/>
      <c r="CC174" s="926"/>
      <c r="CD174" s="926"/>
      <c r="CE174" s="926"/>
      <c r="CF174" s="926"/>
      <c r="CG174" s="926"/>
      <c r="CH174" s="926"/>
      <c r="CI174" s="926"/>
      <c r="CJ174" s="926"/>
      <c r="CK174" s="926"/>
      <c r="CL174" s="926"/>
      <c r="CM174" s="926"/>
      <c r="CN174" s="926"/>
      <c r="CO174" s="926"/>
      <c r="CP174" s="926"/>
      <c r="CQ174" s="926"/>
      <c r="CR174" s="926"/>
      <c r="CS174" s="926"/>
      <c r="CT174" s="926"/>
      <c r="CU174" s="926"/>
      <c r="CV174" s="926"/>
      <c r="CW174" s="926"/>
      <c r="CX174" s="926"/>
      <c r="CY174" s="926"/>
      <c r="CZ174" s="926"/>
      <c r="DA174" s="926"/>
      <c r="DB174" s="926"/>
      <c r="DC174" s="926"/>
      <c r="DD174" s="926"/>
      <c r="DE174" s="926"/>
      <c r="DF174" s="926"/>
      <c r="DG174" s="926"/>
      <c r="DH174" s="926"/>
      <c r="DI174" s="926"/>
      <c r="DJ174" s="926"/>
      <c r="DK174" s="926"/>
      <c r="DL174" s="926"/>
      <c r="DM174" s="926"/>
      <c r="DN174" s="926"/>
      <c r="DO174" s="926"/>
      <c r="DP174" s="926"/>
      <c r="DQ174" s="926"/>
      <c r="DR174" s="926"/>
      <c r="DS174" s="926"/>
      <c r="DT174" s="926"/>
      <c r="DU174" s="926"/>
      <c r="DV174" s="926"/>
      <c r="DW174" s="926"/>
      <c r="DX174" s="926"/>
      <c r="DY174" s="926"/>
      <c r="DZ174" s="926"/>
      <c r="EA174" s="926"/>
      <c r="EB174" s="926"/>
      <c r="EC174" s="926"/>
      <c r="ED174" s="926"/>
      <c r="EE174" s="926"/>
      <c r="EF174" s="926"/>
      <c r="EG174" s="926"/>
      <c r="EH174" s="926"/>
      <c r="EI174" s="926"/>
      <c r="EJ174" s="926"/>
      <c r="EK174" s="926"/>
      <c r="EL174" s="926"/>
      <c r="EM174" s="926"/>
      <c r="EN174" s="926"/>
      <c r="EO174" s="926"/>
      <c r="EP174" s="926"/>
      <c r="EQ174" s="926"/>
      <c r="ER174" s="926"/>
      <c r="ES174" s="926"/>
      <c r="ET174" s="926"/>
      <c r="EU174" s="926"/>
      <c r="EV174" s="926"/>
      <c r="EW174" s="926"/>
      <c r="EX174" s="926"/>
      <c r="EY174" s="926"/>
      <c r="EZ174" s="926"/>
      <c r="FA174" s="926"/>
      <c r="FB174" s="926"/>
      <c r="FC174" s="926"/>
      <c r="FD174" s="926"/>
      <c r="FE174" s="926"/>
      <c r="FF174" s="926"/>
      <c r="FG174" s="926"/>
      <c r="FH174" s="926"/>
      <c r="FI174" s="926"/>
      <c r="FJ174" s="926"/>
      <c r="FK174" s="926"/>
      <c r="FL174" s="926"/>
      <c r="FM174" s="926"/>
      <c r="FN174" s="926"/>
      <c r="FO174" s="926"/>
      <c r="FP174" s="926"/>
      <c r="FQ174" s="926"/>
      <c r="FR174" s="926"/>
      <c r="FS174" s="926"/>
      <c r="FT174" s="926"/>
      <c r="FU174" s="926"/>
      <c r="FV174" s="926"/>
      <c r="FW174" s="926"/>
      <c r="FX174" s="926"/>
      <c r="FY174" s="926"/>
      <c r="FZ174" s="926"/>
      <c r="GA174" s="926"/>
      <c r="GB174" s="926"/>
      <c r="GC174" s="926"/>
      <c r="GD174" s="926"/>
      <c r="GE174" s="926"/>
      <c r="GF174" s="926"/>
      <c r="GG174" s="926"/>
      <c r="GH174" s="926"/>
      <c r="GI174" s="926"/>
      <c r="GJ174" s="926"/>
      <c r="GK174" s="926"/>
      <c r="GL174" s="926"/>
      <c r="GM174" s="926"/>
      <c r="GN174" s="926"/>
      <c r="GO174" s="926"/>
      <c r="GP174" s="926"/>
      <c r="GQ174" s="926"/>
      <c r="GR174" s="926"/>
      <c r="GS174" s="926"/>
      <c r="GT174" s="926"/>
      <c r="GU174" s="926"/>
      <c r="GV174" s="926"/>
      <c r="GW174" s="926"/>
      <c r="GX174" s="926"/>
      <c r="GY174" s="926"/>
      <c r="GZ174" s="926"/>
      <c r="HA174" s="926"/>
      <c r="HB174" s="926"/>
      <c r="HC174" s="926"/>
      <c r="HD174" s="926"/>
      <c r="HE174" s="926"/>
      <c r="HF174" s="926"/>
      <c r="HG174" s="926"/>
      <c r="HH174" s="926"/>
      <c r="HI174" s="926"/>
      <c r="HJ174" s="926"/>
      <c r="HK174" s="926"/>
      <c r="HL174" s="926"/>
      <c r="HM174" s="926"/>
      <c r="HN174" s="926"/>
      <c r="HO174" s="926"/>
      <c r="HP174" s="926"/>
      <c r="HQ174" s="926"/>
      <c r="HR174" s="926"/>
      <c r="HS174" s="926"/>
      <c r="HT174" s="926"/>
      <c r="HU174" s="926"/>
      <c r="HV174" s="926"/>
      <c r="HW174" s="926"/>
      <c r="HX174" s="926"/>
      <c r="HY174" s="926"/>
      <c r="HZ174" s="926"/>
      <c r="IA174" s="926"/>
      <c r="IB174" s="926"/>
      <c r="IC174" s="926"/>
      <c r="ID174" s="926"/>
      <c r="IE174" s="926"/>
      <c r="IF174" s="926"/>
      <c r="IG174" s="926"/>
      <c r="IH174" s="926"/>
      <c r="II174" s="926"/>
      <c r="IJ174" s="926"/>
      <c r="IK174" s="926"/>
      <c r="IL174" s="926"/>
      <c r="IM174" s="926"/>
      <c r="IN174" s="926"/>
      <c r="IO174" s="926"/>
      <c r="IP174" s="926"/>
      <c r="IQ174" s="926"/>
      <c r="IR174" s="926"/>
      <c r="IS174" s="926"/>
      <c r="IT174" s="926"/>
      <c r="IU174" s="926"/>
      <c r="IV174" s="926"/>
    </row>
    <row r="175" spans="1:256" s="1183" customFormat="1" ht="15" customHeight="1">
      <c r="A175" s="1018"/>
      <c r="B175" s="1018"/>
      <c r="C175" s="1018"/>
      <c r="D175" s="1103"/>
      <c r="E175" s="1103"/>
      <c r="F175" s="1103"/>
      <c r="G175" s="1021"/>
      <c r="H175" s="1021"/>
      <c r="I175" s="926"/>
      <c r="J175" s="1022"/>
      <c r="K175" s="926"/>
      <c r="L175" s="926"/>
      <c r="M175" s="1022"/>
      <c r="N175" s="926"/>
      <c r="O175" s="926"/>
      <c r="P175" s="926"/>
      <c r="Q175" s="926"/>
      <c r="R175" s="926"/>
      <c r="S175" s="926"/>
      <c r="T175" s="926"/>
      <c r="U175" s="926"/>
      <c r="V175" s="926"/>
      <c r="W175" s="926"/>
      <c r="X175" s="926"/>
      <c r="Y175" s="926"/>
      <c r="Z175" s="926"/>
      <c r="AA175" s="926"/>
      <c r="AB175" s="926"/>
      <c r="AC175" s="926"/>
      <c r="AD175" s="926"/>
      <c r="AE175" s="926"/>
      <c r="AF175" s="926"/>
      <c r="AG175" s="926"/>
      <c r="AH175" s="926"/>
      <c r="AI175" s="926"/>
      <c r="AJ175" s="926"/>
      <c r="AK175" s="926"/>
      <c r="AL175" s="926"/>
      <c r="AM175" s="926"/>
      <c r="AN175" s="926"/>
      <c r="AO175" s="926"/>
      <c r="AP175" s="926"/>
      <c r="AQ175" s="926"/>
      <c r="AR175" s="926"/>
      <c r="AS175" s="926"/>
      <c r="AT175" s="926"/>
      <c r="AU175" s="926"/>
      <c r="AV175" s="926"/>
      <c r="AW175" s="926"/>
      <c r="AX175" s="926"/>
      <c r="AY175" s="926"/>
      <c r="AZ175" s="926"/>
      <c r="BA175" s="926"/>
      <c r="BB175" s="926"/>
      <c r="BC175" s="926"/>
      <c r="BD175" s="926"/>
      <c r="BE175" s="926"/>
      <c r="BF175" s="926"/>
      <c r="BG175" s="926"/>
      <c r="BH175" s="926"/>
      <c r="BI175" s="926"/>
      <c r="BJ175" s="926"/>
      <c r="BK175" s="926"/>
      <c r="BL175" s="926"/>
      <c r="BM175" s="926"/>
      <c r="BN175" s="926"/>
      <c r="BO175" s="926"/>
      <c r="BP175" s="926"/>
      <c r="BQ175" s="926"/>
      <c r="BR175" s="926"/>
      <c r="BS175" s="926"/>
      <c r="BT175" s="926"/>
      <c r="BU175" s="926"/>
      <c r="BV175" s="926"/>
      <c r="BW175" s="926"/>
      <c r="BX175" s="926"/>
      <c r="BY175" s="926"/>
      <c r="BZ175" s="926"/>
      <c r="CA175" s="926"/>
      <c r="CB175" s="926"/>
      <c r="CC175" s="926"/>
      <c r="CD175" s="926"/>
      <c r="CE175" s="926"/>
      <c r="CF175" s="926"/>
      <c r="CG175" s="926"/>
      <c r="CH175" s="926"/>
      <c r="CI175" s="926"/>
      <c r="CJ175" s="926"/>
      <c r="CK175" s="926"/>
      <c r="CL175" s="926"/>
      <c r="CM175" s="926"/>
      <c r="CN175" s="926"/>
      <c r="CO175" s="926"/>
      <c r="CP175" s="926"/>
      <c r="CQ175" s="926"/>
      <c r="CR175" s="926"/>
      <c r="CS175" s="926"/>
      <c r="CT175" s="926"/>
      <c r="CU175" s="926"/>
      <c r="CV175" s="926"/>
      <c r="CW175" s="926"/>
      <c r="CX175" s="926"/>
      <c r="CY175" s="926"/>
      <c r="CZ175" s="926"/>
      <c r="DA175" s="926"/>
      <c r="DB175" s="926"/>
      <c r="DC175" s="926"/>
      <c r="DD175" s="926"/>
      <c r="DE175" s="926"/>
      <c r="DF175" s="926"/>
      <c r="DG175" s="926"/>
      <c r="DH175" s="926"/>
      <c r="DI175" s="926"/>
      <c r="DJ175" s="926"/>
      <c r="DK175" s="926"/>
      <c r="DL175" s="926"/>
      <c r="DM175" s="926"/>
      <c r="DN175" s="926"/>
      <c r="DO175" s="926"/>
      <c r="DP175" s="926"/>
      <c r="DQ175" s="926"/>
      <c r="DR175" s="926"/>
      <c r="DS175" s="926"/>
      <c r="DT175" s="926"/>
      <c r="DU175" s="926"/>
      <c r="DV175" s="926"/>
      <c r="DW175" s="926"/>
      <c r="DX175" s="926"/>
      <c r="DY175" s="926"/>
      <c r="DZ175" s="926"/>
      <c r="EA175" s="926"/>
      <c r="EB175" s="926"/>
      <c r="EC175" s="926"/>
      <c r="ED175" s="926"/>
      <c r="EE175" s="926"/>
      <c r="EF175" s="926"/>
      <c r="EG175" s="926"/>
      <c r="EH175" s="926"/>
      <c r="EI175" s="926"/>
      <c r="EJ175" s="926"/>
      <c r="EK175" s="926"/>
      <c r="EL175" s="926"/>
      <c r="EM175" s="926"/>
      <c r="EN175" s="926"/>
      <c r="EO175" s="926"/>
      <c r="EP175" s="926"/>
      <c r="EQ175" s="926"/>
      <c r="ER175" s="926"/>
      <c r="ES175" s="926"/>
      <c r="ET175" s="926"/>
      <c r="EU175" s="926"/>
      <c r="EV175" s="926"/>
      <c r="EW175" s="926"/>
      <c r="EX175" s="926"/>
      <c r="EY175" s="926"/>
      <c r="EZ175" s="926"/>
      <c r="FA175" s="926"/>
      <c r="FB175" s="926"/>
      <c r="FC175" s="926"/>
      <c r="FD175" s="926"/>
      <c r="FE175" s="926"/>
      <c r="FF175" s="926"/>
      <c r="FG175" s="926"/>
      <c r="FH175" s="926"/>
      <c r="FI175" s="926"/>
      <c r="FJ175" s="926"/>
      <c r="FK175" s="926"/>
      <c r="FL175" s="926"/>
      <c r="FM175" s="926"/>
      <c r="FN175" s="926"/>
      <c r="FO175" s="926"/>
      <c r="FP175" s="926"/>
      <c r="FQ175" s="926"/>
      <c r="FR175" s="926"/>
      <c r="FS175" s="926"/>
      <c r="FT175" s="926"/>
      <c r="FU175" s="926"/>
      <c r="FV175" s="926"/>
      <c r="FW175" s="926"/>
      <c r="FX175" s="926"/>
      <c r="FY175" s="926"/>
      <c r="FZ175" s="926"/>
      <c r="GA175" s="926"/>
      <c r="GB175" s="926"/>
      <c r="GC175" s="926"/>
      <c r="GD175" s="926"/>
      <c r="GE175" s="926"/>
      <c r="GF175" s="926"/>
      <c r="GG175" s="926"/>
      <c r="GH175" s="926"/>
      <c r="GI175" s="926"/>
      <c r="GJ175" s="926"/>
      <c r="GK175" s="926"/>
      <c r="GL175" s="926"/>
      <c r="GM175" s="926"/>
      <c r="GN175" s="926"/>
      <c r="GO175" s="926"/>
      <c r="GP175" s="926"/>
      <c r="GQ175" s="926"/>
      <c r="GR175" s="926"/>
      <c r="GS175" s="926"/>
      <c r="GT175" s="926"/>
      <c r="GU175" s="926"/>
      <c r="GV175" s="926"/>
      <c r="GW175" s="926"/>
      <c r="GX175" s="926"/>
      <c r="GY175" s="926"/>
      <c r="GZ175" s="926"/>
      <c r="HA175" s="926"/>
      <c r="HB175" s="926"/>
      <c r="HC175" s="926"/>
      <c r="HD175" s="926"/>
      <c r="HE175" s="926"/>
      <c r="HF175" s="926"/>
      <c r="HG175" s="926"/>
      <c r="HH175" s="926"/>
      <c r="HI175" s="926"/>
      <c r="HJ175" s="926"/>
      <c r="HK175" s="926"/>
      <c r="HL175" s="926"/>
      <c r="HM175" s="926"/>
      <c r="HN175" s="926"/>
      <c r="HO175" s="926"/>
      <c r="HP175" s="926"/>
      <c r="HQ175" s="926"/>
      <c r="HR175" s="926"/>
      <c r="HS175" s="926"/>
      <c r="HT175" s="926"/>
      <c r="HU175" s="926"/>
      <c r="HV175" s="926"/>
      <c r="HW175" s="926"/>
      <c r="HX175" s="926"/>
      <c r="HY175" s="926"/>
      <c r="HZ175" s="926"/>
      <c r="IA175" s="926"/>
      <c r="IB175" s="926"/>
      <c r="IC175" s="926"/>
      <c r="ID175" s="926"/>
      <c r="IE175" s="926"/>
      <c r="IF175" s="926"/>
      <c r="IG175" s="926"/>
      <c r="IH175" s="926"/>
      <c r="II175" s="926"/>
      <c r="IJ175" s="926"/>
      <c r="IK175" s="926"/>
      <c r="IL175" s="926"/>
      <c r="IM175" s="926"/>
      <c r="IN175" s="926"/>
      <c r="IO175" s="926"/>
      <c r="IP175" s="926"/>
      <c r="IQ175" s="926"/>
      <c r="IR175" s="926"/>
      <c r="IS175" s="926"/>
      <c r="IT175" s="926"/>
      <c r="IU175" s="926"/>
      <c r="IV175" s="926"/>
    </row>
    <row r="176" spans="1:256" s="1183" customFormat="1" ht="15" customHeight="1">
      <c r="A176" s="1018"/>
      <c r="B176" s="1018"/>
      <c r="C176" s="1018"/>
      <c r="D176" s="1103"/>
      <c r="E176" s="1103"/>
      <c r="F176" s="1103"/>
      <c r="G176" s="1021"/>
      <c r="H176" s="1021"/>
      <c r="I176" s="926"/>
      <c r="J176" s="1022"/>
      <c r="K176" s="926"/>
      <c r="L176" s="926"/>
      <c r="M176" s="1022"/>
      <c r="N176" s="926"/>
      <c r="O176" s="926"/>
      <c r="P176" s="926"/>
      <c r="Q176" s="926"/>
      <c r="R176" s="926"/>
      <c r="S176" s="926"/>
      <c r="T176" s="926"/>
      <c r="U176" s="926"/>
      <c r="V176" s="926"/>
      <c r="W176" s="926"/>
      <c r="X176" s="926"/>
      <c r="Y176" s="926"/>
      <c r="Z176" s="926"/>
      <c r="AA176" s="926"/>
      <c r="AB176" s="926"/>
      <c r="AC176" s="926"/>
      <c r="AD176" s="926"/>
      <c r="AE176" s="926"/>
      <c r="AF176" s="926"/>
      <c r="AG176" s="926"/>
      <c r="AH176" s="926"/>
      <c r="AI176" s="926"/>
      <c r="AJ176" s="926"/>
      <c r="AK176" s="926"/>
      <c r="AL176" s="926"/>
      <c r="AM176" s="926"/>
      <c r="AN176" s="926"/>
      <c r="AO176" s="926"/>
      <c r="AP176" s="926"/>
      <c r="AQ176" s="926"/>
      <c r="AR176" s="926"/>
      <c r="AS176" s="926"/>
      <c r="AT176" s="926"/>
      <c r="AU176" s="926"/>
      <c r="AV176" s="926"/>
      <c r="AW176" s="926"/>
      <c r="AX176" s="926"/>
      <c r="AY176" s="926"/>
      <c r="AZ176" s="926"/>
      <c r="BA176" s="926"/>
      <c r="BB176" s="926"/>
      <c r="BC176" s="926"/>
      <c r="BD176" s="926"/>
      <c r="BE176" s="926"/>
      <c r="BF176" s="926"/>
      <c r="BG176" s="926"/>
      <c r="BH176" s="926"/>
      <c r="BI176" s="926"/>
      <c r="BJ176" s="926"/>
      <c r="BK176" s="926"/>
      <c r="BL176" s="926"/>
      <c r="BM176" s="926"/>
      <c r="BN176" s="926"/>
      <c r="BO176" s="926"/>
      <c r="BP176" s="926"/>
      <c r="BQ176" s="926"/>
      <c r="BR176" s="926"/>
      <c r="BS176" s="926"/>
      <c r="BT176" s="926"/>
      <c r="BU176" s="926"/>
      <c r="BV176" s="926"/>
      <c r="BW176" s="926"/>
      <c r="BX176" s="926"/>
      <c r="BY176" s="926"/>
      <c r="BZ176" s="926"/>
      <c r="CA176" s="926"/>
      <c r="CB176" s="926"/>
      <c r="CC176" s="926"/>
      <c r="CD176" s="926"/>
      <c r="CE176" s="926"/>
      <c r="CF176" s="926"/>
      <c r="CG176" s="926"/>
      <c r="CH176" s="926"/>
      <c r="CI176" s="926"/>
      <c r="CJ176" s="926"/>
      <c r="CK176" s="926"/>
      <c r="CL176" s="926"/>
      <c r="CM176" s="926"/>
      <c r="CN176" s="926"/>
      <c r="CO176" s="926"/>
      <c r="CP176" s="926"/>
      <c r="CQ176" s="926"/>
      <c r="CR176" s="926"/>
      <c r="CS176" s="926"/>
      <c r="CT176" s="926"/>
      <c r="CU176" s="926"/>
      <c r="CV176" s="926"/>
      <c r="CW176" s="926"/>
      <c r="CX176" s="926"/>
      <c r="CY176" s="926"/>
      <c r="CZ176" s="926"/>
      <c r="DA176" s="926"/>
      <c r="DB176" s="926"/>
      <c r="DC176" s="926"/>
      <c r="DD176" s="926"/>
      <c r="DE176" s="926"/>
      <c r="DF176" s="926"/>
      <c r="DG176" s="926"/>
      <c r="DH176" s="926"/>
      <c r="DI176" s="926"/>
      <c r="DJ176" s="926"/>
      <c r="DK176" s="926"/>
      <c r="DL176" s="926"/>
      <c r="DM176" s="926"/>
      <c r="DN176" s="926"/>
      <c r="DO176" s="926"/>
      <c r="DP176" s="926"/>
      <c r="DQ176" s="926"/>
      <c r="DR176" s="926"/>
      <c r="DS176" s="926"/>
      <c r="DT176" s="926"/>
      <c r="DU176" s="926"/>
      <c r="DV176" s="926"/>
      <c r="DW176" s="926"/>
      <c r="DX176" s="926"/>
      <c r="DY176" s="926"/>
      <c r="DZ176" s="926"/>
      <c r="EA176" s="926"/>
      <c r="EB176" s="926"/>
      <c r="EC176" s="926"/>
      <c r="ED176" s="926"/>
      <c r="EE176" s="926"/>
      <c r="EF176" s="926"/>
      <c r="EG176" s="926"/>
      <c r="EH176" s="926"/>
      <c r="EI176" s="926"/>
      <c r="EJ176" s="926"/>
      <c r="EK176" s="926"/>
      <c r="EL176" s="926"/>
      <c r="EM176" s="926"/>
      <c r="EN176" s="926"/>
      <c r="EO176" s="926"/>
      <c r="EP176" s="926"/>
      <c r="EQ176" s="926"/>
      <c r="ER176" s="926"/>
      <c r="ES176" s="926"/>
      <c r="ET176" s="926"/>
      <c r="EU176" s="926"/>
      <c r="EV176" s="926"/>
      <c r="EW176" s="926"/>
      <c r="EX176" s="926"/>
      <c r="EY176" s="926"/>
      <c r="EZ176" s="926"/>
      <c r="FA176" s="926"/>
      <c r="FB176" s="926"/>
      <c r="FC176" s="926"/>
      <c r="FD176" s="926"/>
      <c r="FE176" s="926"/>
      <c r="FF176" s="926"/>
      <c r="FG176" s="926"/>
      <c r="FH176" s="926"/>
      <c r="FI176" s="926"/>
      <c r="FJ176" s="926"/>
      <c r="FK176" s="926"/>
      <c r="FL176" s="926"/>
      <c r="FM176" s="926"/>
      <c r="FN176" s="926"/>
      <c r="FO176" s="926"/>
      <c r="FP176" s="926"/>
      <c r="FQ176" s="926"/>
      <c r="FR176" s="926"/>
      <c r="FS176" s="926"/>
      <c r="FT176" s="926"/>
      <c r="FU176" s="926"/>
      <c r="FV176" s="926"/>
      <c r="FW176" s="926"/>
      <c r="FX176" s="926"/>
      <c r="FY176" s="926"/>
      <c r="FZ176" s="926"/>
      <c r="GA176" s="926"/>
      <c r="GB176" s="926"/>
      <c r="GC176" s="926"/>
      <c r="GD176" s="926"/>
      <c r="GE176" s="926"/>
      <c r="GF176" s="926"/>
      <c r="GG176" s="926"/>
      <c r="GH176" s="926"/>
      <c r="GI176" s="926"/>
      <c r="GJ176" s="926"/>
      <c r="GK176" s="926"/>
      <c r="GL176" s="926"/>
      <c r="GM176" s="926"/>
      <c r="GN176" s="926"/>
      <c r="GO176" s="926"/>
      <c r="GP176" s="926"/>
      <c r="GQ176" s="926"/>
      <c r="GR176" s="926"/>
      <c r="GS176" s="926"/>
      <c r="GT176" s="926"/>
      <c r="GU176" s="926"/>
      <c r="GV176" s="926"/>
      <c r="GW176" s="926"/>
      <c r="GX176" s="926"/>
      <c r="GY176" s="926"/>
      <c r="GZ176" s="926"/>
      <c r="HA176" s="926"/>
      <c r="HB176" s="926"/>
      <c r="HC176" s="926"/>
      <c r="HD176" s="926"/>
      <c r="HE176" s="926"/>
      <c r="HF176" s="926"/>
      <c r="HG176" s="926"/>
      <c r="HH176" s="926"/>
      <c r="HI176" s="926"/>
      <c r="HJ176" s="926"/>
      <c r="HK176" s="926"/>
      <c r="HL176" s="926"/>
      <c r="HM176" s="926"/>
      <c r="HN176" s="926"/>
      <c r="HO176" s="926"/>
      <c r="HP176" s="926"/>
      <c r="HQ176" s="926"/>
      <c r="HR176" s="926"/>
      <c r="HS176" s="926"/>
      <c r="HT176" s="926"/>
      <c r="HU176" s="926"/>
      <c r="HV176" s="926"/>
      <c r="HW176" s="926"/>
      <c r="HX176" s="926"/>
      <c r="HY176" s="926"/>
      <c r="HZ176" s="926"/>
      <c r="IA176" s="926"/>
      <c r="IB176" s="926"/>
      <c r="IC176" s="926"/>
      <c r="ID176" s="926"/>
      <c r="IE176" s="926"/>
      <c r="IF176" s="926"/>
      <c r="IG176" s="926"/>
      <c r="IH176" s="926"/>
      <c r="II176" s="926"/>
      <c r="IJ176" s="926"/>
      <c r="IK176" s="926"/>
      <c r="IL176" s="926"/>
      <c r="IM176" s="926"/>
      <c r="IN176" s="926"/>
      <c r="IO176" s="926"/>
      <c r="IP176" s="926"/>
      <c r="IQ176" s="926"/>
      <c r="IR176" s="926"/>
      <c r="IS176" s="926"/>
      <c r="IT176" s="926"/>
      <c r="IU176" s="926"/>
      <c r="IV176" s="926"/>
    </row>
    <row r="177" spans="1:256" s="1183" customFormat="1" ht="15" customHeight="1">
      <c r="A177" s="1018"/>
      <c r="B177" s="1018"/>
      <c r="C177" s="1018"/>
      <c r="D177" s="1103"/>
      <c r="E177" s="1103"/>
      <c r="F177" s="1103"/>
      <c r="G177" s="1021"/>
      <c r="H177" s="1021"/>
      <c r="I177" s="926"/>
      <c r="J177" s="1022"/>
      <c r="K177" s="926"/>
      <c r="L177" s="926"/>
      <c r="M177" s="1022"/>
      <c r="N177" s="926"/>
      <c r="O177" s="926"/>
      <c r="P177" s="926"/>
      <c r="Q177" s="926"/>
      <c r="R177" s="926"/>
      <c r="S177" s="926"/>
      <c r="T177" s="926"/>
      <c r="U177" s="926"/>
      <c r="V177" s="926"/>
      <c r="W177" s="926"/>
      <c r="X177" s="926"/>
      <c r="Y177" s="926"/>
      <c r="Z177" s="926"/>
      <c r="AA177" s="926"/>
      <c r="AB177" s="926"/>
      <c r="AC177" s="926"/>
      <c r="AD177" s="926"/>
      <c r="AE177" s="926"/>
      <c r="AF177" s="926"/>
      <c r="AG177" s="926"/>
      <c r="AH177" s="926"/>
      <c r="AI177" s="926"/>
      <c r="AJ177" s="926"/>
      <c r="AK177" s="926"/>
      <c r="AL177" s="926"/>
      <c r="AM177" s="926"/>
      <c r="AN177" s="926"/>
      <c r="AO177" s="926"/>
      <c r="AP177" s="926"/>
      <c r="AQ177" s="926"/>
      <c r="AR177" s="926"/>
      <c r="AS177" s="926"/>
      <c r="AT177" s="926"/>
      <c r="AU177" s="926"/>
      <c r="AV177" s="926"/>
      <c r="AW177" s="926"/>
      <c r="AX177" s="926"/>
      <c r="AY177" s="926"/>
      <c r="AZ177" s="926"/>
      <c r="BA177" s="926"/>
      <c r="BB177" s="926"/>
      <c r="BC177" s="926"/>
      <c r="BD177" s="926"/>
      <c r="BE177" s="926"/>
      <c r="BF177" s="926"/>
      <c r="BG177" s="926"/>
      <c r="BH177" s="926"/>
      <c r="BI177" s="926"/>
      <c r="BJ177" s="926"/>
      <c r="BK177" s="926"/>
      <c r="BL177" s="926"/>
      <c r="BM177" s="926"/>
      <c r="BN177" s="926"/>
      <c r="BO177" s="926"/>
      <c r="BP177" s="926"/>
      <c r="BQ177" s="926"/>
      <c r="BR177" s="926"/>
      <c r="BS177" s="926"/>
      <c r="BT177" s="926"/>
      <c r="BU177" s="926"/>
      <c r="BV177" s="926"/>
      <c r="BW177" s="926"/>
      <c r="BX177" s="926"/>
      <c r="BY177" s="926"/>
      <c r="BZ177" s="926"/>
      <c r="CA177" s="926"/>
      <c r="CB177" s="926"/>
      <c r="CC177" s="926"/>
      <c r="CD177" s="926"/>
      <c r="CE177" s="926"/>
      <c r="CF177" s="926"/>
      <c r="CG177" s="926"/>
      <c r="CH177" s="926"/>
      <c r="CI177" s="926"/>
      <c r="CJ177" s="926"/>
      <c r="CK177" s="926"/>
      <c r="CL177" s="926"/>
      <c r="CM177" s="926"/>
      <c r="CN177" s="926"/>
      <c r="CO177" s="926"/>
      <c r="CP177" s="926"/>
      <c r="CQ177" s="926"/>
      <c r="CR177" s="926"/>
      <c r="CS177" s="926"/>
      <c r="CT177" s="926"/>
      <c r="CU177" s="926"/>
      <c r="CV177" s="926"/>
      <c r="CW177" s="926"/>
      <c r="CX177" s="926"/>
      <c r="CY177" s="926"/>
      <c r="CZ177" s="926"/>
      <c r="DA177" s="926"/>
      <c r="DB177" s="926"/>
      <c r="DC177" s="926"/>
      <c r="DD177" s="926"/>
      <c r="DE177" s="926"/>
      <c r="DF177" s="926"/>
      <c r="DG177" s="926"/>
      <c r="DH177" s="926"/>
      <c r="DI177" s="926"/>
      <c r="DJ177" s="926"/>
      <c r="DK177" s="926"/>
      <c r="DL177" s="926"/>
      <c r="DM177" s="926"/>
      <c r="DN177" s="926"/>
      <c r="DO177" s="926"/>
      <c r="DP177" s="926"/>
      <c r="DQ177" s="926"/>
      <c r="DR177" s="926"/>
      <c r="DS177" s="926"/>
      <c r="DT177" s="926"/>
      <c r="DU177" s="926"/>
      <c r="DV177" s="926"/>
      <c r="DW177" s="926"/>
      <c r="DX177" s="926"/>
      <c r="DY177" s="926"/>
      <c r="DZ177" s="926"/>
      <c r="EA177" s="926"/>
      <c r="EB177" s="926"/>
      <c r="EC177" s="926"/>
      <c r="ED177" s="926"/>
      <c r="EE177" s="926"/>
      <c r="EF177" s="926"/>
      <c r="EG177" s="926"/>
      <c r="EH177" s="926"/>
      <c r="EI177" s="926"/>
      <c r="EJ177" s="926"/>
      <c r="EK177" s="926"/>
      <c r="EL177" s="926"/>
      <c r="EM177" s="926"/>
      <c r="EN177" s="926"/>
      <c r="EO177" s="926"/>
      <c r="EP177" s="926"/>
      <c r="EQ177" s="926"/>
      <c r="ER177" s="926"/>
      <c r="ES177" s="926"/>
      <c r="ET177" s="926"/>
      <c r="EU177" s="926"/>
      <c r="EV177" s="926"/>
      <c r="EW177" s="926"/>
      <c r="EX177" s="926"/>
      <c r="EY177" s="926"/>
      <c r="EZ177" s="926"/>
      <c r="FA177" s="926"/>
      <c r="FB177" s="926"/>
      <c r="FC177" s="926"/>
      <c r="FD177" s="926"/>
      <c r="FE177" s="926"/>
      <c r="FF177" s="926"/>
      <c r="FG177" s="926"/>
      <c r="FH177" s="926"/>
      <c r="FI177" s="926"/>
      <c r="FJ177" s="926"/>
      <c r="FK177" s="926"/>
      <c r="FL177" s="926"/>
      <c r="FM177" s="926"/>
      <c r="FN177" s="926"/>
      <c r="FO177" s="926"/>
      <c r="FP177" s="926"/>
      <c r="FQ177" s="926"/>
      <c r="FR177" s="926"/>
      <c r="FS177" s="926"/>
      <c r="FT177" s="926"/>
      <c r="FU177" s="926"/>
      <c r="FV177" s="926"/>
      <c r="FW177" s="926"/>
      <c r="FX177" s="926"/>
      <c r="FY177" s="926"/>
      <c r="FZ177" s="926"/>
      <c r="GA177" s="926"/>
      <c r="GB177" s="926"/>
      <c r="GC177" s="926"/>
      <c r="GD177" s="926"/>
      <c r="GE177" s="926"/>
      <c r="GF177" s="926"/>
      <c r="GG177" s="926"/>
      <c r="GH177" s="926"/>
      <c r="GI177" s="926"/>
      <c r="GJ177" s="926"/>
      <c r="GK177" s="926"/>
      <c r="GL177" s="926"/>
      <c r="GM177" s="926"/>
      <c r="GN177" s="926"/>
      <c r="GO177" s="926"/>
      <c r="GP177" s="926"/>
      <c r="GQ177" s="926"/>
      <c r="GR177" s="926"/>
      <c r="GS177" s="926"/>
      <c r="GT177" s="926"/>
      <c r="GU177" s="926"/>
      <c r="GV177" s="926"/>
      <c r="GW177" s="926"/>
      <c r="GX177" s="926"/>
      <c r="GY177" s="926"/>
      <c r="GZ177" s="926"/>
      <c r="HA177" s="926"/>
      <c r="HB177" s="926"/>
      <c r="HC177" s="926"/>
      <c r="HD177" s="926"/>
      <c r="HE177" s="926"/>
      <c r="HF177" s="926"/>
      <c r="HG177" s="926"/>
      <c r="HH177" s="926"/>
      <c r="HI177" s="926"/>
      <c r="HJ177" s="926"/>
      <c r="HK177" s="926"/>
      <c r="HL177" s="926"/>
      <c r="HM177" s="926"/>
      <c r="HN177" s="926"/>
      <c r="HO177" s="926"/>
      <c r="HP177" s="926"/>
      <c r="HQ177" s="926"/>
      <c r="HR177" s="926"/>
      <c r="HS177" s="926"/>
      <c r="HT177" s="926"/>
      <c r="HU177" s="926"/>
      <c r="HV177" s="926"/>
      <c r="HW177" s="926"/>
      <c r="HX177" s="926"/>
      <c r="HY177" s="926"/>
      <c r="HZ177" s="926"/>
      <c r="IA177" s="926"/>
      <c r="IB177" s="926"/>
      <c r="IC177" s="926"/>
      <c r="ID177" s="926"/>
      <c r="IE177" s="926"/>
      <c r="IF177" s="926"/>
      <c r="IG177" s="926"/>
      <c r="IH177" s="926"/>
      <c r="II177" s="926"/>
      <c r="IJ177" s="926"/>
      <c r="IK177" s="926"/>
      <c r="IL177" s="926"/>
      <c r="IM177" s="926"/>
      <c r="IN177" s="926"/>
      <c r="IO177" s="926"/>
      <c r="IP177" s="926"/>
      <c r="IQ177" s="926"/>
      <c r="IR177" s="926"/>
      <c r="IS177" s="926"/>
      <c r="IT177" s="926"/>
      <c r="IU177" s="926"/>
      <c r="IV177" s="926"/>
    </row>
    <row r="178" spans="1:256" s="1183" customFormat="1" ht="15" customHeight="1">
      <c r="A178" s="1018"/>
      <c r="B178" s="1018"/>
      <c r="C178" s="1018"/>
      <c r="D178" s="1103"/>
      <c r="E178" s="1103"/>
      <c r="F178" s="1103"/>
      <c r="G178" s="1021"/>
      <c r="H178" s="1021"/>
      <c r="I178" s="926"/>
      <c r="J178" s="1022"/>
      <c r="K178" s="926"/>
      <c r="L178" s="926"/>
      <c r="M178" s="1022"/>
      <c r="N178" s="926"/>
      <c r="O178" s="926"/>
      <c r="P178" s="926"/>
      <c r="Q178" s="926"/>
      <c r="R178" s="926"/>
      <c r="S178" s="926"/>
      <c r="T178" s="926"/>
      <c r="U178" s="926"/>
      <c r="V178" s="926"/>
      <c r="W178" s="926"/>
      <c r="X178" s="926"/>
      <c r="Y178" s="926"/>
      <c r="Z178" s="926"/>
      <c r="AA178" s="926"/>
      <c r="AB178" s="926"/>
      <c r="AC178" s="926"/>
      <c r="AD178" s="926"/>
      <c r="AE178" s="926"/>
      <c r="AF178" s="926"/>
      <c r="AG178" s="926"/>
      <c r="AH178" s="926"/>
      <c r="AI178" s="926"/>
      <c r="AJ178" s="926"/>
      <c r="AK178" s="926"/>
      <c r="AL178" s="926"/>
      <c r="AM178" s="926"/>
      <c r="AN178" s="926"/>
      <c r="AO178" s="926"/>
      <c r="AP178" s="926"/>
      <c r="AQ178" s="926"/>
      <c r="AR178" s="926"/>
      <c r="AS178" s="926"/>
      <c r="AT178" s="926"/>
      <c r="AU178" s="926"/>
      <c r="AV178" s="926"/>
      <c r="AW178" s="926"/>
      <c r="AX178" s="926"/>
      <c r="AY178" s="926"/>
      <c r="AZ178" s="926"/>
      <c r="BA178" s="926"/>
      <c r="BB178" s="926"/>
      <c r="BC178" s="926"/>
      <c r="BD178" s="926"/>
      <c r="BE178" s="926"/>
      <c r="BF178" s="926"/>
      <c r="BG178" s="926"/>
      <c r="BH178" s="926"/>
      <c r="BI178" s="926"/>
      <c r="BJ178" s="926"/>
      <c r="BK178" s="926"/>
      <c r="BL178" s="926"/>
      <c r="BM178" s="926"/>
      <c r="BN178" s="926"/>
      <c r="BO178" s="926"/>
      <c r="BP178" s="926"/>
      <c r="BQ178" s="926"/>
      <c r="BR178" s="926"/>
      <c r="BS178" s="926"/>
      <c r="BT178" s="926"/>
      <c r="BU178" s="926"/>
      <c r="BV178" s="926"/>
      <c r="BW178" s="926"/>
      <c r="BX178" s="926"/>
      <c r="BY178" s="926"/>
      <c r="BZ178" s="926"/>
      <c r="CA178" s="926"/>
      <c r="CB178" s="926"/>
      <c r="CC178" s="926"/>
      <c r="CD178" s="926"/>
      <c r="CE178" s="926"/>
      <c r="CF178" s="926"/>
      <c r="CG178" s="926"/>
      <c r="CH178" s="926"/>
      <c r="CI178" s="926"/>
      <c r="CJ178" s="926"/>
      <c r="CK178" s="926"/>
      <c r="CL178" s="926"/>
      <c r="CM178" s="926"/>
      <c r="CN178" s="926"/>
      <c r="CO178" s="926"/>
      <c r="CP178" s="926"/>
      <c r="CQ178" s="926"/>
      <c r="CR178" s="926"/>
      <c r="CS178" s="926"/>
      <c r="CT178" s="926"/>
      <c r="CU178" s="926"/>
      <c r="CV178" s="926"/>
      <c r="CW178" s="926"/>
      <c r="CX178" s="926"/>
      <c r="CY178" s="926"/>
      <c r="CZ178" s="926"/>
      <c r="DA178" s="926"/>
      <c r="DB178" s="926"/>
      <c r="DC178" s="926"/>
      <c r="DD178" s="926"/>
      <c r="DE178" s="926"/>
      <c r="DF178" s="926"/>
      <c r="DG178" s="926"/>
      <c r="DH178" s="926"/>
      <c r="DI178" s="926"/>
      <c r="DJ178" s="926"/>
      <c r="DK178" s="926"/>
      <c r="DL178" s="926"/>
      <c r="DM178" s="926"/>
      <c r="DN178" s="926"/>
      <c r="DO178" s="926"/>
      <c r="DP178" s="926"/>
      <c r="DQ178" s="926"/>
      <c r="DR178" s="926"/>
      <c r="DS178" s="926"/>
      <c r="DT178" s="926"/>
      <c r="DU178" s="926"/>
      <c r="DV178" s="926"/>
      <c r="DW178" s="926"/>
      <c r="DX178" s="926"/>
      <c r="DY178" s="926"/>
      <c r="DZ178" s="926"/>
      <c r="EA178" s="926"/>
      <c r="EB178" s="926"/>
      <c r="EC178" s="926"/>
      <c r="ED178" s="926"/>
      <c r="EE178" s="926"/>
      <c r="EF178" s="926"/>
      <c r="EG178" s="926"/>
      <c r="EH178" s="926"/>
      <c r="EI178" s="926"/>
      <c r="EJ178" s="926"/>
      <c r="EK178" s="926"/>
      <c r="EL178" s="926"/>
      <c r="EM178" s="926"/>
      <c r="EN178" s="926"/>
      <c r="EO178" s="926"/>
      <c r="EP178" s="926"/>
      <c r="EQ178" s="926"/>
      <c r="ER178" s="926"/>
      <c r="ES178" s="926"/>
      <c r="ET178" s="926"/>
      <c r="EU178" s="926"/>
      <c r="EV178" s="926"/>
      <c r="EW178" s="926"/>
      <c r="EX178" s="926"/>
      <c r="EY178" s="926"/>
      <c r="EZ178" s="926"/>
      <c r="FA178" s="926"/>
      <c r="FB178" s="926"/>
      <c r="FC178" s="926"/>
      <c r="FD178" s="926"/>
      <c r="FE178" s="926"/>
      <c r="FF178" s="926"/>
      <c r="FG178" s="926"/>
      <c r="FH178" s="926"/>
      <c r="FI178" s="926"/>
      <c r="FJ178" s="926"/>
      <c r="FK178" s="926"/>
      <c r="FL178" s="926"/>
      <c r="FM178" s="926"/>
      <c r="FN178" s="926"/>
      <c r="FO178" s="926"/>
      <c r="FP178" s="926"/>
      <c r="FQ178" s="926"/>
      <c r="FR178" s="926"/>
      <c r="FS178" s="926"/>
      <c r="FT178" s="926"/>
      <c r="FU178" s="926"/>
      <c r="FV178" s="926"/>
      <c r="FW178" s="926"/>
      <c r="FX178" s="926"/>
      <c r="FY178" s="926"/>
      <c r="FZ178" s="926"/>
      <c r="GA178" s="926"/>
      <c r="GB178" s="926"/>
      <c r="GC178" s="926"/>
      <c r="GD178" s="926"/>
      <c r="GE178" s="926"/>
      <c r="GF178" s="926"/>
      <c r="GG178" s="926"/>
      <c r="GH178" s="926"/>
      <c r="GI178" s="926"/>
      <c r="GJ178" s="926"/>
      <c r="GK178" s="926"/>
      <c r="GL178" s="926"/>
      <c r="GM178" s="926"/>
      <c r="GN178" s="926"/>
      <c r="GO178" s="926"/>
      <c r="GP178" s="926"/>
      <c r="GQ178" s="926"/>
      <c r="GR178" s="926"/>
      <c r="GS178" s="926"/>
      <c r="GT178" s="926"/>
      <c r="GU178" s="926"/>
      <c r="GV178" s="926"/>
      <c r="GW178" s="926"/>
      <c r="GX178" s="926"/>
      <c r="GY178" s="926"/>
      <c r="GZ178" s="926"/>
      <c r="HA178" s="926"/>
      <c r="HB178" s="926"/>
      <c r="HC178" s="926"/>
      <c r="HD178" s="926"/>
      <c r="HE178" s="926"/>
      <c r="HF178" s="926"/>
      <c r="HG178" s="926"/>
      <c r="HH178" s="926"/>
      <c r="HI178" s="926"/>
      <c r="HJ178" s="926"/>
      <c r="HK178" s="926"/>
      <c r="HL178" s="926"/>
      <c r="HM178" s="926"/>
      <c r="HN178" s="926"/>
      <c r="HO178" s="926"/>
      <c r="HP178" s="926"/>
      <c r="HQ178" s="926"/>
      <c r="HR178" s="926"/>
      <c r="HS178" s="926"/>
      <c r="HT178" s="926"/>
      <c r="HU178" s="926"/>
      <c r="HV178" s="926"/>
      <c r="HW178" s="926"/>
      <c r="HX178" s="926"/>
      <c r="HY178" s="926"/>
      <c r="HZ178" s="926"/>
      <c r="IA178" s="926"/>
      <c r="IB178" s="926"/>
      <c r="IC178" s="926"/>
      <c r="ID178" s="926"/>
      <c r="IE178" s="926"/>
      <c r="IF178" s="926"/>
      <c r="IG178" s="926"/>
      <c r="IH178" s="926"/>
      <c r="II178" s="926"/>
      <c r="IJ178" s="926"/>
      <c r="IK178" s="926"/>
      <c r="IL178" s="926"/>
      <c r="IM178" s="926"/>
      <c r="IN178" s="926"/>
      <c r="IO178" s="926"/>
      <c r="IP178" s="926"/>
      <c r="IQ178" s="926"/>
      <c r="IR178" s="926"/>
      <c r="IS178" s="926"/>
      <c r="IT178" s="926"/>
      <c r="IU178" s="926"/>
      <c r="IV178" s="926"/>
    </row>
    <row r="179" spans="1:256" s="1183" customFormat="1" ht="15" customHeight="1">
      <c r="A179" s="1018"/>
      <c r="B179" s="1018"/>
      <c r="C179" s="1018"/>
      <c r="D179" s="1103"/>
      <c r="E179" s="1103"/>
      <c r="F179" s="1103"/>
      <c r="G179" s="1021"/>
      <c r="H179" s="1021"/>
      <c r="I179" s="926"/>
      <c r="J179" s="1022"/>
      <c r="K179" s="926"/>
      <c r="L179" s="926"/>
      <c r="M179" s="1022"/>
      <c r="N179" s="926"/>
      <c r="O179" s="926"/>
      <c r="P179" s="926"/>
      <c r="Q179" s="926"/>
      <c r="R179" s="926"/>
      <c r="S179" s="926"/>
      <c r="T179" s="926"/>
      <c r="U179" s="926"/>
      <c r="V179" s="926"/>
      <c r="W179" s="926"/>
      <c r="X179" s="926"/>
      <c r="Y179" s="926"/>
      <c r="Z179" s="926"/>
      <c r="AA179" s="926"/>
      <c r="AB179" s="926"/>
      <c r="AC179" s="926"/>
      <c r="AD179" s="926"/>
      <c r="AE179" s="926"/>
      <c r="AF179" s="926"/>
      <c r="AG179" s="926"/>
      <c r="AH179" s="926"/>
      <c r="AI179" s="926"/>
      <c r="AJ179" s="926"/>
      <c r="AK179" s="926"/>
      <c r="AL179" s="926"/>
      <c r="AM179" s="926"/>
      <c r="AN179" s="926"/>
      <c r="AO179" s="926"/>
      <c r="AP179" s="926"/>
      <c r="AQ179" s="926"/>
      <c r="AR179" s="926"/>
      <c r="AS179" s="926"/>
      <c r="AT179" s="926"/>
      <c r="AU179" s="926"/>
      <c r="AV179" s="926"/>
      <c r="AW179" s="926"/>
      <c r="AX179" s="926"/>
      <c r="AY179" s="926"/>
      <c r="AZ179" s="926"/>
      <c r="BA179" s="926"/>
      <c r="BB179" s="926"/>
      <c r="BC179" s="926"/>
      <c r="BD179" s="926"/>
      <c r="BE179" s="926"/>
      <c r="BF179" s="926"/>
      <c r="BG179" s="926"/>
      <c r="BH179" s="926"/>
      <c r="BI179" s="926"/>
      <c r="BJ179" s="926"/>
      <c r="BK179" s="926"/>
      <c r="BL179" s="926"/>
      <c r="BM179" s="926"/>
      <c r="BN179" s="926"/>
      <c r="BO179" s="926"/>
      <c r="BP179" s="926"/>
      <c r="BQ179" s="926"/>
      <c r="BR179" s="926"/>
      <c r="BS179" s="926"/>
      <c r="BT179" s="926"/>
      <c r="BU179" s="926"/>
      <c r="BV179" s="926"/>
      <c r="BW179" s="926"/>
      <c r="BX179" s="926"/>
      <c r="BY179" s="926"/>
      <c r="BZ179" s="926"/>
      <c r="CA179" s="926"/>
      <c r="CB179" s="926"/>
      <c r="CC179" s="926"/>
      <c r="CD179" s="926"/>
      <c r="CE179" s="926"/>
      <c r="CF179" s="926"/>
      <c r="CG179" s="926"/>
      <c r="CH179" s="926"/>
      <c r="CI179" s="926"/>
      <c r="CJ179" s="926"/>
      <c r="CK179" s="926"/>
      <c r="CL179" s="926"/>
      <c r="CM179" s="926"/>
      <c r="CN179" s="926"/>
      <c r="CO179" s="926"/>
      <c r="CP179" s="926"/>
      <c r="CQ179" s="926"/>
      <c r="CR179" s="926"/>
      <c r="CS179" s="926"/>
      <c r="CT179" s="926"/>
      <c r="CU179" s="926"/>
      <c r="CV179" s="926"/>
      <c r="CW179" s="926"/>
      <c r="CX179" s="926"/>
      <c r="CY179" s="926"/>
      <c r="CZ179" s="926"/>
      <c r="DA179" s="926"/>
      <c r="DB179" s="926"/>
      <c r="DC179" s="926"/>
      <c r="DD179" s="926"/>
      <c r="DE179" s="926"/>
      <c r="DF179" s="926"/>
      <c r="DG179" s="926"/>
      <c r="DH179" s="926"/>
      <c r="DI179" s="926"/>
      <c r="DJ179" s="926"/>
      <c r="DK179" s="926"/>
      <c r="DL179" s="926"/>
      <c r="DM179" s="926"/>
      <c r="DN179" s="926"/>
      <c r="DO179" s="926"/>
      <c r="DP179" s="926"/>
      <c r="DQ179" s="926"/>
      <c r="DR179" s="926"/>
      <c r="DS179" s="926"/>
      <c r="DT179" s="926"/>
      <c r="DU179" s="926"/>
      <c r="DV179" s="926"/>
      <c r="DW179" s="926"/>
      <c r="DX179" s="926"/>
      <c r="DY179" s="926"/>
      <c r="DZ179" s="926"/>
      <c r="EA179" s="926"/>
      <c r="EB179" s="926"/>
      <c r="EC179" s="926"/>
      <c r="ED179" s="926"/>
      <c r="EE179" s="926"/>
      <c r="EF179" s="926"/>
      <c r="EG179" s="926"/>
      <c r="EH179" s="926"/>
      <c r="EI179" s="926"/>
      <c r="EJ179" s="926"/>
      <c r="EK179" s="926"/>
      <c r="EL179" s="926"/>
      <c r="EM179" s="926"/>
      <c r="EN179" s="926"/>
      <c r="EO179" s="926"/>
      <c r="EP179" s="926"/>
      <c r="EQ179" s="926"/>
      <c r="ER179" s="926"/>
      <c r="ES179" s="926"/>
      <c r="ET179" s="926"/>
      <c r="EU179" s="926"/>
      <c r="EV179" s="926"/>
      <c r="EW179" s="926"/>
      <c r="EX179" s="926"/>
      <c r="EY179" s="926"/>
      <c r="EZ179" s="926"/>
      <c r="FA179" s="926"/>
      <c r="FB179" s="926"/>
      <c r="FC179" s="926"/>
      <c r="FD179" s="926"/>
      <c r="FE179" s="926"/>
      <c r="FF179" s="926"/>
      <c r="FG179" s="926"/>
      <c r="FH179" s="926"/>
      <c r="FI179" s="926"/>
      <c r="FJ179" s="926"/>
      <c r="FK179" s="926"/>
      <c r="FL179" s="926"/>
      <c r="FM179" s="926"/>
      <c r="FN179" s="926"/>
      <c r="FO179" s="926"/>
      <c r="FP179" s="926"/>
      <c r="FQ179" s="926"/>
      <c r="FR179" s="926"/>
      <c r="FS179" s="926"/>
      <c r="FT179" s="926"/>
      <c r="FU179" s="926"/>
      <c r="FV179" s="926"/>
      <c r="FW179" s="926"/>
      <c r="FX179" s="926"/>
      <c r="FY179" s="926"/>
      <c r="FZ179" s="926"/>
      <c r="GA179" s="926"/>
      <c r="GB179" s="926"/>
      <c r="GC179" s="926"/>
      <c r="GD179" s="926"/>
      <c r="GE179" s="926"/>
      <c r="GF179" s="926"/>
      <c r="GG179" s="926"/>
      <c r="GH179" s="926"/>
      <c r="GI179" s="926"/>
      <c r="GJ179" s="926"/>
      <c r="GK179" s="926"/>
      <c r="GL179" s="926"/>
      <c r="GM179" s="926"/>
      <c r="GN179" s="926"/>
      <c r="GO179" s="926"/>
      <c r="GP179" s="926"/>
      <c r="GQ179" s="926"/>
      <c r="GR179" s="926"/>
      <c r="GS179" s="926"/>
      <c r="GT179" s="926"/>
      <c r="GU179" s="926"/>
      <c r="GV179" s="926"/>
      <c r="GW179" s="926"/>
      <c r="GX179" s="926"/>
      <c r="GY179" s="926"/>
      <c r="GZ179" s="926"/>
      <c r="HA179" s="926"/>
      <c r="HB179" s="926"/>
      <c r="HC179" s="926"/>
      <c r="HD179" s="926"/>
      <c r="HE179" s="926"/>
      <c r="HF179" s="926"/>
      <c r="HG179" s="926"/>
      <c r="HH179" s="926"/>
      <c r="HI179" s="926"/>
      <c r="HJ179" s="926"/>
      <c r="HK179" s="926"/>
      <c r="HL179" s="926"/>
      <c r="HM179" s="926"/>
      <c r="HN179" s="926"/>
      <c r="HO179" s="926"/>
      <c r="HP179" s="926"/>
      <c r="HQ179" s="926"/>
      <c r="HR179" s="926"/>
      <c r="HS179" s="926"/>
      <c r="HT179" s="926"/>
      <c r="HU179" s="926"/>
      <c r="HV179" s="926"/>
      <c r="HW179" s="926"/>
      <c r="HX179" s="926"/>
      <c r="HY179" s="926"/>
      <c r="HZ179" s="926"/>
      <c r="IA179" s="926"/>
      <c r="IB179" s="926"/>
      <c r="IC179" s="926"/>
      <c r="ID179" s="926"/>
      <c r="IE179" s="926"/>
      <c r="IF179" s="926"/>
      <c r="IG179" s="926"/>
      <c r="IH179" s="926"/>
      <c r="II179" s="926"/>
      <c r="IJ179" s="926"/>
      <c r="IK179" s="926"/>
      <c r="IL179" s="926"/>
      <c r="IM179" s="926"/>
      <c r="IN179" s="926"/>
      <c r="IO179" s="926"/>
      <c r="IP179" s="926"/>
      <c r="IQ179" s="926"/>
      <c r="IR179" s="926"/>
      <c r="IS179" s="926"/>
      <c r="IT179" s="926"/>
      <c r="IU179" s="926"/>
      <c r="IV179" s="926"/>
    </row>
    <row r="180" spans="1:256" s="1183" customFormat="1" ht="15" customHeight="1">
      <c r="A180" s="1018"/>
      <c r="B180" s="1018"/>
      <c r="C180" s="1018"/>
      <c r="D180" s="1103"/>
      <c r="E180" s="1103"/>
      <c r="F180" s="1103"/>
      <c r="G180" s="1021"/>
      <c r="H180" s="1021"/>
      <c r="I180" s="926"/>
      <c r="J180" s="1022"/>
      <c r="K180" s="926"/>
      <c r="L180" s="926"/>
      <c r="M180" s="1022"/>
      <c r="N180" s="926"/>
      <c r="O180" s="926"/>
      <c r="P180" s="926"/>
      <c r="Q180" s="926"/>
      <c r="R180" s="926"/>
      <c r="S180" s="926"/>
      <c r="T180" s="926"/>
      <c r="U180" s="926"/>
      <c r="V180" s="926"/>
      <c r="W180" s="926"/>
      <c r="X180" s="926"/>
      <c r="Y180" s="926"/>
      <c r="Z180" s="926"/>
      <c r="AA180" s="926"/>
      <c r="AB180" s="926"/>
      <c r="AC180" s="926"/>
      <c r="AD180" s="926"/>
      <c r="AE180" s="926"/>
      <c r="AF180" s="926"/>
      <c r="AG180" s="926"/>
      <c r="AH180" s="926"/>
      <c r="AI180" s="926"/>
      <c r="AJ180" s="926"/>
      <c r="AK180" s="926"/>
      <c r="AL180" s="926"/>
      <c r="AM180" s="926"/>
      <c r="AN180" s="926"/>
      <c r="AO180" s="926"/>
      <c r="AP180" s="926"/>
      <c r="AQ180" s="926"/>
      <c r="AR180" s="926"/>
      <c r="AS180" s="926"/>
      <c r="AT180" s="926"/>
      <c r="AU180" s="926"/>
      <c r="AV180" s="926"/>
      <c r="AW180" s="926"/>
      <c r="AX180" s="926"/>
      <c r="AY180" s="926"/>
      <c r="AZ180" s="926"/>
      <c r="BA180" s="926"/>
      <c r="BB180" s="926"/>
      <c r="BC180" s="926"/>
      <c r="BD180" s="926"/>
      <c r="BE180" s="926"/>
      <c r="BF180" s="926"/>
      <c r="BG180" s="926"/>
      <c r="BH180" s="926"/>
      <c r="BI180" s="926"/>
      <c r="BJ180" s="926"/>
      <c r="BK180" s="926"/>
      <c r="BL180" s="926"/>
      <c r="BM180" s="926"/>
      <c r="BN180" s="926"/>
      <c r="BO180" s="926"/>
      <c r="BP180" s="926"/>
      <c r="BQ180" s="926"/>
      <c r="BR180" s="926"/>
      <c r="BS180" s="926"/>
      <c r="BT180" s="926"/>
      <c r="BU180" s="926"/>
      <c r="BV180" s="926"/>
      <c r="BW180" s="926"/>
      <c r="BX180" s="926"/>
      <c r="BY180" s="926"/>
      <c r="BZ180" s="926"/>
      <c r="CA180" s="926"/>
      <c r="CB180" s="926"/>
      <c r="CC180" s="926"/>
      <c r="CD180" s="926"/>
      <c r="CE180" s="926"/>
      <c r="CF180" s="926"/>
      <c r="CG180" s="926"/>
      <c r="CH180" s="926"/>
      <c r="CI180" s="926"/>
      <c r="CJ180" s="926"/>
      <c r="CK180" s="926"/>
      <c r="CL180" s="926"/>
      <c r="CM180" s="926"/>
      <c r="CN180" s="926"/>
      <c r="CO180" s="926"/>
      <c r="CP180" s="926"/>
      <c r="CQ180" s="926"/>
      <c r="CR180" s="926"/>
      <c r="CS180" s="926"/>
      <c r="CT180" s="926"/>
      <c r="CU180" s="926"/>
      <c r="CV180" s="926"/>
      <c r="CW180" s="926"/>
      <c r="CX180" s="926"/>
      <c r="CY180" s="926"/>
      <c r="CZ180" s="926"/>
      <c r="DA180" s="926"/>
      <c r="DB180" s="926"/>
      <c r="DC180" s="926"/>
      <c r="DD180" s="926"/>
      <c r="DE180" s="926"/>
      <c r="DF180" s="926"/>
      <c r="DG180" s="926"/>
      <c r="DH180" s="926"/>
      <c r="DI180" s="926"/>
      <c r="DJ180" s="926"/>
      <c r="DK180" s="926"/>
      <c r="DL180" s="926"/>
      <c r="DM180" s="926"/>
      <c r="DN180" s="926"/>
      <c r="DO180" s="926"/>
      <c r="DP180" s="926"/>
      <c r="DQ180" s="926"/>
      <c r="DR180" s="926"/>
      <c r="DS180" s="926"/>
      <c r="DT180" s="926"/>
      <c r="DU180" s="926"/>
      <c r="DV180" s="926"/>
      <c r="DW180" s="926"/>
      <c r="DX180" s="926"/>
      <c r="DY180" s="926"/>
      <c r="DZ180" s="926"/>
      <c r="EA180" s="926"/>
      <c r="EB180" s="926"/>
      <c r="EC180" s="926"/>
      <c r="ED180" s="926"/>
      <c r="EE180" s="926"/>
      <c r="EF180" s="926"/>
      <c r="EG180" s="926"/>
      <c r="EH180" s="926"/>
      <c r="EI180" s="926"/>
      <c r="EJ180" s="926"/>
      <c r="EK180" s="926"/>
      <c r="EL180" s="926"/>
      <c r="EM180" s="926"/>
      <c r="EN180" s="926"/>
      <c r="EO180" s="926"/>
      <c r="EP180" s="926"/>
      <c r="EQ180" s="926"/>
      <c r="ER180" s="926"/>
      <c r="ES180" s="926"/>
      <c r="ET180" s="926"/>
      <c r="EU180" s="926"/>
      <c r="EV180" s="926"/>
      <c r="EW180" s="926"/>
      <c r="EX180" s="926"/>
      <c r="EY180" s="926"/>
      <c r="EZ180" s="926"/>
      <c r="FA180" s="926"/>
      <c r="FB180" s="926"/>
      <c r="FC180" s="926"/>
      <c r="FD180" s="926"/>
      <c r="FE180" s="926"/>
      <c r="FF180" s="926"/>
      <c r="FG180" s="926"/>
      <c r="FH180" s="926"/>
      <c r="FI180" s="926"/>
      <c r="FJ180" s="926"/>
      <c r="FK180" s="926"/>
      <c r="FL180" s="926"/>
      <c r="FM180" s="926"/>
      <c r="FN180" s="926"/>
      <c r="FO180" s="926"/>
      <c r="FP180" s="926"/>
      <c r="FQ180" s="926"/>
      <c r="FR180" s="926"/>
      <c r="FS180" s="926"/>
      <c r="FT180" s="926"/>
      <c r="FU180" s="926"/>
      <c r="FV180" s="926"/>
      <c r="FW180" s="926"/>
      <c r="FX180" s="926"/>
      <c r="FY180" s="926"/>
      <c r="FZ180" s="926"/>
      <c r="GA180" s="926"/>
      <c r="GB180" s="926"/>
      <c r="GC180" s="926"/>
      <c r="GD180" s="926"/>
      <c r="GE180" s="926"/>
      <c r="GF180" s="926"/>
      <c r="GG180" s="926"/>
      <c r="GH180" s="926"/>
      <c r="GI180" s="926"/>
      <c r="GJ180" s="926"/>
      <c r="GK180" s="926"/>
      <c r="GL180" s="926"/>
      <c r="GM180" s="926"/>
      <c r="GN180" s="926"/>
      <c r="GO180" s="926"/>
      <c r="GP180" s="926"/>
      <c r="GQ180" s="926"/>
      <c r="GR180" s="926"/>
      <c r="GS180" s="926"/>
      <c r="GT180" s="926"/>
      <c r="GU180" s="926"/>
      <c r="GV180" s="926"/>
      <c r="GW180" s="926"/>
      <c r="GX180" s="926"/>
      <c r="GY180" s="926"/>
      <c r="GZ180" s="926"/>
      <c r="HA180" s="926"/>
      <c r="HB180" s="926"/>
      <c r="HC180" s="926"/>
      <c r="HD180" s="926"/>
      <c r="HE180" s="926"/>
      <c r="HF180" s="926"/>
      <c r="HG180" s="926"/>
      <c r="HH180" s="926"/>
      <c r="HI180" s="926"/>
      <c r="HJ180" s="926"/>
      <c r="HK180" s="926"/>
      <c r="HL180" s="926"/>
      <c r="HM180" s="926"/>
      <c r="HN180" s="926"/>
      <c r="HO180" s="926"/>
      <c r="HP180" s="926"/>
      <c r="HQ180" s="926"/>
      <c r="HR180" s="926"/>
      <c r="HS180" s="926"/>
      <c r="HT180" s="926"/>
      <c r="HU180" s="926"/>
      <c r="HV180" s="926"/>
      <c r="HW180" s="926"/>
      <c r="HX180" s="926"/>
      <c r="HY180" s="926"/>
      <c r="HZ180" s="926"/>
      <c r="IA180" s="926"/>
      <c r="IB180" s="926"/>
      <c r="IC180" s="926"/>
      <c r="ID180" s="926"/>
      <c r="IE180" s="926"/>
      <c r="IF180" s="926"/>
      <c r="IG180" s="926"/>
      <c r="IH180" s="926"/>
      <c r="II180" s="926"/>
      <c r="IJ180" s="926"/>
      <c r="IK180" s="926"/>
      <c r="IL180" s="926"/>
      <c r="IM180" s="926"/>
      <c r="IN180" s="926"/>
      <c r="IO180" s="926"/>
      <c r="IP180" s="926"/>
      <c r="IQ180" s="926"/>
      <c r="IR180" s="926"/>
      <c r="IS180" s="926"/>
      <c r="IT180" s="926"/>
      <c r="IU180" s="926"/>
      <c r="IV180" s="926"/>
    </row>
    <row r="181" spans="1:256" s="1183" customFormat="1" ht="15" customHeight="1">
      <c r="A181" s="1018"/>
      <c r="B181" s="1018"/>
      <c r="C181" s="1018"/>
      <c r="D181" s="1103"/>
      <c r="E181" s="1103"/>
      <c r="F181" s="1103"/>
      <c r="G181" s="1021"/>
      <c r="H181" s="1021"/>
      <c r="I181" s="926"/>
      <c r="J181" s="1022"/>
      <c r="K181" s="926"/>
      <c r="L181" s="926"/>
      <c r="M181" s="1022"/>
      <c r="N181" s="926"/>
      <c r="O181" s="926"/>
      <c r="P181" s="926"/>
      <c r="Q181" s="926"/>
      <c r="R181" s="926"/>
      <c r="S181" s="926"/>
      <c r="T181" s="926"/>
      <c r="U181" s="926"/>
      <c r="V181" s="926"/>
      <c r="W181" s="926"/>
      <c r="X181" s="926"/>
      <c r="Y181" s="926"/>
      <c r="Z181" s="926"/>
      <c r="AA181" s="926"/>
      <c r="AB181" s="926"/>
      <c r="AC181" s="926"/>
      <c r="AD181" s="926"/>
      <c r="AE181" s="926"/>
      <c r="AF181" s="926"/>
      <c r="AG181" s="926"/>
      <c r="AH181" s="926"/>
      <c r="AI181" s="926"/>
      <c r="AJ181" s="926"/>
      <c r="AK181" s="926"/>
      <c r="AL181" s="926"/>
      <c r="AM181" s="926"/>
      <c r="AN181" s="926"/>
      <c r="AO181" s="926"/>
      <c r="AP181" s="926"/>
      <c r="AQ181" s="926"/>
      <c r="AR181" s="926"/>
      <c r="AS181" s="926"/>
      <c r="AT181" s="926"/>
      <c r="AU181" s="926"/>
      <c r="AV181" s="926"/>
      <c r="AW181" s="926"/>
      <c r="AX181" s="926"/>
      <c r="AY181" s="926"/>
      <c r="AZ181" s="926"/>
      <c r="BA181" s="926"/>
      <c r="BB181" s="926"/>
      <c r="BC181" s="926"/>
      <c r="BD181" s="926"/>
      <c r="BE181" s="926"/>
      <c r="BF181" s="926"/>
      <c r="BG181" s="926"/>
      <c r="BH181" s="926"/>
      <c r="BI181" s="926"/>
      <c r="BJ181" s="926"/>
      <c r="BK181" s="926"/>
      <c r="BL181" s="926"/>
      <c r="BM181" s="926"/>
      <c r="BN181" s="926"/>
      <c r="BO181" s="926"/>
      <c r="BP181" s="926"/>
      <c r="BQ181" s="926"/>
      <c r="BR181" s="926"/>
      <c r="BS181" s="926"/>
      <c r="BT181" s="926"/>
      <c r="BU181" s="926"/>
      <c r="BV181" s="926"/>
      <c r="BW181" s="926"/>
      <c r="BX181" s="926"/>
      <c r="BY181" s="926"/>
      <c r="BZ181" s="926"/>
      <c r="CA181" s="926"/>
      <c r="CB181" s="926"/>
      <c r="CC181" s="926"/>
      <c r="CD181" s="926"/>
      <c r="CE181" s="926"/>
      <c r="CF181" s="926"/>
      <c r="CG181" s="926"/>
      <c r="CH181" s="926"/>
      <c r="CI181" s="926"/>
      <c r="CJ181" s="926"/>
      <c r="CK181" s="926"/>
      <c r="CL181" s="926"/>
      <c r="CM181" s="926"/>
      <c r="CN181" s="926"/>
      <c r="CO181" s="926"/>
      <c r="CP181" s="926"/>
      <c r="CQ181" s="926"/>
      <c r="CR181" s="926"/>
      <c r="CS181" s="926"/>
      <c r="CT181" s="926"/>
      <c r="CU181" s="926"/>
      <c r="CV181" s="926"/>
      <c r="CW181" s="926"/>
      <c r="CX181" s="926"/>
      <c r="CY181" s="926"/>
      <c r="CZ181" s="926"/>
      <c r="DA181" s="926"/>
      <c r="DB181" s="926"/>
      <c r="DC181" s="926"/>
      <c r="DD181" s="926"/>
      <c r="DE181" s="926"/>
      <c r="DF181" s="926"/>
      <c r="DG181" s="926"/>
      <c r="DH181" s="926"/>
      <c r="DI181" s="926"/>
      <c r="DJ181" s="926"/>
      <c r="DK181" s="926"/>
      <c r="DL181" s="926"/>
      <c r="DM181" s="926"/>
      <c r="DN181" s="926"/>
      <c r="DO181" s="926"/>
      <c r="DP181" s="926"/>
      <c r="DQ181" s="926"/>
      <c r="DR181" s="926"/>
      <c r="DS181" s="926"/>
      <c r="DT181" s="926"/>
      <c r="DU181" s="926"/>
      <c r="DV181" s="926"/>
      <c r="DW181" s="926"/>
      <c r="DX181" s="926"/>
      <c r="DY181" s="926"/>
      <c r="DZ181" s="926"/>
      <c r="EA181" s="926"/>
      <c r="EB181" s="926"/>
      <c r="EC181" s="926"/>
      <c r="ED181" s="926"/>
      <c r="EE181" s="926"/>
      <c r="EF181" s="926"/>
      <c r="EG181" s="926"/>
      <c r="EH181" s="926"/>
      <c r="EI181" s="926"/>
      <c r="EJ181" s="926"/>
      <c r="EK181" s="926"/>
      <c r="EL181" s="926"/>
      <c r="EM181" s="926"/>
      <c r="EN181" s="926"/>
      <c r="EO181" s="926"/>
      <c r="EP181" s="926"/>
      <c r="EQ181" s="926"/>
      <c r="ER181" s="926"/>
      <c r="ES181" s="926"/>
      <c r="ET181" s="926"/>
      <c r="EU181" s="926"/>
      <c r="EV181" s="926"/>
      <c r="EW181" s="926"/>
      <c r="EX181" s="926"/>
      <c r="EY181" s="926"/>
      <c r="EZ181" s="926"/>
      <c r="FA181" s="926"/>
      <c r="FB181" s="926"/>
      <c r="FC181" s="926"/>
      <c r="FD181" s="926"/>
      <c r="FE181" s="926"/>
      <c r="FF181" s="926"/>
      <c r="FG181" s="926"/>
      <c r="FH181" s="926"/>
      <c r="FI181" s="926"/>
      <c r="FJ181" s="926"/>
      <c r="FK181" s="926"/>
      <c r="FL181" s="926"/>
      <c r="FM181" s="926"/>
      <c r="FN181" s="926"/>
      <c r="FO181" s="926"/>
      <c r="FP181" s="926"/>
      <c r="FQ181" s="926"/>
      <c r="FR181" s="926"/>
      <c r="FS181" s="926"/>
      <c r="FT181" s="926"/>
      <c r="FU181" s="926"/>
      <c r="FV181" s="926"/>
      <c r="FW181" s="926"/>
      <c r="FX181" s="926"/>
      <c r="FY181" s="926"/>
      <c r="FZ181" s="926"/>
      <c r="GA181" s="926"/>
      <c r="GB181" s="926"/>
      <c r="GC181" s="926"/>
      <c r="GD181" s="926"/>
      <c r="GE181" s="926"/>
      <c r="GF181" s="926"/>
      <c r="GG181" s="926"/>
      <c r="GH181" s="926"/>
      <c r="GI181" s="926"/>
      <c r="GJ181" s="926"/>
      <c r="GK181" s="926"/>
      <c r="GL181" s="926"/>
      <c r="GM181" s="926"/>
      <c r="GN181" s="926"/>
      <c r="GO181" s="926"/>
      <c r="GP181" s="926"/>
      <c r="GQ181" s="926"/>
      <c r="GR181" s="926"/>
      <c r="GS181" s="926"/>
      <c r="GT181" s="926"/>
      <c r="GU181" s="926"/>
      <c r="GV181" s="926"/>
      <c r="GW181" s="926"/>
      <c r="GX181" s="926"/>
      <c r="GY181" s="926"/>
      <c r="GZ181" s="926"/>
      <c r="HA181" s="926"/>
      <c r="HB181" s="926"/>
      <c r="HC181" s="926"/>
      <c r="HD181" s="926"/>
      <c r="HE181" s="926"/>
      <c r="HF181" s="926"/>
      <c r="HG181" s="926"/>
      <c r="HH181" s="926"/>
      <c r="HI181" s="926"/>
      <c r="HJ181" s="926"/>
      <c r="HK181" s="926"/>
      <c r="HL181" s="926"/>
      <c r="HM181" s="926"/>
      <c r="HN181" s="926"/>
      <c r="HO181" s="926"/>
      <c r="HP181" s="926"/>
      <c r="HQ181" s="926"/>
      <c r="HR181" s="926"/>
      <c r="HS181" s="926"/>
      <c r="HT181" s="926"/>
      <c r="HU181" s="926"/>
      <c r="HV181" s="926"/>
      <c r="HW181" s="926"/>
      <c r="HX181" s="926"/>
      <c r="HY181" s="926"/>
      <c r="HZ181" s="926"/>
      <c r="IA181" s="926"/>
      <c r="IB181" s="926"/>
      <c r="IC181" s="926"/>
      <c r="ID181" s="926"/>
      <c r="IE181" s="926"/>
      <c r="IF181" s="926"/>
      <c r="IG181" s="926"/>
      <c r="IH181" s="926"/>
      <c r="II181" s="926"/>
      <c r="IJ181" s="926"/>
      <c r="IK181" s="926"/>
      <c r="IL181" s="926"/>
      <c r="IM181" s="926"/>
      <c r="IN181" s="926"/>
      <c r="IO181" s="926"/>
      <c r="IP181" s="926"/>
      <c r="IQ181" s="926"/>
      <c r="IR181" s="926"/>
      <c r="IS181" s="926"/>
      <c r="IT181" s="926"/>
      <c r="IU181" s="926"/>
      <c r="IV181" s="926"/>
    </row>
    <row r="182" spans="1:256" s="1183" customFormat="1" ht="15" customHeight="1">
      <c r="A182" s="1018"/>
      <c r="B182" s="1018"/>
      <c r="C182" s="1018"/>
      <c r="D182" s="1103"/>
      <c r="E182" s="1103"/>
      <c r="F182" s="1103"/>
      <c r="G182" s="1021"/>
      <c r="H182" s="1021"/>
      <c r="I182" s="926"/>
      <c r="J182" s="1022"/>
      <c r="K182" s="926"/>
      <c r="L182" s="926"/>
      <c r="M182" s="1022"/>
      <c r="N182" s="926"/>
      <c r="O182" s="926"/>
      <c r="P182" s="926"/>
      <c r="Q182" s="926"/>
      <c r="R182" s="926"/>
      <c r="S182" s="926"/>
      <c r="T182" s="926"/>
      <c r="U182" s="926"/>
      <c r="V182" s="926"/>
      <c r="W182" s="926"/>
      <c r="X182" s="926"/>
      <c r="Y182" s="926"/>
      <c r="Z182" s="926"/>
      <c r="AA182" s="926"/>
      <c r="AB182" s="926"/>
      <c r="AC182" s="926"/>
      <c r="AD182" s="926"/>
      <c r="AE182" s="926"/>
      <c r="AF182" s="926"/>
      <c r="AG182" s="926"/>
      <c r="AH182" s="926"/>
      <c r="AI182" s="926"/>
      <c r="AJ182" s="926"/>
      <c r="AK182" s="926"/>
      <c r="AL182" s="926"/>
      <c r="AM182" s="926"/>
      <c r="AN182" s="926"/>
      <c r="AO182" s="926"/>
      <c r="AP182" s="926"/>
      <c r="AQ182" s="926"/>
      <c r="AR182" s="926"/>
      <c r="AS182" s="926"/>
      <c r="AT182" s="926"/>
      <c r="AU182" s="926"/>
      <c r="AV182" s="926"/>
      <c r="AW182" s="926"/>
      <c r="AX182" s="926"/>
      <c r="AY182" s="926"/>
      <c r="AZ182" s="926"/>
      <c r="BA182" s="926"/>
      <c r="BB182" s="926"/>
      <c r="BC182" s="926"/>
      <c r="BD182" s="926"/>
      <c r="BE182" s="926"/>
      <c r="BF182" s="926"/>
      <c r="BG182" s="926"/>
      <c r="BH182" s="926"/>
      <c r="BI182" s="926"/>
      <c r="BJ182" s="926"/>
      <c r="BK182" s="926"/>
      <c r="BL182" s="926"/>
      <c r="BM182" s="926"/>
      <c r="BN182" s="926"/>
      <c r="BO182" s="926"/>
      <c r="BP182" s="926"/>
      <c r="BQ182" s="926"/>
      <c r="BR182" s="926"/>
      <c r="BS182" s="926"/>
      <c r="BT182" s="926"/>
      <c r="BU182" s="926"/>
      <c r="BV182" s="926"/>
      <c r="BW182" s="926"/>
      <c r="BX182" s="926"/>
      <c r="BY182" s="926"/>
      <c r="BZ182" s="926"/>
      <c r="CA182" s="926"/>
      <c r="CB182" s="926"/>
      <c r="CC182" s="926"/>
      <c r="CD182" s="926"/>
      <c r="CE182" s="926"/>
      <c r="CF182" s="926"/>
      <c r="CG182" s="926"/>
      <c r="CH182" s="926"/>
      <c r="CI182" s="926"/>
      <c r="CJ182" s="926"/>
      <c r="CK182" s="926"/>
      <c r="CL182" s="926"/>
      <c r="CM182" s="926"/>
      <c r="CN182" s="926"/>
      <c r="CO182" s="926"/>
      <c r="CP182" s="926"/>
      <c r="CQ182" s="926"/>
      <c r="CR182" s="926"/>
      <c r="CS182" s="926"/>
      <c r="CT182" s="926"/>
      <c r="CU182" s="926"/>
      <c r="CV182" s="926"/>
      <c r="CW182" s="926"/>
      <c r="CX182" s="926"/>
      <c r="CY182" s="926"/>
      <c r="CZ182" s="926"/>
      <c r="DA182" s="926"/>
      <c r="DB182" s="926"/>
      <c r="DC182" s="926"/>
      <c r="DD182" s="926"/>
      <c r="DE182" s="926"/>
      <c r="DF182" s="926"/>
      <c r="DG182" s="926"/>
      <c r="DH182" s="926"/>
      <c r="DI182" s="926"/>
      <c r="DJ182" s="926"/>
      <c r="DK182" s="926"/>
      <c r="DL182" s="926"/>
      <c r="DM182" s="926"/>
      <c r="DN182" s="926"/>
      <c r="DO182" s="926"/>
      <c r="DP182" s="926"/>
      <c r="DQ182" s="926"/>
      <c r="DR182" s="926"/>
      <c r="DS182" s="926"/>
      <c r="DT182" s="926"/>
      <c r="DU182" s="926"/>
      <c r="DV182" s="926"/>
      <c r="DW182" s="926"/>
      <c r="DX182" s="926"/>
      <c r="DY182" s="926"/>
      <c r="DZ182" s="926"/>
      <c r="EA182" s="926"/>
      <c r="EB182" s="926"/>
      <c r="EC182" s="926"/>
      <c r="ED182" s="926"/>
      <c r="EE182" s="926"/>
      <c r="EF182" s="926"/>
      <c r="EG182" s="926"/>
      <c r="EH182" s="926"/>
      <c r="EI182" s="926"/>
      <c r="EJ182" s="926"/>
      <c r="EK182" s="926"/>
      <c r="EL182" s="926"/>
      <c r="EM182" s="926"/>
      <c r="EN182" s="926"/>
      <c r="EO182" s="926"/>
      <c r="EP182" s="926"/>
      <c r="EQ182" s="926"/>
      <c r="ER182" s="926"/>
      <c r="ES182" s="926"/>
      <c r="ET182" s="926"/>
      <c r="EU182" s="926"/>
      <c r="EV182" s="926"/>
      <c r="EW182" s="926"/>
      <c r="EX182" s="926"/>
      <c r="EY182" s="926"/>
      <c r="EZ182" s="926"/>
      <c r="FA182" s="926"/>
      <c r="FB182" s="926"/>
      <c r="FC182" s="926"/>
      <c r="FD182" s="926"/>
      <c r="FE182" s="926"/>
      <c r="FF182" s="926"/>
      <c r="FG182" s="926"/>
      <c r="FH182" s="926"/>
      <c r="FI182" s="926"/>
      <c r="FJ182" s="926"/>
      <c r="FK182" s="926"/>
      <c r="FL182" s="926"/>
      <c r="FM182" s="926"/>
      <c r="FN182" s="926"/>
      <c r="FO182" s="926"/>
      <c r="FP182" s="926"/>
      <c r="FQ182" s="926"/>
      <c r="FR182" s="926"/>
      <c r="FS182" s="926"/>
      <c r="FT182" s="926"/>
      <c r="FU182" s="926"/>
      <c r="FV182" s="926"/>
      <c r="FW182" s="926"/>
      <c r="FX182" s="926"/>
      <c r="FY182" s="926"/>
      <c r="FZ182" s="926"/>
      <c r="GA182" s="926"/>
      <c r="GB182" s="926"/>
      <c r="GC182" s="926"/>
      <c r="GD182" s="926"/>
      <c r="GE182" s="926"/>
      <c r="GF182" s="926"/>
      <c r="GG182" s="926"/>
      <c r="GH182" s="926"/>
      <c r="GI182" s="926"/>
      <c r="GJ182" s="926"/>
      <c r="GK182" s="926"/>
      <c r="GL182" s="926"/>
      <c r="GM182" s="926"/>
      <c r="GN182" s="926"/>
      <c r="GO182" s="926"/>
      <c r="GP182" s="926"/>
      <c r="GQ182" s="926"/>
      <c r="GR182" s="926"/>
      <c r="GS182" s="926"/>
      <c r="GT182" s="926"/>
      <c r="GU182" s="926"/>
      <c r="GV182" s="926"/>
      <c r="GW182" s="926"/>
      <c r="GX182" s="926"/>
      <c r="GY182" s="926"/>
      <c r="GZ182" s="926"/>
      <c r="HA182" s="926"/>
      <c r="HB182" s="926"/>
      <c r="HC182" s="926"/>
      <c r="HD182" s="926"/>
      <c r="HE182" s="926"/>
      <c r="HF182" s="926"/>
      <c r="HG182" s="926"/>
      <c r="HH182" s="926"/>
      <c r="HI182" s="926"/>
      <c r="HJ182" s="926"/>
      <c r="HK182" s="926"/>
      <c r="HL182" s="926"/>
      <c r="HM182" s="926"/>
      <c r="HN182" s="926"/>
      <c r="HO182" s="926"/>
      <c r="HP182" s="926"/>
      <c r="HQ182" s="926"/>
      <c r="HR182" s="926"/>
      <c r="HS182" s="926"/>
      <c r="HT182" s="926"/>
      <c r="HU182" s="926"/>
      <c r="HV182" s="926"/>
      <c r="HW182" s="926"/>
      <c r="HX182" s="926"/>
      <c r="HY182" s="926"/>
      <c r="HZ182" s="926"/>
      <c r="IA182" s="926"/>
      <c r="IB182" s="926"/>
      <c r="IC182" s="926"/>
      <c r="ID182" s="926"/>
      <c r="IE182" s="926"/>
      <c r="IF182" s="926"/>
      <c r="IG182" s="926"/>
      <c r="IH182" s="926"/>
      <c r="II182" s="926"/>
      <c r="IJ182" s="926"/>
      <c r="IK182" s="926"/>
      <c r="IL182" s="926"/>
      <c r="IM182" s="926"/>
      <c r="IN182" s="926"/>
      <c r="IO182" s="926"/>
      <c r="IP182" s="926"/>
      <c r="IQ182" s="926"/>
      <c r="IR182" s="926"/>
      <c r="IS182" s="926"/>
      <c r="IT182" s="926"/>
      <c r="IU182" s="926"/>
      <c r="IV182" s="926"/>
    </row>
    <row r="183" spans="1:256" s="1183" customFormat="1" ht="15" customHeight="1">
      <c r="A183" s="1018"/>
      <c r="B183" s="1018"/>
      <c r="C183" s="1018"/>
      <c r="D183" s="1103"/>
      <c r="E183" s="1103"/>
      <c r="F183" s="1103"/>
      <c r="G183" s="1021"/>
      <c r="H183" s="1021"/>
      <c r="I183" s="926"/>
      <c r="J183" s="1022"/>
      <c r="K183" s="926"/>
      <c r="L183" s="926"/>
      <c r="M183" s="1022"/>
      <c r="N183" s="926"/>
      <c r="O183" s="926"/>
      <c r="P183" s="926"/>
      <c r="Q183" s="926"/>
      <c r="R183" s="926"/>
      <c r="S183" s="926"/>
      <c r="T183" s="926"/>
      <c r="U183" s="926"/>
      <c r="V183" s="926"/>
      <c r="W183" s="926"/>
      <c r="X183" s="926"/>
      <c r="Y183" s="926"/>
      <c r="Z183" s="926"/>
      <c r="AA183" s="926"/>
      <c r="AB183" s="926"/>
      <c r="AC183" s="926"/>
      <c r="AD183" s="926"/>
      <c r="AE183" s="926"/>
      <c r="AF183" s="926"/>
      <c r="AG183" s="926"/>
      <c r="AH183" s="926"/>
      <c r="AI183" s="926"/>
      <c r="AJ183" s="926"/>
      <c r="AK183" s="926"/>
      <c r="AL183" s="926"/>
      <c r="AM183" s="926"/>
      <c r="AN183" s="926"/>
      <c r="AO183" s="926"/>
      <c r="AP183" s="926"/>
      <c r="AQ183" s="926"/>
      <c r="AR183" s="926"/>
      <c r="AS183" s="926"/>
      <c r="AT183" s="926"/>
      <c r="AU183" s="926"/>
      <c r="AV183" s="926"/>
      <c r="AW183" s="926"/>
      <c r="AX183" s="926"/>
      <c r="AY183" s="926"/>
      <c r="AZ183" s="926"/>
      <c r="BA183" s="926"/>
      <c r="BB183" s="926"/>
      <c r="BC183" s="926"/>
      <c r="BD183" s="926"/>
      <c r="BE183" s="926"/>
      <c r="BF183" s="926"/>
      <c r="BG183" s="926"/>
      <c r="BH183" s="926"/>
      <c r="BI183" s="926"/>
      <c r="BJ183" s="926"/>
      <c r="BK183" s="926"/>
      <c r="BL183" s="926"/>
      <c r="BM183" s="926"/>
      <c r="BN183" s="926"/>
      <c r="BO183" s="926"/>
      <c r="BP183" s="926"/>
      <c r="BQ183" s="926"/>
      <c r="BR183" s="926"/>
      <c r="BS183" s="926"/>
      <c r="BT183" s="926"/>
      <c r="BU183" s="926"/>
      <c r="BV183" s="926"/>
      <c r="BW183" s="926"/>
      <c r="BX183" s="926"/>
      <c r="BY183" s="926"/>
      <c r="BZ183" s="926"/>
      <c r="CA183" s="926"/>
      <c r="CB183" s="926"/>
      <c r="CC183" s="926"/>
      <c r="CD183" s="926"/>
      <c r="CE183" s="926"/>
      <c r="CF183" s="926"/>
      <c r="CG183" s="926"/>
      <c r="CH183" s="926"/>
      <c r="CI183" s="926"/>
      <c r="CJ183" s="926"/>
      <c r="CK183" s="926"/>
      <c r="CL183" s="926"/>
      <c r="CM183" s="926"/>
      <c r="CN183" s="926"/>
      <c r="CO183" s="926"/>
      <c r="CP183" s="926"/>
      <c r="CQ183" s="926"/>
      <c r="CR183" s="926"/>
      <c r="CS183" s="926"/>
      <c r="CT183" s="926"/>
      <c r="CU183" s="926"/>
      <c r="CV183" s="926"/>
      <c r="CW183" s="926"/>
      <c r="CX183" s="926"/>
      <c r="CY183" s="926"/>
      <c r="CZ183" s="926"/>
      <c r="DA183" s="926"/>
      <c r="DB183" s="926"/>
      <c r="DC183" s="926"/>
      <c r="DD183" s="926"/>
      <c r="DE183" s="926"/>
      <c r="DF183" s="926"/>
      <c r="DG183" s="926"/>
      <c r="DH183" s="926"/>
      <c r="DI183" s="926"/>
      <c r="DJ183" s="926"/>
      <c r="DK183" s="926"/>
      <c r="DL183" s="926"/>
      <c r="DM183" s="926"/>
      <c r="DN183" s="926"/>
      <c r="DO183" s="926"/>
      <c r="DP183" s="926"/>
      <c r="DQ183" s="926"/>
      <c r="DR183" s="926"/>
      <c r="DS183" s="926"/>
      <c r="DT183" s="926"/>
      <c r="DU183" s="926"/>
      <c r="DV183" s="926"/>
      <c r="DW183" s="926"/>
      <c r="DX183" s="926"/>
      <c r="DY183" s="926"/>
      <c r="DZ183" s="926"/>
      <c r="EA183" s="926"/>
      <c r="EB183" s="926"/>
      <c r="EC183" s="926"/>
      <c r="ED183" s="926"/>
      <c r="EE183" s="926"/>
      <c r="EF183" s="926"/>
      <c r="EG183" s="926"/>
      <c r="EH183" s="926"/>
      <c r="EI183" s="926"/>
      <c r="EJ183" s="926"/>
      <c r="EK183" s="926"/>
      <c r="EL183" s="926"/>
      <c r="EM183" s="926"/>
      <c r="EN183" s="926"/>
      <c r="EO183" s="926"/>
      <c r="EP183" s="926"/>
      <c r="EQ183" s="926"/>
      <c r="ER183" s="926"/>
      <c r="ES183" s="926"/>
      <c r="ET183" s="926"/>
      <c r="EU183" s="926"/>
      <c r="EV183" s="926"/>
      <c r="EW183" s="926"/>
      <c r="EX183" s="926"/>
      <c r="EY183" s="926"/>
      <c r="EZ183" s="926"/>
      <c r="FA183" s="926"/>
      <c r="FB183" s="926"/>
      <c r="FC183" s="926"/>
      <c r="FD183" s="926"/>
      <c r="FE183" s="926"/>
      <c r="FF183" s="926"/>
      <c r="FG183" s="926"/>
      <c r="FH183" s="926"/>
      <c r="FI183" s="926"/>
      <c r="FJ183" s="926"/>
      <c r="FK183" s="926"/>
      <c r="FL183" s="926"/>
      <c r="FM183" s="926"/>
      <c r="FN183" s="926"/>
      <c r="FO183" s="926"/>
      <c r="FP183" s="926"/>
      <c r="FQ183" s="926"/>
      <c r="FR183" s="926"/>
      <c r="FS183" s="926"/>
      <c r="FT183" s="926"/>
      <c r="FU183" s="926"/>
      <c r="FV183" s="926"/>
      <c r="FW183" s="926"/>
      <c r="FX183" s="926"/>
      <c r="FY183" s="926"/>
      <c r="FZ183" s="926"/>
      <c r="GA183" s="926"/>
      <c r="GB183" s="926"/>
      <c r="GC183" s="926"/>
      <c r="GD183" s="926"/>
      <c r="GE183" s="926"/>
      <c r="GF183" s="926"/>
      <c r="GG183" s="926"/>
      <c r="GH183" s="926"/>
      <c r="GI183" s="926"/>
      <c r="GJ183" s="926"/>
      <c r="GK183" s="926"/>
      <c r="GL183" s="926"/>
      <c r="GM183" s="926"/>
      <c r="GN183" s="926"/>
      <c r="GO183" s="926"/>
      <c r="GP183" s="926"/>
      <c r="GQ183" s="926"/>
      <c r="GR183" s="926"/>
      <c r="GS183" s="926"/>
      <c r="GT183" s="926"/>
      <c r="GU183" s="926"/>
      <c r="GV183" s="926"/>
      <c r="GW183" s="926"/>
      <c r="GX183" s="926"/>
      <c r="GY183" s="926"/>
      <c r="GZ183" s="926"/>
      <c r="HA183" s="926"/>
      <c r="HB183" s="926"/>
      <c r="HC183" s="926"/>
      <c r="HD183" s="926"/>
      <c r="HE183" s="926"/>
      <c r="HF183" s="926"/>
      <c r="HG183" s="926"/>
      <c r="HH183" s="926"/>
      <c r="HI183" s="926"/>
      <c r="HJ183" s="926"/>
      <c r="HK183" s="926"/>
      <c r="HL183" s="926"/>
      <c r="HM183" s="926"/>
      <c r="HN183" s="926"/>
      <c r="HO183" s="926"/>
      <c r="HP183" s="926"/>
      <c r="HQ183" s="926"/>
      <c r="HR183" s="926"/>
      <c r="HS183" s="926"/>
      <c r="HT183" s="926"/>
      <c r="HU183" s="926"/>
      <c r="HV183" s="926"/>
      <c r="HW183" s="926"/>
      <c r="HX183" s="926"/>
      <c r="HY183" s="926"/>
      <c r="HZ183" s="926"/>
      <c r="IA183" s="926"/>
      <c r="IB183" s="926"/>
      <c r="IC183" s="926"/>
      <c r="ID183" s="926"/>
      <c r="IE183" s="926"/>
      <c r="IF183" s="926"/>
      <c r="IG183" s="926"/>
      <c r="IH183" s="926"/>
      <c r="II183" s="926"/>
      <c r="IJ183" s="926"/>
      <c r="IK183" s="926"/>
      <c r="IL183" s="926"/>
      <c r="IM183" s="926"/>
      <c r="IN183" s="926"/>
      <c r="IO183" s="926"/>
      <c r="IP183" s="926"/>
      <c r="IQ183" s="926"/>
      <c r="IR183" s="926"/>
      <c r="IS183" s="926"/>
      <c r="IT183" s="926"/>
      <c r="IU183" s="926"/>
      <c r="IV183" s="926"/>
    </row>
    <row r="184" spans="1:256" s="1183" customFormat="1" ht="15" customHeight="1">
      <c r="A184" s="1018"/>
      <c r="B184" s="1018"/>
      <c r="C184" s="1018"/>
      <c r="D184" s="1103"/>
      <c r="E184" s="1103"/>
      <c r="F184" s="1103"/>
      <c r="G184" s="1021"/>
      <c r="H184" s="1021"/>
      <c r="I184" s="926"/>
      <c r="J184" s="1022"/>
      <c r="K184" s="926"/>
      <c r="L184" s="926"/>
      <c r="M184" s="1022"/>
      <c r="N184" s="926"/>
      <c r="O184" s="926"/>
      <c r="P184" s="926"/>
      <c r="Q184" s="926"/>
      <c r="R184" s="926"/>
      <c r="S184" s="926"/>
      <c r="T184" s="926"/>
      <c r="U184" s="926"/>
      <c r="V184" s="926"/>
      <c r="W184" s="926"/>
      <c r="X184" s="926"/>
      <c r="Y184" s="926"/>
      <c r="Z184" s="926"/>
      <c r="AA184" s="926"/>
      <c r="AB184" s="926"/>
      <c r="AC184" s="926"/>
      <c r="AD184" s="926"/>
      <c r="AE184" s="926"/>
      <c r="AF184" s="926"/>
      <c r="AG184" s="926"/>
      <c r="AH184" s="926"/>
      <c r="AI184" s="926"/>
      <c r="AJ184" s="926"/>
      <c r="AK184" s="926"/>
      <c r="AL184" s="926"/>
      <c r="AM184" s="926"/>
      <c r="AN184" s="926"/>
      <c r="AO184" s="926"/>
      <c r="AP184" s="926"/>
      <c r="AQ184" s="926"/>
      <c r="AR184" s="926"/>
      <c r="AS184" s="926"/>
      <c r="AT184" s="926"/>
      <c r="AU184" s="926"/>
      <c r="AV184" s="926"/>
      <c r="AW184" s="926"/>
      <c r="AX184" s="926"/>
      <c r="AY184" s="926"/>
      <c r="AZ184" s="926"/>
      <c r="BA184" s="926"/>
      <c r="BB184" s="926"/>
      <c r="BC184" s="926"/>
      <c r="BD184" s="926"/>
      <c r="BE184" s="926"/>
      <c r="BF184" s="926"/>
      <c r="BG184" s="926"/>
      <c r="BH184" s="926"/>
      <c r="BI184" s="926"/>
      <c r="BJ184" s="926"/>
      <c r="BK184" s="926"/>
      <c r="BL184" s="926"/>
      <c r="BM184" s="926"/>
      <c r="BN184" s="926"/>
      <c r="BO184" s="926"/>
      <c r="BP184" s="926"/>
      <c r="BQ184" s="926"/>
      <c r="BR184" s="926"/>
      <c r="BS184" s="926"/>
      <c r="BT184" s="926"/>
      <c r="BU184" s="926"/>
      <c r="BV184" s="926"/>
      <c r="BW184" s="926"/>
      <c r="BX184" s="926"/>
      <c r="BY184" s="926"/>
      <c r="BZ184" s="926"/>
      <c r="CA184" s="926"/>
      <c r="CB184" s="926"/>
      <c r="CC184" s="926"/>
      <c r="CD184" s="926"/>
      <c r="CE184" s="926"/>
      <c r="CF184" s="926"/>
      <c r="CG184" s="926"/>
      <c r="CH184" s="926"/>
      <c r="CI184" s="926"/>
      <c r="CJ184" s="926"/>
      <c r="CK184" s="926"/>
      <c r="CL184" s="926"/>
      <c r="CM184" s="926"/>
      <c r="CN184" s="926"/>
      <c r="CO184" s="926"/>
      <c r="CP184" s="926"/>
      <c r="CQ184" s="926"/>
      <c r="CR184" s="926"/>
      <c r="CS184" s="926"/>
      <c r="CT184" s="926"/>
      <c r="CU184" s="926"/>
      <c r="CV184" s="926"/>
      <c r="CW184" s="926"/>
      <c r="CX184" s="926"/>
      <c r="CY184" s="926"/>
      <c r="CZ184" s="926"/>
      <c r="DA184" s="926"/>
      <c r="DB184" s="926"/>
      <c r="DC184" s="926"/>
      <c r="DD184" s="926"/>
      <c r="DE184" s="926"/>
      <c r="DF184" s="926"/>
      <c r="DG184" s="926"/>
      <c r="DH184" s="926"/>
      <c r="DI184" s="926"/>
      <c r="DJ184" s="926"/>
      <c r="DK184" s="926"/>
      <c r="DL184" s="926"/>
      <c r="DM184" s="926"/>
      <c r="DN184" s="926"/>
      <c r="DO184" s="926"/>
      <c r="DP184" s="926"/>
      <c r="DQ184" s="926"/>
      <c r="DR184" s="926"/>
      <c r="DS184" s="926"/>
      <c r="DT184" s="926"/>
      <c r="DU184" s="926"/>
      <c r="DV184" s="926"/>
      <c r="DW184" s="926"/>
      <c r="DX184" s="926"/>
      <c r="DY184" s="926"/>
      <c r="DZ184" s="926"/>
      <c r="EA184" s="926"/>
      <c r="EB184" s="926"/>
      <c r="EC184" s="926"/>
      <c r="ED184" s="926"/>
      <c r="EE184" s="926"/>
      <c r="EF184" s="926"/>
      <c r="EG184" s="926"/>
      <c r="EH184" s="926"/>
      <c r="EI184" s="926"/>
      <c r="EJ184" s="926"/>
      <c r="EK184" s="926"/>
      <c r="EL184" s="926"/>
      <c r="EM184" s="926"/>
      <c r="EN184" s="926"/>
      <c r="EO184" s="926"/>
      <c r="EP184" s="926"/>
      <c r="EQ184" s="926"/>
      <c r="ER184" s="926"/>
      <c r="ES184" s="926"/>
      <c r="ET184" s="926"/>
      <c r="EU184" s="926"/>
      <c r="EV184" s="926"/>
      <c r="EW184" s="926"/>
      <c r="EX184" s="926"/>
      <c r="EY184" s="926"/>
      <c r="EZ184" s="926"/>
      <c r="FA184" s="926"/>
      <c r="FB184" s="926"/>
      <c r="FC184" s="926"/>
      <c r="FD184" s="926"/>
      <c r="FE184" s="926"/>
      <c r="FF184" s="926"/>
      <c r="FG184" s="926"/>
      <c r="FH184" s="926"/>
      <c r="FI184" s="926"/>
      <c r="FJ184" s="926"/>
      <c r="FK184" s="926"/>
      <c r="FL184" s="926"/>
      <c r="FM184" s="926"/>
      <c r="FN184" s="926"/>
      <c r="FO184" s="926"/>
      <c r="FP184" s="926"/>
      <c r="FQ184" s="926"/>
      <c r="FR184" s="926"/>
      <c r="FS184" s="926"/>
      <c r="FT184" s="926"/>
      <c r="FU184" s="926"/>
      <c r="FV184" s="926"/>
      <c r="FW184" s="926"/>
      <c r="FX184" s="926"/>
      <c r="FY184" s="926"/>
      <c r="FZ184" s="926"/>
      <c r="GA184" s="926"/>
      <c r="GB184" s="926"/>
      <c r="GC184" s="926"/>
      <c r="GD184" s="926"/>
      <c r="GE184" s="926"/>
      <c r="GF184" s="926"/>
      <c r="GG184" s="926"/>
      <c r="GH184" s="926"/>
      <c r="GI184" s="926"/>
      <c r="GJ184" s="926"/>
      <c r="GK184" s="926"/>
      <c r="GL184" s="926"/>
      <c r="GM184" s="926"/>
      <c r="GN184" s="926"/>
      <c r="GO184" s="926"/>
      <c r="GP184" s="926"/>
      <c r="GQ184" s="926"/>
      <c r="GR184" s="926"/>
      <c r="GS184" s="926"/>
      <c r="GT184" s="926"/>
      <c r="GU184" s="926"/>
      <c r="GV184" s="926"/>
      <c r="GW184" s="926"/>
      <c r="GX184" s="926"/>
      <c r="GY184" s="926"/>
      <c r="GZ184" s="926"/>
      <c r="HA184" s="926"/>
      <c r="HB184" s="926"/>
      <c r="HC184" s="926"/>
      <c r="HD184" s="926"/>
      <c r="HE184" s="926"/>
      <c r="HF184" s="926"/>
      <c r="HG184" s="926"/>
      <c r="HH184" s="926"/>
      <c r="HI184" s="926"/>
      <c r="HJ184" s="926"/>
      <c r="HK184" s="926"/>
      <c r="HL184" s="926"/>
      <c r="HM184" s="926"/>
      <c r="HN184" s="926"/>
      <c r="HO184" s="926"/>
      <c r="HP184" s="926"/>
      <c r="HQ184" s="926"/>
      <c r="HR184" s="926"/>
      <c r="HS184" s="926"/>
      <c r="HT184" s="926"/>
      <c r="HU184" s="926"/>
      <c r="HV184" s="926"/>
      <c r="HW184" s="926"/>
      <c r="HX184" s="926"/>
      <c r="HY184" s="926"/>
      <c r="HZ184" s="926"/>
      <c r="IA184" s="926"/>
      <c r="IB184" s="926"/>
      <c r="IC184" s="926"/>
      <c r="ID184" s="926"/>
      <c r="IE184" s="926"/>
      <c r="IF184" s="926"/>
      <c r="IG184" s="926"/>
      <c r="IH184" s="926"/>
      <c r="II184" s="926"/>
      <c r="IJ184" s="926"/>
      <c r="IK184" s="926"/>
      <c r="IL184" s="926"/>
      <c r="IM184" s="926"/>
      <c r="IN184" s="926"/>
      <c r="IO184" s="926"/>
      <c r="IP184" s="926"/>
      <c r="IQ184" s="926"/>
      <c r="IR184" s="926"/>
      <c r="IS184" s="926"/>
      <c r="IT184" s="926"/>
      <c r="IU184" s="926"/>
      <c r="IV184" s="926"/>
    </row>
    <row r="185" spans="1:256" s="1183" customFormat="1" ht="15" customHeight="1">
      <c r="A185" s="1018"/>
      <c r="B185" s="1018"/>
      <c r="C185" s="1018"/>
      <c r="D185" s="1103"/>
      <c r="E185" s="1103"/>
      <c r="F185" s="1103"/>
      <c r="G185" s="1021"/>
      <c r="H185" s="1021"/>
      <c r="I185" s="926"/>
      <c r="J185" s="1022"/>
      <c r="K185" s="926"/>
      <c r="L185" s="926"/>
      <c r="M185" s="1022"/>
      <c r="N185" s="926"/>
      <c r="O185" s="926"/>
      <c r="P185" s="926"/>
      <c r="Q185" s="926"/>
      <c r="R185" s="926"/>
      <c r="S185" s="926"/>
      <c r="T185" s="926"/>
      <c r="U185" s="926"/>
      <c r="V185" s="926"/>
      <c r="W185" s="926"/>
      <c r="X185" s="926"/>
      <c r="Y185" s="926"/>
      <c r="Z185" s="926"/>
      <c r="AA185" s="926"/>
      <c r="AB185" s="926"/>
      <c r="AC185" s="926"/>
      <c r="AD185" s="926"/>
      <c r="AE185" s="926"/>
      <c r="AF185" s="926"/>
      <c r="AG185" s="926"/>
      <c r="AH185" s="926"/>
      <c r="AI185" s="926"/>
      <c r="AJ185" s="926"/>
      <c r="AK185" s="926"/>
      <c r="AL185" s="926"/>
      <c r="AM185" s="926"/>
      <c r="AN185" s="926"/>
      <c r="AO185" s="926"/>
      <c r="AP185" s="926"/>
      <c r="AQ185" s="926"/>
      <c r="AR185" s="926"/>
      <c r="AS185" s="926"/>
      <c r="AT185" s="926"/>
      <c r="AU185" s="926"/>
      <c r="AV185" s="926"/>
      <c r="AW185" s="926"/>
      <c r="AX185" s="926"/>
      <c r="AY185" s="926"/>
      <c r="AZ185" s="926"/>
      <c r="BA185" s="926"/>
      <c r="BB185" s="926"/>
      <c r="BC185" s="926"/>
      <c r="BD185" s="926"/>
      <c r="BE185" s="926"/>
      <c r="BF185" s="926"/>
      <c r="BG185" s="926"/>
      <c r="BH185" s="926"/>
      <c r="BI185" s="926"/>
      <c r="BJ185" s="926"/>
      <c r="BK185" s="926"/>
      <c r="BL185" s="926"/>
      <c r="BM185" s="926"/>
      <c r="BN185" s="926"/>
      <c r="BO185" s="926"/>
      <c r="BP185" s="926"/>
      <c r="BQ185" s="926"/>
      <c r="BR185" s="926"/>
      <c r="BS185" s="926"/>
      <c r="BT185" s="926"/>
      <c r="BU185" s="926"/>
      <c r="BV185" s="926"/>
      <c r="BW185" s="926"/>
      <c r="BX185" s="926"/>
      <c r="BY185" s="926"/>
      <c r="BZ185" s="926"/>
      <c r="CA185" s="926"/>
      <c r="CB185" s="926"/>
      <c r="CC185" s="926"/>
      <c r="CD185" s="926"/>
      <c r="CE185" s="926"/>
      <c r="CF185" s="926"/>
      <c r="CG185" s="926"/>
      <c r="CH185" s="926"/>
      <c r="CI185" s="926"/>
      <c r="CJ185" s="926"/>
      <c r="CK185" s="926"/>
      <c r="CL185" s="926"/>
      <c r="CM185" s="926"/>
      <c r="CN185" s="926"/>
      <c r="CO185" s="926"/>
      <c r="CP185" s="926"/>
      <c r="CQ185" s="926"/>
      <c r="CR185" s="926"/>
      <c r="CS185" s="926"/>
      <c r="CT185" s="926"/>
      <c r="CU185" s="926"/>
      <c r="CV185" s="926"/>
      <c r="CW185" s="926"/>
      <c r="CX185" s="926"/>
      <c r="CY185" s="926"/>
      <c r="CZ185" s="926"/>
      <c r="DA185" s="926"/>
      <c r="DB185" s="926"/>
      <c r="DC185" s="926"/>
      <c r="DD185" s="926"/>
      <c r="DE185" s="926"/>
      <c r="DF185" s="926"/>
      <c r="DG185" s="926"/>
      <c r="DH185" s="926"/>
      <c r="DI185" s="926"/>
      <c r="DJ185" s="926"/>
      <c r="DK185" s="926"/>
      <c r="DL185" s="926"/>
      <c r="DM185" s="926"/>
      <c r="DN185" s="926"/>
      <c r="DO185" s="926"/>
      <c r="DP185" s="926"/>
      <c r="DQ185" s="926"/>
      <c r="DR185" s="926"/>
      <c r="DS185" s="926"/>
      <c r="DT185" s="926"/>
      <c r="DU185" s="926"/>
      <c r="DV185" s="926"/>
      <c r="DW185" s="926"/>
      <c r="DX185" s="926"/>
      <c r="DY185" s="926"/>
      <c r="DZ185" s="926"/>
      <c r="EA185" s="926"/>
      <c r="EB185" s="926"/>
      <c r="EC185" s="926"/>
      <c r="ED185" s="926"/>
      <c r="EE185" s="926"/>
      <c r="EF185" s="926"/>
      <c r="EG185" s="926"/>
      <c r="EH185" s="926"/>
      <c r="EI185" s="926"/>
      <c r="EJ185" s="926"/>
      <c r="EK185" s="926"/>
      <c r="EL185" s="926"/>
      <c r="EM185" s="926"/>
      <c r="EN185" s="926"/>
      <c r="EO185" s="926"/>
      <c r="EP185" s="926"/>
      <c r="EQ185" s="926"/>
      <c r="ER185" s="926"/>
      <c r="ES185" s="926"/>
      <c r="ET185" s="926"/>
      <c r="EU185" s="926"/>
      <c r="EV185" s="926"/>
      <c r="EW185" s="926"/>
      <c r="EX185" s="926"/>
      <c r="EY185" s="926"/>
      <c r="EZ185" s="926"/>
      <c r="FA185" s="926"/>
      <c r="FB185" s="926"/>
      <c r="FC185" s="926"/>
      <c r="FD185" s="926"/>
      <c r="FE185" s="926"/>
      <c r="FF185" s="926"/>
      <c r="FG185" s="926"/>
      <c r="FH185" s="926"/>
      <c r="FI185" s="926"/>
      <c r="FJ185" s="926"/>
      <c r="FK185" s="926"/>
      <c r="FL185" s="926"/>
      <c r="FM185" s="926"/>
      <c r="FN185" s="926"/>
      <c r="FO185" s="926"/>
      <c r="FP185" s="926"/>
      <c r="FQ185" s="926"/>
      <c r="FR185" s="926"/>
      <c r="FS185" s="926"/>
      <c r="FT185" s="926"/>
      <c r="FU185" s="926"/>
      <c r="FV185" s="926"/>
      <c r="FW185" s="926"/>
      <c r="FX185" s="926"/>
      <c r="FY185" s="926"/>
      <c r="FZ185" s="926"/>
      <c r="GA185" s="926"/>
      <c r="GB185" s="926"/>
      <c r="GC185" s="926"/>
      <c r="GD185" s="926"/>
      <c r="GE185" s="926"/>
      <c r="GF185" s="926"/>
      <c r="GG185" s="926"/>
      <c r="GH185" s="926"/>
      <c r="GI185" s="926"/>
      <c r="GJ185" s="926"/>
      <c r="GK185" s="926"/>
      <c r="GL185" s="926"/>
      <c r="GM185" s="926"/>
      <c r="GN185" s="926"/>
      <c r="GO185" s="926"/>
      <c r="GP185" s="926"/>
      <c r="GQ185" s="926"/>
      <c r="GR185" s="926"/>
      <c r="GS185" s="926"/>
      <c r="GT185" s="926"/>
      <c r="GU185" s="926"/>
      <c r="GV185" s="926"/>
      <c r="GW185" s="926"/>
      <c r="GX185" s="926"/>
      <c r="GY185" s="926"/>
      <c r="GZ185" s="926"/>
      <c r="HA185" s="926"/>
      <c r="HB185" s="926"/>
      <c r="HC185" s="926"/>
      <c r="HD185" s="926"/>
      <c r="HE185" s="926"/>
      <c r="HF185" s="926"/>
      <c r="HG185" s="926"/>
      <c r="HH185" s="926"/>
      <c r="HI185" s="926"/>
      <c r="HJ185" s="926"/>
      <c r="HK185" s="926"/>
      <c r="HL185" s="926"/>
      <c r="HM185" s="926"/>
      <c r="HN185" s="926"/>
      <c r="HO185" s="926"/>
      <c r="HP185" s="926"/>
      <c r="HQ185" s="926"/>
      <c r="HR185" s="926"/>
      <c r="HS185" s="926"/>
      <c r="HT185" s="926"/>
      <c r="HU185" s="926"/>
      <c r="HV185" s="926"/>
      <c r="HW185" s="926"/>
      <c r="HX185" s="926"/>
      <c r="HY185" s="926"/>
      <c r="HZ185" s="926"/>
      <c r="IA185" s="926"/>
      <c r="IB185" s="926"/>
      <c r="IC185" s="926"/>
      <c r="ID185" s="926"/>
      <c r="IE185" s="926"/>
      <c r="IF185" s="926"/>
      <c r="IG185" s="926"/>
      <c r="IH185" s="926"/>
      <c r="II185" s="926"/>
      <c r="IJ185" s="926"/>
      <c r="IK185" s="926"/>
      <c r="IL185" s="926"/>
      <c r="IM185" s="926"/>
      <c r="IN185" s="926"/>
      <c r="IO185" s="926"/>
      <c r="IP185" s="926"/>
      <c r="IQ185" s="926"/>
      <c r="IR185" s="926"/>
      <c r="IS185" s="926"/>
      <c r="IT185" s="926"/>
      <c r="IU185" s="926"/>
      <c r="IV185" s="926"/>
    </row>
    <row r="186" spans="1:256" s="1183" customFormat="1" ht="15" customHeight="1">
      <c r="A186" s="1018"/>
      <c r="B186" s="1018"/>
      <c r="C186" s="1018"/>
      <c r="D186" s="1103"/>
      <c r="E186" s="1103"/>
      <c r="F186" s="1103"/>
      <c r="G186" s="1021"/>
      <c r="H186" s="1021"/>
      <c r="I186" s="926"/>
      <c r="J186" s="1022"/>
      <c r="K186" s="926"/>
      <c r="L186" s="926"/>
      <c r="M186" s="1022"/>
      <c r="N186" s="926"/>
      <c r="O186" s="926"/>
      <c r="P186" s="926"/>
      <c r="Q186" s="926"/>
      <c r="R186" s="926"/>
      <c r="S186" s="926"/>
      <c r="T186" s="926"/>
      <c r="U186" s="926"/>
      <c r="V186" s="926"/>
      <c r="W186" s="926"/>
      <c r="X186" s="926"/>
      <c r="Y186" s="926"/>
      <c r="Z186" s="926"/>
      <c r="AA186" s="926"/>
      <c r="AB186" s="926"/>
      <c r="AC186" s="926"/>
      <c r="AD186" s="926"/>
      <c r="AE186" s="926"/>
      <c r="AF186" s="926"/>
      <c r="AG186" s="926"/>
      <c r="AH186" s="926"/>
      <c r="AI186" s="926"/>
      <c r="AJ186" s="926"/>
      <c r="AK186" s="926"/>
      <c r="AL186" s="926"/>
      <c r="AM186" s="926"/>
      <c r="AN186" s="926"/>
      <c r="AO186" s="926"/>
      <c r="AP186" s="926"/>
      <c r="AQ186" s="926"/>
      <c r="AR186" s="926"/>
      <c r="AS186" s="926"/>
      <c r="AT186" s="926"/>
      <c r="AU186" s="926"/>
      <c r="AV186" s="926"/>
      <c r="AW186" s="926"/>
      <c r="AX186" s="926"/>
      <c r="AY186" s="926"/>
      <c r="AZ186" s="926"/>
      <c r="BA186" s="926"/>
      <c r="BB186" s="926"/>
      <c r="BC186" s="926"/>
      <c r="BD186" s="926"/>
      <c r="BE186" s="926"/>
      <c r="BF186" s="926"/>
      <c r="BG186" s="926"/>
      <c r="BH186" s="926"/>
      <c r="BI186" s="926"/>
      <c r="BJ186" s="926"/>
      <c r="BK186" s="926"/>
      <c r="BL186" s="926"/>
      <c r="BM186" s="926"/>
      <c r="BN186" s="926"/>
      <c r="BO186" s="926"/>
      <c r="BP186" s="926"/>
      <c r="BQ186" s="926"/>
      <c r="BR186" s="926"/>
      <c r="BS186" s="926"/>
      <c r="BT186" s="926"/>
      <c r="BU186" s="926"/>
      <c r="BV186" s="926"/>
      <c r="BW186" s="926"/>
      <c r="BX186" s="926"/>
      <c r="BY186" s="926"/>
      <c r="BZ186" s="926"/>
      <c r="CA186" s="926"/>
      <c r="CB186" s="926"/>
      <c r="CC186" s="926"/>
      <c r="CD186" s="926"/>
      <c r="CE186" s="926"/>
      <c r="CF186" s="926"/>
      <c r="CG186" s="926"/>
      <c r="CH186" s="926"/>
      <c r="CI186" s="926"/>
      <c r="CJ186" s="926"/>
      <c r="CK186" s="926"/>
      <c r="CL186" s="926"/>
      <c r="CM186" s="926"/>
      <c r="CN186" s="926"/>
      <c r="CO186" s="926"/>
      <c r="CP186" s="926"/>
      <c r="CQ186" s="926"/>
      <c r="CR186" s="926"/>
      <c r="CS186" s="926"/>
      <c r="CT186" s="926"/>
      <c r="CU186" s="926"/>
      <c r="CV186" s="926"/>
      <c r="CW186" s="926"/>
      <c r="CX186" s="926"/>
      <c r="CY186" s="926"/>
      <c r="CZ186" s="926"/>
      <c r="DA186" s="926"/>
      <c r="DB186" s="926"/>
      <c r="DC186" s="926"/>
      <c r="DD186" s="926"/>
      <c r="DE186" s="926"/>
      <c r="DF186" s="926"/>
      <c r="DG186" s="926"/>
      <c r="DH186" s="926"/>
      <c r="DI186" s="926"/>
      <c r="DJ186" s="926"/>
      <c r="DK186" s="926"/>
      <c r="DL186" s="926"/>
      <c r="DM186" s="926"/>
      <c r="DN186" s="926"/>
      <c r="DO186" s="926"/>
      <c r="DP186" s="926"/>
      <c r="DQ186" s="926"/>
      <c r="DR186" s="926"/>
      <c r="DS186" s="926"/>
      <c r="DT186" s="926"/>
      <c r="DU186" s="926"/>
      <c r="DV186" s="926"/>
      <c r="DW186" s="926"/>
      <c r="DX186" s="926"/>
      <c r="DY186" s="926"/>
      <c r="DZ186" s="926"/>
      <c r="EA186" s="926"/>
      <c r="EB186" s="926"/>
      <c r="EC186" s="926"/>
      <c r="ED186" s="926"/>
      <c r="EE186" s="926"/>
      <c r="EF186" s="926"/>
      <c r="EG186" s="926"/>
      <c r="EH186" s="926"/>
      <c r="EI186" s="926"/>
      <c r="EJ186" s="926"/>
      <c r="EK186" s="926"/>
      <c r="EL186" s="926"/>
      <c r="EM186" s="926"/>
      <c r="EN186" s="926"/>
      <c r="EO186" s="926"/>
      <c r="EP186" s="926"/>
      <c r="EQ186" s="926"/>
      <c r="ER186" s="926"/>
      <c r="ES186" s="926"/>
      <c r="ET186" s="926"/>
      <c r="EU186" s="926"/>
      <c r="EV186" s="926"/>
      <c r="EW186" s="926"/>
      <c r="EX186" s="926"/>
      <c r="EY186" s="926"/>
      <c r="EZ186" s="926"/>
      <c r="FA186" s="926"/>
      <c r="FB186" s="926"/>
      <c r="FC186" s="926"/>
      <c r="FD186" s="926"/>
      <c r="FE186" s="926"/>
      <c r="FF186" s="926"/>
      <c r="FG186" s="926"/>
      <c r="FH186" s="926"/>
      <c r="FI186" s="926"/>
      <c r="FJ186" s="926"/>
      <c r="FK186" s="926"/>
      <c r="FL186" s="926"/>
      <c r="FM186" s="926"/>
      <c r="FN186" s="926"/>
      <c r="FO186" s="926"/>
      <c r="FP186" s="926"/>
      <c r="FQ186" s="926"/>
      <c r="FR186" s="926"/>
      <c r="FS186" s="926"/>
      <c r="FT186" s="926"/>
      <c r="FU186" s="926"/>
      <c r="FV186" s="926"/>
      <c r="FW186" s="926"/>
      <c r="FX186" s="926"/>
      <c r="FY186" s="926"/>
      <c r="FZ186" s="926"/>
      <c r="GA186" s="926"/>
      <c r="GB186" s="926"/>
      <c r="GC186" s="926"/>
      <c r="GD186" s="926"/>
      <c r="GE186" s="926"/>
      <c r="GF186" s="926"/>
      <c r="GG186" s="926"/>
      <c r="GH186" s="926"/>
      <c r="GI186" s="926"/>
      <c r="GJ186" s="926"/>
      <c r="GK186" s="926"/>
      <c r="GL186" s="926"/>
      <c r="GM186" s="926"/>
      <c r="GN186" s="926"/>
      <c r="GO186" s="926"/>
      <c r="GP186" s="926"/>
      <c r="GQ186" s="926"/>
      <c r="GR186" s="926"/>
      <c r="GS186" s="926"/>
      <c r="GT186" s="926"/>
      <c r="GU186" s="926"/>
      <c r="GV186" s="926"/>
      <c r="GW186" s="926"/>
      <c r="GX186" s="926"/>
      <c r="GY186" s="926"/>
      <c r="GZ186" s="926"/>
      <c r="HA186" s="926"/>
      <c r="HB186" s="926"/>
      <c r="HC186" s="926"/>
      <c r="HD186" s="926"/>
      <c r="HE186" s="926"/>
      <c r="HF186" s="926"/>
      <c r="HG186" s="926"/>
      <c r="HH186" s="926"/>
      <c r="HI186" s="926"/>
      <c r="HJ186" s="926"/>
      <c r="HK186" s="926"/>
      <c r="HL186" s="926"/>
      <c r="HM186" s="926"/>
      <c r="HN186" s="926"/>
      <c r="HO186" s="926"/>
      <c r="HP186" s="926"/>
      <c r="HQ186" s="926"/>
      <c r="HR186" s="926"/>
      <c r="HS186" s="926"/>
      <c r="HT186" s="926"/>
      <c r="HU186" s="926"/>
      <c r="HV186" s="926"/>
      <c r="HW186" s="926"/>
      <c r="HX186" s="926"/>
      <c r="HY186" s="926"/>
      <c r="HZ186" s="926"/>
      <c r="IA186" s="926"/>
      <c r="IB186" s="926"/>
      <c r="IC186" s="926"/>
      <c r="ID186" s="926"/>
      <c r="IE186" s="926"/>
      <c r="IF186" s="926"/>
      <c r="IG186" s="926"/>
      <c r="IH186" s="926"/>
      <c r="II186" s="926"/>
      <c r="IJ186" s="926"/>
      <c r="IK186" s="926"/>
      <c r="IL186" s="926"/>
      <c r="IM186" s="926"/>
      <c r="IN186" s="926"/>
      <c r="IO186" s="926"/>
      <c r="IP186" s="926"/>
      <c r="IQ186" s="926"/>
      <c r="IR186" s="926"/>
      <c r="IS186" s="926"/>
      <c r="IT186" s="926"/>
      <c r="IU186" s="926"/>
      <c r="IV186" s="926"/>
    </row>
    <row r="187" spans="1:256" s="1183" customFormat="1" ht="15" customHeight="1">
      <c r="A187" s="1018"/>
      <c r="B187" s="1018"/>
      <c r="C187" s="1018"/>
      <c r="D187" s="1103"/>
      <c r="E187" s="1103"/>
      <c r="F187" s="1103"/>
      <c r="G187" s="1021"/>
      <c r="H187" s="1021"/>
      <c r="I187" s="926"/>
      <c r="J187" s="1022"/>
      <c r="K187" s="926"/>
      <c r="L187" s="926"/>
      <c r="M187" s="1022"/>
      <c r="N187" s="926"/>
      <c r="O187" s="926"/>
      <c r="P187" s="926"/>
      <c r="Q187" s="926"/>
      <c r="R187" s="926"/>
      <c r="S187" s="926"/>
      <c r="T187" s="926"/>
      <c r="U187" s="926"/>
      <c r="V187" s="926"/>
      <c r="W187" s="926"/>
      <c r="X187" s="926"/>
      <c r="Y187" s="926"/>
      <c r="Z187" s="926"/>
      <c r="AA187" s="926"/>
      <c r="AB187" s="926"/>
      <c r="AC187" s="926"/>
      <c r="AD187" s="926"/>
      <c r="AE187" s="926"/>
      <c r="AF187" s="926"/>
      <c r="AG187" s="926"/>
      <c r="AH187" s="926"/>
      <c r="AI187" s="926"/>
      <c r="AJ187" s="926"/>
      <c r="AK187" s="926"/>
      <c r="AL187" s="926"/>
      <c r="AM187" s="926"/>
      <c r="AN187" s="926"/>
      <c r="AO187" s="926"/>
      <c r="AP187" s="926"/>
      <c r="AQ187" s="926"/>
      <c r="AR187" s="926"/>
      <c r="AS187" s="926"/>
      <c r="AT187" s="926"/>
      <c r="AU187" s="926"/>
      <c r="AV187" s="926"/>
      <c r="AW187" s="926"/>
      <c r="AX187" s="926"/>
      <c r="AY187" s="926"/>
      <c r="AZ187" s="926"/>
      <c r="BA187" s="926"/>
      <c r="BB187" s="926"/>
      <c r="BC187" s="926"/>
      <c r="BD187" s="926"/>
      <c r="BE187" s="926"/>
      <c r="BF187" s="926"/>
      <c r="BG187" s="926"/>
      <c r="BH187" s="926"/>
      <c r="BI187" s="926"/>
      <c r="BJ187" s="926"/>
      <c r="BK187" s="926"/>
      <c r="BL187" s="926"/>
      <c r="BM187" s="926"/>
      <c r="BN187" s="926"/>
      <c r="BO187" s="926"/>
      <c r="BP187" s="926"/>
      <c r="BQ187" s="926"/>
      <c r="BR187" s="926"/>
      <c r="BS187" s="926"/>
      <c r="BT187" s="926"/>
      <c r="BU187" s="926"/>
      <c r="BV187" s="926"/>
      <c r="BW187" s="926"/>
      <c r="BX187" s="926"/>
      <c r="BY187" s="926"/>
      <c r="BZ187" s="926"/>
      <c r="CA187" s="926"/>
      <c r="CB187" s="926"/>
      <c r="CC187" s="926"/>
      <c r="CD187" s="926"/>
      <c r="CE187" s="926"/>
      <c r="CF187" s="926"/>
      <c r="CG187" s="926"/>
      <c r="CH187" s="926"/>
      <c r="CI187" s="926"/>
      <c r="CJ187" s="926"/>
      <c r="CK187" s="926"/>
      <c r="CL187" s="926"/>
      <c r="CM187" s="926"/>
      <c r="CN187" s="926"/>
      <c r="CO187" s="926"/>
      <c r="CP187" s="926"/>
      <c r="CQ187" s="926"/>
      <c r="CR187" s="926"/>
      <c r="CS187" s="926"/>
      <c r="CT187" s="926"/>
      <c r="CU187" s="926"/>
      <c r="CV187" s="926"/>
      <c r="CW187" s="926"/>
      <c r="CX187" s="926"/>
      <c r="CY187" s="926"/>
      <c r="CZ187" s="926"/>
      <c r="DA187" s="926"/>
      <c r="DB187" s="926"/>
      <c r="DC187" s="926"/>
      <c r="DD187" s="926"/>
      <c r="DE187" s="926"/>
      <c r="DF187" s="926"/>
      <c r="DG187" s="926"/>
      <c r="DH187" s="926"/>
      <c r="DI187" s="926"/>
      <c r="DJ187" s="926"/>
      <c r="DK187" s="926"/>
      <c r="DL187" s="926"/>
      <c r="DM187" s="926"/>
      <c r="DN187" s="926"/>
      <c r="DO187" s="926"/>
      <c r="DP187" s="926"/>
      <c r="DQ187" s="926"/>
      <c r="DR187" s="926"/>
      <c r="DS187" s="926"/>
      <c r="DT187" s="926"/>
      <c r="DU187" s="926"/>
      <c r="DV187" s="926"/>
      <c r="DW187" s="926"/>
      <c r="DX187" s="926"/>
      <c r="DY187" s="926"/>
      <c r="DZ187" s="926"/>
      <c r="EA187" s="926"/>
      <c r="EB187" s="926"/>
      <c r="EC187" s="926"/>
      <c r="ED187" s="926"/>
      <c r="EE187" s="926"/>
      <c r="EF187" s="926"/>
      <c r="EG187" s="926"/>
      <c r="EH187" s="926"/>
      <c r="EI187" s="926"/>
      <c r="EJ187" s="926"/>
      <c r="EK187" s="926"/>
      <c r="EL187" s="926"/>
      <c r="EM187" s="926"/>
      <c r="EN187" s="926"/>
      <c r="EO187" s="926"/>
      <c r="EP187" s="926"/>
      <c r="EQ187" s="926"/>
      <c r="ER187" s="926"/>
      <c r="ES187" s="926"/>
      <c r="ET187" s="926"/>
      <c r="EU187" s="926"/>
      <c r="EV187" s="926"/>
      <c r="EW187" s="926"/>
      <c r="EX187" s="926"/>
      <c r="EY187" s="926"/>
      <c r="EZ187" s="926"/>
      <c r="FA187" s="926"/>
      <c r="FB187" s="926"/>
      <c r="FC187" s="926"/>
      <c r="FD187" s="926"/>
      <c r="FE187" s="926"/>
      <c r="FF187" s="926"/>
      <c r="FG187" s="926"/>
      <c r="FH187" s="926"/>
      <c r="FI187" s="926"/>
      <c r="FJ187" s="926"/>
      <c r="FK187" s="926"/>
      <c r="FL187" s="926"/>
      <c r="FM187" s="926"/>
      <c r="FN187" s="926"/>
      <c r="FO187" s="926"/>
      <c r="FP187" s="926"/>
      <c r="FQ187" s="926"/>
      <c r="FR187" s="926"/>
      <c r="FS187" s="926"/>
      <c r="FT187" s="926"/>
      <c r="FU187" s="926"/>
      <c r="FV187" s="926"/>
      <c r="FW187" s="926"/>
      <c r="FX187" s="926"/>
      <c r="FY187" s="926"/>
      <c r="FZ187" s="926"/>
      <c r="GA187" s="926"/>
      <c r="GB187" s="926"/>
      <c r="GC187" s="926"/>
      <c r="GD187" s="926"/>
      <c r="GE187" s="926"/>
      <c r="GF187" s="926"/>
      <c r="GG187" s="926"/>
      <c r="GH187" s="926"/>
      <c r="GI187" s="926"/>
      <c r="GJ187" s="926"/>
      <c r="GK187" s="926"/>
      <c r="GL187" s="926"/>
      <c r="GM187" s="926"/>
      <c r="GN187" s="926"/>
      <c r="GO187" s="926"/>
      <c r="GP187" s="926"/>
      <c r="GQ187" s="926"/>
      <c r="GR187" s="926"/>
      <c r="GS187" s="926"/>
      <c r="GT187" s="926"/>
      <c r="GU187" s="926"/>
      <c r="GV187" s="926"/>
      <c r="GW187" s="926"/>
      <c r="GX187" s="926"/>
      <c r="GY187" s="926"/>
      <c r="GZ187" s="926"/>
      <c r="HA187" s="926"/>
      <c r="HB187" s="926"/>
      <c r="HC187" s="926"/>
      <c r="HD187" s="926"/>
      <c r="HE187" s="926"/>
      <c r="HF187" s="926"/>
      <c r="HG187" s="926"/>
      <c r="HH187" s="926"/>
      <c r="HI187" s="926"/>
      <c r="HJ187" s="926"/>
      <c r="HK187" s="926"/>
      <c r="HL187" s="926"/>
      <c r="HM187" s="926"/>
      <c r="HN187" s="926"/>
      <c r="HO187" s="926"/>
      <c r="HP187" s="926"/>
      <c r="HQ187" s="926"/>
      <c r="HR187" s="926"/>
      <c r="HS187" s="926"/>
      <c r="HT187" s="926"/>
      <c r="HU187" s="926"/>
      <c r="HV187" s="926"/>
      <c r="HW187" s="926"/>
      <c r="HX187" s="926"/>
      <c r="HY187" s="926"/>
      <c r="HZ187" s="926"/>
      <c r="IA187" s="926"/>
      <c r="IB187" s="926"/>
      <c r="IC187" s="926"/>
      <c r="ID187" s="926"/>
      <c r="IE187" s="926"/>
      <c r="IF187" s="926"/>
      <c r="IG187" s="926"/>
      <c r="IH187" s="926"/>
      <c r="II187" s="926"/>
      <c r="IJ187" s="926"/>
      <c r="IK187" s="926"/>
      <c r="IL187" s="926"/>
      <c r="IM187" s="926"/>
      <c r="IN187" s="926"/>
      <c r="IO187" s="926"/>
      <c r="IP187" s="926"/>
      <c r="IQ187" s="926"/>
      <c r="IR187" s="926"/>
      <c r="IS187" s="926"/>
      <c r="IT187" s="926"/>
      <c r="IU187" s="926"/>
      <c r="IV187" s="926"/>
    </row>
    <row r="188" spans="1:256" ht="15" customHeight="1"/>
    <row r="189" spans="1:256" ht="15" customHeight="1"/>
    <row r="190" spans="1:256" ht="15" customHeight="1"/>
    <row r="191" spans="1:256" ht="15" customHeight="1"/>
    <row r="192" spans="1:256" ht="15" customHeight="1"/>
    <row r="193" spans="4:256" s="1018" customFormat="1" ht="15" customHeight="1">
      <c r="D193" s="1103"/>
      <c r="E193" s="1103"/>
      <c r="F193" s="1103"/>
      <c r="G193" s="1021"/>
      <c r="H193" s="1021"/>
      <c r="I193" s="926"/>
      <c r="J193" s="1022"/>
      <c r="K193" s="926"/>
      <c r="L193" s="926"/>
      <c r="M193" s="1022"/>
      <c r="N193" s="926"/>
      <c r="O193" s="926"/>
      <c r="P193" s="926"/>
      <c r="Q193" s="926"/>
      <c r="R193" s="926"/>
      <c r="S193" s="926"/>
      <c r="T193" s="926"/>
      <c r="U193" s="926"/>
      <c r="V193" s="926"/>
      <c r="W193" s="926"/>
      <c r="X193" s="926"/>
      <c r="Y193" s="926"/>
      <c r="Z193" s="926"/>
      <c r="AA193" s="926"/>
      <c r="AB193" s="926"/>
      <c r="AC193" s="926"/>
      <c r="AD193" s="926"/>
      <c r="AE193" s="926"/>
      <c r="AF193" s="926"/>
      <c r="AG193" s="926"/>
      <c r="AH193" s="926"/>
      <c r="AI193" s="926"/>
      <c r="AJ193" s="926"/>
      <c r="AK193" s="926"/>
      <c r="AL193" s="926"/>
      <c r="AM193" s="926"/>
      <c r="AN193" s="926"/>
      <c r="AO193" s="926"/>
      <c r="AP193" s="926"/>
      <c r="AQ193" s="926"/>
      <c r="AR193" s="926"/>
      <c r="AS193" s="926"/>
      <c r="AT193" s="926"/>
      <c r="AU193" s="926"/>
      <c r="AV193" s="926"/>
      <c r="AW193" s="926"/>
      <c r="AX193" s="926"/>
      <c r="AY193" s="926"/>
      <c r="AZ193" s="926"/>
      <c r="BA193" s="926"/>
      <c r="BB193" s="926"/>
      <c r="BC193" s="926"/>
      <c r="BD193" s="926"/>
      <c r="BE193" s="926"/>
      <c r="BF193" s="926"/>
      <c r="BG193" s="926"/>
      <c r="BH193" s="926"/>
      <c r="BI193" s="926"/>
      <c r="BJ193" s="926"/>
      <c r="BK193" s="926"/>
      <c r="BL193" s="926"/>
      <c r="BM193" s="926"/>
      <c r="BN193" s="926"/>
      <c r="BO193" s="926"/>
      <c r="BP193" s="926"/>
      <c r="BQ193" s="926"/>
      <c r="BR193" s="926"/>
      <c r="BS193" s="926"/>
      <c r="BT193" s="926"/>
      <c r="BU193" s="926"/>
      <c r="BV193" s="926"/>
      <c r="BW193" s="926"/>
      <c r="BX193" s="926"/>
      <c r="BY193" s="926"/>
      <c r="BZ193" s="926"/>
      <c r="CA193" s="926"/>
      <c r="CB193" s="926"/>
      <c r="CC193" s="926"/>
      <c r="CD193" s="926"/>
      <c r="CE193" s="926"/>
      <c r="CF193" s="926"/>
      <c r="CG193" s="926"/>
      <c r="CH193" s="926"/>
      <c r="CI193" s="926"/>
      <c r="CJ193" s="926"/>
      <c r="CK193" s="926"/>
      <c r="CL193" s="926"/>
      <c r="CM193" s="926"/>
      <c r="CN193" s="926"/>
      <c r="CO193" s="926"/>
      <c r="CP193" s="926"/>
      <c r="CQ193" s="926"/>
      <c r="CR193" s="926"/>
      <c r="CS193" s="926"/>
      <c r="CT193" s="926"/>
      <c r="CU193" s="926"/>
      <c r="CV193" s="926"/>
      <c r="CW193" s="926"/>
      <c r="CX193" s="926"/>
      <c r="CY193" s="926"/>
      <c r="CZ193" s="926"/>
      <c r="DA193" s="926"/>
      <c r="DB193" s="926"/>
      <c r="DC193" s="926"/>
      <c r="DD193" s="926"/>
      <c r="DE193" s="926"/>
      <c r="DF193" s="926"/>
      <c r="DG193" s="926"/>
      <c r="DH193" s="926"/>
      <c r="DI193" s="926"/>
      <c r="DJ193" s="926"/>
      <c r="DK193" s="926"/>
      <c r="DL193" s="926"/>
      <c r="DM193" s="926"/>
      <c r="DN193" s="926"/>
      <c r="DO193" s="926"/>
      <c r="DP193" s="926"/>
      <c r="DQ193" s="926"/>
      <c r="DR193" s="926"/>
      <c r="DS193" s="926"/>
      <c r="DT193" s="926"/>
      <c r="DU193" s="926"/>
      <c r="DV193" s="926"/>
      <c r="DW193" s="926"/>
      <c r="DX193" s="926"/>
      <c r="DY193" s="926"/>
      <c r="DZ193" s="926"/>
      <c r="EA193" s="926"/>
      <c r="EB193" s="926"/>
      <c r="EC193" s="926"/>
      <c r="ED193" s="926"/>
      <c r="EE193" s="926"/>
      <c r="EF193" s="926"/>
      <c r="EG193" s="926"/>
      <c r="EH193" s="926"/>
      <c r="EI193" s="926"/>
      <c r="EJ193" s="926"/>
      <c r="EK193" s="926"/>
      <c r="EL193" s="926"/>
      <c r="EM193" s="926"/>
      <c r="EN193" s="926"/>
      <c r="EO193" s="926"/>
      <c r="EP193" s="926"/>
      <c r="EQ193" s="926"/>
      <c r="ER193" s="926"/>
      <c r="ES193" s="926"/>
      <c r="ET193" s="926"/>
      <c r="EU193" s="926"/>
      <c r="EV193" s="926"/>
      <c r="EW193" s="926"/>
      <c r="EX193" s="926"/>
      <c r="EY193" s="926"/>
      <c r="EZ193" s="926"/>
      <c r="FA193" s="926"/>
      <c r="FB193" s="926"/>
      <c r="FC193" s="926"/>
      <c r="FD193" s="926"/>
      <c r="FE193" s="926"/>
      <c r="FF193" s="926"/>
      <c r="FG193" s="926"/>
      <c r="FH193" s="926"/>
      <c r="FI193" s="926"/>
      <c r="FJ193" s="926"/>
      <c r="FK193" s="926"/>
      <c r="FL193" s="926"/>
      <c r="FM193" s="926"/>
      <c r="FN193" s="926"/>
      <c r="FO193" s="926"/>
      <c r="FP193" s="926"/>
      <c r="FQ193" s="926"/>
      <c r="FR193" s="926"/>
      <c r="FS193" s="926"/>
      <c r="FT193" s="926"/>
      <c r="FU193" s="926"/>
      <c r="FV193" s="926"/>
      <c r="FW193" s="926"/>
      <c r="FX193" s="926"/>
      <c r="FY193" s="926"/>
      <c r="FZ193" s="926"/>
      <c r="GA193" s="926"/>
      <c r="GB193" s="926"/>
      <c r="GC193" s="926"/>
      <c r="GD193" s="926"/>
      <c r="GE193" s="926"/>
      <c r="GF193" s="926"/>
      <c r="GG193" s="926"/>
      <c r="GH193" s="926"/>
      <c r="GI193" s="926"/>
      <c r="GJ193" s="926"/>
      <c r="GK193" s="926"/>
      <c r="GL193" s="926"/>
      <c r="GM193" s="926"/>
      <c r="GN193" s="926"/>
      <c r="GO193" s="926"/>
      <c r="GP193" s="926"/>
      <c r="GQ193" s="926"/>
      <c r="GR193" s="926"/>
      <c r="GS193" s="926"/>
      <c r="GT193" s="926"/>
      <c r="GU193" s="926"/>
      <c r="GV193" s="926"/>
      <c r="GW193" s="926"/>
      <c r="GX193" s="926"/>
      <c r="GY193" s="926"/>
      <c r="GZ193" s="926"/>
      <c r="HA193" s="926"/>
      <c r="HB193" s="926"/>
      <c r="HC193" s="926"/>
      <c r="HD193" s="926"/>
      <c r="HE193" s="926"/>
      <c r="HF193" s="926"/>
      <c r="HG193" s="926"/>
      <c r="HH193" s="926"/>
      <c r="HI193" s="926"/>
      <c r="HJ193" s="926"/>
      <c r="HK193" s="926"/>
      <c r="HL193" s="926"/>
      <c r="HM193" s="926"/>
      <c r="HN193" s="926"/>
      <c r="HO193" s="926"/>
      <c r="HP193" s="926"/>
      <c r="HQ193" s="926"/>
      <c r="HR193" s="926"/>
      <c r="HS193" s="926"/>
      <c r="HT193" s="926"/>
      <c r="HU193" s="926"/>
      <c r="HV193" s="926"/>
      <c r="HW193" s="926"/>
      <c r="HX193" s="926"/>
      <c r="HY193" s="926"/>
      <c r="HZ193" s="926"/>
      <c r="IA193" s="926"/>
      <c r="IB193" s="926"/>
      <c r="IC193" s="926"/>
      <c r="ID193" s="926"/>
      <c r="IE193" s="926"/>
      <c r="IF193" s="926"/>
      <c r="IG193" s="926"/>
      <c r="IH193" s="926"/>
      <c r="II193" s="926"/>
      <c r="IJ193" s="926"/>
      <c r="IK193" s="926"/>
      <c r="IL193" s="926"/>
      <c r="IM193" s="926"/>
      <c r="IN193" s="926"/>
      <c r="IO193" s="926"/>
      <c r="IP193" s="926"/>
      <c r="IQ193" s="926"/>
      <c r="IR193" s="926"/>
      <c r="IS193" s="926"/>
      <c r="IT193" s="926"/>
      <c r="IU193" s="926"/>
      <c r="IV193" s="926"/>
    </row>
    <row r="194" spans="4:256" s="1018" customFormat="1" ht="15" customHeight="1">
      <c r="D194" s="1103"/>
      <c r="E194" s="1103"/>
      <c r="F194" s="1103"/>
      <c r="G194" s="1021"/>
      <c r="H194" s="1021"/>
      <c r="I194" s="926"/>
      <c r="J194" s="1022"/>
      <c r="K194" s="926"/>
      <c r="L194" s="926"/>
      <c r="M194" s="1022"/>
      <c r="N194" s="926"/>
      <c r="O194" s="926"/>
      <c r="P194" s="926"/>
      <c r="Q194" s="926"/>
      <c r="R194" s="926"/>
      <c r="S194" s="926"/>
      <c r="T194" s="926"/>
      <c r="U194" s="926"/>
      <c r="V194" s="926"/>
      <c r="W194" s="926"/>
      <c r="X194" s="926"/>
      <c r="Y194" s="926"/>
      <c r="Z194" s="926"/>
      <c r="AA194" s="926"/>
      <c r="AB194" s="926"/>
      <c r="AC194" s="926"/>
      <c r="AD194" s="926"/>
      <c r="AE194" s="926"/>
      <c r="AF194" s="926"/>
      <c r="AG194" s="926"/>
      <c r="AH194" s="926"/>
      <c r="AI194" s="926"/>
      <c r="AJ194" s="926"/>
      <c r="AK194" s="926"/>
      <c r="AL194" s="926"/>
      <c r="AM194" s="926"/>
      <c r="AN194" s="926"/>
      <c r="AO194" s="926"/>
      <c r="AP194" s="926"/>
      <c r="AQ194" s="926"/>
      <c r="AR194" s="926"/>
      <c r="AS194" s="926"/>
      <c r="AT194" s="926"/>
      <c r="AU194" s="926"/>
      <c r="AV194" s="926"/>
      <c r="AW194" s="926"/>
      <c r="AX194" s="926"/>
      <c r="AY194" s="926"/>
      <c r="AZ194" s="926"/>
      <c r="BA194" s="926"/>
      <c r="BB194" s="926"/>
      <c r="BC194" s="926"/>
      <c r="BD194" s="926"/>
      <c r="BE194" s="926"/>
      <c r="BF194" s="926"/>
      <c r="BG194" s="926"/>
      <c r="BH194" s="926"/>
      <c r="BI194" s="926"/>
      <c r="BJ194" s="926"/>
      <c r="BK194" s="926"/>
      <c r="BL194" s="926"/>
      <c r="BM194" s="926"/>
      <c r="BN194" s="926"/>
      <c r="BO194" s="926"/>
      <c r="BP194" s="926"/>
      <c r="BQ194" s="926"/>
      <c r="BR194" s="926"/>
      <c r="BS194" s="926"/>
      <c r="BT194" s="926"/>
      <c r="BU194" s="926"/>
      <c r="BV194" s="926"/>
      <c r="BW194" s="926"/>
      <c r="BX194" s="926"/>
      <c r="BY194" s="926"/>
      <c r="BZ194" s="926"/>
      <c r="CA194" s="926"/>
      <c r="CB194" s="926"/>
      <c r="CC194" s="926"/>
      <c r="CD194" s="926"/>
      <c r="CE194" s="926"/>
      <c r="CF194" s="926"/>
      <c r="CG194" s="926"/>
      <c r="CH194" s="926"/>
      <c r="CI194" s="926"/>
      <c r="CJ194" s="926"/>
      <c r="CK194" s="926"/>
      <c r="CL194" s="926"/>
      <c r="CM194" s="926"/>
      <c r="CN194" s="926"/>
      <c r="CO194" s="926"/>
      <c r="CP194" s="926"/>
      <c r="CQ194" s="926"/>
      <c r="CR194" s="926"/>
      <c r="CS194" s="926"/>
      <c r="CT194" s="926"/>
      <c r="CU194" s="926"/>
      <c r="CV194" s="926"/>
      <c r="CW194" s="926"/>
      <c r="CX194" s="926"/>
      <c r="CY194" s="926"/>
      <c r="CZ194" s="926"/>
      <c r="DA194" s="926"/>
      <c r="DB194" s="926"/>
      <c r="DC194" s="926"/>
      <c r="DD194" s="926"/>
      <c r="DE194" s="926"/>
      <c r="DF194" s="926"/>
      <c r="DG194" s="926"/>
      <c r="DH194" s="926"/>
      <c r="DI194" s="926"/>
      <c r="DJ194" s="926"/>
      <c r="DK194" s="926"/>
      <c r="DL194" s="926"/>
      <c r="DM194" s="926"/>
      <c r="DN194" s="926"/>
      <c r="DO194" s="926"/>
      <c r="DP194" s="926"/>
      <c r="DQ194" s="926"/>
      <c r="DR194" s="926"/>
      <c r="DS194" s="926"/>
      <c r="DT194" s="926"/>
      <c r="DU194" s="926"/>
      <c r="DV194" s="926"/>
      <c r="DW194" s="926"/>
      <c r="DX194" s="926"/>
      <c r="DY194" s="926"/>
      <c r="DZ194" s="926"/>
      <c r="EA194" s="926"/>
      <c r="EB194" s="926"/>
      <c r="EC194" s="926"/>
      <c r="ED194" s="926"/>
      <c r="EE194" s="926"/>
      <c r="EF194" s="926"/>
      <c r="EG194" s="926"/>
      <c r="EH194" s="926"/>
      <c r="EI194" s="926"/>
      <c r="EJ194" s="926"/>
      <c r="EK194" s="926"/>
      <c r="EL194" s="926"/>
      <c r="EM194" s="926"/>
      <c r="EN194" s="926"/>
      <c r="EO194" s="926"/>
      <c r="EP194" s="926"/>
      <c r="EQ194" s="926"/>
      <c r="ER194" s="926"/>
      <c r="ES194" s="926"/>
      <c r="ET194" s="926"/>
      <c r="EU194" s="926"/>
      <c r="EV194" s="926"/>
      <c r="EW194" s="926"/>
      <c r="EX194" s="926"/>
      <c r="EY194" s="926"/>
      <c r="EZ194" s="926"/>
      <c r="FA194" s="926"/>
      <c r="FB194" s="926"/>
      <c r="FC194" s="926"/>
      <c r="FD194" s="926"/>
      <c r="FE194" s="926"/>
      <c r="FF194" s="926"/>
      <c r="FG194" s="926"/>
      <c r="FH194" s="926"/>
      <c r="FI194" s="926"/>
      <c r="FJ194" s="926"/>
      <c r="FK194" s="926"/>
      <c r="FL194" s="926"/>
      <c r="FM194" s="926"/>
      <c r="FN194" s="926"/>
      <c r="FO194" s="926"/>
      <c r="FP194" s="926"/>
      <c r="FQ194" s="926"/>
      <c r="FR194" s="926"/>
      <c r="FS194" s="926"/>
      <c r="FT194" s="926"/>
      <c r="FU194" s="926"/>
      <c r="FV194" s="926"/>
      <c r="FW194" s="926"/>
      <c r="FX194" s="926"/>
      <c r="FY194" s="926"/>
      <c r="FZ194" s="926"/>
      <c r="GA194" s="926"/>
      <c r="GB194" s="926"/>
      <c r="GC194" s="926"/>
      <c r="GD194" s="926"/>
      <c r="GE194" s="926"/>
      <c r="GF194" s="926"/>
      <c r="GG194" s="926"/>
      <c r="GH194" s="926"/>
      <c r="GI194" s="926"/>
      <c r="GJ194" s="926"/>
      <c r="GK194" s="926"/>
      <c r="GL194" s="926"/>
      <c r="GM194" s="926"/>
      <c r="GN194" s="926"/>
      <c r="GO194" s="926"/>
      <c r="GP194" s="926"/>
      <c r="GQ194" s="926"/>
      <c r="GR194" s="926"/>
      <c r="GS194" s="926"/>
      <c r="GT194" s="926"/>
      <c r="GU194" s="926"/>
      <c r="GV194" s="926"/>
      <c r="GW194" s="926"/>
      <c r="GX194" s="926"/>
      <c r="GY194" s="926"/>
      <c r="GZ194" s="926"/>
      <c r="HA194" s="926"/>
      <c r="HB194" s="926"/>
      <c r="HC194" s="926"/>
      <c r="HD194" s="926"/>
      <c r="HE194" s="926"/>
      <c r="HF194" s="926"/>
      <c r="HG194" s="926"/>
      <c r="HH194" s="926"/>
      <c r="HI194" s="926"/>
      <c r="HJ194" s="926"/>
      <c r="HK194" s="926"/>
      <c r="HL194" s="926"/>
      <c r="HM194" s="926"/>
      <c r="HN194" s="926"/>
      <c r="HO194" s="926"/>
      <c r="HP194" s="926"/>
      <c r="HQ194" s="926"/>
      <c r="HR194" s="926"/>
      <c r="HS194" s="926"/>
      <c r="HT194" s="926"/>
      <c r="HU194" s="926"/>
      <c r="HV194" s="926"/>
      <c r="HW194" s="926"/>
      <c r="HX194" s="926"/>
      <c r="HY194" s="926"/>
      <c r="HZ194" s="926"/>
      <c r="IA194" s="926"/>
      <c r="IB194" s="926"/>
      <c r="IC194" s="926"/>
      <c r="ID194" s="926"/>
      <c r="IE194" s="926"/>
      <c r="IF194" s="926"/>
      <c r="IG194" s="926"/>
      <c r="IH194" s="926"/>
      <c r="II194" s="926"/>
      <c r="IJ194" s="926"/>
      <c r="IK194" s="926"/>
      <c r="IL194" s="926"/>
      <c r="IM194" s="926"/>
      <c r="IN194" s="926"/>
      <c r="IO194" s="926"/>
      <c r="IP194" s="926"/>
      <c r="IQ194" s="926"/>
      <c r="IR194" s="926"/>
      <c r="IS194" s="926"/>
      <c r="IT194" s="926"/>
      <c r="IU194" s="926"/>
      <c r="IV194" s="926"/>
    </row>
    <row r="195" spans="4:256" s="1018" customFormat="1" ht="15" customHeight="1">
      <c r="D195" s="1103"/>
      <c r="E195" s="1103"/>
      <c r="F195" s="1103"/>
      <c r="G195" s="1021"/>
      <c r="H195" s="1021"/>
      <c r="I195" s="926"/>
      <c r="J195" s="1022"/>
      <c r="K195" s="926"/>
      <c r="L195" s="926"/>
      <c r="M195" s="1022"/>
      <c r="N195" s="926"/>
      <c r="O195" s="926"/>
      <c r="P195" s="926"/>
      <c r="Q195" s="926"/>
      <c r="R195" s="926"/>
      <c r="S195" s="926"/>
      <c r="T195" s="926"/>
      <c r="U195" s="926"/>
      <c r="V195" s="926"/>
      <c r="W195" s="926"/>
      <c r="X195" s="926"/>
      <c r="Y195" s="926"/>
      <c r="Z195" s="926"/>
      <c r="AA195" s="926"/>
      <c r="AB195" s="926"/>
      <c r="AC195" s="926"/>
      <c r="AD195" s="926"/>
      <c r="AE195" s="926"/>
      <c r="AF195" s="926"/>
      <c r="AG195" s="926"/>
      <c r="AH195" s="926"/>
      <c r="AI195" s="926"/>
      <c r="AJ195" s="926"/>
      <c r="AK195" s="926"/>
      <c r="AL195" s="926"/>
      <c r="AM195" s="926"/>
      <c r="AN195" s="926"/>
      <c r="AO195" s="926"/>
      <c r="AP195" s="926"/>
      <c r="AQ195" s="926"/>
      <c r="AR195" s="926"/>
      <c r="AS195" s="926"/>
      <c r="AT195" s="926"/>
      <c r="AU195" s="926"/>
      <c r="AV195" s="926"/>
      <c r="AW195" s="926"/>
      <c r="AX195" s="926"/>
      <c r="AY195" s="926"/>
      <c r="AZ195" s="926"/>
      <c r="BA195" s="926"/>
      <c r="BB195" s="926"/>
      <c r="BC195" s="926"/>
      <c r="BD195" s="926"/>
      <c r="BE195" s="926"/>
      <c r="BF195" s="926"/>
      <c r="BG195" s="926"/>
      <c r="BH195" s="926"/>
      <c r="BI195" s="926"/>
      <c r="BJ195" s="926"/>
      <c r="BK195" s="926"/>
      <c r="BL195" s="926"/>
      <c r="BM195" s="926"/>
      <c r="BN195" s="926"/>
      <c r="BO195" s="926"/>
      <c r="BP195" s="926"/>
      <c r="BQ195" s="926"/>
      <c r="BR195" s="926"/>
      <c r="BS195" s="926"/>
      <c r="BT195" s="926"/>
      <c r="BU195" s="926"/>
      <c r="BV195" s="926"/>
      <c r="BW195" s="926"/>
      <c r="BX195" s="926"/>
      <c r="BY195" s="926"/>
      <c r="BZ195" s="926"/>
      <c r="CA195" s="926"/>
      <c r="CB195" s="926"/>
      <c r="CC195" s="926"/>
      <c r="CD195" s="926"/>
      <c r="CE195" s="926"/>
      <c r="CF195" s="926"/>
      <c r="CG195" s="926"/>
      <c r="CH195" s="926"/>
      <c r="CI195" s="926"/>
      <c r="CJ195" s="926"/>
      <c r="CK195" s="926"/>
      <c r="CL195" s="926"/>
      <c r="CM195" s="926"/>
      <c r="CN195" s="926"/>
      <c r="CO195" s="926"/>
      <c r="CP195" s="926"/>
      <c r="CQ195" s="926"/>
      <c r="CR195" s="926"/>
      <c r="CS195" s="926"/>
      <c r="CT195" s="926"/>
      <c r="CU195" s="926"/>
      <c r="CV195" s="926"/>
      <c r="CW195" s="926"/>
      <c r="CX195" s="926"/>
      <c r="CY195" s="926"/>
      <c r="CZ195" s="926"/>
      <c r="DA195" s="926"/>
      <c r="DB195" s="926"/>
      <c r="DC195" s="926"/>
      <c r="DD195" s="926"/>
      <c r="DE195" s="926"/>
      <c r="DF195" s="926"/>
      <c r="DG195" s="926"/>
      <c r="DH195" s="926"/>
      <c r="DI195" s="926"/>
      <c r="DJ195" s="926"/>
      <c r="DK195" s="926"/>
      <c r="DL195" s="926"/>
      <c r="DM195" s="926"/>
      <c r="DN195" s="926"/>
      <c r="DO195" s="926"/>
      <c r="DP195" s="926"/>
      <c r="DQ195" s="926"/>
      <c r="DR195" s="926"/>
      <c r="DS195" s="926"/>
      <c r="DT195" s="926"/>
      <c r="DU195" s="926"/>
      <c r="DV195" s="926"/>
      <c r="DW195" s="926"/>
      <c r="DX195" s="926"/>
      <c r="DY195" s="926"/>
      <c r="DZ195" s="926"/>
      <c r="EA195" s="926"/>
      <c r="EB195" s="926"/>
      <c r="EC195" s="926"/>
      <c r="ED195" s="926"/>
      <c r="EE195" s="926"/>
      <c r="EF195" s="926"/>
      <c r="EG195" s="926"/>
      <c r="EH195" s="926"/>
      <c r="EI195" s="926"/>
      <c r="EJ195" s="926"/>
      <c r="EK195" s="926"/>
      <c r="EL195" s="926"/>
      <c r="EM195" s="926"/>
      <c r="EN195" s="926"/>
      <c r="EO195" s="926"/>
      <c r="EP195" s="926"/>
      <c r="EQ195" s="926"/>
      <c r="ER195" s="926"/>
      <c r="ES195" s="926"/>
      <c r="ET195" s="926"/>
      <c r="EU195" s="926"/>
      <c r="EV195" s="926"/>
      <c r="EW195" s="926"/>
      <c r="EX195" s="926"/>
      <c r="EY195" s="926"/>
      <c r="EZ195" s="926"/>
      <c r="FA195" s="926"/>
      <c r="FB195" s="926"/>
      <c r="FC195" s="926"/>
      <c r="FD195" s="926"/>
      <c r="FE195" s="926"/>
      <c r="FF195" s="926"/>
      <c r="FG195" s="926"/>
      <c r="FH195" s="926"/>
      <c r="FI195" s="926"/>
      <c r="FJ195" s="926"/>
      <c r="FK195" s="926"/>
      <c r="FL195" s="926"/>
      <c r="FM195" s="926"/>
      <c r="FN195" s="926"/>
      <c r="FO195" s="926"/>
      <c r="FP195" s="926"/>
      <c r="FQ195" s="926"/>
      <c r="FR195" s="926"/>
      <c r="FS195" s="926"/>
      <c r="FT195" s="926"/>
      <c r="FU195" s="926"/>
      <c r="FV195" s="926"/>
      <c r="FW195" s="926"/>
      <c r="FX195" s="926"/>
      <c r="FY195" s="926"/>
      <c r="FZ195" s="926"/>
      <c r="GA195" s="926"/>
      <c r="GB195" s="926"/>
      <c r="GC195" s="926"/>
      <c r="GD195" s="926"/>
      <c r="GE195" s="926"/>
      <c r="GF195" s="926"/>
      <c r="GG195" s="926"/>
      <c r="GH195" s="926"/>
      <c r="GI195" s="926"/>
      <c r="GJ195" s="926"/>
      <c r="GK195" s="926"/>
      <c r="GL195" s="926"/>
      <c r="GM195" s="926"/>
      <c r="GN195" s="926"/>
      <c r="GO195" s="926"/>
      <c r="GP195" s="926"/>
      <c r="GQ195" s="926"/>
      <c r="GR195" s="926"/>
      <c r="GS195" s="926"/>
      <c r="GT195" s="926"/>
      <c r="GU195" s="926"/>
      <c r="GV195" s="926"/>
      <c r="GW195" s="926"/>
      <c r="GX195" s="926"/>
      <c r="GY195" s="926"/>
      <c r="GZ195" s="926"/>
      <c r="HA195" s="926"/>
      <c r="HB195" s="926"/>
      <c r="HC195" s="926"/>
      <c r="HD195" s="926"/>
      <c r="HE195" s="926"/>
      <c r="HF195" s="926"/>
      <c r="HG195" s="926"/>
      <c r="HH195" s="926"/>
      <c r="HI195" s="926"/>
      <c r="HJ195" s="926"/>
      <c r="HK195" s="926"/>
      <c r="HL195" s="926"/>
      <c r="HM195" s="926"/>
      <c r="HN195" s="926"/>
      <c r="HO195" s="926"/>
      <c r="HP195" s="926"/>
      <c r="HQ195" s="926"/>
      <c r="HR195" s="926"/>
      <c r="HS195" s="926"/>
      <c r="HT195" s="926"/>
      <c r="HU195" s="926"/>
      <c r="HV195" s="926"/>
      <c r="HW195" s="926"/>
      <c r="HX195" s="926"/>
      <c r="HY195" s="926"/>
      <c r="HZ195" s="926"/>
      <c r="IA195" s="926"/>
      <c r="IB195" s="926"/>
      <c r="IC195" s="926"/>
      <c r="ID195" s="926"/>
      <c r="IE195" s="926"/>
      <c r="IF195" s="926"/>
      <c r="IG195" s="926"/>
      <c r="IH195" s="926"/>
      <c r="II195" s="926"/>
      <c r="IJ195" s="926"/>
      <c r="IK195" s="926"/>
      <c r="IL195" s="926"/>
      <c r="IM195" s="926"/>
      <c r="IN195" s="926"/>
      <c r="IO195" s="926"/>
      <c r="IP195" s="926"/>
      <c r="IQ195" s="926"/>
      <c r="IR195" s="926"/>
      <c r="IS195" s="926"/>
      <c r="IT195" s="926"/>
      <c r="IU195" s="926"/>
      <c r="IV195" s="926"/>
    </row>
    <row r="196" spans="4:256" s="1018" customFormat="1" ht="15" customHeight="1">
      <c r="D196" s="1103"/>
      <c r="E196" s="1103"/>
      <c r="F196" s="1103"/>
      <c r="G196" s="1021"/>
      <c r="H196" s="1021"/>
      <c r="I196" s="926"/>
      <c r="J196" s="1022"/>
      <c r="K196" s="926"/>
      <c r="L196" s="926"/>
      <c r="M196" s="1022"/>
      <c r="N196" s="926"/>
      <c r="O196" s="926"/>
      <c r="P196" s="926"/>
      <c r="Q196" s="926"/>
      <c r="R196" s="926"/>
      <c r="S196" s="926"/>
      <c r="T196" s="926"/>
      <c r="U196" s="926"/>
      <c r="V196" s="926"/>
      <c r="W196" s="926"/>
      <c r="X196" s="926"/>
      <c r="Y196" s="926"/>
      <c r="Z196" s="926"/>
      <c r="AA196" s="926"/>
      <c r="AB196" s="926"/>
      <c r="AC196" s="926"/>
      <c r="AD196" s="926"/>
      <c r="AE196" s="926"/>
      <c r="AF196" s="926"/>
      <c r="AG196" s="926"/>
      <c r="AH196" s="926"/>
      <c r="AI196" s="926"/>
      <c r="AJ196" s="926"/>
      <c r="AK196" s="926"/>
      <c r="AL196" s="926"/>
      <c r="AM196" s="926"/>
      <c r="AN196" s="926"/>
      <c r="AO196" s="926"/>
      <c r="AP196" s="926"/>
      <c r="AQ196" s="926"/>
      <c r="AR196" s="926"/>
      <c r="AS196" s="926"/>
      <c r="AT196" s="926"/>
      <c r="AU196" s="926"/>
      <c r="AV196" s="926"/>
      <c r="AW196" s="926"/>
      <c r="AX196" s="926"/>
      <c r="AY196" s="926"/>
      <c r="AZ196" s="926"/>
      <c r="BA196" s="926"/>
      <c r="BB196" s="926"/>
      <c r="BC196" s="926"/>
      <c r="BD196" s="926"/>
      <c r="BE196" s="926"/>
      <c r="BF196" s="926"/>
      <c r="BG196" s="926"/>
      <c r="BH196" s="926"/>
      <c r="BI196" s="926"/>
      <c r="BJ196" s="926"/>
      <c r="BK196" s="926"/>
      <c r="BL196" s="926"/>
      <c r="BM196" s="926"/>
      <c r="BN196" s="926"/>
      <c r="BO196" s="926"/>
      <c r="BP196" s="926"/>
      <c r="BQ196" s="926"/>
      <c r="BR196" s="926"/>
      <c r="BS196" s="926"/>
      <c r="BT196" s="926"/>
      <c r="BU196" s="926"/>
      <c r="BV196" s="926"/>
      <c r="BW196" s="926"/>
      <c r="BX196" s="926"/>
      <c r="BY196" s="926"/>
      <c r="BZ196" s="926"/>
      <c r="CA196" s="926"/>
      <c r="CB196" s="926"/>
      <c r="CC196" s="926"/>
      <c r="CD196" s="926"/>
      <c r="CE196" s="926"/>
      <c r="CF196" s="926"/>
      <c r="CG196" s="926"/>
      <c r="CH196" s="926"/>
      <c r="CI196" s="926"/>
      <c r="CJ196" s="926"/>
      <c r="CK196" s="926"/>
      <c r="CL196" s="926"/>
      <c r="CM196" s="926"/>
      <c r="CN196" s="926"/>
      <c r="CO196" s="926"/>
      <c r="CP196" s="926"/>
      <c r="CQ196" s="926"/>
      <c r="CR196" s="926"/>
      <c r="CS196" s="926"/>
      <c r="CT196" s="926"/>
      <c r="CU196" s="926"/>
      <c r="CV196" s="926"/>
      <c r="CW196" s="926"/>
      <c r="CX196" s="926"/>
      <c r="CY196" s="926"/>
      <c r="CZ196" s="926"/>
      <c r="DA196" s="926"/>
      <c r="DB196" s="926"/>
      <c r="DC196" s="926"/>
      <c r="DD196" s="926"/>
      <c r="DE196" s="926"/>
      <c r="DF196" s="926"/>
      <c r="DG196" s="926"/>
      <c r="DH196" s="926"/>
      <c r="DI196" s="926"/>
      <c r="DJ196" s="926"/>
      <c r="DK196" s="926"/>
      <c r="DL196" s="926"/>
      <c r="DM196" s="926"/>
      <c r="DN196" s="926"/>
      <c r="DO196" s="926"/>
      <c r="DP196" s="926"/>
      <c r="DQ196" s="926"/>
      <c r="DR196" s="926"/>
      <c r="DS196" s="926"/>
      <c r="DT196" s="926"/>
      <c r="DU196" s="926"/>
      <c r="DV196" s="926"/>
      <c r="DW196" s="926"/>
      <c r="DX196" s="926"/>
      <c r="DY196" s="926"/>
      <c r="DZ196" s="926"/>
      <c r="EA196" s="926"/>
      <c r="EB196" s="926"/>
      <c r="EC196" s="926"/>
      <c r="ED196" s="926"/>
      <c r="EE196" s="926"/>
      <c r="EF196" s="926"/>
      <c r="EG196" s="926"/>
      <c r="EH196" s="926"/>
      <c r="EI196" s="926"/>
      <c r="EJ196" s="926"/>
      <c r="EK196" s="926"/>
      <c r="EL196" s="926"/>
      <c r="EM196" s="926"/>
      <c r="EN196" s="926"/>
      <c r="EO196" s="926"/>
      <c r="EP196" s="926"/>
      <c r="EQ196" s="926"/>
      <c r="ER196" s="926"/>
      <c r="ES196" s="926"/>
      <c r="ET196" s="926"/>
      <c r="EU196" s="926"/>
      <c r="EV196" s="926"/>
      <c r="EW196" s="926"/>
      <c r="EX196" s="926"/>
      <c r="EY196" s="926"/>
      <c r="EZ196" s="926"/>
      <c r="FA196" s="926"/>
      <c r="FB196" s="926"/>
      <c r="FC196" s="926"/>
      <c r="FD196" s="926"/>
      <c r="FE196" s="926"/>
      <c r="FF196" s="926"/>
      <c r="FG196" s="926"/>
      <c r="FH196" s="926"/>
      <c r="FI196" s="926"/>
      <c r="FJ196" s="926"/>
      <c r="FK196" s="926"/>
      <c r="FL196" s="926"/>
      <c r="FM196" s="926"/>
      <c r="FN196" s="926"/>
      <c r="FO196" s="926"/>
      <c r="FP196" s="926"/>
      <c r="FQ196" s="926"/>
      <c r="FR196" s="926"/>
      <c r="FS196" s="926"/>
      <c r="FT196" s="926"/>
      <c r="FU196" s="926"/>
      <c r="FV196" s="926"/>
      <c r="FW196" s="926"/>
      <c r="FX196" s="926"/>
      <c r="FY196" s="926"/>
      <c r="FZ196" s="926"/>
      <c r="GA196" s="926"/>
      <c r="GB196" s="926"/>
      <c r="GC196" s="926"/>
      <c r="GD196" s="926"/>
      <c r="GE196" s="926"/>
      <c r="GF196" s="926"/>
      <c r="GG196" s="926"/>
      <c r="GH196" s="926"/>
      <c r="GI196" s="926"/>
      <c r="GJ196" s="926"/>
      <c r="GK196" s="926"/>
      <c r="GL196" s="926"/>
      <c r="GM196" s="926"/>
      <c r="GN196" s="926"/>
      <c r="GO196" s="926"/>
      <c r="GP196" s="926"/>
      <c r="GQ196" s="926"/>
      <c r="GR196" s="926"/>
      <c r="GS196" s="926"/>
      <c r="GT196" s="926"/>
      <c r="GU196" s="926"/>
      <c r="GV196" s="926"/>
      <c r="GW196" s="926"/>
      <c r="GX196" s="926"/>
      <c r="GY196" s="926"/>
      <c r="GZ196" s="926"/>
      <c r="HA196" s="926"/>
      <c r="HB196" s="926"/>
      <c r="HC196" s="926"/>
      <c r="HD196" s="926"/>
      <c r="HE196" s="926"/>
      <c r="HF196" s="926"/>
      <c r="HG196" s="926"/>
      <c r="HH196" s="926"/>
      <c r="HI196" s="926"/>
      <c r="HJ196" s="926"/>
      <c r="HK196" s="926"/>
      <c r="HL196" s="926"/>
      <c r="HM196" s="926"/>
      <c r="HN196" s="926"/>
      <c r="HO196" s="926"/>
      <c r="HP196" s="926"/>
      <c r="HQ196" s="926"/>
      <c r="HR196" s="926"/>
      <c r="HS196" s="926"/>
      <c r="HT196" s="926"/>
      <c r="HU196" s="926"/>
      <c r="HV196" s="926"/>
      <c r="HW196" s="926"/>
      <c r="HX196" s="926"/>
      <c r="HY196" s="926"/>
      <c r="HZ196" s="926"/>
      <c r="IA196" s="926"/>
      <c r="IB196" s="926"/>
      <c r="IC196" s="926"/>
      <c r="ID196" s="926"/>
      <c r="IE196" s="926"/>
      <c r="IF196" s="926"/>
      <c r="IG196" s="926"/>
      <c r="IH196" s="926"/>
      <c r="II196" s="926"/>
      <c r="IJ196" s="926"/>
      <c r="IK196" s="926"/>
      <c r="IL196" s="926"/>
      <c r="IM196" s="926"/>
      <c r="IN196" s="926"/>
      <c r="IO196" s="926"/>
      <c r="IP196" s="926"/>
      <c r="IQ196" s="926"/>
      <c r="IR196" s="926"/>
      <c r="IS196" s="926"/>
      <c r="IT196" s="926"/>
      <c r="IU196" s="926"/>
      <c r="IV196" s="926"/>
    </row>
    <row r="197" spans="4:256" s="1018" customFormat="1" ht="15" customHeight="1">
      <c r="D197" s="1103"/>
      <c r="E197" s="1103"/>
      <c r="F197" s="1103"/>
      <c r="G197" s="1021"/>
      <c r="H197" s="1021"/>
      <c r="I197" s="926"/>
      <c r="J197" s="1022"/>
      <c r="K197" s="926"/>
      <c r="L197" s="926"/>
      <c r="M197" s="1022"/>
      <c r="N197" s="926"/>
      <c r="O197" s="926"/>
      <c r="P197" s="926"/>
      <c r="Q197" s="926"/>
      <c r="R197" s="926"/>
      <c r="S197" s="926"/>
      <c r="T197" s="926"/>
      <c r="U197" s="926"/>
      <c r="V197" s="926"/>
      <c r="W197" s="926"/>
      <c r="X197" s="926"/>
      <c r="Y197" s="926"/>
      <c r="Z197" s="926"/>
      <c r="AA197" s="926"/>
      <c r="AB197" s="926"/>
      <c r="AC197" s="926"/>
      <c r="AD197" s="926"/>
      <c r="AE197" s="926"/>
      <c r="AF197" s="926"/>
      <c r="AG197" s="926"/>
      <c r="AH197" s="926"/>
      <c r="AI197" s="926"/>
      <c r="AJ197" s="926"/>
      <c r="AK197" s="926"/>
      <c r="AL197" s="926"/>
      <c r="AM197" s="926"/>
      <c r="AN197" s="926"/>
      <c r="AO197" s="926"/>
      <c r="AP197" s="926"/>
      <c r="AQ197" s="926"/>
      <c r="AR197" s="926"/>
      <c r="AS197" s="926"/>
      <c r="AT197" s="926"/>
      <c r="AU197" s="926"/>
      <c r="AV197" s="926"/>
      <c r="AW197" s="926"/>
      <c r="AX197" s="926"/>
      <c r="AY197" s="926"/>
      <c r="AZ197" s="926"/>
      <c r="BA197" s="926"/>
      <c r="BB197" s="926"/>
      <c r="BC197" s="926"/>
      <c r="BD197" s="926"/>
      <c r="BE197" s="926"/>
      <c r="BF197" s="926"/>
      <c r="BG197" s="926"/>
      <c r="BH197" s="926"/>
      <c r="BI197" s="926"/>
      <c r="BJ197" s="926"/>
      <c r="BK197" s="926"/>
      <c r="BL197" s="926"/>
      <c r="BM197" s="926"/>
      <c r="BN197" s="926"/>
      <c r="BO197" s="926"/>
      <c r="BP197" s="926"/>
      <c r="BQ197" s="926"/>
      <c r="BR197" s="926"/>
      <c r="BS197" s="926"/>
      <c r="BT197" s="926"/>
      <c r="BU197" s="926"/>
      <c r="BV197" s="926"/>
      <c r="BW197" s="926"/>
      <c r="BX197" s="926"/>
      <c r="BY197" s="926"/>
      <c r="BZ197" s="926"/>
      <c r="CA197" s="926"/>
      <c r="CB197" s="926"/>
      <c r="CC197" s="926"/>
      <c r="CD197" s="926"/>
      <c r="CE197" s="926"/>
      <c r="CF197" s="926"/>
      <c r="CG197" s="926"/>
      <c r="CH197" s="926"/>
      <c r="CI197" s="926"/>
      <c r="CJ197" s="926"/>
      <c r="CK197" s="926"/>
      <c r="CL197" s="926"/>
      <c r="CM197" s="926"/>
      <c r="CN197" s="926"/>
      <c r="CO197" s="926"/>
      <c r="CP197" s="926"/>
      <c r="CQ197" s="926"/>
      <c r="CR197" s="926"/>
      <c r="CS197" s="926"/>
      <c r="CT197" s="926"/>
      <c r="CU197" s="926"/>
      <c r="CV197" s="926"/>
      <c r="CW197" s="926"/>
      <c r="CX197" s="926"/>
      <c r="CY197" s="926"/>
      <c r="CZ197" s="926"/>
      <c r="DA197" s="926"/>
      <c r="DB197" s="926"/>
      <c r="DC197" s="926"/>
      <c r="DD197" s="926"/>
      <c r="DE197" s="926"/>
      <c r="DF197" s="926"/>
      <c r="DG197" s="926"/>
      <c r="DH197" s="926"/>
      <c r="DI197" s="926"/>
      <c r="DJ197" s="926"/>
      <c r="DK197" s="926"/>
      <c r="DL197" s="926"/>
      <c r="DM197" s="926"/>
      <c r="DN197" s="926"/>
      <c r="DO197" s="926"/>
      <c r="DP197" s="926"/>
      <c r="DQ197" s="926"/>
      <c r="DR197" s="926"/>
      <c r="DS197" s="926"/>
      <c r="DT197" s="926"/>
      <c r="DU197" s="926"/>
      <c r="DV197" s="926"/>
      <c r="DW197" s="926"/>
      <c r="DX197" s="926"/>
      <c r="DY197" s="926"/>
      <c r="DZ197" s="926"/>
      <c r="EA197" s="926"/>
      <c r="EB197" s="926"/>
      <c r="EC197" s="926"/>
      <c r="ED197" s="926"/>
      <c r="EE197" s="926"/>
      <c r="EF197" s="926"/>
      <c r="EG197" s="926"/>
      <c r="EH197" s="926"/>
      <c r="EI197" s="926"/>
      <c r="EJ197" s="926"/>
      <c r="EK197" s="926"/>
      <c r="EL197" s="926"/>
      <c r="EM197" s="926"/>
      <c r="EN197" s="926"/>
      <c r="EO197" s="926"/>
      <c r="EP197" s="926"/>
      <c r="EQ197" s="926"/>
      <c r="ER197" s="926"/>
      <c r="ES197" s="926"/>
      <c r="ET197" s="926"/>
      <c r="EU197" s="926"/>
      <c r="EV197" s="926"/>
      <c r="EW197" s="926"/>
      <c r="EX197" s="926"/>
      <c r="EY197" s="926"/>
      <c r="EZ197" s="926"/>
      <c r="FA197" s="926"/>
      <c r="FB197" s="926"/>
      <c r="FC197" s="926"/>
      <c r="FD197" s="926"/>
      <c r="FE197" s="926"/>
      <c r="FF197" s="926"/>
      <c r="FG197" s="926"/>
      <c r="FH197" s="926"/>
      <c r="FI197" s="926"/>
      <c r="FJ197" s="926"/>
      <c r="FK197" s="926"/>
      <c r="FL197" s="926"/>
      <c r="FM197" s="926"/>
      <c r="FN197" s="926"/>
      <c r="FO197" s="926"/>
      <c r="FP197" s="926"/>
      <c r="FQ197" s="926"/>
      <c r="FR197" s="926"/>
      <c r="FS197" s="926"/>
      <c r="FT197" s="926"/>
      <c r="FU197" s="926"/>
      <c r="FV197" s="926"/>
      <c r="FW197" s="926"/>
      <c r="FX197" s="926"/>
      <c r="FY197" s="926"/>
      <c r="FZ197" s="926"/>
      <c r="GA197" s="926"/>
      <c r="GB197" s="926"/>
      <c r="GC197" s="926"/>
      <c r="GD197" s="926"/>
      <c r="GE197" s="926"/>
      <c r="GF197" s="926"/>
      <c r="GG197" s="926"/>
      <c r="GH197" s="926"/>
      <c r="GI197" s="926"/>
      <c r="GJ197" s="926"/>
      <c r="GK197" s="926"/>
      <c r="GL197" s="926"/>
      <c r="GM197" s="926"/>
      <c r="GN197" s="926"/>
      <c r="GO197" s="926"/>
      <c r="GP197" s="926"/>
      <c r="GQ197" s="926"/>
      <c r="GR197" s="926"/>
      <c r="GS197" s="926"/>
      <c r="GT197" s="926"/>
      <c r="GU197" s="926"/>
      <c r="GV197" s="926"/>
      <c r="GW197" s="926"/>
      <c r="GX197" s="926"/>
      <c r="GY197" s="926"/>
      <c r="GZ197" s="926"/>
      <c r="HA197" s="926"/>
      <c r="HB197" s="926"/>
      <c r="HC197" s="926"/>
      <c r="HD197" s="926"/>
      <c r="HE197" s="926"/>
      <c r="HF197" s="926"/>
      <c r="HG197" s="926"/>
      <c r="HH197" s="926"/>
      <c r="HI197" s="926"/>
      <c r="HJ197" s="926"/>
      <c r="HK197" s="926"/>
      <c r="HL197" s="926"/>
      <c r="HM197" s="926"/>
      <c r="HN197" s="926"/>
      <c r="HO197" s="926"/>
      <c r="HP197" s="926"/>
      <c r="HQ197" s="926"/>
      <c r="HR197" s="926"/>
      <c r="HS197" s="926"/>
      <c r="HT197" s="926"/>
      <c r="HU197" s="926"/>
      <c r="HV197" s="926"/>
      <c r="HW197" s="926"/>
      <c r="HX197" s="926"/>
      <c r="HY197" s="926"/>
      <c r="HZ197" s="926"/>
      <c r="IA197" s="926"/>
      <c r="IB197" s="926"/>
      <c r="IC197" s="926"/>
      <c r="ID197" s="926"/>
      <c r="IE197" s="926"/>
      <c r="IF197" s="926"/>
      <c r="IG197" s="926"/>
      <c r="IH197" s="926"/>
      <c r="II197" s="926"/>
      <c r="IJ197" s="926"/>
      <c r="IK197" s="926"/>
      <c r="IL197" s="926"/>
      <c r="IM197" s="926"/>
      <c r="IN197" s="926"/>
      <c r="IO197" s="926"/>
      <c r="IP197" s="926"/>
      <c r="IQ197" s="926"/>
      <c r="IR197" s="926"/>
      <c r="IS197" s="926"/>
      <c r="IT197" s="926"/>
      <c r="IU197" s="926"/>
      <c r="IV197" s="926"/>
    </row>
    <row r="198" spans="4:256" s="1018" customFormat="1" ht="15" customHeight="1">
      <c r="D198" s="1103"/>
      <c r="E198" s="1103"/>
      <c r="F198" s="1103"/>
      <c r="G198" s="1021"/>
      <c r="H198" s="1021"/>
      <c r="I198" s="926"/>
      <c r="J198" s="1022"/>
      <c r="K198" s="926"/>
      <c r="L198" s="926"/>
      <c r="M198" s="1022"/>
      <c r="N198" s="926"/>
      <c r="O198" s="926"/>
      <c r="P198" s="926"/>
      <c r="Q198" s="926"/>
      <c r="R198" s="926"/>
      <c r="S198" s="926"/>
      <c r="T198" s="926"/>
      <c r="U198" s="926"/>
      <c r="V198" s="926"/>
      <c r="W198" s="926"/>
      <c r="X198" s="926"/>
      <c r="Y198" s="926"/>
      <c r="Z198" s="926"/>
      <c r="AA198" s="926"/>
      <c r="AB198" s="926"/>
      <c r="AC198" s="926"/>
      <c r="AD198" s="926"/>
      <c r="AE198" s="926"/>
      <c r="AF198" s="926"/>
      <c r="AG198" s="926"/>
      <c r="AH198" s="926"/>
      <c r="AI198" s="926"/>
      <c r="AJ198" s="926"/>
      <c r="AK198" s="926"/>
      <c r="AL198" s="926"/>
      <c r="AM198" s="926"/>
      <c r="AN198" s="926"/>
      <c r="AO198" s="926"/>
      <c r="AP198" s="926"/>
      <c r="AQ198" s="926"/>
      <c r="AR198" s="926"/>
      <c r="AS198" s="926"/>
      <c r="AT198" s="926"/>
      <c r="AU198" s="926"/>
      <c r="AV198" s="926"/>
      <c r="AW198" s="926"/>
      <c r="AX198" s="926"/>
      <c r="AY198" s="926"/>
      <c r="AZ198" s="926"/>
      <c r="BA198" s="926"/>
      <c r="BB198" s="926"/>
      <c r="BC198" s="926"/>
      <c r="BD198" s="926"/>
      <c r="BE198" s="926"/>
      <c r="BF198" s="926"/>
      <c r="BG198" s="926"/>
      <c r="BH198" s="926"/>
      <c r="BI198" s="926"/>
      <c r="BJ198" s="926"/>
      <c r="BK198" s="926"/>
      <c r="BL198" s="926"/>
      <c r="BM198" s="926"/>
      <c r="BN198" s="926"/>
      <c r="BO198" s="926"/>
      <c r="BP198" s="926"/>
      <c r="BQ198" s="926"/>
      <c r="BR198" s="926"/>
      <c r="BS198" s="926"/>
      <c r="BT198" s="926"/>
      <c r="BU198" s="926"/>
      <c r="BV198" s="926"/>
      <c r="BW198" s="926"/>
      <c r="BX198" s="926"/>
      <c r="BY198" s="926"/>
      <c r="BZ198" s="926"/>
      <c r="CA198" s="926"/>
      <c r="CB198" s="926"/>
      <c r="CC198" s="926"/>
      <c r="CD198" s="926"/>
      <c r="CE198" s="926"/>
      <c r="CF198" s="926"/>
      <c r="CG198" s="926"/>
      <c r="CH198" s="926"/>
      <c r="CI198" s="926"/>
      <c r="CJ198" s="926"/>
      <c r="CK198" s="926"/>
      <c r="CL198" s="926"/>
      <c r="CM198" s="926"/>
      <c r="CN198" s="926"/>
      <c r="CO198" s="926"/>
      <c r="CP198" s="926"/>
      <c r="CQ198" s="926"/>
      <c r="CR198" s="926"/>
      <c r="CS198" s="926"/>
      <c r="CT198" s="926"/>
      <c r="CU198" s="926"/>
      <c r="CV198" s="926"/>
      <c r="CW198" s="926"/>
      <c r="CX198" s="926"/>
      <c r="CY198" s="926"/>
      <c r="CZ198" s="926"/>
      <c r="DA198" s="926"/>
      <c r="DB198" s="926"/>
      <c r="DC198" s="926"/>
      <c r="DD198" s="926"/>
      <c r="DE198" s="926"/>
      <c r="DF198" s="926"/>
      <c r="DG198" s="926"/>
      <c r="DH198" s="926"/>
      <c r="DI198" s="926"/>
      <c r="DJ198" s="926"/>
      <c r="DK198" s="926"/>
      <c r="DL198" s="926"/>
      <c r="DM198" s="926"/>
      <c r="DN198" s="926"/>
      <c r="DO198" s="926"/>
      <c r="DP198" s="926"/>
      <c r="DQ198" s="926"/>
      <c r="DR198" s="926"/>
      <c r="DS198" s="926"/>
      <c r="DT198" s="926"/>
      <c r="DU198" s="926"/>
      <c r="DV198" s="926"/>
      <c r="DW198" s="926"/>
      <c r="DX198" s="926"/>
      <c r="DY198" s="926"/>
      <c r="DZ198" s="926"/>
      <c r="EA198" s="926"/>
      <c r="EB198" s="926"/>
      <c r="EC198" s="926"/>
      <c r="ED198" s="926"/>
      <c r="EE198" s="926"/>
      <c r="EF198" s="926"/>
      <c r="EG198" s="926"/>
      <c r="EH198" s="926"/>
      <c r="EI198" s="926"/>
      <c r="EJ198" s="926"/>
      <c r="EK198" s="926"/>
      <c r="EL198" s="926"/>
      <c r="EM198" s="926"/>
      <c r="EN198" s="926"/>
      <c r="EO198" s="926"/>
      <c r="EP198" s="926"/>
      <c r="EQ198" s="926"/>
      <c r="ER198" s="926"/>
      <c r="ES198" s="926"/>
      <c r="ET198" s="926"/>
      <c r="EU198" s="926"/>
      <c r="EV198" s="926"/>
      <c r="EW198" s="926"/>
      <c r="EX198" s="926"/>
      <c r="EY198" s="926"/>
      <c r="EZ198" s="926"/>
      <c r="FA198" s="926"/>
      <c r="FB198" s="926"/>
      <c r="FC198" s="926"/>
      <c r="FD198" s="926"/>
      <c r="FE198" s="926"/>
      <c r="FF198" s="926"/>
      <c r="FG198" s="926"/>
      <c r="FH198" s="926"/>
      <c r="FI198" s="926"/>
      <c r="FJ198" s="926"/>
      <c r="FK198" s="926"/>
      <c r="FL198" s="926"/>
      <c r="FM198" s="926"/>
      <c r="FN198" s="926"/>
      <c r="FO198" s="926"/>
      <c r="FP198" s="926"/>
      <c r="FQ198" s="926"/>
      <c r="FR198" s="926"/>
      <c r="FS198" s="926"/>
      <c r="FT198" s="926"/>
      <c r="FU198" s="926"/>
      <c r="FV198" s="926"/>
      <c r="FW198" s="926"/>
      <c r="FX198" s="926"/>
      <c r="FY198" s="926"/>
      <c r="FZ198" s="926"/>
      <c r="GA198" s="926"/>
      <c r="GB198" s="926"/>
      <c r="GC198" s="926"/>
      <c r="GD198" s="926"/>
      <c r="GE198" s="926"/>
      <c r="GF198" s="926"/>
      <c r="GG198" s="926"/>
      <c r="GH198" s="926"/>
      <c r="GI198" s="926"/>
      <c r="GJ198" s="926"/>
      <c r="GK198" s="926"/>
      <c r="GL198" s="926"/>
      <c r="GM198" s="926"/>
      <c r="GN198" s="926"/>
      <c r="GO198" s="926"/>
      <c r="GP198" s="926"/>
      <c r="GQ198" s="926"/>
      <c r="GR198" s="926"/>
      <c r="GS198" s="926"/>
      <c r="GT198" s="926"/>
      <c r="GU198" s="926"/>
      <c r="GV198" s="926"/>
      <c r="GW198" s="926"/>
      <c r="GX198" s="926"/>
      <c r="GY198" s="926"/>
      <c r="GZ198" s="926"/>
      <c r="HA198" s="926"/>
      <c r="HB198" s="926"/>
      <c r="HC198" s="926"/>
      <c r="HD198" s="926"/>
      <c r="HE198" s="926"/>
      <c r="HF198" s="926"/>
      <c r="HG198" s="926"/>
      <c r="HH198" s="926"/>
      <c r="HI198" s="926"/>
      <c r="HJ198" s="926"/>
      <c r="HK198" s="926"/>
      <c r="HL198" s="926"/>
      <c r="HM198" s="926"/>
      <c r="HN198" s="926"/>
      <c r="HO198" s="926"/>
      <c r="HP198" s="926"/>
      <c r="HQ198" s="926"/>
      <c r="HR198" s="926"/>
      <c r="HS198" s="926"/>
      <c r="HT198" s="926"/>
      <c r="HU198" s="926"/>
      <c r="HV198" s="926"/>
      <c r="HW198" s="926"/>
      <c r="HX198" s="926"/>
      <c r="HY198" s="926"/>
      <c r="HZ198" s="926"/>
      <c r="IA198" s="926"/>
      <c r="IB198" s="926"/>
      <c r="IC198" s="926"/>
      <c r="ID198" s="926"/>
      <c r="IE198" s="926"/>
      <c r="IF198" s="926"/>
      <c r="IG198" s="926"/>
      <c r="IH198" s="926"/>
      <c r="II198" s="926"/>
      <c r="IJ198" s="926"/>
      <c r="IK198" s="926"/>
      <c r="IL198" s="926"/>
      <c r="IM198" s="926"/>
      <c r="IN198" s="926"/>
      <c r="IO198" s="926"/>
      <c r="IP198" s="926"/>
      <c r="IQ198" s="926"/>
      <c r="IR198" s="926"/>
      <c r="IS198" s="926"/>
      <c r="IT198" s="926"/>
      <c r="IU198" s="926"/>
      <c r="IV198" s="926"/>
    </row>
    <row r="199" spans="4:256" s="1018" customFormat="1" ht="15" customHeight="1">
      <c r="D199" s="1103"/>
      <c r="E199" s="1103"/>
      <c r="F199" s="1103"/>
      <c r="G199" s="1021"/>
      <c r="H199" s="1021"/>
      <c r="I199" s="926"/>
      <c r="J199" s="1022"/>
      <c r="K199" s="926"/>
      <c r="L199" s="926"/>
      <c r="M199" s="1022"/>
      <c r="N199" s="926"/>
      <c r="O199" s="926"/>
      <c r="P199" s="926"/>
      <c r="Q199" s="926"/>
      <c r="R199" s="926"/>
      <c r="S199" s="926"/>
      <c r="T199" s="926"/>
      <c r="U199" s="926"/>
      <c r="V199" s="926"/>
      <c r="W199" s="926"/>
      <c r="X199" s="926"/>
      <c r="Y199" s="926"/>
      <c r="Z199" s="926"/>
      <c r="AA199" s="926"/>
      <c r="AB199" s="926"/>
      <c r="AC199" s="926"/>
      <c r="AD199" s="926"/>
      <c r="AE199" s="926"/>
      <c r="AF199" s="926"/>
      <c r="AG199" s="926"/>
      <c r="AH199" s="926"/>
      <c r="AI199" s="926"/>
      <c r="AJ199" s="926"/>
      <c r="AK199" s="926"/>
      <c r="AL199" s="926"/>
      <c r="AM199" s="926"/>
      <c r="AN199" s="926"/>
      <c r="AO199" s="926"/>
      <c r="AP199" s="926"/>
      <c r="AQ199" s="926"/>
      <c r="AR199" s="926"/>
      <c r="AS199" s="926"/>
      <c r="AT199" s="926"/>
      <c r="AU199" s="926"/>
      <c r="AV199" s="926"/>
      <c r="AW199" s="926"/>
      <c r="AX199" s="926"/>
      <c r="AY199" s="926"/>
      <c r="AZ199" s="926"/>
      <c r="BA199" s="926"/>
      <c r="BB199" s="926"/>
      <c r="BC199" s="926"/>
      <c r="BD199" s="926"/>
      <c r="BE199" s="926"/>
      <c r="BF199" s="926"/>
      <c r="BG199" s="926"/>
      <c r="BH199" s="926"/>
      <c r="BI199" s="926"/>
      <c r="BJ199" s="926"/>
      <c r="BK199" s="926"/>
      <c r="BL199" s="926"/>
      <c r="BM199" s="926"/>
      <c r="BN199" s="926"/>
      <c r="BO199" s="926"/>
      <c r="BP199" s="926"/>
      <c r="BQ199" s="926"/>
      <c r="BR199" s="926"/>
      <c r="BS199" s="926"/>
      <c r="BT199" s="926"/>
      <c r="BU199" s="926"/>
      <c r="BV199" s="926"/>
      <c r="BW199" s="926"/>
      <c r="BX199" s="926"/>
      <c r="BY199" s="926"/>
      <c r="BZ199" s="926"/>
      <c r="CA199" s="926"/>
      <c r="CB199" s="926"/>
      <c r="CC199" s="926"/>
      <c r="CD199" s="926"/>
      <c r="CE199" s="926"/>
      <c r="CF199" s="926"/>
      <c r="CG199" s="926"/>
      <c r="CH199" s="926"/>
      <c r="CI199" s="926"/>
      <c r="CJ199" s="926"/>
      <c r="CK199" s="926"/>
      <c r="CL199" s="926"/>
      <c r="CM199" s="926"/>
      <c r="CN199" s="926"/>
      <c r="CO199" s="926"/>
      <c r="CP199" s="926"/>
      <c r="CQ199" s="926"/>
      <c r="CR199" s="926"/>
      <c r="CS199" s="926"/>
      <c r="CT199" s="926"/>
      <c r="CU199" s="926"/>
      <c r="CV199" s="926"/>
      <c r="CW199" s="926"/>
      <c r="CX199" s="926"/>
      <c r="CY199" s="926"/>
      <c r="CZ199" s="926"/>
      <c r="DA199" s="926"/>
      <c r="DB199" s="926"/>
      <c r="DC199" s="926"/>
      <c r="DD199" s="926"/>
      <c r="DE199" s="926"/>
      <c r="DF199" s="926"/>
      <c r="DG199" s="926"/>
      <c r="DH199" s="926"/>
      <c r="DI199" s="926"/>
      <c r="DJ199" s="926"/>
      <c r="DK199" s="926"/>
      <c r="DL199" s="926"/>
      <c r="DM199" s="926"/>
      <c r="DN199" s="926"/>
      <c r="DO199" s="926"/>
      <c r="DP199" s="926"/>
      <c r="DQ199" s="926"/>
      <c r="DR199" s="926"/>
      <c r="DS199" s="926"/>
      <c r="DT199" s="926"/>
      <c r="DU199" s="926"/>
      <c r="DV199" s="926"/>
      <c r="DW199" s="926"/>
      <c r="DX199" s="926"/>
      <c r="DY199" s="926"/>
      <c r="DZ199" s="926"/>
      <c r="EA199" s="926"/>
      <c r="EB199" s="926"/>
      <c r="EC199" s="926"/>
      <c r="ED199" s="926"/>
      <c r="EE199" s="926"/>
      <c r="EF199" s="926"/>
      <c r="EG199" s="926"/>
      <c r="EH199" s="926"/>
      <c r="EI199" s="926"/>
      <c r="EJ199" s="926"/>
      <c r="EK199" s="926"/>
      <c r="EL199" s="926"/>
      <c r="EM199" s="926"/>
      <c r="EN199" s="926"/>
      <c r="EO199" s="926"/>
      <c r="EP199" s="926"/>
      <c r="EQ199" s="926"/>
      <c r="ER199" s="926"/>
      <c r="ES199" s="926"/>
      <c r="ET199" s="926"/>
      <c r="EU199" s="926"/>
      <c r="EV199" s="926"/>
      <c r="EW199" s="926"/>
      <c r="EX199" s="926"/>
      <c r="EY199" s="926"/>
      <c r="EZ199" s="926"/>
      <c r="FA199" s="926"/>
      <c r="FB199" s="926"/>
      <c r="FC199" s="926"/>
      <c r="FD199" s="926"/>
      <c r="FE199" s="926"/>
      <c r="FF199" s="926"/>
      <c r="FG199" s="926"/>
      <c r="FH199" s="926"/>
      <c r="FI199" s="926"/>
      <c r="FJ199" s="926"/>
      <c r="FK199" s="926"/>
      <c r="FL199" s="926"/>
      <c r="FM199" s="926"/>
      <c r="FN199" s="926"/>
      <c r="FO199" s="926"/>
      <c r="FP199" s="926"/>
      <c r="FQ199" s="926"/>
      <c r="FR199" s="926"/>
      <c r="FS199" s="926"/>
      <c r="FT199" s="926"/>
      <c r="FU199" s="926"/>
      <c r="FV199" s="926"/>
      <c r="FW199" s="926"/>
      <c r="FX199" s="926"/>
      <c r="FY199" s="926"/>
      <c r="FZ199" s="926"/>
      <c r="GA199" s="926"/>
      <c r="GB199" s="926"/>
      <c r="GC199" s="926"/>
      <c r="GD199" s="926"/>
      <c r="GE199" s="926"/>
      <c r="GF199" s="926"/>
      <c r="GG199" s="926"/>
      <c r="GH199" s="926"/>
      <c r="GI199" s="926"/>
      <c r="GJ199" s="926"/>
      <c r="GK199" s="926"/>
      <c r="GL199" s="926"/>
      <c r="GM199" s="926"/>
      <c r="GN199" s="926"/>
      <c r="GO199" s="926"/>
      <c r="GP199" s="926"/>
      <c r="GQ199" s="926"/>
      <c r="GR199" s="926"/>
      <c r="GS199" s="926"/>
      <c r="GT199" s="926"/>
      <c r="GU199" s="926"/>
      <c r="GV199" s="926"/>
      <c r="GW199" s="926"/>
      <c r="GX199" s="926"/>
      <c r="GY199" s="926"/>
      <c r="GZ199" s="926"/>
      <c r="HA199" s="926"/>
      <c r="HB199" s="926"/>
      <c r="HC199" s="926"/>
      <c r="HD199" s="926"/>
      <c r="HE199" s="926"/>
      <c r="HF199" s="926"/>
      <c r="HG199" s="926"/>
      <c r="HH199" s="926"/>
      <c r="HI199" s="926"/>
      <c r="HJ199" s="926"/>
      <c r="HK199" s="926"/>
      <c r="HL199" s="926"/>
      <c r="HM199" s="926"/>
      <c r="HN199" s="926"/>
      <c r="HO199" s="926"/>
      <c r="HP199" s="926"/>
      <c r="HQ199" s="926"/>
      <c r="HR199" s="926"/>
      <c r="HS199" s="926"/>
      <c r="HT199" s="926"/>
      <c r="HU199" s="926"/>
      <c r="HV199" s="926"/>
      <c r="HW199" s="926"/>
      <c r="HX199" s="926"/>
      <c r="HY199" s="926"/>
      <c r="HZ199" s="926"/>
      <c r="IA199" s="926"/>
      <c r="IB199" s="926"/>
      <c r="IC199" s="926"/>
      <c r="ID199" s="926"/>
      <c r="IE199" s="926"/>
      <c r="IF199" s="926"/>
      <c r="IG199" s="926"/>
      <c r="IH199" s="926"/>
      <c r="II199" s="926"/>
      <c r="IJ199" s="926"/>
      <c r="IK199" s="926"/>
      <c r="IL199" s="926"/>
      <c r="IM199" s="926"/>
      <c r="IN199" s="926"/>
      <c r="IO199" s="926"/>
      <c r="IP199" s="926"/>
      <c r="IQ199" s="926"/>
      <c r="IR199" s="926"/>
      <c r="IS199" s="926"/>
      <c r="IT199" s="926"/>
      <c r="IU199" s="926"/>
      <c r="IV199" s="926"/>
    </row>
    <row r="200" spans="4:256" s="1018" customFormat="1" ht="15" customHeight="1">
      <c r="D200" s="1103"/>
      <c r="E200" s="1103"/>
      <c r="F200" s="1103"/>
      <c r="G200" s="1021"/>
      <c r="H200" s="1021"/>
      <c r="I200" s="926"/>
      <c r="J200" s="1022"/>
      <c r="K200" s="926"/>
      <c r="L200" s="926"/>
      <c r="M200" s="1022"/>
      <c r="N200" s="926"/>
      <c r="O200" s="926"/>
      <c r="P200" s="926"/>
      <c r="Q200" s="926"/>
      <c r="R200" s="926"/>
      <c r="S200" s="926"/>
      <c r="T200" s="926"/>
      <c r="U200" s="926"/>
      <c r="V200" s="926"/>
      <c r="W200" s="926"/>
      <c r="X200" s="926"/>
      <c r="Y200" s="926"/>
      <c r="Z200" s="926"/>
      <c r="AA200" s="926"/>
      <c r="AB200" s="926"/>
      <c r="AC200" s="926"/>
      <c r="AD200" s="926"/>
      <c r="AE200" s="926"/>
      <c r="AF200" s="926"/>
      <c r="AG200" s="926"/>
      <c r="AH200" s="926"/>
      <c r="AI200" s="926"/>
      <c r="AJ200" s="926"/>
      <c r="AK200" s="926"/>
      <c r="AL200" s="926"/>
      <c r="AM200" s="926"/>
      <c r="AN200" s="926"/>
      <c r="AO200" s="926"/>
      <c r="AP200" s="926"/>
      <c r="AQ200" s="926"/>
      <c r="AR200" s="926"/>
      <c r="AS200" s="926"/>
      <c r="AT200" s="926"/>
      <c r="AU200" s="926"/>
      <c r="AV200" s="926"/>
      <c r="AW200" s="926"/>
      <c r="AX200" s="926"/>
      <c r="AY200" s="926"/>
      <c r="AZ200" s="926"/>
      <c r="BA200" s="926"/>
      <c r="BB200" s="926"/>
      <c r="BC200" s="926"/>
      <c r="BD200" s="926"/>
      <c r="BE200" s="926"/>
      <c r="BF200" s="926"/>
      <c r="BG200" s="926"/>
      <c r="BH200" s="926"/>
      <c r="BI200" s="926"/>
      <c r="BJ200" s="926"/>
      <c r="BK200" s="926"/>
      <c r="BL200" s="926"/>
      <c r="BM200" s="926"/>
      <c r="BN200" s="926"/>
      <c r="BO200" s="926"/>
      <c r="BP200" s="926"/>
      <c r="BQ200" s="926"/>
      <c r="BR200" s="926"/>
      <c r="BS200" s="926"/>
      <c r="BT200" s="926"/>
      <c r="BU200" s="926"/>
      <c r="BV200" s="926"/>
      <c r="BW200" s="926"/>
      <c r="BX200" s="926"/>
      <c r="BY200" s="926"/>
      <c r="BZ200" s="926"/>
      <c r="CA200" s="926"/>
      <c r="CB200" s="926"/>
      <c r="CC200" s="926"/>
      <c r="CD200" s="926"/>
      <c r="CE200" s="926"/>
      <c r="CF200" s="926"/>
      <c r="CG200" s="926"/>
      <c r="CH200" s="926"/>
      <c r="CI200" s="926"/>
      <c r="CJ200" s="926"/>
      <c r="CK200" s="926"/>
      <c r="CL200" s="926"/>
      <c r="CM200" s="926"/>
      <c r="CN200" s="926"/>
      <c r="CO200" s="926"/>
      <c r="CP200" s="926"/>
      <c r="CQ200" s="926"/>
      <c r="CR200" s="926"/>
      <c r="CS200" s="926"/>
      <c r="CT200" s="926"/>
      <c r="CU200" s="926"/>
      <c r="CV200" s="926"/>
      <c r="CW200" s="926"/>
      <c r="CX200" s="926"/>
      <c r="CY200" s="926"/>
      <c r="CZ200" s="926"/>
      <c r="DA200" s="926"/>
      <c r="DB200" s="926"/>
      <c r="DC200" s="926"/>
      <c r="DD200" s="926"/>
      <c r="DE200" s="926"/>
      <c r="DF200" s="926"/>
      <c r="DG200" s="926"/>
      <c r="DH200" s="926"/>
      <c r="DI200" s="926"/>
      <c r="DJ200" s="926"/>
      <c r="DK200" s="926"/>
      <c r="DL200" s="926"/>
      <c r="DM200" s="926"/>
      <c r="DN200" s="926"/>
      <c r="DO200" s="926"/>
      <c r="DP200" s="926"/>
      <c r="DQ200" s="926"/>
      <c r="DR200" s="926"/>
      <c r="DS200" s="926"/>
      <c r="DT200" s="926"/>
      <c r="DU200" s="926"/>
      <c r="DV200" s="926"/>
      <c r="DW200" s="926"/>
      <c r="DX200" s="926"/>
      <c r="DY200" s="926"/>
      <c r="DZ200" s="926"/>
      <c r="EA200" s="926"/>
      <c r="EB200" s="926"/>
      <c r="EC200" s="926"/>
      <c r="ED200" s="926"/>
      <c r="EE200" s="926"/>
      <c r="EF200" s="926"/>
      <c r="EG200" s="926"/>
      <c r="EH200" s="926"/>
      <c r="EI200" s="926"/>
      <c r="EJ200" s="926"/>
      <c r="EK200" s="926"/>
      <c r="EL200" s="926"/>
      <c r="EM200" s="926"/>
      <c r="EN200" s="926"/>
      <c r="EO200" s="926"/>
      <c r="EP200" s="926"/>
      <c r="EQ200" s="926"/>
      <c r="ER200" s="926"/>
      <c r="ES200" s="926"/>
      <c r="ET200" s="926"/>
      <c r="EU200" s="926"/>
      <c r="EV200" s="926"/>
      <c r="EW200" s="926"/>
      <c r="EX200" s="926"/>
      <c r="EY200" s="926"/>
      <c r="EZ200" s="926"/>
      <c r="FA200" s="926"/>
      <c r="FB200" s="926"/>
      <c r="FC200" s="926"/>
      <c r="FD200" s="926"/>
      <c r="FE200" s="926"/>
      <c r="FF200" s="926"/>
      <c r="FG200" s="926"/>
      <c r="FH200" s="926"/>
      <c r="FI200" s="926"/>
      <c r="FJ200" s="926"/>
      <c r="FK200" s="926"/>
      <c r="FL200" s="926"/>
      <c r="FM200" s="926"/>
      <c r="FN200" s="926"/>
      <c r="FO200" s="926"/>
      <c r="FP200" s="926"/>
      <c r="FQ200" s="926"/>
      <c r="FR200" s="926"/>
      <c r="FS200" s="926"/>
      <c r="FT200" s="926"/>
      <c r="FU200" s="926"/>
      <c r="FV200" s="926"/>
      <c r="FW200" s="926"/>
      <c r="FX200" s="926"/>
      <c r="FY200" s="926"/>
      <c r="FZ200" s="926"/>
      <c r="GA200" s="926"/>
      <c r="GB200" s="926"/>
      <c r="GC200" s="926"/>
      <c r="GD200" s="926"/>
      <c r="GE200" s="926"/>
      <c r="GF200" s="926"/>
      <c r="GG200" s="926"/>
      <c r="GH200" s="926"/>
      <c r="GI200" s="926"/>
      <c r="GJ200" s="926"/>
      <c r="GK200" s="926"/>
      <c r="GL200" s="926"/>
      <c r="GM200" s="926"/>
      <c r="GN200" s="926"/>
      <c r="GO200" s="926"/>
      <c r="GP200" s="926"/>
      <c r="GQ200" s="926"/>
      <c r="GR200" s="926"/>
      <c r="GS200" s="926"/>
      <c r="GT200" s="926"/>
      <c r="GU200" s="926"/>
      <c r="GV200" s="926"/>
      <c r="GW200" s="926"/>
      <c r="GX200" s="926"/>
      <c r="GY200" s="926"/>
      <c r="GZ200" s="926"/>
      <c r="HA200" s="926"/>
      <c r="HB200" s="926"/>
      <c r="HC200" s="926"/>
      <c r="HD200" s="926"/>
      <c r="HE200" s="926"/>
      <c r="HF200" s="926"/>
      <c r="HG200" s="926"/>
      <c r="HH200" s="926"/>
      <c r="HI200" s="926"/>
      <c r="HJ200" s="926"/>
      <c r="HK200" s="926"/>
      <c r="HL200" s="926"/>
      <c r="HM200" s="926"/>
      <c r="HN200" s="926"/>
      <c r="HO200" s="926"/>
      <c r="HP200" s="926"/>
      <c r="HQ200" s="926"/>
      <c r="HR200" s="926"/>
      <c r="HS200" s="926"/>
      <c r="HT200" s="926"/>
      <c r="HU200" s="926"/>
      <c r="HV200" s="926"/>
      <c r="HW200" s="926"/>
      <c r="HX200" s="926"/>
      <c r="HY200" s="926"/>
      <c r="HZ200" s="926"/>
      <c r="IA200" s="926"/>
      <c r="IB200" s="926"/>
      <c r="IC200" s="926"/>
      <c r="ID200" s="926"/>
      <c r="IE200" s="926"/>
      <c r="IF200" s="926"/>
      <c r="IG200" s="926"/>
      <c r="IH200" s="926"/>
      <c r="II200" s="926"/>
      <c r="IJ200" s="926"/>
      <c r="IK200" s="926"/>
      <c r="IL200" s="926"/>
      <c r="IM200" s="926"/>
      <c r="IN200" s="926"/>
      <c r="IO200" s="926"/>
      <c r="IP200" s="926"/>
      <c r="IQ200" s="926"/>
      <c r="IR200" s="926"/>
      <c r="IS200" s="926"/>
      <c r="IT200" s="926"/>
      <c r="IU200" s="926"/>
      <c r="IV200" s="926"/>
    </row>
    <row r="201" spans="4:256" s="1018" customFormat="1" ht="15" customHeight="1">
      <c r="D201" s="1103"/>
      <c r="E201" s="1103"/>
      <c r="F201" s="1103"/>
      <c r="G201" s="1021"/>
      <c r="H201" s="1021"/>
      <c r="I201" s="926"/>
      <c r="J201" s="1022"/>
      <c r="K201" s="926"/>
      <c r="L201" s="926"/>
      <c r="M201" s="1022"/>
      <c r="N201" s="926"/>
      <c r="O201" s="926"/>
      <c r="P201" s="926"/>
      <c r="Q201" s="926"/>
      <c r="R201" s="926"/>
      <c r="S201" s="926"/>
      <c r="T201" s="926"/>
      <c r="U201" s="926"/>
      <c r="V201" s="926"/>
      <c r="W201" s="926"/>
      <c r="X201" s="926"/>
      <c r="Y201" s="926"/>
      <c r="Z201" s="926"/>
      <c r="AA201" s="926"/>
      <c r="AB201" s="926"/>
      <c r="AC201" s="926"/>
      <c r="AD201" s="926"/>
      <c r="AE201" s="926"/>
      <c r="AF201" s="926"/>
      <c r="AG201" s="926"/>
      <c r="AH201" s="926"/>
      <c r="AI201" s="926"/>
      <c r="AJ201" s="926"/>
      <c r="AK201" s="926"/>
      <c r="AL201" s="926"/>
      <c r="AM201" s="926"/>
      <c r="AN201" s="926"/>
      <c r="AO201" s="926"/>
      <c r="AP201" s="926"/>
      <c r="AQ201" s="926"/>
      <c r="AR201" s="926"/>
      <c r="AS201" s="926"/>
      <c r="AT201" s="926"/>
      <c r="AU201" s="926"/>
      <c r="AV201" s="926"/>
      <c r="AW201" s="926"/>
      <c r="AX201" s="926"/>
      <c r="AY201" s="926"/>
      <c r="AZ201" s="926"/>
      <c r="BA201" s="926"/>
      <c r="BB201" s="926"/>
      <c r="BC201" s="926"/>
      <c r="BD201" s="926"/>
      <c r="BE201" s="926"/>
      <c r="BF201" s="926"/>
      <c r="BG201" s="926"/>
      <c r="BH201" s="926"/>
      <c r="BI201" s="926"/>
      <c r="BJ201" s="926"/>
      <c r="BK201" s="926"/>
      <c r="BL201" s="926"/>
      <c r="BM201" s="926"/>
      <c r="BN201" s="926"/>
      <c r="BO201" s="926"/>
      <c r="BP201" s="926"/>
      <c r="BQ201" s="926"/>
      <c r="BR201" s="926"/>
      <c r="BS201" s="926"/>
      <c r="BT201" s="926"/>
      <c r="BU201" s="926"/>
      <c r="BV201" s="926"/>
      <c r="BW201" s="926"/>
      <c r="BX201" s="926"/>
      <c r="BY201" s="926"/>
      <c r="BZ201" s="926"/>
      <c r="CA201" s="926"/>
      <c r="CB201" s="926"/>
      <c r="CC201" s="926"/>
      <c r="CD201" s="926"/>
      <c r="CE201" s="926"/>
      <c r="CF201" s="926"/>
      <c r="CG201" s="926"/>
      <c r="CH201" s="926"/>
      <c r="CI201" s="926"/>
      <c r="CJ201" s="926"/>
      <c r="CK201" s="926"/>
      <c r="CL201" s="926"/>
      <c r="CM201" s="926"/>
      <c r="CN201" s="926"/>
      <c r="CO201" s="926"/>
      <c r="CP201" s="926"/>
      <c r="CQ201" s="926"/>
      <c r="CR201" s="926"/>
      <c r="CS201" s="926"/>
      <c r="CT201" s="926"/>
      <c r="CU201" s="926"/>
      <c r="CV201" s="926"/>
      <c r="CW201" s="926"/>
      <c r="CX201" s="926"/>
      <c r="CY201" s="926"/>
      <c r="CZ201" s="926"/>
      <c r="DA201" s="926"/>
      <c r="DB201" s="926"/>
      <c r="DC201" s="926"/>
      <c r="DD201" s="926"/>
      <c r="DE201" s="926"/>
      <c r="DF201" s="926"/>
      <c r="DG201" s="926"/>
      <c r="DH201" s="926"/>
      <c r="DI201" s="926"/>
      <c r="DJ201" s="926"/>
      <c r="DK201" s="926"/>
      <c r="DL201" s="926"/>
      <c r="DM201" s="926"/>
      <c r="DN201" s="926"/>
      <c r="DO201" s="926"/>
      <c r="DP201" s="926"/>
      <c r="DQ201" s="926"/>
      <c r="DR201" s="926"/>
      <c r="DS201" s="926"/>
      <c r="DT201" s="926"/>
      <c r="DU201" s="926"/>
      <c r="DV201" s="926"/>
      <c r="DW201" s="926"/>
      <c r="DX201" s="926"/>
      <c r="DY201" s="926"/>
      <c r="DZ201" s="926"/>
      <c r="EA201" s="926"/>
      <c r="EB201" s="926"/>
      <c r="EC201" s="926"/>
      <c r="ED201" s="926"/>
      <c r="EE201" s="926"/>
      <c r="EF201" s="926"/>
      <c r="EG201" s="926"/>
      <c r="EH201" s="926"/>
      <c r="EI201" s="926"/>
      <c r="EJ201" s="926"/>
      <c r="EK201" s="926"/>
      <c r="EL201" s="926"/>
      <c r="EM201" s="926"/>
      <c r="EN201" s="926"/>
      <c r="EO201" s="926"/>
      <c r="EP201" s="926"/>
      <c r="EQ201" s="926"/>
      <c r="ER201" s="926"/>
      <c r="ES201" s="926"/>
      <c r="ET201" s="926"/>
      <c r="EU201" s="926"/>
      <c r="EV201" s="926"/>
      <c r="EW201" s="926"/>
      <c r="EX201" s="926"/>
      <c r="EY201" s="926"/>
      <c r="EZ201" s="926"/>
      <c r="FA201" s="926"/>
      <c r="FB201" s="926"/>
      <c r="FC201" s="926"/>
      <c r="FD201" s="926"/>
      <c r="FE201" s="926"/>
      <c r="FF201" s="926"/>
      <c r="FG201" s="926"/>
      <c r="FH201" s="926"/>
      <c r="FI201" s="926"/>
      <c r="FJ201" s="926"/>
      <c r="FK201" s="926"/>
      <c r="FL201" s="926"/>
      <c r="FM201" s="926"/>
      <c r="FN201" s="926"/>
      <c r="FO201" s="926"/>
      <c r="FP201" s="926"/>
      <c r="FQ201" s="926"/>
      <c r="FR201" s="926"/>
      <c r="FS201" s="926"/>
      <c r="FT201" s="926"/>
      <c r="FU201" s="926"/>
      <c r="FV201" s="926"/>
      <c r="FW201" s="926"/>
      <c r="FX201" s="926"/>
      <c r="FY201" s="926"/>
      <c r="FZ201" s="926"/>
      <c r="GA201" s="926"/>
      <c r="GB201" s="926"/>
      <c r="GC201" s="926"/>
      <c r="GD201" s="926"/>
      <c r="GE201" s="926"/>
      <c r="GF201" s="926"/>
      <c r="GG201" s="926"/>
      <c r="GH201" s="926"/>
      <c r="GI201" s="926"/>
      <c r="GJ201" s="926"/>
      <c r="GK201" s="926"/>
      <c r="GL201" s="926"/>
      <c r="GM201" s="926"/>
      <c r="GN201" s="926"/>
      <c r="GO201" s="926"/>
      <c r="GP201" s="926"/>
      <c r="GQ201" s="926"/>
      <c r="GR201" s="926"/>
      <c r="GS201" s="926"/>
      <c r="GT201" s="926"/>
      <c r="GU201" s="926"/>
      <c r="GV201" s="926"/>
      <c r="GW201" s="926"/>
      <c r="GX201" s="926"/>
      <c r="GY201" s="926"/>
      <c r="GZ201" s="926"/>
      <c r="HA201" s="926"/>
      <c r="HB201" s="926"/>
      <c r="HC201" s="926"/>
      <c r="HD201" s="926"/>
      <c r="HE201" s="926"/>
      <c r="HF201" s="926"/>
      <c r="HG201" s="926"/>
      <c r="HH201" s="926"/>
      <c r="HI201" s="926"/>
      <c r="HJ201" s="926"/>
      <c r="HK201" s="926"/>
      <c r="HL201" s="926"/>
      <c r="HM201" s="926"/>
      <c r="HN201" s="926"/>
      <c r="HO201" s="926"/>
      <c r="HP201" s="926"/>
      <c r="HQ201" s="926"/>
      <c r="HR201" s="926"/>
      <c r="HS201" s="926"/>
      <c r="HT201" s="926"/>
      <c r="HU201" s="926"/>
      <c r="HV201" s="926"/>
      <c r="HW201" s="926"/>
      <c r="HX201" s="926"/>
      <c r="HY201" s="926"/>
      <c r="HZ201" s="926"/>
      <c r="IA201" s="926"/>
      <c r="IB201" s="926"/>
      <c r="IC201" s="926"/>
      <c r="ID201" s="926"/>
      <c r="IE201" s="926"/>
      <c r="IF201" s="926"/>
      <c r="IG201" s="926"/>
      <c r="IH201" s="926"/>
      <c r="II201" s="926"/>
      <c r="IJ201" s="926"/>
      <c r="IK201" s="926"/>
      <c r="IL201" s="926"/>
      <c r="IM201" s="926"/>
      <c r="IN201" s="926"/>
      <c r="IO201" s="926"/>
      <c r="IP201" s="926"/>
      <c r="IQ201" s="926"/>
      <c r="IR201" s="926"/>
      <c r="IS201" s="926"/>
      <c r="IT201" s="926"/>
      <c r="IU201" s="926"/>
      <c r="IV201" s="926"/>
    </row>
    <row r="202" spans="4:256" s="1018" customFormat="1" ht="15" customHeight="1">
      <c r="D202" s="1103"/>
      <c r="E202" s="1103"/>
      <c r="F202" s="1103"/>
      <c r="G202" s="1021"/>
      <c r="H202" s="1021"/>
      <c r="I202" s="926"/>
      <c r="J202" s="1022"/>
      <c r="K202" s="926"/>
      <c r="L202" s="926"/>
      <c r="M202" s="1022"/>
      <c r="N202" s="926"/>
      <c r="O202" s="926"/>
      <c r="P202" s="926"/>
      <c r="Q202" s="926"/>
      <c r="R202" s="926"/>
      <c r="S202" s="926"/>
      <c r="T202" s="926"/>
      <c r="U202" s="926"/>
      <c r="V202" s="926"/>
      <c r="W202" s="926"/>
      <c r="X202" s="926"/>
      <c r="Y202" s="926"/>
      <c r="Z202" s="926"/>
      <c r="AA202" s="926"/>
      <c r="AB202" s="926"/>
      <c r="AC202" s="926"/>
      <c r="AD202" s="926"/>
      <c r="AE202" s="926"/>
      <c r="AF202" s="926"/>
      <c r="AG202" s="926"/>
      <c r="AH202" s="926"/>
      <c r="AI202" s="926"/>
      <c r="AJ202" s="926"/>
      <c r="AK202" s="926"/>
      <c r="AL202" s="926"/>
      <c r="AM202" s="926"/>
      <c r="AN202" s="926"/>
      <c r="AO202" s="926"/>
      <c r="AP202" s="926"/>
      <c r="AQ202" s="926"/>
      <c r="AR202" s="926"/>
      <c r="AS202" s="926"/>
      <c r="AT202" s="926"/>
      <c r="AU202" s="926"/>
      <c r="AV202" s="926"/>
      <c r="AW202" s="926"/>
      <c r="AX202" s="926"/>
      <c r="AY202" s="926"/>
      <c r="AZ202" s="926"/>
      <c r="BA202" s="926"/>
      <c r="BB202" s="926"/>
      <c r="BC202" s="926"/>
      <c r="BD202" s="926"/>
      <c r="BE202" s="926"/>
      <c r="BF202" s="926"/>
      <c r="BG202" s="926"/>
      <c r="BH202" s="926"/>
      <c r="BI202" s="926"/>
      <c r="BJ202" s="926"/>
      <c r="BK202" s="926"/>
      <c r="BL202" s="926"/>
      <c r="BM202" s="926"/>
      <c r="BN202" s="926"/>
      <c r="BO202" s="926"/>
      <c r="BP202" s="926"/>
      <c r="BQ202" s="926"/>
      <c r="BR202" s="926"/>
      <c r="BS202" s="926"/>
      <c r="BT202" s="926"/>
      <c r="BU202" s="926"/>
      <c r="BV202" s="926"/>
      <c r="BW202" s="926"/>
      <c r="BX202" s="926"/>
      <c r="BY202" s="926"/>
      <c r="BZ202" s="926"/>
      <c r="CA202" s="926"/>
      <c r="CB202" s="926"/>
      <c r="CC202" s="926"/>
      <c r="CD202" s="926"/>
      <c r="CE202" s="926"/>
      <c r="CF202" s="926"/>
      <c r="CG202" s="926"/>
      <c r="CH202" s="926"/>
      <c r="CI202" s="926"/>
      <c r="CJ202" s="926"/>
      <c r="CK202" s="926"/>
      <c r="CL202" s="926"/>
      <c r="CM202" s="926"/>
      <c r="CN202" s="926"/>
      <c r="CO202" s="926"/>
      <c r="CP202" s="926"/>
      <c r="CQ202" s="926"/>
      <c r="CR202" s="926"/>
      <c r="CS202" s="926"/>
      <c r="CT202" s="926"/>
      <c r="CU202" s="926"/>
      <c r="CV202" s="926"/>
      <c r="CW202" s="926"/>
      <c r="CX202" s="926"/>
      <c r="CY202" s="926"/>
      <c r="CZ202" s="926"/>
      <c r="DA202" s="926"/>
      <c r="DB202" s="926"/>
      <c r="DC202" s="926"/>
      <c r="DD202" s="926"/>
      <c r="DE202" s="926"/>
      <c r="DF202" s="926"/>
      <c r="DG202" s="926"/>
      <c r="DH202" s="926"/>
      <c r="DI202" s="926"/>
      <c r="DJ202" s="926"/>
      <c r="DK202" s="926"/>
      <c r="DL202" s="926"/>
      <c r="DM202" s="926"/>
      <c r="DN202" s="926"/>
      <c r="DO202" s="926"/>
      <c r="DP202" s="926"/>
      <c r="DQ202" s="926"/>
      <c r="DR202" s="926"/>
      <c r="DS202" s="926"/>
      <c r="DT202" s="926"/>
      <c r="DU202" s="926"/>
      <c r="DV202" s="926"/>
      <c r="DW202" s="926"/>
      <c r="DX202" s="926"/>
      <c r="DY202" s="926"/>
      <c r="DZ202" s="926"/>
      <c r="EA202" s="926"/>
      <c r="EB202" s="926"/>
      <c r="EC202" s="926"/>
      <c r="ED202" s="926"/>
      <c r="EE202" s="926"/>
      <c r="EF202" s="926"/>
      <c r="EG202" s="926"/>
      <c r="EH202" s="926"/>
      <c r="EI202" s="926"/>
      <c r="EJ202" s="926"/>
      <c r="EK202" s="926"/>
      <c r="EL202" s="926"/>
      <c r="EM202" s="926"/>
      <c r="EN202" s="926"/>
      <c r="EO202" s="926"/>
      <c r="EP202" s="926"/>
      <c r="EQ202" s="926"/>
      <c r="ER202" s="926"/>
      <c r="ES202" s="926"/>
      <c r="ET202" s="926"/>
      <c r="EU202" s="926"/>
      <c r="EV202" s="926"/>
      <c r="EW202" s="926"/>
      <c r="EX202" s="926"/>
      <c r="EY202" s="926"/>
      <c r="EZ202" s="926"/>
      <c r="FA202" s="926"/>
      <c r="FB202" s="926"/>
      <c r="FC202" s="926"/>
      <c r="FD202" s="926"/>
      <c r="FE202" s="926"/>
      <c r="FF202" s="926"/>
      <c r="FG202" s="926"/>
      <c r="FH202" s="926"/>
      <c r="FI202" s="926"/>
      <c r="FJ202" s="926"/>
      <c r="FK202" s="926"/>
      <c r="FL202" s="926"/>
      <c r="FM202" s="926"/>
      <c r="FN202" s="926"/>
      <c r="FO202" s="926"/>
      <c r="FP202" s="926"/>
      <c r="FQ202" s="926"/>
      <c r="FR202" s="926"/>
      <c r="FS202" s="926"/>
      <c r="FT202" s="926"/>
      <c r="FU202" s="926"/>
      <c r="FV202" s="926"/>
      <c r="FW202" s="926"/>
      <c r="FX202" s="926"/>
      <c r="FY202" s="926"/>
      <c r="FZ202" s="926"/>
      <c r="GA202" s="926"/>
      <c r="GB202" s="926"/>
      <c r="GC202" s="926"/>
      <c r="GD202" s="926"/>
      <c r="GE202" s="926"/>
      <c r="GF202" s="926"/>
      <c r="GG202" s="926"/>
      <c r="GH202" s="926"/>
      <c r="GI202" s="926"/>
      <c r="GJ202" s="926"/>
      <c r="GK202" s="926"/>
      <c r="GL202" s="926"/>
      <c r="GM202" s="926"/>
      <c r="GN202" s="926"/>
      <c r="GO202" s="926"/>
      <c r="GP202" s="926"/>
      <c r="GQ202" s="926"/>
      <c r="GR202" s="926"/>
      <c r="GS202" s="926"/>
      <c r="GT202" s="926"/>
      <c r="GU202" s="926"/>
      <c r="GV202" s="926"/>
      <c r="GW202" s="926"/>
      <c r="GX202" s="926"/>
      <c r="GY202" s="926"/>
      <c r="GZ202" s="926"/>
      <c r="HA202" s="926"/>
      <c r="HB202" s="926"/>
      <c r="HC202" s="926"/>
      <c r="HD202" s="926"/>
      <c r="HE202" s="926"/>
      <c r="HF202" s="926"/>
      <c r="HG202" s="926"/>
      <c r="HH202" s="926"/>
      <c r="HI202" s="926"/>
      <c r="HJ202" s="926"/>
      <c r="HK202" s="926"/>
      <c r="HL202" s="926"/>
      <c r="HM202" s="926"/>
      <c r="HN202" s="926"/>
      <c r="HO202" s="926"/>
      <c r="HP202" s="926"/>
      <c r="HQ202" s="926"/>
      <c r="HR202" s="926"/>
      <c r="HS202" s="926"/>
      <c r="HT202" s="926"/>
      <c r="HU202" s="926"/>
      <c r="HV202" s="926"/>
      <c r="HW202" s="926"/>
      <c r="HX202" s="926"/>
      <c r="HY202" s="926"/>
      <c r="HZ202" s="926"/>
      <c r="IA202" s="926"/>
      <c r="IB202" s="926"/>
      <c r="IC202" s="926"/>
      <c r="ID202" s="926"/>
      <c r="IE202" s="926"/>
      <c r="IF202" s="926"/>
      <c r="IG202" s="926"/>
      <c r="IH202" s="926"/>
      <c r="II202" s="926"/>
      <c r="IJ202" s="926"/>
      <c r="IK202" s="926"/>
      <c r="IL202" s="926"/>
      <c r="IM202" s="926"/>
      <c r="IN202" s="926"/>
      <c r="IO202" s="926"/>
      <c r="IP202" s="926"/>
      <c r="IQ202" s="926"/>
      <c r="IR202" s="926"/>
      <c r="IS202" s="926"/>
      <c r="IT202" s="926"/>
      <c r="IU202" s="926"/>
      <c r="IV202" s="926"/>
    </row>
    <row r="203" spans="4:256" s="1018" customFormat="1" ht="15" customHeight="1">
      <c r="D203" s="1103"/>
      <c r="E203" s="1103"/>
      <c r="F203" s="1103"/>
      <c r="G203" s="1021"/>
      <c r="H203" s="1021"/>
      <c r="I203" s="926"/>
      <c r="J203" s="1022"/>
      <c r="K203" s="926"/>
      <c r="L203" s="926"/>
      <c r="M203" s="1022"/>
      <c r="N203" s="926"/>
      <c r="O203" s="926"/>
      <c r="P203" s="926"/>
      <c r="Q203" s="926"/>
      <c r="R203" s="926"/>
      <c r="S203" s="926"/>
      <c r="T203" s="926"/>
      <c r="U203" s="926"/>
      <c r="V203" s="926"/>
      <c r="W203" s="926"/>
      <c r="X203" s="926"/>
      <c r="Y203" s="926"/>
      <c r="Z203" s="926"/>
      <c r="AA203" s="926"/>
      <c r="AB203" s="926"/>
      <c r="AC203" s="926"/>
      <c r="AD203" s="926"/>
      <c r="AE203" s="926"/>
      <c r="AF203" s="926"/>
      <c r="AG203" s="926"/>
      <c r="AH203" s="926"/>
      <c r="AI203" s="926"/>
      <c r="AJ203" s="926"/>
      <c r="AK203" s="926"/>
      <c r="AL203" s="926"/>
      <c r="AM203" s="926"/>
      <c r="AN203" s="926"/>
      <c r="AO203" s="926"/>
      <c r="AP203" s="926"/>
      <c r="AQ203" s="926"/>
      <c r="AR203" s="926"/>
      <c r="AS203" s="926"/>
      <c r="AT203" s="926"/>
      <c r="AU203" s="926"/>
      <c r="AV203" s="926"/>
      <c r="AW203" s="926"/>
      <c r="AX203" s="926"/>
      <c r="AY203" s="926"/>
      <c r="AZ203" s="926"/>
      <c r="BA203" s="926"/>
      <c r="BB203" s="926"/>
      <c r="BC203" s="926"/>
      <c r="BD203" s="926"/>
      <c r="BE203" s="926"/>
      <c r="BF203" s="926"/>
      <c r="BG203" s="926"/>
      <c r="BH203" s="926"/>
      <c r="BI203" s="926"/>
      <c r="BJ203" s="926"/>
      <c r="BK203" s="926"/>
      <c r="BL203" s="926"/>
      <c r="BM203" s="926"/>
      <c r="BN203" s="926"/>
      <c r="BO203" s="926"/>
      <c r="BP203" s="926"/>
      <c r="BQ203" s="926"/>
      <c r="BR203" s="926"/>
      <c r="BS203" s="926"/>
      <c r="BT203" s="926"/>
      <c r="BU203" s="926"/>
      <c r="BV203" s="926"/>
      <c r="BW203" s="926"/>
      <c r="BX203" s="926"/>
      <c r="BY203" s="926"/>
      <c r="BZ203" s="926"/>
      <c r="CA203" s="926"/>
      <c r="CB203" s="926"/>
      <c r="CC203" s="926"/>
      <c r="CD203" s="926"/>
      <c r="CE203" s="926"/>
      <c r="CF203" s="926"/>
      <c r="CG203" s="926"/>
      <c r="CH203" s="926"/>
      <c r="CI203" s="926"/>
      <c r="CJ203" s="926"/>
      <c r="CK203" s="926"/>
      <c r="CL203" s="926"/>
      <c r="CM203" s="926"/>
      <c r="CN203" s="926"/>
      <c r="CO203" s="926"/>
      <c r="CP203" s="926"/>
      <c r="CQ203" s="926"/>
      <c r="CR203" s="926"/>
      <c r="CS203" s="926"/>
      <c r="CT203" s="926"/>
      <c r="CU203" s="926"/>
      <c r="CV203" s="926"/>
      <c r="CW203" s="926"/>
      <c r="CX203" s="926"/>
      <c r="CY203" s="926"/>
      <c r="CZ203" s="926"/>
      <c r="DA203" s="926"/>
      <c r="DB203" s="926"/>
      <c r="DC203" s="926"/>
      <c r="DD203" s="926"/>
      <c r="DE203" s="926"/>
      <c r="DF203" s="926"/>
      <c r="DG203" s="926"/>
      <c r="DH203" s="926"/>
      <c r="DI203" s="926"/>
      <c r="DJ203" s="926"/>
      <c r="DK203" s="926"/>
      <c r="DL203" s="926"/>
      <c r="DM203" s="926"/>
      <c r="DN203" s="926"/>
      <c r="DO203" s="926"/>
      <c r="DP203" s="926"/>
      <c r="DQ203" s="926"/>
      <c r="DR203" s="926"/>
      <c r="DS203" s="926"/>
      <c r="DT203" s="926"/>
      <c r="DU203" s="926"/>
      <c r="DV203" s="926"/>
      <c r="DW203" s="926"/>
      <c r="DX203" s="926"/>
      <c r="DY203" s="926"/>
      <c r="DZ203" s="926"/>
      <c r="EA203" s="926"/>
      <c r="EB203" s="926"/>
      <c r="EC203" s="926"/>
      <c r="ED203" s="926"/>
      <c r="EE203" s="926"/>
      <c r="EF203" s="926"/>
      <c r="EG203" s="926"/>
      <c r="EH203" s="926"/>
      <c r="EI203" s="926"/>
      <c r="EJ203" s="926"/>
      <c r="EK203" s="926"/>
      <c r="EL203" s="926"/>
      <c r="EM203" s="926"/>
      <c r="EN203" s="926"/>
      <c r="EO203" s="926"/>
      <c r="EP203" s="926"/>
      <c r="EQ203" s="926"/>
      <c r="ER203" s="926"/>
      <c r="ES203" s="926"/>
      <c r="ET203" s="926"/>
      <c r="EU203" s="926"/>
      <c r="EV203" s="926"/>
      <c r="EW203" s="926"/>
      <c r="EX203" s="926"/>
      <c r="EY203" s="926"/>
      <c r="EZ203" s="926"/>
      <c r="FA203" s="926"/>
      <c r="FB203" s="926"/>
      <c r="FC203" s="926"/>
      <c r="FD203" s="926"/>
      <c r="FE203" s="926"/>
      <c r="FF203" s="926"/>
      <c r="FG203" s="926"/>
      <c r="FH203" s="926"/>
      <c r="FI203" s="926"/>
      <c r="FJ203" s="926"/>
      <c r="FK203" s="926"/>
      <c r="FL203" s="926"/>
      <c r="FM203" s="926"/>
      <c r="FN203" s="926"/>
      <c r="FO203" s="926"/>
      <c r="FP203" s="926"/>
      <c r="FQ203" s="926"/>
      <c r="FR203" s="926"/>
      <c r="FS203" s="926"/>
      <c r="FT203" s="926"/>
      <c r="FU203" s="926"/>
      <c r="FV203" s="926"/>
      <c r="FW203" s="926"/>
      <c r="FX203" s="926"/>
      <c r="FY203" s="926"/>
      <c r="FZ203" s="926"/>
      <c r="GA203" s="926"/>
      <c r="GB203" s="926"/>
      <c r="GC203" s="926"/>
      <c r="GD203" s="926"/>
      <c r="GE203" s="926"/>
      <c r="GF203" s="926"/>
      <c r="GG203" s="926"/>
      <c r="GH203" s="926"/>
      <c r="GI203" s="926"/>
      <c r="GJ203" s="926"/>
      <c r="GK203" s="926"/>
      <c r="GL203" s="926"/>
      <c r="GM203" s="926"/>
      <c r="GN203" s="926"/>
      <c r="GO203" s="926"/>
      <c r="GP203" s="926"/>
      <c r="GQ203" s="926"/>
      <c r="GR203" s="926"/>
      <c r="GS203" s="926"/>
      <c r="GT203" s="926"/>
      <c r="GU203" s="926"/>
      <c r="GV203" s="926"/>
      <c r="GW203" s="926"/>
      <c r="GX203" s="926"/>
      <c r="GY203" s="926"/>
      <c r="GZ203" s="926"/>
      <c r="HA203" s="926"/>
      <c r="HB203" s="926"/>
      <c r="HC203" s="926"/>
      <c r="HD203" s="926"/>
      <c r="HE203" s="926"/>
      <c r="HF203" s="926"/>
      <c r="HG203" s="926"/>
      <c r="HH203" s="926"/>
      <c r="HI203" s="926"/>
      <c r="HJ203" s="926"/>
      <c r="HK203" s="926"/>
      <c r="HL203" s="926"/>
      <c r="HM203" s="926"/>
      <c r="HN203" s="926"/>
      <c r="HO203" s="926"/>
      <c r="HP203" s="926"/>
      <c r="HQ203" s="926"/>
      <c r="HR203" s="926"/>
      <c r="HS203" s="926"/>
      <c r="HT203" s="926"/>
      <c r="HU203" s="926"/>
      <c r="HV203" s="926"/>
      <c r="HW203" s="926"/>
      <c r="HX203" s="926"/>
      <c r="HY203" s="926"/>
      <c r="HZ203" s="926"/>
      <c r="IA203" s="926"/>
      <c r="IB203" s="926"/>
      <c r="IC203" s="926"/>
      <c r="ID203" s="926"/>
      <c r="IE203" s="926"/>
      <c r="IF203" s="926"/>
      <c r="IG203" s="926"/>
      <c r="IH203" s="926"/>
      <c r="II203" s="926"/>
      <c r="IJ203" s="926"/>
      <c r="IK203" s="926"/>
      <c r="IL203" s="926"/>
      <c r="IM203" s="926"/>
      <c r="IN203" s="926"/>
      <c r="IO203" s="926"/>
      <c r="IP203" s="926"/>
      <c r="IQ203" s="926"/>
      <c r="IR203" s="926"/>
      <c r="IS203" s="926"/>
      <c r="IT203" s="926"/>
      <c r="IU203" s="926"/>
      <c r="IV203" s="926"/>
    </row>
    <row r="204" spans="4:256" s="1018" customFormat="1" ht="15" customHeight="1">
      <c r="D204" s="1103"/>
      <c r="E204" s="1103"/>
      <c r="F204" s="1103"/>
      <c r="G204" s="1021"/>
      <c r="H204" s="1021"/>
      <c r="I204" s="926"/>
      <c r="J204" s="1022"/>
      <c r="K204" s="926"/>
      <c r="L204" s="926"/>
      <c r="M204" s="1022"/>
      <c r="N204" s="926"/>
      <c r="O204" s="926"/>
      <c r="P204" s="926"/>
      <c r="Q204" s="926"/>
      <c r="R204" s="926"/>
      <c r="S204" s="926"/>
      <c r="T204" s="926"/>
      <c r="U204" s="926"/>
      <c r="V204" s="926"/>
      <c r="W204" s="926"/>
      <c r="X204" s="926"/>
      <c r="Y204" s="926"/>
      <c r="Z204" s="926"/>
      <c r="AA204" s="926"/>
      <c r="AB204" s="926"/>
      <c r="AC204" s="926"/>
      <c r="AD204" s="926"/>
      <c r="AE204" s="926"/>
      <c r="AF204" s="926"/>
      <c r="AG204" s="926"/>
      <c r="AH204" s="926"/>
      <c r="AI204" s="926"/>
      <c r="AJ204" s="926"/>
      <c r="AK204" s="926"/>
      <c r="AL204" s="926"/>
      <c r="AM204" s="926"/>
      <c r="AN204" s="926"/>
      <c r="AO204" s="926"/>
      <c r="AP204" s="926"/>
      <c r="AQ204" s="926"/>
      <c r="AR204" s="926"/>
      <c r="AS204" s="926"/>
      <c r="AT204" s="926"/>
      <c r="AU204" s="926"/>
      <c r="AV204" s="926"/>
      <c r="AW204" s="926"/>
      <c r="AX204" s="926"/>
      <c r="AY204" s="926"/>
      <c r="AZ204" s="926"/>
      <c r="BA204" s="926"/>
      <c r="BB204" s="926"/>
      <c r="BC204" s="926"/>
      <c r="BD204" s="926"/>
      <c r="BE204" s="926"/>
      <c r="BF204" s="926"/>
      <c r="BG204" s="926"/>
      <c r="BH204" s="926"/>
      <c r="BI204" s="926"/>
      <c r="BJ204" s="926"/>
      <c r="BK204" s="926"/>
      <c r="BL204" s="926"/>
      <c r="BM204" s="926"/>
      <c r="BN204" s="926"/>
      <c r="BO204" s="926"/>
      <c r="BP204" s="926"/>
      <c r="BQ204" s="926"/>
      <c r="BR204" s="926"/>
      <c r="BS204" s="926"/>
      <c r="BT204" s="926"/>
      <c r="BU204" s="926"/>
      <c r="BV204" s="926"/>
      <c r="BW204" s="926"/>
      <c r="BX204" s="926"/>
      <c r="BY204" s="926"/>
      <c r="BZ204" s="926"/>
      <c r="CA204" s="926"/>
      <c r="CB204" s="926"/>
      <c r="CC204" s="926"/>
      <c r="CD204" s="926"/>
      <c r="CE204" s="926"/>
      <c r="CF204" s="926"/>
      <c r="CG204" s="926"/>
      <c r="CH204" s="926"/>
      <c r="CI204" s="926"/>
      <c r="CJ204" s="926"/>
      <c r="CK204" s="926"/>
      <c r="CL204" s="926"/>
      <c r="CM204" s="926"/>
      <c r="CN204" s="926"/>
      <c r="CO204" s="926"/>
      <c r="CP204" s="926"/>
      <c r="CQ204" s="926"/>
      <c r="CR204" s="926"/>
      <c r="CS204" s="926"/>
      <c r="CT204" s="926"/>
      <c r="CU204" s="926"/>
      <c r="CV204" s="926"/>
      <c r="CW204" s="926"/>
      <c r="CX204" s="926"/>
      <c r="CY204" s="926"/>
      <c r="CZ204" s="926"/>
      <c r="DA204" s="926"/>
      <c r="DB204" s="926"/>
      <c r="DC204" s="926"/>
      <c r="DD204" s="926"/>
      <c r="DE204" s="926"/>
      <c r="DF204" s="926"/>
      <c r="DG204" s="926"/>
      <c r="DH204" s="926"/>
      <c r="DI204" s="926"/>
      <c r="DJ204" s="926"/>
      <c r="DK204" s="926"/>
      <c r="DL204" s="926"/>
      <c r="DM204" s="926"/>
      <c r="DN204" s="926"/>
      <c r="DO204" s="926"/>
      <c r="DP204" s="926"/>
      <c r="DQ204" s="926"/>
      <c r="DR204" s="926"/>
      <c r="DS204" s="926"/>
      <c r="DT204" s="926"/>
      <c r="DU204" s="926"/>
      <c r="DV204" s="926"/>
      <c r="DW204" s="926"/>
      <c r="DX204" s="926"/>
      <c r="DY204" s="926"/>
      <c r="DZ204" s="926"/>
      <c r="EA204" s="926"/>
      <c r="EB204" s="926"/>
      <c r="EC204" s="926"/>
      <c r="ED204" s="926"/>
      <c r="EE204" s="926"/>
      <c r="EF204" s="926"/>
      <c r="EG204" s="926"/>
      <c r="EH204" s="926"/>
      <c r="EI204" s="926"/>
      <c r="EJ204" s="926"/>
      <c r="EK204" s="926"/>
      <c r="EL204" s="926"/>
      <c r="EM204" s="926"/>
      <c r="EN204" s="926"/>
      <c r="EO204" s="926"/>
      <c r="EP204" s="926"/>
      <c r="EQ204" s="926"/>
      <c r="ER204" s="926"/>
      <c r="ES204" s="926"/>
      <c r="ET204" s="926"/>
      <c r="EU204" s="926"/>
      <c r="EV204" s="926"/>
      <c r="EW204" s="926"/>
      <c r="EX204" s="926"/>
      <c r="EY204" s="926"/>
      <c r="EZ204" s="926"/>
      <c r="FA204" s="926"/>
      <c r="FB204" s="926"/>
      <c r="FC204" s="926"/>
      <c r="FD204" s="926"/>
      <c r="FE204" s="926"/>
      <c r="FF204" s="926"/>
      <c r="FG204" s="926"/>
      <c r="FH204" s="926"/>
      <c r="FI204" s="926"/>
      <c r="FJ204" s="926"/>
      <c r="FK204" s="926"/>
      <c r="FL204" s="926"/>
      <c r="FM204" s="926"/>
      <c r="FN204" s="926"/>
      <c r="FO204" s="926"/>
      <c r="FP204" s="926"/>
      <c r="FQ204" s="926"/>
      <c r="FR204" s="926"/>
      <c r="FS204" s="926"/>
      <c r="FT204" s="926"/>
      <c r="FU204" s="926"/>
      <c r="FV204" s="926"/>
      <c r="FW204" s="926"/>
      <c r="FX204" s="926"/>
      <c r="FY204" s="926"/>
      <c r="FZ204" s="926"/>
      <c r="GA204" s="926"/>
      <c r="GB204" s="926"/>
      <c r="GC204" s="926"/>
      <c r="GD204" s="926"/>
      <c r="GE204" s="926"/>
      <c r="GF204" s="926"/>
      <c r="GG204" s="926"/>
      <c r="GH204" s="926"/>
      <c r="GI204" s="926"/>
      <c r="GJ204" s="926"/>
      <c r="GK204" s="926"/>
      <c r="GL204" s="926"/>
      <c r="GM204" s="926"/>
      <c r="GN204" s="926"/>
      <c r="GO204" s="926"/>
      <c r="GP204" s="926"/>
      <c r="GQ204" s="926"/>
      <c r="GR204" s="926"/>
      <c r="GS204" s="926"/>
      <c r="GT204" s="926"/>
      <c r="GU204" s="926"/>
      <c r="GV204" s="926"/>
      <c r="GW204" s="926"/>
      <c r="GX204" s="926"/>
      <c r="GY204" s="926"/>
      <c r="GZ204" s="926"/>
      <c r="HA204" s="926"/>
      <c r="HB204" s="926"/>
      <c r="HC204" s="926"/>
      <c r="HD204" s="926"/>
      <c r="HE204" s="926"/>
      <c r="HF204" s="926"/>
      <c r="HG204" s="926"/>
      <c r="HH204" s="926"/>
      <c r="HI204" s="926"/>
      <c r="HJ204" s="926"/>
      <c r="HK204" s="926"/>
      <c r="HL204" s="926"/>
      <c r="HM204" s="926"/>
      <c r="HN204" s="926"/>
      <c r="HO204" s="926"/>
      <c r="HP204" s="926"/>
      <c r="HQ204" s="926"/>
      <c r="HR204" s="926"/>
      <c r="HS204" s="926"/>
      <c r="HT204" s="926"/>
      <c r="HU204" s="926"/>
      <c r="HV204" s="926"/>
      <c r="HW204" s="926"/>
      <c r="HX204" s="926"/>
      <c r="HY204" s="926"/>
      <c r="HZ204" s="926"/>
      <c r="IA204" s="926"/>
      <c r="IB204" s="926"/>
      <c r="IC204" s="926"/>
      <c r="ID204" s="926"/>
      <c r="IE204" s="926"/>
      <c r="IF204" s="926"/>
      <c r="IG204" s="926"/>
      <c r="IH204" s="926"/>
      <c r="II204" s="926"/>
      <c r="IJ204" s="926"/>
      <c r="IK204" s="926"/>
      <c r="IL204" s="926"/>
      <c r="IM204" s="926"/>
      <c r="IN204" s="926"/>
      <c r="IO204" s="926"/>
      <c r="IP204" s="926"/>
      <c r="IQ204" s="926"/>
      <c r="IR204" s="926"/>
      <c r="IS204" s="926"/>
      <c r="IT204" s="926"/>
      <c r="IU204" s="926"/>
      <c r="IV204" s="926"/>
    </row>
    <row r="205" spans="4:256" s="1018" customFormat="1" ht="15" customHeight="1">
      <c r="D205" s="1103"/>
      <c r="E205" s="1103"/>
      <c r="F205" s="1103"/>
      <c r="G205" s="1021"/>
      <c r="H205" s="1021"/>
      <c r="I205" s="926"/>
      <c r="J205" s="1022"/>
      <c r="K205" s="926"/>
      <c r="L205" s="926"/>
      <c r="M205" s="1022"/>
      <c r="N205" s="926"/>
      <c r="O205" s="926"/>
      <c r="P205" s="926"/>
      <c r="Q205" s="926"/>
      <c r="R205" s="926"/>
      <c r="S205" s="926"/>
      <c r="T205" s="926"/>
      <c r="U205" s="926"/>
      <c r="V205" s="926"/>
      <c r="W205" s="926"/>
      <c r="X205" s="926"/>
      <c r="Y205" s="926"/>
      <c r="Z205" s="926"/>
      <c r="AA205" s="926"/>
      <c r="AB205" s="926"/>
      <c r="AC205" s="926"/>
      <c r="AD205" s="926"/>
      <c r="AE205" s="926"/>
      <c r="AF205" s="926"/>
      <c r="AG205" s="926"/>
      <c r="AH205" s="926"/>
      <c r="AI205" s="926"/>
      <c r="AJ205" s="926"/>
      <c r="AK205" s="926"/>
      <c r="AL205" s="926"/>
      <c r="AM205" s="926"/>
      <c r="AN205" s="926"/>
      <c r="AO205" s="926"/>
      <c r="AP205" s="926"/>
      <c r="AQ205" s="926"/>
      <c r="AR205" s="926"/>
      <c r="AS205" s="926"/>
      <c r="AT205" s="926"/>
      <c r="AU205" s="926"/>
      <c r="AV205" s="926"/>
      <c r="AW205" s="926"/>
      <c r="AX205" s="926"/>
      <c r="AY205" s="926"/>
      <c r="AZ205" s="926"/>
      <c r="BA205" s="926"/>
      <c r="BB205" s="926"/>
      <c r="BC205" s="926"/>
      <c r="BD205" s="926"/>
      <c r="BE205" s="926"/>
      <c r="BF205" s="926"/>
      <c r="BG205" s="926"/>
      <c r="BH205" s="926"/>
      <c r="BI205" s="926"/>
      <c r="BJ205" s="926"/>
      <c r="BK205" s="926"/>
      <c r="BL205" s="926"/>
      <c r="BM205" s="926"/>
      <c r="BN205" s="926"/>
      <c r="BO205" s="926"/>
      <c r="BP205" s="926"/>
      <c r="BQ205" s="926"/>
      <c r="BR205" s="926"/>
      <c r="BS205" s="926"/>
      <c r="BT205" s="926"/>
      <c r="BU205" s="926"/>
      <c r="BV205" s="926"/>
      <c r="BW205" s="926"/>
      <c r="BX205" s="926"/>
      <c r="BY205" s="926"/>
      <c r="BZ205" s="926"/>
      <c r="CA205" s="926"/>
      <c r="CB205" s="926"/>
      <c r="CC205" s="926"/>
      <c r="CD205" s="926"/>
      <c r="CE205" s="926"/>
      <c r="CF205" s="926"/>
      <c r="CG205" s="926"/>
      <c r="CH205" s="926"/>
      <c r="CI205" s="926"/>
      <c r="CJ205" s="926"/>
      <c r="CK205" s="926"/>
      <c r="CL205" s="926"/>
      <c r="CM205" s="926"/>
      <c r="CN205" s="926"/>
      <c r="CO205" s="926"/>
      <c r="CP205" s="926"/>
      <c r="CQ205" s="926"/>
      <c r="CR205" s="926"/>
      <c r="CS205" s="926"/>
      <c r="CT205" s="926"/>
      <c r="CU205" s="926"/>
      <c r="CV205" s="926"/>
      <c r="CW205" s="926"/>
      <c r="CX205" s="926"/>
      <c r="CY205" s="926"/>
      <c r="CZ205" s="926"/>
      <c r="DA205" s="926"/>
      <c r="DB205" s="926"/>
      <c r="DC205" s="926"/>
      <c r="DD205" s="926"/>
      <c r="DE205" s="926"/>
      <c r="DF205" s="926"/>
      <c r="DG205" s="926"/>
      <c r="DH205" s="926"/>
      <c r="DI205" s="926"/>
      <c r="DJ205" s="926"/>
      <c r="DK205" s="926"/>
      <c r="DL205" s="926"/>
      <c r="DM205" s="926"/>
      <c r="DN205" s="926"/>
      <c r="DO205" s="926"/>
      <c r="DP205" s="926"/>
      <c r="DQ205" s="926"/>
      <c r="DR205" s="926"/>
      <c r="DS205" s="926"/>
      <c r="DT205" s="926"/>
      <c r="DU205" s="926"/>
      <c r="DV205" s="926"/>
      <c r="DW205" s="926"/>
      <c r="DX205" s="926"/>
      <c r="DY205" s="926"/>
      <c r="DZ205" s="926"/>
      <c r="EA205" s="926"/>
      <c r="EB205" s="926"/>
      <c r="EC205" s="926"/>
      <c r="ED205" s="926"/>
      <c r="EE205" s="926"/>
      <c r="EF205" s="926"/>
      <c r="EG205" s="926"/>
      <c r="EH205" s="926"/>
      <c r="EI205" s="926"/>
      <c r="EJ205" s="926"/>
      <c r="EK205" s="926"/>
      <c r="EL205" s="926"/>
      <c r="EM205" s="926"/>
      <c r="EN205" s="926"/>
      <c r="EO205" s="926"/>
      <c r="EP205" s="926"/>
      <c r="EQ205" s="926"/>
      <c r="ER205" s="926"/>
      <c r="ES205" s="926"/>
      <c r="ET205" s="926"/>
      <c r="EU205" s="926"/>
      <c r="EV205" s="926"/>
      <c r="EW205" s="926"/>
      <c r="EX205" s="926"/>
      <c r="EY205" s="926"/>
      <c r="EZ205" s="926"/>
      <c r="FA205" s="926"/>
      <c r="FB205" s="926"/>
      <c r="FC205" s="926"/>
      <c r="FD205" s="926"/>
      <c r="FE205" s="926"/>
      <c r="FF205" s="926"/>
      <c r="FG205" s="926"/>
      <c r="FH205" s="926"/>
      <c r="FI205" s="926"/>
      <c r="FJ205" s="926"/>
      <c r="FK205" s="926"/>
      <c r="FL205" s="926"/>
      <c r="FM205" s="926"/>
      <c r="FN205" s="926"/>
      <c r="FO205" s="926"/>
      <c r="FP205" s="926"/>
      <c r="FQ205" s="926"/>
      <c r="FR205" s="926"/>
      <c r="FS205" s="926"/>
      <c r="FT205" s="926"/>
      <c r="FU205" s="926"/>
      <c r="FV205" s="926"/>
      <c r="FW205" s="926"/>
      <c r="FX205" s="926"/>
      <c r="FY205" s="926"/>
      <c r="FZ205" s="926"/>
      <c r="GA205" s="926"/>
      <c r="GB205" s="926"/>
      <c r="GC205" s="926"/>
      <c r="GD205" s="926"/>
      <c r="GE205" s="926"/>
      <c r="GF205" s="926"/>
      <c r="GG205" s="926"/>
      <c r="GH205" s="926"/>
      <c r="GI205" s="926"/>
      <c r="GJ205" s="926"/>
      <c r="GK205" s="926"/>
      <c r="GL205" s="926"/>
      <c r="GM205" s="926"/>
      <c r="GN205" s="926"/>
      <c r="GO205" s="926"/>
      <c r="GP205" s="926"/>
      <c r="GQ205" s="926"/>
      <c r="GR205" s="926"/>
      <c r="GS205" s="926"/>
      <c r="GT205" s="926"/>
      <c r="GU205" s="926"/>
      <c r="GV205" s="926"/>
      <c r="GW205" s="926"/>
      <c r="GX205" s="926"/>
      <c r="GY205" s="926"/>
      <c r="GZ205" s="926"/>
      <c r="HA205" s="926"/>
      <c r="HB205" s="926"/>
      <c r="HC205" s="926"/>
      <c r="HD205" s="926"/>
      <c r="HE205" s="926"/>
      <c r="HF205" s="926"/>
      <c r="HG205" s="926"/>
      <c r="HH205" s="926"/>
      <c r="HI205" s="926"/>
      <c r="HJ205" s="926"/>
      <c r="HK205" s="926"/>
      <c r="HL205" s="926"/>
      <c r="HM205" s="926"/>
      <c r="HN205" s="926"/>
      <c r="HO205" s="926"/>
      <c r="HP205" s="926"/>
      <c r="HQ205" s="926"/>
      <c r="HR205" s="926"/>
      <c r="HS205" s="926"/>
      <c r="HT205" s="926"/>
      <c r="HU205" s="926"/>
      <c r="HV205" s="926"/>
      <c r="HW205" s="926"/>
      <c r="HX205" s="926"/>
      <c r="HY205" s="926"/>
      <c r="HZ205" s="926"/>
      <c r="IA205" s="926"/>
      <c r="IB205" s="926"/>
      <c r="IC205" s="926"/>
      <c r="ID205" s="926"/>
      <c r="IE205" s="926"/>
      <c r="IF205" s="926"/>
      <c r="IG205" s="926"/>
      <c r="IH205" s="926"/>
      <c r="II205" s="926"/>
      <c r="IJ205" s="926"/>
      <c r="IK205" s="926"/>
      <c r="IL205" s="926"/>
      <c r="IM205" s="926"/>
      <c r="IN205" s="926"/>
      <c r="IO205" s="926"/>
      <c r="IP205" s="926"/>
      <c r="IQ205" s="926"/>
      <c r="IR205" s="926"/>
      <c r="IS205" s="926"/>
      <c r="IT205" s="926"/>
      <c r="IU205" s="926"/>
      <c r="IV205" s="926"/>
    </row>
    <row r="206" spans="4:256" s="1018" customFormat="1" ht="15" customHeight="1">
      <c r="D206" s="1103"/>
      <c r="E206" s="1103"/>
      <c r="F206" s="1103"/>
      <c r="G206" s="1021"/>
      <c r="H206" s="1021"/>
      <c r="I206" s="926"/>
      <c r="J206" s="1022"/>
      <c r="K206" s="926"/>
      <c r="L206" s="926"/>
      <c r="M206" s="1022"/>
      <c r="N206" s="926"/>
      <c r="O206" s="926"/>
      <c r="P206" s="926"/>
      <c r="Q206" s="926"/>
      <c r="R206" s="926"/>
      <c r="S206" s="926"/>
      <c r="T206" s="926"/>
      <c r="U206" s="926"/>
      <c r="V206" s="926"/>
      <c r="W206" s="926"/>
      <c r="X206" s="926"/>
      <c r="Y206" s="926"/>
      <c r="Z206" s="926"/>
      <c r="AA206" s="926"/>
      <c r="AB206" s="926"/>
      <c r="AC206" s="926"/>
      <c r="AD206" s="926"/>
      <c r="AE206" s="926"/>
      <c r="AF206" s="926"/>
      <c r="AG206" s="926"/>
      <c r="AH206" s="926"/>
      <c r="AI206" s="926"/>
      <c r="AJ206" s="926"/>
      <c r="AK206" s="926"/>
      <c r="AL206" s="926"/>
      <c r="AM206" s="926"/>
      <c r="AN206" s="926"/>
      <c r="AO206" s="926"/>
      <c r="AP206" s="926"/>
      <c r="AQ206" s="926"/>
      <c r="AR206" s="926"/>
      <c r="AS206" s="926"/>
      <c r="AT206" s="926"/>
      <c r="AU206" s="926"/>
      <c r="AV206" s="926"/>
      <c r="AW206" s="926"/>
      <c r="AX206" s="926"/>
      <c r="AY206" s="926"/>
      <c r="AZ206" s="926"/>
      <c r="BA206" s="926"/>
      <c r="BB206" s="926"/>
      <c r="BC206" s="926"/>
      <c r="BD206" s="926"/>
      <c r="BE206" s="926"/>
      <c r="BF206" s="926"/>
      <c r="BG206" s="926"/>
      <c r="BH206" s="926"/>
      <c r="BI206" s="926"/>
      <c r="BJ206" s="926"/>
      <c r="BK206" s="926"/>
      <c r="BL206" s="926"/>
      <c r="BM206" s="926"/>
      <c r="BN206" s="926"/>
      <c r="BO206" s="926"/>
      <c r="BP206" s="926"/>
      <c r="BQ206" s="926"/>
      <c r="BR206" s="926"/>
      <c r="BS206" s="926"/>
      <c r="BT206" s="926"/>
      <c r="BU206" s="926"/>
      <c r="BV206" s="926"/>
      <c r="BW206" s="926"/>
      <c r="BX206" s="926"/>
      <c r="BY206" s="926"/>
      <c r="BZ206" s="926"/>
      <c r="CA206" s="926"/>
      <c r="CB206" s="926"/>
      <c r="CC206" s="926"/>
      <c r="CD206" s="926"/>
      <c r="CE206" s="926"/>
      <c r="CF206" s="926"/>
      <c r="CG206" s="926"/>
      <c r="CH206" s="926"/>
      <c r="CI206" s="926"/>
      <c r="CJ206" s="926"/>
      <c r="CK206" s="926"/>
      <c r="CL206" s="926"/>
      <c r="CM206" s="926"/>
      <c r="CN206" s="926"/>
      <c r="CO206" s="926"/>
      <c r="CP206" s="926"/>
      <c r="CQ206" s="926"/>
      <c r="CR206" s="926"/>
      <c r="CS206" s="926"/>
      <c r="CT206" s="926"/>
      <c r="CU206" s="926"/>
      <c r="CV206" s="926"/>
      <c r="CW206" s="926"/>
      <c r="CX206" s="926"/>
      <c r="CY206" s="926"/>
      <c r="CZ206" s="926"/>
      <c r="DA206" s="926"/>
      <c r="DB206" s="926"/>
      <c r="DC206" s="926"/>
      <c r="DD206" s="926"/>
      <c r="DE206" s="926"/>
      <c r="DF206" s="926"/>
      <c r="DG206" s="926"/>
      <c r="DH206" s="926"/>
      <c r="DI206" s="926"/>
      <c r="DJ206" s="926"/>
      <c r="DK206" s="926"/>
      <c r="DL206" s="926"/>
      <c r="DM206" s="926"/>
      <c r="DN206" s="926"/>
      <c r="DO206" s="926"/>
      <c r="DP206" s="926"/>
      <c r="DQ206" s="926"/>
      <c r="DR206" s="926"/>
      <c r="DS206" s="926"/>
      <c r="DT206" s="926"/>
      <c r="DU206" s="926"/>
      <c r="DV206" s="926"/>
      <c r="DW206" s="926"/>
      <c r="DX206" s="926"/>
      <c r="DY206" s="926"/>
      <c r="DZ206" s="926"/>
      <c r="EA206" s="926"/>
      <c r="EB206" s="926"/>
      <c r="EC206" s="926"/>
      <c r="ED206" s="926"/>
      <c r="EE206" s="926"/>
      <c r="EF206" s="926"/>
      <c r="EG206" s="926"/>
      <c r="EH206" s="926"/>
      <c r="EI206" s="926"/>
      <c r="EJ206" s="926"/>
      <c r="EK206" s="926"/>
      <c r="EL206" s="926"/>
      <c r="EM206" s="926"/>
      <c r="EN206" s="926"/>
      <c r="EO206" s="926"/>
      <c r="EP206" s="926"/>
      <c r="EQ206" s="926"/>
      <c r="ER206" s="926"/>
      <c r="ES206" s="926"/>
      <c r="ET206" s="926"/>
      <c r="EU206" s="926"/>
      <c r="EV206" s="926"/>
      <c r="EW206" s="926"/>
      <c r="EX206" s="926"/>
      <c r="EY206" s="926"/>
      <c r="EZ206" s="926"/>
      <c r="FA206" s="926"/>
      <c r="FB206" s="926"/>
      <c r="FC206" s="926"/>
      <c r="FD206" s="926"/>
      <c r="FE206" s="926"/>
      <c r="FF206" s="926"/>
      <c r="FG206" s="926"/>
      <c r="FH206" s="926"/>
      <c r="FI206" s="926"/>
      <c r="FJ206" s="926"/>
      <c r="FK206" s="926"/>
      <c r="FL206" s="926"/>
      <c r="FM206" s="926"/>
      <c r="FN206" s="926"/>
      <c r="FO206" s="926"/>
      <c r="FP206" s="926"/>
      <c r="FQ206" s="926"/>
      <c r="FR206" s="926"/>
      <c r="FS206" s="926"/>
      <c r="FT206" s="926"/>
      <c r="FU206" s="926"/>
      <c r="FV206" s="926"/>
      <c r="FW206" s="926"/>
      <c r="FX206" s="926"/>
      <c r="FY206" s="926"/>
      <c r="FZ206" s="926"/>
      <c r="GA206" s="926"/>
      <c r="GB206" s="926"/>
      <c r="GC206" s="926"/>
      <c r="GD206" s="926"/>
      <c r="GE206" s="926"/>
      <c r="GF206" s="926"/>
      <c r="GG206" s="926"/>
      <c r="GH206" s="926"/>
      <c r="GI206" s="926"/>
      <c r="GJ206" s="926"/>
      <c r="GK206" s="926"/>
      <c r="GL206" s="926"/>
      <c r="GM206" s="926"/>
      <c r="GN206" s="926"/>
      <c r="GO206" s="926"/>
      <c r="GP206" s="926"/>
      <c r="GQ206" s="926"/>
      <c r="GR206" s="926"/>
      <c r="GS206" s="926"/>
      <c r="GT206" s="926"/>
      <c r="GU206" s="926"/>
      <c r="GV206" s="926"/>
      <c r="GW206" s="926"/>
      <c r="GX206" s="926"/>
      <c r="GY206" s="926"/>
      <c r="GZ206" s="926"/>
      <c r="HA206" s="926"/>
      <c r="HB206" s="926"/>
      <c r="HC206" s="926"/>
      <c r="HD206" s="926"/>
      <c r="HE206" s="926"/>
      <c r="HF206" s="926"/>
      <c r="HG206" s="926"/>
      <c r="HH206" s="926"/>
      <c r="HI206" s="926"/>
      <c r="HJ206" s="926"/>
      <c r="HK206" s="926"/>
      <c r="HL206" s="926"/>
      <c r="HM206" s="926"/>
      <c r="HN206" s="926"/>
      <c r="HO206" s="926"/>
      <c r="HP206" s="926"/>
      <c r="HQ206" s="926"/>
      <c r="HR206" s="926"/>
      <c r="HS206" s="926"/>
      <c r="HT206" s="926"/>
      <c r="HU206" s="926"/>
      <c r="HV206" s="926"/>
      <c r="HW206" s="926"/>
      <c r="HX206" s="926"/>
      <c r="HY206" s="926"/>
      <c r="HZ206" s="926"/>
      <c r="IA206" s="926"/>
      <c r="IB206" s="926"/>
      <c r="IC206" s="926"/>
      <c r="ID206" s="926"/>
      <c r="IE206" s="926"/>
      <c r="IF206" s="926"/>
      <c r="IG206" s="926"/>
      <c r="IH206" s="926"/>
      <c r="II206" s="926"/>
      <c r="IJ206" s="926"/>
      <c r="IK206" s="926"/>
      <c r="IL206" s="926"/>
      <c r="IM206" s="926"/>
      <c r="IN206" s="926"/>
      <c r="IO206" s="926"/>
      <c r="IP206" s="926"/>
      <c r="IQ206" s="926"/>
      <c r="IR206" s="926"/>
      <c r="IS206" s="926"/>
      <c r="IT206" s="926"/>
      <c r="IU206" s="926"/>
      <c r="IV206" s="926"/>
    </row>
    <row r="207" spans="4:256" s="1018" customFormat="1" ht="15" customHeight="1">
      <c r="D207" s="1103"/>
      <c r="E207" s="1103"/>
      <c r="F207" s="1103"/>
      <c r="G207" s="1021"/>
      <c r="H207" s="1021"/>
      <c r="I207" s="926"/>
      <c r="J207" s="1022"/>
      <c r="K207" s="926"/>
      <c r="L207" s="926"/>
      <c r="M207" s="1022"/>
      <c r="N207" s="926"/>
      <c r="O207" s="926"/>
      <c r="P207" s="926"/>
      <c r="Q207" s="926"/>
      <c r="R207" s="926"/>
      <c r="S207" s="926"/>
      <c r="T207" s="926"/>
      <c r="U207" s="926"/>
      <c r="V207" s="926"/>
      <c r="W207" s="926"/>
      <c r="X207" s="926"/>
      <c r="Y207" s="926"/>
      <c r="Z207" s="926"/>
      <c r="AA207" s="926"/>
      <c r="AB207" s="926"/>
      <c r="AC207" s="926"/>
      <c r="AD207" s="926"/>
      <c r="AE207" s="926"/>
      <c r="AF207" s="926"/>
      <c r="AG207" s="926"/>
      <c r="AH207" s="926"/>
      <c r="AI207" s="926"/>
      <c r="AJ207" s="926"/>
      <c r="AK207" s="926"/>
      <c r="AL207" s="926"/>
      <c r="AM207" s="926"/>
      <c r="AN207" s="926"/>
      <c r="AO207" s="926"/>
      <c r="AP207" s="926"/>
      <c r="AQ207" s="926"/>
      <c r="AR207" s="926"/>
      <c r="AS207" s="926"/>
      <c r="AT207" s="926"/>
      <c r="AU207" s="926"/>
      <c r="AV207" s="926"/>
      <c r="AW207" s="926"/>
      <c r="AX207" s="926"/>
      <c r="AY207" s="926"/>
      <c r="AZ207" s="926"/>
      <c r="BA207" s="926"/>
      <c r="BB207" s="926"/>
      <c r="BC207" s="926"/>
      <c r="BD207" s="926"/>
      <c r="BE207" s="926"/>
      <c r="BF207" s="926"/>
      <c r="BG207" s="926"/>
      <c r="BH207" s="926"/>
      <c r="BI207" s="926"/>
      <c r="BJ207" s="926"/>
      <c r="BK207" s="926"/>
      <c r="BL207" s="926"/>
      <c r="BM207" s="926"/>
      <c r="BN207" s="926"/>
      <c r="BO207" s="926"/>
      <c r="BP207" s="926"/>
      <c r="BQ207" s="926"/>
      <c r="BR207" s="926"/>
      <c r="BS207" s="926"/>
      <c r="BT207" s="926"/>
      <c r="BU207" s="926"/>
      <c r="BV207" s="926"/>
      <c r="BW207" s="926"/>
      <c r="BX207" s="926"/>
      <c r="BY207" s="926"/>
      <c r="BZ207" s="926"/>
      <c r="CA207" s="926"/>
      <c r="CB207" s="926"/>
      <c r="CC207" s="926"/>
      <c r="CD207" s="926"/>
      <c r="CE207" s="926"/>
      <c r="CF207" s="926"/>
      <c r="CG207" s="926"/>
      <c r="CH207" s="926"/>
      <c r="CI207" s="926"/>
      <c r="CJ207" s="926"/>
      <c r="CK207" s="926"/>
      <c r="CL207" s="926"/>
      <c r="CM207" s="926"/>
      <c r="CN207" s="926"/>
      <c r="CO207" s="926"/>
      <c r="CP207" s="926"/>
      <c r="CQ207" s="926"/>
      <c r="CR207" s="926"/>
      <c r="CS207" s="926"/>
      <c r="CT207" s="926"/>
      <c r="CU207" s="926"/>
      <c r="CV207" s="926"/>
      <c r="CW207" s="926"/>
      <c r="CX207" s="926"/>
      <c r="CY207" s="926"/>
      <c r="CZ207" s="926"/>
      <c r="DA207" s="926"/>
      <c r="DB207" s="926"/>
      <c r="DC207" s="926"/>
      <c r="DD207" s="926"/>
      <c r="DE207" s="926"/>
      <c r="DF207" s="926"/>
      <c r="DG207" s="926"/>
      <c r="DH207" s="926"/>
      <c r="DI207" s="926"/>
      <c r="DJ207" s="926"/>
      <c r="DK207" s="926"/>
      <c r="DL207" s="926"/>
      <c r="DM207" s="926"/>
      <c r="DN207" s="926"/>
      <c r="DO207" s="926"/>
      <c r="DP207" s="926"/>
      <c r="DQ207" s="926"/>
      <c r="DR207" s="926"/>
      <c r="DS207" s="926"/>
      <c r="DT207" s="926"/>
      <c r="DU207" s="926"/>
      <c r="DV207" s="926"/>
      <c r="DW207" s="926"/>
      <c r="DX207" s="926"/>
      <c r="DY207" s="926"/>
      <c r="DZ207" s="926"/>
      <c r="EA207" s="926"/>
      <c r="EB207" s="926"/>
      <c r="EC207" s="926"/>
      <c r="ED207" s="926"/>
      <c r="EE207" s="926"/>
      <c r="EF207" s="926"/>
      <c r="EG207" s="926"/>
      <c r="EH207" s="926"/>
      <c r="EI207" s="926"/>
      <c r="EJ207" s="926"/>
      <c r="EK207" s="926"/>
      <c r="EL207" s="926"/>
      <c r="EM207" s="926"/>
      <c r="EN207" s="926"/>
      <c r="EO207" s="926"/>
      <c r="EP207" s="926"/>
      <c r="EQ207" s="926"/>
      <c r="ER207" s="926"/>
      <c r="ES207" s="926"/>
      <c r="ET207" s="926"/>
      <c r="EU207" s="926"/>
      <c r="EV207" s="926"/>
      <c r="EW207" s="926"/>
      <c r="EX207" s="926"/>
      <c r="EY207" s="926"/>
      <c r="EZ207" s="926"/>
      <c r="FA207" s="926"/>
      <c r="FB207" s="926"/>
      <c r="FC207" s="926"/>
      <c r="FD207" s="926"/>
      <c r="FE207" s="926"/>
      <c r="FF207" s="926"/>
      <c r="FG207" s="926"/>
      <c r="FH207" s="926"/>
      <c r="FI207" s="926"/>
      <c r="FJ207" s="926"/>
      <c r="FK207" s="926"/>
      <c r="FL207" s="926"/>
      <c r="FM207" s="926"/>
      <c r="FN207" s="926"/>
      <c r="FO207" s="926"/>
      <c r="FP207" s="926"/>
      <c r="FQ207" s="926"/>
      <c r="FR207" s="926"/>
      <c r="FS207" s="926"/>
      <c r="FT207" s="926"/>
      <c r="FU207" s="926"/>
      <c r="FV207" s="926"/>
      <c r="FW207" s="926"/>
      <c r="FX207" s="926"/>
      <c r="FY207" s="926"/>
      <c r="FZ207" s="926"/>
      <c r="GA207" s="926"/>
      <c r="GB207" s="926"/>
      <c r="GC207" s="926"/>
      <c r="GD207" s="926"/>
      <c r="GE207" s="926"/>
      <c r="GF207" s="926"/>
      <c r="GG207" s="926"/>
      <c r="GH207" s="926"/>
      <c r="GI207" s="926"/>
      <c r="GJ207" s="926"/>
      <c r="GK207" s="926"/>
      <c r="GL207" s="926"/>
      <c r="GM207" s="926"/>
      <c r="GN207" s="926"/>
      <c r="GO207" s="926"/>
      <c r="GP207" s="926"/>
      <c r="GQ207" s="926"/>
      <c r="GR207" s="926"/>
      <c r="GS207" s="926"/>
      <c r="GT207" s="926"/>
      <c r="GU207" s="926"/>
      <c r="GV207" s="926"/>
      <c r="GW207" s="926"/>
      <c r="GX207" s="926"/>
      <c r="GY207" s="926"/>
      <c r="GZ207" s="926"/>
      <c r="HA207" s="926"/>
      <c r="HB207" s="926"/>
      <c r="HC207" s="926"/>
      <c r="HD207" s="926"/>
      <c r="HE207" s="926"/>
      <c r="HF207" s="926"/>
      <c r="HG207" s="926"/>
      <c r="HH207" s="926"/>
      <c r="HI207" s="926"/>
      <c r="HJ207" s="926"/>
      <c r="HK207" s="926"/>
      <c r="HL207" s="926"/>
      <c r="HM207" s="926"/>
      <c r="HN207" s="926"/>
      <c r="HO207" s="926"/>
      <c r="HP207" s="926"/>
      <c r="HQ207" s="926"/>
      <c r="HR207" s="926"/>
      <c r="HS207" s="926"/>
      <c r="HT207" s="926"/>
      <c r="HU207" s="926"/>
      <c r="HV207" s="926"/>
      <c r="HW207" s="926"/>
      <c r="HX207" s="926"/>
      <c r="HY207" s="926"/>
      <c r="HZ207" s="926"/>
      <c r="IA207" s="926"/>
      <c r="IB207" s="926"/>
      <c r="IC207" s="926"/>
      <c r="ID207" s="926"/>
      <c r="IE207" s="926"/>
      <c r="IF207" s="926"/>
      <c r="IG207" s="926"/>
      <c r="IH207" s="926"/>
      <c r="II207" s="926"/>
      <c r="IJ207" s="926"/>
      <c r="IK207" s="926"/>
      <c r="IL207" s="926"/>
      <c r="IM207" s="926"/>
      <c r="IN207" s="926"/>
      <c r="IO207" s="926"/>
      <c r="IP207" s="926"/>
      <c r="IQ207" s="926"/>
      <c r="IR207" s="926"/>
      <c r="IS207" s="926"/>
      <c r="IT207" s="926"/>
      <c r="IU207" s="926"/>
      <c r="IV207" s="926"/>
    </row>
  </sheetData>
  <sheetProtection password="D860" sheet="1" objects="1" scenarios="1"/>
  <mergeCells count="6">
    <mergeCell ref="A6:B6"/>
    <mergeCell ref="A1:D1"/>
    <mergeCell ref="A2:C2"/>
    <mergeCell ref="B3:F3"/>
    <mergeCell ref="A4:C4"/>
    <mergeCell ref="B5:F5"/>
  </mergeCells>
  <printOptions gridLines="1"/>
  <pageMargins left="0.78740157480314965" right="0.39370078740157483" top="1.1811023622047245" bottom="0.98425196850393704" header="0.39370078740157483" footer="0.51181102362204722"/>
  <pageSetup paperSize="9" scale="89" orientation="portrait" r:id="rId1"/>
  <headerFooter alignWithMargins="0">
    <oddHeader>&amp;L&amp;G&amp;C&amp;8
MM-BIRO d.o.o. Ulica tolminskih puntarjev 4, 5000 Nova Gorica,  
tel: 05 333-49-40, fax: 05 333-49-39,  
e.mail: mm.biro@siol.net, http://www.mm-biro.si</oddHeader>
    <oddFooter>&amp;L&amp;8Mapa: 4&amp;C&amp;8POPIS ELEKTROINSTALACIJSKEGA MATERIALA IN DEL&amp;R&amp;8Stran: &amp;P/&amp;N</oddFooter>
  </headerFooter>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FF99"/>
  </sheetPr>
  <dimension ref="A1:IV196"/>
  <sheetViews>
    <sheetView view="pageBreakPreview" topLeftCell="A15" zoomScaleNormal="100" zoomScaleSheetLayoutView="100" workbookViewId="0">
      <selection activeCell="D47" sqref="D47"/>
    </sheetView>
  </sheetViews>
  <sheetFormatPr defaultColWidth="9" defaultRowHeight="13.2"/>
  <cols>
    <col min="1" max="1" width="3.5" style="270" bestFit="1" customWidth="1"/>
    <col min="2" max="2" width="54" style="270" customWidth="1"/>
    <col min="3" max="3" width="5.8984375" style="270" customWidth="1"/>
    <col min="4" max="4" width="7.69921875" style="461" customWidth="1"/>
    <col min="5" max="5" width="10.09765625" style="461" customWidth="1"/>
    <col min="6" max="6" width="8.19921875" style="461" bestFit="1" customWidth="1"/>
    <col min="7" max="7" width="11.59765625" style="267" bestFit="1" customWidth="1"/>
    <col min="8" max="8" width="9.69921875" style="267" bestFit="1" customWidth="1"/>
    <col min="9" max="9" width="5" style="265" customWidth="1"/>
    <col min="10" max="10" width="10.3984375" style="266" customWidth="1"/>
    <col min="11" max="11" width="11" style="265" customWidth="1"/>
    <col min="12" max="12" width="0" style="265" hidden="1" customWidth="1"/>
    <col min="13" max="13" width="10.3984375" style="266" hidden="1" customWidth="1"/>
    <col min="14" max="16384" width="9" style="265"/>
  </cols>
  <sheetData>
    <row r="1" spans="1:13" ht="15" customHeight="1">
      <c r="A1" s="2489" t="s">
        <v>290</v>
      </c>
      <c r="B1" s="2489"/>
      <c r="C1" s="2489"/>
      <c r="D1" s="2489"/>
      <c r="E1" s="468"/>
      <c r="F1" s="468"/>
      <c r="G1" s="316"/>
      <c r="H1" s="316"/>
      <c r="I1" s="315"/>
      <c r="J1" s="314"/>
      <c r="K1" s="315"/>
      <c r="L1" s="315"/>
      <c r="M1" s="314"/>
    </row>
    <row r="2" spans="1:13" ht="12.75" customHeight="1">
      <c r="A2" s="2468" t="s">
        <v>1140</v>
      </c>
      <c r="B2" s="2468"/>
      <c r="C2" s="2468"/>
      <c r="D2" s="384"/>
      <c r="E2" s="383"/>
      <c r="F2" s="383"/>
      <c r="G2" s="383"/>
      <c r="H2" s="316"/>
      <c r="I2" s="315"/>
      <c r="J2" s="315"/>
      <c r="K2" s="314"/>
      <c r="M2" s="265"/>
    </row>
    <row r="3" spans="1:13" ht="195" customHeight="1">
      <c r="A3" s="324" t="s">
        <v>1137</v>
      </c>
      <c r="B3" s="2466" t="s">
        <v>1139</v>
      </c>
      <c r="C3" s="2467"/>
      <c r="D3" s="2467"/>
      <c r="E3" s="2467"/>
      <c r="F3" s="2467"/>
      <c r="G3" s="323"/>
      <c r="H3" s="316"/>
      <c r="I3" s="315"/>
      <c r="J3" s="315"/>
      <c r="K3" s="314"/>
      <c r="M3" s="265"/>
    </row>
    <row r="4" spans="1:13" s="325" customFormat="1" ht="12.75" customHeight="1">
      <c r="A4" s="2468" t="s">
        <v>1138</v>
      </c>
      <c r="B4" s="2468"/>
      <c r="C4" s="2468"/>
      <c r="D4" s="330"/>
      <c r="E4" s="330"/>
      <c r="F4" s="330"/>
      <c r="G4" s="329"/>
      <c r="H4" s="328"/>
      <c r="I4" s="327"/>
      <c r="J4" s="327"/>
      <c r="K4" s="326"/>
    </row>
    <row r="5" spans="1:13" ht="52.8">
      <c r="A5" s="324" t="s">
        <v>1137</v>
      </c>
      <c r="B5" s="2466" t="s">
        <v>1136</v>
      </c>
      <c r="C5" s="2470"/>
      <c r="D5" s="2470"/>
      <c r="E5" s="2470"/>
      <c r="F5" s="2470"/>
      <c r="G5" s="323"/>
      <c r="H5" s="316"/>
      <c r="I5" s="315"/>
      <c r="J5" s="315"/>
      <c r="K5" s="314"/>
      <c r="M5" s="265"/>
    </row>
    <row r="6" spans="1:13" ht="12.75" customHeight="1">
      <c r="A6" s="2468" t="s">
        <v>1135</v>
      </c>
      <c r="B6" s="2468"/>
      <c r="C6" s="380"/>
      <c r="D6" s="380"/>
      <c r="E6" s="380"/>
      <c r="F6" s="380"/>
      <c r="G6" s="323"/>
      <c r="H6" s="316"/>
      <c r="I6" s="315"/>
      <c r="J6" s="315"/>
      <c r="K6" s="314"/>
      <c r="M6" s="265"/>
    </row>
    <row r="7" spans="1:13" ht="13.8" thickBot="1">
      <c r="A7" s="382"/>
      <c r="B7" s="381"/>
      <c r="C7" s="380"/>
      <c r="D7" s="380"/>
      <c r="E7" s="380"/>
      <c r="F7" s="380"/>
      <c r="G7" s="323"/>
      <c r="H7" s="316"/>
      <c r="I7" s="315"/>
      <c r="J7" s="315"/>
      <c r="K7" s="314"/>
      <c r="M7" s="265"/>
    </row>
    <row r="8" spans="1:13" s="375" customFormat="1">
      <c r="A8" s="363" t="s">
        <v>1134</v>
      </c>
      <c r="B8" s="363" t="s">
        <v>1133</v>
      </c>
      <c r="C8" s="362" t="s">
        <v>1132</v>
      </c>
      <c r="D8" s="362" t="s">
        <v>1131</v>
      </c>
      <c r="E8" s="379" t="s">
        <v>1130</v>
      </c>
      <c r="F8" s="379" t="s">
        <v>1129</v>
      </c>
      <c r="G8" s="378"/>
      <c r="H8" s="377"/>
      <c r="I8" s="359"/>
      <c r="J8" s="376"/>
    </row>
    <row r="9" spans="1:13" s="370" customFormat="1">
      <c r="A9" s="357"/>
      <c r="B9" s="357"/>
      <c r="C9" s="356"/>
      <c r="D9" s="356"/>
      <c r="E9" s="374"/>
      <c r="F9" s="374"/>
      <c r="G9" s="373"/>
      <c r="H9" s="372"/>
      <c r="I9" s="355"/>
      <c r="J9" s="371"/>
    </row>
    <row r="10" spans="1:13" s="370" customFormat="1" ht="92.4">
      <c r="A10" s="297"/>
      <c r="B10" s="486" t="s">
        <v>1550</v>
      </c>
      <c r="C10" s="279"/>
      <c r="D10" s="485"/>
      <c r="E10" s="280"/>
      <c r="F10" s="280"/>
      <c r="G10" s="373"/>
      <c r="H10" s="372"/>
      <c r="I10" s="355"/>
      <c r="J10" s="371"/>
    </row>
    <row r="11" spans="1:13" s="370" customFormat="1">
      <c r="A11" s="297"/>
      <c r="B11" s="424"/>
      <c r="C11" s="279"/>
      <c r="D11" s="485"/>
      <c r="E11" s="280"/>
      <c r="F11" s="374"/>
      <c r="G11" s="373"/>
      <c r="H11" s="372"/>
      <c r="I11" s="355"/>
      <c r="J11" s="371"/>
    </row>
    <row r="12" spans="1:13" s="272" customFormat="1" ht="105.6">
      <c r="A12" s="297">
        <v>1</v>
      </c>
      <c r="B12" s="483" t="s">
        <v>1549</v>
      </c>
      <c r="C12" s="279" t="s">
        <v>10</v>
      </c>
      <c r="D12" s="485">
        <v>5</v>
      </c>
      <c r="E12" s="1185"/>
      <c r="F12" s="280">
        <f>D12*E12</f>
        <v>0</v>
      </c>
      <c r="G12" s="464"/>
      <c r="J12" s="463"/>
      <c r="K12" s="464"/>
      <c r="L12" s="464"/>
      <c r="M12" s="463"/>
    </row>
    <row r="13" spans="1:13" s="272" customFormat="1">
      <c r="A13" s="297"/>
      <c r="B13" s="424"/>
      <c r="C13" s="279"/>
      <c r="D13" s="485"/>
      <c r="E13" s="1185"/>
      <c r="F13" s="374"/>
      <c r="G13" s="464"/>
      <c r="J13" s="463"/>
      <c r="K13" s="464"/>
      <c r="L13" s="464"/>
      <c r="M13" s="463"/>
    </row>
    <row r="14" spans="1:13" s="272" customFormat="1" ht="28.8">
      <c r="A14" s="297">
        <f>A12+1</f>
        <v>2</v>
      </c>
      <c r="B14" s="427" t="s">
        <v>1548</v>
      </c>
      <c r="C14" s="279" t="s">
        <v>10</v>
      </c>
      <c r="D14" s="485">
        <v>5</v>
      </c>
      <c r="E14" s="1185"/>
      <c r="F14" s="280">
        <f>D14*E14</f>
        <v>0</v>
      </c>
      <c r="G14" s="464"/>
      <c r="J14" s="463"/>
      <c r="K14" s="464"/>
      <c r="L14" s="464"/>
      <c r="M14" s="463"/>
    </row>
    <row r="15" spans="1:13" s="272" customFormat="1">
      <c r="A15" s="297"/>
      <c r="B15" s="424"/>
      <c r="C15" s="279"/>
      <c r="D15" s="485"/>
      <c r="E15" s="1185"/>
      <c r="F15" s="374"/>
      <c r="G15" s="464"/>
      <c r="J15" s="463"/>
      <c r="K15" s="464"/>
      <c r="L15" s="464"/>
      <c r="M15" s="463"/>
    </row>
    <row r="16" spans="1:13" s="272" customFormat="1" ht="43.2">
      <c r="A16" s="297">
        <f>A14+1</f>
        <v>3</v>
      </c>
      <c r="B16" s="427" t="s">
        <v>1547</v>
      </c>
      <c r="C16" s="279" t="s">
        <v>10</v>
      </c>
      <c r="D16" s="485">
        <v>5</v>
      </c>
      <c r="E16" s="1185"/>
      <c r="F16" s="280">
        <f>D16*E16</f>
        <v>0</v>
      </c>
      <c r="G16" s="464"/>
      <c r="J16" s="463"/>
      <c r="K16" s="464"/>
      <c r="L16" s="464"/>
      <c r="M16" s="463"/>
    </row>
    <row r="17" spans="1:256" s="272" customFormat="1">
      <c r="A17" s="297"/>
      <c r="B17" s="424"/>
      <c r="C17" s="279"/>
      <c r="D17" s="485"/>
      <c r="E17" s="1185"/>
      <c r="F17" s="374"/>
      <c r="G17" s="464"/>
      <c r="J17" s="463"/>
      <c r="K17" s="464"/>
      <c r="L17" s="464"/>
      <c r="M17" s="463"/>
    </row>
    <row r="18" spans="1:256" s="272" customFormat="1" ht="28.8">
      <c r="A18" s="297">
        <f>A16+1</f>
        <v>4</v>
      </c>
      <c r="B18" s="427" t="s">
        <v>1546</v>
      </c>
      <c r="C18" s="279" t="s">
        <v>10</v>
      </c>
      <c r="D18" s="485">
        <v>3</v>
      </c>
      <c r="E18" s="1185"/>
      <c r="F18" s="280">
        <f>D18*E18</f>
        <v>0</v>
      </c>
      <c r="G18" s="464"/>
      <c r="J18" s="463"/>
      <c r="K18" s="464"/>
      <c r="L18" s="464"/>
      <c r="M18" s="463"/>
    </row>
    <row r="19" spans="1:256" s="272" customFormat="1">
      <c r="A19" s="297"/>
      <c r="B19" s="424"/>
      <c r="C19" s="279"/>
      <c r="D19" s="485"/>
      <c r="E19" s="1185"/>
      <c r="F19" s="374"/>
      <c r="G19" s="464"/>
      <c r="J19" s="463"/>
      <c r="K19" s="464"/>
      <c r="L19" s="464"/>
      <c r="M19" s="463"/>
    </row>
    <row r="20" spans="1:256" s="272" customFormat="1" ht="28.8">
      <c r="A20" s="297">
        <f>A18+1</f>
        <v>5</v>
      </c>
      <c r="B20" s="427" t="s">
        <v>1545</v>
      </c>
      <c r="C20" s="279" t="s">
        <v>10</v>
      </c>
      <c r="D20" s="485">
        <v>5</v>
      </c>
      <c r="E20" s="1185"/>
      <c r="F20" s="280">
        <f>D20*E20</f>
        <v>0</v>
      </c>
      <c r="G20" s="464"/>
      <c r="J20" s="463"/>
      <c r="K20" s="464"/>
      <c r="L20" s="464"/>
      <c r="M20" s="463"/>
    </row>
    <row r="21" spans="1:256" s="272" customFormat="1">
      <c r="A21" s="297"/>
      <c r="B21" s="424"/>
      <c r="C21" s="279"/>
      <c r="D21" s="485"/>
      <c r="E21" s="1185"/>
      <c r="F21" s="374"/>
      <c r="G21" s="464"/>
      <c r="J21" s="463"/>
      <c r="K21" s="464"/>
      <c r="L21" s="464"/>
      <c r="M21" s="463"/>
    </row>
    <row r="22" spans="1:256" s="272" customFormat="1" ht="28.8">
      <c r="A22" s="297">
        <f>A20+1</f>
        <v>6</v>
      </c>
      <c r="B22" s="427" t="s">
        <v>1525</v>
      </c>
      <c r="C22" s="279" t="s">
        <v>1119</v>
      </c>
      <c r="D22" s="485">
        <v>180</v>
      </c>
      <c r="E22" s="1185"/>
      <c r="F22" s="280">
        <f>D22*E22</f>
        <v>0</v>
      </c>
      <c r="G22" s="464"/>
      <c r="J22" s="463"/>
      <c r="K22" s="464"/>
      <c r="L22" s="464"/>
      <c r="M22" s="463"/>
    </row>
    <row r="23" spans="1:256" s="272" customFormat="1" ht="14.4">
      <c r="A23" s="297"/>
      <c r="B23" s="427"/>
      <c r="C23" s="279"/>
      <c r="D23" s="485"/>
      <c r="E23" s="1185"/>
      <c r="F23" s="280"/>
      <c r="G23" s="464"/>
      <c r="J23" s="463"/>
      <c r="K23" s="464"/>
      <c r="L23" s="464"/>
      <c r="M23" s="463"/>
    </row>
    <row r="24" spans="1:256" s="354" customFormat="1" ht="26.4">
      <c r="A24" s="297">
        <f>A22+1</f>
        <v>7</v>
      </c>
      <c r="B24" s="480" t="s">
        <v>1503</v>
      </c>
      <c r="C24" s="482"/>
      <c r="D24" s="481"/>
      <c r="E24" s="919"/>
      <c r="F24" s="280"/>
      <c r="G24" s="272"/>
      <c r="H24" s="272"/>
      <c r="I24" s="298"/>
      <c r="J24" s="272"/>
      <c r="K24" s="298"/>
      <c r="L24" s="272"/>
      <c r="M24" s="272"/>
      <c r="N24" s="272"/>
      <c r="O24" s="272"/>
      <c r="P24" s="272"/>
      <c r="Q24" s="272"/>
      <c r="R24" s="272"/>
      <c r="S24" s="272"/>
      <c r="T24" s="272"/>
      <c r="U24" s="272"/>
      <c r="V24" s="272"/>
      <c r="W24" s="272"/>
      <c r="X24" s="272"/>
      <c r="Y24" s="272"/>
      <c r="Z24" s="272"/>
      <c r="AA24" s="272"/>
      <c r="AB24" s="272"/>
      <c r="AC24" s="272"/>
      <c r="AD24" s="272"/>
      <c r="AE24" s="272"/>
      <c r="AF24" s="272"/>
      <c r="AG24" s="272"/>
      <c r="AH24" s="272"/>
      <c r="AI24" s="272"/>
      <c r="AJ24" s="272"/>
      <c r="AK24" s="272"/>
      <c r="AL24" s="272"/>
      <c r="AM24" s="272"/>
      <c r="AN24" s="272"/>
      <c r="AO24" s="272"/>
      <c r="AP24" s="272"/>
      <c r="AQ24" s="272"/>
      <c r="AR24" s="272"/>
      <c r="AS24" s="272"/>
      <c r="AT24" s="272"/>
      <c r="AU24" s="272"/>
      <c r="AV24" s="272"/>
      <c r="AW24" s="272"/>
      <c r="AX24" s="272"/>
      <c r="AY24" s="272"/>
      <c r="AZ24" s="272"/>
      <c r="BA24" s="272"/>
      <c r="BB24" s="272"/>
      <c r="BC24" s="272"/>
      <c r="BD24" s="272"/>
      <c r="BE24" s="272"/>
      <c r="BF24" s="272"/>
      <c r="BG24" s="272"/>
      <c r="BH24" s="272"/>
      <c r="BI24" s="272"/>
      <c r="BJ24" s="272"/>
      <c r="BK24" s="272"/>
      <c r="BL24" s="272"/>
      <c r="BM24" s="272"/>
      <c r="BN24" s="272"/>
      <c r="BO24" s="272"/>
      <c r="BP24" s="272"/>
      <c r="BQ24" s="272"/>
      <c r="BR24" s="272"/>
      <c r="BS24" s="272"/>
      <c r="BT24" s="272"/>
      <c r="BU24" s="272"/>
      <c r="BV24" s="272"/>
      <c r="BW24" s="272"/>
      <c r="BX24" s="272"/>
      <c r="BY24" s="272"/>
      <c r="BZ24" s="272"/>
      <c r="CA24" s="272"/>
      <c r="CB24" s="272"/>
      <c r="CC24" s="272"/>
      <c r="CD24" s="272"/>
      <c r="CE24" s="272"/>
      <c r="CF24" s="272"/>
      <c r="CG24" s="272"/>
      <c r="CH24" s="272"/>
      <c r="CI24" s="272"/>
      <c r="CJ24" s="272"/>
      <c r="CK24" s="272"/>
      <c r="CL24" s="272"/>
      <c r="CM24" s="272"/>
      <c r="CN24" s="272"/>
      <c r="CO24" s="272"/>
      <c r="CP24" s="272"/>
      <c r="CQ24" s="272"/>
      <c r="CR24" s="272"/>
      <c r="CS24" s="272"/>
      <c r="CT24" s="272"/>
      <c r="CU24" s="272"/>
      <c r="CV24" s="272"/>
      <c r="CW24" s="272"/>
      <c r="CX24" s="272"/>
      <c r="CY24" s="272"/>
      <c r="CZ24" s="272"/>
      <c r="DA24" s="272"/>
      <c r="DB24" s="272"/>
      <c r="DC24" s="272"/>
      <c r="DD24" s="272"/>
      <c r="DE24" s="272"/>
      <c r="DF24" s="272"/>
      <c r="DG24" s="272"/>
      <c r="DH24" s="272"/>
      <c r="DI24" s="272"/>
      <c r="DJ24" s="272"/>
      <c r="DK24" s="272"/>
      <c r="DL24" s="272"/>
      <c r="DM24" s="272"/>
      <c r="DN24" s="272"/>
      <c r="DO24" s="272"/>
      <c r="DP24" s="272"/>
      <c r="DQ24" s="272"/>
      <c r="DR24" s="272"/>
      <c r="DS24" s="272"/>
      <c r="DT24" s="272"/>
      <c r="DU24" s="272"/>
      <c r="DV24" s="272"/>
      <c r="DW24" s="272"/>
      <c r="DX24" s="272"/>
      <c r="DY24" s="272"/>
      <c r="DZ24" s="272"/>
      <c r="EA24" s="272"/>
      <c r="EB24" s="272"/>
      <c r="EC24" s="272"/>
      <c r="ED24" s="272"/>
      <c r="EE24" s="272"/>
      <c r="EF24" s="272"/>
      <c r="EG24" s="272"/>
      <c r="EH24" s="272"/>
      <c r="EI24" s="272"/>
      <c r="EJ24" s="272"/>
      <c r="EK24" s="272"/>
      <c r="EL24" s="272"/>
      <c r="EM24" s="272"/>
      <c r="EN24" s="272"/>
      <c r="EO24" s="272"/>
      <c r="EP24" s="272"/>
      <c r="EQ24" s="272"/>
      <c r="ER24" s="272"/>
      <c r="ES24" s="272"/>
      <c r="ET24" s="272"/>
      <c r="EU24" s="272"/>
      <c r="EV24" s="272"/>
      <c r="EW24" s="272"/>
      <c r="EX24" s="272"/>
      <c r="EY24" s="272"/>
      <c r="EZ24" s="272"/>
      <c r="FA24" s="272"/>
      <c r="FB24" s="272"/>
      <c r="FC24" s="272"/>
      <c r="FD24" s="272"/>
      <c r="FE24" s="272"/>
      <c r="FF24" s="272"/>
      <c r="FG24" s="272"/>
      <c r="FH24" s="272"/>
      <c r="FI24" s="272"/>
      <c r="FJ24" s="272"/>
      <c r="FK24" s="272"/>
      <c r="FL24" s="272"/>
      <c r="FM24" s="272"/>
      <c r="FN24" s="272"/>
      <c r="FO24" s="272"/>
      <c r="FP24" s="272"/>
      <c r="FQ24" s="272"/>
      <c r="FR24" s="272"/>
      <c r="FS24" s="272"/>
      <c r="FT24" s="272"/>
      <c r="FU24" s="272"/>
      <c r="FV24" s="272"/>
      <c r="FW24" s="272"/>
      <c r="FX24" s="272"/>
      <c r="FY24" s="272"/>
      <c r="FZ24" s="272"/>
      <c r="GA24" s="272"/>
      <c r="GB24" s="272"/>
      <c r="GC24" s="272"/>
      <c r="GD24" s="272"/>
      <c r="GE24" s="272"/>
      <c r="GF24" s="272"/>
      <c r="GG24" s="272"/>
      <c r="GH24" s="272"/>
      <c r="GI24" s="272"/>
      <c r="GJ24" s="272"/>
      <c r="GK24" s="272"/>
      <c r="GL24" s="272"/>
      <c r="GM24" s="272"/>
      <c r="GN24" s="272"/>
      <c r="GO24" s="272"/>
      <c r="GP24" s="272"/>
      <c r="GQ24" s="272"/>
      <c r="GR24" s="272"/>
      <c r="GS24" s="272"/>
      <c r="GT24" s="272"/>
      <c r="GU24" s="272"/>
      <c r="GV24" s="272"/>
      <c r="GW24" s="272"/>
      <c r="GX24" s="272"/>
      <c r="GY24" s="272"/>
      <c r="GZ24" s="272"/>
      <c r="HA24" s="272"/>
      <c r="HB24" s="272"/>
      <c r="HC24" s="272"/>
      <c r="HD24" s="272"/>
      <c r="HE24" s="272"/>
      <c r="HF24" s="272"/>
      <c r="HG24" s="272"/>
      <c r="HH24" s="272"/>
      <c r="HI24" s="272"/>
      <c r="HJ24" s="272"/>
      <c r="HK24" s="272"/>
      <c r="HL24" s="272"/>
      <c r="HM24" s="272"/>
      <c r="HN24" s="272"/>
      <c r="HO24" s="272"/>
      <c r="HP24" s="272"/>
      <c r="HQ24" s="272"/>
      <c r="HR24" s="272"/>
      <c r="HS24" s="272"/>
      <c r="HT24" s="272"/>
      <c r="HU24" s="272"/>
      <c r="HV24" s="272"/>
      <c r="HW24" s="272"/>
      <c r="HX24" s="272"/>
      <c r="HY24" s="272"/>
      <c r="HZ24" s="272"/>
      <c r="IA24" s="272"/>
      <c r="IB24" s="272"/>
      <c r="IC24" s="272"/>
      <c r="ID24" s="272"/>
      <c r="IE24" s="272"/>
      <c r="IF24" s="272"/>
      <c r="IG24" s="272"/>
      <c r="IH24" s="272"/>
      <c r="II24" s="272"/>
      <c r="IJ24" s="272"/>
      <c r="IK24" s="272"/>
      <c r="IL24" s="272"/>
      <c r="IM24" s="272"/>
      <c r="IN24" s="272"/>
      <c r="IO24" s="272"/>
      <c r="IP24" s="272"/>
      <c r="IQ24" s="272"/>
      <c r="IR24" s="272"/>
      <c r="IS24" s="272"/>
      <c r="IT24" s="272"/>
      <c r="IU24" s="272"/>
      <c r="IV24" s="272"/>
    </row>
    <row r="25" spans="1:256" s="354" customFormat="1">
      <c r="B25" s="480" t="s">
        <v>1530</v>
      </c>
      <c r="C25" s="351" t="s">
        <v>1119</v>
      </c>
      <c r="D25" s="479">
        <v>90</v>
      </c>
      <c r="E25" s="919"/>
      <c r="F25" s="280">
        <f>D25*E25</f>
        <v>0</v>
      </c>
      <c r="G25" s="272"/>
      <c r="H25" s="272"/>
      <c r="I25" s="298"/>
      <c r="J25" s="272"/>
      <c r="K25" s="298"/>
      <c r="L25" s="272"/>
      <c r="M25" s="272"/>
      <c r="N25" s="272"/>
      <c r="O25" s="272"/>
      <c r="P25" s="272"/>
      <c r="Q25" s="272"/>
      <c r="R25" s="272"/>
      <c r="S25" s="272"/>
      <c r="T25" s="272"/>
      <c r="U25" s="272"/>
      <c r="V25" s="272"/>
      <c r="W25" s="272"/>
      <c r="X25" s="272"/>
      <c r="Y25" s="272"/>
      <c r="Z25" s="272"/>
      <c r="AA25" s="272"/>
      <c r="AB25" s="272"/>
      <c r="AC25" s="272"/>
      <c r="AD25" s="272"/>
      <c r="AE25" s="272"/>
      <c r="AF25" s="272"/>
      <c r="AG25" s="272"/>
      <c r="AH25" s="272"/>
      <c r="AI25" s="272"/>
      <c r="AJ25" s="272"/>
      <c r="AK25" s="272"/>
      <c r="AL25" s="272"/>
      <c r="AM25" s="272"/>
      <c r="AN25" s="272"/>
      <c r="AO25" s="272"/>
      <c r="AP25" s="272"/>
      <c r="AQ25" s="272"/>
      <c r="AR25" s="272"/>
      <c r="AS25" s="272"/>
      <c r="AT25" s="272"/>
      <c r="AU25" s="272"/>
      <c r="AV25" s="272"/>
      <c r="AW25" s="272"/>
      <c r="AX25" s="272"/>
      <c r="AY25" s="272"/>
      <c r="AZ25" s="272"/>
      <c r="BA25" s="272"/>
      <c r="BB25" s="272"/>
      <c r="BC25" s="272"/>
      <c r="BD25" s="272"/>
      <c r="BE25" s="272"/>
      <c r="BF25" s="272"/>
      <c r="BG25" s="272"/>
      <c r="BH25" s="272"/>
      <c r="BI25" s="272"/>
      <c r="BJ25" s="272"/>
      <c r="BK25" s="272"/>
      <c r="BL25" s="272"/>
      <c r="BM25" s="272"/>
      <c r="BN25" s="272"/>
      <c r="BO25" s="272"/>
      <c r="BP25" s="272"/>
      <c r="BQ25" s="272"/>
      <c r="BR25" s="272"/>
      <c r="BS25" s="272"/>
      <c r="BT25" s="272"/>
      <c r="BU25" s="272"/>
      <c r="BV25" s="272"/>
      <c r="BW25" s="272"/>
      <c r="BX25" s="272"/>
      <c r="BY25" s="272"/>
      <c r="BZ25" s="272"/>
      <c r="CA25" s="272"/>
      <c r="CB25" s="272"/>
      <c r="CC25" s="272"/>
      <c r="CD25" s="272"/>
      <c r="CE25" s="272"/>
      <c r="CF25" s="272"/>
      <c r="CG25" s="272"/>
      <c r="CH25" s="272"/>
      <c r="CI25" s="272"/>
      <c r="CJ25" s="272"/>
      <c r="CK25" s="272"/>
      <c r="CL25" s="272"/>
      <c r="CM25" s="272"/>
      <c r="CN25" s="272"/>
      <c r="CO25" s="272"/>
      <c r="CP25" s="272"/>
      <c r="CQ25" s="272"/>
      <c r="CR25" s="272"/>
      <c r="CS25" s="272"/>
      <c r="CT25" s="272"/>
      <c r="CU25" s="272"/>
      <c r="CV25" s="272"/>
      <c r="CW25" s="272"/>
      <c r="CX25" s="272"/>
      <c r="CY25" s="272"/>
      <c r="CZ25" s="272"/>
      <c r="DA25" s="272"/>
      <c r="DB25" s="272"/>
      <c r="DC25" s="272"/>
      <c r="DD25" s="272"/>
      <c r="DE25" s="272"/>
      <c r="DF25" s="272"/>
      <c r="DG25" s="272"/>
      <c r="DH25" s="272"/>
      <c r="DI25" s="272"/>
      <c r="DJ25" s="272"/>
      <c r="DK25" s="272"/>
      <c r="DL25" s="272"/>
      <c r="DM25" s="272"/>
      <c r="DN25" s="272"/>
      <c r="DO25" s="272"/>
      <c r="DP25" s="272"/>
      <c r="DQ25" s="272"/>
      <c r="DR25" s="272"/>
      <c r="DS25" s="272"/>
      <c r="DT25" s="272"/>
      <c r="DU25" s="272"/>
      <c r="DV25" s="272"/>
      <c r="DW25" s="272"/>
      <c r="DX25" s="272"/>
      <c r="DY25" s="272"/>
      <c r="DZ25" s="272"/>
      <c r="EA25" s="272"/>
      <c r="EB25" s="272"/>
      <c r="EC25" s="272"/>
      <c r="ED25" s="272"/>
      <c r="EE25" s="272"/>
      <c r="EF25" s="272"/>
      <c r="EG25" s="272"/>
      <c r="EH25" s="272"/>
      <c r="EI25" s="272"/>
      <c r="EJ25" s="272"/>
      <c r="EK25" s="272"/>
      <c r="EL25" s="272"/>
      <c r="EM25" s="272"/>
      <c r="EN25" s="272"/>
      <c r="EO25" s="272"/>
      <c r="EP25" s="272"/>
      <c r="EQ25" s="272"/>
      <c r="ER25" s="272"/>
      <c r="ES25" s="272"/>
      <c r="ET25" s="272"/>
      <c r="EU25" s="272"/>
      <c r="EV25" s="272"/>
      <c r="EW25" s="272"/>
      <c r="EX25" s="272"/>
      <c r="EY25" s="272"/>
      <c r="EZ25" s="272"/>
      <c r="FA25" s="272"/>
      <c r="FB25" s="272"/>
      <c r="FC25" s="272"/>
      <c r="FD25" s="272"/>
      <c r="FE25" s="272"/>
      <c r="FF25" s="272"/>
      <c r="FG25" s="272"/>
      <c r="FH25" s="272"/>
      <c r="FI25" s="272"/>
      <c r="FJ25" s="272"/>
      <c r="FK25" s="272"/>
      <c r="FL25" s="272"/>
      <c r="FM25" s="272"/>
      <c r="FN25" s="272"/>
      <c r="FO25" s="272"/>
      <c r="FP25" s="272"/>
      <c r="FQ25" s="272"/>
      <c r="FR25" s="272"/>
      <c r="FS25" s="272"/>
      <c r="FT25" s="272"/>
      <c r="FU25" s="272"/>
      <c r="FV25" s="272"/>
      <c r="FW25" s="272"/>
      <c r="FX25" s="272"/>
      <c r="FY25" s="272"/>
      <c r="FZ25" s="272"/>
      <c r="GA25" s="272"/>
      <c r="GB25" s="272"/>
      <c r="GC25" s="272"/>
      <c r="GD25" s="272"/>
      <c r="GE25" s="272"/>
      <c r="GF25" s="272"/>
      <c r="GG25" s="272"/>
      <c r="GH25" s="272"/>
      <c r="GI25" s="272"/>
      <c r="GJ25" s="272"/>
      <c r="GK25" s="272"/>
      <c r="GL25" s="272"/>
      <c r="GM25" s="272"/>
      <c r="GN25" s="272"/>
      <c r="GO25" s="272"/>
      <c r="GP25" s="272"/>
      <c r="GQ25" s="272"/>
      <c r="GR25" s="272"/>
      <c r="GS25" s="272"/>
      <c r="GT25" s="272"/>
      <c r="GU25" s="272"/>
      <c r="GV25" s="272"/>
      <c r="GW25" s="272"/>
      <c r="GX25" s="272"/>
      <c r="GY25" s="272"/>
      <c r="GZ25" s="272"/>
      <c r="HA25" s="272"/>
      <c r="HB25" s="272"/>
      <c r="HC25" s="272"/>
      <c r="HD25" s="272"/>
      <c r="HE25" s="272"/>
      <c r="HF25" s="272"/>
      <c r="HG25" s="272"/>
      <c r="HH25" s="272"/>
      <c r="HI25" s="272"/>
      <c r="HJ25" s="272"/>
      <c r="HK25" s="272"/>
      <c r="HL25" s="272"/>
      <c r="HM25" s="272"/>
      <c r="HN25" s="272"/>
      <c r="HO25" s="272"/>
      <c r="HP25" s="272"/>
      <c r="HQ25" s="272"/>
      <c r="HR25" s="272"/>
      <c r="HS25" s="272"/>
      <c r="HT25" s="272"/>
      <c r="HU25" s="272"/>
      <c r="HV25" s="272"/>
      <c r="HW25" s="272"/>
      <c r="HX25" s="272"/>
      <c r="HY25" s="272"/>
      <c r="HZ25" s="272"/>
      <c r="IA25" s="272"/>
      <c r="IB25" s="272"/>
      <c r="IC25" s="272"/>
      <c r="ID25" s="272"/>
      <c r="IE25" s="272"/>
      <c r="IF25" s="272"/>
      <c r="IG25" s="272"/>
      <c r="IH25" s="272"/>
      <c r="II25" s="272"/>
      <c r="IJ25" s="272"/>
      <c r="IK25" s="272"/>
      <c r="IL25" s="272"/>
      <c r="IM25" s="272"/>
      <c r="IN25" s="272"/>
      <c r="IO25" s="272"/>
      <c r="IP25" s="272"/>
      <c r="IQ25" s="272"/>
      <c r="IR25" s="272"/>
      <c r="IS25" s="272"/>
      <c r="IT25" s="272"/>
      <c r="IU25" s="272"/>
      <c r="IV25" s="272"/>
    </row>
    <row r="26" spans="1:256" s="272" customFormat="1">
      <c r="A26" s="297"/>
      <c r="B26" s="424"/>
      <c r="C26" s="279"/>
      <c r="D26" s="485"/>
      <c r="E26" s="1185"/>
      <c r="F26" s="280"/>
      <c r="G26" s="464"/>
      <c r="J26" s="463"/>
      <c r="K26" s="464"/>
      <c r="L26" s="464"/>
      <c r="M26" s="463"/>
    </row>
    <row r="27" spans="1:256" s="272" customFormat="1" ht="26.4">
      <c r="A27" s="297">
        <f>A24+1</f>
        <v>8</v>
      </c>
      <c r="B27" s="424" t="s">
        <v>1524</v>
      </c>
      <c r="C27" s="279" t="s">
        <v>1119</v>
      </c>
      <c r="D27" s="485">
        <v>15</v>
      </c>
      <c r="E27" s="1185"/>
      <c r="F27" s="280">
        <f>D27*E27</f>
        <v>0</v>
      </c>
      <c r="G27" s="464"/>
      <c r="J27" s="463"/>
      <c r="K27" s="464"/>
      <c r="L27" s="464"/>
      <c r="M27" s="463"/>
    </row>
    <row r="28" spans="1:256" s="419" customFormat="1" ht="14.4">
      <c r="A28" s="301"/>
      <c r="B28" s="353"/>
      <c r="C28" s="425"/>
      <c r="D28" s="423"/>
      <c r="E28" s="1093"/>
      <c r="F28" s="422"/>
      <c r="G28" s="421"/>
      <c r="H28" s="420"/>
      <c r="I28" s="387"/>
      <c r="J28" s="387"/>
    </row>
    <row r="29" spans="1:256" s="272" customFormat="1" ht="66">
      <c r="A29" s="279">
        <f>A27+1</f>
        <v>9</v>
      </c>
      <c r="B29" s="278" t="s">
        <v>1114</v>
      </c>
      <c r="C29" s="297" t="s">
        <v>1113</v>
      </c>
      <c r="D29" s="291">
        <v>1</v>
      </c>
      <c r="E29" s="919"/>
      <c r="F29" s="280">
        <f>D29*E29</f>
        <v>0</v>
      </c>
      <c r="G29" s="274"/>
      <c r="I29" s="299"/>
      <c r="J29" s="298"/>
      <c r="K29" s="298"/>
      <c r="M29" s="298"/>
    </row>
    <row r="30" spans="1:256" s="272" customFormat="1">
      <c r="A30" s="297"/>
      <c r="B30" s="424"/>
      <c r="C30" s="279"/>
      <c r="D30" s="485"/>
      <c r="E30" s="476"/>
      <c r="F30" s="475"/>
      <c r="G30" s="464"/>
      <c r="J30" s="463"/>
      <c r="K30" s="464"/>
      <c r="L30" s="464"/>
      <c r="M30" s="463"/>
    </row>
    <row r="31" spans="1:256" s="370" customFormat="1" ht="13.8" thickBot="1">
      <c r="A31" s="290"/>
      <c r="B31" s="337" t="s">
        <v>1544</v>
      </c>
      <c r="C31" s="288"/>
      <c r="D31" s="466"/>
      <c r="E31" s="336"/>
      <c r="F31" s="285">
        <f>SUM(F10:F30)</f>
        <v>0</v>
      </c>
      <c r="G31" s="272"/>
      <c r="H31" s="272"/>
      <c r="I31" s="272"/>
      <c r="J31" s="273"/>
      <c r="K31" s="272"/>
      <c r="L31" s="272"/>
      <c r="M31" s="273"/>
      <c r="N31" s="272"/>
      <c r="O31" s="272"/>
      <c r="P31" s="272"/>
      <c r="Q31" s="272"/>
      <c r="R31" s="272"/>
      <c r="S31" s="272"/>
      <c r="T31" s="272"/>
      <c r="U31" s="272"/>
      <c r="V31" s="272"/>
      <c r="W31" s="272"/>
      <c r="X31" s="272"/>
      <c r="Y31" s="272"/>
      <c r="Z31" s="272"/>
      <c r="AA31" s="272"/>
      <c r="AB31" s="272"/>
      <c r="AC31" s="272"/>
      <c r="AD31" s="272"/>
      <c r="AE31" s="272"/>
      <c r="AF31" s="272"/>
      <c r="AG31" s="272"/>
      <c r="AH31" s="272"/>
      <c r="AI31" s="272"/>
      <c r="AJ31" s="272"/>
      <c r="AK31" s="272"/>
      <c r="AL31" s="272"/>
      <c r="AM31" s="272"/>
      <c r="AN31" s="272"/>
      <c r="AO31" s="272"/>
      <c r="AP31" s="272"/>
      <c r="AQ31" s="272"/>
      <c r="AR31" s="272"/>
      <c r="AS31" s="272"/>
      <c r="AT31" s="272"/>
      <c r="AU31" s="272"/>
      <c r="AV31" s="272"/>
      <c r="AW31" s="272"/>
      <c r="AX31" s="272"/>
      <c r="AY31" s="272"/>
      <c r="AZ31" s="272"/>
      <c r="BA31" s="272"/>
      <c r="BB31" s="272"/>
      <c r="BC31" s="272"/>
      <c r="BD31" s="272"/>
      <c r="BE31" s="272"/>
      <c r="BF31" s="272"/>
      <c r="BG31" s="272"/>
      <c r="BH31" s="272"/>
      <c r="BI31" s="272"/>
      <c r="BJ31" s="272"/>
      <c r="BK31" s="272"/>
      <c r="BL31" s="272"/>
      <c r="BM31" s="272"/>
      <c r="BN31" s="272"/>
      <c r="BO31" s="272"/>
      <c r="BP31" s="272"/>
      <c r="BQ31" s="272"/>
      <c r="BR31" s="272"/>
      <c r="BS31" s="272"/>
      <c r="BT31" s="272"/>
      <c r="BU31" s="272"/>
      <c r="BV31" s="272"/>
      <c r="BW31" s="272"/>
      <c r="BX31" s="272"/>
      <c r="BY31" s="272"/>
      <c r="BZ31" s="272"/>
      <c r="CA31" s="272"/>
      <c r="CB31" s="272"/>
      <c r="CC31" s="272"/>
      <c r="CD31" s="272"/>
      <c r="CE31" s="272"/>
      <c r="CF31" s="272"/>
      <c r="CG31" s="272"/>
      <c r="CH31" s="272"/>
      <c r="CI31" s="272"/>
      <c r="CJ31" s="272"/>
      <c r="CK31" s="272"/>
      <c r="CL31" s="272"/>
      <c r="CM31" s="272"/>
      <c r="CN31" s="272"/>
      <c r="CO31" s="272"/>
      <c r="CP31" s="272"/>
      <c r="CQ31" s="272"/>
      <c r="CR31" s="272"/>
      <c r="CS31" s="272"/>
      <c r="CT31" s="272"/>
      <c r="CU31" s="272"/>
      <c r="CV31" s="272"/>
      <c r="CW31" s="272"/>
      <c r="CX31" s="272"/>
      <c r="CY31" s="272"/>
      <c r="CZ31" s="272"/>
      <c r="DA31" s="272"/>
      <c r="DB31" s="272"/>
      <c r="DC31" s="272"/>
      <c r="DD31" s="272"/>
      <c r="DE31" s="272"/>
      <c r="DF31" s="272"/>
      <c r="DG31" s="272"/>
      <c r="DH31" s="272"/>
      <c r="DI31" s="272"/>
      <c r="DJ31" s="272"/>
      <c r="DK31" s="272"/>
      <c r="DL31" s="272"/>
      <c r="DM31" s="272"/>
      <c r="DN31" s="272"/>
      <c r="DO31" s="272"/>
      <c r="DP31" s="272"/>
      <c r="DQ31" s="272"/>
      <c r="DR31" s="272"/>
      <c r="DS31" s="272"/>
      <c r="DT31" s="272"/>
      <c r="DU31" s="272"/>
      <c r="DV31" s="272"/>
      <c r="DW31" s="272"/>
      <c r="DX31" s="272"/>
      <c r="DY31" s="272"/>
      <c r="DZ31" s="272"/>
      <c r="EA31" s="272"/>
      <c r="EB31" s="272"/>
      <c r="EC31" s="272"/>
      <c r="ED31" s="272"/>
      <c r="EE31" s="272"/>
      <c r="EF31" s="272"/>
      <c r="EG31" s="272"/>
      <c r="EH31" s="272"/>
      <c r="EI31" s="272"/>
      <c r="EJ31" s="272"/>
      <c r="EK31" s="272"/>
      <c r="EL31" s="272"/>
      <c r="EM31" s="272"/>
      <c r="EN31" s="272"/>
      <c r="EO31" s="272"/>
      <c r="EP31" s="272"/>
      <c r="EQ31" s="272"/>
      <c r="ER31" s="272"/>
      <c r="ES31" s="272"/>
      <c r="ET31" s="272"/>
      <c r="EU31" s="272"/>
      <c r="EV31" s="272"/>
      <c r="EW31" s="272"/>
      <c r="EX31" s="272"/>
      <c r="EY31" s="272"/>
      <c r="EZ31" s="272"/>
      <c r="FA31" s="272"/>
      <c r="FB31" s="272"/>
      <c r="FC31" s="272"/>
      <c r="FD31" s="272"/>
      <c r="FE31" s="272"/>
      <c r="FF31" s="272"/>
      <c r="FG31" s="272"/>
      <c r="FH31" s="272"/>
      <c r="FI31" s="272"/>
      <c r="FJ31" s="272"/>
      <c r="FK31" s="272"/>
      <c r="FL31" s="272"/>
      <c r="FM31" s="272"/>
      <c r="FN31" s="272"/>
      <c r="FO31" s="272"/>
      <c r="FP31" s="272"/>
      <c r="FQ31" s="272"/>
      <c r="FR31" s="272"/>
      <c r="FS31" s="272"/>
      <c r="FT31" s="272"/>
      <c r="FU31" s="272"/>
      <c r="FV31" s="272"/>
      <c r="FW31" s="272"/>
      <c r="FX31" s="272"/>
      <c r="FY31" s="272"/>
      <c r="FZ31" s="272"/>
      <c r="GA31" s="272"/>
      <c r="GB31" s="272"/>
      <c r="GC31" s="272"/>
      <c r="GD31" s="272"/>
      <c r="GE31" s="272"/>
      <c r="GF31" s="272"/>
      <c r="GG31" s="272"/>
      <c r="GH31" s="272"/>
      <c r="GI31" s="272"/>
      <c r="GJ31" s="272"/>
      <c r="GK31" s="272"/>
      <c r="GL31" s="272"/>
      <c r="GM31" s="272"/>
      <c r="GN31" s="272"/>
      <c r="GO31" s="272"/>
      <c r="GP31" s="272"/>
      <c r="GQ31" s="272"/>
      <c r="GR31" s="272"/>
      <c r="GS31" s="272"/>
      <c r="GT31" s="272"/>
      <c r="GU31" s="272"/>
      <c r="GV31" s="272"/>
      <c r="GW31" s="272"/>
      <c r="GX31" s="272"/>
      <c r="GY31" s="272"/>
      <c r="GZ31" s="272"/>
      <c r="HA31" s="272"/>
      <c r="HB31" s="272"/>
      <c r="HC31" s="272"/>
      <c r="HD31" s="272"/>
      <c r="HE31" s="272"/>
      <c r="HF31" s="272"/>
      <c r="HG31" s="272"/>
      <c r="HH31" s="272"/>
      <c r="HI31" s="272"/>
      <c r="HJ31" s="272"/>
      <c r="HK31" s="272"/>
      <c r="HL31" s="272"/>
      <c r="HM31" s="272"/>
      <c r="HN31" s="272"/>
      <c r="HO31" s="272"/>
      <c r="HP31" s="272"/>
      <c r="HQ31" s="272"/>
      <c r="HR31" s="272"/>
      <c r="HS31" s="272"/>
      <c r="HT31" s="272"/>
      <c r="HU31" s="272"/>
      <c r="HV31" s="272"/>
      <c r="HW31" s="272"/>
      <c r="HX31" s="272"/>
      <c r="HY31" s="272"/>
      <c r="HZ31" s="272"/>
      <c r="IA31" s="272"/>
      <c r="IB31" s="272"/>
      <c r="IC31" s="272"/>
      <c r="ID31" s="272"/>
      <c r="IE31" s="272"/>
      <c r="IF31" s="272"/>
      <c r="IG31" s="272"/>
      <c r="IH31" s="272"/>
      <c r="II31" s="272"/>
      <c r="IJ31" s="272"/>
      <c r="IK31" s="272"/>
      <c r="IL31" s="272"/>
      <c r="IM31" s="272"/>
      <c r="IN31" s="272"/>
      <c r="IO31" s="272"/>
      <c r="IP31" s="272"/>
      <c r="IQ31" s="272"/>
      <c r="IR31" s="272"/>
      <c r="IS31" s="272"/>
      <c r="IT31" s="272"/>
      <c r="IU31" s="272"/>
      <c r="IV31" s="272"/>
    </row>
    <row r="32" spans="1:256" s="375" customFormat="1">
      <c r="A32" s="279"/>
      <c r="B32" s="352"/>
      <c r="C32" s="279"/>
      <c r="D32" s="484"/>
      <c r="E32" s="299"/>
      <c r="F32" s="299"/>
      <c r="G32" s="274"/>
      <c r="H32" s="274"/>
      <c r="I32" s="272"/>
      <c r="J32" s="273"/>
      <c r="K32" s="272"/>
      <c r="L32" s="272"/>
      <c r="M32" s="273"/>
      <c r="N32" s="272"/>
      <c r="O32" s="272"/>
      <c r="P32" s="272"/>
      <c r="Q32" s="272"/>
      <c r="R32" s="272"/>
      <c r="S32" s="272"/>
      <c r="T32" s="272"/>
      <c r="U32" s="272"/>
      <c r="V32" s="272"/>
      <c r="W32" s="272"/>
      <c r="X32" s="272"/>
      <c r="Y32" s="272"/>
      <c r="Z32" s="272"/>
      <c r="AA32" s="272"/>
      <c r="AB32" s="272"/>
      <c r="AC32" s="272"/>
      <c r="AD32" s="272"/>
      <c r="AE32" s="272"/>
      <c r="AF32" s="272"/>
      <c r="AG32" s="272"/>
      <c r="AH32" s="272"/>
      <c r="AI32" s="272"/>
      <c r="AJ32" s="272"/>
      <c r="AK32" s="272"/>
      <c r="AL32" s="272"/>
      <c r="AM32" s="272"/>
      <c r="AN32" s="272"/>
      <c r="AO32" s="272"/>
      <c r="AP32" s="272"/>
      <c r="AQ32" s="272"/>
      <c r="AR32" s="272"/>
      <c r="AS32" s="272"/>
      <c r="AT32" s="272"/>
      <c r="AU32" s="272"/>
      <c r="AV32" s="272"/>
      <c r="AW32" s="272"/>
      <c r="AX32" s="272"/>
      <c r="AY32" s="272"/>
      <c r="AZ32" s="272"/>
      <c r="BA32" s="272"/>
      <c r="BB32" s="272"/>
      <c r="BC32" s="272"/>
      <c r="BD32" s="272"/>
      <c r="BE32" s="272"/>
      <c r="BF32" s="272"/>
      <c r="BG32" s="272"/>
      <c r="BH32" s="272"/>
      <c r="BI32" s="272"/>
      <c r="BJ32" s="272"/>
      <c r="BK32" s="272"/>
      <c r="BL32" s="272"/>
      <c r="BM32" s="272"/>
      <c r="BN32" s="272"/>
      <c r="BO32" s="272"/>
      <c r="BP32" s="272"/>
      <c r="BQ32" s="272"/>
      <c r="BR32" s="272"/>
      <c r="BS32" s="272"/>
      <c r="BT32" s="272"/>
      <c r="BU32" s="272"/>
      <c r="BV32" s="272"/>
      <c r="BW32" s="272"/>
      <c r="BX32" s="272"/>
      <c r="BY32" s="272"/>
      <c r="BZ32" s="272"/>
      <c r="CA32" s="272"/>
      <c r="CB32" s="272"/>
      <c r="CC32" s="272"/>
      <c r="CD32" s="272"/>
      <c r="CE32" s="272"/>
      <c r="CF32" s="272"/>
      <c r="CG32" s="272"/>
      <c r="CH32" s="272"/>
      <c r="CI32" s="272"/>
      <c r="CJ32" s="272"/>
      <c r="CK32" s="272"/>
      <c r="CL32" s="272"/>
      <c r="CM32" s="272"/>
      <c r="CN32" s="272"/>
      <c r="CO32" s="272"/>
      <c r="CP32" s="272"/>
      <c r="CQ32" s="272"/>
      <c r="CR32" s="272"/>
      <c r="CS32" s="272"/>
      <c r="CT32" s="272"/>
      <c r="CU32" s="272"/>
      <c r="CV32" s="272"/>
      <c r="CW32" s="272"/>
      <c r="CX32" s="272"/>
      <c r="CY32" s="272"/>
      <c r="CZ32" s="272"/>
      <c r="DA32" s="272"/>
      <c r="DB32" s="272"/>
      <c r="DC32" s="272"/>
      <c r="DD32" s="272"/>
      <c r="DE32" s="272"/>
      <c r="DF32" s="272"/>
      <c r="DG32" s="272"/>
      <c r="DH32" s="272"/>
      <c r="DI32" s="272"/>
      <c r="DJ32" s="272"/>
      <c r="DK32" s="272"/>
      <c r="DL32" s="272"/>
      <c r="DM32" s="272"/>
      <c r="DN32" s="272"/>
      <c r="DO32" s="272"/>
      <c r="DP32" s="272"/>
      <c r="DQ32" s="272"/>
      <c r="DR32" s="272"/>
      <c r="DS32" s="272"/>
      <c r="DT32" s="272"/>
      <c r="DU32" s="272"/>
      <c r="DV32" s="272"/>
      <c r="DW32" s="272"/>
      <c r="DX32" s="272"/>
      <c r="DY32" s="272"/>
      <c r="DZ32" s="272"/>
      <c r="EA32" s="272"/>
      <c r="EB32" s="272"/>
      <c r="EC32" s="272"/>
      <c r="ED32" s="272"/>
      <c r="EE32" s="272"/>
      <c r="EF32" s="272"/>
      <c r="EG32" s="272"/>
      <c r="EH32" s="272"/>
      <c r="EI32" s="272"/>
      <c r="EJ32" s="272"/>
      <c r="EK32" s="272"/>
      <c r="EL32" s="272"/>
      <c r="EM32" s="272"/>
      <c r="EN32" s="272"/>
      <c r="EO32" s="272"/>
      <c r="EP32" s="272"/>
      <c r="EQ32" s="272"/>
      <c r="ER32" s="272"/>
      <c r="ES32" s="272"/>
      <c r="ET32" s="272"/>
      <c r="EU32" s="272"/>
      <c r="EV32" s="272"/>
      <c r="EW32" s="272"/>
      <c r="EX32" s="272"/>
      <c r="EY32" s="272"/>
      <c r="EZ32" s="272"/>
      <c r="FA32" s="272"/>
      <c r="FB32" s="272"/>
      <c r="FC32" s="272"/>
      <c r="FD32" s="272"/>
      <c r="FE32" s="272"/>
      <c r="FF32" s="272"/>
      <c r="FG32" s="272"/>
      <c r="FH32" s="272"/>
      <c r="FI32" s="272"/>
      <c r="FJ32" s="272"/>
      <c r="FK32" s="272"/>
      <c r="FL32" s="272"/>
      <c r="FM32" s="272"/>
      <c r="FN32" s="272"/>
      <c r="FO32" s="272"/>
      <c r="FP32" s="272"/>
      <c r="FQ32" s="272"/>
      <c r="FR32" s="272"/>
      <c r="FS32" s="272"/>
      <c r="FT32" s="272"/>
      <c r="FU32" s="272"/>
      <c r="FV32" s="272"/>
      <c r="FW32" s="272"/>
      <c r="FX32" s="272"/>
      <c r="FY32" s="272"/>
      <c r="FZ32" s="272"/>
      <c r="GA32" s="272"/>
      <c r="GB32" s="272"/>
      <c r="GC32" s="272"/>
      <c r="GD32" s="272"/>
      <c r="GE32" s="272"/>
      <c r="GF32" s="272"/>
      <c r="GG32" s="272"/>
      <c r="GH32" s="272"/>
      <c r="GI32" s="272"/>
      <c r="GJ32" s="272"/>
      <c r="GK32" s="272"/>
      <c r="GL32" s="272"/>
      <c r="GM32" s="272"/>
      <c r="GN32" s="272"/>
      <c r="GO32" s="272"/>
      <c r="GP32" s="272"/>
      <c r="GQ32" s="272"/>
      <c r="GR32" s="272"/>
      <c r="GS32" s="272"/>
      <c r="GT32" s="272"/>
      <c r="GU32" s="272"/>
      <c r="GV32" s="272"/>
      <c r="GW32" s="272"/>
      <c r="GX32" s="272"/>
      <c r="GY32" s="272"/>
      <c r="GZ32" s="272"/>
      <c r="HA32" s="272"/>
      <c r="HB32" s="272"/>
      <c r="HC32" s="272"/>
      <c r="HD32" s="272"/>
      <c r="HE32" s="272"/>
      <c r="HF32" s="272"/>
      <c r="HG32" s="272"/>
      <c r="HH32" s="272"/>
      <c r="HI32" s="272"/>
      <c r="HJ32" s="272"/>
      <c r="HK32" s="272"/>
      <c r="HL32" s="272"/>
      <c r="HM32" s="272"/>
      <c r="HN32" s="272"/>
      <c r="HO32" s="272"/>
      <c r="HP32" s="272"/>
      <c r="HQ32" s="272"/>
      <c r="HR32" s="272"/>
      <c r="HS32" s="272"/>
      <c r="HT32" s="272"/>
      <c r="HU32" s="272"/>
      <c r="HV32" s="272"/>
      <c r="HW32" s="272"/>
      <c r="HX32" s="272"/>
      <c r="HY32" s="272"/>
      <c r="HZ32" s="272"/>
      <c r="IA32" s="272"/>
      <c r="IB32" s="272"/>
      <c r="IC32" s="272"/>
      <c r="ID32" s="272"/>
      <c r="IE32" s="272"/>
      <c r="IF32" s="272"/>
      <c r="IG32" s="272"/>
      <c r="IH32" s="272"/>
      <c r="II32" s="272"/>
      <c r="IJ32" s="272"/>
      <c r="IK32" s="272"/>
      <c r="IL32" s="272"/>
      <c r="IM32" s="272"/>
      <c r="IN32" s="272"/>
      <c r="IO32" s="272"/>
      <c r="IP32" s="272"/>
      <c r="IQ32" s="272"/>
      <c r="IR32" s="272"/>
      <c r="IS32" s="272"/>
      <c r="IT32" s="272"/>
      <c r="IU32" s="272"/>
      <c r="IV32" s="272"/>
    </row>
    <row r="33" spans="1:256" s="375" customFormat="1" ht="15" customHeight="1">
      <c r="A33" s="279"/>
      <c r="B33" s="352"/>
      <c r="C33" s="279"/>
      <c r="D33" s="484"/>
      <c r="E33" s="299"/>
      <c r="F33" s="299"/>
      <c r="G33" s="274"/>
      <c r="H33" s="274"/>
      <c r="I33" s="272"/>
      <c r="J33" s="273"/>
      <c r="K33" s="272"/>
      <c r="L33" s="272"/>
      <c r="M33" s="273"/>
      <c r="N33" s="272"/>
      <c r="O33" s="272"/>
      <c r="P33" s="272"/>
      <c r="Q33" s="272"/>
      <c r="R33" s="272"/>
      <c r="S33" s="272"/>
      <c r="T33" s="272"/>
      <c r="U33" s="272"/>
      <c r="V33" s="272"/>
      <c r="W33" s="272"/>
      <c r="X33" s="272"/>
      <c r="Y33" s="272"/>
      <c r="Z33" s="272"/>
      <c r="AA33" s="272"/>
      <c r="AB33" s="272"/>
      <c r="AC33" s="272"/>
      <c r="AD33" s="272"/>
      <c r="AE33" s="272"/>
      <c r="AF33" s="272"/>
      <c r="AG33" s="272"/>
      <c r="AH33" s="272"/>
      <c r="AI33" s="272"/>
      <c r="AJ33" s="272"/>
      <c r="AK33" s="272"/>
      <c r="AL33" s="272"/>
      <c r="AM33" s="272"/>
      <c r="AN33" s="272"/>
      <c r="AO33" s="272"/>
      <c r="AP33" s="272"/>
      <c r="AQ33" s="272"/>
      <c r="AR33" s="272"/>
      <c r="AS33" s="272"/>
      <c r="AT33" s="272"/>
      <c r="AU33" s="272"/>
      <c r="AV33" s="272"/>
      <c r="AW33" s="272"/>
      <c r="AX33" s="272"/>
      <c r="AY33" s="272"/>
      <c r="AZ33" s="272"/>
      <c r="BA33" s="272"/>
      <c r="BB33" s="272"/>
      <c r="BC33" s="272"/>
      <c r="BD33" s="272"/>
      <c r="BE33" s="272"/>
      <c r="BF33" s="272"/>
      <c r="BG33" s="272"/>
      <c r="BH33" s="272"/>
      <c r="BI33" s="272"/>
      <c r="BJ33" s="272"/>
      <c r="BK33" s="272"/>
      <c r="BL33" s="272"/>
      <c r="BM33" s="272"/>
      <c r="BN33" s="272"/>
      <c r="BO33" s="272"/>
      <c r="BP33" s="272"/>
      <c r="BQ33" s="272"/>
      <c r="BR33" s="272"/>
      <c r="BS33" s="272"/>
      <c r="BT33" s="272"/>
      <c r="BU33" s="272"/>
      <c r="BV33" s="272"/>
      <c r="BW33" s="272"/>
      <c r="BX33" s="272"/>
      <c r="BY33" s="272"/>
      <c r="BZ33" s="272"/>
      <c r="CA33" s="272"/>
      <c r="CB33" s="272"/>
      <c r="CC33" s="272"/>
      <c r="CD33" s="272"/>
      <c r="CE33" s="272"/>
      <c r="CF33" s="272"/>
      <c r="CG33" s="272"/>
      <c r="CH33" s="272"/>
      <c r="CI33" s="272"/>
      <c r="CJ33" s="272"/>
      <c r="CK33" s="272"/>
      <c r="CL33" s="272"/>
      <c r="CM33" s="272"/>
      <c r="CN33" s="272"/>
      <c r="CO33" s="272"/>
      <c r="CP33" s="272"/>
      <c r="CQ33" s="272"/>
      <c r="CR33" s="272"/>
      <c r="CS33" s="272"/>
      <c r="CT33" s="272"/>
      <c r="CU33" s="272"/>
      <c r="CV33" s="272"/>
      <c r="CW33" s="272"/>
      <c r="CX33" s="272"/>
      <c r="CY33" s="272"/>
      <c r="CZ33" s="272"/>
      <c r="DA33" s="272"/>
      <c r="DB33" s="272"/>
      <c r="DC33" s="272"/>
      <c r="DD33" s="272"/>
      <c r="DE33" s="272"/>
      <c r="DF33" s="272"/>
      <c r="DG33" s="272"/>
      <c r="DH33" s="272"/>
      <c r="DI33" s="272"/>
      <c r="DJ33" s="272"/>
      <c r="DK33" s="272"/>
      <c r="DL33" s="272"/>
      <c r="DM33" s="272"/>
      <c r="DN33" s="272"/>
      <c r="DO33" s="272"/>
      <c r="DP33" s="272"/>
      <c r="DQ33" s="272"/>
      <c r="DR33" s="272"/>
      <c r="DS33" s="272"/>
      <c r="DT33" s="272"/>
      <c r="DU33" s="272"/>
      <c r="DV33" s="272"/>
      <c r="DW33" s="272"/>
      <c r="DX33" s="272"/>
      <c r="DY33" s="272"/>
      <c r="DZ33" s="272"/>
      <c r="EA33" s="272"/>
      <c r="EB33" s="272"/>
      <c r="EC33" s="272"/>
      <c r="ED33" s="272"/>
      <c r="EE33" s="272"/>
      <c r="EF33" s="272"/>
      <c r="EG33" s="272"/>
      <c r="EH33" s="272"/>
      <c r="EI33" s="272"/>
      <c r="EJ33" s="272"/>
      <c r="EK33" s="272"/>
      <c r="EL33" s="272"/>
      <c r="EM33" s="272"/>
      <c r="EN33" s="272"/>
      <c r="EO33" s="272"/>
      <c r="EP33" s="272"/>
      <c r="EQ33" s="272"/>
      <c r="ER33" s="272"/>
      <c r="ES33" s="272"/>
      <c r="ET33" s="272"/>
      <c r="EU33" s="272"/>
      <c r="EV33" s="272"/>
      <c r="EW33" s="272"/>
      <c r="EX33" s="272"/>
      <c r="EY33" s="272"/>
      <c r="EZ33" s="272"/>
      <c r="FA33" s="272"/>
      <c r="FB33" s="272"/>
      <c r="FC33" s="272"/>
      <c r="FD33" s="272"/>
      <c r="FE33" s="272"/>
      <c r="FF33" s="272"/>
      <c r="FG33" s="272"/>
      <c r="FH33" s="272"/>
      <c r="FI33" s="272"/>
      <c r="FJ33" s="272"/>
      <c r="FK33" s="272"/>
      <c r="FL33" s="272"/>
      <c r="FM33" s="272"/>
      <c r="FN33" s="272"/>
      <c r="FO33" s="272"/>
      <c r="FP33" s="272"/>
      <c r="FQ33" s="272"/>
      <c r="FR33" s="272"/>
      <c r="FS33" s="272"/>
      <c r="FT33" s="272"/>
      <c r="FU33" s="272"/>
      <c r="FV33" s="272"/>
      <c r="FW33" s="272"/>
      <c r="FX33" s="272"/>
      <c r="FY33" s="272"/>
      <c r="FZ33" s="272"/>
      <c r="GA33" s="272"/>
      <c r="GB33" s="272"/>
      <c r="GC33" s="272"/>
      <c r="GD33" s="272"/>
      <c r="GE33" s="272"/>
      <c r="GF33" s="272"/>
      <c r="GG33" s="272"/>
      <c r="GH33" s="272"/>
      <c r="GI33" s="272"/>
      <c r="GJ33" s="272"/>
      <c r="GK33" s="272"/>
      <c r="GL33" s="272"/>
      <c r="GM33" s="272"/>
      <c r="GN33" s="272"/>
      <c r="GO33" s="272"/>
      <c r="GP33" s="272"/>
      <c r="GQ33" s="272"/>
      <c r="GR33" s="272"/>
      <c r="GS33" s="272"/>
      <c r="GT33" s="272"/>
      <c r="GU33" s="272"/>
      <c r="GV33" s="272"/>
      <c r="GW33" s="272"/>
      <c r="GX33" s="272"/>
      <c r="GY33" s="272"/>
      <c r="GZ33" s="272"/>
      <c r="HA33" s="272"/>
      <c r="HB33" s="272"/>
      <c r="HC33" s="272"/>
      <c r="HD33" s="272"/>
      <c r="HE33" s="272"/>
      <c r="HF33" s="272"/>
      <c r="HG33" s="272"/>
      <c r="HH33" s="272"/>
      <c r="HI33" s="272"/>
      <c r="HJ33" s="272"/>
      <c r="HK33" s="272"/>
      <c r="HL33" s="272"/>
      <c r="HM33" s="272"/>
      <c r="HN33" s="272"/>
      <c r="HO33" s="272"/>
      <c r="HP33" s="272"/>
      <c r="HQ33" s="272"/>
      <c r="HR33" s="272"/>
      <c r="HS33" s="272"/>
      <c r="HT33" s="272"/>
      <c r="HU33" s="272"/>
      <c r="HV33" s="272"/>
      <c r="HW33" s="272"/>
      <c r="HX33" s="272"/>
      <c r="HY33" s="272"/>
      <c r="HZ33" s="272"/>
      <c r="IA33" s="272"/>
      <c r="IB33" s="272"/>
      <c r="IC33" s="272"/>
      <c r="ID33" s="272"/>
      <c r="IE33" s="272"/>
      <c r="IF33" s="272"/>
      <c r="IG33" s="272"/>
      <c r="IH33" s="272"/>
      <c r="II33" s="272"/>
      <c r="IJ33" s="272"/>
      <c r="IK33" s="272"/>
      <c r="IL33" s="272"/>
      <c r="IM33" s="272"/>
      <c r="IN33" s="272"/>
      <c r="IO33" s="272"/>
      <c r="IP33" s="272"/>
      <c r="IQ33" s="272"/>
      <c r="IR33" s="272"/>
      <c r="IS33" s="272"/>
      <c r="IT33" s="272"/>
      <c r="IU33" s="272"/>
      <c r="IV33" s="272"/>
    </row>
    <row r="34" spans="1:256" s="375" customFormat="1" ht="15" customHeight="1">
      <c r="A34" s="279"/>
      <c r="B34" s="352"/>
      <c r="C34" s="279"/>
      <c r="D34" s="484"/>
      <c r="E34" s="299"/>
      <c r="F34" s="299"/>
      <c r="G34" s="274"/>
      <c r="H34" s="274"/>
      <c r="I34" s="272"/>
      <c r="J34" s="273"/>
      <c r="K34" s="272"/>
      <c r="L34" s="272"/>
      <c r="M34" s="273"/>
      <c r="N34" s="272"/>
      <c r="O34" s="272"/>
      <c r="P34" s="272"/>
      <c r="Q34" s="272"/>
      <c r="R34" s="272"/>
      <c r="S34" s="272"/>
      <c r="T34" s="272"/>
      <c r="U34" s="272"/>
      <c r="V34" s="272"/>
      <c r="W34" s="272"/>
      <c r="X34" s="272"/>
      <c r="Y34" s="272"/>
      <c r="Z34" s="272"/>
      <c r="AA34" s="272"/>
      <c r="AB34" s="272"/>
      <c r="AC34" s="272"/>
      <c r="AD34" s="272"/>
      <c r="AE34" s="272"/>
      <c r="AF34" s="272"/>
      <c r="AG34" s="272"/>
      <c r="AH34" s="272"/>
      <c r="AI34" s="272"/>
      <c r="AJ34" s="272"/>
      <c r="AK34" s="272"/>
      <c r="AL34" s="272"/>
      <c r="AM34" s="272"/>
      <c r="AN34" s="272"/>
      <c r="AO34" s="272"/>
      <c r="AP34" s="272"/>
      <c r="AQ34" s="272"/>
      <c r="AR34" s="272"/>
      <c r="AS34" s="272"/>
      <c r="AT34" s="272"/>
      <c r="AU34" s="272"/>
      <c r="AV34" s="272"/>
      <c r="AW34" s="272"/>
      <c r="AX34" s="272"/>
      <c r="AY34" s="272"/>
      <c r="AZ34" s="272"/>
      <c r="BA34" s="272"/>
      <c r="BB34" s="272"/>
      <c r="BC34" s="272"/>
      <c r="BD34" s="272"/>
      <c r="BE34" s="272"/>
      <c r="BF34" s="272"/>
      <c r="BG34" s="272"/>
      <c r="BH34" s="272"/>
      <c r="BI34" s="272"/>
      <c r="BJ34" s="272"/>
      <c r="BK34" s="272"/>
      <c r="BL34" s="272"/>
      <c r="BM34" s="272"/>
      <c r="BN34" s="272"/>
      <c r="BO34" s="272"/>
      <c r="BP34" s="272"/>
      <c r="BQ34" s="272"/>
      <c r="BR34" s="272"/>
      <c r="BS34" s="272"/>
      <c r="BT34" s="272"/>
      <c r="BU34" s="272"/>
      <c r="BV34" s="272"/>
      <c r="BW34" s="272"/>
      <c r="BX34" s="272"/>
      <c r="BY34" s="272"/>
      <c r="BZ34" s="272"/>
      <c r="CA34" s="272"/>
      <c r="CB34" s="272"/>
      <c r="CC34" s="272"/>
      <c r="CD34" s="272"/>
      <c r="CE34" s="272"/>
      <c r="CF34" s="272"/>
      <c r="CG34" s="272"/>
      <c r="CH34" s="272"/>
      <c r="CI34" s="272"/>
      <c r="CJ34" s="272"/>
      <c r="CK34" s="272"/>
      <c r="CL34" s="272"/>
      <c r="CM34" s="272"/>
      <c r="CN34" s="272"/>
      <c r="CO34" s="272"/>
      <c r="CP34" s="272"/>
      <c r="CQ34" s="272"/>
      <c r="CR34" s="272"/>
      <c r="CS34" s="272"/>
      <c r="CT34" s="272"/>
      <c r="CU34" s="272"/>
      <c r="CV34" s="272"/>
      <c r="CW34" s="272"/>
      <c r="CX34" s="272"/>
      <c r="CY34" s="272"/>
      <c r="CZ34" s="272"/>
      <c r="DA34" s="272"/>
      <c r="DB34" s="272"/>
      <c r="DC34" s="272"/>
      <c r="DD34" s="272"/>
      <c r="DE34" s="272"/>
      <c r="DF34" s="272"/>
      <c r="DG34" s="272"/>
      <c r="DH34" s="272"/>
      <c r="DI34" s="272"/>
      <c r="DJ34" s="272"/>
      <c r="DK34" s="272"/>
      <c r="DL34" s="272"/>
      <c r="DM34" s="272"/>
      <c r="DN34" s="272"/>
      <c r="DO34" s="272"/>
      <c r="DP34" s="272"/>
      <c r="DQ34" s="272"/>
      <c r="DR34" s="272"/>
      <c r="DS34" s="272"/>
      <c r="DT34" s="272"/>
      <c r="DU34" s="272"/>
      <c r="DV34" s="272"/>
      <c r="DW34" s="272"/>
      <c r="DX34" s="272"/>
      <c r="DY34" s="272"/>
      <c r="DZ34" s="272"/>
      <c r="EA34" s="272"/>
      <c r="EB34" s="272"/>
      <c r="EC34" s="272"/>
      <c r="ED34" s="272"/>
      <c r="EE34" s="272"/>
      <c r="EF34" s="272"/>
      <c r="EG34" s="272"/>
      <c r="EH34" s="272"/>
      <c r="EI34" s="272"/>
      <c r="EJ34" s="272"/>
      <c r="EK34" s="272"/>
      <c r="EL34" s="272"/>
      <c r="EM34" s="272"/>
      <c r="EN34" s="272"/>
      <c r="EO34" s="272"/>
      <c r="EP34" s="272"/>
      <c r="EQ34" s="272"/>
      <c r="ER34" s="272"/>
      <c r="ES34" s="272"/>
      <c r="ET34" s="272"/>
      <c r="EU34" s="272"/>
      <c r="EV34" s="272"/>
      <c r="EW34" s="272"/>
      <c r="EX34" s="272"/>
      <c r="EY34" s="272"/>
      <c r="EZ34" s="272"/>
      <c r="FA34" s="272"/>
      <c r="FB34" s="272"/>
      <c r="FC34" s="272"/>
      <c r="FD34" s="272"/>
      <c r="FE34" s="272"/>
      <c r="FF34" s="272"/>
      <c r="FG34" s="272"/>
      <c r="FH34" s="272"/>
      <c r="FI34" s="272"/>
      <c r="FJ34" s="272"/>
      <c r="FK34" s="272"/>
      <c r="FL34" s="272"/>
      <c r="FM34" s="272"/>
      <c r="FN34" s="272"/>
      <c r="FO34" s="272"/>
      <c r="FP34" s="272"/>
      <c r="FQ34" s="272"/>
      <c r="FR34" s="272"/>
      <c r="FS34" s="272"/>
      <c r="FT34" s="272"/>
      <c r="FU34" s="272"/>
      <c r="FV34" s="272"/>
      <c r="FW34" s="272"/>
      <c r="FX34" s="272"/>
      <c r="FY34" s="272"/>
      <c r="FZ34" s="272"/>
      <c r="GA34" s="272"/>
      <c r="GB34" s="272"/>
      <c r="GC34" s="272"/>
      <c r="GD34" s="272"/>
      <c r="GE34" s="272"/>
      <c r="GF34" s="272"/>
      <c r="GG34" s="272"/>
      <c r="GH34" s="272"/>
      <c r="GI34" s="272"/>
      <c r="GJ34" s="272"/>
      <c r="GK34" s="272"/>
      <c r="GL34" s="272"/>
      <c r="GM34" s="272"/>
      <c r="GN34" s="272"/>
      <c r="GO34" s="272"/>
      <c r="GP34" s="272"/>
      <c r="GQ34" s="272"/>
      <c r="GR34" s="272"/>
      <c r="GS34" s="272"/>
      <c r="GT34" s="272"/>
      <c r="GU34" s="272"/>
      <c r="GV34" s="272"/>
      <c r="GW34" s="272"/>
      <c r="GX34" s="272"/>
      <c r="GY34" s="272"/>
      <c r="GZ34" s="272"/>
      <c r="HA34" s="272"/>
      <c r="HB34" s="272"/>
      <c r="HC34" s="272"/>
      <c r="HD34" s="272"/>
      <c r="HE34" s="272"/>
      <c r="HF34" s="272"/>
      <c r="HG34" s="272"/>
      <c r="HH34" s="272"/>
      <c r="HI34" s="272"/>
      <c r="HJ34" s="272"/>
      <c r="HK34" s="272"/>
      <c r="HL34" s="272"/>
      <c r="HM34" s="272"/>
      <c r="HN34" s="272"/>
      <c r="HO34" s="272"/>
      <c r="HP34" s="272"/>
      <c r="HQ34" s="272"/>
      <c r="HR34" s="272"/>
      <c r="HS34" s="272"/>
      <c r="HT34" s="272"/>
      <c r="HU34" s="272"/>
      <c r="HV34" s="272"/>
      <c r="HW34" s="272"/>
      <c r="HX34" s="272"/>
      <c r="HY34" s="272"/>
      <c r="HZ34" s="272"/>
      <c r="IA34" s="272"/>
      <c r="IB34" s="272"/>
      <c r="IC34" s="272"/>
      <c r="ID34" s="272"/>
      <c r="IE34" s="272"/>
      <c r="IF34" s="272"/>
      <c r="IG34" s="272"/>
      <c r="IH34" s="272"/>
      <c r="II34" s="272"/>
      <c r="IJ34" s="272"/>
      <c r="IK34" s="272"/>
      <c r="IL34" s="272"/>
      <c r="IM34" s="272"/>
      <c r="IN34" s="272"/>
      <c r="IO34" s="272"/>
      <c r="IP34" s="272"/>
      <c r="IQ34" s="272"/>
      <c r="IR34" s="272"/>
      <c r="IS34" s="272"/>
      <c r="IT34" s="272"/>
      <c r="IU34" s="272"/>
      <c r="IV34" s="272"/>
    </row>
    <row r="35" spans="1:256" s="375" customFormat="1" ht="15" customHeight="1">
      <c r="A35" s="279"/>
      <c r="B35" s="352"/>
      <c r="C35" s="279"/>
      <c r="D35" s="484"/>
      <c r="E35" s="299"/>
      <c r="F35" s="299"/>
      <c r="G35" s="274"/>
      <c r="H35" s="274"/>
      <c r="I35" s="272"/>
      <c r="J35" s="273"/>
      <c r="K35" s="272"/>
      <c r="L35" s="272"/>
      <c r="M35" s="273"/>
      <c r="N35" s="272"/>
      <c r="O35" s="272"/>
      <c r="P35" s="272"/>
      <c r="Q35" s="272"/>
      <c r="R35" s="272"/>
      <c r="S35" s="272"/>
      <c r="T35" s="272"/>
      <c r="U35" s="272"/>
      <c r="V35" s="272"/>
      <c r="W35" s="272"/>
      <c r="X35" s="272"/>
      <c r="Y35" s="272"/>
      <c r="Z35" s="272"/>
      <c r="AA35" s="272"/>
      <c r="AB35" s="272"/>
      <c r="AC35" s="272"/>
      <c r="AD35" s="272"/>
      <c r="AE35" s="272"/>
      <c r="AF35" s="272"/>
      <c r="AG35" s="272"/>
      <c r="AH35" s="272"/>
      <c r="AI35" s="272"/>
      <c r="AJ35" s="272"/>
      <c r="AK35" s="272"/>
      <c r="AL35" s="272"/>
      <c r="AM35" s="272"/>
      <c r="AN35" s="272"/>
      <c r="AO35" s="272"/>
      <c r="AP35" s="272"/>
      <c r="AQ35" s="272"/>
      <c r="AR35" s="272"/>
      <c r="AS35" s="272"/>
      <c r="AT35" s="272"/>
      <c r="AU35" s="272"/>
      <c r="AV35" s="272"/>
      <c r="AW35" s="272"/>
      <c r="AX35" s="272"/>
      <c r="AY35" s="272"/>
      <c r="AZ35" s="272"/>
      <c r="BA35" s="272"/>
      <c r="BB35" s="272"/>
      <c r="BC35" s="272"/>
      <c r="BD35" s="272"/>
      <c r="BE35" s="272"/>
      <c r="BF35" s="272"/>
      <c r="BG35" s="272"/>
      <c r="BH35" s="272"/>
      <c r="BI35" s="272"/>
      <c r="BJ35" s="272"/>
      <c r="BK35" s="272"/>
      <c r="BL35" s="272"/>
      <c r="BM35" s="272"/>
      <c r="BN35" s="272"/>
      <c r="BO35" s="272"/>
      <c r="BP35" s="272"/>
      <c r="BQ35" s="272"/>
      <c r="BR35" s="272"/>
      <c r="BS35" s="272"/>
      <c r="BT35" s="272"/>
      <c r="BU35" s="272"/>
      <c r="BV35" s="272"/>
      <c r="BW35" s="272"/>
      <c r="BX35" s="272"/>
      <c r="BY35" s="272"/>
      <c r="BZ35" s="272"/>
      <c r="CA35" s="272"/>
      <c r="CB35" s="272"/>
      <c r="CC35" s="272"/>
      <c r="CD35" s="272"/>
      <c r="CE35" s="272"/>
      <c r="CF35" s="272"/>
      <c r="CG35" s="272"/>
      <c r="CH35" s="272"/>
      <c r="CI35" s="272"/>
      <c r="CJ35" s="272"/>
      <c r="CK35" s="272"/>
      <c r="CL35" s="272"/>
      <c r="CM35" s="272"/>
      <c r="CN35" s="272"/>
      <c r="CO35" s="272"/>
      <c r="CP35" s="272"/>
      <c r="CQ35" s="272"/>
      <c r="CR35" s="272"/>
      <c r="CS35" s="272"/>
      <c r="CT35" s="272"/>
      <c r="CU35" s="272"/>
      <c r="CV35" s="272"/>
      <c r="CW35" s="272"/>
      <c r="CX35" s="272"/>
      <c r="CY35" s="272"/>
      <c r="CZ35" s="272"/>
      <c r="DA35" s="272"/>
      <c r="DB35" s="272"/>
      <c r="DC35" s="272"/>
      <c r="DD35" s="272"/>
      <c r="DE35" s="272"/>
      <c r="DF35" s="272"/>
      <c r="DG35" s="272"/>
      <c r="DH35" s="272"/>
      <c r="DI35" s="272"/>
      <c r="DJ35" s="272"/>
      <c r="DK35" s="272"/>
      <c r="DL35" s="272"/>
      <c r="DM35" s="272"/>
      <c r="DN35" s="272"/>
      <c r="DO35" s="272"/>
      <c r="DP35" s="272"/>
      <c r="DQ35" s="272"/>
      <c r="DR35" s="272"/>
      <c r="DS35" s="272"/>
      <c r="DT35" s="272"/>
      <c r="DU35" s="272"/>
      <c r="DV35" s="272"/>
      <c r="DW35" s="272"/>
      <c r="DX35" s="272"/>
      <c r="DY35" s="272"/>
      <c r="DZ35" s="272"/>
      <c r="EA35" s="272"/>
      <c r="EB35" s="272"/>
      <c r="EC35" s="272"/>
      <c r="ED35" s="272"/>
      <c r="EE35" s="272"/>
      <c r="EF35" s="272"/>
      <c r="EG35" s="272"/>
      <c r="EH35" s="272"/>
      <c r="EI35" s="272"/>
      <c r="EJ35" s="272"/>
      <c r="EK35" s="272"/>
      <c r="EL35" s="272"/>
      <c r="EM35" s="272"/>
      <c r="EN35" s="272"/>
      <c r="EO35" s="272"/>
      <c r="EP35" s="272"/>
      <c r="EQ35" s="272"/>
      <c r="ER35" s="272"/>
      <c r="ES35" s="272"/>
      <c r="ET35" s="272"/>
      <c r="EU35" s="272"/>
      <c r="EV35" s="272"/>
      <c r="EW35" s="272"/>
      <c r="EX35" s="272"/>
      <c r="EY35" s="272"/>
      <c r="EZ35" s="272"/>
      <c r="FA35" s="272"/>
      <c r="FB35" s="272"/>
      <c r="FC35" s="272"/>
      <c r="FD35" s="272"/>
      <c r="FE35" s="272"/>
      <c r="FF35" s="272"/>
      <c r="FG35" s="272"/>
      <c r="FH35" s="272"/>
      <c r="FI35" s="272"/>
      <c r="FJ35" s="272"/>
      <c r="FK35" s="272"/>
      <c r="FL35" s="272"/>
      <c r="FM35" s="272"/>
      <c r="FN35" s="272"/>
      <c r="FO35" s="272"/>
      <c r="FP35" s="272"/>
      <c r="FQ35" s="272"/>
      <c r="FR35" s="272"/>
      <c r="FS35" s="272"/>
      <c r="FT35" s="272"/>
      <c r="FU35" s="272"/>
      <c r="FV35" s="272"/>
      <c r="FW35" s="272"/>
      <c r="FX35" s="272"/>
      <c r="FY35" s="272"/>
      <c r="FZ35" s="272"/>
      <c r="GA35" s="272"/>
      <c r="GB35" s="272"/>
      <c r="GC35" s="272"/>
      <c r="GD35" s="272"/>
      <c r="GE35" s="272"/>
      <c r="GF35" s="272"/>
      <c r="GG35" s="272"/>
      <c r="GH35" s="272"/>
      <c r="GI35" s="272"/>
      <c r="GJ35" s="272"/>
      <c r="GK35" s="272"/>
      <c r="GL35" s="272"/>
      <c r="GM35" s="272"/>
      <c r="GN35" s="272"/>
      <c r="GO35" s="272"/>
      <c r="GP35" s="272"/>
      <c r="GQ35" s="272"/>
      <c r="GR35" s="272"/>
      <c r="GS35" s="272"/>
      <c r="GT35" s="272"/>
      <c r="GU35" s="272"/>
      <c r="GV35" s="272"/>
      <c r="GW35" s="272"/>
      <c r="GX35" s="272"/>
      <c r="GY35" s="272"/>
      <c r="GZ35" s="272"/>
      <c r="HA35" s="272"/>
      <c r="HB35" s="272"/>
      <c r="HC35" s="272"/>
      <c r="HD35" s="272"/>
      <c r="HE35" s="272"/>
      <c r="HF35" s="272"/>
      <c r="HG35" s="272"/>
      <c r="HH35" s="272"/>
      <c r="HI35" s="272"/>
      <c r="HJ35" s="272"/>
      <c r="HK35" s="272"/>
      <c r="HL35" s="272"/>
      <c r="HM35" s="272"/>
      <c r="HN35" s="272"/>
      <c r="HO35" s="272"/>
      <c r="HP35" s="272"/>
      <c r="HQ35" s="272"/>
      <c r="HR35" s="272"/>
      <c r="HS35" s="272"/>
      <c r="HT35" s="272"/>
      <c r="HU35" s="272"/>
      <c r="HV35" s="272"/>
      <c r="HW35" s="272"/>
      <c r="HX35" s="272"/>
      <c r="HY35" s="272"/>
      <c r="HZ35" s="272"/>
      <c r="IA35" s="272"/>
      <c r="IB35" s="272"/>
      <c r="IC35" s="272"/>
      <c r="ID35" s="272"/>
      <c r="IE35" s="272"/>
      <c r="IF35" s="272"/>
      <c r="IG35" s="272"/>
      <c r="IH35" s="272"/>
      <c r="II35" s="272"/>
      <c r="IJ35" s="272"/>
      <c r="IK35" s="272"/>
      <c r="IL35" s="272"/>
      <c r="IM35" s="272"/>
      <c r="IN35" s="272"/>
      <c r="IO35" s="272"/>
      <c r="IP35" s="272"/>
      <c r="IQ35" s="272"/>
      <c r="IR35" s="272"/>
      <c r="IS35" s="272"/>
      <c r="IT35" s="272"/>
      <c r="IU35" s="272"/>
      <c r="IV35" s="272"/>
    </row>
    <row r="36" spans="1:256" s="375" customFormat="1" ht="15" customHeight="1">
      <c r="A36" s="279"/>
      <c r="B36" s="352"/>
      <c r="C36" s="279"/>
      <c r="D36" s="484"/>
      <c r="E36" s="299"/>
      <c r="F36" s="299"/>
      <c r="G36" s="274"/>
      <c r="H36" s="274"/>
      <c r="I36" s="272"/>
      <c r="J36" s="273"/>
      <c r="K36" s="272"/>
      <c r="L36" s="272"/>
      <c r="M36" s="273"/>
      <c r="N36" s="272"/>
      <c r="O36" s="272"/>
      <c r="P36" s="272"/>
      <c r="Q36" s="272"/>
      <c r="R36" s="272"/>
      <c r="S36" s="272"/>
      <c r="T36" s="272"/>
      <c r="U36" s="272"/>
      <c r="V36" s="272"/>
      <c r="W36" s="272"/>
      <c r="X36" s="272"/>
      <c r="Y36" s="272"/>
      <c r="Z36" s="272"/>
      <c r="AA36" s="272"/>
      <c r="AB36" s="272"/>
      <c r="AC36" s="272"/>
      <c r="AD36" s="272"/>
      <c r="AE36" s="272"/>
      <c r="AF36" s="272"/>
      <c r="AG36" s="272"/>
      <c r="AH36" s="272"/>
      <c r="AI36" s="272"/>
      <c r="AJ36" s="272"/>
      <c r="AK36" s="272"/>
      <c r="AL36" s="272"/>
      <c r="AM36" s="272"/>
      <c r="AN36" s="272"/>
      <c r="AO36" s="272"/>
      <c r="AP36" s="272"/>
      <c r="AQ36" s="272"/>
      <c r="AR36" s="272"/>
      <c r="AS36" s="272"/>
      <c r="AT36" s="272"/>
      <c r="AU36" s="272"/>
      <c r="AV36" s="272"/>
      <c r="AW36" s="272"/>
      <c r="AX36" s="272"/>
      <c r="AY36" s="272"/>
      <c r="AZ36" s="272"/>
      <c r="BA36" s="272"/>
      <c r="BB36" s="272"/>
      <c r="BC36" s="272"/>
      <c r="BD36" s="272"/>
      <c r="BE36" s="272"/>
      <c r="BF36" s="272"/>
      <c r="BG36" s="272"/>
      <c r="BH36" s="272"/>
      <c r="BI36" s="272"/>
      <c r="BJ36" s="272"/>
      <c r="BK36" s="272"/>
      <c r="BL36" s="272"/>
      <c r="BM36" s="272"/>
      <c r="BN36" s="272"/>
      <c r="BO36" s="272"/>
      <c r="BP36" s="272"/>
      <c r="BQ36" s="272"/>
      <c r="BR36" s="272"/>
      <c r="BS36" s="272"/>
      <c r="BT36" s="272"/>
      <c r="BU36" s="272"/>
      <c r="BV36" s="272"/>
      <c r="BW36" s="272"/>
      <c r="BX36" s="272"/>
      <c r="BY36" s="272"/>
      <c r="BZ36" s="272"/>
      <c r="CA36" s="272"/>
      <c r="CB36" s="272"/>
      <c r="CC36" s="272"/>
      <c r="CD36" s="272"/>
      <c r="CE36" s="272"/>
      <c r="CF36" s="272"/>
      <c r="CG36" s="272"/>
      <c r="CH36" s="272"/>
      <c r="CI36" s="272"/>
      <c r="CJ36" s="272"/>
      <c r="CK36" s="272"/>
      <c r="CL36" s="272"/>
      <c r="CM36" s="272"/>
      <c r="CN36" s="272"/>
      <c r="CO36" s="272"/>
      <c r="CP36" s="272"/>
      <c r="CQ36" s="272"/>
      <c r="CR36" s="272"/>
      <c r="CS36" s="272"/>
      <c r="CT36" s="272"/>
      <c r="CU36" s="272"/>
      <c r="CV36" s="272"/>
      <c r="CW36" s="272"/>
      <c r="CX36" s="272"/>
      <c r="CY36" s="272"/>
      <c r="CZ36" s="272"/>
      <c r="DA36" s="272"/>
      <c r="DB36" s="272"/>
      <c r="DC36" s="272"/>
      <c r="DD36" s="272"/>
      <c r="DE36" s="272"/>
      <c r="DF36" s="272"/>
      <c r="DG36" s="272"/>
      <c r="DH36" s="272"/>
      <c r="DI36" s="272"/>
      <c r="DJ36" s="272"/>
      <c r="DK36" s="272"/>
      <c r="DL36" s="272"/>
      <c r="DM36" s="272"/>
      <c r="DN36" s="272"/>
      <c r="DO36" s="272"/>
      <c r="DP36" s="272"/>
      <c r="DQ36" s="272"/>
      <c r="DR36" s="272"/>
      <c r="DS36" s="272"/>
      <c r="DT36" s="272"/>
      <c r="DU36" s="272"/>
      <c r="DV36" s="272"/>
      <c r="DW36" s="272"/>
      <c r="DX36" s="272"/>
      <c r="DY36" s="272"/>
      <c r="DZ36" s="272"/>
      <c r="EA36" s="272"/>
      <c r="EB36" s="272"/>
      <c r="EC36" s="272"/>
      <c r="ED36" s="272"/>
      <c r="EE36" s="272"/>
      <c r="EF36" s="272"/>
      <c r="EG36" s="272"/>
      <c r="EH36" s="272"/>
      <c r="EI36" s="272"/>
      <c r="EJ36" s="272"/>
      <c r="EK36" s="272"/>
      <c r="EL36" s="272"/>
      <c r="EM36" s="272"/>
      <c r="EN36" s="272"/>
      <c r="EO36" s="272"/>
      <c r="EP36" s="272"/>
      <c r="EQ36" s="272"/>
      <c r="ER36" s="272"/>
      <c r="ES36" s="272"/>
      <c r="ET36" s="272"/>
      <c r="EU36" s="272"/>
      <c r="EV36" s="272"/>
      <c r="EW36" s="272"/>
      <c r="EX36" s="272"/>
      <c r="EY36" s="272"/>
      <c r="EZ36" s="272"/>
      <c r="FA36" s="272"/>
      <c r="FB36" s="272"/>
      <c r="FC36" s="272"/>
      <c r="FD36" s="272"/>
      <c r="FE36" s="272"/>
      <c r="FF36" s="272"/>
      <c r="FG36" s="272"/>
      <c r="FH36" s="272"/>
      <c r="FI36" s="272"/>
      <c r="FJ36" s="272"/>
      <c r="FK36" s="272"/>
      <c r="FL36" s="272"/>
      <c r="FM36" s="272"/>
      <c r="FN36" s="272"/>
      <c r="FO36" s="272"/>
      <c r="FP36" s="272"/>
      <c r="FQ36" s="272"/>
      <c r="FR36" s="272"/>
      <c r="FS36" s="272"/>
      <c r="FT36" s="272"/>
      <c r="FU36" s="272"/>
      <c r="FV36" s="272"/>
      <c r="FW36" s="272"/>
      <c r="FX36" s="272"/>
      <c r="FY36" s="272"/>
      <c r="FZ36" s="272"/>
      <c r="GA36" s="272"/>
      <c r="GB36" s="272"/>
      <c r="GC36" s="272"/>
      <c r="GD36" s="272"/>
      <c r="GE36" s="272"/>
      <c r="GF36" s="272"/>
      <c r="GG36" s="272"/>
      <c r="GH36" s="272"/>
      <c r="GI36" s="272"/>
      <c r="GJ36" s="272"/>
      <c r="GK36" s="272"/>
      <c r="GL36" s="272"/>
      <c r="GM36" s="272"/>
      <c r="GN36" s="272"/>
      <c r="GO36" s="272"/>
      <c r="GP36" s="272"/>
      <c r="GQ36" s="272"/>
      <c r="GR36" s="272"/>
      <c r="GS36" s="272"/>
      <c r="GT36" s="272"/>
      <c r="GU36" s="272"/>
      <c r="GV36" s="272"/>
      <c r="GW36" s="272"/>
      <c r="GX36" s="272"/>
      <c r="GY36" s="272"/>
      <c r="GZ36" s="272"/>
      <c r="HA36" s="272"/>
      <c r="HB36" s="272"/>
      <c r="HC36" s="272"/>
      <c r="HD36" s="272"/>
      <c r="HE36" s="272"/>
      <c r="HF36" s="272"/>
      <c r="HG36" s="272"/>
      <c r="HH36" s="272"/>
      <c r="HI36" s="272"/>
      <c r="HJ36" s="272"/>
      <c r="HK36" s="272"/>
      <c r="HL36" s="272"/>
      <c r="HM36" s="272"/>
      <c r="HN36" s="272"/>
      <c r="HO36" s="272"/>
      <c r="HP36" s="272"/>
      <c r="HQ36" s="272"/>
      <c r="HR36" s="272"/>
      <c r="HS36" s="272"/>
      <c r="HT36" s="272"/>
      <c r="HU36" s="272"/>
      <c r="HV36" s="272"/>
      <c r="HW36" s="272"/>
      <c r="HX36" s="272"/>
      <c r="HY36" s="272"/>
      <c r="HZ36" s="272"/>
      <c r="IA36" s="272"/>
      <c r="IB36" s="272"/>
      <c r="IC36" s="272"/>
      <c r="ID36" s="272"/>
      <c r="IE36" s="272"/>
      <c r="IF36" s="272"/>
      <c r="IG36" s="272"/>
      <c r="IH36" s="272"/>
      <c r="II36" s="272"/>
      <c r="IJ36" s="272"/>
      <c r="IK36" s="272"/>
      <c r="IL36" s="272"/>
      <c r="IM36" s="272"/>
      <c r="IN36" s="272"/>
      <c r="IO36" s="272"/>
      <c r="IP36" s="272"/>
      <c r="IQ36" s="272"/>
      <c r="IR36" s="272"/>
      <c r="IS36" s="272"/>
      <c r="IT36" s="272"/>
      <c r="IU36" s="272"/>
      <c r="IV36" s="272"/>
    </row>
    <row r="37" spans="1:256" s="375" customFormat="1" ht="15" customHeight="1">
      <c r="A37" s="279"/>
      <c r="B37" s="352"/>
      <c r="C37" s="279"/>
      <c r="D37" s="484"/>
      <c r="E37" s="299"/>
      <c r="F37" s="299"/>
      <c r="G37" s="274"/>
      <c r="H37" s="274"/>
      <c r="I37" s="272"/>
      <c r="J37" s="273"/>
      <c r="K37" s="272"/>
      <c r="L37" s="272"/>
      <c r="M37" s="273"/>
      <c r="N37" s="272"/>
      <c r="O37" s="272"/>
      <c r="P37" s="272"/>
      <c r="Q37" s="272"/>
      <c r="R37" s="272"/>
      <c r="S37" s="272"/>
      <c r="T37" s="272"/>
      <c r="U37" s="272"/>
      <c r="V37" s="272"/>
      <c r="W37" s="272"/>
      <c r="X37" s="272"/>
      <c r="Y37" s="272"/>
      <c r="Z37" s="272"/>
      <c r="AA37" s="272"/>
      <c r="AB37" s="272"/>
      <c r="AC37" s="272"/>
      <c r="AD37" s="272"/>
      <c r="AE37" s="272"/>
      <c r="AF37" s="272"/>
      <c r="AG37" s="272"/>
      <c r="AH37" s="272"/>
      <c r="AI37" s="272"/>
      <c r="AJ37" s="272"/>
      <c r="AK37" s="272"/>
      <c r="AL37" s="272"/>
      <c r="AM37" s="272"/>
      <c r="AN37" s="272"/>
      <c r="AO37" s="272"/>
      <c r="AP37" s="272"/>
      <c r="AQ37" s="272"/>
      <c r="AR37" s="272"/>
      <c r="AS37" s="272"/>
      <c r="AT37" s="272"/>
      <c r="AU37" s="272"/>
      <c r="AV37" s="272"/>
      <c r="AW37" s="272"/>
      <c r="AX37" s="272"/>
      <c r="AY37" s="272"/>
      <c r="AZ37" s="272"/>
      <c r="BA37" s="272"/>
      <c r="BB37" s="272"/>
      <c r="BC37" s="272"/>
      <c r="BD37" s="272"/>
      <c r="BE37" s="272"/>
      <c r="BF37" s="272"/>
      <c r="BG37" s="272"/>
      <c r="BH37" s="272"/>
      <c r="BI37" s="272"/>
      <c r="BJ37" s="272"/>
      <c r="BK37" s="272"/>
      <c r="BL37" s="272"/>
      <c r="BM37" s="272"/>
      <c r="BN37" s="272"/>
      <c r="BO37" s="272"/>
      <c r="BP37" s="272"/>
      <c r="BQ37" s="272"/>
      <c r="BR37" s="272"/>
      <c r="BS37" s="272"/>
      <c r="BT37" s="272"/>
      <c r="BU37" s="272"/>
      <c r="BV37" s="272"/>
      <c r="BW37" s="272"/>
      <c r="BX37" s="272"/>
      <c r="BY37" s="272"/>
      <c r="BZ37" s="272"/>
      <c r="CA37" s="272"/>
      <c r="CB37" s="272"/>
      <c r="CC37" s="272"/>
      <c r="CD37" s="272"/>
      <c r="CE37" s="272"/>
      <c r="CF37" s="272"/>
      <c r="CG37" s="272"/>
      <c r="CH37" s="272"/>
      <c r="CI37" s="272"/>
      <c r="CJ37" s="272"/>
      <c r="CK37" s="272"/>
      <c r="CL37" s="272"/>
      <c r="CM37" s="272"/>
      <c r="CN37" s="272"/>
      <c r="CO37" s="272"/>
      <c r="CP37" s="272"/>
      <c r="CQ37" s="272"/>
      <c r="CR37" s="272"/>
      <c r="CS37" s="272"/>
      <c r="CT37" s="272"/>
      <c r="CU37" s="272"/>
      <c r="CV37" s="272"/>
      <c r="CW37" s="272"/>
      <c r="CX37" s="272"/>
      <c r="CY37" s="272"/>
      <c r="CZ37" s="272"/>
      <c r="DA37" s="272"/>
      <c r="DB37" s="272"/>
      <c r="DC37" s="272"/>
      <c r="DD37" s="272"/>
      <c r="DE37" s="272"/>
      <c r="DF37" s="272"/>
      <c r="DG37" s="272"/>
      <c r="DH37" s="272"/>
      <c r="DI37" s="272"/>
      <c r="DJ37" s="272"/>
      <c r="DK37" s="272"/>
      <c r="DL37" s="272"/>
      <c r="DM37" s="272"/>
      <c r="DN37" s="272"/>
      <c r="DO37" s="272"/>
      <c r="DP37" s="272"/>
      <c r="DQ37" s="272"/>
      <c r="DR37" s="272"/>
      <c r="DS37" s="272"/>
      <c r="DT37" s="272"/>
      <c r="DU37" s="272"/>
      <c r="DV37" s="272"/>
      <c r="DW37" s="272"/>
      <c r="DX37" s="272"/>
      <c r="DY37" s="272"/>
      <c r="DZ37" s="272"/>
      <c r="EA37" s="272"/>
      <c r="EB37" s="272"/>
      <c r="EC37" s="272"/>
      <c r="ED37" s="272"/>
      <c r="EE37" s="272"/>
      <c r="EF37" s="272"/>
      <c r="EG37" s="272"/>
      <c r="EH37" s="272"/>
      <c r="EI37" s="272"/>
      <c r="EJ37" s="272"/>
      <c r="EK37" s="272"/>
      <c r="EL37" s="272"/>
      <c r="EM37" s="272"/>
      <c r="EN37" s="272"/>
      <c r="EO37" s="272"/>
      <c r="EP37" s="272"/>
      <c r="EQ37" s="272"/>
      <c r="ER37" s="272"/>
      <c r="ES37" s="272"/>
      <c r="ET37" s="272"/>
      <c r="EU37" s="272"/>
      <c r="EV37" s="272"/>
      <c r="EW37" s="272"/>
      <c r="EX37" s="272"/>
      <c r="EY37" s="272"/>
      <c r="EZ37" s="272"/>
      <c r="FA37" s="272"/>
      <c r="FB37" s="272"/>
      <c r="FC37" s="272"/>
      <c r="FD37" s="272"/>
      <c r="FE37" s="272"/>
      <c r="FF37" s="272"/>
      <c r="FG37" s="272"/>
      <c r="FH37" s="272"/>
      <c r="FI37" s="272"/>
      <c r="FJ37" s="272"/>
      <c r="FK37" s="272"/>
      <c r="FL37" s="272"/>
      <c r="FM37" s="272"/>
      <c r="FN37" s="272"/>
      <c r="FO37" s="272"/>
      <c r="FP37" s="272"/>
      <c r="FQ37" s="272"/>
      <c r="FR37" s="272"/>
      <c r="FS37" s="272"/>
      <c r="FT37" s="272"/>
      <c r="FU37" s="272"/>
      <c r="FV37" s="272"/>
      <c r="FW37" s="272"/>
      <c r="FX37" s="272"/>
      <c r="FY37" s="272"/>
      <c r="FZ37" s="272"/>
      <c r="GA37" s="272"/>
      <c r="GB37" s="272"/>
      <c r="GC37" s="272"/>
      <c r="GD37" s="272"/>
      <c r="GE37" s="272"/>
      <c r="GF37" s="272"/>
      <c r="GG37" s="272"/>
      <c r="GH37" s="272"/>
      <c r="GI37" s="272"/>
      <c r="GJ37" s="272"/>
      <c r="GK37" s="272"/>
      <c r="GL37" s="272"/>
      <c r="GM37" s="272"/>
      <c r="GN37" s="272"/>
      <c r="GO37" s="272"/>
      <c r="GP37" s="272"/>
      <c r="GQ37" s="272"/>
      <c r="GR37" s="272"/>
      <c r="GS37" s="272"/>
      <c r="GT37" s="272"/>
      <c r="GU37" s="272"/>
      <c r="GV37" s="272"/>
      <c r="GW37" s="272"/>
      <c r="GX37" s="272"/>
      <c r="GY37" s="272"/>
      <c r="GZ37" s="272"/>
      <c r="HA37" s="272"/>
      <c r="HB37" s="272"/>
      <c r="HC37" s="272"/>
      <c r="HD37" s="272"/>
      <c r="HE37" s="272"/>
      <c r="HF37" s="272"/>
      <c r="HG37" s="272"/>
      <c r="HH37" s="272"/>
      <c r="HI37" s="272"/>
      <c r="HJ37" s="272"/>
      <c r="HK37" s="272"/>
      <c r="HL37" s="272"/>
      <c r="HM37" s="272"/>
      <c r="HN37" s="272"/>
      <c r="HO37" s="272"/>
      <c r="HP37" s="272"/>
      <c r="HQ37" s="272"/>
      <c r="HR37" s="272"/>
      <c r="HS37" s="272"/>
      <c r="HT37" s="272"/>
      <c r="HU37" s="272"/>
      <c r="HV37" s="272"/>
      <c r="HW37" s="272"/>
      <c r="HX37" s="272"/>
      <c r="HY37" s="272"/>
      <c r="HZ37" s="272"/>
      <c r="IA37" s="272"/>
      <c r="IB37" s="272"/>
      <c r="IC37" s="272"/>
      <c r="ID37" s="272"/>
      <c r="IE37" s="272"/>
      <c r="IF37" s="272"/>
      <c r="IG37" s="272"/>
      <c r="IH37" s="272"/>
      <c r="II37" s="272"/>
      <c r="IJ37" s="272"/>
      <c r="IK37" s="272"/>
      <c r="IL37" s="272"/>
      <c r="IM37" s="272"/>
      <c r="IN37" s="272"/>
      <c r="IO37" s="272"/>
      <c r="IP37" s="272"/>
      <c r="IQ37" s="272"/>
      <c r="IR37" s="272"/>
      <c r="IS37" s="272"/>
      <c r="IT37" s="272"/>
      <c r="IU37" s="272"/>
      <c r="IV37" s="272"/>
    </row>
    <row r="38" spans="1:256" s="375" customFormat="1" ht="15" customHeight="1">
      <c r="A38" s="279"/>
      <c r="B38" s="352"/>
      <c r="C38" s="279"/>
      <c r="D38" s="484"/>
      <c r="E38" s="299"/>
      <c r="F38" s="299"/>
      <c r="G38" s="274"/>
      <c r="H38" s="274"/>
      <c r="I38" s="272"/>
      <c r="J38" s="273"/>
      <c r="K38" s="272"/>
      <c r="L38" s="272"/>
      <c r="M38" s="273"/>
      <c r="N38" s="272"/>
      <c r="O38" s="272"/>
      <c r="P38" s="272"/>
      <c r="Q38" s="272"/>
      <c r="R38" s="272"/>
      <c r="S38" s="272"/>
      <c r="T38" s="272"/>
      <c r="U38" s="272"/>
      <c r="V38" s="272"/>
      <c r="W38" s="272"/>
      <c r="X38" s="272"/>
      <c r="Y38" s="272"/>
      <c r="Z38" s="272"/>
      <c r="AA38" s="272"/>
      <c r="AB38" s="272"/>
      <c r="AC38" s="272"/>
      <c r="AD38" s="272"/>
      <c r="AE38" s="272"/>
      <c r="AF38" s="272"/>
      <c r="AG38" s="272"/>
      <c r="AH38" s="272"/>
      <c r="AI38" s="272"/>
      <c r="AJ38" s="272"/>
      <c r="AK38" s="272"/>
      <c r="AL38" s="272"/>
      <c r="AM38" s="272"/>
      <c r="AN38" s="272"/>
      <c r="AO38" s="272"/>
      <c r="AP38" s="272"/>
      <c r="AQ38" s="272"/>
      <c r="AR38" s="272"/>
      <c r="AS38" s="272"/>
      <c r="AT38" s="272"/>
      <c r="AU38" s="272"/>
      <c r="AV38" s="272"/>
      <c r="AW38" s="272"/>
      <c r="AX38" s="272"/>
      <c r="AY38" s="272"/>
      <c r="AZ38" s="272"/>
      <c r="BA38" s="272"/>
      <c r="BB38" s="272"/>
      <c r="BC38" s="272"/>
      <c r="BD38" s="272"/>
      <c r="BE38" s="272"/>
      <c r="BF38" s="272"/>
      <c r="BG38" s="272"/>
      <c r="BH38" s="272"/>
      <c r="BI38" s="272"/>
      <c r="BJ38" s="272"/>
      <c r="BK38" s="272"/>
      <c r="BL38" s="272"/>
      <c r="BM38" s="272"/>
      <c r="BN38" s="272"/>
      <c r="BO38" s="272"/>
      <c r="BP38" s="272"/>
      <c r="BQ38" s="272"/>
      <c r="BR38" s="272"/>
      <c r="BS38" s="272"/>
      <c r="BT38" s="272"/>
      <c r="BU38" s="272"/>
      <c r="BV38" s="272"/>
      <c r="BW38" s="272"/>
      <c r="BX38" s="272"/>
      <c r="BY38" s="272"/>
      <c r="BZ38" s="272"/>
      <c r="CA38" s="272"/>
      <c r="CB38" s="272"/>
      <c r="CC38" s="272"/>
      <c r="CD38" s="272"/>
      <c r="CE38" s="272"/>
      <c r="CF38" s="272"/>
      <c r="CG38" s="272"/>
      <c r="CH38" s="272"/>
      <c r="CI38" s="272"/>
      <c r="CJ38" s="272"/>
      <c r="CK38" s="272"/>
      <c r="CL38" s="272"/>
      <c r="CM38" s="272"/>
      <c r="CN38" s="272"/>
      <c r="CO38" s="272"/>
      <c r="CP38" s="272"/>
      <c r="CQ38" s="272"/>
      <c r="CR38" s="272"/>
      <c r="CS38" s="272"/>
      <c r="CT38" s="272"/>
      <c r="CU38" s="272"/>
      <c r="CV38" s="272"/>
      <c r="CW38" s="272"/>
      <c r="CX38" s="272"/>
      <c r="CY38" s="272"/>
      <c r="CZ38" s="272"/>
      <c r="DA38" s="272"/>
      <c r="DB38" s="272"/>
      <c r="DC38" s="272"/>
      <c r="DD38" s="272"/>
      <c r="DE38" s="272"/>
      <c r="DF38" s="272"/>
      <c r="DG38" s="272"/>
      <c r="DH38" s="272"/>
      <c r="DI38" s="272"/>
      <c r="DJ38" s="272"/>
      <c r="DK38" s="272"/>
      <c r="DL38" s="272"/>
      <c r="DM38" s="272"/>
      <c r="DN38" s="272"/>
      <c r="DO38" s="272"/>
      <c r="DP38" s="272"/>
      <c r="DQ38" s="272"/>
      <c r="DR38" s="272"/>
      <c r="DS38" s="272"/>
      <c r="DT38" s="272"/>
      <c r="DU38" s="272"/>
      <c r="DV38" s="272"/>
      <c r="DW38" s="272"/>
      <c r="DX38" s="272"/>
      <c r="DY38" s="272"/>
      <c r="DZ38" s="272"/>
      <c r="EA38" s="272"/>
      <c r="EB38" s="272"/>
      <c r="EC38" s="272"/>
      <c r="ED38" s="272"/>
      <c r="EE38" s="272"/>
      <c r="EF38" s="272"/>
      <c r="EG38" s="272"/>
      <c r="EH38" s="272"/>
      <c r="EI38" s="272"/>
      <c r="EJ38" s="272"/>
      <c r="EK38" s="272"/>
      <c r="EL38" s="272"/>
      <c r="EM38" s="272"/>
      <c r="EN38" s="272"/>
      <c r="EO38" s="272"/>
      <c r="EP38" s="272"/>
      <c r="EQ38" s="272"/>
      <c r="ER38" s="272"/>
      <c r="ES38" s="272"/>
      <c r="ET38" s="272"/>
      <c r="EU38" s="272"/>
      <c r="EV38" s="272"/>
      <c r="EW38" s="272"/>
      <c r="EX38" s="272"/>
      <c r="EY38" s="272"/>
      <c r="EZ38" s="272"/>
      <c r="FA38" s="272"/>
      <c r="FB38" s="272"/>
      <c r="FC38" s="272"/>
      <c r="FD38" s="272"/>
      <c r="FE38" s="272"/>
      <c r="FF38" s="272"/>
      <c r="FG38" s="272"/>
      <c r="FH38" s="272"/>
      <c r="FI38" s="272"/>
      <c r="FJ38" s="272"/>
      <c r="FK38" s="272"/>
      <c r="FL38" s="272"/>
      <c r="FM38" s="272"/>
      <c r="FN38" s="272"/>
      <c r="FO38" s="272"/>
      <c r="FP38" s="272"/>
      <c r="FQ38" s="272"/>
      <c r="FR38" s="272"/>
      <c r="FS38" s="272"/>
      <c r="FT38" s="272"/>
      <c r="FU38" s="272"/>
      <c r="FV38" s="272"/>
      <c r="FW38" s="272"/>
      <c r="FX38" s="272"/>
      <c r="FY38" s="272"/>
      <c r="FZ38" s="272"/>
      <c r="GA38" s="272"/>
      <c r="GB38" s="272"/>
      <c r="GC38" s="272"/>
      <c r="GD38" s="272"/>
      <c r="GE38" s="272"/>
      <c r="GF38" s="272"/>
      <c r="GG38" s="272"/>
      <c r="GH38" s="272"/>
      <c r="GI38" s="272"/>
      <c r="GJ38" s="272"/>
      <c r="GK38" s="272"/>
      <c r="GL38" s="272"/>
      <c r="GM38" s="272"/>
      <c r="GN38" s="272"/>
      <c r="GO38" s="272"/>
      <c r="GP38" s="272"/>
      <c r="GQ38" s="272"/>
      <c r="GR38" s="272"/>
      <c r="GS38" s="272"/>
      <c r="GT38" s="272"/>
      <c r="GU38" s="272"/>
      <c r="GV38" s="272"/>
      <c r="GW38" s="272"/>
      <c r="GX38" s="272"/>
      <c r="GY38" s="272"/>
      <c r="GZ38" s="272"/>
      <c r="HA38" s="272"/>
      <c r="HB38" s="272"/>
      <c r="HC38" s="272"/>
      <c r="HD38" s="272"/>
      <c r="HE38" s="272"/>
      <c r="HF38" s="272"/>
      <c r="HG38" s="272"/>
      <c r="HH38" s="272"/>
      <c r="HI38" s="272"/>
      <c r="HJ38" s="272"/>
      <c r="HK38" s="272"/>
      <c r="HL38" s="272"/>
      <c r="HM38" s="272"/>
      <c r="HN38" s="272"/>
      <c r="HO38" s="272"/>
      <c r="HP38" s="272"/>
      <c r="HQ38" s="272"/>
      <c r="HR38" s="272"/>
      <c r="HS38" s="272"/>
      <c r="HT38" s="272"/>
      <c r="HU38" s="272"/>
      <c r="HV38" s="272"/>
      <c r="HW38" s="272"/>
      <c r="HX38" s="272"/>
      <c r="HY38" s="272"/>
      <c r="HZ38" s="272"/>
      <c r="IA38" s="272"/>
      <c r="IB38" s="272"/>
      <c r="IC38" s="272"/>
      <c r="ID38" s="272"/>
      <c r="IE38" s="272"/>
      <c r="IF38" s="272"/>
      <c r="IG38" s="272"/>
      <c r="IH38" s="272"/>
      <c r="II38" s="272"/>
      <c r="IJ38" s="272"/>
      <c r="IK38" s="272"/>
      <c r="IL38" s="272"/>
      <c r="IM38" s="272"/>
      <c r="IN38" s="272"/>
      <c r="IO38" s="272"/>
      <c r="IP38" s="272"/>
      <c r="IQ38" s="272"/>
      <c r="IR38" s="272"/>
      <c r="IS38" s="272"/>
      <c r="IT38" s="272"/>
      <c r="IU38" s="272"/>
      <c r="IV38" s="272"/>
    </row>
    <row r="39" spans="1:256" s="375" customFormat="1" ht="15" customHeight="1">
      <c r="A39" s="279"/>
      <c r="B39" s="278"/>
      <c r="C39" s="279"/>
      <c r="D39" s="484"/>
      <c r="E39" s="299"/>
      <c r="F39" s="299"/>
      <c r="G39" s="274"/>
      <c r="H39" s="274"/>
      <c r="I39" s="272"/>
      <c r="J39" s="273"/>
      <c r="K39" s="272"/>
      <c r="L39" s="272"/>
      <c r="M39" s="273"/>
      <c r="N39" s="272"/>
      <c r="O39" s="272"/>
      <c r="P39" s="272"/>
      <c r="Q39" s="272"/>
      <c r="R39" s="272"/>
      <c r="S39" s="272"/>
      <c r="T39" s="272"/>
      <c r="U39" s="272"/>
      <c r="V39" s="272"/>
      <c r="W39" s="272"/>
      <c r="X39" s="272"/>
      <c r="Y39" s="272"/>
      <c r="Z39" s="272"/>
      <c r="AA39" s="272"/>
      <c r="AB39" s="272"/>
      <c r="AC39" s="272"/>
      <c r="AD39" s="272"/>
      <c r="AE39" s="272"/>
      <c r="AF39" s="272"/>
      <c r="AG39" s="272"/>
      <c r="AH39" s="272"/>
      <c r="AI39" s="272"/>
      <c r="AJ39" s="272"/>
      <c r="AK39" s="272"/>
      <c r="AL39" s="272"/>
      <c r="AM39" s="272"/>
      <c r="AN39" s="272"/>
      <c r="AO39" s="272"/>
      <c r="AP39" s="272"/>
      <c r="AQ39" s="272"/>
      <c r="AR39" s="272"/>
      <c r="AS39" s="272"/>
      <c r="AT39" s="272"/>
      <c r="AU39" s="272"/>
      <c r="AV39" s="272"/>
      <c r="AW39" s="272"/>
      <c r="AX39" s="272"/>
      <c r="AY39" s="272"/>
      <c r="AZ39" s="272"/>
      <c r="BA39" s="272"/>
      <c r="BB39" s="272"/>
      <c r="BC39" s="272"/>
      <c r="BD39" s="272"/>
      <c r="BE39" s="272"/>
      <c r="BF39" s="272"/>
      <c r="BG39" s="272"/>
      <c r="BH39" s="272"/>
      <c r="BI39" s="272"/>
      <c r="BJ39" s="272"/>
      <c r="BK39" s="272"/>
      <c r="BL39" s="272"/>
      <c r="BM39" s="272"/>
      <c r="BN39" s="272"/>
      <c r="BO39" s="272"/>
      <c r="BP39" s="272"/>
      <c r="BQ39" s="272"/>
      <c r="BR39" s="272"/>
      <c r="BS39" s="272"/>
      <c r="BT39" s="272"/>
      <c r="BU39" s="272"/>
      <c r="BV39" s="272"/>
      <c r="BW39" s="272"/>
      <c r="BX39" s="272"/>
      <c r="BY39" s="272"/>
      <c r="BZ39" s="272"/>
      <c r="CA39" s="272"/>
      <c r="CB39" s="272"/>
      <c r="CC39" s="272"/>
      <c r="CD39" s="272"/>
      <c r="CE39" s="272"/>
      <c r="CF39" s="272"/>
      <c r="CG39" s="272"/>
      <c r="CH39" s="272"/>
      <c r="CI39" s="272"/>
      <c r="CJ39" s="272"/>
      <c r="CK39" s="272"/>
      <c r="CL39" s="272"/>
      <c r="CM39" s="272"/>
      <c r="CN39" s="272"/>
      <c r="CO39" s="272"/>
      <c r="CP39" s="272"/>
      <c r="CQ39" s="272"/>
      <c r="CR39" s="272"/>
      <c r="CS39" s="272"/>
      <c r="CT39" s="272"/>
      <c r="CU39" s="272"/>
      <c r="CV39" s="272"/>
      <c r="CW39" s="272"/>
      <c r="CX39" s="272"/>
      <c r="CY39" s="272"/>
      <c r="CZ39" s="272"/>
      <c r="DA39" s="272"/>
      <c r="DB39" s="272"/>
      <c r="DC39" s="272"/>
      <c r="DD39" s="272"/>
      <c r="DE39" s="272"/>
      <c r="DF39" s="272"/>
      <c r="DG39" s="272"/>
      <c r="DH39" s="272"/>
      <c r="DI39" s="272"/>
      <c r="DJ39" s="272"/>
      <c r="DK39" s="272"/>
      <c r="DL39" s="272"/>
      <c r="DM39" s="272"/>
      <c r="DN39" s="272"/>
      <c r="DO39" s="272"/>
      <c r="DP39" s="272"/>
      <c r="DQ39" s="272"/>
      <c r="DR39" s="272"/>
      <c r="DS39" s="272"/>
      <c r="DT39" s="272"/>
      <c r="DU39" s="272"/>
      <c r="DV39" s="272"/>
      <c r="DW39" s="272"/>
      <c r="DX39" s="272"/>
      <c r="DY39" s="272"/>
      <c r="DZ39" s="272"/>
      <c r="EA39" s="272"/>
      <c r="EB39" s="272"/>
      <c r="EC39" s="272"/>
      <c r="ED39" s="272"/>
      <c r="EE39" s="272"/>
      <c r="EF39" s="272"/>
      <c r="EG39" s="272"/>
      <c r="EH39" s="272"/>
      <c r="EI39" s="272"/>
      <c r="EJ39" s="272"/>
      <c r="EK39" s="272"/>
      <c r="EL39" s="272"/>
      <c r="EM39" s="272"/>
      <c r="EN39" s="272"/>
      <c r="EO39" s="272"/>
      <c r="EP39" s="272"/>
      <c r="EQ39" s="272"/>
      <c r="ER39" s="272"/>
      <c r="ES39" s="272"/>
      <c r="ET39" s="272"/>
      <c r="EU39" s="272"/>
      <c r="EV39" s="272"/>
      <c r="EW39" s="272"/>
      <c r="EX39" s="272"/>
      <c r="EY39" s="272"/>
      <c r="EZ39" s="272"/>
      <c r="FA39" s="272"/>
      <c r="FB39" s="272"/>
      <c r="FC39" s="272"/>
      <c r="FD39" s="272"/>
      <c r="FE39" s="272"/>
      <c r="FF39" s="272"/>
      <c r="FG39" s="272"/>
      <c r="FH39" s="272"/>
      <c r="FI39" s="272"/>
      <c r="FJ39" s="272"/>
      <c r="FK39" s="272"/>
      <c r="FL39" s="272"/>
      <c r="FM39" s="272"/>
      <c r="FN39" s="272"/>
      <c r="FO39" s="272"/>
      <c r="FP39" s="272"/>
      <c r="FQ39" s="272"/>
      <c r="FR39" s="272"/>
      <c r="FS39" s="272"/>
      <c r="FT39" s="272"/>
      <c r="FU39" s="272"/>
      <c r="FV39" s="272"/>
      <c r="FW39" s="272"/>
      <c r="FX39" s="272"/>
      <c r="FY39" s="272"/>
      <c r="FZ39" s="272"/>
      <c r="GA39" s="272"/>
      <c r="GB39" s="272"/>
      <c r="GC39" s="272"/>
      <c r="GD39" s="272"/>
      <c r="GE39" s="272"/>
      <c r="GF39" s="272"/>
      <c r="GG39" s="272"/>
      <c r="GH39" s="272"/>
      <c r="GI39" s="272"/>
      <c r="GJ39" s="272"/>
      <c r="GK39" s="272"/>
      <c r="GL39" s="272"/>
      <c r="GM39" s="272"/>
      <c r="GN39" s="272"/>
      <c r="GO39" s="272"/>
      <c r="GP39" s="272"/>
      <c r="GQ39" s="272"/>
      <c r="GR39" s="272"/>
      <c r="GS39" s="272"/>
      <c r="GT39" s="272"/>
      <c r="GU39" s="272"/>
      <c r="GV39" s="272"/>
      <c r="GW39" s="272"/>
      <c r="GX39" s="272"/>
      <c r="GY39" s="272"/>
      <c r="GZ39" s="272"/>
      <c r="HA39" s="272"/>
      <c r="HB39" s="272"/>
      <c r="HC39" s="272"/>
      <c r="HD39" s="272"/>
      <c r="HE39" s="272"/>
      <c r="HF39" s="272"/>
      <c r="HG39" s="272"/>
      <c r="HH39" s="272"/>
      <c r="HI39" s="272"/>
      <c r="HJ39" s="272"/>
      <c r="HK39" s="272"/>
      <c r="HL39" s="272"/>
      <c r="HM39" s="272"/>
      <c r="HN39" s="272"/>
      <c r="HO39" s="272"/>
      <c r="HP39" s="272"/>
      <c r="HQ39" s="272"/>
      <c r="HR39" s="272"/>
      <c r="HS39" s="272"/>
      <c r="HT39" s="272"/>
      <c r="HU39" s="272"/>
      <c r="HV39" s="272"/>
      <c r="HW39" s="272"/>
      <c r="HX39" s="272"/>
      <c r="HY39" s="272"/>
      <c r="HZ39" s="272"/>
      <c r="IA39" s="272"/>
      <c r="IB39" s="272"/>
      <c r="IC39" s="272"/>
      <c r="ID39" s="272"/>
      <c r="IE39" s="272"/>
      <c r="IF39" s="272"/>
      <c r="IG39" s="272"/>
      <c r="IH39" s="272"/>
      <c r="II39" s="272"/>
      <c r="IJ39" s="272"/>
      <c r="IK39" s="272"/>
      <c r="IL39" s="272"/>
      <c r="IM39" s="272"/>
      <c r="IN39" s="272"/>
      <c r="IO39" s="272"/>
      <c r="IP39" s="272"/>
      <c r="IQ39" s="272"/>
      <c r="IR39" s="272"/>
      <c r="IS39" s="272"/>
      <c r="IT39" s="272"/>
      <c r="IU39" s="272"/>
      <c r="IV39" s="272"/>
    </row>
    <row r="40" spans="1:256" s="375" customFormat="1" ht="15" customHeight="1">
      <c r="A40" s="278"/>
      <c r="B40" s="278"/>
      <c r="C40" s="279"/>
      <c r="D40" s="484"/>
      <c r="E40" s="299"/>
      <c r="F40" s="299"/>
      <c r="G40" s="274"/>
      <c r="H40" s="274"/>
      <c r="I40" s="272"/>
      <c r="J40" s="273"/>
      <c r="K40" s="272"/>
      <c r="L40" s="272"/>
      <c r="M40" s="273"/>
      <c r="N40" s="272"/>
      <c r="O40" s="272"/>
      <c r="P40" s="272"/>
      <c r="Q40" s="272"/>
      <c r="R40" s="272"/>
      <c r="S40" s="272"/>
      <c r="T40" s="272"/>
      <c r="U40" s="272"/>
      <c r="V40" s="272"/>
      <c r="W40" s="272"/>
      <c r="X40" s="272"/>
      <c r="Y40" s="272"/>
      <c r="Z40" s="272"/>
      <c r="AA40" s="272"/>
      <c r="AB40" s="272"/>
      <c r="AC40" s="272"/>
      <c r="AD40" s="272"/>
      <c r="AE40" s="272"/>
      <c r="AF40" s="272"/>
      <c r="AG40" s="272"/>
      <c r="AH40" s="272"/>
      <c r="AI40" s="272"/>
      <c r="AJ40" s="272"/>
      <c r="AK40" s="272"/>
      <c r="AL40" s="272"/>
      <c r="AM40" s="272"/>
      <c r="AN40" s="272"/>
      <c r="AO40" s="272"/>
      <c r="AP40" s="272"/>
      <c r="AQ40" s="272"/>
      <c r="AR40" s="272"/>
      <c r="AS40" s="272"/>
      <c r="AT40" s="272"/>
      <c r="AU40" s="272"/>
      <c r="AV40" s="272"/>
      <c r="AW40" s="272"/>
      <c r="AX40" s="272"/>
      <c r="AY40" s="272"/>
      <c r="AZ40" s="272"/>
      <c r="BA40" s="272"/>
      <c r="BB40" s="272"/>
      <c r="BC40" s="272"/>
      <c r="BD40" s="272"/>
      <c r="BE40" s="272"/>
      <c r="BF40" s="272"/>
      <c r="BG40" s="272"/>
      <c r="BH40" s="272"/>
      <c r="BI40" s="272"/>
      <c r="BJ40" s="272"/>
      <c r="BK40" s="272"/>
      <c r="BL40" s="272"/>
      <c r="BM40" s="272"/>
      <c r="BN40" s="272"/>
      <c r="BO40" s="272"/>
      <c r="BP40" s="272"/>
      <c r="BQ40" s="272"/>
      <c r="BR40" s="272"/>
      <c r="BS40" s="272"/>
      <c r="BT40" s="272"/>
      <c r="BU40" s="272"/>
      <c r="BV40" s="272"/>
      <c r="BW40" s="272"/>
      <c r="BX40" s="272"/>
      <c r="BY40" s="272"/>
      <c r="BZ40" s="272"/>
      <c r="CA40" s="272"/>
      <c r="CB40" s="272"/>
      <c r="CC40" s="272"/>
      <c r="CD40" s="272"/>
      <c r="CE40" s="272"/>
      <c r="CF40" s="272"/>
      <c r="CG40" s="272"/>
      <c r="CH40" s="272"/>
      <c r="CI40" s="272"/>
      <c r="CJ40" s="272"/>
      <c r="CK40" s="272"/>
      <c r="CL40" s="272"/>
      <c r="CM40" s="272"/>
      <c r="CN40" s="272"/>
      <c r="CO40" s="272"/>
      <c r="CP40" s="272"/>
      <c r="CQ40" s="272"/>
      <c r="CR40" s="272"/>
      <c r="CS40" s="272"/>
      <c r="CT40" s="272"/>
      <c r="CU40" s="272"/>
      <c r="CV40" s="272"/>
      <c r="CW40" s="272"/>
      <c r="CX40" s="272"/>
      <c r="CY40" s="272"/>
      <c r="CZ40" s="272"/>
      <c r="DA40" s="272"/>
      <c r="DB40" s="272"/>
      <c r="DC40" s="272"/>
      <c r="DD40" s="272"/>
      <c r="DE40" s="272"/>
      <c r="DF40" s="272"/>
      <c r="DG40" s="272"/>
      <c r="DH40" s="272"/>
      <c r="DI40" s="272"/>
      <c r="DJ40" s="272"/>
      <c r="DK40" s="272"/>
      <c r="DL40" s="272"/>
      <c r="DM40" s="272"/>
      <c r="DN40" s="272"/>
      <c r="DO40" s="272"/>
      <c r="DP40" s="272"/>
      <c r="DQ40" s="272"/>
      <c r="DR40" s="272"/>
      <c r="DS40" s="272"/>
      <c r="DT40" s="272"/>
      <c r="DU40" s="272"/>
      <c r="DV40" s="272"/>
      <c r="DW40" s="272"/>
      <c r="DX40" s="272"/>
      <c r="DY40" s="272"/>
      <c r="DZ40" s="272"/>
      <c r="EA40" s="272"/>
      <c r="EB40" s="272"/>
      <c r="EC40" s="272"/>
      <c r="ED40" s="272"/>
      <c r="EE40" s="272"/>
      <c r="EF40" s="272"/>
      <c r="EG40" s="272"/>
      <c r="EH40" s="272"/>
      <c r="EI40" s="272"/>
      <c r="EJ40" s="272"/>
      <c r="EK40" s="272"/>
      <c r="EL40" s="272"/>
      <c r="EM40" s="272"/>
      <c r="EN40" s="272"/>
      <c r="EO40" s="272"/>
      <c r="EP40" s="272"/>
      <c r="EQ40" s="272"/>
      <c r="ER40" s="272"/>
      <c r="ES40" s="272"/>
      <c r="ET40" s="272"/>
      <c r="EU40" s="272"/>
      <c r="EV40" s="272"/>
      <c r="EW40" s="272"/>
      <c r="EX40" s="272"/>
      <c r="EY40" s="272"/>
      <c r="EZ40" s="272"/>
      <c r="FA40" s="272"/>
      <c r="FB40" s="272"/>
      <c r="FC40" s="272"/>
      <c r="FD40" s="272"/>
      <c r="FE40" s="272"/>
      <c r="FF40" s="272"/>
      <c r="FG40" s="272"/>
      <c r="FH40" s="272"/>
      <c r="FI40" s="272"/>
      <c r="FJ40" s="272"/>
      <c r="FK40" s="272"/>
      <c r="FL40" s="272"/>
      <c r="FM40" s="272"/>
      <c r="FN40" s="272"/>
      <c r="FO40" s="272"/>
      <c r="FP40" s="272"/>
      <c r="FQ40" s="272"/>
      <c r="FR40" s="272"/>
      <c r="FS40" s="272"/>
      <c r="FT40" s="272"/>
      <c r="FU40" s="272"/>
      <c r="FV40" s="272"/>
      <c r="FW40" s="272"/>
      <c r="FX40" s="272"/>
      <c r="FY40" s="272"/>
      <c r="FZ40" s="272"/>
      <c r="GA40" s="272"/>
      <c r="GB40" s="272"/>
      <c r="GC40" s="272"/>
      <c r="GD40" s="272"/>
      <c r="GE40" s="272"/>
      <c r="GF40" s="272"/>
      <c r="GG40" s="272"/>
      <c r="GH40" s="272"/>
      <c r="GI40" s="272"/>
      <c r="GJ40" s="272"/>
      <c r="GK40" s="272"/>
      <c r="GL40" s="272"/>
      <c r="GM40" s="272"/>
      <c r="GN40" s="272"/>
      <c r="GO40" s="272"/>
      <c r="GP40" s="272"/>
      <c r="GQ40" s="272"/>
      <c r="GR40" s="272"/>
      <c r="GS40" s="272"/>
      <c r="GT40" s="272"/>
      <c r="GU40" s="272"/>
      <c r="GV40" s="272"/>
      <c r="GW40" s="272"/>
      <c r="GX40" s="272"/>
      <c r="GY40" s="272"/>
      <c r="GZ40" s="272"/>
      <c r="HA40" s="272"/>
      <c r="HB40" s="272"/>
      <c r="HC40" s="272"/>
      <c r="HD40" s="272"/>
      <c r="HE40" s="272"/>
      <c r="HF40" s="272"/>
      <c r="HG40" s="272"/>
      <c r="HH40" s="272"/>
      <c r="HI40" s="272"/>
      <c r="HJ40" s="272"/>
      <c r="HK40" s="272"/>
      <c r="HL40" s="272"/>
      <c r="HM40" s="272"/>
      <c r="HN40" s="272"/>
      <c r="HO40" s="272"/>
      <c r="HP40" s="272"/>
      <c r="HQ40" s="272"/>
      <c r="HR40" s="272"/>
      <c r="HS40" s="272"/>
      <c r="HT40" s="272"/>
      <c r="HU40" s="272"/>
      <c r="HV40" s="272"/>
      <c r="HW40" s="272"/>
      <c r="HX40" s="272"/>
      <c r="HY40" s="272"/>
      <c r="HZ40" s="272"/>
      <c r="IA40" s="272"/>
      <c r="IB40" s="272"/>
      <c r="IC40" s="272"/>
      <c r="ID40" s="272"/>
      <c r="IE40" s="272"/>
      <c r="IF40" s="272"/>
      <c r="IG40" s="272"/>
      <c r="IH40" s="272"/>
      <c r="II40" s="272"/>
      <c r="IJ40" s="272"/>
      <c r="IK40" s="272"/>
      <c r="IL40" s="272"/>
      <c r="IM40" s="272"/>
      <c r="IN40" s="272"/>
      <c r="IO40" s="272"/>
      <c r="IP40" s="272"/>
      <c r="IQ40" s="272"/>
      <c r="IR40" s="272"/>
      <c r="IS40" s="272"/>
      <c r="IT40" s="272"/>
      <c r="IU40" s="272"/>
      <c r="IV40" s="272"/>
    </row>
    <row r="41" spans="1:256" s="375" customFormat="1" ht="15" customHeight="1">
      <c r="A41" s="278"/>
      <c r="B41" s="278"/>
      <c r="C41" s="279"/>
      <c r="D41" s="484"/>
      <c r="E41" s="299"/>
      <c r="F41" s="299"/>
      <c r="G41" s="274"/>
      <c r="H41" s="274"/>
      <c r="I41" s="272"/>
      <c r="J41" s="273"/>
      <c r="K41" s="272"/>
      <c r="L41" s="272"/>
      <c r="M41" s="273"/>
      <c r="N41" s="272"/>
      <c r="O41" s="272"/>
      <c r="P41" s="272"/>
      <c r="Q41" s="272"/>
      <c r="R41" s="272"/>
      <c r="S41" s="272"/>
      <c r="T41" s="272"/>
      <c r="U41" s="272"/>
      <c r="V41" s="272"/>
      <c r="W41" s="272"/>
      <c r="X41" s="272"/>
      <c r="Y41" s="272"/>
      <c r="Z41" s="272"/>
      <c r="AA41" s="272"/>
      <c r="AB41" s="272"/>
      <c r="AC41" s="272"/>
      <c r="AD41" s="272"/>
      <c r="AE41" s="272"/>
      <c r="AF41" s="272"/>
      <c r="AG41" s="272"/>
      <c r="AH41" s="272"/>
      <c r="AI41" s="272"/>
      <c r="AJ41" s="272"/>
      <c r="AK41" s="272"/>
      <c r="AL41" s="272"/>
      <c r="AM41" s="272"/>
      <c r="AN41" s="272"/>
      <c r="AO41" s="272"/>
      <c r="AP41" s="272"/>
      <c r="AQ41" s="272"/>
      <c r="AR41" s="272"/>
      <c r="AS41" s="272"/>
      <c r="AT41" s="272"/>
      <c r="AU41" s="272"/>
      <c r="AV41" s="272"/>
      <c r="AW41" s="272"/>
      <c r="AX41" s="272"/>
      <c r="AY41" s="272"/>
      <c r="AZ41" s="272"/>
      <c r="BA41" s="272"/>
      <c r="BB41" s="272"/>
      <c r="BC41" s="272"/>
      <c r="BD41" s="272"/>
      <c r="BE41" s="272"/>
      <c r="BF41" s="272"/>
      <c r="BG41" s="272"/>
      <c r="BH41" s="272"/>
      <c r="BI41" s="272"/>
      <c r="BJ41" s="272"/>
      <c r="BK41" s="272"/>
      <c r="BL41" s="272"/>
      <c r="BM41" s="272"/>
      <c r="BN41" s="272"/>
      <c r="BO41" s="272"/>
      <c r="BP41" s="272"/>
      <c r="BQ41" s="272"/>
      <c r="BR41" s="272"/>
      <c r="BS41" s="272"/>
      <c r="BT41" s="272"/>
      <c r="BU41" s="272"/>
      <c r="BV41" s="272"/>
      <c r="BW41" s="272"/>
      <c r="BX41" s="272"/>
      <c r="BY41" s="272"/>
      <c r="BZ41" s="272"/>
      <c r="CA41" s="272"/>
      <c r="CB41" s="272"/>
      <c r="CC41" s="272"/>
      <c r="CD41" s="272"/>
      <c r="CE41" s="272"/>
      <c r="CF41" s="272"/>
      <c r="CG41" s="272"/>
      <c r="CH41" s="272"/>
      <c r="CI41" s="272"/>
      <c r="CJ41" s="272"/>
      <c r="CK41" s="272"/>
      <c r="CL41" s="272"/>
      <c r="CM41" s="272"/>
      <c r="CN41" s="272"/>
      <c r="CO41" s="272"/>
      <c r="CP41" s="272"/>
      <c r="CQ41" s="272"/>
      <c r="CR41" s="272"/>
      <c r="CS41" s="272"/>
      <c r="CT41" s="272"/>
      <c r="CU41" s="272"/>
      <c r="CV41" s="272"/>
      <c r="CW41" s="272"/>
      <c r="CX41" s="272"/>
      <c r="CY41" s="272"/>
      <c r="CZ41" s="272"/>
      <c r="DA41" s="272"/>
      <c r="DB41" s="272"/>
      <c r="DC41" s="272"/>
      <c r="DD41" s="272"/>
      <c r="DE41" s="272"/>
      <c r="DF41" s="272"/>
      <c r="DG41" s="272"/>
      <c r="DH41" s="272"/>
      <c r="DI41" s="272"/>
      <c r="DJ41" s="272"/>
      <c r="DK41" s="272"/>
      <c r="DL41" s="272"/>
      <c r="DM41" s="272"/>
      <c r="DN41" s="272"/>
      <c r="DO41" s="272"/>
      <c r="DP41" s="272"/>
      <c r="DQ41" s="272"/>
      <c r="DR41" s="272"/>
      <c r="DS41" s="272"/>
      <c r="DT41" s="272"/>
      <c r="DU41" s="272"/>
      <c r="DV41" s="272"/>
      <c r="DW41" s="272"/>
      <c r="DX41" s="272"/>
      <c r="DY41" s="272"/>
      <c r="DZ41" s="272"/>
      <c r="EA41" s="272"/>
      <c r="EB41" s="272"/>
      <c r="EC41" s="272"/>
      <c r="ED41" s="272"/>
      <c r="EE41" s="272"/>
      <c r="EF41" s="272"/>
      <c r="EG41" s="272"/>
      <c r="EH41" s="272"/>
      <c r="EI41" s="272"/>
      <c r="EJ41" s="272"/>
      <c r="EK41" s="272"/>
      <c r="EL41" s="272"/>
      <c r="EM41" s="272"/>
      <c r="EN41" s="272"/>
      <c r="EO41" s="272"/>
      <c r="EP41" s="272"/>
      <c r="EQ41" s="272"/>
      <c r="ER41" s="272"/>
      <c r="ES41" s="272"/>
      <c r="ET41" s="272"/>
      <c r="EU41" s="272"/>
      <c r="EV41" s="272"/>
      <c r="EW41" s="272"/>
      <c r="EX41" s="272"/>
      <c r="EY41" s="272"/>
      <c r="EZ41" s="272"/>
      <c r="FA41" s="272"/>
      <c r="FB41" s="272"/>
      <c r="FC41" s="272"/>
      <c r="FD41" s="272"/>
      <c r="FE41" s="272"/>
      <c r="FF41" s="272"/>
      <c r="FG41" s="272"/>
      <c r="FH41" s="272"/>
      <c r="FI41" s="272"/>
      <c r="FJ41" s="272"/>
      <c r="FK41" s="272"/>
      <c r="FL41" s="272"/>
      <c r="FM41" s="272"/>
      <c r="FN41" s="272"/>
      <c r="FO41" s="272"/>
      <c r="FP41" s="272"/>
      <c r="FQ41" s="272"/>
      <c r="FR41" s="272"/>
      <c r="FS41" s="272"/>
      <c r="FT41" s="272"/>
      <c r="FU41" s="272"/>
      <c r="FV41" s="272"/>
      <c r="FW41" s="272"/>
      <c r="FX41" s="272"/>
      <c r="FY41" s="272"/>
      <c r="FZ41" s="272"/>
      <c r="GA41" s="272"/>
      <c r="GB41" s="272"/>
      <c r="GC41" s="272"/>
      <c r="GD41" s="272"/>
      <c r="GE41" s="272"/>
      <c r="GF41" s="272"/>
      <c r="GG41" s="272"/>
      <c r="GH41" s="272"/>
      <c r="GI41" s="272"/>
      <c r="GJ41" s="272"/>
      <c r="GK41" s="272"/>
      <c r="GL41" s="272"/>
      <c r="GM41" s="272"/>
      <c r="GN41" s="272"/>
      <c r="GO41" s="272"/>
      <c r="GP41" s="272"/>
      <c r="GQ41" s="272"/>
      <c r="GR41" s="272"/>
      <c r="GS41" s="272"/>
      <c r="GT41" s="272"/>
      <c r="GU41" s="272"/>
      <c r="GV41" s="272"/>
      <c r="GW41" s="272"/>
      <c r="GX41" s="272"/>
      <c r="GY41" s="272"/>
      <c r="GZ41" s="272"/>
      <c r="HA41" s="272"/>
      <c r="HB41" s="272"/>
      <c r="HC41" s="272"/>
      <c r="HD41" s="272"/>
      <c r="HE41" s="272"/>
      <c r="HF41" s="272"/>
      <c r="HG41" s="272"/>
      <c r="HH41" s="272"/>
      <c r="HI41" s="272"/>
      <c r="HJ41" s="272"/>
      <c r="HK41" s="272"/>
      <c r="HL41" s="272"/>
      <c r="HM41" s="272"/>
      <c r="HN41" s="272"/>
      <c r="HO41" s="272"/>
      <c r="HP41" s="272"/>
      <c r="HQ41" s="272"/>
      <c r="HR41" s="272"/>
      <c r="HS41" s="272"/>
      <c r="HT41" s="272"/>
      <c r="HU41" s="272"/>
      <c r="HV41" s="272"/>
      <c r="HW41" s="272"/>
      <c r="HX41" s="272"/>
      <c r="HY41" s="272"/>
      <c r="HZ41" s="272"/>
      <c r="IA41" s="272"/>
      <c r="IB41" s="272"/>
      <c r="IC41" s="272"/>
      <c r="ID41" s="272"/>
      <c r="IE41" s="272"/>
      <c r="IF41" s="272"/>
      <c r="IG41" s="272"/>
      <c r="IH41" s="272"/>
      <c r="II41" s="272"/>
      <c r="IJ41" s="272"/>
      <c r="IK41" s="272"/>
      <c r="IL41" s="272"/>
      <c r="IM41" s="272"/>
      <c r="IN41" s="272"/>
      <c r="IO41" s="272"/>
      <c r="IP41" s="272"/>
      <c r="IQ41" s="272"/>
      <c r="IR41" s="272"/>
      <c r="IS41" s="272"/>
      <c r="IT41" s="272"/>
      <c r="IU41" s="272"/>
      <c r="IV41" s="272"/>
    </row>
    <row r="42" spans="1:256" s="375" customFormat="1" ht="15" customHeight="1">
      <c r="A42" s="278"/>
      <c r="B42" s="278"/>
      <c r="C42" s="279"/>
      <c r="D42" s="484"/>
      <c r="E42" s="299"/>
      <c r="F42" s="299"/>
      <c r="G42" s="274"/>
      <c r="H42" s="274"/>
      <c r="I42" s="272"/>
      <c r="J42" s="273"/>
      <c r="K42" s="272"/>
      <c r="L42" s="272"/>
      <c r="M42" s="273"/>
      <c r="N42" s="272"/>
      <c r="O42" s="272"/>
      <c r="P42" s="272"/>
      <c r="Q42" s="272"/>
      <c r="R42" s="272"/>
      <c r="S42" s="272"/>
      <c r="T42" s="272"/>
      <c r="U42" s="272"/>
      <c r="V42" s="272"/>
      <c r="W42" s="272"/>
      <c r="X42" s="272"/>
      <c r="Y42" s="272"/>
      <c r="Z42" s="272"/>
      <c r="AA42" s="272"/>
      <c r="AB42" s="272"/>
      <c r="AC42" s="272"/>
      <c r="AD42" s="272"/>
      <c r="AE42" s="272"/>
      <c r="AF42" s="272"/>
      <c r="AG42" s="272"/>
      <c r="AH42" s="272"/>
      <c r="AI42" s="272"/>
      <c r="AJ42" s="272"/>
      <c r="AK42" s="272"/>
      <c r="AL42" s="272"/>
      <c r="AM42" s="272"/>
      <c r="AN42" s="272"/>
      <c r="AO42" s="272"/>
      <c r="AP42" s="272"/>
      <c r="AQ42" s="272"/>
      <c r="AR42" s="272"/>
      <c r="AS42" s="272"/>
      <c r="AT42" s="272"/>
      <c r="AU42" s="272"/>
      <c r="AV42" s="272"/>
      <c r="AW42" s="272"/>
      <c r="AX42" s="272"/>
      <c r="AY42" s="272"/>
      <c r="AZ42" s="272"/>
      <c r="BA42" s="272"/>
      <c r="BB42" s="272"/>
      <c r="BC42" s="272"/>
      <c r="BD42" s="272"/>
      <c r="BE42" s="272"/>
      <c r="BF42" s="272"/>
      <c r="BG42" s="272"/>
      <c r="BH42" s="272"/>
      <c r="BI42" s="272"/>
      <c r="BJ42" s="272"/>
      <c r="BK42" s="272"/>
      <c r="BL42" s="272"/>
      <c r="BM42" s="272"/>
      <c r="BN42" s="272"/>
      <c r="BO42" s="272"/>
      <c r="BP42" s="272"/>
      <c r="BQ42" s="272"/>
      <c r="BR42" s="272"/>
      <c r="BS42" s="272"/>
      <c r="BT42" s="272"/>
      <c r="BU42" s="272"/>
      <c r="BV42" s="272"/>
      <c r="BW42" s="272"/>
      <c r="BX42" s="272"/>
      <c r="BY42" s="272"/>
      <c r="BZ42" s="272"/>
      <c r="CA42" s="272"/>
      <c r="CB42" s="272"/>
      <c r="CC42" s="272"/>
      <c r="CD42" s="272"/>
      <c r="CE42" s="272"/>
      <c r="CF42" s="272"/>
      <c r="CG42" s="272"/>
      <c r="CH42" s="272"/>
      <c r="CI42" s="272"/>
      <c r="CJ42" s="272"/>
      <c r="CK42" s="272"/>
      <c r="CL42" s="272"/>
      <c r="CM42" s="272"/>
      <c r="CN42" s="272"/>
      <c r="CO42" s="272"/>
      <c r="CP42" s="272"/>
      <c r="CQ42" s="272"/>
      <c r="CR42" s="272"/>
      <c r="CS42" s="272"/>
      <c r="CT42" s="272"/>
      <c r="CU42" s="272"/>
      <c r="CV42" s="272"/>
      <c r="CW42" s="272"/>
      <c r="CX42" s="272"/>
      <c r="CY42" s="272"/>
      <c r="CZ42" s="272"/>
      <c r="DA42" s="272"/>
      <c r="DB42" s="272"/>
      <c r="DC42" s="272"/>
      <c r="DD42" s="272"/>
      <c r="DE42" s="272"/>
      <c r="DF42" s="272"/>
      <c r="DG42" s="272"/>
      <c r="DH42" s="272"/>
      <c r="DI42" s="272"/>
      <c r="DJ42" s="272"/>
      <c r="DK42" s="272"/>
      <c r="DL42" s="272"/>
      <c r="DM42" s="272"/>
      <c r="DN42" s="272"/>
      <c r="DO42" s="272"/>
      <c r="DP42" s="272"/>
      <c r="DQ42" s="272"/>
      <c r="DR42" s="272"/>
      <c r="DS42" s="272"/>
      <c r="DT42" s="272"/>
      <c r="DU42" s="272"/>
      <c r="DV42" s="272"/>
      <c r="DW42" s="272"/>
      <c r="DX42" s="272"/>
      <c r="DY42" s="272"/>
      <c r="DZ42" s="272"/>
      <c r="EA42" s="272"/>
      <c r="EB42" s="272"/>
      <c r="EC42" s="272"/>
      <c r="ED42" s="272"/>
      <c r="EE42" s="272"/>
      <c r="EF42" s="272"/>
      <c r="EG42" s="272"/>
      <c r="EH42" s="272"/>
      <c r="EI42" s="272"/>
      <c r="EJ42" s="272"/>
      <c r="EK42" s="272"/>
      <c r="EL42" s="272"/>
      <c r="EM42" s="272"/>
      <c r="EN42" s="272"/>
      <c r="EO42" s="272"/>
      <c r="EP42" s="272"/>
      <c r="EQ42" s="272"/>
      <c r="ER42" s="272"/>
      <c r="ES42" s="272"/>
      <c r="ET42" s="272"/>
      <c r="EU42" s="272"/>
      <c r="EV42" s="272"/>
      <c r="EW42" s="272"/>
      <c r="EX42" s="272"/>
      <c r="EY42" s="272"/>
      <c r="EZ42" s="272"/>
      <c r="FA42" s="272"/>
      <c r="FB42" s="272"/>
      <c r="FC42" s="272"/>
      <c r="FD42" s="272"/>
      <c r="FE42" s="272"/>
      <c r="FF42" s="272"/>
      <c r="FG42" s="272"/>
      <c r="FH42" s="272"/>
      <c r="FI42" s="272"/>
      <c r="FJ42" s="272"/>
      <c r="FK42" s="272"/>
      <c r="FL42" s="272"/>
      <c r="FM42" s="272"/>
      <c r="FN42" s="272"/>
      <c r="FO42" s="272"/>
      <c r="FP42" s="272"/>
      <c r="FQ42" s="272"/>
      <c r="FR42" s="272"/>
      <c r="FS42" s="272"/>
      <c r="FT42" s="272"/>
      <c r="FU42" s="272"/>
      <c r="FV42" s="272"/>
      <c r="FW42" s="272"/>
      <c r="FX42" s="272"/>
      <c r="FY42" s="272"/>
      <c r="FZ42" s="272"/>
      <c r="GA42" s="272"/>
      <c r="GB42" s="272"/>
      <c r="GC42" s="272"/>
      <c r="GD42" s="272"/>
      <c r="GE42" s="272"/>
      <c r="GF42" s="272"/>
      <c r="GG42" s="272"/>
      <c r="GH42" s="272"/>
      <c r="GI42" s="272"/>
      <c r="GJ42" s="272"/>
      <c r="GK42" s="272"/>
      <c r="GL42" s="272"/>
      <c r="GM42" s="272"/>
      <c r="GN42" s="272"/>
      <c r="GO42" s="272"/>
      <c r="GP42" s="272"/>
      <c r="GQ42" s="272"/>
      <c r="GR42" s="272"/>
      <c r="GS42" s="272"/>
      <c r="GT42" s="272"/>
      <c r="GU42" s="272"/>
      <c r="GV42" s="272"/>
      <c r="GW42" s="272"/>
      <c r="GX42" s="272"/>
      <c r="GY42" s="272"/>
      <c r="GZ42" s="272"/>
      <c r="HA42" s="272"/>
      <c r="HB42" s="272"/>
      <c r="HC42" s="272"/>
      <c r="HD42" s="272"/>
      <c r="HE42" s="272"/>
      <c r="HF42" s="272"/>
      <c r="HG42" s="272"/>
      <c r="HH42" s="272"/>
      <c r="HI42" s="272"/>
      <c r="HJ42" s="272"/>
      <c r="HK42" s="272"/>
      <c r="HL42" s="272"/>
      <c r="HM42" s="272"/>
      <c r="HN42" s="272"/>
      <c r="HO42" s="272"/>
      <c r="HP42" s="272"/>
      <c r="HQ42" s="272"/>
      <c r="HR42" s="272"/>
      <c r="HS42" s="272"/>
      <c r="HT42" s="272"/>
      <c r="HU42" s="272"/>
      <c r="HV42" s="272"/>
      <c r="HW42" s="272"/>
      <c r="HX42" s="272"/>
      <c r="HY42" s="272"/>
      <c r="HZ42" s="272"/>
      <c r="IA42" s="272"/>
      <c r="IB42" s="272"/>
      <c r="IC42" s="272"/>
      <c r="ID42" s="272"/>
      <c r="IE42" s="272"/>
      <c r="IF42" s="272"/>
      <c r="IG42" s="272"/>
      <c r="IH42" s="272"/>
      <c r="II42" s="272"/>
      <c r="IJ42" s="272"/>
      <c r="IK42" s="272"/>
      <c r="IL42" s="272"/>
      <c r="IM42" s="272"/>
      <c r="IN42" s="272"/>
      <c r="IO42" s="272"/>
      <c r="IP42" s="272"/>
      <c r="IQ42" s="272"/>
      <c r="IR42" s="272"/>
      <c r="IS42" s="272"/>
      <c r="IT42" s="272"/>
      <c r="IU42" s="272"/>
      <c r="IV42" s="272"/>
    </row>
    <row r="43" spans="1:256" s="375" customFormat="1" ht="15" customHeight="1">
      <c r="A43" s="278"/>
      <c r="B43" s="278"/>
      <c r="C43" s="279"/>
      <c r="D43" s="484"/>
      <c r="E43" s="299"/>
      <c r="F43" s="299"/>
      <c r="G43" s="274"/>
      <c r="H43" s="274"/>
      <c r="I43" s="272"/>
      <c r="J43" s="273"/>
      <c r="K43" s="272"/>
      <c r="L43" s="272"/>
      <c r="M43" s="273"/>
      <c r="N43" s="272"/>
      <c r="O43" s="272"/>
      <c r="P43" s="272"/>
      <c r="Q43" s="272"/>
      <c r="R43" s="272"/>
      <c r="S43" s="272"/>
      <c r="T43" s="272"/>
      <c r="U43" s="272"/>
      <c r="V43" s="272"/>
      <c r="W43" s="272"/>
      <c r="X43" s="272"/>
      <c r="Y43" s="272"/>
      <c r="Z43" s="272"/>
      <c r="AA43" s="272"/>
      <c r="AB43" s="272"/>
      <c r="AC43" s="272"/>
      <c r="AD43" s="272"/>
      <c r="AE43" s="272"/>
      <c r="AF43" s="272"/>
      <c r="AG43" s="272"/>
      <c r="AH43" s="272"/>
      <c r="AI43" s="272"/>
      <c r="AJ43" s="272"/>
      <c r="AK43" s="272"/>
      <c r="AL43" s="272"/>
      <c r="AM43" s="272"/>
      <c r="AN43" s="272"/>
      <c r="AO43" s="272"/>
      <c r="AP43" s="272"/>
      <c r="AQ43" s="272"/>
      <c r="AR43" s="272"/>
      <c r="AS43" s="272"/>
      <c r="AT43" s="272"/>
      <c r="AU43" s="272"/>
      <c r="AV43" s="272"/>
      <c r="AW43" s="272"/>
      <c r="AX43" s="272"/>
      <c r="AY43" s="272"/>
      <c r="AZ43" s="272"/>
      <c r="BA43" s="272"/>
      <c r="BB43" s="272"/>
      <c r="BC43" s="272"/>
      <c r="BD43" s="272"/>
      <c r="BE43" s="272"/>
      <c r="BF43" s="272"/>
      <c r="BG43" s="272"/>
      <c r="BH43" s="272"/>
      <c r="BI43" s="272"/>
      <c r="BJ43" s="272"/>
      <c r="BK43" s="272"/>
      <c r="BL43" s="272"/>
      <c r="BM43" s="272"/>
      <c r="BN43" s="272"/>
      <c r="BO43" s="272"/>
      <c r="BP43" s="272"/>
      <c r="BQ43" s="272"/>
      <c r="BR43" s="272"/>
      <c r="BS43" s="272"/>
      <c r="BT43" s="272"/>
      <c r="BU43" s="272"/>
      <c r="BV43" s="272"/>
      <c r="BW43" s="272"/>
      <c r="BX43" s="272"/>
      <c r="BY43" s="272"/>
      <c r="BZ43" s="272"/>
      <c r="CA43" s="272"/>
      <c r="CB43" s="272"/>
      <c r="CC43" s="272"/>
      <c r="CD43" s="272"/>
      <c r="CE43" s="272"/>
      <c r="CF43" s="272"/>
      <c r="CG43" s="272"/>
      <c r="CH43" s="272"/>
      <c r="CI43" s="272"/>
      <c r="CJ43" s="272"/>
      <c r="CK43" s="272"/>
      <c r="CL43" s="272"/>
      <c r="CM43" s="272"/>
      <c r="CN43" s="272"/>
      <c r="CO43" s="272"/>
      <c r="CP43" s="272"/>
      <c r="CQ43" s="272"/>
      <c r="CR43" s="272"/>
      <c r="CS43" s="272"/>
      <c r="CT43" s="272"/>
      <c r="CU43" s="272"/>
      <c r="CV43" s="272"/>
      <c r="CW43" s="272"/>
      <c r="CX43" s="272"/>
      <c r="CY43" s="272"/>
      <c r="CZ43" s="272"/>
      <c r="DA43" s="272"/>
      <c r="DB43" s="272"/>
      <c r="DC43" s="272"/>
      <c r="DD43" s="272"/>
      <c r="DE43" s="272"/>
      <c r="DF43" s="272"/>
      <c r="DG43" s="272"/>
      <c r="DH43" s="272"/>
      <c r="DI43" s="272"/>
      <c r="DJ43" s="272"/>
      <c r="DK43" s="272"/>
      <c r="DL43" s="272"/>
      <c r="DM43" s="272"/>
      <c r="DN43" s="272"/>
      <c r="DO43" s="272"/>
      <c r="DP43" s="272"/>
      <c r="DQ43" s="272"/>
      <c r="DR43" s="272"/>
      <c r="DS43" s="272"/>
      <c r="DT43" s="272"/>
      <c r="DU43" s="272"/>
      <c r="DV43" s="272"/>
      <c r="DW43" s="272"/>
      <c r="DX43" s="272"/>
      <c r="DY43" s="272"/>
      <c r="DZ43" s="272"/>
      <c r="EA43" s="272"/>
      <c r="EB43" s="272"/>
      <c r="EC43" s="272"/>
      <c r="ED43" s="272"/>
      <c r="EE43" s="272"/>
      <c r="EF43" s="272"/>
      <c r="EG43" s="272"/>
      <c r="EH43" s="272"/>
      <c r="EI43" s="272"/>
      <c r="EJ43" s="272"/>
      <c r="EK43" s="272"/>
      <c r="EL43" s="272"/>
      <c r="EM43" s="272"/>
      <c r="EN43" s="272"/>
      <c r="EO43" s="272"/>
      <c r="EP43" s="272"/>
      <c r="EQ43" s="272"/>
      <c r="ER43" s="272"/>
      <c r="ES43" s="272"/>
      <c r="ET43" s="272"/>
      <c r="EU43" s="272"/>
      <c r="EV43" s="272"/>
      <c r="EW43" s="272"/>
      <c r="EX43" s="272"/>
      <c r="EY43" s="272"/>
      <c r="EZ43" s="272"/>
      <c r="FA43" s="272"/>
      <c r="FB43" s="272"/>
      <c r="FC43" s="272"/>
      <c r="FD43" s="272"/>
      <c r="FE43" s="272"/>
      <c r="FF43" s="272"/>
      <c r="FG43" s="272"/>
      <c r="FH43" s="272"/>
      <c r="FI43" s="272"/>
      <c r="FJ43" s="272"/>
      <c r="FK43" s="272"/>
      <c r="FL43" s="272"/>
      <c r="FM43" s="272"/>
      <c r="FN43" s="272"/>
      <c r="FO43" s="272"/>
      <c r="FP43" s="272"/>
      <c r="FQ43" s="272"/>
      <c r="FR43" s="272"/>
      <c r="FS43" s="272"/>
      <c r="FT43" s="272"/>
      <c r="FU43" s="272"/>
      <c r="FV43" s="272"/>
      <c r="FW43" s="272"/>
      <c r="FX43" s="272"/>
      <c r="FY43" s="272"/>
      <c r="FZ43" s="272"/>
      <c r="GA43" s="272"/>
      <c r="GB43" s="272"/>
      <c r="GC43" s="272"/>
      <c r="GD43" s="272"/>
      <c r="GE43" s="272"/>
      <c r="GF43" s="272"/>
      <c r="GG43" s="272"/>
      <c r="GH43" s="272"/>
      <c r="GI43" s="272"/>
      <c r="GJ43" s="272"/>
      <c r="GK43" s="272"/>
      <c r="GL43" s="272"/>
      <c r="GM43" s="272"/>
      <c r="GN43" s="272"/>
      <c r="GO43" s="272"/>
      <c r="GP43" s="272"/>
      <c r="GQ43" s="272"/>
      <c r="GR43" s="272"/>
      <c r="GS43" s="272"/>
      <c r="GT43" s="272"/>
      <c r="GU43" s="272"/>
      <c r="GV43" s="272"/>
      <c r="GW43" s="272"/>
      <c r="GX43" s="272"/>
      <c r="GY43" s="272"/>
      <c r="GZ43" s="272"/>
      <c r="HA43" s="272"/>
      <c r="HB43" s="272"/>
      <c r="HC43" s="272"/>
      <c r="HD43" s="272"/>
      <c r="HE43" s="272"/>
      <c r="HF43" s="272"/>
      <c r="HG43" s="272"/>
      <c r="HH43" s="272"/>
      <c r="HI43" s="272"/>
      <c r="HJ43" s="272"/>
      <c r="HK43" s="272"/>
      <c r="HL43" s="272"/>
      <c r="HM43" s="272"/>
      <c r="HN43" s="272"/>
      <c r="HO43" s="272"/>
      <c r="HP43" s="272"/>
      <c r="HQ43" s="272"/>
      <c r="HR43" s="272"/>
      <c r="HS43" s="272"/>
      <c r="HT43" s="272"/>
      <c r="HU43" s="272"/>
      <c r="HV43" s="272"/>
      <c r="HW43" s="272"/>
      <c r="HX43" s="272"/>
      <c r="HY43" s="272"/>
      <c r="HZ43" s="272"/>
      <c r="IA43" s="272"/>
      <c r="IB43" s="272"/>
      <c r="IC43" s="272"/>
      <c r="ID43" s="272"/>
      <c r="IE43" s="272"/>
      <c r="IF43" s="272"/>
      <c r="IG43" s="272"/>
      <c r="IH43" s="272"/>
      <c r="II43" s="272"/>
      <c r="IJ43" s="272"/>
      <c r="IK43" s="272"/>
      <c r="IL43" s="272"/>
      <c r="IM43" s="272"/>
      <c r="IN43" s="272"/>
      <c r="IO43" s="272"/>
      <c r="IP43" s="272"/>
      <c r="IQ43" s="272"/>
      <c r="IR43" s="272"/>
      <c r="IS43" s="272"/>
      <c r="IT43" s="272"/>
      <c r="IU43" s="272"/>
      <c r="IV43" s="272"/>
    </row>
    <row r="44" spans="1:256" s="375" customFormat="1" ht="15" customHeight="1">
      <c r="A44" s="278"/>
      <c r="B44" s="278"/>
      <c r="C44" s="279"/>
      <c r="D44" s="484"/>
      <c r="E44" s="299"/>
      <c r="F44" s="299"/>
      <c r="G44" s="274"/>
      <c r="H44" s="274"/>
      <c r="I44" s="272"/>
      <c r="J44" s="273"/>
      <c r="K44" s="272"/>
      <c r="L44" s="272"/>
      <c r="M44" s="273"/>
      <c r="N44" s="272"/>
      <c r="O44" s="272"/>
      <c r="P44" s="272"/>
      <c r="Q44" s="272"/>
      <c r="R44" s="272"/>
      <c r="S44" s="272"/>
      <c r="T44" s="272"/>
      <c r="U44" s="272"/>
      <c r="V44" s="272"/>
      <c r="W44" s="272"/>
      <c r="X44" s="272"/>
      <c r="Y44" s="272"/>
      <c r="Z44" s="272"/>
      <c r="AA44" s="272"/>
      <c r="AB44" s="272"/>
      <c r="AC44" s="272"/>
      <c r="AD44" s="272"/>
      <c r="AE44" s="272"/>
      <c r="AF44" s="272"/>
      <c r="AG44" s="272"/>
      <c r="AH44" s="272"/>
      <c r="AI44" s="272"/>
      <c r="AJ44" s="272"/>
      <c r="AK44" s="272"/>
      <c r="AL44" s="272"/>
      <c r="AM44" s="272"/>
      <c r="AN44" s="272"/>
      <c r="AO44" s="272"/>
      <c r="AP44" s="272"/>
      <c r="AQ44" s="272"/>
      <c r="AR44" s="272"/>
      <c r="AS44" s="272"/>
      <c r="AT44" s="272"/>
      <c r="AU44" s="272"/>
      <c r="AV44" s="272"/>
      <c r="AW44" s="272"/>
      <c r="AX44" s="272"/>
      <c r="AY44" s="272"/>
      <c r="AZ44" s="272"/>
      <c r="BA44" s="272"/>
      <c r="BB44" s="272"/>
      <c r="BC44" s="272"/>
      <c r="BD44" s="272"/>
      <c r="BE44" s="272"/>
      <c r="BF44" s="272"/>
      <c r="BG44" s="272"/>
      <c r="BH44" s="272"/>
      <c r="BI44" s="272"/>
      <c r="BJ44" s="272"/>
      <c r="BK44" s="272"/>
      <c r="BL44" s="272"/>
      <c r="BM44" s="272"/>
      <c r="BN44" s="272"/>
      <c r="BO44" s="272"/>
      <c r="BP44" s="272"/>
      <c r="BQ44" s="272"/>
      <c r="BR44" s="272"/>
      <c r="BS44" s="272"/>
      <c r="BT44" s="272"/>
      <c r="BU44" s="272"/>
      <c r="BV44" s="272"/>
      <c r="BW44" s="272"/>
      <c r="BX44" s="272"/>
      <c r="BY44" s="272"/>
      <c r="BZ44" s="272"/>
      <c r="CA44" s="272"/>
      <c r="CB44" s="272"/>
      <c r="CC44" s="272"/>
      <c r="CD44" s="272"/>
      <c r="CE44" s="272"/>
      <c r="CF44" s="272"/>
      <c r="CG44" s="272"/>
      <c r="CH44" s="272"/>
      <c r="CI44" s="272"/>
      <c r="CJ44" s="272"/>
      <c r="CK44" s="272"/>
      <c r="CL44" s="272"/>
      <c r="CM44" s="272"/>
      <c r="CN44" s="272"/>
      <c r="CO44" s="272"/>
      <c r="CP44" s="272"/>
      <c r="CQ44" s="272"/>
      <c r="CR44" s="272"/>
      <c r="CS44" s="272"/>
      <c r="CT44" s="272"/>
      <c r="CU44" s="272"/>
      <c r="CV44" s="272"/>
      <c r="CW44" s="272"/>
      <c r="CX44" s="272"/>
      <c r="CY44" s="272"/>
      <c r="CZ44" s="272"/>
      <c r="DA44" s="272"/>
      <c r="DB44" s="272"/>
      <c r="DC44" s="272"/>
      <c r="DD44" s="272"/>
      <c r="DE44" s="272"/>
      <c r="DF44" s="272"/>
      <c r="DG44" s="272"/>
      <c r="DH44" s="272"/>
      <c r="DI44" s="272"/>
      <c r="DJ44" s="272"/>
      <c r="DK44" s="272"/>
      <c r="DL44" s="272"/>
      <c r="DM44" s="272"/>
      <c r="DN44" s="272"/>
      <c r="DO44" s="272"/>
      <c r="DP44" s="272"/>
      <c r="DQ44" s="272"/>
      <c r="DR44" s="272"/>
      <c r="DS44" s="272"/>
      <c r="DT44" s="272"/>
      <c r="DU44" s="272"/>
      <c r="DV44" s="272"/>
      <c r="DW44" s="272"/>
      <c r="DX44" s="272"/>
      <c r="DY44" s="272"/>
      <c r="DZ44" s="272"/>
      <c r="EA44" s="272"/>
      <c r="EB44" s="272"/>
      <c r="EC44" s="272"/>
      <c r="ED44" s="272"/>
      <c r="EE44" s="272"/>
      <c r="EF44" s="272"/>
      <c r="EG44" s="272"/>
      <c r="EH44" s="272"/>
      <c r="EI44" s="272"/>
      <c r="EJ44" s="272"/>
      <c r="EK44" s="272"/>
      <c r="EL44" s="272"/>
      <c r="EM44" s="272"/>
      <c r="EN44" s="272"/>
      <c r="EO44" s="272"/>
      <c r="EP44" s="272"/>
      <c r="EQ44" s="272"/>
      <c r="ER44" s="272"/>
      <c r="ES44" s="272"/>
      <c r="ET44" s="272"/>
      <c r="EU44" s="272"/>
      <c r="EV44" s="272"/>
      <c r="EW44" s="272"/>
      <c r="EX44" s="272"/>
      <c r="EY44" s="272"/>
      <c r="EZ44" s="272"/>
      <c r="FA44" s="272"/>
      <c r="FB44" s="272"/>
      <c r="FC44" s="272"/>
      <c r="FD44" s="272"/>
      <c r="FE44" s="272"/>
      <c r="FF44" s="272"/>
      <c r="FG44" s="272"/>
      <c r="FH44" s="272"/>
      <c r="FI44" s="272"/>
      <c r="FJ44" s="272"/>
      <c r="FK44" s="272"/>
      <c r="FL44" s="272"/>
      <c r="FM44" s="272"/>
      <c r="FN44" s="272"/>
      <c r="FO44" s="272"/>
      <c r="FP44" s="272"/>
      <c r="FQ44" s="272"/>
      <c r="FR44" s="272"/>
      <c r="FS44" s="272"/>
      <c r="FT44" s="272"/>
      <c r="FU44" s="272"/>
      <c r="FV44" s="272"/>
      <c r="FW44" s="272"/>
      <c r="FX44" s="272"/>
      <c r="FY44" s="272"/>
      <c r="FZ44" s="272"/>
      <c r="GA44" s="272"/>
      <c r="GB44" s="272"/>
      <c r="GC44" s="272"/>
      <c r="GD44" s="272"/>
      <c r="GE44" s="272"/>
      <c r="GF44" s="272"/>
      <c r="GG44" s="272"/>
      <c r="GH44" s="272"/>
      <c r="GI44" s="272"/>
      <c r="GJ44" s="272"/>
      <c r="GK44" s="272"/>
      <c r="GL44" s="272"/>
      <c r="GM44" s="272"/>
      <c r="GN44" s="272"/>
      <c r="GO44" s="272"/>
      <c r="GP44" s="272"/>
      <c r="GQ44" s="272"/>
      <c r="GR44" s="272"/>
      <c r="GS44" s="272"/>
      <c r="GT44" s="272"/>
      <c r="GU44" s="272"/>
      <c r="GV44" s="272"/>
      <c r="GW44" s="272"/>
      <c r="GX44" s="272"/>
      <c r="GY44" s="272"/>
      <c r="GZ44" s="272"/>
      <c r="HA44" s="272"/>
      <c r="HB44" s="272"/>
      <c r="HC44" s="272"/>
      <c r="HD44" s="272"/>
      <c r="HE44" s="272"/>
      <c r="HF44" s="272"/>
      <c r="HG44" s="272"/>
      <c r="HH44" s="272"/>
      <c r="HI44" s="272"/>
      <c r="HJ44" s="272"/>
      <c r="HK44" s="272"/>
      <c r="HL44" s="272"/>
      <c r="HM44" s="272"/>
      <c r="HN44" s="272"/>
      <c r="HO44" s="272"/>
      <c r="HP44" s="272"/>
      <c r="HQ44" s="272"/>
      <c r="HR44" s="272"/>
      <c r="HS44" s="272"/>
      <c r="HT44" s="272"/>
      <c r="HU44" s="272"/>
      <c r="HV44" s="272"/>
      <c r="HW44" s="272"/>
      <c r="HX44" s="272"/>
      <c r="HY44" s="272"/>
      <c r="HZ44" s="272"/>
      <c r="IA44" s="272"/>
      <c r="IB44" s="272"/>
      <c r="IC44" s="272"/>
      <c r="ID44" s="272"/>
      <c r="IE44" s="272"/>
      <c r="IF44" s="272"/>
      <c r="IG44" s="272"/>
      <c r="IH44" s="272"/>
      <c r="II44" s="272"/>
      <c r="IJ44" s="272"/>
      <c r="IK44" s="272"/>
      <c r="IL44" s="272"/>
      <c r="IM44" s="272"/>
      <c r="IN44" s="272"/>
      <c r="IO44" s="272"/>
      <c r="IP44" s="272"/>
      <c r="IQ44" s="272"/>
      <c r="IR44" s="272"/>
      <c r="IS44" s="272"/>
      <c r="IT44" s="272"/>
      <c r="IU44" s="272"/>
      <c r="IV44" s="272"/>
    </row>
    <row r="45" spans="1:256" s="375" customFormat="1" ht="15" customHeight="1">
      <c r="A45" s="278"/>
      <c r="B45" s="278"/>
      <c r="C45" s="279"/>
      <c r="D45" s="484"/>
      <c r="E45" s="299"/>
      <c r="F45" s="299"/>
      <c r="G45" s="274"/>
      <c r="H45" s="274"/>
      <c r="I45" s="272"/>
      <c r="J45" s="273"/>
      <c r="K45" s="272"/>
      <c r="L45" s="272"/>
      <c r="M45" s="273"/>
      <c r="N45" s="272"/>
      <c r="O45" s="272"/>
      <c r="P45" s="272"/>
      <c r="Q45" s="272"/>
      <c r="R45" s="272"/>
      <c r="S45" s="272"/>
      <c r="T45" s="272"/>
      <c r="U45" s="272"/>
      <c r="V45" s="272"/>
      <c r="W45" s="272"/>
      <c r="X45" s="272"/>
      <c r="Y45" s="272"/>
      <c r="Z45" s="272"/>
      <c r="AA45" s="272"/>
      <c r="AB45" s="272"/>
      <c r="AC45" s="272"/>
      <c r="AD45" s="272"/>
      <c r="AE45" s="272"/>
      <c r="AF45" s="272"/>
      <c r="AG45" s="272"/>
      <c r="AH45" s="272"/>
      <c r="AI45" s="272"/>
      <c r="AJ45" s="272"/>
      <c r="AK45" s="272"/>
      <c r="AL45" s="272"/>
      <c r="AM45" s="272"/>
      <c r="AN45" s="272"/>
      <c r="AO45" s="272"/>
      <c r="AP45" s="272"/>
      <c r="AQ45" s="272"/>
      <c r="AR45" s="272"/>
      <c r="AS45" s="272"/>
      <c r="AT45" s="272"/>
      <c r="AU45" s="272"/>
      <c r="AV45" s="272"/>
      <c r="AW45" s="272"/>
      <c r="AX45" s="272"/>
      <c r="AY45" s="272"/>
      <c r="AZ45" s="272"/>
      <c r="BA45" s="272"/>
      <c r="BB45" s="272"/>
      <c r="BC45" s="272"/>
      <c r="BD45" s="272"/>
      <c r="BE45" s="272"/>
      <c r="BF45" s="272"/>
      <c r="BG45" s="272"/>
      <c r="BH45" s="272"/>
      <c r="BI45" s="272"/>
      <c r="BJ45" s="272"/>
      <c r="BK45" s="272"/>
      <c r="BL45" s="272"/>
      <c r="BM45" s="272"/>
      <c r="BN45" s="272"/>
      <c r="BO45" s="272"/>
      <c r="BP45" s="272"/>
      <c r="BQ45" s="272"/>
      <c r="BR45" s="272"/>
      <c r="BS45" s="272"/>
      <c r="BT45" s="272"/>
      <c r="BU45" s="272"/>
      <c r="BV45" s="272"/>
      <c r="BW45" s="272"/>
      <c r="BX45" s="272"/>
      <c r="BY45" s="272"/>
      <c r="BZ45" s="272"/>
      <c r="CA45" s="272"/>
      <c r="CB45" s="272"/>
      <c r="CC45" s="272"/>
      <c r="CD45" s="272"/>
      <c r="CE45" s="272"/>
      <c r="CF45" s="272"/>
      <c r="CG45" s="272"/>
      <c r="CH45" s="272"/>
      <c r="CI45" s="272"/>
      <c r="CJ45" s="272"/>
      <c r="CK45" s="272"/>
      <c r="CL45" s="272"/>
      <c r="CM45" s="272"/>
      <c r="CN45" s="272"/>
      <c r="CO45" s="272"/>
      <c r="CP45" s="272"/>
      <c r="CQ45" s="272"/>
      <c r="CR45" s="272"/>
      <c r="CS45" s="272"/>
      <c r="CT45" s="272"/>
      <c r="CU45" s="272"/>
      <c r="CV45" s="272"/>
      <c r="CW45" s="272"/>
      <c r="CX45" s="272"/>
      <c r="CY45" s="272"/>
      <c r="CZ45" s="272"/>
      <c r="DA45" s="272"/>
      <c r="DB45" s="272"/>
      <c r="DC45" s="272"/>
      <c r="DD45" s="272"/>
      <c r="DE45" s="272"/>
      <c r="DF45" s="272"/>
      <c r="DG45" s="272"/>
      <c r="DH45" s="272"/>
      <c r="DI45" s="272"/>
      <c r="DJ45" s="272"/>
      <c r="DK45" s="272"/>
      <c r="DL45" s="272"/>
      <c r="DM45" s="272"/>
      <c r="DN45" s="272"/>
      <c r="DO45" s="272"/>
      <c r="DP45" s="272"/>
      <c r="DQ45" s="272"/>
      <c r="DR45" s="272"/>
      <c r="DS45" s="272"/>
      <c r="DT45" s="272"/>
      <c r="DU45" s="272"/>
      <c r="DV45" s="272"/>
      <c r="DW45" s="272"/>
      <c r="DX45" s="272"/>
      <c r="DY45" s="272"/>
      <c r="DZ45" s="272"/>
      <c r="EA45" s="272"/>
      <c r="EB45" s="272"/>
      <c r="EC45" s="272"/>
      <c r="ED45" s="272"/>
      <c r="EE45" s="272"/>
      <c r="EF45" s="272"/>
      <c r="EG45" s="272"/>
      <c r="EH45" s="272"/>
      <c r="EI45" s="272"/>
      <c r="EJ45" s="272"/>
      <c r="EK45" s="272"/>
      <c r="EL45" s="272"/>
      <c r="EM45" s="272"/>
      <c r="EN45" s="272"/>
      <c r="EO45" s="272"/>
      <c r="EP45" s="272"/>
      <c r="EQ45" s="272"/>
      <c r="ER45" s="272"/>
      <c r="ES45" s="272"/>
      <c r="ET45" s="272"/>
      <c r="EU45" s="272"/>
      <c r="EV45" s="272"/>
      <c r="EW45" s="272"/>
      <c r="EX45" s="272"/>
      <c r="EY45" s="272"/>
      <c r="EZ45" s="272"/>
      <c r="FA45" s="272"/>
      <c r="FB45" s="272"/>
      <c r="FC45" s="272"/>
      <c r="FD45" s="272"/>
      <c r="FE45" s="272"/>
      <c r="FF45" s="272"/>
      <c r="FG45" s="272"/>
      <c r="FH45" s="272"/>
      <c r="FI45" s="272"/>
      <c r="FJ45" s="272"/>
      <c r="FK45" s="272"/>
      <c r="FL45" s="272"/>
      <c r="FM45" s="272"/>
      <c r="FN45" s="272"/>
      <c r="FO45" s="272"/>
      <c r="FP45" s="272"/>
      <c r="FQ45" s="272"/>
      <c r="FR45" s="272"/>
      <c r="FS45" s="272"/>
      <c r="FT45" s="272"/>
      <c r="FU45" s="272"/>
      <c r="FV45" s="272"/>
      <c r="FW45" s="272"/>
      <c r="FX45" s="272"/>
      <c r="FY45" s="272"/>
      <c r="FZ45" s="272"/>
      <c r="GA45" s="272"/>
      <c r="GB45" s="272"/>
      <c r="GC45" s="272"/>
      <c r="GD45" s="272"/>
      <c r="GE45" s="272"/>
      <c r="GF45" s="272"/>
      <c r="GG45" s="272"/>
      <c r="GH45" s="272"/>
      <c r="GI45" s="272"/>
      <c r="GJ45" s="272"/>
      <c r="GK45" s="272"/>
      <c r="GL45" s="272"/>
      <c r="GM45" s="272"/>
      <c r="GN45" s="272"/>
      <c r="GO45" s="272"/>
      <c r="GP45" s="272"/>
      <c r="GQ45" s="272"/>
      <c r="GR45" s="272"/>
      <c r="GS45" s="272"/>
      <c r="GT45" s="272"/>
      <c r="GU45" s="272"/>
      <c r="GV45" s="272"/>
      <c r="GW45" s="272"/>
      <c r="GX45" s="272"/>
      <c r="GY45" s="272"/>
      <c r="GZ45" s="272"/>
      <c r="HA45" s="272"/>
      <c r="HB45" s="272"/>
      <c r="HC45" s="272"/>
      <c r="HD45" s="272"/>
      <c r="HE45" s="272"/>
      <c r="HF45" s="272"/>
      <c r="HG45" s="272"/>
      <c r="HH45" s="272"/>
      <c r="HI45" s="272"/>
      <c r="HJ45" s="272"/>
      <c r="HK45" s="272"/>
      <c r="HL45" s="272"/>
      <c r="HM45" s="272"/>
      <c r="HN45" s="272"/>
      <c r="HO45" s="272"/>
      <c r="HP45" s="272"/>
      <c r="HQ45" s="272"/>
      <c r="HR45" s="272"/>
      <c r="HS45" s="272"/>
      <c r="HT45" s="272"/>
      <c r="HU45" s="272"/>
      <c r="HV45" s="272"/>
      <c r="HW45" s="272"/>
      <c r="HX45" s="272"/>
      <c r="HY45" s="272"/>
      <c r="HZ45" s="272"/>
      <c r="IA45" s="272"/>
      <c r="IB45" s="272"/>
      <c r="IC45" s="272"/>
      <c r="ID45" s="272"/>
      <c r="IE45" s="272"/>
      <c r="IF45" s="272"/>
      <c r="IG45" s="272"/>
      <c r="IH45" s="272"/>
      <c r="II45" s="272"/>
      <c r="IJ45" s="272"/>
      <c r="IK45" s="272"/>
      <c r="IL45" s="272"/>
      <c r="IM45" s="272"/>
      <c r="IN45" s="272"/>
      <c r="IO45" s="272"/>
      <c r="IP45" s="272"/>
      <c r="IQ45" s="272"/>
      <c r="IR45" s="272"/>
      <c r="IS45" s="272"/>
      <c r="IT45" s="272"/>
      <c r="IU45" s="272"/>
      <c r="IV45" s="272"/>
    </row>
    <row r="46" spans="1:256" s="375" customFormat="1" ht="15" customHeight="1">
      <c r="A46" s="278"/>
      <c r="B46" s="278"/>
      <c r="C46" s="279"/>
      <c r="D46" s="484"/>
      <c r="E46" s="299"/>
      <c r="F46" s="299"/>
      <c r="G46" s="274"/>
      <c r="H46" s="274"/>
      <c r="I46" s="272"/>
      <c r="J46" s="273"/>
      <c r="K46" s="272"/>
      <c r="L46" s="272"/>
      <c r="M46" s="273"/>
      <c r="N46" s="272"/>
      <c r="O46" s="272"/>
      <c r="P46" s="272"/>
      <c r="Q46" s="272"/>
      <c r="R46" s="272"/>
      <c r="S46" s="272"/>
      <c r="T46" s="272"/>
      <c r="U46" s="272"/>
      <c r="V46" s="272"/>
      <c r="W46" s="272"/>
      <c r="X46" s="272"/>
      <c r="Y46" s="272"/>
      <c r="Z46" s="272"/>
      <c r="AA46" s="272"/>
      <c r="AB46" s="272"/>
      <c r="AC46" s="272"/>
      <c r="AD46" s="272"/>
      <c r="AE46" s="272"/>
      <c r="AF46" s="272"/>
      <c r="AG46" s="272"/>
      <c r="AH46" s="272"/>
      <c r="AI46" s="272"/>
      <c r="AJ46" s="272"/>
      <c r="AK46" s="272"/>
      <c r="AL46" s="272"/>
      <c r="AM46" s="272"/>
      <c r="AN46" s="272"/>
      <c r="AO46" s="272"/>
      <c r="AP46" s="272"/>
      <c r="AQ46" s="272"/>
      <c r="AR46" s="272"/>
      <c r="AS46" s="272"/>
      <c r="AT46" s="272"/>
      <c r="AU46" s="272"/>
      <c r="AV46" s="272"/>
      <c r="AW46" s="272"/>
      <c r="AX46" s="272"/>
      <c r="AY46" s="272"/>
      <c r="AZ46" s="272"/>
      <c r="BA46" s="272"/>
      <c r="BB46" s="272"/>
      <c r="BC46" s="272"/>
      <c r="BD46" s="272"/>
      <c r="BE46" s="272"/>
      <c r="BF46" s="272"/>
      <c r="BG46" s="272"/>
      <c r="BH46" s="272"/>
      <c r="BI46" s="272"/>
      <c r="BJ46" s="272"/>
      <c r="BK46" s="272"/>
      <c r="BL46" s="272"/>
      <c r="BM46" s="272"/>
      <c r="BN46" s="272"/>
      <c r="BO46" s="272"/>
      <c r="BP46" s="272"/>
      <c r="BQ46" s="272"/>
      <c r="BR46" s="272"/>
      <c r="BS46" s="272"/>
      <c r="BT46" s="272"/>
      <c r="BU46" s="272"/>
      <c r="BV46" s="272"/>
      <c r="BW46" s="272"/>
      <c r="BX46" s="272"/>
      <c r="BY46" s="272"/>
      <c r="BZ46" s="272"/>
      <c r="CA46" s="272"/>
      <c r="CB46" s="272"/>
      <c r="CC46" s="272"/>
      <c r="CD46" s="272"/>
      <c r="CE46" s="272"/>
      <c r="CF46" s="272"/>
      <c r="CG46" s="272"/>
      <c r="CH46" s="272"/>
      <c r="CI46" s="272"/>
      <c r="CJ46" s="272"/>
      <c r="CK46" s="272"/>
      <c r="CL46" s="272"/>
      <c r="CM46" s="272"/>
      <c r="CN46" s="272"/>
      <c r="CO46" s="272"/>
      <c r="CP46" s="272"/>
      <c r="CQ46" s="272"/>
      <c r="CR46" s="272"/>
      <c r="CS46" s="272"/>
      <c r="CT46" s="272"/>
      <c r="CU46" s="272"/>
      <c r="CV46" s="272"/>
      <c r="CW46" s="272"/>
      <c r="CX46" s="272"/>
      <c r="CY46" s="272"/>
      <c r="CZ46" s="272"/>
      <c r="DA46" s="272"/>
      <c r="DB46" s="272"/>
      <c r="DC46" s="272"/>
      <c r="DD46" s="272"/>
      <c r="DE46" s="272"/>
      <c r="DF46" s="272"/>
      <c r="DG46" s="272"/>
      <c r="DH46" s="272"/>
      <c r="DI46" s="272"/>
      <c r="DJ46" s="272"/>
      <c r="DK46" s="272"/>
      <c r="DL46" s="272"/>
      <c r="DM46" s="272"/>
      <c r="DN46" s="272"/>
      <c r="DO46" s="272"/>
      <c r="DP46" s="272"/>
      <c r="DQ46" s="272"/>
      <c r="DR46" s="272"/>
      <c r="DS46" s="272"/>
      <c r="DT46" s="272"/>
      <c r="DU46" s="272"/>
      <c r="DV46" s="272"/>
      <c r="DW46" s="272"/>
      <c r="DX46" s="272"/>
      <c r="DY46" s="272"/>
      <c r="DZ46" s="272"/>
      <c r="EA46" s="272"/>
      <c r="EB46" s="272"/>
      <c r="EC46" s="272"/>
      <c r="ED46" s="272"/>
      <c r="EE46" s="272"/>
      <c r="EF46" s="272"/>
      <c r="EG46" s="272"/>
      <c r="EH46" s="272"/>
      <c r="EI46" s="272"/>
      <c r="EJ46" s="272"/>
      <c r="EK46" s="272"/>
      <c r="EL46" s="272"/>
      <c r="EM46" s="272"/>
      <c r="EN46" s="272"/>
      <c r="EO46" s="272"/>
      <c r="EP46" s="272"/>
      <c r="EQ46" s="272"/>
      <c r="ER46" s="272"/>
      <c r="ES46" s="272"/>
      <c r="ET46" s="272"/>
      <c r="EU46" s="272"/>
      <c r="EV46" s="272"/>
      <c r="EW46" s="272"/>
      <c r="EX46" s="272"/>
      <c r="EY46" s="272"/>
      <c r="EZ46" s="272"/>
      <c r="FA46" s="272"/>
      <c r="FB46" s="272"/>
      <c r="FC46" s="272"/>
      <c r="FD46" s="272"/>
      <c r="FE46" s="272"/>
      <c r="FF46" s="272"/>
      <c r="FG46" s="272"/>
      <c r="FH46" s="272"/>
      <c r="FI46" s="272"/>
      <c r="FJ46" s="272"/>
      <c r="FK46" s="272"/>
      <c r="FL46" s="272"/>
      <c r="FM46" s="272"/>
      <c r="FN46" s="272"/>
      <c r="FO46" s="272"/>
      <c r="FP46" s="272"/>
      <c r="FQ46" s="272"/>
      <c r="FR46" s="272"/>
      <c r="FS46" s="272"/>
      <c r="FT46" s="272"/>
      <c r="FU46" s="272"/>
      <c r="FV46" s="272"/>
      <c r="FW46" s="272"/>
      <c r="FX46" s="272"/>
      <c r="FY46" s="272"/>
      <c r="FZ46" s="272"/>
      <c r="GA46" s="272"/>
      <c r="GB46" s="272"/>
      <c r="GC46" s="272"/>
      <c r="GD46" s="272"/>
      <c r="GE46" s="272"/>
      <c r="GF46" s="272"/>
      <c r="GG46" s="272"/>
      <c r="GH46" s="272"/>
      <c r="GI46" s="272"/>
      <c r="GJ46" s="272"/>
      <c r="GK46" s="272"/>
      <c r="GL46" s="272"/>
      <c r="GM46" s="272"/>
      <c r="GN46" s="272"/>
      <c r="GO46" s="272"/>
      <c r="GP46" s="272"/>
      <c r="GQ46" s="272"/>
      <c r="GR46" s="272"/>
      <c r="GS46" s="272"/>
      <c r="GT46" s="272"/>
      <c r="GU46" s="272"/>
      <c r="GV46" s="272"/>
      <c r="GW46" s="272"/>
      <c r="GX46" s="272"/>
      <c r="GY46" s="272"/>
      <c r="GZ46" s="272"/>
      <c r="HA46" s="272"/>
      <c r="HB46" s="272"/>
      <c r="HC46" s="272"/>
      <c r="HD46" s="272"/>
      <c r="HE46" s="272"/>
      <c r="HF46" s="272"/>
      <c r="HG46" s="272"/>
      <c r="HH46" s="272"/>
      <c r="HI46" s="272"/>
      <c r="HJ46" s="272"/>
      <c r="HK46" s="272"/>
      <c r="HL46" s="272"/>
      <c r="HM46" s="272"/>
      <c r="HN46" s="272"/>
      <c r="HO46" s="272"/>
      <c r="HP46" s="272"/>
      <c r="HQ46" s="272"/>
      <c r="HR46" s="272"/>
      <c r="HS46" s="272"/>
      <c r="HT46" s="272"/>
      <c r="HU46" s="272"/>
      <c r="HV46" s="272"/>
      <c r="HW46" s="272"/>
      <c r="HX46" s="272"/>
      <c r="HY46" s="272"/>
      <c r="HZ46" s="272"/>
      <c r="IA46" s="272"/>
      <c r="IB46" s="272"/>
      <c r="IC46" s="272"/>
      <c r="ID46" s="272"/>
      <c r="IE46" s="272"/>
      <c r="IF46" s="272"/>
      <c r="IG46" s="272"/>
      <c r="IH46" s="272"/>
      <c r="II46" s="272"/>
      <c r="IJ46" s="272"/>
      <c r="IK46" s="272"/>
      <c r="IL46" s="272"/>
      <c r="IM46" s="272"/>
      <c r="IN46" s="272"/>
      <c r="IO46" s="272"/>
      <c r="IP46" s="272"/>
      <c r="IQ46" s="272"/>
      <c r="IR46" s="272"/>
      <c r="IS46" s="272"/>
      <c r="IT46" s="272"/>
      <c r="IU46" s="272"/>
      <c r="IV46" s="272"/>
    </row>
    <row r="47" spans="1:256" s="375" customFormat="1" ht="15" customHeight="1">
      <c r="A47" s="278"/>
      <c r="B47" s="278"/>
      <c r="C47" s="279"/>
      <c r="D47" s="484"/>
      <c r="E47" s="299"/>
      <c r="F47" s="299"/>
      <c r="G47" s="274"/>
      <c r="H47" s="274"/>
      <c r="I47" s="272"/>
      <c r="J47" s="273"/>
      <c r="K47" s="272"/>
      <c r="L47" s="272"/>
      <c r="M47" s="273"/>
      <c r="N47" s="272"/>
      <c r="O47" s="272"/>
      <c r="P47" s="272"/>
      <c r="Q47" s="272"/>
      <c r="R47" s="272"/>
      <c r="S47" s="272"/>
      <c r="T47" s="272"/>
      <c r="U47" s="272"/>
      <c r="V47" s="272"/>
      <c r="W47" s="272"/>
      <c r="X47" s="272"/>
      <c r="Y47" s="272"/>
      <c r="Z47" s="272"/>
      <c r="AA47" s="272"/>
      <c r="AB47" s="272"/>
      <c r="AC47" s="272"/>
      <c r="AD47" s="272"/>
      <c r="AE47" s="272"/>
      <c r="AF47" s="272"/>
      <c r="AG47" s="272"/>
      <c r="AH47" s="272"/>
      <c r="AI47" s="272"/>
      <c r="AJ47" s="272"/>
      <c r="AK47" s="272"/>
      <c r="AL47" s="272"/>
      <c r="AM47" s="272"/>
      <c r="AN47" s="272"/>
      <c r="AO47" s="272"/>
      <c r="AP47" s="272"/>
      <c r="AQ47" s="272"/>
      <c r="AR47" s="272"/>
      <c r="AS47" s="272"/>
      <c r="AT47" s="272"/>
      <c r="AU47" s="272"/>
      <c r="AV47" s="272"/>
      <c r="AW47" s="272"/>
      <c r="AX47" s="272"/>
      <c r="AY47" s="272"/>
      <c r="AZ47" s="272"/>
      <c r="BA47" s="272"/>
      <c r="BB47" s="272"/>
      <c r="BC47" s="272"/>
      <c r="BD47" s="272"/>
      <c r="BE47" s="272"/>
      <c r="BF47" s="272"/>
      <c r="BG47" s="272"/>
      <c r="BH47" s="272"/>
      <c r="BI47" s="272"/>
      <c r="BJ47" s="272"/>
      <c r="BK47" s="272"/>
      <c r="BL47" s="272"/>
      <c r="BM47" s="272"/>
      <c r="BN47" s="272"/>
      <c r="BO47" s="272"/>
      <c r="BP47" s="272"/>
      <c r="BQ47" s="272"/>
      <c r="BR47" s="272"/>
      <c r="BS47" s="272"/>
      <c r="BT47" s="272"/>
      <c r="BU47" s="272"/>
      <c r="BV47" s="272"/>
      <c r="BW47" s="272"/>
      <c r="BX47" s="272"/>
      <c r="BY47" s="272"/>
      <c r="BZ47" s="272"/>
      <c r="CA47" s="272"/>
      <c r="CB47" s="272"/>
      <c r="CC47" s="272"/>
      <c r="CD47" s="272"/>
      <c r="CE47" s="272"/>
      <c r="CF47" s="272"/>
      <c r="CG47" s="272"/>
      <c r="CH47" s="272"/>
      <c r="CI47" s="272"/>
      <c r="CJ47" s="272"/>
      <c r="CK47" s="272"/>
      <c r="CL47" s="272"/>
      <c r="CM47" s="272"/>
      <c r="CN47" s="272"/>
      <c r="CO47" s="272"/>
      <c r="CP47" s="272"/>
      <c r="CQ47" s="272"/>
      <c r="CR47" s="272"/>
      <c r="CS47" s="272"/>
      <c r="CT47" s="272"/>
      <c r="CU47" s="272"/>
      <c r="CV47" s="272"/>
      <c r="CW47" s="272"/>
      <c r="CX47" s="272"/>
      <c r="CY47" s="272"/>
      <c r="CZ47" s="272"/>
      <c r="DA47" s="272"/>
      <c r="DB47" s="272"/>
      <c r="DC47" s="272"/>
      <c r="DD47" s="272"/>
      <c r="DE47" s="272"/>
      <c r="DF47" s="272"/>
      <c r="DG47" s="272"/>
      <c r="DH47" s="272"/>
      <c r="DI47" s="272"/>
      <c r="DJ47" s="272"/>
      <c r="DK47" s="272"/>
      <c r="DL47" s="272"/>
      <c r="DM47" s="272"/>
      <c r="DN47" s="272"/>
      <c r="DO47" s="272"/>
      <c r="DP47" s="272"/>
      <c r="DQ47" s="272"/>
      <c r="DR47" s="272"/>
      <c r="DS47" s="272"/>
      <c r="DT47" s="272"/>
      <c r="DU47" s="272"/>
      <c r="DV47" s="272"/>
      <c r="DW47" s="272"/>
      <c r="DX47" s="272"/>
      <c r="DY47" s="272"/>
      <c r="DZ47" s="272"/>
      <c r="EA47" s="272"/>
      <c r="EB47" s="272"/>
      <c r="EC47" s="272"/>
      <c r="ED47" s="272"/>
      <c r="EE47" s="272"/>
      <c r="EF47" s="272"/>
      <c r="EG47" s="272"/>
      <c r="EH47" s="272"/>
      <c r="EI47" s="272"/>
      <c r="EJ47" s="272"/>
      <c r="EK47" s="272"/>
      <c r="EL47" s="272"/>
      <c r="EM47" s="272"/>
      <c r="EN47" s="272"/>
      <c r="EO47" s="272"/>
      <c r="EP47" s="272"/>
      <c r="EQ47" s="272"/>
      <c r="ER47" s="272"/>
      <c r="ES47" s="272"/>
      <c r="ET47" s="272"/>
      <c r="EU47" s="272"/>
      <c r="EV47" s="272"/>
      <c r="EW47" s="272"/>
      <c r="EX47" s="272"/>
      <c r="EY47" s="272"/>
      <c r="EZ47" s="272"/>
      <c r="FA47" s="272"/>
      <c r="FB47" s="272"/>
      <c r="FC47" s="272"/>
      <c r="FD47" s="272"/>
      <c r="FE47" s="272"/>
      <c r="FF47" s="272"/>
      <c r="FG47" s="272"/>
      <c r="FH47" s="272"/>
      <c r="FI47" s="272"/>
      <c r="FJ47" s="272"/>
      <c r="FK47" s="272"/>
      <c r="FL47" s="272"/>
      <c r="FM47" s="272"/>
      <c r="FN47" s="272"/>
      <c r="FO47" s="272"/>
      <c r="FP47" s="272"/>
      <c r="FQ47" s="272"/>
      <c r="FR47" s="272"/>
      <c r="FS47" s="272"/>
      <c r="FT47" s="272"/>
      <c r="FU47" s="272"/>
      <c r="FV47" s="272"/>
      <c r="FW47" s="272"/>
      <c r="FX47" s="272"/>
      <c r="FY47" s="272"/>
      <c r="FZ47" s="272"/>
      <c r="GA47" s="272"/>
      <c r="GB47" s="272"/>
      <c r="GC47" s="272"/>
      <c r="GD47" s="272"/>
      <c r="GE47" s="272"/>
      <c r="GF47" s="272"/>
      <c r="GG47" s="272"/>
      <c r="GH47" s="272"/>
      <c r="GI47" s="272"/>
      <c r="GJ47" s="272"/>
      <c r="GK47" s="272"/>
      <c r="GL47" s="272"/>
      <c r="GM47" s="272"/>
      <c r="GN47" s="272"/>
      <c r="GO47" s="272"/>
      <c r="GP47" s="272"/>
      <c r="GQ47" s="272"/>
      <c r="GR47" s="272"/>
      <c r="GS47" s="272"/>
      <c r="GT47" s="272"/>
      <c r="GU47" s="272"/>
      <c r="GV47" s="272"/>
      <c r="GW47" s="272"/>
      <c r="GX47" s="272"/>
      <c r="GY47" s="272"/>
      <c r="GZ47" s="272"/>
      <c r="HA47" s="272"/>
      <c r="HB47" s="272"/>
      <c r="HC47" s="272"/>
      <c r="HD47" s="272"/>
      <c r="HE47" s="272"/>
      <c r="HF47" s="272"/>
      <c r="HG47" s="272"/>
      <c r="HH47" s="272"/>
      <c r="HI47" s="272"/>
      <c r="HJ47" s="272"/>
      <c r="HK47" s="272"/>
      <c r="HL47" s="272"/>
      <c r="HM47" s="272"/>
      <c r="HN47" s="272"/>
      <c r="HO47" s="272"/>
      <c r="HP47" s="272"/>
      <c r="HQ47" s="272"/>
      <c r="HR47" s="272"/>
      <c r="HS47" s="272"/>
      <c r="HT47" s="272"/>
      <c r="HU47" s="272"/>
      <c r="HV47" s="272"/>
      <c r="HW47" s="272"/>
      <c r="HX47" s="272"/>
      <c r="HY47" s="272"/>
      <c r="HZ47" s="272"/>
      <c r="IA47" s="272"/>
      <c r="IB47" s="272"/>
      <c r="IC47" s="272"/>
      <c r="ID47" s="272"/>
      <c r="IE47" s="272"/>
      <c r="IF47" s="272"/>
      <c r="IG47" s="272"/>
      <c r="IH47" s="272"/>
      <c r="II47" s="272"/>
      <c r="IJ47" s="272"/>
      <c r="IK47" s="272"/>
      <c r="IL47" s="272"/>
      <c r="IM47" s="272"/>
      <c r="IN47" s="272"/>
      <c r="IO47" s="272"/>
      <c r="IP47" s="272"/>
      <c r="IQ47" s="272"/>
      <c r="IR47" s="272"/>
      <c r="IS47" s="272"/>
      <c r="IT47" s="272"/>
      <c r="IU47" s="272"/>
      <c r="IV47" s="272"/>
    </row>
    <row r="48" spans="1:256" s="375" customFormat="1" ht="15" customHeight="1">
      <c r="A48" s="278"/>
      <c r="B48" s="278"/>
      <c r="C48" s="279"/>
      <c r="D48" s="484"/>
      <c r="E48" s="299"/>
      <c r="F48" s="299"/>
      <c r="G48" s="274"/>
      <c r="H48" s="274"/>
      <c r="I48" s="272"/>
      <c r="J48" s="273"/>
      <c r="K48" s="272"/>
      <c r="L48" s="272"/>
      <c r="M48" s="273"/>
      <c r="N48" s="272"/>
      <c r="O48" s="272"/>
      <c r="P48" s="272"/>
      <c r="Q48" s="272"/>
      <c r="R48" s="272"/>
      <c r="S48" s="272"/>
      <c r="T48" s="272"/>
      <c r="U48" s="272"/>
      <c r="V48" s="272"/>
      <c r="W48" s="272"/>
      <c r="X48" s="272"/>
      <c r="Y48" s="272"/>
      <c r="Z48" s="272"/>
      <c r="AA48" s="272"/>
      <c r="AB48" s="272"/>
      <c r="AC48" s="272"/>
      <c r="AD48" s="272"/>
      <c r="AE48" s="272"/>
      <c r="AF48" s="272"/>
      <c r="AG48" s="272"/>
      <c r="AH48" s="272"/>
      <c r="AI48" s="272"/>
      <c r="AJ48" s="272"/>
      <c r="AK48" s="272"/>
      <c r="AL48" s="272"/>
      <c r="AM48" s="272"/>
      <c r="AN48" s="272"/>
      <c r="AO48" s="272"/>
      <c r="AP48" s="272"/>
      <c r="AQ48" s="272"/>
      <c r="AR48" s="272"/>
      <c r="AS48" s="272"/>
      <c r="AT48" s="272"/>
      <c r="AU48" s="272"/>
      <c r="AV48" s="272"/>
      <c r="AW48" s="272"/>
      <c r="AX48" s="272"/>
      <c r="AY48" s="272"/>
      <c r="AZ48" s="272"/>
      <c r="BA48" s="272"/>
      <c r="BB48" s="272"/>
      <c r="BC48" s="272"/>
      <c r="BD48" s="272"/>
      <c r="BE48" s="272"/>
      <c r="BF48" s="272"/>
      <c r="BG48" s="272"/>
      <c r="BH48" s="272"/>
      <c r="BI48" s="272"/>
      <c r="BJ48" s="272"/>
      <c r="BK48" s="272"/>
      <c r="BL48" s="272"/>
      <c r="BM48" s="272"/>
      <c r="BN48" s="272"/>
      <c r="BO48" s="272"/>
      <c r="BP48" s="272"/>
      <c r="BQ48" s="272"/>
      <c r="BR48" s="272"/>
      <c r="BS48" s="272"/>
      <c r="BT48" s="272"/>
      <c r="BU48" s="272"/>
      <c r="BV48" s="272"/>
      <c r="BW48" s="272"/>
      <c r="BX48" s="272"/>
      <c r="BY48" s="272"/>
      <c r="BZ48" s="272"/>
      <c r="CA48" s="272"/>
      <c r="CB48" s="272"/>
      <c r="CC48" s="272"/>
      <c r="CD48" s="272"/>
      <c r="CE48" s="272"/>
      <c r="CF48" s="272"/>
      <c r="CG48" s="272"/>
      <c r="CH48" s="272"/>
      <c r="CI48" s="272"/>
      <c r="CJ48" s="272"/>
      <c r="CK48" s="272"/>
      <c r="CL48" s="272"/>
      <c r="CM48" s="272"/>
      <c r="CN48" s="272"/>
      <c r="CO48" s="272"/>
      <c r="CP48" s="272"/>
      <c r="CQ48" s="272"/>
      <c r="CR48" s="272"/>
      <c r="CS48" s="272"/>
      <c r="CT48" s="272"/>
      <c r="CU48" s="272"/>
      <c r="CV48" s="272"/>
      <c r="CW48" s="272"/>
      <c r="CX48" s="272"/>
      <c r="CY48" s="272"/>
      <c r="CZ48" s="272"/>
      <c r="DA48" s="272"/>
      <c r="DB48" s="272"/>
      <c r="DC48" s="272"/>
      <c r="DD48" s="272"/>
      <c r="DE48" s="272"/>
      <c r="DF48" s="272"/>
      <c r="DG48" s="272"/>
      <c r="DH48" s="272"/>
      <c r="DI48" s="272"/>
      <c r="DJ48" s="272"/>
      <c r="DK48" s="272"/>
      <c r="DL48" s="272"/>
      <c r="DM48" s="272"/>
      <c r="DN48" s="272"/>
      <c r="DO48" s="272"/>
      <c r="DP48" s="272"/>
      <c r="DQ48" s="272"/>
      <c r="DR48" s="272"/>
      <c r="DS48" s="272"/>
      <c r="DT48" s="272"/>
      <c r="DU48" s="272"/>
      <c r="DV48" s="272"/>
      <c r="DW48" s="272"/>
      <c r="DX48" s="272"/>
      <c r="DY48" s="272"/>
      <c r="DZ48" s="272"/>
      <c r="EA48" s="272"/>
      <c r="EB48" s="272"/>
      <c r="EC48" s="272"/>
      <c r="ED48" s="272"/>
      <c r="EE48" s="272"/>
      <c r="EF48" s="272"/>
      <c r="EG48" s="272"/>
      <c r="EH48" s="272"/>
      <c r="EI48" s="272"/>
      <c r="EJ48" s="272"/>
      <c r="EK48" s="272"/>
      <c r="EL48" s="272"/>
      <c r="EM48" s="272"/>
      <c r="EN48" s="272"/>
      <c r="EO48" s="272"/>
      <c r="EP48" s="272"/>
      <c r="EQ48" s="272"/>
      <c r="ER48" s="272"/>
      <c r="ES48" s="272"/>
      <c r="ET48" s="272"/>
      <c r="EU48" s="272"/>
      <c r="EV48" s="272"/>
      <c r="EW48" s="272"/>
      <c r="EX48" s="272"/>
      <c r="EY48" s="272"/>
      <c r="EZ48" s="272"/>
      <c r="FA48" s="272"/>
      <c r="FB48" s="272"/>
      <c r="FC48" s="272"/>
      <c r="FD48" s="272"/>
      <c r="FE48" s="272"/>
      <c r="FF48" s="272"/>
      <c r="FG48" s="272"/>
      <c r="FH48" s="272"/>
      <c r="FI48" s="272"/>
      <c r="FJ48" s="272"/>
      <c r="FK48" s="272"/>
      <c r="FL48" s="272"/>
      <c r="FM48" s="272"/>
      <c r="FN48" s="272"/>
      <c r="FO48" s="272"/>
      <c r="FP48" s="272"/>
      <c r="FQ48" s="272"/>
      <c r="FR48" s="272"/>
      <c r="FS48" s="272"/>
      <c r="FT48" s="272"/>
      <c r="FU48" s="272"/>
      <c r="FV48" s="272"/>
      <c r="FW48" s="272"/>
      <c r="FX48" s="272"/>
      <c r="FY48" s="272"/>
      <c r="FZ48" s="272"/>
      <c r="GA48" s="272"/>
      <c r="GB48" s="272"/>
      <c r="GC48" s="272"/>
      <c r="GD48" s="272"/>
      <c r="GE48" s="272"/>
      <c r="GF48" s="272"/>
      <c r="GG48" s="272"/>
      <c r="GH48" s="272"/>
      <c r="GI48" s="272"/>
      <c r="GJ48" s="272"/>
      <c r="GK48" s="272"/>
      <c r="GL48" s="272"/>
      <c r="GM48" s="272"/>
      <c r="GN48" s="272"/>
      <c r="GO48" s="272"/>
      <c r="GP48" s="272"/>
      <c r="GQ48" s="272"/>
      <c r="GR48" s="272"/>
      <c r="GS48" s="272"/>
      <c r="GT48" s="272"/>
      <c r="GU48" s="272"/>
      <c r="GV48" s="272"/>
      <c r="GW48" s="272"/>
      <c r="GX48" s="272"/>
      <c r="GY48" s="272"/>
      <c r="GZ48" s="272"/>
      <c r="HA48" s="272"/>
      <c r="HB48" s="272"/>
      <c r="HC48" s="272"/>
      <c r="HD48" s="272"/>
      <c r="HE48" s="272"/>
      <c r="HF48" s="272"/>
      <c r="HG48" s="272"/>
      <c r="HH48" s="272"/>
      <c r="HI48" s="272"/>
      <c r="HJ48" s="272"/>
      <c r="HK48" s="272"/>
      <c r="HL48" s="272"/>
      <c r="HM48" s="272"/>
      <c r="HN48" s="272"/>
      <c r="HO48" s="272"/>
      <c r="HP48" s="272"/>
      <c r="HQ48" s="272"/>
      <c r="HR48" s="272"/>
      <c r="HS48" s="272"/>
      <c r="HT48" s="272"/>
      <c r="HU48" s="272"/>
      <c r="HV48" s="272"/>
      <c r="HW48" s="272"/>
      <c r="HX48" s="272"/>
      <c r="HY48" s="272"/>
      <c r="HZ48" s="272"/>
      <c r="IA48" s="272"/>
      <c r="IB48" s="272"/>
      <c r="IC48" s="272"/>
      <c r="ID48" s="272"/>
      <c r="IE48" s="272"/>
      <c r="IF48" s="272"/>
      <c r="IG48" s="272"/>
      <c r="IH48" s="272"/>
      <c r="II48" s="272"/>
      <c r="IJ48" s="272"/>
      <c r="IK48" s="272"/>
      <c r="IL48" s="272"/>
      <c r="IM48" s="272"/>
      <c r="IN48" s="272"/>
      <c r="IO48" s="272"/>
      <c r="IP48" s="272"/>
      <c r="IQ48" s="272"/>
      <c r="IR48" s="272"/>
      <c r="IS48" s="272"/>
      <c r="IT48" s="272"/>
      <c r="IU48" s="272"/>
      <c r="IV48" s="272"/>
    </row>
    <row r="49" spans="1:256" s="375" customFormat="1" ht="15" customHeight="1">
      <c r="A49" s="278"/>
      <c r="B49" s="278"/>
      <c r="C49" s="279"/>
      <c r="D49" s="484"/>
      <c r="E49" s="299"/>
      <c r="F49" s="299"/>
      <c r="G49" s="274"/>
      <c r="H49" s="274"/>
      <c r="I49" s="272"/>
      <c r="J49" s="273"/>
      <c r="K49" s="272"/>
      <c r="L49" s="272"/>
      <c r="M49" s="273"/>
      <c r="N49" s="272"/>
      <c r="O49" s="272"/>
      <c r="P49" s="272"/>
      <c r="Q49" s="272"/>
      <c r="R49" s="272"/>
      <c r="S49" s="272"/>
      <c r="T49" s="272"/>
      <c r="U49" s="272"/>
      <c r="V49" s="272"/>
      <c r="W49" s="272"/>
      <c r="X49" s="272"/>
      <c r="Y49" s="272"/>
      <c r="Z49" s="272"/>
      <c r="AA49" s="272"/>
      <c r="AB49" s="272"/>
      <c r="AC49" s="272"/>
      <c r="AD49" s="272"/>
      <c r="AE49" s="272"/>
      <c r="AF49" s="272"/>
      <c r="AG49" s="272"/>
      <c r="AH49" s="272"/>
      <c r="AI49" s="272"/>
      <c r="AJ49" s="272"/>
      <c r="AK49" s="272"/>
      <c r="AL49" s="272"/>
      <c r="AM49" s="272"/>
      <c r="AN49" s="272"/>
      <c r="AO49" s="272"/>
      <c r="AP49" s="272"/>
      <c r="AQ49" s="272"/>
      <c r="AR49" s="272"/>
      <c r="AS49" s="272"/>
      <c r="AT49" s="272"/>
      <c r="AU49" s="272"/>
      <c r="AV49" s="272"/>
      <c r="AW49" s="272"/>
      <c r="AX49" s="272"/>
      <c r="AY49" s="272"/>
      <c r="AZ49" s="272"/>
      <c r="BA49" s="272"/>
      <c r="BB49" s="272"/>
      <c r="BC49" s="272"/>
      <c r="BD49" s="272"/>
      <c r="BE49" s="272"/>
      <c r="BF49" s="272"/>
      <c r="BG49" s="272"/>
      <c r="BH49" s="272"/>
      <c r="BI49" s="272"/>
      <c r="BJ49" s="272"/>
      <c r="BK49" s="272"/>
      <c r="BL49" s="272"/>
      <c r="BM49" s="272"/>
      <c r="BN49" s="272"/>
      <c r="BO49" s="272"/>
      <c r="BP49" s="272"/>
      <c r="BQ49" s="272"/>
      <c r="BR49" s="272"/>
      <c r="BS49" s="272"/>
      <c r="BT49" s="272"/>
      <c r="BU49" s="272"/>
      <c r="BV49" s="272"/>
      <c r="BW49" s="272"/>
      <c r="BX49" s="272"/>
      <c r="BY49" s="272"/>
      <c r="BZ49" s="272"/>
      <c r="CA49" s="272"/>
      <c r="CB49" s="272"/>
      <c r="CC49" s="272"/>
      <c r="CD49" s="272"/>
      <c r="CE49" s="272"/>
      <c r="CF49" s="272"/>
      <c r="CG49" s="272"/>
      <c r="CH49" s="272"/>
      <c r="CI49" s="272"/>
      <c r="CJ49" s="272"/>
      <c r="CK49" s="272"/>
      <c r="CL49" s="272"/>
      <c r="CM49" s="272"/>
      <c r="CN49" s="272"/>
      <c r="CO49" s="272"/>
      <c r="CP49" s="272"/>
      <c r="CQ49" s="272"/>
      <c r="CR49" s="272"/>
      <c r="CS49" s="272"/>
      <c r="CT49" s="272"/>
      <c r="CU49" s="272"/>
      <c r="CV49" s="272"/>
      <c r="CW49" s="272"/>
      <c r="CX49" s="272"/>
      <c r="CY49" s="272"/>
      <c r="CZ49" s="272"/>
      <c r="DA49" s="272"/>
      <c r="DB49" s="272"/>
      <c r="DC49" s="272"/>
      <c r="DD49" s="272"/>
      <c r="DE49" s="272"/>
      <c r="DF49" s="272"/>
      <c r="DG49" s="272"/>
      <c r="DH49" s="272"/>
      <c r="DI49" s="272"/>
      <c r="DJ49" s="272"/>
      <c r="DK49" s="272"/>
      <c r="DL49" s="272"/>
      <c r="DM49" s="272"/>
      <c r="DN49" s="272"/>
      <c r="DO49" s="272"/>
      <c r="DP49" s="272"/>
      <c r="DQ49" s="272"/>
      <c r="DR49" s="272"/>
      <c r="DS49" s="272"/>
      <c r="DT49" s="272"/>
      <c r="DU49" s="272"/>
      <c r="DV49" s="272"/>
      <c r="DW49" s="272"/>
      <c r="DX49" s="272"/>
      <c r="DY49" s="272"/>
      <c r="DZ49" s="272"/>
      <c r="EA49" s="272"/>
      <c r="EB49" s="272"/>
      <c r="EC49" s="272"/>
      <c r="ED49" s="272"/>
      <c r="EE49" s="272"/>
      <c r="EF49" s="272"/>
      <c r="EG49" s="272"/>
      <c r="EH49" s="272"/>
      <c r="EI49" s="272"/>
      <c r="EJ49" s="272"/>
      <c r="EK49" s="272"/>
      <c r="EL49" s="272"/>
      <c r="EM49" s="272"/>
      <c r="EN49" s="272"/>
      <c r="EO49" s="272"/>
      <c r="EP49" s="272"/>
      <c r="EQ49" s="272"/>
      <c r="ER49" s="272"/>
      <c r="ES49" s="272"/>
      <c r="ET49" s="272"/>
      <c r="EU49" s="272"/>
      <c r="EV49" s="272"/>
      <c r="EW49" s="272"/>
      <c r="EX49" s="272"/>
      <c r="EY49" s="272"/>
      <c r="EZ49" s="272"/>
      <c r="FA49" s="272"/>
      <c r="FB49" s="272"/>
      <c r="FC49" s="272"/>
      <c r="FD49" s="272"/>
      <c r="FE49" s="272"/>
      <c r="FF49" s="272"/>
      <c r="FG49" s="272"/>
      <c r="FH49" s="272"/>
      <c r="FI49" s="272"/>
      <c r="FJ49" s="272"/>
      <c r="FK49" s="272"/>
      <c r="FL49" s="272"/>
      <c r="FM49" s="272"/>
      <c r="FN49" s="272"/>
      <c r="FO49" s="272"/>
      <c r="FP49" s="272"/>
      <c r="FQ49" s="272"/>
      <c r="FR49" s="272"/>
      <c r="FS49" s="272"/>
      <c r="FT49" s="272"/>
      <c r="FU49" s="272"/>
      <c r="FV49" s="272"/>
      <c r="FW49" s="272"/>
      <c r="FX49" s="272"/>
      <c r="FY49" s="272"/>
      <c r="FZ49" s="272"/>
      <c r="GA49" s="272"/>
      <c r="GB49" s="272"/>
      <c r="GC49" s="272"/>
      <c r="GD49" s="272"/>
      <c r="GE49" s="272"/>
      <c r="GF49" s="272"/>
      <c r="GG49" s="272"/>
      <c r="GH49" s="272"/>
      <c r="GI49" s="272"/>
      <c r="GJ49" s="272"/>
      <c r="GK49" s="272"/>
      <c r="GL49" s="272"/>
      <c r="GM49" s="272"/>
      <c r="GN49" s="272"/>
      <c r="GO49" s="272"/>
      <c r="GP49" s="272"/>
      <c r="GQ49" s="272"/>
      <c r="GR49" s="272"/>
      <c r="GS49" s="272"/>
      <c r="GT49" s="272"/>
      <c r="GU49" s="272"/>
      <c r="GV49" s="272"/>
      <c r="GW49" s="272"/>
      <c r="GX49" s="272"/>
      <c r="GY49" s="272"/>
      <c r="GZ49" s="272"/>
      <c r="HA49" s="272"/>
      <c r="HB49" s="272"/>
      <c r="HC49" s="272"/>
      <c r="HD49" s="272"/>
      <c r="HE49" s="272"/>
      <c r="HF49" s="272"/>
      <c r="HG49" s="272"/>
      <c r="HH49" s="272"/>
      <c r="HI49" s="272"/>
      <c r="HJ49" s="272"/>
      <c r="HK49" s="272"/>
      <c r="HL49" s="272"/>
      <c r="HM49" s="272"/>
      <c r="HN49" s="272"/>
      <c r="HO49" s="272"/>
      <c r="HP49" s="272"/>
      <c r="HQ49" s="272"/>
      <c r="HR49" s="272"/>
      <c r="HS49" s="272"/>
      <c r="HT49" s="272"/>
      <c r="HU49" s="272"/>
      <c r="HV49" s="272"/>
      <c r="HW49" s="272"/>
      <c r="HX49" s="272"/>
      <c r="HY49" s="272"/>
      <c r="HZ49" s="272"/>
      <c r="IA49" s="272"/>
      <c r="IB49" s="272"/>
      <c r="IC49" s="272"/>
      <c r="ID49" s="272"/>
      <c r="IE49" s="272"/>
      <c r="IF49" s="272"/>
      <c r="IG49" s="272"/>
      <c r="IH49" s="272"/>
      <c r="II49" s="272"/>
      <c r="IJ49" s="272"/>
      <c r="IK49" s="272"/>
      <c r="IL49" s="272"/>
      <c r="IM49" s="272"/>
      <c r="IN49" s="272"/>
      <c r="IO49" s="272"/>
      <c r="IP49" s="272"/>
      <c r="IQ49" s="272"/>
      <c r="IR49" s="272"/>
      <c r="IS49" s="272"/>
      <c r="IT49" s="272"/>
      <c r="IU49" s="272"/>
      <c r="IV49" s="272"/>
    </row>
    <row r="50" spans="1:256" s="375" customFormat="1" ht="15" customHeight="1">
      <c r="A50" s="278"/>
      <c r="B50" s="278"/>
      <c r="C50" s="279"/>
      <c r="D50" s="484"/>
      <c r="E50" s="299"/>
      <c r="F50" s="299"/>
      <c r="G50" s="274"/>
      <c r="H50" s="274"/>
      <c r="I50" s="272"/>
      <c r="J50" s="273"/>
      <c r="K50" s="272"/>
      <c r="L50" s="272"/>
      <c r="M50" s="273"/>
      <c r="N50" s="272"/>
      <c r="O50" s="272"/>
      <c r="P50" s="272"/>
      <c r="Q50" s="272"/>
      <c r="R50" s="272"/>
      <c r="S50" s="272"/>
      <c r="T50" s="272"/>
      <c r="U50" s="272"/>
      <c r="V50" s="272"/>
      <c r="W50" s="272"/>
      <c r="X50" s="272"/>
      <c r="Y50" s="272"/>
      <c r="Z50" s="272"/>
      <c r="AA50" s="272"/>
      <c r="AB50" s="272"/>
      <c r="AC50" s="272"/>
      <c r="AD50" s="272"/>
      <c r="AE50" s="272"/>
      <c r="AF50" s="272"/>
      <c r="AG50" s="272"/>
      <c r="AH50" s="272"/>
      <c r="AI50" s="272"/>
      <c r="AJ50" s="272"/>
      <c r="AK50" s="272"/>
      <c r="AL50" s="272"/>
      <c r="AM50" s="272"/>
      <c r="AN50" s="272"/>
      <c r="AO50" s="272"/>
      <c r="AP50" s="272"/>
      <c r="AQ50" s="272"/>
      <c r="AR50" s="272"/>
      <c r="AS50" s="272"/>
      <c r="AT50" s="272"/>
      <c r="AU50" s="272"/>
      <c r="AV50" s="272"/>
      <c r="AW50" s="272"/>
      <c r="AX50" s="272"/>
      <c r="AY50" s="272"/>
      <c r="AZ50" s="272"/>
      <c r="BA50" s="272"/>
      <c r="BB50" s="272"/>
      <c r="BC50" s="272"/>
      <c r="BD50" s="272"/>
      <c r="BE50" s="272"/>
      <c r="BF50" s="272"/>
      <c r="BG50" s="272"/>
      <c r="BH50" s="272"/>
      <c r="BI50" s="272"/>
      <c r="BJ50" s="272"/>
      <c r="BK50" s="272"/>
      <c r="BL50" s="272"/>
      <c r="BM50" s="272"/>
      <c r="BN50" s="272"/>
      <c r="BO50" s="272"/>
      <c r="BP50" s="272"/>
      <c r="BQ50" s="272"/>
      <c r="BR50" s="272"/>
      <c r="BS50" s="272"/>
      <c r="BT50" s="272"/>
      <c r="BU50" s="272"/>
      <c r="BV50" s="272"/>
      <c r="BW50" s="272"/>
      <c r="BX50" s="272"/>
      <c r="BY50" s="272"/>
      <c r="BZ50" s="272"/>
      <c r="CA50" s="272"/>
      <c r="CB50" s="272"/>
      <c r="CC50" s="272"/>
      <c r="CD50" s="272"/>
      <c r="CE50" s="272"/>
      <c r="CF50" s="272"/>
      <c r="CG50" s="272"/>
      <c r="CH50" s="272"/>
      <c r="CI50" s="272"/>
      <c r="CJ50" s="272"/>
      <c r="CK50" s="272"/>
      <c r="CL50" s="272"/>
      <c r="CM50" s="272"/>
      <c r="CN50" s="272"/>
      <c r="CO50" s="272"/>
      <c r="CP50" s="272"/>
      <c r="CQ50" s="272"/>
      <c r="CR50" s="272"/>
      <c r="CS50" s="272"/>
      <c r="CT50" s="272"/>
      <c r="CU50" s="272"/>
      <c r="CV50" s="272"/>
      <c r="CW50" s="272"/>
      <c r="CX50" s="272"/>
      <c r="CY50" s="272"/>
      <c r="CZ50" s="272"/>
      <c r="DA50" s="272"/>
      <c r="DB50" s="272"/>
      <c r="DC50" s="272"/>
      <c r="DD50" s="272"/>
      <c r="DE50" s="272"/>
      <c r="DF50" s="272"/>
      <c r="DG50" s="272"/>
      <c r="DH50" s="272"/>
      <c r="DI50" s="272"/>
      <c r="DJ50" s="272"/>
      <c r="DK50" s="272"/>
      <c r="DL50" s="272"/>
      <c r="DM50" s="272"/>
      <c r="DN50" s="272"/>
      <c r="DO50" s="272"/>
      <c r="DP50" s="272"/>
      <c r="DQ50" s="272"/>
      <c r="DR50" s="272"/>
      <c r="DS50" s="272"/>
      <c r="DT50" s="272"/>
      <c r="DU50" s="272"/>
      <c r="DV50" s="272"/>
      <c r="DW50" s="272"/>
      <c r="DX50" s="272"/>
      <c r="DY50" s="272"/>
      <c r="DZ50" s="272"/>
      <c r="EA50" s="272"/>
      <c r="EB50" s="272"/>
      <c r="EC50" s="272"/>
      <c r="ED50" s="272"/>
      <c r="EE50" s="272"/>
      <c r="EF50" s="272"/>
      <c r="EG50" s="272"/>
      <c r="EH50" s="272"/>
      <c r="EI50" s="272"/>
      <c r="EJ50" s="272"/>
      <c r="EK50" s="272"/>
      <c r="EL50" s="272"/>
      <c r="EM50" s="272"/>
      <c r="EN50" s="272"/>
      <c r="EO50" s="272"/>
      <c r="EP50" s="272"/>
      <c r="EQ50" s="272"/>
      <c r="ER50" s="272"/>
      <c r="ES50" s="272"/>
      <c r="ET50" s="272"/>
      <c r="EU50" s="272"/>
      <c r="EV50" s="272"/>
      <c r="EW50" s="272"/>
      <c r="EX50" s="272"/>
      <c r="EY50" s="272"/>
      <c r="EZ50" s="272"/>
      <c r="FA50" s="272"/>
      <c r="FB50" s="272"/>
      <c r="FC50" s="272"/>
      <c r="FD50" s="272"/>
      <c r="FE50" s="272"/>
      <c r="FF50" s="272"/>
      <c r="FG50" s="272"/>
      <c r="FH50" s="272"/>
      <c r="FI50" s="272"/>
      <c r="FJ50" s="272"/>
      <c r="FK50" s="272"/>
      <c r="FL50" s="272"/>
      <c r="FM50" s="272"/>
      <c r="FN50" s="272"/>
      <c r="FO50" s="272"/>
      <c r="FP50" s="272"/>
      <c r="FQ50" s="272"/>
      <c r="FR50" s="272"/>
      <c r="FS50" s="272"/>
      <c r="FT50" s="272"/>
      <c r="FU50" s="272"/>
      <c r="FV50" s="272"/>
      <c r="FW50" s="272"/>
      <c r="FX50" s="272"/>
      <c r="FY50" s="272"/>
      <c r="FZ50" s="272"/>
      <c r="GA50" s="272"/>
      <c r="GB50" s="272"/>
      <c r="GC50" s="272"/>
      <c r="GD50" s="272"/>
      <c r="GE50" s="272"/>
      <c r="GF50" s="272"/>
      <c r="GG50" s="272"/>
      <c r="GH50" s="272"/>
      <c r="GI50" s="272"/>
      <c r="GJ50" s="272"/>
      <c r="GK50" s="272"/>
      <c r="GL50" s="272"/>
      <c r="GM50" s="272"/>
      <c r="GN50" s="272"/>
      <c r="GO50" s="272"/>
      <c r="GP50" s="272"/>
      <c r="GQ50" s="272"/>
      <c r="GR50" s="272"/>
      <c r="GS50" s="272"/>
      <c r="GT50" s="272"/>
      <c r="GU50" s="272"/>
      <c r="GV50" s="272"/>
      <c r="GW50" s="272"/>
      <c r="GX50" s="272"/>
      <c r="GY50" s="272"/>
      <c r="GZ50" s="272"/>
      <c r="HA50" s="272"/>
      <c r="HB50" s="272"/>
      <c r="HC50" s="272"/>
      <c r="HD50" s="272"/>
      <c r="HE50" s="272"/>
      <c r="HF50" s="272"/>
      <c r="HG50" s="272"/>
      <c r="HH50" s="272"/>
      <c r="HI50" s="272"/>
      <c r="HJ50" s="272"/>
      <c r="HK50" s="272"/>
      <c r="HL50" s="272"/>
      <c r="HM50" s="272"/>
      <c r="HN50" s="272"/>
      <c r="HO50" s="272"/>
      <c r="HP50" s="272"/>
      <c r="HQ50" s="272"/>
      <c r="HR50" s="272"/>
      <c r="HS50" s="272"/>
      <c r="HT50" s="272"/>
      <c r="HU50" s="272"/>
      <c r="HV50" s="272"/>
      <c r="HW50" s="272"/>
      <c r="HX50" s="272"/>
      <c r="HY50" s="272"/>
      <c r="HZ50" s="272"/>
      <c r="IA50" s="272"/>
      <c r="IB50" s="272"/>
      <c r="IC50" s="272"/>
      <c r="ID50" s="272"/>
      <c r="IE50" s="272"/>
      <c r="IF50" s="272"/>
      <c r="IG50" s="272"/>
      <c r="IH50" s="272"/>
      <c r="II50" s="272"/>
      <c r="IJ50" s="272"/>
      <c r="IK50" s="272"/>
      <c r="IL50" s="272"/>
      <c r="IM50" s="272"/>
      <c r="IN50" s="272"/>
      <c r="IO50" s="272"/>
      <c r="IP50" s="272"/>
      <c r="IQ50" s="272"/>
      <c r="IR50" s="272"/>
      <c r="IS50" s="272"/>
      <c r="IT50" s="272"/>
      <c r="IU50" s="272"/>
      <c r="IV50" s="272"/>
    </row>
    <row r="51" spans="1:256" s="375" customFormat="1" ht="15" customHeight="1">
      <c r="A51" s="278"/>
      <c r="B51" s="278"/>
      <c r="C51" s="279"/>
      <c r="D51" s="484"/>
      <c r="E51" s="299"/>
      <c r="F51" s="299"/>
      <c r="G51" s="274"/>
      <c r="H51" s="274"/>
      <c r="I51" s="272"/>
      <c r="J51" s="273"/>
      <c r="K51" s="272"/>
      <c r="L51" s="272"/>
      <c r="M51" s="273"/>
      <c r="N51" s="272"/>
      <c r="O51" s="272"/>
      <c r="P51" s="272"/>
      <c r="Q51" s="272"/>
      <c r="R51" s="272"/>
      <c r="S51" s="272"/>
      <c r="T51" s="272"/>
      <c r="U51" s="272"/>
      <c r="V51" s="272"/>
      <c r="W51" s="272"/>
      <c r="X51" s="272"/>
      <c r="Y51" s="272"/>
      <c r="Z51" s="272"/>
      <c r="AA51" s="272"/>
      <c r="AB51" s="272"/>
      <c r="AC51" s="272"/>
      <c r="AD51" s="272"/>
      <c r="AE51" s="272"/>
      <c r="AF51" s="272"/>
      <c r="AG51" s="272"/>
      <c r="AH51" s="272"/>
      <c r="AI51" s="272"/>
      <c r="AJ51" s="272"/>
      <c r="AK51" s="272"/>
      <c r="AL51" s="272"/>
      <c r="AM51" s="272"/>
      <c r="AN51" s="272"/>
      <c r="AO51" s="272"/>
      <c r="AP51" s="272"/>
      <c r="AQ51" s="272"/>
      <c r="AR51" s="272"/>
      <c r="AS51" s="272"/>
      <c r="AT51" s="272"/>
      <c r="AU51" s="272"/>
      <c r="AV51" s="272"/>
      <c r="AW51" s="272"/>
      <c r="AX51" s="272"/>
      <c r="AY51" s="272"/>
      <c r="AZ51" s="272"/>
      <c r="BA51" s="272"/>
      <c r="BB51" s="272"/>
      <c r="BC51" s="272"/>
      <c r="BD51" s="272"/>
      <c r="BE51" s="272"/>
      <c r="BF51" s="272"/>
      <c r="BG51" s="272"/>
      <c r="BH51" s="272"/>
      <c r="BI51" s="272"/>
      <c r="BJ51" s="272"/>
      <c r="BK51" s="272"/>
      <c r="BL51" s="272"/>
      <c r="BM51" s="272"/>
      <c r="BN51" s="272"/>
      <c r="BO51" s="272"/>
      <c r="BP51" s="272"/>
      <c r="BQ51" s="272"/>
      <c r="BR51" s="272"/>
      <c r="BS51" s="272"/>
      <c r="BT51" s="272"/>
      <c r="BU51" s="272"/>
      <c r="BV51" s="272"/>
      <c r="BW51" s="272"/>
      <c r="BX51" s="272"/>
      <c r="BY51" s="272"/>
      <c r="BZ51" s="272"/>
      <c r="CA51" s="272"/>
      <c r="CB51" s="272"/>
      <c r="CC51" s="272"/>
      <c r="CD51" s="272"/>
      <c r="CE51" s="272"/>
      <c r="CF51" s="272"/>
      <c r="CG51" s="272"/>
      <c r="CH51" s="272"/>
      <c r="CI51" s="272"/>
      <c r="CJ51" s="272"/>
      <c r="CK51" s="272"/>
      <c r="CL51" s="272"/>
      <c r="CM51" s="272"/>
      <c r="CN51" s="272"/>
      <c r="CO51" s="272"/>
      <c r="CP51" s="272"/>
      <c r="CQ51" s="272"/>
      <c r="CR51" s="272"/>
      <c r="CS51" s="272"/>
      <c r="CT51" s="272"/>
      <c r="CU51" s="272"/>
      <c r="CV51" s="272"/>
      <c r="CW51" s="272"/>
      <c r="CX51" s="272"/>
      <c r="CY51" s="272"/>
      <c r="CZ51" s="272"/>
      <c r="DA51" s="272"/>
      <c r="DB51" s="272"/>
      <c r="DC51" s="272"/>
      <c r="DD51" s="272"/>
      <c r="DE51" s="272"/>
      <c r="DF51" s="272"/>
      <c r="DG51" s="272"/>
      <c r="DH51" s="272"/>
      <c r="DI51" s="272"/>
      <c r="DJ51" s="272"/>
      <c r="DK51" s="272"/>
      <c r="DL51" s="272"/>
      <c r="DM51" s="272"/>
      <c r="DN51" s="272"/>
      <c r="DO51" s="272"/>
      <c r="DP51" s="272"/>
      <c r="DQ51" s="272"/>
      <c r="DR51" s="272"/>
      <c r="DS51" s="272"/>
      <c r="DT51" s="272"/>
      <c r="DU51" s="272"/>
      <c r="DV51" s="272"/>
      <c r="DW51" s="272"/>
      <c r="DX51" s="272"/>
      <c r="DY51" s="272"/>
      <c r="DZ51" s="272"/>
      <c r="EA51" s="272"/>
      <c r="EB51" s="272"/>
      <c r="EC51" s="272"/>
      <c r="ED51" s="272"/>
      <c r="EE51" s="272"/>
      <c r="EF51" s="272"/>
      <c r="EG51" s="272"/>
      <c r="EH51" s="272"/>
      <c r="EI51" s="272"/>
      <c r="EJ51" s="272"/>
      <c r="EK51" s="272"/>
      <c r="EL51" s="272"/>
      <c r="EM51" s="272"/>
      <c r="EN51" s="272"/>
      <c r="EO51" s="272"/>
      <c r="EP51" s="272"/>
      <c r="EQ51" s="272"/>
      <c r="ER51" s="272"/>
      <c r="ES51" s="272"/>
      <c r="ET51" s="272"/>
      <c r="EU51" s="272"/>
      <c r="EV51" s="272"/>
      <c r="EW51" s="272"/>
      <c r="EX51" s="272"/>
      <c r="EY51" s="272"/>
      <c r="EZ51" s="272"/>
      <c r="FA51" s="272"/>
      <c r="FB51" s="272"/>
      <c r="FC51" s="272"/>
      <c r="FD51" s="272"/>
      <c r="FE51" s="272"/>
      <c r="FF51" s="272"/>
      <c r="FG51" s="272"/>
      <c r="FH51" s="272"/>
      <c r="FI51" s="272"/>
      <c r="FJ51" s="272"/>
      <c r="FK51" s="272"/>
      <c r="FL51" s="272"/>
      <c r="FM51" s="272"/>
      <c r="FN51" s="272"/>
      <c r="FO51" s="272"/>
      <c r="FP51" s="272"/>
      <c r="FQ51" s="272"/>
      <c r="FR51" s="272"/>
      <c r="FS51" s="272"/>
      <c r="FT51" s="272"/>
      <c r="FU51" s="272"/>
      <c r="FV51" s="272"/>
      <c r="FW51" s="272"/>
      <c r="FX51" s="272"/>
      <c r="FY51" s="272"/>
      <c r="FZ51" s="272"/>
      <c r="GA51" s="272"/>
      <c r="GB51" s="272"/>
      <c r="GC51" s="272"/>
      <c r="GD51" s="272"/>
      <c r="GE51" s="272"/>
      <c r="GF51" s="272"/>
      <c r="GG51" s="272"/>
      <c r="GH51" s="272"/>
      <c r="GI51" s="272"/>
      <c r="GJ51" s="272"/>
      <c r="GK51" s="272"/>
      <c r="GL51" s="272"/>
      <c r="GM51" s="272"/>
      <c r="GN51" s="272"/>
      <c r="GO51" s="272"/>
      <c r="GP51" s="272"/>
      <c r="GQ51" s="272"/>
      <c r="GR51" s="272"/>
      <c r="GS51" s="272"/>
      <c r="GT51" s="272"/>
      <c r="GU51" s="272"/>
      <c r="GV51" s="272"/>
      <c r="GW51" s="272"/>
      <c r="GX51" s="272"/>
      <c r="GY51" s="272"/>
      <c r="GZ51" s="272"/>
      <c r="HA51" s="272"/>
      <c r="HB51" s="272"/>
      <c r="HC51" s="272"/>
      <c r="HD51" s="272"/>
      <c r="HE51" s="272"/>
      <c r="HF51" s="272"/>
      <c r="HG51" s="272"/>
      <c r="HH51" s="272"/>
      <c r="HI51" s="272"/>
      <c r="HJ51" s="272"/>
      <c r="HK51" s="272"/>
      <c r="HL51" s="272"/>
      <c r="HM51" s="272"/>
      <c r="HN51" s="272"/>
      <c r="HO51" s="272"/>
      <c r="HP51" s="272"/>
      <c r="HQ51" s="272"/>
      <c r="HR51" s="272"/>
      <c r="HS51" s="272"/>
      <c r="HT51" s="272"/>
      <c r="HU51" s="272"/>
      <c r="HV51" s="272"/>
      <c r="HW51" s="272"/>
      <c r="HX51" s="272"/>
      <c r="HY51" s="272"/>
      <c r="HZ51" s="272"/>
      <c r="IA51" s="272"/>
      <c r="IB51" s="272"/>
      <c r="IC51" s="272"/>
      <c r="ID51" s="272"/>
      <c r="IE51" s="272"/>
      <c r="IF51" s="272"/>
      <c r="IG51" s="272"/>
      <c r="IH51" s="272"/>
      <c r="II51" s="272"/>
      <c r="IJ51" s="272"/>
      <c r="IK51" s="272"/>
      <c r="IL51" s="272"/>
      <c r="IM51" s="272"/>
      <c r="IN51" s="272"/>
      <c r="IO51" s="272"/>
      <c r="IP51" s="272"/>
      <c r="IQ51" s="272"/>
      <c r="IR51" s="272"/>
      <c r="IS51" s="272"/>
      <c r="IT51" s="272"/>
      <c r="IU51" s="272"/>
      <c r="IV51" s="272"/>
    </row>
    <row r="52" spans="1:256" s="375" customFormat="1" ht="15" customHeight="1">
      <c r="A52" s="278"/>
      <c r="B52" s="278"/>
      <c r="C52" s="279"/>
      <c r="D52" s="484"/>
      <c r="E52" s="299"/>
      <c r="F52" s="299"/>
      <c r="G52" s="274"/>
      <c r="H52" s="274"/>
      <c r="I52" s="272"/>
      <c r="J52" s="273"/>
      <c r="K52" s="272"/>
      <c r="L52" s="272"/>
      <c r="M52" s="273"/>
      <c r="N52" s="272"/>
      <c r="O52" s="272"/>
      <c r="P52" s="272"/>
      <c r="Q52" s="272"/>
      <c r="R52" s="272"/>
      <c r="S52" s="272"/>
      <c r="T52" s="272"/>
      <c r="U52" s="272"/>
      <c r="V52" s="272"/>
      <c r="W52" s="272"/>
      <c r="X52" s="272"/>
      <c r="Y52" s="272"/>
      <c r="Z52" s="272"/>
      <c r="AA52" s="272"/>
      <c r="AB52" s="272"/>
      <c r="AC52" s="272"/>
      <c r="AD52" s="272"/>
      <c r="AE52" s="272"/>
      <c r="AF52" s="272"/>
      <c r="AG52" s="272"/>
      <c r="AH52" s="272"/>
      <c r="AI52" s="272"/>
      <c r="AJ52" s="272"/>
      <c r="AK52" s="272"/>
      <c r="AL52" s="272"/>
      <c r="AM52" s="272"/>
      <c r="AN52" s="272"/>
      <c r="AO52" s="272"/>
      <c r="AP52" s="272"/>
      <c r="AQ52" s="272"/>
      <c r="AR52" s="272"/>
      <c r="AS52" s="272"/>
      <c r="AT52" s="272"/>
      <c r="AU52" s="272"/>
      <c r="AV52" s="272"/>
      <c r="AW52" s="272"/>
      <c r="AX52" s="272"/>
      <c r="AY52" s="272"/>
      <c r="AZ52" s="272"/>
      <c r="BA52" s="272"/>
      <c r="BB52" s="272"/>
      <c r="BC52" s="272"/>
      <c r="BD52" s="272"/>
      <c r="BE52" s="272"/>
      <c r="BF52" s="272"/>
      <c r="BG52" s="272"/>
      <c r="BH52" s="272"/>
      <c r="BI52" s="272"/>
      <c r="BJ52" s="272"/>
      <c r="BK52" s="272"/>
      <c r="BL52" s="272"/>
      <c r="BM52" s="272"/>
      <c r="BN52" s="272"/>
      <c r="BO52" s="272"/>
      <c r="BP52" s="272"/>
      <c r="BQ52" s="272"/>
      <c r="BR52" s="272"/>
      <c r="BS52" s="272"/>
      <c r="BT52" s="272"/>
      <c r="BU52" s="272"/>
      <c r="BV52" s="272"/>
      <c r="BW52" s="272"/>
      <c r="BX52" s="272"/>
      <c r="BY52" s="272"/>
      <c r="BZ52" s="272"/>
      <c r="CA52" s="272"/>
      <c r="CB52" s="272"/>
      <c r="CC52" s="272"/>
      <c r="CD52" s="272"/>
      <c r="CE52" s="272"/>
      <c r="CF52" s="272"/>
      <c r="CG52" s="272"/>
      <c r="CH52" s="272"/>
      <c r="CI52" s="272"/>
      <c r="CJ52" s="272"/>
      <c r="CK52" s="272"/>
      <c r="CL52" s="272"/>
      <c r="CM52" s="272"/>
      <c r="CN52" s="272"/>
      <c r="CO52" s="272"/>
      <c r="CP52" s="272"/>
      <c r="CQ52" s="272"/>
      <c r="CR52" s="272"/>
      <c r="CS52" s="272"/>
      <c r="CT52" s="272"/>
      <c r="CU52" s="272"/>
      <c r="CV52" s="272"/>
      <c r="CW52" s="272"/>
      <c r="CX52" s="272"/>
      <c r="CY52" s="272"/>
      <c r="CZ52" s="272"/>
      <c r="DA52" s="272"/>
      <c r="DB52" s="272"/>
      <c r="DC52" s="272"/>
      <c r="DD52" s="272"/>
      <c r="DE52" s="272"/>
      <c r="DF52" s="272"/>
      <c r="DG52" s="272"/>
      <c r="DH52" s="272"/>
      <c r="DI52" s="272"/>
      <c r="DJ52" s="272"/>
      <c r="DK52" s="272"/>
      <c r="DL52" s="272"/>
      <c r="DM52" s="272"/>
      <c r="DN52" s="272"/>
      <c r="DO52" s="272"/>
      <c r="DP52" s="272"/>
      <c r="DQ52" s="272"/>
      <c r="DR52" s="272"/>
      <c r="DS52" s="272"/>
      <c r="DT52" s="272"/>
      <c r="DU52" s="272"/>
      <c r="DV52" s="272"/>
      <c r="DW52" s="272"/>
      <c r="DX52" s="272"/>
      <c r="DY52" s="272"/>
      <c r="DZ52" s="272"/>
      <c r="EA52" s="272"/>
      <c r="EB52" s="272"/>
      <c r="EC52" s="272"/>
      <c r="ED52" s="272"/>
      <c r="EE52" s="272"/>
      <c r="EF52" s="272"/>
      <c r="EG52" s="272"/>
      <c r="EH52" s="272"/>
      <c r="EI52" s="272"/>
      <c r="EJ52" s="272"/>
      <c r="EK52" s="272"/>
      <c r="EL52" s="272"/>
      <c r="EM52" s="272"/>
      <c r="EN52" s="272"/>
      <c r="EO52" s="272"/>
      <c r="EP52" s="272"/>
      <c r="EQ52" s="272"/>
      <c r="ER52" s="272"/>
      <c r="ES52" s="272"/>
      <c r="ET52" s="272"/>
      <c r="EU52" s="272"/>
      <c r="EV52" s="272"/>
      <c r="EW52" s="272"/>
      <c r="EX52" s="272"/>
      <c r="EY52" s="272"/>
      <c r="EZ52" s="272"/>
      <c r="FA52" s="272"/>
      <c r="FB52" s="272"/>
      <c r="FC52" s="272"/>
      <c r="FD52" s="272"/>
      <c r="FE52" s="272"/>
      <c r="FF52" s="272"/>
      <c r="FG52" s="272"/>
      <c r="FH52" s="272"/>
      <c r="FI52" s="272"/>
      <c r="FJ52" s="272"/>
      <c r="FK52" s="272"/>
      <c r="FL52" s="272"/>
      <c r="FM52" s="272"/>
      <c r="FN52" s="272"/>
      <c r="FO52" s="272"/>
      <c r="FP52" s="272"/>
      <c r="FQ52" s="272"/>
      <c r="FR52" s="272"/>
      <c r="FS52" s="272"/>
      <c r="FT52" s="272"/>
      <c r="FU52" s="272"/>
      <c r="FV52" s="272"/>
      <c r="FW52" s="272"/>
      <c r="FX52" s="272"/>
      <c r="FY52" s="272"/>
      <c r="FZ52" s="272"/>
      <c r="GA52" s="272"/>
      <c r="GB52" s="272"/>
      <c r="GC52" s="272"/>
      <c r="GD52" s="272"/>
      <c r="GE52" s="272"/>
      <c r="GF52" s="272"/>
      <c r="GG52" s="272"/>
      <c r="GH52" s="272"/>
      <c r="GI52" s="272"/>
      <c r="GJ52" s="272"/>
      <c r="GK52" s="272"/>
      <c r="GL52" s="272"/>
      <c r="GM52" s="272"/>
      <c r="GN52" s="272"/>
      <c r="GO52" s="272"/>
      <c r="GP52" s="272"/>
      <c r="GQ52" s="272"/>
      <c r="GR52" s="272"/>
      <c r="GS52" s="272"/>
      <c r="GT52" s="272"/>
      <c r="GU52" s="272"/>
      <c r="GV52" s="272"/>
      <c r="GW52" s="272"/>
      <c r="GX52" s="272"/>
      <c r="GY52" s="272"/>
      <c r="GZ52" s="272"/>
      <c r="HA52" s="272"/>
      <c r="HB52" s="272"/>
      <c r="HC52" s="272"/>
      <c r="HD52" s="272"/>
      <c r="HE52" s="272"/>
      <c r="HF52" s="272"/>
      <c r="HG52" s="272"/>
      <c r="HH52" s="272"/>
      <c r="HI52" s="272"/>
      <c r="HJ52" s="272"/>
      <c r="HK52" s="272"/>
      <c r="HL52" s="272"/>
      <c r="HM52" s="272"/>
      <c r="HN52" s="272"/>
      <c r="HO52" s="272"/>
      <c r="HP52" s="272"/>
      <c r="HQ52" s="272"/>
      <c r="HR52" s="272"/>
      <c r="HS52" s="272"/>
      <c r="HT52" s="272"/>
      <c r="HU52" s="272"/>
      <c r="HV52" s="272"/>
      <c r="HW52" s="272"/>
      <c r="HX52" s="272"/>
      <c r="HY52" s="272"/>
      <c r="HZ52" s="272"/>
      <c r="IA52" s="272"/>
      <c r="IB52" s="272"/>
      <c r="IC52" s="272"/>
      <c r="ID52" s="272"/>
      <c r="IE52" s="272"/>
      <c r="IF52" s="272"/>
      <c r="IG52" s="272"/>
      <c r="IH52" s="272"/>
      <c r="II52" s="272"/>
      <c r="IJ52" s="272"/>
      <c r="IK52" s="272"/>
      <c r="IL52" s="272"/>
      <c r="IM52" s="272"/>
      <c r="IN52" s="272"/>
      <c r="IO52" s="272"/>
      <c r="IP52" s="272"/>
      <c r="IQ52" s="272"/>
      <c r="IR52" s="272"/>
      <c r="IS52" s="272"/>
      <c r="IT52" s="272"/>
      <c r="IU52" s="272"/>
      <c r="IV52" s="272"/>
    </row>
    <row r="53" spans="1:256" s="375" customFormat="1" ht="15" customHeight="1">
      <c r="A53" s="278"/>
      <c r="B53" s="278"/>
      <c r="C53" s="279"/>
      <c r="D53" s="484"/>
      <c r="E53" s="299"/>
      <c r="F53" s="299"/>
      <c r="G53" s="274"/>
      <c r="H53" s="274"/>
      <c r="I53" s="272"/>
      <c r="J53" s="273"/>
      <c r="K53" s="272"/>
      <c r="L53" s="272"/>
      <c r="M53" s="273"/>
      <c r="N53" s="272"/>
      <c r="O53" s="272"/>
      <c r="P53" s="272"/>
      <c r="Q53" s="272"/>
      <c r="R53" s="272"/>
      <c r="S53" s="272"/>
      <c r="T53" s="272"/>
      <c r="U53" s="272"/>
      <c r="V53" s="272"/>
      <c r="W53" s="272"/>
      <c r="X53" s="272"/>
      <c r="Y53" s="272"/>
      <c r="Z53" s="272"/>
      <c r="AA53" s="272"/>
      <c r="AB53" s="272"/>
      <c r="AC53" s="272"/>
      <c r="AD53" s="272"/>
      <c r="AE53" s="272"/>
      <c r="AF53" s="272"/>
      <c r="AG53" s="272"/>
      <c r="AH53" s="272"/>
      <c r="AI53" s="272"/>
      <c r="AJ53" s="272"/>
      <c r="AK53" s="272"/>
      <c r="AL53" s="272"/>
      <c r="AM53" s="272"/>
      <c r="AN53" s="272"/>
      <c r="AO53" s="272"/>
      <c r="AP53" s="272"/>
      <c r="AQ53" s="272"/>
      <c r="AR53" s="272"/>
      <c r="AS53" s="272"/>
      <c r="AT53" s="272"/>
      <c r="AU53" s="272"/>
      <c r="AV53" s="272"/>
      <c r="AW53" s="272"/>
      <c r="AX53" s="272"/>
      <c r="AY53" s="272"/>
      <c r="AZ53" s="272"/>
      <c r="BA53" s="272"/>
      <c r="BB53" s="272"/>
      <c r="BC53" s="272"/>
      <c r="BD53" s="272"/>
      <c r="BE53" s="272"/>
      <c r="BF53" s="272"/>
      <c r="BG53" s="272"/>
      <c r="BH53" s="272"/>
      <c r="BI53" s="272"/>
      <c r="BJ53" s="272"/>
      <c r="BK53" s="272"/>
      <c r="BL53" s="272"/>
      <c r="BM53" s="272"/>
      <c r="BN53" s="272"/>
      <c r="BO53" s="272"/>
      <c r="BP53" s="272"/>
      <c r="BQ53" s="272"/>
      <c r="BR53" s="272"/>
      <c r="BS53" s="272"/>
      <c r="BT53" s="272"/>
      <c r="BU53" s="272"/>
      <c r="BV53" s="272"/>
      <c r="BW53" s="272"/>
      <c r="BX53" s="272"/>
      <c r="BY53" s="272"/>
      <c r="BZ53" s="272"/>
      <c r="CA53" s="272"/>
      <c r="CB53" s="272"/>
      <c r="CC53" s="272"/>
      <c r="CD53" s="272"/>
      <c r="CE53" s="272"/>
      <c r="CF53" s="272"/>
      <c r="CG53" s="272"/>
      <c r="CH53" s="272"/>
      <c r="CI53" s="272"/>
      <c r="CJ53" s="272"/>
      <c r="CK53" s="272"/>
      <c r="CL53" s="272"/>
      <c r="CM53" s="272"/>
      <c r="CN53" s="272"/>
      <c r="CO53" s="272"/>
      <c r="CP53" s="272"/>
      <c r="CQ53" s="272"/>
      <c r="CR53" s="272"/>
      <c r="CS53" s="272"/>
      <c r="CT53" s="272"/>
      <c r="CU53" s="272"/>
      <c r="CV53" s="272"/>
      <c r="CW53" s="272"/>
      <c r="CX53" s="272"/>
      <c r="CY53" s="272"/>
      <c r="CZ53" s="272"/>
      <c r="DA53" s="272"/>
      <c r="DB53" s="272"/>
      <c r="DC53" s="272"/>
      <c r="DD53" s="272"/>
      <c r="DE53" s="272"/>
      <c r="DF53" s="272"/>
      <c r="DG53" s="272"/>
      <c r="DH53" s="272"/>
      <c r="DI53" s="272"/>
      <c r="DJ53" s="272"/>
      <c r="DK53" s="272"/>
      <c r="DL53" s="272"/>
      <c r="DM53" s="272"/>
      <c r="DN53" s="272"/>
      <c r="DO53" s="272"/>
      <c r="DP53" s="272"/>
      <c r="DQ53" s="272"/>
      <c r="DR53" s="272"/>
      <c r="DS53" s="272"/>
      <c r="DT53" s="272"/>
      <c r="DU53" s="272"/>
      <c r="DV53" s="272"/>
      <c r="DW53" s="272"/>
      <c r="DX53" s="272"/>
      <c r="DY53" s="272"/>
      <c r="DZ53" s="272"/>
      <c r="EA53" s="272"/>
      <c r="EB53" s="272"/>
      <c r="EC53" s="272"/>
      <c r="ED53" s="272"/>
      <c r="EE53" s="272"/>
      <c r="EF53" s="272"/>
      <c r="EG53" s="272"/>
      <c r="EH53" s="272"/>
      <c r="EI53" s="272"/>
      <c r="EJ53" s="272"/>
      <c r="EK53" s="272"/>
      <c r="EL53" s="272"/>
      <c r="EM53" s="272"/>
      <c r="EN53" s="272"/>
      <c r="EO53" s="272"/>
      <c r="EP53" s="272"/>
      <c r="EQ53" s="272"/>
      <c r="ER53" s="272"/>
      <c r="ES53" s="272"/>
      <c r="ET53" s="272"/>
      <c r="EU53" s="272"/>
      <c r="EV53" s="272"/>
      <c r="EW53" s="272"/>
      <c r="EX53" s="272"/>
      <c r="EY53" s="272"/>
      <c r="EZ53" s="272"/>
      <c r="FA53" s="272"/>
      <c r="FB53" s="272"/>
      <c r="FC53" s="272"/>
      <c r="FD53" s="272"/>
      <c r="FE53" s="272"/>
      <c r="FF53" s="272"/>
      <c r="FG53" s="272"/>
      <c r="FH53" s="272"/>
      <c r="FI53" s="272"/>
      <c r="FJ53" s="272"/>
      <c r="FK53" s="272"/>
      <c r="FL53" s="272"/>
      <c r="FM53" s="272"/>
      <c r="FN53" s="272"/>
      <c r="FO53" s="272"/>
      <c r="FP53" s="272"/>
      <c r="FQ53" s="272"/>
      <c r="FR53" s="272"/>
      <c r="FS53" s="272"/>
      <c r="FT53" s="272"/>
      <c r="FU53" s="272"/>
      <c r="FV53" s="272"/>
      <c r="FW53" s="272"/>
      <c r="FX53" s="272"/>
      <c r="FY53" s="272"/>
      <c r="FZ53" s="272"/>
      <c r="GA53" s="272"/>
      <c r="GB53" s="272"/>
      <c r="GC53" s="272"/>
      <c r="GD53" s="272"/>
      <c r="GE53" s="272"/>
      <c r="GF53" s="272"/>
      <c r="GG53" s="272"/>
      <c r="GH53" s="272"/>
      <c r="GI53" s="272"/>
      <c r="GJ53" s="272"/>
      <c r="GK53" s="272"/>
      <c r="GL53" s="272"/>
      <c r="GM53" s="272"/>
      <c r="GN53" s="272"/>
      <c r="GO53" s="272"/>
      <c r="GP53" s="272"/>
      <c r="GQ53" s="272"/>
      <c r="GR53" s="272"/>
      <c r="GS53" s="272"/>
      <c r="GT53" s="272"/>
      <c r="GU53" s="272"/>
      <c r="GV53" s="272"/>
      <c r="GW53" s="272"/>
      <c r="GX53" s="272"/>
      <c r="GY53" s="272"/>
      <c r="GZ53" s="272"/>
      <c r="HA53" s="272"/>
      <c r="HB53" s="272"/>
      <c r="HC53" s="272"/>
      <c r="HD53" s="272"/>
      <c r="HE53" s="272"/>
      <c r="HF53" s="272"/>
      <c r="HG53" s="272"/>
      <c r="HH53" s="272"/>
      <c r="HI53" s="272"/>
      <c r="HJ53" s="272"/>
      <c r="HK53" s="272"/>
      <c r="HL53" s="272"/>
      <c r="HM53" s="272"/>
      <c r="HN53" s="272"/>
      <c r="HO53" s="272"/>
      <c r="HP53" s="272"/>
      <c r="HQ53" s="272"/>
      <c r="HR53" s="272"/>
      <c r="HS53" s="272"/>
      <c r="HT53" s="272"/>
      <c r="HU53" s="272"/>
      <c r="HV53" s="272"/>
      <c r="HW53" s="272"/>
      <c r="HX53" s="272"/>
      <c r="HY53" s="272"/>
      <c r="HZ53" s="272"/>
      <c r="IA53" s="272"/>
      <c r="IB53" s="272"/>
      <c r="IC53" s="272"/>
      <c r="ID53" s="272"/>
      <c r="IE53" s="272"/>
      <c r="IF53" s="272"/>
      <c r="IG53" s="272"/>
      <c r="IH53" s="272"/>
      <c r="II53" s="272"/>
      <c r="IJ53" s="272"/>
      <c r="IK53" s="272"/>
      <c r="IL53" s="272"/>
      <c r="IM53" s="272"/>
      <c r="IN53" s="272"/>
      <c r="IO53" s="272"/>
      <c r="IP53" s="272"/>
      <c r="IQ53" s="272"/>
      <c r="IR53" s="272"/>
      <c r="IS53" s="272"/>
      <c r="IT53" s="272"/>
      <c r="IU53" s="272"/>
      <c r="IV53" s="272"/>
    </row>
    <row r="54" spans="1:256" s="375" customFormat="1" ht="15" customHeight="1">
      <c r="A54" s="278"/>
      <c r="B54" s="278"/>
      <c r="C54" s="279"/>
      <c r="D54" s="484"/>
      <c r="E54" s="299"/>
      <c r="F54" s="299"/>
      <c r="G54" s="274"/>
      <c r="H54" s="274"/>
      <c r="I54" s="272"/>
      <c r="J54" s="273"/>
      <c r="K54" s="272"/>
      <c r="L54" s="272"/>
      <c r="M54" s="273"/>
      <c r="N54" s="272"/>
      <c r="O54" s="272"/>
      <c r="P54" s="272"/>
      <c r="Q54" s="272"/>
      <c r="R54" s="272"/>
      <c r="S54" s="272"/>
      <c r="T54" s="272"/>
      <c r="U54" s="272"/>
      <c r="V54" s="272"/>
      <c r="W54" s="272"/>
      <c r="X54" s="272"/>
      <c r="Y54" s="272"/>
      <c r="Z54" s="272"/>
      <c r="AA54" s="272"/>
      <c r="AB54" s="272"/>
      <c r="AC54" s="272"/>
      <c r="AD54" s="272"/>
      <c r="AE54" s="272"/>
      <c r="AF54" s="272"/>
      <c r="AG54" s="272"/>
      <c r="AH54" s="272"/>
      <c r="AI54" s="272"/>
      <c r="AJ54" s="272"/>
      <c r="AK54" s="272"/>
      <c r="AL54" s="272"/>
      <c r="AM54" s="272"/>
      <c r="AN54" s="272"/>
      <c r="AO54" s="272"/>
      <c r="AP54" s="272"/>
      <c r="AQ54" s="272"/>
      <c r="AR54" s="272"/>
      <c r="AS54" s="272"/>
      <c r="AT54" s="272"/>
      <c r="AU54" s="272"/>
      <c r="AV54" s="272"/>
      <c r="AW54" s="272"/>
      <c r="AX54" s="272"/>
      <c r="AY54" s="272"/>
      <c r="AZ54" s="272"/>
      <c r="BA54" s="272"/>
      <c r="BB54" s="272"/>
      <c r="BC54" s="272"/>
      <c r="BD54" s="272"/>
      <c r="BE54" s="272"/>
      <c r="BF54" s="272"/>
      <c r="BG54" s="272"/>
      <c r="BH54" s="272"/>
      <c r="BI54" s="272"/>
      <c r="BJ54" s="272"/>
      <c r="BK54" s="272"/>
      <c r="BL54" s="272"/>
      <c r="BM54" s="272"/>
      <c r="BN54" s="272"/>
      <c r="BO54" s="272"/>
      <c r="BP54" s="272"/>
      <c r="BQ54" s="272"/>
      <c r="BR54" s="272"/>
      <c r="BS54" s="272"/>
      <c r="BT54" s="272"/>
      <c r="BU54" s="272"/>
      <c r="BV54" s="272"/>
      <c r="BW54" s="272"/>
      <c r="BX54" s="272"/>
      <c r="BY54" s="272"/>
      <c r="BZ54" s="272"/>
      <c r="CA54" s="272"/>
      <c r="CB54" s="272"/>
      <c r="CC54" s="272"/>
      <c r="CD54" s="272"/>
      <c r="CE54" s="272"/>
      <c r="CF54" s="272"/>
      <c r="CG54" s="272"/>
      <c r="CH54" s="272"/>
      <c r="CI54" s="272"/>
      <c r="CJ54" s="272"/>
      <c r="CK54" s="272"/>
      <c r="CL54" s="272"/>
      <c r="CM54" s="272"/>
      <c r="CN54" s="272"/>
      <c r="CO54" s="272"/>
      <c r="CP54" s="272"/>
      <c r="CQ54" s="272"/>
      <c r="CR54" s="272"/>
      <c r="CS54" s="272"/>
      <c r="CT54" s="272"/>
      <c r="CU54" s="272"/>
      <c r="CV54" s="272"/>
      <c r="CW54" s="272"/>
      <c r="CX54" s="272"/>
      <c r="CY54" s="272"/>
      <c r="CZ54" s="272"/>
      <c r="DA54" s="272"/>
      <c r="DB54" s="272"/>
      <c r="DC54" s="272"/>
      <c r="DD54" s="272"/>
      <c r="DE54" s="272"/>
      <c r="DF54" s="272"/>
      <c r="DG54" s="272"/>
      <c r="DH54" s="272"/>
      <c r="DI54" s="272"/>
      <c r="DJ54" s="272"/>
      <c r="DK54" s="272"/>
      <c r="DL54" s="272"/>
      <c r="DM54" s="272"/>
      <c r="DN54" s="272"/>
      <c r="DO54" s="272"/>
      <c r="DP54" s="272"/>
      <c r="DQ54" s="272"/>
      <c r="DR54" s="272"/>
      <c r="DS54" s="272"/>
      <c r="DT54" s="272"/>
      <c r="DU54" s="272"/>
      <c r="DV54" s="272"/>
      <c r="DW54" s="272"/>
      <c r="DX54" s="272"/>
      <c r="DY54" s="272"/>
      <c r="DZ54" s="272"/>
      <c r="EA54" s="272"/>
      <c r="EB54" s="272"/>
      <c r="EC54" s="272"/>
      <c r="ED54" s="272"/>
      <c r="EE54" s="272"/>
      <c r="EF54" s="272"/>
      <c r="EG54" s="272"/>
      <c r="EH54" s="272"/>
      <c r="EI54" s="272"/>
      <c r="EJ54" s="272"/>
      <c r="EK54" s="272"/>
      <c r="EL54" s="272"/>
      <c r="EM54" s="272"/>
      <c r="EN54" s="272"/>
      <c r="EO54" s="272"/>
      <c r="EP54" s="272"/>
      <c r="EQ54" s="272"/>
      <c r="ER54" s="272"/>
      <c r="ES54" s="272"/>
      <c r="ET54" s="272"/>
      <c r="EU54" s="272"/>
      <c r="EV54" s="272"/>
      <c r="EW54" s="272"/>
      <c r="EX54" s="272"/>
      <c r="EY54" s="272"/>
      <c r="EZ54" s="272"/>
      <c r="FA54" s="272"/>
      <c r="FB54" s="272"/>
      <c r="FC54" s="272"/>
      <c r="FD54" s="272"/>
      <c r="FE54" s="272"/>
      <c r="FF54" s="272"/>
      <c r="FG54" s="272"/>
      <c r="FH54" s="272"/>
      <c r="FI54" s="272"/>
      <c r="FJ54" s="272"/>
      <c r="FK54" s="272"/>
      <c r="FL54" s="272"/>
      <c r="FM54" s="272"/>
      <c r="FN54" s="272"/>
      <c r="FO54" s="272"/>
      <c r="FP54" s="272"/>
      <c r="FQ54" s="272"/>
      <c r="FR54" s="272"/>
      <c r="FS54" s="272"/>
      <c r="FT54" s="272"/>
      <c r="FU54" s="272"/>
      <c r="FV54" s="272"/>
      <c r="FW54" s="272"/>
      <c r="FX54" s="272"/>
      <c r="FY54" s="272"/>
      <c r="FZ54" s="272"/>
      <c r="GA54" s="272"/>
      <c r="GB54" s="272"/>
      <c r="GC54" s="272"/>
      <c r="GD54" s="272"/>
      <c r="GE54" s="272"/>
      <c r="GF54" s="272"/>
      <c r="GG54" s="272"/>
      <c r="GH54" s="272"/>
      <c r="GI54" s="272"/>
      <c r="GJ54" s="272"/>
      <c r="GK54" s="272"/>
      <c r="GL54" s="272"/>
      <c r="GM54" s="272"/>
      <c r="GN54" s="272"/>
      <c r="GO54" s="272"/>
      <c r="GP54" s="272"/>
      <c r="GQ54" s="272"/>
      <c r="GR54" s="272"/>
      <c r="GS54" s="272"/>
      <c r="GT54" s="272"/>
      <c r="GU54" s="272"/>
      <c r="GV54" s="272"/>
      <c r="GW54" s="272"/>
      <c r="GX54" s="272"/>
      <c r="GY54" s="272"/>
      <c r="GZ54" s="272"/>
      <c r="HA54" s="272"/>
      <c r="HB54" s="272"/>
      <c r="HC54" s="272"/>
      <c r="HD54" s="272"/>
      <c r="HE54" s="272"/>
      <c r="HF54" s="272"/>
      <c r="HG54" s="272"/>
      <c r="HH54" s="272"/>
      <c r="HI54" s="272"/>
      <c r="HJ54" s="272"/>
      <c r="HK54" s="272"/>
      <c r="HL54" s="272"/>
      <c r="HM54" s="272"/>
      <c r="HN54" s="272"/>
      <c r="HO54" s="272"/>
      <c r="HP54" s="272"/>
      <c r="HQ54" s="272"/>
      <c r="HR54" s="272"/>
      <c r="HS54" s="272"/>
      <c r="HT54" s="272"/>
      <c r="HU54" s="272"/>
      <c r="HV54" s="272"/>
      <c r="HW54" s="272"/>
      <c r="HX54" s="272"/>
      <c r="HY54" s="272"/>
      <c r="HZ54" s="272"/>
      <c r="IA54" s="272"/>
      <c r="IB54" s="272"/>
      <c r="IC54" s="272"/>
      <c r="ID54" s="272"/>
      <c r="IE54" s="272"/>
      <c r="IF54" s="272"/>
      <c r="IG54" s="272"/>
      <c r="IH54" s="272"/>
      <c r="II54" s="272"/>
      <c r="IJ54" s="272"/>
      <c r="IK54" s="272"/>
      <c r="IL54" s="272"/>
      <c r="IM54" s="272"/>
      <c r="IN54" s="272"/>
      <c r="IO54" s="272"/>
      <c r="IP54" s="272"/>
      <c r="IQ54" s="272"/>
      <c r="IR54" s="272"/>
      <c r="IS54" s="272"/>
      <c r="IT54" s="272"/>
      <c r="IU54" s="272"/>
      <c r="IV54" s="272"/>
    </row>
    <row r="55" spans="1:256" s="375" customFormat="1" ht="15" customHeight="1">
      <c r="A55" s="278"/>
      <c r="B55" s="278"/>
      <c r="C55" s="279"/>
      <c r="D55" s="484"/>
      <c r="E55" s="299"/>
      <c r="F55" s="299"/>
      <c r="G55" s="274"/>
      <c r="H55" s="274"/>
      <c r="I55" s="272"/>
      <c r="J55" s="273"/>
      <c r="K55" s="272"/>
      <c r="L55" s="272"/>
      <c r="M55" s="273"/>
      <c r="N55" s="272"/>
      <c r="O55" s="272"/>
      <c r="P55" s="272"/>
      <c r="Q55" s="272"/>
      <c r="R55" s="272"/>
      <c r="S55" s="272"/>
      <c r="T55" s="272"/>
      <c r="U55" s="272"/>
      <c r="V55" s="272"/>
      <c r="W55" s="272"/>
      <c r="X55" s="272"/>
      <c r="Y55" s="272"/>
      <c r="Z55" s="272"/>
      <c r="AA55" s="272"/>
      <c r="AB55" s="272"/>
      <c r="AC55" s="272"/>
      <c r="AD55" s="272"/>
      <c r="AE55" s="272"/>
      <c r="AF55" s="272"/>
      <c r="AG55" s="272"/>
      <c r="AH55" s="272"/>
      <c r="AI55" s="272"/>
      <c r="AJ55" s="272"/>
      <c r="AK55" s="272"/>
      <c r="AL55" s="272"/>
      <c r="AM55" s="272"/>
      <c r="AN55" s="272"/>
      <c r="AO55" s="272"/>
      <c r="AP55" s="272"/>
      <c r="AQ55" s="272"/>
      <c r="AR55" s="272"/>
      <c r="AS55" s="272"/>
      <c r="AT55" s="272"/>
      <c r="AU55" s="272"/>
      <c r="AV55" s="272"/>
      <c r="AW55" s="272"/>
      <c r="AX55" s="272"/>
      <c r="AY55" s="272"/>
      <c r="AZ55" s="272"/>
      <c r="BA55" s="272"/>
      <c r="BB55" s="272"/>
      <c r="BC55" s="272"/>
      <c r="BD55" s="272"/>
      <c r="BE55" s="272"/>
      <c r="BF55" s="272"/>
      <c r="BG55" s="272"/>
      <c r="BH55" s="272"/>
      <c r="BI55" s="272"/>
      <c r="BJ55" s="272"/>
      <c r="BK55" s="272"/>
      <c r="BL55" s="272"/>
      <c r="BM55" s="272"/>
      <c r="BN55" s="272"/>
      <c r="BO55" s="272"/>
      <c r="BP55" s="272"/>
      <c r="BQ55" s="272"/>
      <c r="BR55" s="272"/>
      <c r="BS55" s="272"/>
      <c r="BT55" s="272"/>
      <c r="BU55" s="272"/>
      <c r="BV55" s="272"/>
      <c r="BW55" s="272"/>
      <c r="BX55" s="272"/>
      <c r="BY55" s="272"/>
      <c r="BZ55" s="272"/>
      <c r="CA55" s="272"/>
      <c r="CB55" s="272"/>
      <c r="CC55" s="272"/>
      <c r="CD55" s="272"/>
      <c r="CE55" s="272"/>
      <c r="CF55" s="272"/>
      <c r="CG55" s="272"/>
      <c r="CH55" s="272"/>
      <c r="CI55" s="272"/>
      <c r="CJ55" s="272"/>
      <c r="CK55" s="272"/>
      <c r="CL55" s="272"/>
      <c r="CM55" s="272"/>
      <c r="CN55" s="272"/>
      <c r="CO55" s="272"/>
      <c r="CP55" s="272"/>
      <c r="CQ55" s="272"/>
      <c r="CR55" s="272"/>
      <c r="CS55" s="272"/>
      <c r="CT55" s="272"/>
      <c r="CU55" s="272"/>
      <c r="CV55" s="272"/>
      <c r="CW55" s="272"/>
      <c r="CX55" s="272"/>
      <c r="CY55" s="272"/>
      <c r="CZ55" s="272"/>
      <c r="DA55" s="272"/>
      <c r="DB55" s="272"/>
      <c r="DC55" s="272"/>
      <c r="DD55" s="272"/>
      <c r="DE55" s="272"/>
      <c r="DF55" s="272"/>
      <c r="DG55" s="272"/>
      <c r="DH55" s="272"/>
      <c r="DI55" s="272"/>
      <c r="DJ55" s="272"/>
      <c r="DK55" s="272"/>
      <c r="DL55" s="272"/>
      <c r="DM55" s="272"/>
      <c r="DN55" s="272"/>
      <c r="DO55" s="272"/>
      <c r="DP55" s="272"/>
      <c r="DQ55" s="272"/>
      <c r="DR55" s="272"/>
      <c r="DS55" s="272"/>
      <c r="DT55" s="272"/>
      <c r="DU55" s="272"/>
      <c r="DV55" s="272"/>
      <c r="DW55" s="272"/>
      <c r="DX55" s="272"/>
      <c r="DY55" s="272"/>
      <c r="DZ55" s="272"/>
      <c r="EA55" s="272"/>
      <c r="EB55" s="272"/>
      <c r="EC55" s="272"/>
      <c r="ED55" s="272"/>
      <c r="EE55" s="272"/>
      <c r="EF55" s="272"/>
      <c r="EG55" s="272"/>
      <c r="EH55" s="272"/>
      <c r="EI55" s="272"/>
      <c r="EJ55" s="272"/>
      <c r="EK55" s="272"/>
      <c r="EL55" s="272"/>
      <c r="EM55" s="272"/>
      <c r="EN55" s="272"/>
      <c r="EO55" s="272"/>
      <c r="EP55" s="272"/>
      <c r="EQ55" s="272"/>
      <c r="ER55" s="272"/>
      <c r="ES55" s="272"/>
      <c r="ET55" s="272"/>
      <c r="EU55" s="272"/>
      <c r="EV55" s="272"/>
      <c r="EW55" s="272"/>
      <c r="EX55" s="272"/>
      <c r="EY55" s="272"/>
      <c r="EZ55" s="272"/>
      <c r="FA55" s="272"/>
      <c r="FB55" s="272"/>
      <c r="FC55" s="272"/>
      <c r="FD55" s="272"/>
      <c r="FE55" s="272"/>
      <c r="FF55" s="272"/>
      <c r="FG55" s="272"/>
      <c r="FH55" s="272"/>
      <c r="FI55" s="272"/>
      <c r="FJ55" s="272"/>
      <c r="FK55" s="272"/>
      <c r="FL55" s="272"/>
      <c r="FM55" s="272"/>
      <c r="FN55" s="272"/>
      <c r="FO55" s="272"/>
      <c r="FP55" s="272"/>
      <c r="FQ55" s="272"/>
      <c r="FR55" s="272"/>
      <c r="FS55" s="272"/>
      <c r="FT55" s="272"/>
      <c r="FU55" s="272"/>
      <c r="FV55" s="272"/>
      <c r="FW55" s="272"/>
      <c r="FX55" s="272"/>
      <c r="FY55" s="272"/>
      <c r="FZ55" s="272"/>
      <c r="GA55" s="272"/>
      <c r="GB55" s="272"/>
      <c r="GC55" s="272"/>
      <c r="GD55" s="272"/>
      <c r="GE55" s="272"/>
      <c r="GF55" s="272"/>
      <c r="GG55" s="272"/>
      <c r="GH55" s="272"/>
      <c r="GI55" s="272"/>
      <c r="GJ55" s="272"/>
      <c r="GK55" s="272"/>
      <c r="GL55" s="272"/>
      <c r="GM55" s="272"/>
      <c r="GN55" s="272"/>
      <c r="GO55" s="272"/>
      <c r="GP55" s="272"/>
      <c r="GQ55" s="272"/>
      <c r="GR55" s="272"/>
      <c r="GS55" s="272"/>
      <c r="GT55" s="272"/>
      <c r="GU55" s="272"/>
      <c r="GV55" s="272"/>
      <c r="GW55" s="272"/>
      <c r="GX55" s="272"/>
      <c r="GY55" s="272"/>
      <c r="GZ55" s="272"/>
      <c r="HA55" s="272"/>
      <c r="HB55" s="272"/>
      <c r="HC55" s="272"/>
      <c r="HD55" s="272"/>
      <c r="HE55" s="272"/>
      <c r="HF55" s="272"/>
      <c r="HG55" s="272"/>
      <c r="HH55" s="272"/>
      <c r="HI55" s="272"/>
      <c r="HJ55" s="272"/>
      <c r="HK55" s="272"/>
      <c r="HL55" s="272"/>
      <c r="HM55" s="272"/>
      <c r="HN55" s="272"/>
      <c r="HO55" s="272"/>
      <c r="HP55" s="272"/>
      <c r="HQ55" s="272"/>
      <c r="HR55" s="272"/>
      <c r="HS55" s="272"/>
      <c r="HT55" s="272"/>
      <c r="HU55" s="272"/>
      <c r="HV55" s="272"/>
      <c r="HW55" s="272"/>
      <c r="HX55" s="272"/>
      <c r="HY55" s="272"/>
      <c r="HZ55" s="272"/>
      <c r="IA55" s="272"/>
      <c r="IB55" s="272"/>
      <c r="IC55" s="272"/>
      <c r="ID55" s="272"/>
      <c r="IE55" s="272"/>
      <c r="IF55" s="272"/>
      <c r="IG55" s="272"/>
      <c r="IH55" s="272"/>
      <c r="II55" s="272"/>
      <c r="IJ55" s="272"/>
      <c r="IK55" s="272"/>
      <c r="IL55" s="272"/>
      <c r="IM55" s="272"/>
      <c r="IN55" s="272"/>
      <c r="IO55" s="272"/>
      <c r="IP55" s="272"/>
      <c r="IQ55" s="272"/>
      <c r="IR55" s="272"/>
      <c r="IS55" s="272"/>
      <c r="IT55" s="272"/>
      <c r="IU55" s="272"/>
      <c r="IV55" s="272"/>
    </row>
    <row r="56" spans="1:256" s="375" customFormat="1" ht="15" customHeight="1">
      <c r="A56" s="278"/>
      <c r="B56" s="278"/>
      <c r="C56" s="278"/>
      <c r="D56" s="484"/>
      <c r="E56" s="299"/>
      <c r="F56" s="299"/>
      <c r="G56" s="274"/>
      <c r="H56" s="274"/>
      <c r="I56" s="272"/>
      <c r="J56" s="273"/>
      <c r="K56" s="272"/>
      <c r="L56" s="272"/>
      <c r="M56" s="273"/>
      <c r="N56" s="272"/>
      <c r="O56" s="272"/>
      <c r="P56" s="272"/>
      <c r="Q56" s="272"/>
      <c r="R56" s="272"/>
      <c r="S56" s="272"/>
      <c r="T56" s="272"/>
      <c r="U56" s="272"/>
      <c r="V56" s="272"/>
      <c r="W56" s="272"/>
      <c r="X56" s="272"/>
      <c r="Y56" s="272"/>
      <c r="Z56" s="272"/>
      <c r="AA56" s="272"/>
      <c r="AB56" s="272"/>
      <c r="AC56" s="272"/>
      <c r="AD56" s="272"/>
      <c r="AE56" s="272"/>
      <c r="AF56" s="272"/>
      <c r="AG56" s="272"/>
      <c r="AH56" s="272"/>
      <c r="AI56" s="272"/>
      <c r="AJ56" s="272"/>
      <c r="AK56" s="272"/>
      <c r="AL56" s="272"/>
      <c r="AM56" s="272"/>
      <c r="AN56" s="272"/>
      <c r="AO56" s="272"/>
      <c r="AP56" s="272"/>
      <c r="AQ56" s="272"/>
      <c r="AR56" s="272"/>
      <c r="AS56" s="272"/>
      <c r="AT56" s="272"/>
      <c r="AU56" s="272"/>
      <c r="AV56" s="272"/>
      <c r="AW56" s="272"/>
      <c r="AX56" s="272"/>
      <c r="AY56" s="272"/>
      <c r="AZ56" s="272"/>
      <c r="BA56" s="272"/>
      <c r="BB56" s="272"/>
      <c r="BC56" s="272"/>
      <c r="BD56" s="272"/>
      <c r="BE56" s="272"/>
      <c r="BF56" s="272"/>
      <c r="BG56" s="272"/>
      <c r="BH56" s="272"/>
      <c r="BI56" s="272"/>
      <c r="BJ56" s="272"/>
      <c r="BK56" s="272"/>
      <c r="BL56" s="272"/>
      <c r="BM56" s="272"/>
      <c r="BN56" s="272"/>
      <c r="BO56" s="272"/>
      <c r="BP56" s="272"/>
      <c r="BQ56" s="272"/>
      <c r="BR56" s="272"/>
      <c r="BS56" s="272"/>
      <c r="BT56" s="272"/>
      <c r="BU56" s="272"/>
      <c r="BV56" s="272"/>
      <c r="BW56" s="272"/>
      <c r="BX56" s="272"/>
      <c r="BY56" s="272"/>
      <c r="BZ56" s="272"/>
      <c r="CA56" s="272"/>
      <c r="CB56" s="272"/>
      <c r="CC56" s="272"/>
      <c r="CD56" s="272"/>
      <c r="CE56" s="272"/>
      <c r="CF56" s="272"/>
      <c r="CG56" s="272"/>
      <c r="CH56" s="272"/>
      <c r="CI56" s="272"/>
      <c r="CJ56" s="272"/>
      <c r="CK56" s="272"/>
      <c r="CL56" s="272"/>
      <c r="CM56" s="272"/>
      <c r="CN56" s="272"/>
      <c r="CO56" s="272"/>
      <c r="CP56" s="272"/>
      <c r="CQ56" s="272"/>
      <c r="CR56" s="272"/>
      <c r="CS56" s="272"/>
      <c r="CT56" s="272"/>
      <c r="CU56" s="272"/>
      <c r="CV56" s="272"/>
      <c r="CW56" s="272"/>
      <c r="CX56" s="272"/>
      <c r="CY56" s="272"/>
      <c r="CZ56" s="272"/>
      <c r="DA56" s="272"/>
      <c r="DB56" s="272"/>
      <c r="DC56" s="272"/>
      <c r="DD56" s="272"/>
      <c r="DE56" s="272"/>
      <c r="DF56" s="272"/>
      <c r="DG56" s="272"/>
      <c r="DH56" s="272"/>
      <c r="DI56" s="272"/>
      <c r="DJ56" s="272"/>
      <c r="DK56" s="272"/>
      <c r="DL56" s="272"/>
      <c r="DM56" s="272"/>
      <c r="DN56" s="272"/>
      <c r="DO56" s="272"/>
      <c r="DP56" s="272"/>
      <c r="DQ56" s="272"/>
      <c r="DR56" s="272"/>
      <c r="DS56" s="272"/>
      <c r="DT56" s="272"/>
      <c r="DU56" s="272"/>
      <c r="DV56" s="272"/>
      <c r="DW56" s="272"/>
      <c r="DX56" s="272"/>
      <c r="DY56" s="272"/>
      <c r="DZ56" s="272"/>
      <c r="EA56" s="272"/>
      <c r="EB56" s="272"/>
      <c r="EC56" s="272"/>
      <c r="ED56" s="272"/>
      <c r="EE56" s="272"/>
      <c r="EF56" s="272"/>
      <c r="EG56" s="272"/>
      <c r="EH56" s="272"/>
      <c r="EI56" s="272"/>
      <c r="EJ56" s="272"/>
      <c r="EK56" s="272"/>
      <c r="EL56" s="272"/>
      <c r="EM56" s="272"/>
      <c r="EN56" s="272"/>
      <c r="EO56" s="272"/>
      <c r="EP56" s="272"/>
      <c r="EQ56" s="272"/>
      <c r="ER56" s="272"/>
      <c r="ES56" s="272"/>
      <c r="ET56" s="272"/>
      <c r="EU56" s="272"/>
      <c r="EV56" s="272"/>
      <c r="EW56" s="272"/>
      <c r="EX56" s="272"/>
      <c r="EY56" s="272"/>
      <c r="EZ56" s="272"/>
      <c r="FA56" s="272"/>
      <c r="FB56" s="272"/>
      <c r="FC56" s="272"/>
      <c r="FD56" s="272"/>
      <c r="FE56" s="272"/>
      <c r="FF56" s="272"/>
      <c r="FG56" s="272"/>
      <c r="FH56" s="272"/>
      <c r="FI56" s="272"/>
      <c r="FJ56" s="272"/>
      <c r="FK56" s="272"/>
      <c r="FL56" s="272"/>
      <c r="FM56" s="272"/>
      <c r="FN56" s="272"/>
      <c r="FO56" s="272"/>
      <c r="FP56" s="272"/>
      <c r="FQ56" s="272"/>
      <c r="FR56" s="272"/>
      <c r="FS56" s="272"/>
      <c r="FT56" s="272"/>
      <c r="FU56" s="272"/>
      <c r="FV56" s="272"/>
      <c r="FW56" s="272"/>
      <c r="FX56" s="272"/>
      <c r="FY56" s="272"/>
      <c r="FZ56" s="272"/>
      <c r="GA56" s="272"/>
      <c r="GB56" s="272"/>
      <c r="GC56" s="272"/>
      <c r="GD56" s="272"/>
      <c r="GE56" s="272"/>
      <c r="GF56" s="272"/>
      <c r="GG56" s="272"/>
      <c r="GH56" s="272"/>
      <c r="GI56" s="272"/>
      <c r="GJ56" s="272"/>
      <c r="GK56" s="272"/>
      <c r="GL56" s="272"/>
      <c r="GM56" s="272"/>
      <c r="GN56" s="272"/>
      <c r="GO56" s="272"/>
      <c r="GP56" s="272"/>
      <c r="GQ56" s="272"/>
      <c r="GR56" s="272"/>
      <c r="GS56" s="272"/>
      <c r="GT56" s="272"/>
      <c r="GU56" s="272"/>
      <c r="GV56" s="272"/>
      <c r="GW56" s="272"/>
      <c r="GX56" s="272"/>
      <c r="GY56" s="272"/>
      <c r="GZ56" s="272"/>
      <c r="HA56" s="272"/>
      <c r="HB56" s="272"/>
      <c r="HC56" s="272"/>
      <c r="HD56" s="272"/>
      <c r="HE56" s="272"/>
      <c r="HF56" s="272"/>
      <c r="HG56" s="272"/>
      <c r="HH56" s="272"/>
      <c r="HI56" s="272"/>
      <c r="HJ56" s="272"/>
      <c r="HK56" s="272"/>
      <c r="HL56" s="272"/>
      <c r="HM56" s="272"/>
      <c r="HN56" s="272"/>
      <c r="HO56" s="272"/>
      <c r="HP56" s="272"/>
      <c r="HQ56" s="272"/>
      <c r="HR56" s="272"/>
      <c r="HS56" s="272"/>
      <c r="HT56" s="272"/>
      <c r="HU56" s="272"/>
      <c r="HV56" s="272"/>
      <c r="HW56" s="272"/>
      <c r="HX56" s="272"/>
      <c r="HY56" s="272"/>
      <c r="HZ56" s="272"/>
      <c r="IA56" s="272"/>
      <c r="IB56" s="272"/>
      <c r="IC56" s="272"/>
      <c r="ID56" s="272"/>
      <c r="IE56" s="272"/>
      <c r="IF56" s="272"/>
      <c r="IG56" s="272"/>
      <c r="IH56" s="272"/>
      <c r="II56" s="272"/>
      <c r="IJ56" s="272"/>
      <c r="IK56" s="272"/>
      <c r="IL56" s="272"/>
      <c r="IM56" s="272"/>
      <c r="IN56" s="272"/>
      <c r="IO56" s="272"/>
      <c r="IP56" s="272"/>
      <c r="IQ56" s="272"/>
      <c r="IR56" s="272"/>
      <c r="IS56" s="272"/>
      <c r="IT56" s="272"/>
      <c r="IU56" s="272"/>
      <c r="IV56" s="272"/>
    </row>
    <row r="57" spans="1:256" s="375" customFormat="1" ht="15" customHeight="1">
      <c r="A57" s="278"/>
      <c r="B57" s="278"/>
      <c r="C57" s="278"/>
      <c r="D57" s="484"/>
      <c r="E57" s="299"/>
      <c r="F57" s="299"/>
      <c r="G57" s="274"/>
      <c r="H57" s="274"/>
      <c r="I57" s="272"/>
      <c r="J57" s="273"/>
      <c r="K57" s="272"/>
      <c r="L57" s="272"/>
      <c r="M57" s="273"/>
      <c r="N57" s="272"/>
      <c r="O57" s="272"/>
      <c r="P57" s="272"/>
      <c r="Q57" s="272"/>
      <c r="R57" s="272"/>
      <c r="S57" s="272"/>
      <c r="T57" s="272"/>
      <c r="U57" s="272"/>
      <c r="V57" s="272"/>
      <c r="W57" s="272"/>
      <c r="X57" s="272"/>
      <c r="Y57" s="272"/>
      <c r="Z57" s="272"/>
      <c r="AA57" s="272"/>
      <c r="AB57" s="272"/>
      <c r="AC57" s="272"/>
      <c r="AD57" s="272"/>
      <c r="AE57" s="272"/>
      <c r="AF57" s="272"/>
      <c r="AG57" s="272"/>
      <c r="AH57" s="272"/>
      <c r="AI57" s="272"/>
      <c r="AJ57" s="272"/>
      <c r="AK57" s="272"/>
      <c r="AL57" s="272"/>
      <c r="AM57" s="272"/>
      <c r="AN57" s="272"/>
      <c r="AO57" s="272"/>
      <c r="AP57" s="272"/>
      <c r="AQ57" s="272"/>
      <c r="AR57" s="272"/>
      <c r="AS57" s="272"/>
      <c r="AT57" s="272"/>
      <c r="AU57" s="272"/>
      <c r="AV57" s="272"/>
      <c r="AW57" s="272"/>
      <c r="AX57" s="272"/>
      <c r="AY57" s="272"/>
      <c r="AZ57" s="272"/>
      <c r="BA57" s="272"/>
      <c r="BB57" s="272"/>
      <c r="BC57" s="272"/>
      <c r="BD57" s="272"/>
      <c r="BE57" s="272"/>
      <c r="BF57" s="272"/>
      <c r="BG57" s="272"/>
      <c r="BH57" s="272"/>
      <c r="BI57" s="272"/>
      <c r="BJ57" s="272"/>
      <c r="BK57" s="272"/>
      <c r="BL57" s="272"/>
      <c r="BM57" s="272"/>
      <c r="BN57" s="272"/>
      <c r="BO57" s="272"/>
      <c r="BP57" s="272"/>
      <c r="BQ57" s="272"/>
      <c r="BR57" s="272"/>
      <c r="BS57" s="272"/>
      <c r="BT57" s="272"/>
      <c r="BU57" s="272"/>
      <c r="BV57" s="272"/>
      <c r="BW57" s="272"/>
      <c r="BX57" s="272"/>
      <c r="BY57" s="272"/>
      <c r="BZ57" s="272"/>
      <c r="CA57" s="272"/>
      <c r="CB57" s="272"/>
      <c r="CC57" s="272"/>
      <c r="CD57" s="272"/>
      <c r="CE57" s="272"/>
      <c r="CF57" s="272"/>
      <c r="CG57" s="272"/>
      <c r="CH57" s="272"/>
      <c r="CI57" s="272"/>
      <c r="CJ57" s="272"/>
      <c r="CK57" s="272"/>
      <c r="CL57" s="272"/>
      <c r="CM57" s="272"/>
      <c r="CN57" s="272"/>
      <c r="CO57" s="272"/>
      <c r="CP57" s="272"/>
      <c r="CQ57" s="272"/>
      <c r="CR57" s="272"/>
      <c r="CS57" s="272"/>
      <c r="CT57" s="272"/>
      <c r="CU57" s="272"/>
      <c r="CV57" s="272"/>
      <c r="CW57" s="272"/>
      <c r="CX57" s="272"/>
      <c r="CY57" s="272"/>
      <c r="CZ57" s="272"/>
      <c r="DA57" s="272"/>
      <c r="DB57" s="272"/>
      <c r="DC57" s="272"/>
      <c r="DD57" s="272"/>
      <c r="DE57" s="272"/>
      <c r="DF57" s="272"/>
      <c r="DG57" s="272"/>
      <c r="DH57" s="272"/>
      <c r="DI57" s="272"/>
      <c r="DJ57" s="272"/>
      <c r="DK57" s="272"/>
      <c r="DL57" s="272"/>
      <c r="DM57" s="272"/>
      <c r="DN57" s="272"/>
      <c r="DO57" s="272"/>
      <c r="DP57" s="272"/>
      <c r="DQ57" s="272"/>
      <c r="DR57" s="272"/>
      <c r="DS57" s="272"/>
      <c r="DT57" s="272"/>
      <c r="DU57" s="272"/>
      <c r="DV57" s="272"/>
      <c r="DW57" s="272"/>
      <c r="DX57" s="272"/>
      <c r="DY57" s="272"/>
      <c r="DZ57" s="272"/>
      <c r="EA57" s="272"/>
      <c r="EB57" s="272"/>
      <c r="EC57" s="272"/>
      <c r="ED57" s="272"/>
      <c r="EE57" s="272"/>
      <c r="EF57" s="272"/>
      <c r="EG57" s="272"/>
      <c r="EH57" s="272"/>
      <c r="EI57" s="272"/>
      <c r="EJ57" s="272"/>
      <c r="EK57" s="272"/>
      <c r="EL57" s="272"/>
      <c r="EM57" s="272"/>
      <c r="EN57" s="272"/>
      <c r="EO57" s="272"/>
      <c r="EP57" s="272"/>
      <c r="EQ57" s="272"/>
      <c r="ER57" s="272"/>
      <c r="ES57" s="272"/>
      <c r="ET57" s="272"/>
      <c r="EU57" s="272"/>
      <c r="EV57" s="272"/>
      <c r="EW57" s="272"/>
      <c r="EX57" s="272"/>
      <c r="EY57" s="272"/>
      <c r="EZ57" s="272"/>
      <c r="FA57" s="272"/>
      <c r="FB57" s="272"/>
      <c r="FC57" s="272"/>
      <c r="FD57" s="272"/>
      <c r="FE57" s="272"/>
      <c r="FF57" s="272"/>
      <c r="FG57" s="272"/>
      <c r="FH57" s="272"/>
      <c r="FI57" s="272"/>
      <c r="FJ57" s="272"/>
      <c r="FK57" s="272"/>
      <c r="FL57" s="272"/>
      <c r="FM57" s="272"/>
      <c r="FN57" s="272"/>
      <c r="FO57" s="272"/>
      <c r="FP57" s="272"/>
      <c r="FQ57" s="272"/>
      <c r="FR57" s="272"/>
      <c r="FS57" s="272"/>
      <c r="FT57" s="272"/>
      <c r="FU57" s="272"/>
      <c r="FV57" s="272"/>
      <c r="FW57" s="272"/>
      <c r="FX57" s="272"/>
      <c r="FY57" s="272"/>
      <c r="FZ57" s="272"/>
      <c r="GA57" s="272"/>
      <c r="GB57" s="272"/>
      <c r="GC57" s="272"/>
      <c r="GD57" s="272"/>
      <c r="GE57" s="272"/>
      <c r="GF57" s="272"/>
      <c r="GG57" s="272"/>
      <c r="GH57" s="272"/>
      <c r="GI57" s="272"/>
      <c r="GJ57" s="272"/>
      <c r="GK57" s="272"/>
      <c r="GL57" s="272"/>
      <c r="GM57" s="272"/>
      <c r="GN57" s="272"/>
      <c r="GO57" s="272"/>
      <c r="GP57" s="272"/>
      <c r="GQ57" s="272"/>
      <c r="GR57" s="272"/>
      <c r="GS57" s="272"/>
      <c r="GT57" s="272"/>
      <c r="GU57" s="272"/>
      <c r="GV57" s="272"/>
      <c r="GW57" s="272"/>
      <c r="GX57" s="272"/>
      <c r="GY57" s="272"/>
      <c r="GZ57" s="272"/>
      <c r="HA57" s="272"/>
      <c r="HB57" s="272"/>
      <c r="HC57" s="272"/>
      <c r="HD57" s="272"/>
      <c r="HE57" s="272"/>
      <c r="HF57" s="272"/>
      <c r="HG57" s="272"/>
      <c r="HH57" s="272"/>
      <c r="HI57" s="272"/>
      <c r="HJ57" s="272"/>
      <c r="HK57" s="272"/>
      <c r="HL57" s="272"/>
      <c r="HM57" s="272"/>
      <c r="HN57" s="272"/>
      <c r="HO57" s="272"/>
      <c r="HP57" s="272"/>
      <c r="HQ57" s="272"/>
      <c r="HR57" s="272"/>
      <c r="HS57" s="272"/>
      <c r="HT57" s="272"/>
      <c r="HU57" s="272"/>
      <c r="HV57" s="272"/>
      <c r="HW57" s="272"/>
      <c r="HX57" s="272"/>
      <c r="HY57" s="272"/>
      <c r="HZ57" s="272"/>
      <c r="IA57" s="272"/>
      <c r="IB57" s="272"/>
      <c r="IC57" s="272"/>
      <c r="ID57" s="272"/>
      <c r="IE57" s="272"/>
      <c r="IF57" s="272"/>
      <c r="IG57" s="272"/>
      <c r="IH57" s="272"/>
      <c r="II57" s="272"/>
      <c r="IJ57" s="272"/>
      <c r="IK57" s="272"/>
      <c r="IL57" s="272"/>
      <c r="IM57" s="272"/>
      <c r="IN57" s="272"/>
      <c r="IO57" s="272"/>
      <c r="IP57" s="272"/>
      <c r="IQ57" s="272"/>
      <c r="IR57" s="272"/>
      <c r="IS57" s="272"/>
      <c r="IT57" s="272"/>
      <c r="IU57" s="272"/>
      <c r="IV57" s="272"/>
    </row>
    <row r="58" spans="1:256" s="375" customFormat="1" ht="15" customHeight="1">
      <c r="A58" s="278"/>
      <c r="B58" s="278"/>
      <c r="C58" s="278"/>
      <c r="D58" s="484"/>
      <c r="E58" s="299"/>
      <c r="F58" s="299"/>
      <c r="G58" s="274"/>
      <c r="H58" s="274"/>
      <c r="I58" s="272"/>
      <c r="J58" s="273"/>
      <c r="K58" s="272"/>
      <c r="L58" s="272"/>
      <c r="M58" s="273"/>
      <c r="N58" s="272"/>
      <c r="O58" s="272"/>
      <c r="P58" s="272"/>
      <c r="Q58" s="272"/>
      <c r="R58" s="272"/>
      <c r="S58" s="272"/>
      <c r="T58" s="272"/>
      <c r="U58" s="272"/>
      <c r="V58" s="272"/>
      <c r="W58" s="272"/>
      <c r="X58" s="272"/>
      <c r="Y58" s="272"/>
      <c r="Z58" s="272"/>
      <c r="AA58" s="272"/>
      <c r="AB58" s="272"/>
      <c r="AC58" s="272"/>
      <c r="AD58" s="272"/>
      <c r="AE58" s="272"/>
      <c r="AF58" s="272"/>
      <c r="AG58" s="272"/>
      <c r="AH58" s="272"/>
      <c r="AI58" s="272"/>
      <c r="AJ58" s="272"/>
      <c r="AK58" s="272"/>
      <c r="AL58" s="272"/>
      <c r="AM58" s="272"/>
      <c r="AN58" s="272"/>
      <c r="AO58" s="272"/>
      <c r="AP58" s="272"/>
      <c r="AQ58" s="272"/>
      <c r="AR58" s="272"/>
      <c r="AS58" s="272"/>
      <c r="AT58" s="272"/>
      <c r="AU58" s="272"/>
      <c r="AV58" s="272"/>
      <c r="AW58" s="272"/>
      <c r="AX58" s="272"/>
      <c r="AY58" s="272"/>
      <c r="AZ58" s="272"/>
      <c r="BA58" s="272"/>
      <c r="BB58" s="272"/>
      <c r="BC58" s="272"/>
      <c r="BD58" s="272"/>
      <c r="BE58" s="272"/>
      <c r="BF58" s="272"/>
      <c r="BG58" s="272"/>
      <c r="BH58" s="272"/>
      <c r="BI58" s="272"/>
      <c r="BJ58" s="272"/>
      <c r="BK58" s="272"/>
      <c r="BL58" s="272"/>
      <c r="BM58" s="272"/>
      <c r="BN58" s="272"/>
      <c r="BO58" s="272"/>
      <c r="BP58" s="272"/>
      <c r="BQ58" s="272"/>
      <c r="BR58" s="272"/>
      <c r="BS58" s="272"/>
      <c r="BT58" s="272"/>
      <c r="BU58" s="272"/>
      <c r="BV58" s="272"/>
      <c r="BW58" s="272"/>
      <c r="BX58" s="272"/>
      <c r="BY58" s="272"/>
      <c r="BZ58" s="272"/>
      <c r="CA58" s="272"/>
      <c r="CB58" s="272"/>
      <c r="CC58" s="272"/>
      <c r="CD58" s="272"/>
      <c r="CE58" s="272"/>
      <c r="CF58" s="272"/>
      <c r="CG58" s="272"/>
      <c r="CH58" s="272"/>
      <c r="CI58" s="272"/>
      <c r="CJ58" s="272"/>
      <c r="CK58" s="272"/>
      <c r="CL58" s="272"/>
      <c r="CM58" s="272"/>
      <c r="CN58" s="272"/>
      <c r="CO58" s="272"/>
      <c r="CP58" s="272"/>
      <c r="CQ58" s="272"/>
      <c r="CR58" s="272"/>
      <c r="CS58" s="272"/>
      <c r="CT58" s="272"/>
      <c r="CU58" s="272"/>
      <c r="CV58" s="272"/>
      <c r="CW58" s="272"/>
      <c r="CX58" s="272"/>
      <c r="CY58" s="272"/>
      <c r="CZ58" s="272"/>
      <c r="DA58" s="272"/>
      <c r="DB58" s="272"/>
      <c r="DC58" s="272"/>
      <c r="DD58" s="272"/>
      <c r="DE58" s="272"/>
      <c r="DF58" s="272"/>
      <c r="DG58" s="272"/>
      <c r="DH58" s="272"/>
      <c r="DI58" s="272"/>
      <c r="DJ58" s="272"/>
      <c r="DK58" s="272"/>
      <c r="DL58" s="272"/>
      <c r="DM58" s="272"/>
      <c r="DN58" s="272"/>
      <c r="DO58" s="272"/>
      <c r="DP58" s="272"/>
      <c r="DQ58" s="272"/>
      <c r="DR58" s="272"/>
      <c r="DS58" s="272"/>
      <c r="DT58" s="272"/>
      <c r="DU58" s="272"/>
      <c r="DV58" s="272"/>
      <c r="DW58" s="272"/>
      <c r="DX58" s="272"/>
      <c r="DY58" s="272"/>
      <c r="DZ58" s="272"/>
      <c r="EA58" s="272"/>
      <c r="EB58" s="272"/>
      <c r="EC58" s="272"/>
      <c r="ED58" s="272"/>
      <c r="EE58" s="272"/>
      <c r="EF58" s="272"/>
      <c r="EG58" s="272"/>
      <c r="EH58" s="272"/>
      <c r="EI58" s="272"/>
      <c r="EJ58" s="272"/>
      <c r="EK58" s="272"/>
      <c r="EL58" s="272"/>
      <c r="EM58" s="272"/>
      <c r="EN58" s="272"/>
      <c r="EO58" s="272"/>
      <c r="EP58" s="272"/>
      <c r="EQ58" s="272"/>
      <c r="ER58" s="272"/>
      <c r="ES58" s="272"/>
      <c r="ET58" s="272"/>
      <c r="EU58" s="272"/>
      <c r="EV58" s="272"/>
      <c r="EW58" s="272"/>
      <c r="EX58" s="272"/>
      <c r="EY58" s="272"/>
      <c r="EZ58" s="272"/>
      <c r="FA58" s="272"/>
      <c r="FB58" s="272"/>
      <c r="FC58" s="272"/>
      <c r="FD58" s="272"/>
      <c r="FE58" s="272"/>
      <c r="FF58" s="272"/>
      <c r="FG58" s="272"/>
      <c r="FH58" s="272"/>
      <c r="FI58" s="272"/>
      <c r="FJ58" s="272"/>
      <c r="FK58" s="272"/>
      <c r="FL58" s="272"/>
      <c r="FM58" s="272"/>
      <c r="FN58" s="272"/>
      <c r="FO58" s="272"/>
      <c r="FP58" s="272"/>
      <c r="FQ58" s="272"/>
      <c r="FR58" s="272"/>
      <c r="FS58" s="272"/>
      <c r="FT58" s="272"/>
      <c r="FU58" s="272"/>
      <c r="FV58" s="272"/>
      <c r="FW58" s="272"/>
      <c r="FX58" s="272"/>
      <c r="FY58" s="272"/>
      <c r="FZ58" s="272"/>
      <c r="GA58" s="272"/>
      <c r="GB58" s="272"/>
      <c r="GC58" s="272"/>
      <c r="GD58" s="272"/>
      <c r="GE58" s="272"/>
      <c r="GF58" s="272"/>
      <c r="GG58" s="272"/>
      <c r="GH58" s="272"/>
      <c r="GI58" s="272"/>
      <c r="GJ58" s="272"/>
      <c r="GK58" s="272"/>
      <c r="GL58" s="272"/>
      <c r="GM58" s="272"/>
      <c r="GN58" s="272"/>
      <c r="GO58" s="272"/>
      <c r="GP58" s="272"/>
      <c r="GQ58" s="272"/>
      <c r="GR58" s="272"/>
      <c r="GS58" s="272"/>
      <c r="GT58" s="272"/>
      <c r="GU58" s="272"/>
      <c r="GV58" s="272"/>
      <c r="GW58" s="272"/>
      <c r="GX58" s="272"/>
      <c r="GY58" s="272"/>
      <c r="GZ58" s="272"/>
      <c r="HA58" s="272"/>
      <c r="HB58" s="272"/>
      <c r="HC58" s="272"/>
      <c r="HD58" s="272"/>
      <c r="HE58" s="272"/>
      <c r="HF58" s="272"/>
      <c r="HG58" s="272"/>
      <c r="HH58" s="272"/>
      <c r="HI58" s="272"/>
      <c r="HJ58" s="272"/>
      <c r="HK58" s="272"/>
      <c r="HL58" s="272"/>
      <c r="HM58" s="272"/>
      <c r="HN58" s="272"/>
      <c r="HO58" s="272"/>
      <c r="HP58" s="272"/>
      <c r="HQ58" s="272"/>
      <c r="HR58" s="272"/>
      <c r="HS58" s="272"/>
      <c r="HT58" s="272"/>
      <c r="HU58" s="272"/>
      <c r="HV58" s="272"/>
      <c r="HW58" s="272"/>
      <c r="HX58" s="272"/>
      <c r="HY58" s="272"/>
      <c r="HZ58" s="272"/>
      <c r="IA58" s="272"/>
      <c r="IB58" s="272"/>
      <c r="IC58" s="272"/>
      <c r="ID58" s="272"/>
      <c r="IE58" s="272"/>
      <c r="IF58" s="272"/>
      <c r="IG58" s="272"/>
      <c r="IH58" s="272"/>
      <c r="II58" s="272"/>
      <c r="IJ58" s="272"/>
      <c r="IK58" s="272"/>
      <c r="IL58" s="272"/>
      <c r="IM58" s="272"/>
      <c r="IN58" s="272"/>
      <c r="IO58" s="272"/>
      <c r="IP58" s="272"/>
      <c r="IQ58" s="272"/>
      <c r="IR58" s="272"/>
      <c r="IS58" s="272"/>
      <c r="IT58" s="272"/>
      <c r="IU58" s="272"/>
      <c r="IV58" s="272"/>
    </row>
    <row r="59" spans="1:256" s="375" customFormat="1" ht="15" customHeight="1">
      <c r="A59" s="278"/>
      <c r="B59" s="278"/>
      <c r="C59" s="278"/>
      <c r="D59" s="484"/>
      <c r="E59" s="299"/>
      <c r="F59" s="299"/>
      <c r="G59" s="274"/>
      <c r="H59" s="274"/>
      <c r="I59" s="272"/>
      <c r="J59" s="273"/>
      <c r="K59" s="272"/>
      <c r="L59" s="272"/>
      <c r="M59" s="273"/>
      <c r="N59" s="272"/>
      <c r="O59" s="272"/>
      <c r="P59" s="272"/>
      <c r="Q59" s="272"/>
      <c r="R59" s="272"/>
      <c r="S59" s="272"/>
      <c r="T59" s="272"/>
      <c r="U59" s="272"/>
      <c r="V59" s="272"/>
      <c r="W59" s="272"/>
      <c r="X59" s="272"/>
      <c r="Y59" s="272"/>
      <c r="Z59" s="272"/>
      <c r="AA59" s="272"/>
      <c r="AB59" s="272"/>
      <c r="AC59" s="272"/>
      <c r="AD59" s="272"/>
      <c r="AE59" s="272"/>
      <c r="AF59" s="272"/>
      <c r="AG59" s="272"/>
      <c r="AH59" s="272"/>
      <c r="AI59" s="272"/>
      <c r="AJ59" s="272"/>
      <c r="AK59" s="272"/>
      <c r="AL59" s="272"/>
      <c r="AM59" s="272"/>
      <c r="AN59" s="272"/>
      <c r="AO59" s="272"/>
      <c r="AP59" s="272"/>
      <c r="AQ59" s="272"/>
      <c r="AR59" s="272"/>
      <c r="AS59" s="272"/>
      <c r="AT59" s="272"/>
      <c r="AU59" s="272"/>
      <c r="AV59" s="272"/>
      <c r="AW59" s="272"/>
      <c r="AX59" s="272"/>
      <c r="AY59" s="272"/>
      <c r="AZ59" s="272"/>
      <c r="BA59" s="272"/>
      <c r="BB59" s="272"/>
      <c r="BC59" s="272"/>
      <c r="BD59" s="272"/>
      <c r="BE59" s="272"/>
      <c r="BF59" s="272"/>
      <c r="BG59" s="272"/>
      <c r="BH59" s="272"/>
      <c r="BI59" s="272"/>
      <c r="BJ59" s="272"/>
      <c r="BK59" s="272"/>
      <c r="BL59" s="272"/>
      <c r="BM59" s="272"/>
      <c r="BN59" s="272"/>
      <c r="BO59" s="272"/>
      <c r="BP59" s="272"/>
      <c r="BQ59" s="272"/>
      <c r="BR59" s="272"/>
      <c r="BS59" s="272"/>
      <c r="BT59" s="272"/>
      <c r="BU59" s="272"/>
      <c r="BV59" s="272"/>
      <c r="BW59" s="272"/>
      <c r="BX59" s="272"/>
      <c r="BY59" s="272"/>
      <c r="BZ59" s="272"/>
      <c r="CA59" s="272"/>
      <c r="CB59" s="272"/>
      <c r="CC59" s="272"/>
      <c r="CD59" s="272"/>
      <c r="CE59" s="272"/>
      <c r="CF59" s="272"/>
      <c r="CG59" s="272"/>
      <c r="CH59" s="272"/>
      <c r="CI59" s="272"/>
      <c r="CJ59" s="272"/>
      <c r="CK59" s="272"/>
      <c r="CL59" s="272"/>
      <c r="CM59" s="272"/>
      <c r="CN59" s="272"/>
      <c r="CO59" s="272"/>
      <c r="CP59" s="272"/>
      <c r="CQ59" s="272"/>
      <c r="CR59" s="272"/>
      <c r="CS59" s="272"/>
      <c r="CT59" s="272"/>
      <c r="CU59" s="272"/>
      <c r="CV59" s="272"/>
      <c r="CW59" s="272"/>
      <c r="CX59" s="272"/>
      <c r="CY59" s="272"/>
      <c r="CZ59" s="272"/>
      <c r="DA59" s="272"/>
      <c r="DB59" s="272"/>
      <c r="DC59" s="272"/>
      <c r="DD59" s="272"/>
      <c r="DE59" s="272"/>
      <c r="DF59" s="272"/>
      <c r="DG59" s="272"/>
      <c r="DH59" s="272"/>
      <c r="DI59" s="272"/>
      <c r="DJ59" s="272"/>
      <c r="DK59" s="272"/>
      <c r="DL59" s="272"/>
      <c r="DM59" s="272"/>
      <c r="DN59" s="272"/>
      <c r="DO59" s="272"/>
      <c r="DP59" s="272"/>
      <c r="DQ59" s="272"/>
      <c r="DR59" s="272"/>
      <c r="DS59" s="272"/>
      <c r="DT59" s="272"/>
      <c r="DU59" s="272"/>
      <c r="DV59" s="272"/>
      <c r="DW59" s="272"/>
      <c r="DX59" s="272"/>
      <c r="DY59" s="272"/>
      <c r="DZ59" s="272"/>
      <c r="EA59" s="272"/>
      <c r="EB59" s="272"/>
      <c r="EC59" s="272"/>
      <c r="ED59" s="272"/>
      <c r="EE59" s="272"/>
      <c r="EF59" s="272"/>
      <c r="EG59" s="272"/>
      <c r="EH59" s="272"/>
      <c r="EI59" s="272"/>
      <c r="EJ59" s="272"/>
      <c r="EK59" s="272"/>
      <c r="EL59" s="272"/>
      <c r="EM59" s="272"/>
      <c r="EN59" s="272"/>
      <c r="EO59" s="272"/>
      <c r="EP59" s="272"/>
      <c r="EQ59" s="272"/>
      <c r="ER59" s="272"/>
      <c r="ES59" s="272"/>
      <c r="ET59" s="272"/>
      <c r="EU59" s="272"/>
      <c r="EV59" s="272"/>
      <c r="EW59" s="272"/>
      <c r="EX59" s="272"/>
      <c r="EY59" s="272"/>
      <c r="EZ59" s="272"/>
      <c r="FA59" s="272"/>
      <c r="FB59" s="272"/>
      <c r="FC59" s="272"/>
      <c r="FD59" s="272"/>
      <c r="FE59" s="272"/>
      <c r="FF59" s="272"/>
      <c r="FG59" s="272"/>
      <c r="FH59" s="272"/>
      <c r="FI59" s="272"/>
      <c r="FJ59" s="272"/>
      <c r="FK59" s="272"/>
      <c r="FL59" s="272"/>
      <c r="FM59" s="272"/>
      <c r="FN59" s="272"/>
      <c r="FO59" s="272"/>
      <c r="FP59" s="272"/>
      <c r="FQ59" s="272"/>
      <c r="FR59" s="272"/>
      <c r="FS59" s="272"/>
      <c r="FT59" s="272"/>
      <c r="FU59" s="272"/>
      <c r="FV59" s="272"/>
      <c r="FW59" s="272"/>
      <c r="FX59" s="272"/>
      <c r="FY59" s="272"/>
      <c r="FZ59" s="272"/>
      <c r="GA59" s="272"/>
      <c r="GB59" s="272"/>
      <c r="GC59" s="272"/>
      <c r="GD59" s="272"/>
      <c r="GE59" s="272"/>
      <c r="GF59" s="272"/>
      <c r="GG59" s="272"/>
      <c r="GH59" s="272"/>
      <c r="GI59" s="272"/>
      <c r="GJ59" s="272"/>
      <c r="GK59" s="272"/>
      <c r="GL59" s="272"/>
      <c r="GM59" s="272"/>
      <c r="GN59" s="272"/>
      <c r="GO59" s="272"/>
      <c r="GP59" s="272"/>
      <c r="GQ59" s="272"/>
      <c r="GR59" s="272"/>
      <c r="GS59" s="272"/>
      <c r="GT59" s="272"/>
      <c r="GU59" s="272"/>
      <c r="GV59" s="272"/>
      <c r="GW59" s="272"/>
      <c r="GX59" s="272"/>
      <c r="GY59" s="272"/>
      <c r="GZ59" s="272"/>
      <c r="HA59" s="272"/>
      <c r="HB59" s="272"/>
      <c r="HC59" s="272"/>
      <c r="HD59" s="272"/>
      <c r="HE59" s="272"/>
      <c r="HF59" s="272"/>
      <c r="HG59" s="272"/>
      <c r="HH59" s="272"/>
      <c r="HI59" s="272"/>
      <c r="HJ59" s="272"/>
      <c r="HK59" s="272"/>
      <c r="HL59" s="272"/>
      <c r="HM59" s="272"/>
      <c r="HN59" s="272"/>
      <c r="HO59" s="272"/>
      <c r="HP59" s="272"/>
      <c r="HQ59" s="272"/>
      <c r="HR59" s="272"/>
      <c r="HS59" s="272"/>
      <c r="HT59" s="272"/>
      <c r="HU59" s="272"/>
      <c r="HV59" s="272"/>
      <c r="HW59" s="272"/>
      <c r="HX59" s="272"/>
      <c r="HY59" s="272"/>
      <c r="HZ59" s="272"/>
      <c r="IA59" s="272"/>
      <c r="IB59" s="272"/>
      <c r="IC59" s="272"/>
      <c r="ID59" s="272"/>
      <c r="IE59" s="272"/>
      <c r="IF59" s="272"/>
      <c r="IG59" s="272"/>
      <c r="IH59" s="272"/>
      <c r="II59" s="272"/>
      <c r="IJ59" s="272"/>
      <c r="IK59" s="272"/>
      <c r="IL59" s="272"/>
      <c r="IM59" s="272"/>
      <c r="IN59" s="272"/>
      <c r="IO59" s="272"/>
      <c r="IP59" s="272"/>
      <c r="IQ59" s="272"/>
      <c r="IR59" s="272"/>
      <c r="IS59" s="272"/>
      <c r="IT59" s="272"/>
      <c r="IU59" s="272"/>
      <c r="IV59" s="272"/>
    </row>
    <row r="60" spans="1:256" s="375" customFormat="1" ht="15" customHeight="1">
      <c r="A60" s="278"/>
      <c r="B60" s="278"/>
      <c r="C60" s="278"/>
      <c r="D60" s="484"/>
      <c r="E60" s="299"/>
      <c r="F60" s="299"/>
      <c r="G60" s="274"/>
      <c r="H60" s="274"/>
      <c r="I60" s="272"/>
      <c r="J60" s="273"/>
      <c r="K60" s="272"/>
      <c r="L60" s="272"/>
      <c r="M60" s="273"/>
      <c r="N60" s="272"/>
      <c r="O60" s="272"/>
      <c r="P60" s="272"/>
      <c r="Q60" s="272"/>
      <c r="R60" s="272"/>
      <c r="S60" s="272"/>
      <c r="T60" s="272"/>
      <c r="U60" s="272"/>
      <c r="V60" s="272"/>
      <c r="W60" s="272"/>
      <c r="X60" s="272"/>
      <c r="Y60" s="272"/>
      <c r="Z60" s="272"/>
      <c r="AA60" s="272"/>
      <c r="AB60" s="272"/>
      <c r="AC60" s="272"/>
      <c r="AD60" s="272"/>
      <c r="AE60" s="272"/>
      <c r="AF60" s="272"/>
      <c r="AG60" s="272"/>
      <c r="AH60" s="272"/>
      <c r="AI60" s="272"/>
      <c r="AJ60" s="272"/>
      <c r="AK60" s="272"/>
      <c r="AL60" s="272"/>
      <c r="AM60" s="272"/>
      <c r="AN60" s="272"/>
      <c r="AO60" s="272"/>
      <c r="AP60" s="272"/>
      <c r="AQ60" s="272"/>
      <c r="AR60" s="272"/>
      <c r="AS60" s="272"/>
      <c r="AT60" s="272"/>
      <c r="AU60" s="272"/>
      <c r="AV60" s="272"/>
      <c r="AW60" s="272"/>
      <c r="AX60" s="272"/>
      <c r="AY60" s="272"/>
      <c r="AZ60" s="272"/>
      <c r="BA60" s="272"/>
      <c r="BB60" s="272"/>
      <c r="BC60" s="272"/>
      <c r="BD60" s="272"/>
      <c r="BE60" s="272"/>
      <c r="BF60" s="272"/>
      <c r="BG60" s="272"/>
      <c r="BH60" s="272"/>
      <c r="BI60" s="272"/>
      <c r="BJ60" s="272"/>
      <c r="BK60" s="272"/>
      <c r="BL60" s="272"/>
      <c r="BM60" s="272"/>
      <c r="BN60" s="272"/>
      <c r="BO60" s="272"/>
      <c r="BP60" s="272"/>
      <c r="BQ60" s="272"/>
      <c r="BR60" s="272"/>
      <c r="BS60" s="272"/>
      <c r="BT60" s="272"/>
      <c r="BU60" s="272"/>
      <c r="BV60" s="272"/>
      <c r="BW60" s="272"/>
      <c r="BX60" s="272"/>
      <c r="BY60" s="272"/>
      <c r="BZ60" s="272"/>
      <c r="CA60" s="272"/>
      <c r="CB60" s="272"/>
      <c r="CC60" s="272"/>
      <c r="CD60" s="272"/>
      <c r="CE60" s="272"/>
      <c r="CF60" s="272"/>
      <c r="CG60" s="272"/>
      <c r="CH60" s="272"/>
      <c r="CI60" s="272"/>
      <c r="CJ60" s="272"/>
      <c r="CK60" s="272"/>
      <c r="CL60" s="272"/>
      <c r="CM60" s="272"/>
      <c r="CN60" s="272"/>
      <c r="CO60" s="272"/>
      <c r="CP60" s="272"/>
      <c r="CQ60" s="272"/>
      <c r="CR60" s="272"/>
      <c r="CS60" s="272"/>
      <c r="CT60" s="272"/>
      <c r="CU60" s="272"/>
      <c r="CV60" s="272"/>
      <c r="CW60" s="272"/>
      <c r="CX60" s="272"/>
      <c r="CY60" s="272"/>
      <c r="CZ60" s="272"/>
      <c r="DA60" s="272"/>
      <c r="DB60" s="272"/>
      <c r="DC60" s="272"/>
      <c r="DD60" s="272"/>
      <c r="DE60" s="272"/>
      <c r="DF60" s="272"/>
      <c r="DG60" s="272"/>
      <c r="DH60" s="272"/>
      <c r="DI60" s="272"/>
      <c r="DJ60" s="272"/>
      <c r="DK60" s="272"/>
      <c r="DL60" s="272"/>
      <c r="DM60" s="272"/>
      <c r="DN60" s="272"/>
      <c r="DO60" s="272"/>
      <c r="DP60" s="272"/>
      <c r="DQ60" s="272"/>
      <c r="DR60" s="272"/>
      <c r="DS60" s="272"/>
      <c r="DT60" s="272"/>
      <c r="DU60" s="272"/>
      <c r="DV60" s="272"/>
      <c r="DW60" s="272"/>
      <c r="DX60" s="272"/>
      <c r="DY60" s="272"/>
      <c r="DZ60" s="272"/>
      <c r="EA60" s="272"/>
      <c r="EB60" s="272"/>
      <c r="EC60" s="272"/>
      <c r="ED60" s="272"/>
      <c r="EE60" s="272"/>
      <c r="EF60" s="272"/>
      <c r="EG60" s="272"/>
      <c r="EH60" s="272"/>
      <c r="EI60" s="272"/>
      <c r="EJ60" s="272"/>
      <c r="EK60" s="272"/>
      <c r="EL60" s="272"/>
      <c r="EM60" s="272"/>
      <c r="EN60" s="272"/>
      <c r="EO60" s="272"/>
      <c r="EP60" s="272"/>
      <c r="EQ60" s="272"/>
      <c r="ER60" s="272"/>
      <c r="ES60" s="272"/>
      <c r="ET60" s="272"/>
      <c r="EU60" s="272"/>
      <c r="EV60" s="272"/>
      <c r="EW60" s="272"/>
      <c r="EX60" s="272"/>
      <c r="EY60" s="272"/>
      <c r="EZ60" s="272"/>
      <c r="FA60" s="272"/>
      <c r="FB60" s="272"/>
      <c r="FC60" s="272"/>
      <c r="FD60" s="272"/>
      <c r="FE60" s="272"/>
      <c r="FF60" s="272"/>
      <c r="FG60" s="272"/>
      <c r="FH60" s="272"/>
      <c r="FI60" s="272"/>
      <c r="FJ60" s="272"/>
      <c r="FK60" s="272"/>
      <c r="FL60" s="272"/>
      <c r="FM60" s="272"/>
      <c r="FN60" s="272"/>
      <c r="FO60" s="272"/>
      <c r="FP60" s="272"/>
      <c r="FQ60" s="272"/>
      <c r="FR60" s="272"/>
      <c r="FS60" s="272"/>
      <c r="FT60" s="272"/>
      <c r="FU60" s="272"/>
      <c r="FV60" s="272"/>
      <c r="FW60" s="272"/>
      <c r="FX60" s="272"/>
      <c r="FY60" s="272"/>
      <c r="FZ60" s="272"/>
      <c r="GA60" s="272"/>
      <c r="GB60" s="272"/>
      <c r="GC60" s="272"/>
      <c r="GD60" s="272"/>
      <c r="GE60" s="272"/>
      <c r="GF60" s="272"/>
      <c r="GG60" s="272"/>
      <c r="GH60" s="272"/>
      <c r="GI60" s="272"/>
      <c r="GJ60" s="272"/>
      <c r="GK60" s="272"/>
      <c r="GL60" s="272"/>
      <c r="GM60" s="272"/>
      <c r="GN60" s="272"/>
      <c r="GO60" s="272"/>
      <c r="GP60" s="272"/>
      <c r="GQ60" s="272"/>
      <c r="GR60" s="272"/>
      <c r="GS60" s="272"/>
      <c r="GT60" s="272"/>
      <c r="GU60" s="272"/>
      <c r="GV60" s="272"/>
      <c r="GW60" s="272"/>
      <c r="GX60" s="272"/>
      <c r="GY60" s="272"/>
      <c r="GZ60" s="272"/>
      <c r="HA60" s="272"/>
      <c r="HB60" s="272"/>
      <c r="HC60" s="272"/>
      <c r="HD60" s="272"/>
      <c r="HE60" s="272"/>
      <c r="HF60" s="272"/>
      <c r="HG60" s="272"/>
      <c r="HH60" s="272"/>
      <c r="HI60" s="272"/>
      <c r="HJ60" s="272"/>
      <c r="HK60" s="272"/>
      <c r="HL60" s="272"/>
      <c r="HM60" s="272"/>
      <c r="HN60" s="272"/>
      <c r="HO60" s="272"/>
      <c r="HP60" s="272"/>
      <c r="HQ60" s="272"/>
      <c r="HR60" s="272"/>
      <c r="HS60" s="272"/>
      <c r="HT60" s="272"/>
      <c r="HU60" s="272"/>
      <c r="HV60" s="272"/>
      <c r="HW60" s="272"/>
      <c r="HX60" s="272"/>
      <c r="HY60" s="272"/>
      <c r="HZ60" s="272"/>
      <c r="IA60" s="272"/>
      <c r="IB60" s="272"/>
      <c r="IC60" s="272"/>
      <c r="ID60" s="272"/>
      <c r="IE60" s="272"/>
      <c r="IF60" s="272"/>
      <c r="IG60" s="272"/>
      <c r="IH60" s="272"/>
      <c r="II60" s="272"/>
      <c r="IJ60" s="272"/>
      <c r="IK60" s="272"/>
      <c r="IL60" s="272"/>
      <c r="IM60" s="272"/>
      <c r="IN60" s="272"/>
      <c r="IO60" s="272"/>
      <c r="IP60" s="272"/>
      <c r="IQ60" s="272"/>
      <c r="IR60" s="272"/>
      <c r="IS60" s="272"/>
      <c r="IT60" s="272"/>
      <c r="IU60" s="272"/>
      <c r="IV60" s="272"/>
    </row>
    <row r="61" spans="1:256" s="375" customFormat="1" ht="15" customHeight="1">
      <c r="A61" s="278"/>
      <c r="B61" s="278"/>
      <c r="C61" s="278"/>
      <c r="D61" s="484"/>
      <c r="E61" s="299"/>
      <c r="F61" s="299"/>
      <c r="G61" s="274"/>
      <c r="H61" s="274"/>
      <c r="I61" s="272"/>
      <c r="J61" s="273"/>
      <c r="K61" s="272"/>
      <c r="L61" s="272"/>
      <c r="M61" s="273"/>
      <c r="N61" s="272"/>
      <c r="O61" s="272"/>
      <c r="P61" s="272"/>
      <c r="Q61" s="272"/>
      <c r="R61" s="272"/>
      <c r="S61" s="272"/>
      <c r="T61" s="272"/>
      <c r="U61" s="272"/>
      <c r="V61" s="272"/>
      <c r="W61" s="272"/>
      <c r="X61" s="272"/>
      <c r="Y61" s="272"/>
      <c r="Z61" s="272"/>
      <c r="AA61" s="272"/>
      <c r="AB61" s="272"/>
      <c r="AC61" s="272"/>
      <c r="AD61" s="272"/>
      <c r="AE61" s="272"/>
      <c r="AF61" s="272"/>
      <c r="AG61" s="272"/>
      <c r="AH61" s="272"/>
      <c r="AI61" s="272"/>
      <c r="AJ61" s="272"/>
      <c r="AK61" s="272"/>
      <c r="AL61" s="272"/>
      <c r="AM61" s="272"/>
      <c r="AN61" s="272"/>
      <c r="AO61" s="272"/>
      <c r="AP61" s="272"/>
      <c r="AQ61" s="272"/>
      <c r="AR61" s="272"/>
      <c r="AS61" s="272"/>
      <c r="AT61" s="272"/>
      <c r="AU61" s="272"/>
      <c r="AV61" s="272"/>
      <c r="AW61" s="272"/>
      <c r="AX61" s="272"/>
      <c r="AY61" s="272"/>
      <c r="AZ61" s="272"/>
      <c r="BA61" s="272"/>
      <c r="BB61" s="272"/>
      <c r="BC61" s="272"/>
      <c r="BD61" s="272"/>
      <c r="BE61" s="272"/>
      <c r="BF61" s="272"/>
      <c r="BG61" s="272"/>
      <c r="BH61" s="272"/>
      <c r="BI61" s="272"/>
      <c r="BJ61" s="272"/>
      <c r="BK61" s="272"/>
      <c r="BL61" s="272"/>
      <c r="BM61" s="272"/>
      <c r="BN61" s="272"/>
      <c r="BO61" s="272"/>
      <c r="BP61" s="272"/>
      <c r="BQ61" s="272"/>
      <c r="BR61" s="272"/>
      <c r="BS61" s="272"/>
      <c r="BT61" s="272"/>
      <c r="BU61" s="272"/>
      <c r="BV61" s="272"/>
      <c r="BW61" s="272"/>
      <c r="BX61" s="272"/>
      <c r="BY61" s="272"/>
      <c r="BZ61" s="272"/>
      <c r="CA61" s="272"/>
      <c r="CB61" s="272"/>
      <c r="CC61" s="272"/>
      <c r="CD61" s="272"/>
      <c r="CE61" s="272"/>
      <c r="CF61" s="272"/>
      <c r="CG61" s="272"/>
      <c r="CH61" s="272"/>
      <c r="CI61" s="272"/>
      <c r="CJ61" s="272"/>
      <c r="CK61" s="272"/>
      <c r="CL61" s="272"/>
      <c r="CM61" s="272"/>
      <c r="CN61" s="272"/>
      <c r="CO61" s="272"/>
      <c r="CP61" s="272"/>
      <c r="CQ61" s="272"/>
      <c r="CR61" s="272"/>
      <c r="CS61" s="272"/>
      <c r="CT61" s="272"/>
      <c r="CU61" s="272"/>
      <c r="CV61" s="272"/>
      <c r="CW61" s="272"/>
      <c r="CX61" s="272"/>
      <c r="CY61" s="272"/>
      <c r="CZ61" s="272"/>
      <c r="DA61" s="272"/>
      <c r="DB61" s="272"/>
      <c r="DC61" s="272"/>
      <c r="DD61" s="272"/>
      <c r="DE61" s="272"/>
      <c r="DF61" s="272"/>
      <c r="DG61" s="272"/>
      <c r="DH61" s="272"/>
      <c r="DI61" s="272"/>
      <c r="DJ61" s="272"/>
      <c r="DK61" s="272"/>
      <c r="DL61" s="272"/>
      <c r="DM61" s="272"/>
      <c r="DN61" s="272"/>
      <c r="DO61" s="272"/>
      <c r="DP61" s="272"/>
      <c r="DQ61" s="272"/>
      <c r="DR61" s="272"/>
      <c r="DS61" s="272"/>
      <c r="DT61" s="272"/>
      <c r="DU61" s="272"/>
      <c r="DV61" s="272"/>
      <c r="DW61" s="272"/>
      <c r="DX61" s="272"/>
      <c r="DY61" s="272"/>
      <c r="DZ61" s="272"/>
      <c r="EA61" s="272"/>
      <c r="EB61" s="272"/>
      <c r="EC61" s="272"/>
      <c r="ED61" s="272"/>
      <c r="EE61" s="272"/>
      <c r="EF61" s="272"/>
      <c r="EG61" s="272"/>
      <c r="EH61" s="272"/>
      <c r="EI61" s="272"/>
      <c r="EJ61" s="272"/>
      <c r="EK61" s="272"/>
      <c r="EL61" s="272"/>
      <c r="EM61" s="272"/>
      <c r="EN61" s="272"/>
      <c r="EO61" s="272"/>
      <c r="EP61" s="272"/>
      <c r="EQ61" s="272"/>
      <c r="ER61" s="272"/>
      <c r="ES61" s="272"/>
      <c r="ET61" s="272"/>
      <c r="EU61" s="272"/>
      <c r="EV61" s="272"/>
      <c r="EW61" s="272"/>
      <c r="EX61" s="272"/>
      <c r="EY61" s="272"/>
      <c r="EZ61" s="272"/>
      <c r="FA61" s="272"/>
      <c r="FB61" s="272"/>
      <c r="FC61" s="272"/>
      <c r="FD61" s="272"/>
      <c r="FE61" s="272"/>
      <c r="FF61" s="272"/>
      <c r="FG61" s="272"/>
      <c r="FH61" s="272"/>
      <c r="FI61" s="272"/>
      <c r="FJ61" s="272"/>
      <c r="FK61" s="272"/>
      <c r="FL61" s="272"/>
      <c r="FM61" s="272"/>
      <c r="FN61" s="272"/>
      <c r="FO61" s="272"/>
      <c r="FP61" s="272"/>
      <c r="FQ61" s="272"/>
      <c r="FR61" s="272"/>
      <c r="FS61" s="272"/>
      <c r="FT61" s="272"/>
      <c r="FU61" s="272"/>
      <c r="FV61" s="272"/>
      <c r="FW61" s="272"/>
      <c r="FX61" s="272"/>
      <c r="FY61" s="272"/>
      <c r="FZ61" s="272"/>
      <c r="GA61" s="272"/>
      <c r="GB61" s="272"/>
      <c r="GC61" s="272"/>
      <c r="GD61" s="272"/>
      <c r="GE61" s="272"/>
      <c r="GF61" s="272"/>
      <c r="GG61" s="272"/>
      <c r="GH61" s="272"/>
      <c r="GI61" s="272"/>
      <c r="GJ61" s="272"/>
      <c r="GK61" s="272"/>
      <c r="GL61" s="272"/>
      <c r="GM61" s="272"/>
      <c r="GN61" s="272"/>
      <c r="GO61" s="272"/>
      <c r="GP61" s="272"/>
      <c r="GQ61" s="272"/>
      <c r="GR61" s="272"/>
      <c r="GS61" s="272"/>
      <c r="GT61" s="272"/>
      <c r="GU61" s="272"/>
      <c r="GV61" s="272"/>
      <c r="GW61" s="272"/>
      <c r="GX61" s="272"/>
      <c r="GY61" s="272"/>
      <c r="GZ61" s="272"/>
      <c r="HA61" s="272"/>
      <c r="HB61" s="272"/>
      <c r="HC61" s="272"/>
      <c r="HD61" s="272"/>
      <c r="HE61" s="272"/>
      <c r="HF61" s="272"/>
      <c r="HG61" s="272"/>
      <c r="HH61" s="272"/>
      <c r="HI61" s="272"/>
      <c r="HJ61" s="272"/>
      <c r="HK61" s="272"/>
      <c r="HL61" s="272"/>
      <c r="HM61" s="272"/>
      <c r="HN61" s="272"/>
      <c r="HO61" s="272"/>
      <c r="HP61" s="272"/>
      <c r="HQ61" s="272"/>
      <c r="HR61" s="272"/>
      <c r="HS61" s="272"/>
      <c r="HT61" s="272"/>
      <c r="HU61" s="272"/>
      <c r="HV61" s="272"/>
      <c r="HW61" s="272"/>
      <c r="HX61" s="272"/>
      <c r="HY61" s="272"/>
      <c r="HZ61" s="272"/>
      <c r="IA61" s="272"/>
      <c r="IB61" s="272"/>
      <c r="IC61" s="272"/>
      <c r="ID61" s="272"/>
      <c r="IE61" s="272"/>
      <c r="IF61" s="272"/>
      <c r="IG61" s="272"/>
      <c r="IH61" s="272"/>
      <c r="II61" s="272"/>
      <c r="IJ61" s="272"/>
      <c r="IK61" s="272"/>
      <c r="IL61" s="272"/>
      <c r="IM61" s="272"/>
      <c r="IN61" s="272"/>
      <c r="IO61" s="272"/>
      <c r="IP61" s="272"/>
      <c r="IQ61" s="272"/>
      <c r="IR61" s="272"/>
      <c r="IS61" s="272"/>
      <c r="IT61" s="272"/>
      <c r="IU61" s="272"/>
      <c r="IV61" s="272"/>
    </row>
    <row r="62" spans="1:256" s="375" customFormat="1" ht="15" customHeight="1">
      <c r="A62" s="278"/>
      <c r="B62" s="278"/>
      <c r="C62" s="278"/>
      <c r="D62" s="484"/>
      <c r="E62" s="299"/>
      <c r="F62" s="299"/>
      <c r="G62" s="274"/>
      <c r="H62" s="274"/>
      <c r="I62" s="272"/>
      <c r="J62" s="273"/>
      <c r="K62" s="272"/>
      <c r="L62" s="272"/>
      <c r="M62" s="273"/>
      <c r="N62" s="272"/>
      <c r="O62" s="272"/>
      <c r="P62" s="272"/>
      <c r="Q62" s="272"/>
      <c r="R62" s="272"/>
      <c r="S62" s="272"/>
      <c r="T62" s="272"/>
      <c r="U62" s="272"/>
      <c r="V62" s="272"/>
      <c r="W62" s="272"/>
      <c r="X62" s="272"/>
      <c r="Y62" s="272"/>
      <c r="Z62" s="272"/>
      <c r="AA62" s="272"/>
      <c r="AB62" s="272"/>
      <c r="AC62" s="272"/>
      <c r="AD62" s="272"/>
      <c r="AE62" s="272"/>
      <c r="AF62" s="272"/>
      <c r="AG62" s="272"/>
      <c r="AH62" s="272"/>
      <c r="AI62" s="272"/>
      <c r="AJ62" s="272"/>
      <c r="AK62" s="272"/>
      <c r="AL62" s="272"/>
      <c r="AM62" s="272"/>
      <c r="AN62" s="272"/>
      <c r="AO62" s="272"/>
      <c r="AP62" s="272"/>
      <c r="AQ62" s="272"/>
      <c r="AR62" s="272"/>
      <c r="AS62" s="272"/>
      <c r="AT62" s="272"/>
      <c r="AU62" s="272"/>
      <c r="AV62" s="272"/>
      <c r="AW62" s="272"/>
      <c r="AX62" s="272"/>
      <c r="AY62" s="272"/>
      <c r="AZ62" s="272"/>
      <c r="BA62" s="272"/>
      <c r="BB62" s="272"/>
      <c r="BC62" s="272"/>
      <c r="BD62" s="272"/>
      <c r="BE62" s="272"/>
      <c r="BF62" s="272"/>
      <c r="BG62" s="272"/>
      <c r="BH62" s="272"/>
      <c r="BI62" s="272"/>
      <c r="BJ62" s="272"/>
      <c r="BK62" s="272"/>
      <c r="BL62" s="272"/>
      <c r="BM62" s="272"/>
      <c r="BN62" s="272"/>
      <c r="BO62" s="272"/>
      <c r="BP62" s="272"/>
      <c r="BQ62" s="272"/>
      <c r="BR62" s="272"/>
      <c r="BS62" s="272"/>
      <c r="BT62" s="272"/>
      <c r="BU62" s="272"/>
      <c r="BV62" s="272"/>
      <c r="BW62" s="272"/>
      <c r="BX62" s="272"/>
      <c r="BY62" s="272"/>
      <c r="BZ62" s="272"/>
      <c r="CA62" s="272"/>
      <c r="CB62" s="272"/>
      <c r="CC62" s="272"/>
      <c r="CD62" s="272"/>
      <c r="CE62" s="272"/>
      <c r="CF62" s="272"/>
      <c r="CG62" s="272"/>
      <c r="CH62" s="272"/>
      <c r="CI62" s="272"/>
      <c r="CJ62" s="272"/>
      <c r="CK62" s="272"/>
      <c r="CL62" s="272"/>
      <c r="CM62" s="272"/>
      <c r="CN62" s="272"/>
      <c r="CO62" s="272"/>
      <c r="CP62" s="272"/>
      <c r="CQ62" s="272"/>
      <c r="CR62" s="272"/>
      <c r="CS62" s="272"/>
      <c r="CT62" s="272"/>
      <c r="CU62" s="272"/>
      <c r="CV62" s="272"/>
      <c r="CW62" s="272"/>
      <c r="CX62" s="272"/>
      <c r="CY62" s="272"/>
      <c r="CZ62" s="272"/>
      <c r="DA62" s="272"/>
      <c r="DB62" s="272"/>
      <c r="DC62" s="272"/>
      <c r="DD62" s="272"/>
      <c r="DE62" s="272"/>
      <c r="DF62" s="272"/>
      <c r="DG62" s="272"/>
      <c r="DH62" s="272"/>
      <c r="DI62" s="272"/>
      <c r="DJ62" s="272"/>
      <c r="DK62" s="272"/>
      <c r="DL62" s="272"/>
      <c r="DM62" s="272"/>
      <c r="DN62" s="272"/>
      <c r="DO62" s="272"/>
      <c r="DP62" s="272"/>
      <c r="DQ62" s="272"/>
      <c r="DR62" s="272"/>
      <c r="DS62" s="272"/>
      <c r="DT62" s="272"/>
      <c r="DU62" s="272"/>
      <c r="DV62" s="272"/>
      <c r="DW62" s="272"/>
      <c r="DX62" s="272"/>
      <c r="DY62" s="272"/>
      <c r="DZ62" s="272"/>
      <c r="EA62" s="272"/>
      <c r="EB62" s="272"/>
      <c r="EC62" s="272"/>
      <c r="ED62" s="272"/>
      <c r="EE62" s="272"/>
      <c r="EF62" s="272"/>
      <c r="EG62" s="272"/>
      <c r="EH62" s="272"/>
      <c r="EI62" s="272"/>
      <c r="EJ62" s="272"/>
      <c r="EK62" s="272"/>
      <c r="EL62" s="272"/>
      <c r="EM62" s="272"/>
      <c r="EN62" s="272"/>
      <c r="EO62" s="272"/>
      <c r="EP62" s="272"/>
      <c r="EQ62" s="272"/>
      <c r="ER62" s="272"/>
      <c r="ES62" s="272"/>
      <c r="ET62" s="272"/>
      <c r="EU62" s="272"/>
      <c r="EV62" s="272"/>
      <c r="EW62" s="272"/>
      <c r="EX62" s="272"/>
      <c r="EY62" s="272"/>
      <c r="EZ62" s="272"/>
      <c r="FA62" s="272"/>
      <c r="FB62" s="272"/>
      <c r="FC62" s="272"/>
      <c r="FD62" s="272"/>
      <c r="FE62" s="272"/>
      <c r="FF62" s="272"/>
      <c r="FG62" s="272"/>
      <c r="FH62" s="272"/>
      <c r="FI62" s="272"/>
      <c r="FJ62" s="272"/>
      <c r="FK62" s="272"/>
      <c r="FL62" s="272"/>
      <c r="FM62" s="272"/>
      <c r="FN62" s="272"/>
      <c r="FO62" s="272"/>
      <c r="FP62" s="272"/>
      <c r="FQ62" s="272"/>
      <c r="FR62" s="272"/>
      <c r="FS62" s="272"/>
      <c r="FT62" s="272"/>
      <c r="FU62" s="272"/>
      <c r="FV62" s="272"/>
      <c r="FW62" s="272"/>
      <c r="FX62" s="272"/>
      <c r="FY62" s="272"/>
      <c r="FZ62" s="272"/>
      <c r="GA62" s="272"/>
      <c r="GB62" s="272"/>
      <c r="GC62" s="272"/>
      <c r="GD62" s="272"/>
      <c r="GE62" s="272"/>
      <c r="GF62" s="272"/>
      <c r="GG62" s="272"/>
      <c r="GH62" s="272"/>
      <c r="GI62" s="272"/>
      <c r="GJ62" s="272"/>
      <c r="GK62" s="272"/>
      <c r="GL62" s="272"/>
      <c r="GM62" s="272"/>
      <c r="GN62" s="272"/>
      <c r="GO62" s="272"/>
      <c r="GP62" s="272"/>
      <c r="GQ62" s="272"/>
      <c r="GR62" s="272"/>
      <c r="GS62" s="272"/>
      <c r="GT62" s="272"/>
      <c r="GU62" s="272"/>
      <c r="GV62" s="272"/>
      <c r="GW62" s="272"/>
      <c r="GX62" s="272"/>
      <c r="GY62" s="272"/>
      <c r="GZ62" s="272"/>
      <c r="HA62" s="272"/>
      <c r="HB62" s="272"/>
      <c r="HC62" s="272"/>
      <c r="HD62" s="272"/>
      <c r="HE62" s="272"/>
      <c r="HF62" s="272"/>
      <c r="HG62" s="272"/>
      <c r="HH62" s="272"/>
      <c r="HI62" s="272"/>
      <c r="HJ62" s="272"/>
      <c r="HK62" s="272"/>
      <c r="HL62" s="272"/>
      <c r="HM62" s="272"/>
      <c r="HN62" s="272"/>
      <c r="HO62" s="272"/>
      <c r="HP62" s="272"/>
      <c r="HQ62" s="272"/>
      <c r="HR62" s="272"/>
      <c r="HS62" s="272"/>
      <c r="HT62" s="272"/>
      <c r="HU62" s="272"/>
      <c r="HV62" s="272"/>
      <c r="HW62" s="272"/>
      <c r="HX62" s="272"/>
      <c r="HY62" s="272"/>
      <c r="HZ62" s="272"/>
      <c r="IA62" s="272"/>
      <c r="IB62" s="272"/>
      <c r="IC62" s="272"/>
      <c r="ID62" s="272"/>
      <c r="IE62" s="272"/>
      <c r="IF62" s="272"/>
      <c r="IG62" s="272"/>
      <c r="IH62" s="272"/>
      <c r="II62" s="272"/>
      <c r="IJ62" s="272"/>
      <c r="IK62" s="272"/>
      <c r="IL62" s="272"/>
      <c r="IM62" s="272"/>
      <c r="IN62" s="272"/>
      <c r="IO62" s="272"/>
      <c r="IP62" s="272"/>
      <c r="IQ62" s="272"/>
      <c r="IR62" s="272"/>
      <c r="IS62" s="272"/>
      <c r="IT62" s="272"/>
      <c r="IU62" s="272"/>
      <c r="IV62" s="272"/>
    </row>
    <row r="63" spans="1:256" s="375" customFormat="1" ht="15" customHeight="1">
      <c r="A63" s="278"/>
      <c r="B63" s="278"/>
      <c r="C63" s="278"/>
      <c r="D63" s="484"/>
      <c r="E63" s="299"/>
      <c r="F63" s="299"/>
      <c r="G63" s="274"/>
      <c r="H63" s="274"/>
      <c r="I63" s="272"/>
      <c r="J63" s="273"/>
      <c r="K63" s="272"/>
      <c r="L63" s="272"/>
      <c r="M63" s="273"/>
      <c r="N63" s="272"/>
      <c r="O63" s="272"/>
      <c r="P63" s="272"/>
      <c r="Q63" s="272"/>
      <c r="R63" s="272"/>
      <c r="S63" s="272"/>
      <c r="T63" s="272"/>
      <c r="U63" s="272"/>
      <c r="V63" s="272"/>
      <c r="W63" s="272"/>
      <c r="X63" s="272"/>
      <c r="Y63" s="272"/>
      <c r="Z63" s="272"/>
      <c r="AA63" s="272"/>
      <c r="AB63" s="272"/>
      <c r="AC63" s="272"/>
      <c r="AD63" s="272"/>
      <c r="AE63" s="272"/>
      <c r="AF63" s="272"/>
      <c r="AG63" s="272"/>
      <c r="AH63" s="272"/>
      <c r="AI63" s="272"/>
      <c r="AJ63" s="272"/>
      <c r="AK63" s="272"/>
      <c r="AL63" s="272"/>
      <c r="AM63" s="272"/>
      <c r="AN63" s="272"/>
      <c r="AO63" s="272"/>
      <c r="AP63" s="272"/>
      <c r="AQ63" s="272"/>
      <c r="AR63" s="272"/>
      <c r="AS63" s="272"/>
      <c r="AT63" s="272"/>
      <c r="AU63" s="272"/>
      <c r="AV63" s="272"/>
      <c r="AW63" s="272"/>
      <c r="AX63" s="272"/>
      <c r="AY63" s="272"/>
      <c r="AZ63" s="272"/>
      <c r="BA63" s="272"/>
      <c r="BB63" s="272"/>
      <c r="BC63" s="272"/>
      <c r="BD63" s="272"/>
      <c r="BE63" s="272"/>
      <c r="BF63" s="272"/>
      <c r="BG63" s="272"/>
      <c r="BH63" s="272"/>
      <c r="BI63" s="272"/>
      <c r="BJ63" s="272"/>
      <c r="BK63" s="272"/>
      <c r="BL63" s="272"/>
      <c r="BM63" s="272"/>
      <c r="BN63" s="272"/>
      <c r="BO63" s="272"/>
      <c r="BP63" s="272"/>
      <c r="BQ63" s="272"/>
      <c r="BR63" s="272"/>
      <c r="BS63" s="272"/>
      <c r="BT63" s="272"/>
      <c r="BU63" s="272"/>
      <c r="BV63" s="272"/>
      <c r="BW63" s="272"/>
      <c r="BX63" s="272"/>
      <c r="BY63" s="272"/>
      <c r="BZ63" s="272"/>
      <c r="CA63" s="272"/>
      <c r="CB63" s="272"/>
      <c r="CC63" s="272"/>
      <c r="CD63" s="272"/>
      <c r="CE63" s="272"/>
      <c r="CF63" s="272"/>
      <c r="CG63" s="272"/>
      <c r="CH63" s="272"/>
      <c r="CI63" s="272"/>
      <c r="CJ63" s="272"/>
      <c r="CK63" s="272"/>
      <c r="CL63" s="272"/>
      <c r="CM63" s="272"/>
      <c r="CN63" s="272"/>
      <c r="CO63" s="272"/>
      <c r="CP63" s="272"/>
      <c r="CQ63" s="272"/>
      <c r="CR63" s="272"/>
      <c r="CS63" s="272"/>
      <c r="CT63" s="272"/>
      <c r="CU63" s="272"/>
      <c r="CV63" s="272"/>
      <c r="CW63" s="272"/>
      <c r="CX63" s="272"/>
      <c r="CY63" s="272"/>
      <c r="CZ63" s="272"/>
      <c r="DA63" s="272"/>
      <c r="DB63" s="272"/>
      <c r="DC63" s="272"/>
      <c r="DD63" s="272"/>
      <c r="DE63" s="272"/>
      <c r="DF63" s="272"/>
      <c r="DG63" s="272"/>
      <c r="DH63" s="272"/>
      <c r="DI63" s="272"/>
      <c r="DJ63" s="272"/>
      <c r="DK63" s="272"/>
      <c r="DL63" s="272"/>
      <c r="DM63" s="272"/>
      <c r="DN63" s="272"/>
      <c r="DO63" s="272"/>
      <c r="DP63" s="272"/>
      <c r="DQ63" s="272"/>
      <c r="DR63" s="272"/>
      <c r="DS63" s="272"/>
      <c r="DT63" s="272"/>
      <c r="DU63" s="272"/>
      <c r="DV63" s="272"/>
      <c r="DW63" s="272"/>
      <c r="DX63" s="272"/>
      <c r="DY63" s="272"/>
      <c r="DZ63" s="272"/>
      <c r="EA63" s="272"/>
      <c r="EB63" s="272"/>
      <c r="EC63" s="272"/>
      <c r="ED63" s="272"/>
      <c r="EE63" s="272"/>
      <c r="EF63" s="272"/>
      <c r="EG63" s="272"/>
      <c r="EH63" s="272"/>
      <c r="EI63" s="272"/>
      <c r="EJ63" s="272"/>
      <c r="EK63" s="272"/>
      <c r="EL63" s="272"/>
      <c r="EM63" s="272"/>
      <c r="EN63" s="272"/>
      <c r="EO63" s="272"/>
      <c r="EP63" s="272"/>
      <c r="EQ63" s="272"/>
      <c r="ER63" s="272"/>
      <c r="ES63" s="272"/>
      <c r="ET63" s="272"/>
      <c r="EU63" s="272"/>
      <c r="EV63" s="272"/>
      <c r="EW63" s="272"/>
      <c r="EX63" s="272"/>
      <c r="EY63" s="272"/>
      <c r="EZ63" s="272"/>
      <c r="FA63" s="272"/>
      <c r="FB63" s="272"/>
      <c r="FC63" s="272"/>
      <c r="FD63" s="272"/>
      <c r="FE63" s="272"/>
      <c r="FF63" s="272"/>
      <c r="FG63" s="272"/>
      <c r="FH63" s="272"/>
      <c r="FI63" s="272"/>
      <c r="FJ63" s="272"/>
      <c r="FK63" s="272"/>
      <c r="FL63" s="272"/>
      <c r="FM63" s="272"/>
      <c r="FN63" s="272"/>
      <c r="FO63" s="272"/>
      <c r="FP63" s="272"/>
      <c r="FQ63" s="272"/>
      <c r="FR63" s="272"/>
      <c r="FS63" s="272"/>
      <c r="FT63" s="272"/>
      <c r="FU63" s="272"/>
      <c r="FV63" s="272"/>
      <c r="FW63" s="272"/>
      <c r="FX63" s="272"/>
      <c r="FY63" s="272"/>
      <c r="FZ63" s="272"/>
      <c r="GA63" s="272"/>
      <c r="GB63" s="272"/>
      <c r="GC63" s="272"/>
      <c r="GD63" s="272"/>
      <c r="GE63" s="272"/>
      <c r="GF63" s="272"/>
      <c r="GG63" s="272"/>
      <c r="GH63" s="272"/>
      <c r="GI63" s="272"/>
      <c r="GJ63" s="272"/>
      <c r="GK63" s="272"/>
      <c r="GL63" s="272"/>
      <c r="GM63" s="272"/>
      <c r="GN63" s="272"/>
      <c r="GO63" s="272"/>
      <c r="GP63" s="272"/>
      <c r="GQ63" s="272"/>
      <c r="GR63" s="272"/>
      <c r="GS63" s="272"/>
      <c r="GT63" s="272"/>
      <c r="GU63" s="272"/>
      <c r="GV63" s="272"/>
      <c r="GW63" s="272"/>
      <c r="GX63" s="272"/>
      <c r="GY63" s="272"/>
      <c r="GZ63" s="272"/>
      <c r="HA63" s="272"/>
      <c r="HB63" s="272"/>
      <c r="HC63" s="272"/>
      <c r="HD63" s="272"/>
      <c r="HE63" s="272"/>
      <c r="HF63" s="272"/>
      <c r="HG63" s="272"/>
      <c r="HH63" s="272"/>
      <c r="HI63" s="272"/>
      <c r="HJ63" s="272"/>
      <c r="HK63" s="272"/>
      <c r="HL63" s="272"/>
      <c r="HM63" s="272"/>
      <c r="HN63" s="272"/>
      <c r="HO63" s="272"/>
      <c r="HP63" s="272"/>
      <c r="HQ63" s="272"/>
      <c r="HR63" s="272"/>
      <c r="HS63" s="272"/>
      <c r="HT63" s="272"/>
      <c r="HU63" s="272"/>
      <c r="HV63" s="272"/>
      <c r="HW63" s="272"/>
      <c r="HX63" s="272"/>
      <c r="HY63" s="272"/>
      <c r="HZ63" s="272"/>
      <c r="IA63" s="272"/>
      <c r="IB63" s="272"/>
      <c r="IC63" s="272"/>
      <c r="ID63" s="272"/>
      <c r="IE63" s="272"/>
      <c r="IF63" s="272"/>
      <c r="IG63" s="272"/>
      <c r="IH63" s="272"/>
      <c r="II63" s="272"/>
      <c r="IJ63" s="272"/>
      <c r="IK63" s="272"/>
      <c r="IL63" s="272"/>
      <c r="IM63" s="272"/>
      <c r="IN63" s="272"/>
      <c r="IO63" s="272"/>
      <c r="IP63" s="272"/>
      <c r="IQ63" s="272"/>
      <c r="IR63" s="272"/>
      <c r="IS63" s="272"/>
      <c r="IT63" s="272"/>
      <c r="IU63" s="272"/>
      <c r="IV63" s="272"/>
    </row>
    <row r="64" spans="1:256" s="375" customFormat="1" ht="15" customHeight="1">
      <c r="A64" s="278"/>
      <c r="B64" s="278"/>
      <c r="C64" s="278"/>
      <c r="D64" s="484"/>
      <c r="E64" s="299"/>
      <c r="F64" s="299"/>
      <c r="G64" s="274"/>
      <c r="H64" s="274"/>
      <c r="I64" s="272"/>
      <c r="J64" s="273"/>
      <c r="K64" s="272"/>
      <c r="L64" s="272"/>
      <c r="M64" s="273"/>
      <c r="N64" s="272"/>
      <c r="O64" s="272"/>
      <c r="P64" s="272"/>
      <c r="Q64" s="272"/>
      <c r="R64" s="272"/>
      <c r="S64" s="272"/>
      <c r="T64" s="272"/>
      <c r="U64" s="272"/>
      <c r="V64" s="272"/>
      <c r="W64" s="272"/>
      <c r="X64" s="272"/>
      <c r="Y64" s="272"/>
      <c r="Z64" s="272"/>
      <c r="AA64" s="272"/>
      <c r="AB64" s="272"/>
      <c r="AC64" s="272"/>
      <c r="AD64" s="272"/>
      <c r="AE64" s="272"/>
      <c r="AF64" s="272"/>
      <c r="AG64" s="272"/>
      <c r="AH64" s="272"/>
      <c r="AI64" s="272"/>
      <c r="AJ64" s="272"/>
      <c r="AK64" s="272"/>
      <c r="AL64" s="272"/>
      <c r="AM64" s="272"/>
      <c r="AN64" s="272"/>
      <c r="AO64" s="272"/>
      <c r="AP64" s="272"/>
      <c r="AQ64" s="272"/>
      <c r="AR64" s="272"/>
      <c r="AS64" s="272"/>
      <c r="AT64" s="272"/>
      <c r="AU64" s="272"/>
      <c r="AV64" s="272"/>
      <c r="AW64" s="272"/>
      <c r="AX64" s="272"/>
      <c r="AY64" s="272"/>
      <c r="AZ64" s="272"/>
      <c r="BA64" s="272"/>
      <c r="BB64" s="272"/>
      <c r="BC64" s="272"/>
      <c r="BD64" s="272"/>
      <c r="BE64" s="272"/>
      <c r="BF64" s="272"/>
      <c r="BG64" s="272"/>
      <c r="BH64" s="272"/>
      <c r="BI64" s="272"/>
      <c r="BJ64" s="272"/>
      <c r="BK64" s="272"/>
      <c r="BL64" s="272"/>
      <c r="BM64" s="272"/>
      <c r="BN64" s="272"/>
      <c r="BO64" s="272"/>
      <c r="BP64" s="272"/>
      <c r="BQ64" s="272"/>
      <c r="BR64" s="272"/>
      <c r="BS64" s="272"/>
      <c r="BT64" s="272"/>
      <c r="BU64" s="272"/>
      <c r="BV64" s="272"/>
      <c r="BW64" s="272"/>
      <c r="BX64" s="272"/>
      <c r="BY64" s="272"/>
      <c r="BZ64" s="272"/>
      <c r="CA64" s="272"/>
      <c r="CB64" s="272"/>
      <c r="CC64" s="272"/>
      <c r="CD64" s="272"/>
      <c r="CE64" s="272"/>
      <c r="CF64" s="272"/>
      <c r="CG64" s="272"/>
      <c r="CH64" s="272"/>
      <c r="CI64" s="272"/>
      <c r="CJ64" s="272"/>
      <c r="CK64" s="272"/>
      <c r="CL64" s="272"/>
      <c r="CM64" s="272"/>
      <c r="CN64" s="272"/>
      <c r="CO64" s="272"/>
      <c r="CP64" s="272"/>
      <c r="CQ64" s="272"/>
      <c r="CR64" s="272"/>
      <c r="CS64" s="272"/>
      <c r="CT64" s="272"/>
      <c r="CU64" s="272"/>
      <c r="CV64" s="272"/>
      <c r="CW64" s="272"/>
      <c r="CX64" s="272"/>
      <c r="CY64" s="272"/>
      <c r="CZ64" s="272"/>
      <c r="DA64" s="272"/>
      <c r="DB64" s="272"/>
      <c r="DC64" s="272"/>
      <c r="DD64" s="272"/>
      <c r="DE64" s="272"/>
      <c r="DF64" s="272"/>
      <c r="DG64" s="272"/>
      <c r="DH64" s="272"/>
      <c r="DI64" s="272"/>
      <c r="DJ64" s="272"/>
      <c r="DK64" s="272"/>
      <c r="DL64" s="272"/>
      <c r="DM64" s="272"/>
      <c r="DN64" s="272"/>
      <c r="DO64" s="272"/>
      <c r="DP64" s="272"/>
      <c r="DQ64" s="272"/>
      <c r="DR64" s="272"/>
      <c r="DS64" s="272"/>
      <c r="DT64" s="272"/>
      <c r="DU64" s="272"/>
      <c r="DV64" s="272"/>
      <c r="DW64" s="272"/>
      <c r="DX64" s="272"/>
      <c r="DY64" s="272"/>
      <c r="DZ64" s="272"/>
      <c r="EA64" s="272"/>
      <c r="EB64" s="272"/>
      <c r="EC64" s="272"/>
      <c r="ED64" s="272"/>
      <c r="EE64" s="272"/>
      <c r="EF64" s="272"/>
      <c r="EG64" s="272"/>
      <c r="EH64" s="272"/>
      <c r="EI64" s="272"/>
      <c r="EJ64" s="272"/>
      <c r="EK64" s="272"/>
      <c r="EL64" s="272"/>
      <c r="EM64" s="272"/>
      <c r="EN64" s="272"/>
      <c r="EO64" s="272"/>
      <c r="EP64" s="272"/>
      <c r="EQ64" s="272"/>
      <c r="ER64" s="272"/>
      <c r="ES64" s="272"/>
      <c r="ET64" s="272"/>
      <c r="EU64" s="272"/>
      <c r="EV64" s="272"/>
      <c r="EW64" s="272"/>
      <c r="EX64" s="272"/>
      <c r="EY64" s="272"/>
      <c r="EZ64" s="272"/>
      <c r="FA64" s="272"/>
      <c r="FB64" s="272"/>
      <c r="FC64" s="272"/>
      <c r="FD64" s="272"/>
      <c r="FE64" s="272"/>
      <c r="FF64" s="272"/>
      <c r="FG64" s="272"/>
      <c r="FH64" s="272"/>
      <c r="FI64" s="272"/>
      <c r="FJ64" s="272"/>
      <c r="FK64" s="272"/>
      <c r="FL64" s="272"/>
      <c r="FM64" s="272"/>
      <c r="FN64" s="272"/>
      <c r="FO64" s="272"/>
      <c r="FP64" s="272"/>
      <c r="FQ64" s="272"/>
      <c r="FR64" s="272"/>
      <c r="FS64" s="272"/>
      <c r="FT64" s="272"/>
      <c r="FU64" s="272"/>
      <c r="FV64" s="272"/>
      <c r="FW64" s="272"/>
      <c r="FX64" s="272"/>
      <c r="FY64" s="272"/>
      <c r="FZ64" s="272"/>
      <c r="GA64" s="272"/>
      <c r="GB64" s="272"/>
      <c r="GC64" s="272"/>
      <c r="GD64" s="272"/>
      <c r="GE64" s="272"/>
      <c r="GF64" s="272"/>
      <c r="GG64" s="272"/>
      <c r="GH64" s="272"/>
      <c r="GI64" s="272"/>
      <c r="GJ64" s="272"/>
      <c r="GK64" s="272"/>
      <c r="GL64" s="272"/>
      <c r="GM64" s="272"/>
      <c r="GN64" s="272"/>
      <c r="GO64" s="272"/>
      <c r="GP64" s="272"/>
      <c r="GQ64" s="272"/>
      <c r="GR64" s="272"/>
      <c r="GS64" s="272"/>
      <c r="GT64" s="272"/>
      <c r="GU64" s="272"/>
      <c r="GV64" s="272"/>
      <c r="GW64" s="272"/>
      <c r="GX64" s="272"/>
      <c r="GY64" s="272"/>
      <c r="GZ64" s="272"/>
      <c r="HA64" s="272"/>
      <c r="HB64" s="272"/>
      <c r="HC64" s="272"/>
      <c r="HD64" s="272"/>
      <c r="HE64" s="272"/>
      <c r="HF64" s="272"/>
      <c r="HG64" s="272"/>
      <c r="HH64" s="272"/>
      <c r="HI64" s="272"/>
      <c r="HJ64" s="272"/>
      <c r="HK64" s="272"/>
      <c r="HL64" s="272"/>
      <c r="HM64" s="272"/>
      <c r="HN64" s="272"/>
      <c r="HO64" s="272"/>
      <c r="HP64" s="272"/>
      <c r="HQ64" s="272"/>
      <c r="HR64" s="272"/>
      <c r="HS64" s="272"/>
      <c r="HT64" s="272"/>
      <c r="HU64" s="272"/>
      <c r="HV64" s="272"/>
      <c r="HW64" s="272"/>
      <c r="HX64" s="272"/>
      <c r="HY64" s="272"/>
      <c r="HZ64" s="272"/>
      <c r="IA64" s="272"/>
      <c r="IB64" s="272"/>
      <c r="IC64" s="272"/>
      <c r="ID64" s="272"/>
      <c r="IE64" s="272"/>
      <c r="IF64" s="272"/>
      <c r="IG64" s="272"/>
      <c r="IH64" s="272"/>
      <c r="II64" s="272"/>
      <c r="IJ64" s="272"/>
      <c r="IK64" s="272"/>
      <c r="IL64" s="272"/>
      <c r="IM64" s="272"/>
      <c r="IN64" s="272"/>
      <c r="IO64" s="272"/>
      <c r="IP64" s="272"/>
      <c r="IQ64" s="272"/>
      <c r="IR64" s="272"/>
      <c r="IS64" s="272"/>
      <c r="IT64" s="272"/>
      <c r="IU64" s="272"/>
      <c r="IV64" s="272"/>
    </row>
    <row r="65" spans="1:256" s="375" customFormat="1" ht="15" customHeight="1">
      <c r="A65" s="278"/>
      <c r="B65" s="278"/>
      <c r="C65" s="278"/>
      <c r="D65" s="484"/>
      <c r="E65" s="299"/>
      <c r="F65" s="299"/>
      <c r="G65" s="274"/>
      <c r="H65" s="274"/>
      <c r="I65" s="272"/>
      <c r="J65" s="273"/>
      <c r="K65" s="272"/>
      <c r="L65" s="272"/>
      <c r="M65" s="273"/>
      <c r="N65" s="272"/>
      <c r="O65" s="272"/>
      <c r="P65" s="272"/>
      <c r="Q65" s="272"/>
      <c r="R65" s="272"/>
      <c r="S65" s="272"/>
      <c r="T65" s="272"/>
      <c r="U65" s="272"/>
      <c r="V65" s="272"/>
      <c r="W65" s="272"/>
      <c r="X65" s="272"/>
      <c r="Y65" s="272"/>
      <c r="Z65" s="272"/>
      <c r="AA65" s="272"/>
      <c r="AB65" s="272"/>
      <c r="AC65" s="272"/>
      <c r="AD65" s="272"/>
      <c r="AE65" s="272"/>
      <c r="AF65" s="272"/>
      <c r="AG65" s="272"/>
      <c r="AH65" s="272"/>
      <c r="AI65" s="272"/>
      <c r="AJ65" s="272"/>
      <c r="AK65" s="272"/>
      <c r="AL65" s="272"/>
      <c r="AM65" s="272"/>
      <c r="AN65" s="272"/>
      <c r="AO65" s="272"/>
      <c r="AP65" s="272"/>
      <c r="AQ65" s="272"/>
      <c r="AR65" s="272"/>
      <c r="AS65" s="272"/>
      <c r="AT65" s="272"/>
      <c r="AU65" s="272"/>
      <c r="AV65" s="272"/>
      <c r="AW65" s="272"/>
      <c r="AX65" s="272"/>
      <c r="AY65" s="272"/>
      <c r="AZ65" s="272"/>
      <c r="BA65" s="272"/>
      <c r="BB65" s="272"/>
      <c r="BC65" s="272"/>
      <c r="BD65" s="272"/>
      <c r="BE65" s="272"/>
      <c r="BF65" s="272"/>
      <c r="BG65" s="272"/>
      <c r="BH65" s="272"/>
      <c r="BI65" s="272"/>
      <c r="BJ65" s="272"/>
      <c r="BK65" s="272"/>
      <c r="BL65" s="272"/>
      <c r="BM65" s="272"/>
      <c r="BN65" s="272"/>
      <c r="BO65" s="272"/>
      <c r="BP65" s="272"/>
      <c r="BQ65" s="272"/>
      <c r="BR65" s="272"/>
      <c r="BS65" s="272"/>
      <c r="BT65" s="272"/>
      <c r="BU65" s="272"/>
      <c r="BV65" s="272"/>
      <c r="BW65" s="272"/>
      <c r="BX65" s="272"/>
      <c r="BY65" s="272"/>
      <c r="BZ65" s="272"/>
      <c r="CA65" s="272"/>
      <c r="CB65" s="272"/>
      <c r="CC65" s="272"/>
      <c r="CD65" s="272"/>
      <c r="CE65" s="272"/>
      <c r="CF65" s="272"/>
      <c r="CG65" s="272"/>
      <c r="CH65" s="272"/>
      <c r="CI65" s="272"/>
      <c r="CJ65" s="272"/>
      <c r="CK65" s="272"/>
      <c r="CL65" s="272"/>
      <c r="CM65" s="272"/>
      <c r="CN65" s="272"/>
      <c r="CO65" s="272"/>
      <c r="CP65" s="272"/>
      <c r="CQ65" s="272"/>
      <c r="CR65" s="272"/>
      <c r="CS65" s="272"/>
      <c r="CT65" s="272"/>
      <c r="CU65" s="272"/>
      <c r="CV65" s="272"/>
      <c r="CW65" s="272"/>
      <c r="CX65" s="272"/>
      <c r="CY65" s="272"/>
      <c r="CZ65" s="272"/>
      <c r="DA65" s="272"/>
      <c r="DB65" s="272"/>
      <c r="DC65" s="272"/>
      <c r="DD65" s="272"/>
      <c r="DE65" s="272"/>
      <c r="DF65" s="272"/>
      <c r="DG65" s="272"/>
      <c r="DH65" s="272"/>
      <c r="DI65" s="272"/>
      <c r="DJ65" s="272"/>
      <c r="DK65" s="272"/>
      <c r="DL65" s="272"/>
      <c r="DM65" s="272"/>
      <c r="DN65" s="272"/>
      <c r="DO65" s="272"/>
      <c r="DP65" s="272"/>
      <c r="DQ65" s="272"/>
      <c r="DR65" s="272"/>
      <c r="DS65" s="272"/>
      <c r="DT65" s="272"/>
      <c r="DU65" s="272"/>
      <c r="DV65" s="272"/>
      <c r="DW65" s="272"/>
      <c r="DX65" s="272"/>
      <c r="DY65" s="272"/>
      <c r="DZ65" s="272"/>
      <c r="EA65" s="272"/>
      <c r="EB65" s="272"/>
      <c r="EC65" s="272"/>
      <c r="ED65" s="272"/>
      <c r="EE65" s="272"/>
      <c r="EF65" s="272"/>
      <c r="EG65" s="272"/>
      <c r="EH65" s="272"/>
      <c r="EI65" s="272"/>
      <c r="EJ65" s="272"/>
      <c r="EK65" s="272"/>
      <c r="EL65" s="272"/>
      <c r="EM65" s="272"/>
      <c r="EN65" s="272"/>
      <c r="EO65" s="272"/>
      <c r="EP65" s="272"/>
      <c r="EQ65" s="272"/>
      <c r="ER65" s="272"/>
      <c r="ES65" s="272"/>
      <c r="ET65" s="272"/>
      <c r="EU65" s="272"/>
      <c r="EV65" s="272"/>
      <c r="EW65" s="272"/>
      <c r="EX65" s="272"/>
      <c r="EY65" s="272"/>
      <c r="EZ65" s="272"/>
      <c r="FA65" s="272"/>
      <c r="FB65" s="272"/>
      <c r="FC65" s="272"/>
      <c r="FD65" s="272"/>
      <c r="FE65" s="272"/>
      <c r="FF65" s="272"/>
      <c r="FG65" s="272"/>
      <c r="FH65" s="272"/>
      <c r="FI65" s="272"/>
      <c r="FJ65" s="272"/>
      <c r="FK65" s="272"/>
      <c r="FL65" s="272"/>
      <c r="FM65" s="272"/>
      <c r="FN65" s="272"/>
      <c r="FO65" s="272"/>
      <c r="FP65" s="272"/>
      <c r="FQ65" s="272"/>
      <c r="FR65" s="272"/>
      <c r="FS65" s="272"/>
      <c r="FT65" s="272"/>
      <c r="FU65" s="272"/>
      <c r="FV65" s="272"/>
      <c r="FW65" s="272"/>
      <c r="FX65" s="272"/>
      <c r="FY65" s="272"/>
      <c r="FZ65" s="272"/>
      <c r="GA65" s="272"/>
      <c r="GB65" s="272"/>
      <c r="GC65" s="272"/>
      <c r="GD65" s="272"/>
      <c r="GE65" s="272"/>
      <c r="GF65" s="272"/>
      <c r="GG65" s="272"/>
      <c r="GH65" s="272"/>
      <c r="GI65" s="272"/>
      <c r="GJ65" s="272"/>
      <c r="GK65" s="272"/>
      <c r="GL65" s="272"/>
      <c r="GM65" s="272"/>
      <c r="GN65" s="272"/>
      <c r="GO65" s="272"/>
      <c r="GP65" s="272"/>
      <c r="GQ65" s="272"/>
      <c r="GR65" s="272"/>
      <c r="GS65" s="272"/>
      <c r="GT65" s="272"/>
      <c r="GU65" s="272"/>
      <c r="GV65" s="272"/>
      <c r="GW65" s="272"/>
      <c r="GX65" s="272"/>
      <c r="GY65" s="272"/>
      <c r="GZ65" s="272"/>
      <c r="HA65" s="272"/>
      <c r="HB65" s="272"/>
      <c r="HC65" s="272"/>
      <c r="HD65" s="272"/>
      <c r="HE65" s="272"/>
      <c r="HF65" s="272"/>
      <c r="HG65" s="272"/>
      <c r="HH65" s="272"/>
      <c r="HI65" s="272"/>
      <c r="HJ65" s="272"/>
      <c r="HK65" s="272"/>
      <c r="HL65" s="272"/>
      <c r="HM65" s="272"/>
      <c r="HN65" s="272"/>
      <c r="HO65" s="272"/>
      <c r="HP65" s="272"/>
      <c r="HQ65" s="272"/>
      <c r="HR65" s="272"/>
      <c r="HS65" s="272"/>
      <c r="HT65" s="272"/>
      <c r="HU65" s="272"/>
      <c r="HV65" s="272"/>
      <c r="HW65" s="272"/>
      <c r="HX65" s="272"/>
      <c r="HY65" s="272"/>
      <c r="HZ65" s="272"/>
      <c r="IA65" s="272"/>
      <c r="IB65" s="272"/>
      <c r="IC65" s="272"/>
      <c r="ID65" s="272"/>
      <c r="IE65" s="272"/>
      <c r="IF65" s="272"/>
      <c r="IG65" s="272"/>
      <c r="IH65" s="272"/>
      <c r="II65" s="272"/>
      <c r="IJ65" s="272"/>
      <c r="IK65" s="272"/>
      <c r="IL65" s="272"/>
      <c r="IM65" s="272"/>
      <c r="IN65" s="272"/>
      <c r="IO65" s="272"/>
      <c r="IP65" s="272"/>
      <c r="IQ65" s="272"/>
      <c r="IR65" s="272"/>
      <c r="IS65" s="272"/>
      <c r="IT65" s="272"/>
      <c r="IU65" s="272"/>
      <c r="IV65" s="272"/>
    </row>
    <row r="66" spans="1:256" s="375" customFormat="1" ht="15" customHeight="1">
      <c r="A66" s="278"/>
      <c r="B66" s="278"/>
      <c r="C66" s="278"/>
      <c r="D66" s="484"/>
      <c r="E66" s="299"/>
      <c r="F66" s="299"/>
      <c r="G66" s="274"/>
      <c r="H66" s="274"/>
      <c r="I66" s="272"/>
      <c r="J66" s="273"/>
      <c r="K66" s="272"/>
      <c r="L66" s="272"/>
      <c r="M66" s="273"/>
      <c r="N66" s="272"/>
      <c r="O66" s="272"/>
      <c r="P66" s="272"/>
      <c r="Q66" s="272"/>
      <c r="R66" s="272"/>
      <c r="S66" s="272"/>
      <c r="T66" s="272"/>
      <c r="U66" s="272"/>
      <c r="V66" s="272"/>
      <c r="W66" s="272"/>
      <c r="X66" s="272"/>
      <c r="Y66" s="272"/>
      <c r="Z66" s="272"/>
      <c r="AA66" s="272"/>
      <c r="AB66" s="272"/>
      <c r="AC66" s="272"/>
      <c r="AD66" s="272"/>
      <c r="AE66" s="272"/>
      <c r="AF66" s="272"/>
      <c r="AG66" s="272"/>
      <c r="AH66" s="272"/>
      <c r="AI66" s="272"/>
      <c r="AJ66" s="272"/>
      <c r="AK66" s="272"/>
      <c r="AL66" s="272"/>
      <c r="AM66" s="272"/>
      <c r="AN66" s="272"/>
      <c r="AO66" s="272"/>
      <c r="AP66" s="272"/>
      <c r="AQ66" s="272"/>
      <c r="AR66" s="272"/>
      <c r="AS66" s="272"/>
      <c r="AT66" s="272"/>
      <c r="AU66" s="272"/>
      <c r="AV66" s="272"/>
      <c r="AW66" s="272"/>
      <c r="AX66" s="272"/>
      <c r="AY66" s="272"/>
      <c r="AZ66" s="272"/>
      <c r="BA66" s="272"/>
      <c r="BB66" s="272"/>
      <c r="BC66" s="272"/>
      <c r="BD66" s="272"/>
      <c r="BE66" s="272"/>
      <c r="BF66" s="272"/>
      <c r="BG66" s="272"/>
      <c r="BH66" s="272"/>
      <c r="BI66" s="272"/>
      <c r="BJ66" s="272"/>
      <c r="BK66" s="272"/>
      <c r="BL66" s="272"/>
      <c r="BM66" s="272"/>
      <c r="BN66" s="272"/>
      <c r="BO66" s="272"/>
      <c r="BP66" s="272"/>
      <c r="BQ66" s="272"/>
      <c r="BR66" s="272"/>
      <c r="BS66" s="272"/>
      <c r="BT66" s="272"/>
      <c r="BU66" s="272"/>
      <c r="BV66" s="272"/>
      <c r="BW66" s="272"/>
      <c r="BX66" s="272"/>
      <c r="BY66" s="272"/>
      <c r="BZ66" s="272"/>
      <c r="CA66" s="272"/>
      <c r="CB66" s="272"/>
      <c r="CC66" s="272"/>
      <c r="CD66" s="272"/>
      <c r="CE66" s="272"/>
      <c r="CF66" s="272"/>
      <c r="CG66" s="272"/>
      <c r="CH66" s="272"/>
      <c r="CI66" s="272"/>
      <c r="CJ66" s="272"/>
      <c r="CK66" s="272"/>
      <c r="CL66" s="272"/>
      <c r="CM66" s="272"/>
      <c r="CN66" s="272"/>
      <c r="CO66" s="272"/>
      <c r="CP66" s="272"/>
      <c r="CQ66" s="272"/>
      <c r="CR66" s="272"/>
      <c r="CS66" s="272"/>
      <c r="CT66" s="272"/>
      <c r="CU66" s="272"/>
      <c r="CV66" s="272"/>
      <c r="CW66" s="272"/>
      <c r="CX66" s="272"/>
      <c r="CY66" s="272"/>
      <c r="CZ66" s="272"/>
      <c r="DA66" s="272"/>
      <c r="DB66" s="272"/>
      <c r="DC66" s="272"/>
      <c r="DD66" s="272"/>
      <c r="DE66" s="272"/>
      <c r="DF66" s="272"/>
      <c r="DG66" s="272"/>
      <c r="DH66" s="272"/>
      <c r="DI66" s="272"/>
      <c r="DJ66" s="272"/>
      <c r="DK66" s="272"/>
      <c r="DL66" s="272"/>
      <c r="DM66" s="272"/>
      <c r="DN66" s="272"/>
      <c r="DO66" s="272"/>
      <c r="DP66" s="272"/>
      <c r="DQ66" s="272"/>
      <c r="DR66" s="272"/>
      <c r="DS66" s="272"/>
      <c r="DT66" s="272"/>
      <c r="DU66" s="272"/>
      <c r="DV66" s="272"/>
      <c r="DW66" s="272"/>
      <c r="DX66" s="272"/>
      <c r="DY66" s="272"/>
      <c r="DZ66" s="272"/>
      <c r="EA66" s="272"/>
      <c r="EB66" s="272"/>
      <c r="EC66" s="272"/>
      <c r="ED66" s="272"/>
      <c r="EE66" s="272"/>
      <c r="EF66" s="272"/>
      <c r="EG66" s="272"/>
      <c r="EH66" s="272"/>
      <c r="EI66" s="272"/>
      <c r="EJ66" s="272"/>
      <c r="EK66" s="272"/>
      <c r="EL66" s="272"/>
      <c r="EM66" s="272"/>
      <c r="EN66" s="272"/>
      <c r="EO66" s="272"/>
      <c r="EP66" s="272"/>
      <c r="EQ66" s="272"/>
      <c r="ER66" s="272"/>
      <c r="ES66" s="272"/>
      <c r="ET66" s="272"/>
      <c r="EU66" s="272"/>
      <c r="EV66" s="272"/>
      <c r="EW66" s="272"/>
      <c r="EX66" s="272"/>
      <c r="EY66" s="272"/>
      <c r="EZ66" s="272"/>
      <c r="FA66" s="272"/>
      <c r="FB66" s="272"/>
      <c r="FC66" s="272"/>
      <c r="FD66" s="272"/>
      <c r="FE66" s="272"/>
      <c r="FF66" s="272"/>
      <c r="FG66" s="272"/>
      <c r="FH66" s="272"/>
      <c r="FI66" s="272"/>
      <c r="FJ66" s="272"/>
      <c r="FK66" s="272"/>
      <c r="FL66" s="272"/>
      <c r="FM66" s="272"/>
      <c r="FN66" s="272"/>
      <c r="FO66" s="272"/>
      <c r="FP66" s="272"/>
      <c r="FQ66" s="272"/>
      <c r="FR66" s="272"/>
      <c r="FS66" s="272"/>
      <c r="FT66" s="272"/>
      <c r="FU66" s="272"/>
      <c r="FV66" s="272"/>
      <c r="FW66" s="272"/>
      <c r="FX66" s="272"/>
      <c r="FY66" s="272"/>
      <c r="FZ66" s="272"/>
      <c r="GA66" s="272"/>
      <c r="GB66" s="272"/>
      <c r="GC66" s="272"/>
      <c r="GD66" s="272"/>
      <c r="GE66" s="272"/>
      <c r="GF66" s="272"/>
      <c r="GG66" s="272"/>
      <c r="GH66" s="272"/>
      <c r="GI66" s="272"/>
      <c r="GJ66" s="272"/>
      <c r="GK66" s="272"/>
      <c r="GL66" s="272"/>
      <c r="GM66" s="272"/>
      <c r="GN66" s="272"/>
      <c r="GO66" s="272"/>
      <c r="GP66" s="272"/>
      <c r="GQ66" s="272"/>
      <c r="GR66" s="272"/>
      <c r="GS66" s="272"/>
      <c r="GT66" s="272"/>
      <c r="GU66" s="272"/>
      <c r="GV66" s="272"/>
      <c r="GW66" s="272"/>
      <c r="GX66" s="272"/>
      <c r="GY66" s="272"/>
      <c r="GZ66" s="272"/>
      <c r="HA66" s="272"/>
      <c r="HB66" s="272"/>
      <c r="HC66" s="272"/>
      <c r="HD66" s="272"/>
      <c r="HE66" s="272"/>
      <c r="HF66" s="272"/>
      <c r="HG66" s="272"/>
      <c r="HH66" s="272"/>
      <c r="HI66" s="272"/>
      <c r="HJ66" s="272"/>
      <c r="HK66" s="272"/>
      <c r="HL66" s="272"/>
      <c r="HM66" s="272"/>
      <c r="HN66" s="272"/>
      <c r="HO66" s="272"/>
      <c r="HP66" s="272"/>
      <c r="HQ66" s="272"/>
      <c r="HR66" s="272"/>
      <c r="HS66" s="272"/>
      <c r="HT66" s="272"/>
      <c r="HU66" s="272"/>
      <c r="HV66" s="272"/>
      <c r="HW66" s="272"/>
      <c r="HX66" s="272"/>
      <c r="HY66" s="272"/>
      <c r="HZ66" s="272"/>
      <c r="IA66" s="272"/>
      <c r="IB66" s="272"/>
      <c r="IC66" s="272"/>
      <c r="ID66" s="272"/>
      <c r="IE66" s="272"/>
      <c r="IF66" s="272"/>
      <c r="IG66" s="272"/>
      <c r="IH66" s="272"/>
      <c r="II66" s="272"/>
      <c r="IJ66" s="272"/>
      <c r="IK66" s="272"/>
      <c r="IL66" s="272"/>
      <c r="IM66" s="272"/>
      <c r="IN66" s="272"/>
      <c r="IO66" s="272"/>
      <c r="IP66" s="272"/>
      <c r="IQ66" s="272"/>
      <c r="IR66" s="272"/>
      <c r="IS66" s="272"/>
      <c r="IT66" s="272"/>
      <c r="IU66" s="272"/>
      <c r="IV66" s="272"/>
    </row>
    <row r="67" spans="1:256" s="375" customFormat="1" ht="15" customHeight="1">
      <c r="A67" s="278"/>
      <c r="B67" s="278"/>
      <c r="C67" s="278"/>
      <c r="D67" s="484"/>
      <c r="E67" s="299"/>
      <c r="F67" s="299"/>
      <c r="G67" s="274"/>
      <c r="H67" s="274"/>
      <c r="I67" s="272"/>
      <c r="J67" s="273"/>
      <c r="K67" s="272"/>
      <c r="L67" s="272"/>
      <c r="M67" s="273"/>
      <c r="N67" s="272"/>
      <c r="O67" s="272"/>
      <c r="P67" s="272"/>
      <c r="Q67" s="272"/>
      <c r="R67" s="272"/>
      <c r="S67" s="272"/>
      <c r="T67" s="272"/>
      <c r="U67" s="272"/>
      <c r="V67" s="272"/>
      <c r="W67" s="272"/>
      <c r="X67" s="272"/>
      <c r="Y67" s="272"/>
      <c r="Z67" s="272"/>
      <c r="AA67" s="272"/>
      <c r="AB67" s="272"/>
      <c r="AC67" s="272"/>
      <c r="AD67" s="272"/>
      <c r="AE67" s="272"/>
      <c r="AF67" s="272"/>
      <c r="AG67" s="272"/>
      <c r="AH67" s="272"/>
      <c r="AI67" s="272"/>
      <c r="AJ67" s="272"/>
      <c r="AK67" s="272"/>
      <c r="AL67" s="272"/>
      <c r="AM67" s="272"/>
      <c r="AN67" s="272"/>
      <c r="AO67" s="272"/>
      <c r="AP67" s="272"/>
      <c r="AQ67" s="272"/>
      <c r="AR67" s="272"/>
      <c r="AS67" s="272"/>
      <c r="AT67" s="272"/>
      <c r="AU67" s="272"/>
      <c r="AV67" s="272"/>
      <c r="AW67" s="272"/>
      <c r="AX67" s="272"/>
      <c r="AY67" s="272"/>
      <c r="AZ67" s="272"/>
      <c r="BA67" s="272"/>
      <c r="BB67" s="272"/>
      <c r="BC67" s="272"/>
      <c r="BD67" s="272"/>
      <c r="BE67" s="272"/>
      <c r="BF67" s="272"/>
      <c r="BG67" s="272"/>
      <c r="BH67" s="272"/>
      <c r="BI67" s="272"/>
      <c r="BJ67" s="272"/>
      <c r="BK67" s="272"/>
      <c r="BL67" s="272"/>
      <c r="BM67" s="272"/>
      <c r="BN67" s="272"/>
      <c r="BO67" s="272"/>
      <c r="BP67" s="272"/>
      <c r="BQ67" s="272"/>
      <c r="BR67" s="272"/>
      <c r="BS67" s="272"/>
      <c r="BT67" s="272"/>
      <c r="BU67" s="272"/>
      <c r="BV67" s="272"/>
      <c r="BW67" s="272"/>
      <c r="BX67" s="272"/>
      <c r="BY67" s="272"/>
      <c r="BZ67" s="272"/>
      <c r="CA67" s="272"/>
      <c r="CB67" s="272"/>
      <c r="CC67" s="272"/>
      <c r="CD67" s="272"/>
      <c r="CE67" s="272"/>
      <c r="CF67" s="272"/>
      <c r="CG67" s="272"/>
      <c r="CH67" s="272"/>
      <c r="CI67" s="272"/>
      <c r="CJ67" s="272"/>
      <c r="CK67" s="272"/>
      <c r="CL67" s="272"/>
      <c r="CM67" s="272"/>
      <c r="CN67" s="272"/>
      <c r="CO67" s="272"/>
      <c r="CP67" s="272"/>
      <c r="CQ67" s="272"/>
      <c r="CR67" s="272"/>
      <c r="CS67" s="272"/>
      <c r="CT67" s="272"/>
      <c r="CU67" s="272"/>
      <c r="CV67" s="272"/>
      <c r="CW67" s="272"/>
      <c r="CX67" s="272"/>
      <c r="CY67" s="272"/>
      <c r="CZ67" s="272"/>
      <c r="DA67" s="272"/>
      <c r="DB67" s="272"/>
      <c r="DC67" s="272"/>
      <c r="DD67" s="272"/>
      <c r="DE67" s="272"/>
      <c r="DF67" s="272"/>
      <c r="DG67" s="272"/>
      <c r="DH67" s="272"/>
      <c r="DI67" s="272"/>
      <c r="DJ67" s="272"/>
      <c r="DK67" s="272"/>
      <c r="DL67" s="272"/>
      <c r="DM67" s="272"/>
      <c r="DN67" s="272"/>
      <c r="DO67" s="272"/>
      <c r="DP67" s="272"/>
      <c r="DQ67" s="272"/>
      <c r="DR67" s="272"/>
      <c r="DS67" s="272"/>
      <c r="DT67" s="272"/>
      <c r="DU67" s="272"/>
      <c r="DV67" s="272"/>
      <c r="DW67" s="272"/>
      <c r="DX67" s="272"/>
      <c r="DY67" s="272"/>
      <c r="DZ67" s="272"/>
      <c r="EA67" s="272"/>
      <c r="EB67" s="272"/>
      <c r="EC67" s="272"/>
      <c r="ED67" s="272"/>
      <c r="EE67" s="272"/>
      <c r="EF67" s="272"/>
      <c r="EG67" s="272"/>
      <c r="EH67" s="272"/>
      <c r="EI67" s="272"/>
      <c r="EJ67" s="272"/>
      <c r="EK67" s="272"/>
      <c r="EL67" s="272"/>
      <c r="EM67" s="272"/>
      <c r="EN67" s="272"/>
      <c r="EO67" s="272"/>
      <c r="EP67" s="272"/>
      <c r="EQ67" s="272"/>
      <c r="ER67" s="272"/>
      <c r="ES67" s="272"/>
      <c r="ET67" s="272"/>
      <c r="EU67" s="272"/>
      <c r="EV67" s="272"/>
      <c r="EW67" s="272"/>
      <c r="EX67" s="272"/>
      <c r="EY67" s="272"/>
      <c r="EZ67" s="272"/>
      <c r="FA67" s="272"/>
      <c r="FB67" s="272"/>
      <c r="FC67" s="272"/>
      <c r="FD67" s="272"/>
      <c r="FE67" s="272"/>
      <c r="FF67" s="272"/>
      <c r="FG67" s="272"/>
      <c r="FH67" s="272"/>
      <c r="FI67" s="272"/>
      <c r="FJ67" s="272"/>
      <c r="FK67" s="272"/>
      <c r="FL67" s="272"/>
      <c r="FM67" s="272"/>
      <c r="FN67" s="272"/>
      <c r="FO67" s="272"/>
      <c r="FP67" s="272"/>
      <c r="FQ67" s="272"/>
      <c r="FR67" s="272"/>
      <c r="FS67" s="272"/>
      <c r="FT67" s="272"/>
      <c r="FU67" s="272"/>
      <c r="FV67" s="272"/>
      <c r="FW67" s="272"/>
      <c r="FX67" s="272"/>
      <c r="FY67" s="272"/>
      <c r="FZ67" s="272"/>
      <c r="GA67" s="272"/>
      <c r="GB67" s="272"/>
      <c r="GC67" s="272"/>
      <c r="GD67" s="272"/>
      <c r="GE67" s="272"/>
      <c r="GF67" s="272"/>
      <c r="GG67" s="272"/>
      <c r="GH67" s="272"/>
      <c r="GI67" s="272"/>
      <c r="GJ67" s="272"/>
      <c r="GK67" s="272"/>
      <c r="GL67" s="272"/>
      <c r="GM67" s="272"/>
      <c r="GN67" s="272"/>
      <c r="GO67" s="272"/>
      <c r="GP67" s="272"/>
      <c r="GQ67" s="272"/>
      <c r="GR67" s="272"/>
      <c r="GS67" s="272"/>
      <c r="GT67" s="272"/>
      <c r="GU67" s="272"/>
      <c r="GV67" s="272"/>
      <c r="GW67" s="272"/>
      <c r="GX67" s="272"/>
      <c r="GY67" s="272"/>
      <c r="GZ67" s="272"/>
      <c r="HA67" s="272"/>
      <c r="HB67" s="272"/>
      <c r="HC67" s="272"/>
      <c r="HD67" s="272"/>
      <c r="HE67" s="272"/>
      <c r="HF67" s="272"/>
      <c r="HG67" s="272"/>
      <c r="HH67" s="272"/>
      <c r="HI67" s="272"/>
      <c r="HJ67" s="272"/>
      <c r="HK67" s="272"/>
      <c r="HL67" s="272"/>
      <c r="HM67" s="272"/>
      <c r="HN67" s="272"/>
      <c r="HO67" s="272"/>
      <c r="HP67" s="272"/>
      <c r="HQ67" s="272"/>
      <c r="HR67" s="272"/>
      <c r="HS67" s="272"/>
      <c r="HT67" s="272"/>
      <c r="HU67" s="272"/>
      <c r="HV67" s="272"/>
      <c r="HW67" s="272"/>
      <c r="HX67" s="272"/>
      <c r="HY67" s="272"/>
      <c r="HZ67" s="272"/>
      <c r="IA67" s="272"/>
      <c r="IB67" s="272"/>
      <c r="IC67" s="272"/>
      <c r="ID67" s="272"/>
      <c r="IE67" s="272"/>
      <c r="IF67" s="272"/>
      <c r="IG67" s="272"/>
      <c r="IH67" s="272"/>
      <c r="II67" s="272"/>
      <c r="IJ67" s="272"/>
      <c r="IK67" s="272"/>
      <c r="IL67" s="272"/>
      <c r="IM67" s="272"/>
      <c r="IN67" s="272"/>
      <c r="IO67" s="272"/>
      <c r="IP67" s="272"/>
      <c r="IQ67" s="272"/>
      <c r="IR67" s="272"/>
      <c r="IS67" s="272"/>
      <c r="IT67" s="272"/>
      <c r="IU67" s="272"/>
      <c r="IV67" s="272"/>
    </row>
    <row r="68" spans="1:256" s="375" customFormat="1" ht="15" customHeight="1">
      <c r="A68" s="278"/>
      <c r="B68" s="278"/>
      <c r="C68" s="278"/>
      <c r="D68" s="299"/>
      <c r="E68" s="299"/>
      <c r="F68" s="299"/>
      <c r="G68" s="274"/>
      <c r="H68" s="274"/>
      <c r="I68" s="272"/>
      <c r="J68" s="273"/>
      <c r="K68" s="272"/>
      <c r="L68" s="272"/>
      <c r="M68" s="273"/>
      <c r="N68" s="272"/>
      <c r="O68" s="272"/>
      <c r="P68" s="272"/>
      <c r="Q68" s="272"/>
      <c r="R68" s="272"/>
      <c r="S68" s="272"/>
      <c r="T68" s="272"/>
      <c r="U68" s="272"/>
      <c r="V68" s="272"/>
      <c r="W68" s="272"/>
      <c r="X68" s="272"/>
      <c r="Y68" s="272"/>
      <c r="Z68" s="272"/>
      <c r="AA68" s="272"/>
      <c r="AB68" s="272"/>
      <c r="AC68" s="272"/>
      <c r="AD68" s="272"/>
      <c r="AE68" s="272"/>
      <c r="AF68" s="272"/>
      <c r="AG68" s="272"/>
      <c r="AH68" s="272"/>
      <c r="AI68" s="272"/>
      <c r="AJ68" s="272"/>
      <c r="AK68" s="272"/>
      <c r="AL68" s="272"/>
      <c r="AM68" s="272"/>
      <c r="AN68" s="272"/>
      <c r="AO68" s="272"/>
      <c r="AP68" s="272"/>
      <c r="AQ68" s="272"/>
      <c r="AR68" s="272"/>
      <c r="AS68" s="272"/>
      <c r="AT68" s="272"/>
      <c r="AU68" s="272"/>
      <c r="AV68" s="272"/>
      <c r="AW68" s="272"/>
      <c r="AX68" s="272"/>
      <c r="AY68" s="272"/>
      <c r="AZ68" s="272"/>
      <c r="BA68" s="272"/>
      <c r="BB68" s="272"/>
      <c r="BC68" s="272"/>
      <c r="BD68" s="272"/>
      <c r="BE68" s="272"/>
      <c r="BF68" s="272"/>
      <c r="BG68" s="272"/>
      <c r="BH68" s="272"/>
      <c r="BI68" s="272"/>
      <c r="BJ68" s="272"/>
      <c r="BK68" s="272"/>
      <c r="BL68" s="272"/>
      <c r="BM68" s="272"/>
      <c r="BN68" s="272"/>
      <c r="BO68" s="272"/>
      <c r="BP68" s="272"/>
      <c r="BQ68" s="272"/>
      <c r="BR68" s="272"/>
      <c r="BS68" s="272"/>
      <c r="BT68" s="272"/>
      <c r="BU68" s="272"/>
      <c r="BV68" s="272"/>
      <c r="BW68" s="272"/>
      <c r="BX68" s="272"/>
      <c r="BY68" s="272"/>
      <c r="BZ68" s="272"/>
      <c r="CA68" s="272"/>
      <c r="CB68" s="272"/>
      <c r="CC68" s="272"/>
      <c r="CD68" s="272"/>
      <c r="CE68" s="272"/>
      <c r="CF68" s="272"/>
      <c r="CG68" s="272"/>
      <c r="CH68" s="272"/>
      <c r="CI68" s="272"/>
      <c r="CJ68" s="272"/>
      <c r="CK68" s="272"/>
      <c r="CL68" s="272"/>
      <c r="CM68" s="272"/>
      <c r="CN68" s="272"/>
      <c r="CO68" s="272"/>
      <c r="CP68" s="272"/>
      <c r="CQ68" s="272"/>
      <c r="CR68" s="272"/>
      <c r="CS68" s="272"/>
      <c r="CT68" s="272"/>
      <c r="CU68" s="272"/>
      <c r="CV68" s="272"/>
      <c r="CW68" s="272"/>
      <c r="CX68" s="272"/>
      <c r="CY68" s="272"/>
      <c r="CZ68" s="272"/>
      <c r="DA68" s="272"/>
      <c r="DB68" s="272"/>
      <c r="DC68" s="272"/>
      <c r="DD68" s="272"/>
      <c r="DE68" s="272"/>
      <c r="DF68" s="272"/>
      <c r="DG68" s="272"/>
      <c r="DH68" s="272"/>
      <c r="DI68" s="272"/>
      <c r="DJ68" s="272"/>
      <c r="DK68" s="272"/>
      <c r="DL68" s="272"/>
      <c r="DM68" s="272"/>
      <c r="DN68" s="272"/>
      <c r="DO68" s="272"/>
      <c r="DP68" s="272"/>
      <c r="DQ68" s="272"/>
      <c r="DR68" s="272"/>
      <c r="DS68" s="272"/>
      <c r="DT68" s="272"/>
      <c r="DU68" s="272"/>
      <c r="DV68" s="272"/>
      <c r="DW68" s="272"/>
      <c r="DX68" s="272"/>
      <c r="DY68" s="272"/>
      <c r="DZ68" s="272"/>
      <c r="EA68" s="272"/>
      <c r="EB68" s="272"/>
      <c r="EC68" s="272"/>
      <c r="ED68" s="272"/>
      <c r="EE68" s="272"/>
      <c r="EF68" s="272"/>
      <c r="EG68" s="272"/>
      <c r="EH68" s="272"/>
      <c r="EI68" s="272"/>
      <c r="EJ68" s="272"/>
      <c r="EK68" s="272"/>
      <c r="EL68" s="272"/>
      <c r="EM68" s="272"/>
      <c r="EN68" s="272"/>
      <c r="EO68" s="272"/>
      <c r="EP68" s="272"/>
      <c r="EQ68" s="272"/>
      <c r="ER68" s="272"/>
      <c r="ES68" s="272"/>
      <c r="ET68" s="272"/>
      <c r="EU68" s="272"/>
      <c r="EV68" s="272"/>
      <c r="EW68" s="272"/>
      <c r="EX68" s="272"/>
      <c r="EY68" s="272"/>
      <c r="EZ68" s="272"/>
      <c r="FA68" s="272"/>
      <c r="FB68" s="272"/>
      <c r="FC68" s="272"/>
      <c r="FD68" s="272"/>
      <c r="FE68" s="272"/>
      <c r="FF68" s="272"/>
      <c r="FG68" s="272"/>
      <c r="FH68" s="272"/>
      <c r="FI68" s="272"/>
      <c r="FJ68" s="272"/>
      <c r="FK68" s="272"/>
      <c r="FL68" s="272"/>
      <c r="FM68" s="272"/>
      <c r="FN68" s="272"/>
      <c r="FO68" s="272"/>
      <c r="FP68" s="272"/>
      <c r="FQ68" s="272"/>
      <c r="FR68" s="272"/>
      <c r="FS68" s="272"/>
      <c r="FT68" s="272"/>
      <c r="FU68" s="272"/>
      <c r="FV68" s="272"/>
      <c r="FW68" s="272"/>
      <c r="FX68" s="272"/>
      <c r="FY68" s="272"/>
      <c r="FZ68" s="272"/>
      <c r="GA68" s="272"/>
      <c r="GB68" s="272"/>
      <c r="GC68" s="272"/>
      <c r="GD68" s="272"/>
      <c r="GE68" s="272"/>
      <c r="GF68" s="272"/>
      <c r="GG68" s="272"/>
      <c r="GH68" s="272"/>
      <c r="GI68" s="272"/>
      <c r="GJ68" s="272"/>
      <c r="GK68" s="272"/>
      <c r="GL68" s="272"/>
      <c r="GM68" s="272"/>
      <c r="GN68" s="272"/>
      <c r="GO68" s="272"/>
      <c r="GP68" s="272"/>
      <c r="GQ68" s="272"/>
      <c r="GR68" s="272"/>
      <c r="GS68" s="272"/>
      <c r="GT68" s="272"/>
      <c r="GU68" s="272"/>
      <c r="GV68" s="272"/>
      <c r="GW68" s="272"/>
      <c r="GX68" s="272"/>
      <c r="GY68" s="272"/>
      <c r="GZ68" s="272"/>
      <c r="HA68" s="272"/>
      <c r="HB68" s="272"/>
      <c r="HC68" s="272"/>
      <c r="HD68" s="272"/>
      <c r="HE68" s="272"/>
      <c r="HF68" s="272"/>
      <c r="HG68" s="272"/>
      <c r="HH68" s="272"/>
      <c r="HI68" s="272"/>
      <c r="HJ68" s="272"/>
      <c r="HK68" s="272"/>
      <c r="HL68" s="272"/>
      <c r="HM68" s="272"/>
      <c r="HN68" s="272"/>
      <c r="HO68" s="272"/>
      <c r="HP68" s="272"/>
      <c r="HQ68" s="272"/>
      <c r="HR68" s="272"/>
      <c r="HS68" s="272"/>
      <c r="HT68" s="272"/>
      <c r="HU68" s="272"/>
      <c r="HV68" s="272"/>
      <c r="HW68" s="272"/>
      <c r="HX68" s="272"/>
      <c r="HY68" s="272"/>
      <c r="HZ68" s="272"/>
      <c r="IA68" s="272"/>
      <c r="IB68" s="272"/>
      <c r="IC68" s="272"/>
      <c r="ID68" s="272"/>
      <c r="IE68" s="272"/>
      <c r="IF68" s="272"/>
      <c r="IG68" s="272"/>
      <c r="IH68" s="272"/>
      <c r="II68" s="272"/>
      <c r="IJ68" s="272"/>
      <c r="IK68" s="272"/>
      <c r="IL68" s="272"/>
      <c r="IM68" s="272"/>
      <c r="IN68" s="272"/>
      <c r="IO68" s="272"/>
      <c r="IP68" s="272"/>
      <c r="IQ68" s="272"/>
      <c r="IR68" s="272"/>
      <c r="IS68" s="272"/>
      <c r="IT68" s="272"/>
      <c r="IU68" s="272"/>
      <c r="IV68" s="272"/>
    </row>
    <row r="69" spans="1:256" s="375" customFormat="1" ht="15" customHeight="1">
      <c r="A69" s="278"/>
      <c r="B69" s="278"/>
      <c r="C69" s="278"/>
      <c r="D69" s="299"/>
      <c r="E69" s="299"/>
      <c r="F69" s="299"/>
      <c r="G69" s="274"/>
      <c r="H69" s="274"/>
      <c r="I69" s="272"/>
      <c r="J69" s="273"/>
      <c r="K69" s="272"/>
      <c r="L69" s="272"/>
      <c r="M69" s="273"/>
      <c r="N69" s="272"/>
      <c r="O69" s="272"/>
      <c r="P69" s="272"/>
      <c r="Q69" s="272"/>
      <c r="R69" s="272"/>
      <c r="S69" s="272"/>
      <c r="T69" s="272"/>
      <c r="U69" s="272"/>
      <c r="V69" s="272"/>
      <c r="W69" s="272"/>
      <c r="X69" s="272"/>
      <c r="Y69" s="272"/>
      <c r="Z69" s="272"/>
      <c r="AA69" s="272"/>
      <c r="AB69" s="272"/>
      <c r="AC69" s="272"/>
      <c r="AD69" s="272"/>
      <c r="AE69" s="272"/>
      <c r="AF69" s="272"/>
      <c r="AG69" s="272"/>
      <c r="AH69" s="272"/>
      <c r="AI69" s="272"/>
      <c r="AJ69" s="272"/>
      <c r="AK69" s="272"/>
      <c r="AL69" s="272"/>
      <c r="AM69" s="272"/>
      <c r="AN69" s="272"/>
      <c r="AO69" s="272"/>
      <c r="AP69" s="272"/>
      <c r="AQ69" s="272"/>
      <c r="AR69" s="272"/>
      <c r="AS69" s="272"/>
      <c r="AT69" s="272"/>
      <c r="AU69" s="272"/>
      <c r="AV69" s="272"/>
      <c r="AW69" s="272"/>
      <c r="AX69" s="272"/>
      <c r="AY69" s="272"/>
      <c r="AZ69" s="272"/>
      <c r="BA69" s="272"/>
      <c r="BB69" s="272"/>
      <c r="BC69" s="272"/>
      <c r="BD69" s="272"/>
      <c r="BE69" s="272"/>
      <c r="BF69" s="272"/>
      <c r="BG69" s="272"/>
      <c r="BH69" s="272"/>
      <c r="BI69" s="272"/>
      <c r="BJ69" s="272"/>
      <c r="BK69" s="272"/>
      <c r="BL69" s="272"/>
      <c r="BM69" s="272"/>
      <c r="BN69" s="272"/>
      <c r="BO69" s="272"/>
      <c r="BP69" s="272"/>
      <c r="BQ69" s="272"/>
      <c r="BR69" s="272"/>
      <c r="BS69" s="272"/>
      <c r="BT69" s="272"/>
      <c r="BU69" s="272"/>
      <c r="BV69" s="272"/>
      <c r="BW69" s="272"/>
      <c r="BX69" s="272"/>
      <c r="BY69" s="272"/>
      <c r="BZ69" s="272"/>
      <c r="CA69" s="272"/>
      <c r="CB69" s="272"/>
      <c r="CC69" s="272"/>
      <c r="CD69" s="272"/>
      <c r="CE69" s="272"/>
      <c r="CF69" s="272"/>
      <c r="CG69" s="272"/>
      <c r="CH69" s="272"/>
      <c r="CI69" s="272"/>
      <c r="CJ69" s="272"/>
      <c r="CK69" s="272"/>
      <c r="CL69" s="272"/>
      <c r="CM69" s="272"/>
      <c r="CN69" s="272"/>
      <c r="CO69" s="272"/>
      <c r="CP69" s="272"/>
      <c r="CQ69" s="272"/>
      <c r="CR69" s="272"/>
      <c r="CS69" s="272"/>
      <c r="CT69" s="272"/>
      <c r="CU69" s="272"/>
      <c r="CV69" s="272"/>
      <c r="CW69" s="272"/>
      <c r="CX69" s="272"/>
      <c r="CY69" s="272"/>
      <c r="CZ69" s="272"/>
      <c r="DA69" s="272"/>
      <c r="DB69" s="272"/>
      <c r="DC69" s="272"/>
      <c r="DD69" s="272"/>
      <c r="DE69" s="272"/>
      <c r="DF69" s="272"/>
      <c r="DG69" s="272"/>
      <c r="DH69" s="272"/>
      <c r="DI69" s="272"/>
      <c r="DJ69" s="272"/>
      <c r="DK69" s="272"/>
      <c r="DL69" s="272"/>
      <c r="DM69" s="272"/>
      <c r="DN69" s="272"/>
      <c r="DO69" s="272"/>
      <c r="DP69" s="272"/>
      <c r="DQ69" s="272"/>
      <c r="DR69" s="272"/>
      <c r="DS69" s="272"/>
      <c r="DT69" s="272"/>
      <c r="DU69" s="272"/>
      <c r="DV69" s="272"/>
      <c r="DW69" s="272"/>
      <c r="DX69" s="272"/>
      <c r="DY69" s="272"/>
      <c r="DZ69" s="272"/>
      <c r="EA69" s="272"/>
      <c r="EB69" s="272"/>
      <c r="EC69" s="272"/>
      <c r="ED69" s="272"/>
      <c r="EE69" s="272"/>
      <c r="EF69" s="272"/>
      <c r="EG69" s="272"/>
      <c r="EH69" s="272"/>
      <c r="EI69" s="272"/>
      <c r="EJ69" s="272"/>
      <c r="EK69" s="272"/>
      <c r="EL69" s="272"/>
      <c r="EM69" s="272"/>
      <c r="EN69" s="272"/>
      <c r="EO69" s="272"/>
      <c r="EP69" s="272"/>
      <c r="EQ69" s="272"/>
      <c r="ER69" s="272"/>
      <c r="ES69" s="272"/>
      <c r="ET69" s="272"/>
      <c r="EU69" s="272"/>
      <c r="EV69" s="272"/>
      <c r="EW69" s="272"/>
      <c r="EX69" s="272"/>
      <c r="EY69" s="272"/>
      <c r="EZ69" s="272"/>
      <c r="FA69" s="272"/>
      <c r="FB69" s="272"/>
      <c r="FC69" s="272"/>
      <c r="FD69" s="272"/>
      <c r="FE69" s="272"/>
      <c r="FF69" s="272"/>
      <c r="FG69" s="272"/>
      <c r="FH69" s="272"/>
      <c r="FI69" s="272"/>
      <c r="FJ69" s="272"/>
      <c r="FK69" s="272"/>
      <c r="FL69" s="272"/>
      <c r="FM69" s="272"/>
      <c r="FN69" s="272"/>
      <c r="FO69" s="272"/>
      <c r="FP69" s="272"/>
      <c r="FQ69" s="272"/>
      <c r="FR69" s="272"/>
      <c r="FS69" s="272"/>
      <c r="FT69" s="272"/>
      <c r="FU69" s="272"/>
      <c r="FV69" s="272"/>
      <c r="FW69" s="272"/>
      <c r="FX69" s="272"/>
      <c r="FY69" s="272"/>
      <c r="FZ69" s="272"/>
      <c r="GA69" s="272"/>
      <c r="GB69" s="272"/>
      <c r="GC69" s="272"/>
      <c r="GD69" s="272"/>
      <c r="GE69" s="272"/>
      <c r="GF69" s="272"/>
      <c r="GG69" s="272"/>
      <c r="GH69" s="272"/>
      <c r="GI69" s="272"/>
      <c r="GJ69" s="272"/>
      <c r="GK69" s="272"/>
      <c r="GL69" s="272"/>
      <c r="GM69" s="272"/>
      <c r="GN69" s="272"/>
      <c r="GO69" s="272"/>
      <c r="GP69" s="272"/>
      <c r="GQ69" s="272"/>
      <c r="GR69" s="272"/>
      <c r="GS69" s="272"/>
      <c r="GT69" s="272"/>
      <c r="GU69" s="272"/>
      <c r="GV69" s="272"/>
      <c r="GW69" s="272"/>
      <c r="GX69" s="272"/>
      <c r="GY69" s="272"/>
      <c r="GZ69" s="272"/>
      <c r="HA69" s="272"/>
      <c r="HB69" s="272"/>
      <c r="HC69" s="272"/>
      <c r="HD69" s="272"/>
      <c r="HE69" s="272"/>
      <c r="HF69" s="272"/>
      <c r="HG69" s="272"/>
      <c r="HH69" s="272"/>
      <c r="HI69" s="272"/>
      <c r="HJ69" s="272"/>
      <c r="HK69" s="272"/>
      <c r="HL69" s="272"/>
      <c r="HM69" s="272"/>
      <c r="HN69" s="272"/>
      <c r="HO69" s="272"/>
      <c r="HP69" s="272"/>
      <c r="HQ69" s="272"/>
      <c r="HR69" s="272"/>
      <c r="HS69" s="272"/>
      <c r="HT69" s="272"/>
      <c r="HU69" s="272"/>
      <c r="HV69" s="272"/>
      <c r="HW69" s="272"/>
      <c r="HX69" s="272"/>
      <c r="HY69" s="272"/>
      <c r="HZ69" s="272"/>
      <c r="IA69" s="272"/>
      <c r="IB69" s="272"/>
      <c r="IC69" s="272"/>
      <c r="ID69" s="272"/>
      <c r="IE69" s="272"/>
      <c r="IF69" s="272"/>
      <c r="IG69" s="272"/>
      <c r="IH69" s="272"/>
      <c r="II69" s="272"/>
      <c r="IJ69" s="272"/>
      <c r="IK69" s="272"/>
      <c r="IL69" s="272"/>
      <c r="IM69" s="272"/>
      <c r="IN69" s="272"/>
      <c r="IO69" s="272"/>
      <c r="IP69" s="272"/>
      <c r="IQ69" s="272"/>
      <c r="IR69" s="272"/>
      <c r="IS69" s="272"/>
      <c r="IT69" s="272"/>
      <c r="IU69" s="272"/>
      <c r="IV69" s="272"/>
    </row>
    <row r="70" spans="1:256" s="375" customFormat="1" ht="15" customHeight="1">
      <c r="A70" s="278"/>
      <c r="B70" s="278"/>
      <c r="C70" s="278"/>
      <c r="D70" s="299"/>
      <c r="E70" s="299"/>
      <c r="F70" s="299"/>
      <c r="G70" s="274"/>
      <c r="H70" s="274"/>
      <c r="I70" s="272"/>
      <c r="J70" s="273"/>
      <c r="K70" s="272"/>
      <c r="L70" s="272"/>
      <c r="M70" s="273"/>
      <c r="N70" s="272"/>
      <c r="O70" s="272"/>
      <c r="P70" s="272"/>
      <c r="Q70" s="272"/>
      <c r="R70" s="272"/>
      <c r="S70" s="272"/>
      <c r="T70" s="272"/>
      <c r="U70" s="272"/>
      <c r="V70" s="272"/>
      <c r="W70" s="272"/>
      <c r="X70" s="272"/>
      <c r="Y70" s="272"/>
      <c r="Z70" s="272"/>
      <c r="AA70" s="272"/>
      <c r="AB70" s="272"/>
      <c r="AC70" s="272"/>
      <c r="AD70" s="272"/>
      <c r="AE70" s="272"/>
      <c r="AF70" s="272"/>
      <c r="AG70" s="272"/>
      <c r="AH70" s="272"/>
      <c r="AI70" s="272"/>
      <c r="AJ70" s="272"/>
      <c r="AK70" s="272"/>
      <c r="AL70" s="272"/>
      <c r="AM70" s="272"/>
      <c r="AN70" s="272"/>
      <c r="AO70" s="272"/>
      <c r="AP70" s="272"/>
      <c r="AQ70" s="272"/>
      <c r="AR70" s="272"/>
      <c r="AS70" s="272"/>
      <c r="AT70" s="272"/>
      <c r="AU70" s="272"/>
      <c r="AV70" s="272"/>
      <c r="AW70" s="272"/>
      <c r="AX70" s="272"/>
      <c r="AY70" s="272"/>
      <c r="AZ70" s="272"/>
      <c r="BA70" s="272"/>
      <c r="BB70" s="272"/>
      <c r="BC70" s="272"/>
      <c r="BD70" s="272"/>
      <c r="BE70" s="272"/>
      <c r="BF70" s="272"/>
      <c r="BG70" s="272"/>
      <c r="BH70" s="272"/>
      <c r="BI70" s="272"/>
      <c r="BJ70" s="272"/>
      <c r="BK70" s="272"/>
      <c r="BL70" s="272"/>
      <c r="BM70" s="272"/>
      <c r="BN70" s="272"/>
      <c r="BO70" s="272"/>
      <c r="BP70" s="272"/>
      <c r="BQ70" s="272"/>
      <c r="BR70" s="272"/>
      <c r="BS70" s="272"/>
      <c r="BT70" s="272"/>
      <c r="BU70" s="272"/>
      <c r="BV70" s="272"/>
      <c r="BW70" s="272"/>
      <c r="BX70" s="272"/>
      <c r="BY70" s="272"/>
      <c r="BZ70" s="272"/>
      <c r="CA70" s="272"/>
      <c r="CB70" s="272"/>
      <c r="CC70" s="272"/>
      <c r="CD70" s="272"/>
      <c r="CE70" s="272"/>
      <c r="CF70" s="272"/>
      <c r="CG70" s="272"/>
      <c r="CH70" s="272"/>
      <c r="CI70" s="272"/>
      <c r="CJ70" s="272"/>
      <c r="CK70" s="272"/>
      <c r="CL70" s="272"/>
      <c r="CM70" s="272"/>
      <c r="CN70" s="272"/>
      <c r="CO70" s="272"/>
      <c r="CP70" s="272"/>
      <c r="CQ70" s="272"/>
      <c r="CR70" s="272"/>
      <c r="CS70" s="272"/>
      <c r="CT70" s="272"/>
      <c r="CU70" s="272"/>
      <c r="CV70" s="272"/>
      <c r="CW70" s="272"/>
      <c r="CX70" s="272"/>
      <c r="CY70" s="272"/>
      <c r="CZ70" s="272"/>
      <c r="DA70" s="272"/>
      <c r="DB70" s="272"/>
      <c r="DC70" s="272"/>
      <c r="DD70" s="272"/>
      <c r="DE70" s="272"/>
      <c r="DF70" s="272"/>
      <c r="DG70" s="272"/>
      <c r="DH70" s="272"/>
      <c r="DI70" s="272"/>
      <c r="DJ70" s="272"/>
      <c r="DK70" s="272"/>
      <c r="DL70" s="272"/>
      <c r="DM70" s="272"/>
      <c r="DN70" s="272"/>
      <c r="DO70" s="272"/>
      <c r="DP70" s="272"/>
      <c r="DQ70" s="272"/>
      <c r="DR70" s="272"/>
      <c r="DS70" s="272"/>
      <c r="DT70" s="272"/>
      <c r="DU70" s="272"/>
      <c r="DV70" s="272"/>
      <c r="DW70" s="272"/>
      <c r="DX70" s="272"/>
      <c r="DY70" s="272"/>
      <c r="DZ70" s="272"/>
      <c r="EA70" s="272"/>
      <c r="EB70" s="272"/>
      <c r="EC70" s="272"/>
      <c r="ED70" s="272"/>
      <c r="EE70" s="272"/>
      <c r="EF70" s="272"/>
      <c r="EG70" s="272"/>
      <c r="EH70" s="272"/>
      <c r="EI70" s="272"/>
      <c r="EJ70" s="272"/>
      <c r="EK70" s="272"/>
      <c r="EL70" s="272"/>
      <c r="EM70" s="272"/>
      <c r="EN70" s="272"/>
      <c r="EO70" s="272"/>
      <c r="EP70" s="272"/>
      <c r="EQ70" s="272"/>
      <c r="ER70" s="272"/>
      <c r="ES70" s="272"/>
      <c r="ET70" s="272"/>
      <c r="EU70" s="272"/>
      <c r="EV70" s="272"/>
      <c r="EW70" s="272"/>
      <c r="EX70" s="272"/>
      <c r="EY70" s="272"/>
      <c r="EZ70" s="272"/>
      <c r="FA70" s="272"/>
      <c r="FB70" s="272"/>
      <c r="FC70" s="272"/>
      <c r="FD70" s="272"/>
      <c r="FE70" s="272"/>
      <c r="FF70" s="272"/>
      <c r="FG70" s="272"/>
      <c r="FH70" s="272"/>
      <c r="FI70" s="272"/>
      <c r="FJ70" s="272"/>
      <c r="FK70" s="272"/>
      <c r="FL70" s="272"/>
      <c r="FM70" s="272"/>
      <c r="FN70" s="272"/>
      <c r="FO70" s="272"/>
      <c r="FP70" s="272"/>
      <c r="FQ70" s="272"/>
      <c r="FR70" s="272"/>
      <c r="FS70" s="272"/>
      <c r="FT70" s="272"/>
      <c r="FU70" s="272"/>
      <c r="FV70" s="272"/>
      <c r="FW70" s="272"/>
      <c r="FX70" s="272"/>
      <c r="FY70" s="272"/>
      <c r="FZ70" s="272"/>
      <c r="GA70" s="272"/>
      <c r="GB70" s="272"/>
      <c r="GC70" s="272"/>
      <c r="GD70" s="272"/>
      <c r="GE70" s="272"/>
      <c r="GF70" s="272"/>
      <c r="GG70" s="272"/>
      <c r="GH70" s="272"/>
      <c r="GI70" s="272"/>
      <c r="GJ70" s="272"/>
      <c r="GK70" s="272"/>
      <c r="GL70" s="272"/>
      <c r="GM70" s="272"/>
      <c r="GN70" s="272"/>
      <c r="GO70" s="272"/>
      <c r="GP70" s="272"/>
      <c r="GQ70" s="272"/>
      <c r="GR70" s="272"/>
      <c r="GS70" s="272"/>
      <c r="GT70" s="272"/>
      <c r="GU70" s="272"/>
      <c r="GV70" s="272"/>
      <c r="GW70" s="272"/>
      <c r="GX70" s="272"/>
      <c r="GY70" s="272"/>
      <c r="GZ70" s="272"/>
      <c r="HA70" s="272"/>
      <c r="HB70" s="272"/>
      <c r="HC70" s="272"/>
      <c r="HD70" s="272"/>
      <c r="HE70" s="272"/>
      <c r="HF70" s="272"/>
      <c r="HG70" s="272"/>
      <c r="HH70" s="272"/>
      <c r="HI70" s="272"/>
      <c r="HJ70" s="272"/>
      <c r="HK70" s="272"/>
      <c r="HL70" s="272"/>
      <c r="HM70" s="272"/>
      <c r="HN70" s="272"/>
      <c r="HO70" s="272"/>
      <c r="HP70" s="272"/>
      <c r="HQ70" s="272"/>
      <c r="HR70" s="272"/>
      <c r="HS70" s="272"/>
      <c r="HT70" s="272"/>
      <c r="HU70" s="272"/>
      <c r="HV70" s="272"/>
      <c r="HW70" s="272"/>
      <c r="HX70" s="272"/>
      <c r="HY70" s="272"/>
      <c r="HZ70" s="272"/>
      <c r="IA70" s="272"/>
      <c r="IB70" s="272"/>
      <c r="IC70" s="272"/>
      <c r="ID70" s="272"/>
      <c r="IE70" s="272"/>
      <c r="IF70" s="272"/>
      <c r="IG70" s="272"/>
      <c r="IH70" s="272"/>
      <c r="II70" s="272"/>
      <c r="IJ70" s="272"/>
      <c r="IK70" s="272"/>
      <c r="IL70" s="272"/>
      <c r="IM70" s="272"/>
      <c r="IN70" s="272"/>
      <c r="IO70" s="272"/>
      <c r="IP70" s="272"/>
      <c r="IQ70" s="272"/>
      <c r="IR70" s="272"/>
      <c r="IS70" s="272"/>
      <c r="IT70" s="272"/>
      <c r="IU70" s="272"/>
      <c r="IV70" s="272"/>
    </row>
    <row r="71" spans="1:256" s="375" customFormat="1" ht="15" customHeight="1">
      <c r="A71" s="278"/>
      <c r="B71" s="278"/>
      <c r="C71" s="278"/>
      <c r="D71" s="299"/>
      <c r="E71" s="299"/>
      <c r="F71" s="299"/>
      <c r="G71" s="274"/>
      <c r="H71" s="274"/>
      <c r="I71" s="272"/>
      <c r="J71" s="273"/>
      <c r="K71" s="272"/>
      <c r="L71" s="272"/>
      <c r="M71" s="273"/>
      <c r="N71" s="272"/>
      <c r="O71" s="272"/>
      <c r="P71" s="272"/>
      <c r="Q71" s="272"/>
      <c r="R71" s="272"/>
      <c r="S71" s="272"/>
      <c r="T71" s="272"/>
      <c r="U71" s="272"/>
      <c r="V71" s="272"/>
      <c r="W71" s="272"/>
      <c r="X71" s="272"/>
      <c r="Y71" s="272"/>
      <c r="Z71" s="272"/>
      <c r="AA71" s="272"/>
      <c r="AB71" s="272"/>
      <c r="AC71" s="272"/>
      <c r="AD71" s="272"/>
      <c r="AE71" s="272"/>
      <c r="AF71" s="272"/>
      <c r="AG71" s="272"/>
      <c r="AH71" s="272"/>
      <c r="AI71" s="272"/>
      <c r="AJ71" s="272"/>
      <c r="AK71" s="272"/>
      <c r="AL71" s="272"/>
      <c r="AM71" s="272"/>
      <c r="AN71" s="272"/>
      <c r="AO71" s="272"/>
      <c r="AP71" s="272"/>
      <c r="AQ71" s="272"/>
      <c r="AR71" s="272"/>
      <c r="AS71" s="272"/>
      <c r="AT71" s="272"/>
      <c r="AU71" s="272"/>
      <c r="AV71" s="272"/>
      <c r="AW71" s="272"/>
      <c r="AX71" s="272"/>
      <c r="AY71" s="272"/>
      <c r="AZ71" s="272"/>
      <c r="BA71" s="272"/>
      <c r="BB71" s="272"/>
      <c r="BC71" s="272"/>
      <c r="BD71" s="272"/>
      <c r="BE71" s="272"/>
      <c r="BF71" s="272"/>
      <c r="BG71" s="272"/>
      <c r="BH71" s="272"/>
      <c r="BI71" s="272"/>
      <c r="BJ71" s="272"/>
      <c r="BK71" s="272"/>
      <c r="BL71" s="272"/>
      <c r="BM71" s="272"/>
      <c r="BN71" s="272"/>
      <c r="BO71" s="272"/>
      <c r="BP71" s="272"/>
      <c r="BQ71" s="272"/>
      <c r="BR71" s="272"/>
      <c r="BS71" s="272"/>
      <c r="BT71" s="272"/>
      <c r="BU71" s="272"/>
      <c r="BV71" s="272"/>
      <c r="BW71" s="272"/>
      <c r="BX71" s="272"/>
      <c r="BY71" s="272"/>
      <c r="BZ71" s="272"/>
      <c r="CA71" s="272"/>
      <c r="CB71" s="272"/>
      <c r="CC71" s="272"/>
      <c r="CD71" s="272"/>
      <c r="CE71" s="272"/>
      <c r="CF71" s="272"/>
      <c r="CG71" s="272"/>
      <c r="CH71" s="272"/>
      <c r="CI71" s="272"/>
      <c r="CJ71" s="272"/>
      <c r="CK71" s="272"/>
      <c r="CL71" s="272"/>
      <c r="CM71" s="272"/>
      <c r="CN71" s="272"/>
      <c r="CO71" s="272"/>
      <c r="CP71" s="272"/>
      <c r="CQ71" s="272"/>
      <c r="CR71" s="272"/>
      <c r="CS71" s="272"/>
      <c r="CT71" s="272"/>
      <c r="CU71" s="272"/>
      <c r="CV71" s="272"/>
      <c r="CW71" s="272"/>
      <c r="CX71" s="272"/>
      <c r="CY71" s="272"/>
      <c r="CZ71" s="272"/>
      <c r="DA71" s="272"/>
      <c r="DB71" s="272"/>
      <c r="DC71" s="272"/>
      <c r="DD71" s="272"/>
      <c r="DE71" s="272"/>
      <c r="DF71" s="272"/>
      <c r="DG71" s="272"/>
      <c r="DH71" s="272"/>
      <c r="DI71" s="272"/>
      <c r="DJ71" s="272"/>
      <c r="DK71" s="272"/>
      <c r="DL71" s="272"/>
      <c r="DM71" s="272"/>
      <c r="DN71" s="272"/>
      <c r="DO71" s="272"/>
      <c r="DP71" s="272"/>
      <c r="DQ71" s="272"/>
      <c r="DR71" s="272"/>
      <c r="DS71" s="272"/>
      <c r="DT71" s="272"/>
      <c r="DU71" s="272"/>
      <c r="DV71" s="272"/>
      <c r="DW71" s="272"/>
      <c r="DX71" s="272"/>
      <c r="DY71" s="272"/>
      <c r="DZ71" s="272"/>
      <c r="EA71" s="272"/>
      <c r="EB71" s="272"/>
      <c r="EC71" s="272"/>
      <c r="ED71" s="272"/>
      <c r="EE71" s="272"/>
      <c r="EF71" s="272"/>
      <c r="EG71" s="272"/>
      <c r="EH71" s="272"/>
      <c r="EI71" s="272"/>
      <c r="EJ71" s="272"/>
      <c r="EK71" s="272"/>
      <c r="EL71" s="272"/>
      <c r="EM71" s="272"/>
      <c r="EN71" s="272"/>
      <c r="EO71" s="272"/>
      <c r="EP71" s="272"/>
      <c r="EQ71" s="272"/>
      <c r="ER71" s="272"/>
      <c r="ES71" s="272"/>
      <c r="ET71" s="272"/>
      <c r="EU71" s="272"/>
      <c r="EV71" s="272"/>
      <c r="EW71" s="272"/>
      <c r="EX71" s="272"/>
      <c r="EY71" s="272"/>
      <c r="EZ71" s="272"/>
      <c r="FA71" s="272"/>
      <c r="FB71" s="272"/>
      <c r="FC71" s="272"/>
      <c r="FD71" s="272"/>
      <c r="FE71" s="272"/>
      <c r="FF71" s="272"/>
      <c r="FG71" s="272"/>
      <c r="FH71" s="272"/>
      <c r="FI71" s="272"/>
      <c r="FJ71" s="272"/>
      <c r="FK71" s="272"/>
      <c r="FL71" s="272"/>
      <c r="FM71" s="272"/>
      <c r="FN71" s="272"/>
      <c r="FO71" s="272"/>
      <c r="FP71" s="272"/>
      <c r="FQ71" s="272"/>
      <c r="FR71" s="272"/>
      <c r="FS71" s="272"/>
      <c r="FT71" s="272"/>
      <c r="FU71" s="272"/>
      <c r="FV71" s="272"/>
      <c r="FW71" s="272"/>
      <c r="FX71" s="272"/>
      <c r="FY71" s="272"/>
      <c r="FZ71" s="272"/>
      <c r="GA71" s="272"/>
      <c r="GB71" s="272"/>
      <c r="GC71" s="272"/>
      <c r="GD71" s="272"/>
      <c r="GE71" s="272"/>
      <c r="GF71" s="272"/>
      <c r="GG71" s="272"/>
      <c r="GH71" s="272"/>
      <c r="GI71" s="272"/>
      <c r="GJ71" s="272"/>
      <c r="GK71" s="272"/>
      <c r="GL71" s="272"/>
      <c r="GM71" s="272"/>
      <c r="GN71" s="272"/>
      <c r="GO71" s="272"/>
      <c r="GP71" s="272"/>
      <c r="GQ71" s="272"/>
      <c r="GR71" s="272"/>
      <c r="GS71" s="272"/>
      <c r="GT71" s="272"/>
      <c r="GU71" s="272"/>
      <c r="GV71" s="272"/>
      <c r="GW71" s="272"/>
      <c r="GX71" s="272"/>
      <c r="GY71" s="272"/>
      <c r="GZ71" s="272"/>
      <c r="HA71" s="272"/>
      <c r="HB71" s="272"/>
      <c r="HC71" s="272"/>
      <c r="HD71" s="272"/>
      <c r="HE71" s="272"/>
      <c r="HF71" s="272"/>
      <c r="HG71" s="272"/>
      <c r="HH71" s="272"/>
      <c r="HI71" s="272"/>
      <c r="HJ71" s="272"/>
      <c r="HK71" s="272"/>
      <c r="HL71" s="272"/>
      <c r="HM71" s="272"/>
      <c r="HN71" s="272"/>
      <c r="HO71" s="272"/>
      <c r="HP71" s="272"/>
      <c r="HQ71" s="272"/>
      <c r="HR71" s="272"/>
      <c r="HS71" s="272"/>
      <c r="HT71" s="272"/>
      <c r="HU71" s="272"/>
      <c r="HV71" s="272"/>
      <c r="HW71" s="272"/>
      <c r="HX71" s="272"/>
      <c r="HY71" s="272"/>
      <c r="HZ71" s="272"/>
      <c r="IA71" s="272"/>
      <c r="IB71" s="272"/>
      <c r="IC71" s="272"/>
      <c r="ID71" s="272"/>
      <c r="IE71" s="272"/>
      <c r="IF71" s="272"/>
      <c r="IG71" s="272"/>
      <c r="IH71" s="272"/>
      <c r="II71" s="272"/>
      <c r="IJ71" s="272"/>
      <c r="IK71" s="272"/>
      <c r="IL71" s="272"/>
      <c r="IM71" s="272"/>
      <c r="IN71" s="272"/>
      <c r="IO71" s="272"/>
      <c r="IP71" s="272"/>
      <c r="IQ71" s="272"/>
      <c r="IR71" s="272"/>
      <c r="IS71" s="272"/>
      <c r="IT71" s="272"/>
      <c r="IU71" s="272"/>
      <c r="IV71" s="272"/>
    </row>
    <row r="72" spans="1:256" s="375" customFormat="1" ht="15" customHeight="1">
      <c r="A72" s="278"/>
      <c r="B72" s="278"/>
      <c r="C72" s="278"/>
      <c r="D72" s="299"/>
      <c r="E72" s="299"/>
      <c r="F72" s="299"/>
      <c r="G72" s="274"/>
      <c r="H72" s="274"/>
      <c r="I72" s="272"/>
      <c r="J72" s="273"/>
      <c r="K72" s="272"/>
      <c r="L72" s="272"/>
      <c r="M72" s="273"/>
      <c r="N72" s="272"/>
      <c r="O72" s="272"/>
      <c r="P72" s="272"/>
      <c r="Q72" s="272"/>
      <c r="R72" s="272"/>
      <c r="S72" s="272"/>
      <c r="T72" s="272"/>
      <c r="U72" s="272"/>
      <c r="V72" s="272"/>
      <c r="W72" s="272"/>
      <c r="X72" s="272"/>
      <c r="Y72" s="272"/>
      <c r="Z72" s="272"/>
      <c r="AA72" s="272"/>
      <c r="AB72" s="272"/>
      <c r="AC72" s="272"/>
      <c r="AD72" s="272"/>
      <c r="AE72" s="272"/>
      <c r="AF72" s="272"/>
      <c r="AG72" s="272"/>
      <c r="AH72" s="272"/>
      <c r="AI72" s="272"/>
      <c r="AJ72" s="272"/>
      <c r="AK72" s="272"/>
      <c r="AL72" s="272"/>
      <c r="AM72" s="272"/>
      <c r="AN72" s="272"/>
      <c r="AO72" s="272"/>
      <c r="AP72" s="272"/>
      <c r="AQ72" s="272"/>
      <c r="AR72" s="272"/>
      <c r="AS72" s="272"/>
      <c r="AT72" s="272"/>
      <c r="AU72" s="272"/>
      <c r="AV72" s="272"/>
      <c r="AW72" s="272"/>
      <c r="AX72" s="272"/>
      <c r="AY72" s="272"/>
      <c r="AZ72" s="272"/>
      <c r="BA72" s="272"/>
      <c r="BB72" s="272"/>
      <c r="BC72" s="272"/>
      <c r="BD72" s="272"/>
      <c r="BE72" s="272"/>
      <c r="BF72" s="272"/>
      <c r="BG72" s="272"/>
      <c r="BH72" s="272"/>
      <c r="BI72" s="272"/>
      <c r="BJ72" s="272"/>
      <c r="BK72" s="272"/>
      <c r="BL72" s="272"/>
      <c r="BM72" s="272"/>
      <c r="BN72" s="272"/>
      <c r="BO72" s="272"/>
      <c r="BP72" s="272"/>
      <c r="BQ72" s="272"/>
      <c r="BR72" s="272"/>
      <c r="BS72" s="272"/>
      <c r="BT72" s="272"/>
      <c r="BU72" s="272"/>
      <c r="BV72" s="272"/>
      <c r="BW72" s="272"/>
      <c r="BX72" s="272"/>
      <c r="BY72" s="272"/>
      <c r="BZ72" s="272"/>
      <c r="CA72" s="272"/>
      <c r="CB72" s="272"/>
      <c r="CC72" s="272"/>
      <c r="CD72" s="272"/>
      <c r="CE72" s="272"/>
      <c r="CF72" s="272"/>
      <c r="CG72" s="272"/>
      <c r="CH72" s="272"/>
      <c r="CI72" s="272"/>
      <c r="CJ72" s="272"/>
      <c r="CK72" s="272"/>
      <c r="CL72" s="272"/>
      <c r="CM72" s="272"/>
      <c r="CN72" s="272"/>
      <c r="CO72" s="272"/>
      <c r="CP72" s="272"/>
      <c r="CQ72" s="272"/>
      <c r="CR72" s="272"/>
      <c r="CS72" s="272"/>
      <c r="CT72" s="272"/>
      <c r="CU72" s="272"/>
      <c r="CV72" s="272"/>
      <c r="CW72" s="272"/>
      <c r="CX72" s="272"/>
      <c r="CY72" s="272"/>
      <c r="CZ72" s="272"/>
      <c r="DA72" s="272"/>
      <c r="DB72" s="272"/>
      <c r="DC72" s="272"/>
      <c r="DD72" s="272"/>
      <c r="DE72" s="272"/>
      <c r="DF72" s="272"/>
      <c r="DG72" s="272"/>
      <c r="DH72" s="272"/>
      <c r="DI72" s="272"/>
      <c r="DJ72" s="272"/>
      <c r="DK72" s="272"/>
      <c r="DL72" s="272"/>
      <c r="DM72" s="272"/>
      <c r="DN72" s="272"/>
      <c r="DO72" s="272"/>
      <c r="DP72" s="272"/>
      <c r="DQ72" s="272"/>
      <c r="DR72" s="272"/>
      <c r="DS72" s="272"/>
      <c r="DT72" s="272"/>
      <c r="DU72" s="272"/>
      <c r="DV72" s="272"/>
      <c r="DW72" s="272"/>
      <c r="DX72" s="272"/>
      <c r="DY72" s="272"/>
      <c r="DZ72" s="272"/>
      <c r="EA72" s="272"/>
      <c r="EB72" s="272"/>
      <c r="EC72" s="272"/>
      <c r="ED72" s="272"/>
      <c r="EE72" s="272"/>
      <c r="EF72" s="272"/>
      <c r="EG72" s="272"/>
      <c r="EH72" s="272"/>
      <c r="EI72" s="272"/>
      <c r="EJ72" s="272"/>
      <c r="EK72" s="272"/>
      <c r="EL72" s="272"/>
      <c r="EM72" s="272"/>
      <c r="EN72" s="272"/>
      <c r="EO72" s="272"/>
      <c r="EP72" s="272"/>
      <c r="EQ72" s="272"/>
      <c r="ER72" s="272"/>
      <c r="ES72" s="272"/>
      <c r="ET72" s="272"/>
      <c r="EU72" s="272"/>
      <c r="EV72" s="272"/>
      <c r="EW72" s="272"/>
      <c r="EX72" s="272"/>
      <c r="EY72" s="272"/>
      <c r="EZ72" s="272"/>
      <c r="FA72" s="272"/>
      <c r="FB72" s="272"/>
      <c r="FC72" s="272"/>
      <c r="FD72" s="272"/>
      <c r="FE72" s="272"/>
      <c r="FF72" s="272"/>
      <c r="FG72" s="272"/>
      <c r="FH72" s="272"/>
      <c r="FI72" s="272"/>
      <c r="FJ72" s="272"/>
      <c r="FK72" s="272"/>
      <c r="FL72" s="272"/>
      <c r="FM72" s="272"/>
      <c r="FN72" s="272"/>
      <c r="FO72" s="272"/>
      <c r="FP72" s="272"/>
      <c r="FQ72" s="272"/>
      <c r="FR72" s="272"/>
      <c r="FS72" s="272"/>
      <c r="FT72" s="272"/>
      <c r="FU72" s="272"/>
      <c r="FV72" s="272"/>
      <c r="FW72" s="272"/>
      <c r="FX72" s="272"/>
      <c r="FY72" s="272"/>
      <c r="FZ72" s="272"/>
      <c r="GA72" s="272"/>
      <c r="GB72" s="272"/>
      <c r="GC72" s="272"/>
      <c r="GD72" s="272"/>
      <c r="GE72" s="272"/>
      <c r="GF72" s="272"/>
      <c r="GG72" s="272"/>
      <c r="GH72" s="272"/>
      <c r="GI72" s="272"/>
      <c r="GJ72" s="272"/>
      <c r="GK72" s="272"/>
      <c r="GL72" s="272"/>
      <c r="GM72" s="272"/>
      <c r="GN72" s="272"/>
      <c r="GO72" s="272"/>
      <c r="GP72" s="272"/>
      <c r="GQ72" s="272"/>
      <c r="GR72" s="272"/>
      <c r="GS72" s="272"/>
      <c r="GT72" s="272"/>
      <c r="GU72" s="272"/>
      <c r="GV72" s="272"/>
      <c r="GW72" s="272"/>
      <c r="GX72" s="272"/>
      <c r="GY72" s="272"/>
      <c r="GZ72" s="272"/>
      <c r="HA72" s="272"/>
      <c r="HB72" s="272"/>
      <c r="HC72" s="272"/>
      <c r="HD72" s="272"/>
      <c r="HE72" s="272"/>
      <c r="HF72" s="272"/>
      <c r="HG72" s="272"/>
      <c r="HH72" s="272"/>
      <c r="HI72" s="272"/>
      <c r="HJ72" s="272"/>
      <c r="HK72" s="272"/>
      <c r="HL72" s="272"/>
      <c r="HM72" s="272"/>
      <c r="HN72" s="272"/>
      <c r="HO72" s="272"/>
      <c r="HP72" s="272"/>
      <c r="HQ72" s="272"/>
      <c r="HR72" s="272"/>
      <c r="HS72" s="272"/>
      <c r="HT72" s="272"/>
      <c r="HU72" s="272"/>
      <c r="HV72" s="272"/>
      <c r="HW72" s="272"/>
      <c r="HX72" s="272"/>
      <c r="HY72" s="272"/>
      <c r="HZ72" s="272"/>
      <c r="IA72" s="272"/>
      <c r="IB72" s="272"/>
      <c r="IC72" s="272"/>
      <c r="ID72" s="272"/>
      <c r="IE72" s="272"/>
      <c r="IF72" s="272"/>
      <c r="IG72" s="272"/>
      <c r="IH72" s="272"/>
      <c r="II72" s="272"/>
      <c r="IJ72" s="272"/>
      <c r="IK72" s="272"/>
      <c r="IL72" s="272"/>
      <c r="IM72" s="272"/>
      <c r="IN72" s="272"/>
      <c r="IO72" s="272"/>
      <c r="IP72" s="272"/>
      <c r="IQ72" s="272"/>
      <c r="IR72" s="272"/>
      <c r="IS72" s="272"/>
      <c r="IT72" s="272"/>
      <c r="IU72" s="272"/>
      <c r="IV72" s="272"/>
    </row>
    <row r="73" spans="1:256" s="375" customFormat="1" ht="15" customHeight="1">
      <c r="A73" s="278"/>
      <c r="B73" s="278"/>
      <c r="C73" s="278"/>
      <c r="D73" s="299"/>
      <c r="E73" s="299"/>
      <c r="F73" s="299"/>
      <c r="G73" s="274"/>
      <c r="H73" s="274"/>
      <c r="I73" s="272"/>
      <c r="J73" s="273"/>
      <c r="K73" s="272"/>
      <c r="L73" s="272"/>
      <c r="M73" s="273"/>
      <c r="N73" s="272"/>
      <c r="O73" s="272"/>
      <c r="P73" s="272"/>
      <c r="Q73" s="272"/>
      <c r="R73" s="272"/>
      <c r="S73" s="272"/>
      <c r="T73" s="272"/>
      <c r="U73" s="272"/>
      <c r="V73" s="272"/>
      <c r="W73" s="272"/>
      <c r="X73" s="272"/>
      <c r="Y73" s="272"/>
      <c r="Z73" s="272"/>
      <c r="AA73" s="272"/>
      <c r="AB73" s="272"/>
      <c r="AC73" s="272"/>
      <c r="AD73" s="272"/>
      <c r="AE73" s="272"/>
      <c r="AF73" s="272"/>
      <c r="AG73" s="272"/>
      <c r="AH73" s="272"/>
      <c r="AI73" s="272"/>
      <c r="AJ73" s="272"/>
      <c r="AK73" s="272"/>
      <c r="AL73" s="272"/>
      <c r="AM73" s="272"/>
      <c r="AN73" s="272"/>
      <c r="AO73" s="272"/>
      <c r="AP73" s="272"/>
      <c r="AQ73" s="272"/>
      <c r="AR73" s="272"/>
      <c r="AS73" s="272"/>
      <c r="AT73" s="272"/>
      <c r="AU73" s="272"/>
      <c r="AV73" s="272"/>
      <c r="AW73" s="272"/>
      <c r="AX73" s="272"/>
      <c r="AY73" s="272"/>
      <c r="AZ73" s="272"/>
      <c r="BA73" s="272"/>
      <c r="BB73" s="272"/>
      <c r="BC73" s="272"/>
      <c r="BD73" s="272"/>
      <c r="BE73" s="272"/>
      <c r="BF73" s="272"/>
      <c r="BG73" s="272"/>
      <c r="BH73" s="272"/>
      <c r="BI73" s="272"/>
      <c r="BJ73" s="272"/>
      <c r="BK73" s="272"/>
      <c r="BL73" s="272"/>
      <c r="BM73" s="272"/>
      <c r="BN73" s="272"/>
      <c r="BO73" s="272"/>
      <c r="BP73" s="272"/>
      <c r="BQ73" s="272"/>
      <c r="BR73" s="272"/>
      <c r="BS73" s="272"/>
      <c r="BT73" s="272"/>
      <c r="BU73" s="272"/>
      <c r="BV73" s="272"/>
      <c r="BW73" s="272"/>
      <c r="BX73" s="272"/>
      <c r="BY73" s="272"/>
      <c r="BZ73" s="272"/>
      <c r="CA73" s="272"/>
      <c r="CB73" s="272"/>
      <c r="CC73" s="272"/>
      <c r="CD73" s="272"/>
      <c r="CE73" s="272"/>
      <c r="CF73" s="272"/>
      <c r="CG73" s="272"/>
      <c r="CH73" s="272"/>
      <c r="CI73" s="272"/>
      <c r="CJ73" s="272"/>
      <c r="CK73" s="272"/>
      <c r="CL73" s="272"/>
      <c r="CM73" s="272"/>
      <c r="CN73" s="272"/>
      <c r="CO73" s="272"/>
      <c r="CP73" s="272"/>
      <c r="CQ73" s="272"/>
      <c r="CR73" s="272"/>
      <c r="CS73" s="272"/>
      <c r="CT73" s="272"/>
      <c r="CU73" s="272"/>
      <c r="CV73" s="272"/>
      <c r="CW73" s="272"/>
      <c r="CX73" s="272"/>
      <c r="CY73" s="272"/>
      <c r="CZ73" s="272"/>
      <c r="DA73" s="272"/>
      <c r="DB73" s="272"/>
      <c r="DC73" s="272"/>
      <c r="DD73" s="272"/>
      <c r="DE73" s="272"/>
      <c r="DF73" s="272"/>
      <c r="DG73" s="272"/>
      <c r="DH73" s="272"/>
      <c r="DI73" s="272"/>
      <c r="DJ73" s="272"/>
      <c r="DK73" s="272"/>
      <c r="DL73" s="272"/>
      <c r="DM73" s="272"/>
      <c r="DN73" s="272"/>
      <c r="DO73" s="272"/>
      <c r="DP73" s="272"/>
      <c r="DQ73" s="272"/>
      <c r="DR73" s="272"/>
      <c r="DS73" s="272"/>
      <c r="DT73" s="272"/>
      <c r="DU73" s="272"/>
      <c r="DV73" s="272"/>
      <c r="DW73" s="272"/>
      <c r="DX73" s="272"/>
      <c r="DY73" s="272"/>
      <c r="DZ73" s="272"/>
      <c r="EA73" s="272"/>
      <c r="EB73" s="272"/>
      <c r="EC73" s="272"/>
      <c r="ED73" s="272"/>
      <c r="EE73" s="272"/>
      <c r="EF73" s="272"/>
      <c r="EG73" s="272"/>
      <c r="EH73" s="272"/>
      <c r="EI73" s="272"/>
      <c r="EJ73" s="272"/>
      <c r="EK73" s="272"/>
      <c r="EL73" s="272"/>
      <c r="EM73" s="272"/>
      <c r="EN73" s="272"/>
      <c r="EO73" s="272"/>
      <c r="EP73" s="272"/>
      <c r="EQ73" s="272"/>
      <c r="ER73" s="272"/>
      <c r="ES73" s="272"/>
      <c r="ET73" s="272"/>
      <c r="EU73" s="272"/>
      <c r="EV73" s="272"/>
      <c r="EW73" s="272"/>
      <c r="EX73" s="272"/>
      <c r="EY73" s="272"/>
      <c r="EZ73" s="272"/>
      <c r="FA73" s="272"/>
      <c r="FB73" s="272"/>
      <c r="FC73" s="272"/>
      <c r="FD73" s="272"/>
      <c r="FE73" s="272"/>
      <c r="FF73" s="272"/>
      <c r="FG73" s="272"/>
      <c r="FH73" s="272"/>
      <c r="FI73" s="272"/>
      <c r="FJ73" s="272"/>
      <c r="FK73" s="272"/>
      <c r="FL73" s="272"/>
      <c r="FM73" s="272"/>
      <c r="FN73" s="272"/>
      <c r="FO73" s="272"/>
      <c r="FP73" s="272"/>
      <c r="FQ73" s="272"/>
      <c r="FR73" s="272"/>
      <c r="FS73" s="272"/>
      <c r="FT73" s="272"/>
      <c r="FU73" s="272"/>
      <c r="FV73" s="272"/>
      <c r="FW73" s="272"/>
      <c r="FX73" s="272"/>
      <c r="FY73" s="272"/>
      <c r="FZ73" s="272"/>
      <c r="GA73" s="272"/>
      <c r="GB73" s="272"/>
      <c r="GC73" s="272"/>
      <c r="GD73" s="272"/>
      <c r="GE73" s="272"/>
      <c r="GF73" s="272"/>
      <c r="GG73" s="272"/>
      <c r="GH73" s="272"/>
      <c r="GI73" s="272"/>
      <c r="GJ73" s="272"/>
      <c r="GK73" s="272"/>
      <c r="GL73" s="272"/>
      <c r="GM73" s="272"/>
      <c r="GN73" s="272"/>
      <c r="GO73" s="272"/>
      <c r="GP73" s="272"/>
      <c r="GQ73" s="272"/>
      <c r="GR73" s="272"/>
      <c r="GS73" s="272"/>
      <c r="GT73" s="272"/>
      <c r="GU73" s="272"/>
      <c r="GV73" s="272"/>
      <c r="GW73" s="272"/>
      <c r="GX73" s="272"/>
      <c r="GY73" s="272"/>
      <c r="GZ73" s="272"/>
      <c r="HA73" s="272"/>
      <c r="HB73" s="272"/>
      <c r="HC73" s="272"/>
      <c r="HD73" s="272"/>
      <c r="HE73" s="272"/>
      <c r="HF73" s="272"/>
      <c r="HG73" s="272"/>
      <c r="HH73" s="272"/>
      <c r="HI73" s="272"/>
      <c r="HJ73" s="272"/>
      <c r="HK73" s="272"/>
      <c r="HL73" s="272"/>
      <c r="HM73" s="272"/>
      <c r="HN73" s="272"/>
      <c r="HO73" s="272"/>
      <c r="HP73" s="272"/>
      <c r="HQ73" s="272"/>
      <c r="HR73" s="272"/>
      <c r="HS73" s="272"/>
      <c r="HT73" s="272"/>
      <c r="HU73" s="272"/>
      <c r="HV73" s="272"/>
      <c r="HW73" s="272"/>
      <c r="HX73" s="272"/>
      <c r="HY73" s="272"/>
      <c r="HZ73" s="272"/>
      <c r="IA73" s="272"/>
      <c r="IB73" s="272"/>
      <c r="IC73" s="272"/>
      <c r="ID73" s="272"/>
      <c r="IE73" s="272"/>
      <c r="IF73" s="272"/>
      <c r="IG73" s="272"/>
      <c r="IH73" s="272"/>
      <c r="II73" s="272"/>
      <c r="IJ73" s="272"/>
      <c r="IK73" s="272"/>
      <c r="IL73" s="272"/>
      <c r="IM73" s="272"/>
      <c r="IN73" s="272"/>
      <c r="IO73" s="272"/>
      <c r="IP73" s="272"/>
      <c r="IQ73" s="272"/>
      <c r="IR73" s="272"/>
      <c r="IS73" s="272"/>
      <c r="IT73" s="272"/>
      <c r="IU73" s="272"/>
      <c r="IV73" s="272"/>
    </row>
    <row r="74" spans="1:256" s="375" customFormat="1" ht="15" customHeight="1">
      <c r="A74" s="278"/>
      <c r="B74" s="278"/>
      <c r="C74" s="278"/>
      <c r="D74" s="299"/>
      <c r="E74" s="299"/>
      <c r="F74" s="299"/>
      <c r="G74" s="274"/>
      <c r="H74" s="274"/>
      <c r="I74" s="272"/>
      <c r="J74" s="273"/>
      <c r="K74" s="272"/>
      <c r="L74" s="272"/>
      <c r="M74" s="273"/>
      <c r="N74" s="272"/>
      <c r="O74" s="272"/>
      <c r="P74" s="272"/>
      <c r="Q74" s="272"/>
      <c r="R74" s="272"/>
      <c r="S74" s="272"/>
      <c r="T74" s="272"/>
      <c r="U74" s="272"/>
      <c r="V74" s="272"/>
      <c r="W74" s="272"/>
      <c r="X74" s="272"/>
      <c r="Y74" s="272"/>
      <c r="Z74" s="272"/>
      <c r="AA74" s="272"/>
      <c r="AB74" s="272"/>
      <c r="AC74" s="272"/>
      <c r="AD74" s="272"/>
      <c r="AE74" s="272"/>
      <c r="AF74" s="272"/>
      <c r="AG74" s="272"/>
      <c r="AH74" s="272"/>
      <c r="AI74" s="272"/>
      <c r="AJ74" s="272"/>
      <c r="AK74" s="272"/>
      <c r="AL74" s="272"/>
      <c r="AM74" s="272"/>
      <c r="AN74" s="272"/>
      <c r="AO74" s="272"/>
      <c r="AP74" s="272"/>
      <c r="AQ74" s="272"/>
      <c r="AR74" s="272"/>
      <c r="AS74" s="272"/>
      <c r="AT74" s="272"/>
      <c r="AU74" s="272"/>
      <c r="AV74" s="272"/>
      <c r="AW74" s="272"/>
      <c r="AX74" s="272"/>
      <c r="AY74" s="272"/>
      <c r="AZ74" s="272"/>
      <c r="BA74" s="272"/>
      <c r="BB74" s="272"/>
      <c r="BC74" s="272"/>
      <c r="BD74" s="272"/>
      <c r="BE74" s="272"/>
      <c r="BF74" s="272"/>
      <c r="BG74" s="272"/>
      <c r="BH74" s="272"/>
      <c r="BI74" s="272"/>
      <c r="BJ74" s="272"/>
      <c r="BK74" s="272"/>
      <c r="BL74" s="272"/>
      <c r="BM74" s="272"/>
      <c r="BN74" s="272"/>
      <c r="BO74" s="272"/>
      <c r="BP74" s="272"/>
      <c r="BQ74" s="272"/>
      <c r="BR74" s="272"/>
      <c r="BS74" s="272"/>
      <c r="BT74" s="272"/>
      <c r="BU74" s="272"/>
      <c r="BV74" s="272"/>
      <c r="BW74" s="272"/>
      <c r="BX74" s="272"/>
      <c r="BY74" s="272"/>
      <c r="BZ74" s="272"/>
      <c r="CA74" s="272"/>
      <c r="CB74" s="272"/>
      <c r="CC74" s="272"/>
      <c r="CD74" s="272"/>
      <c r="CE74" s="272"/>
      <c r="CF74" s="272"/>
      <c r="CG74" s="272"/>
      <c r="CH74" s="272"/>
      <c r="CI74" s="272"/>
      <c r="CJ74" s="272"/>
      <c r="CK74" s="272"/>
      <c r="CL74" s="272"/>
      <c r="CM74" s="272"/>
      <c r="CN74" s="272"/>
      <c r="CO74" s="272"/>
      <c r="CP74" s="272"/>
      <c r="CQ74" s="272"/>
      <c r="CR74" s="272"/>
      <c r="CS74" s="272"/>
      <c r="CT74" s="272"/>
      <c r="CU74" s="272"/>
      <c r="CV74" s="272"/>
      <c r="CW74" s="272"/>
      <c r="CX74" s="272"/>
      <c r="CY74" s="272"/>
      <c r="CZ74" s="272"/>
      <c r="DA74" s="272"/>
      <c r="DB74" s="272"/>
      <c r="DC74" s="272"/>
      <c r="DD74" s="272"/>
      <c r="DE74" s="272"/>
      <c r="DF74" s="272"/>
      <c r="DG74" s="272"/>
      <c r="DH74" s="272"/>
      <c r="DI74" s="272"/>
      <c r="DJ74" s="272"/>
      <c r="DK74" s="272"/>
      <c r="DL74" s="272"/>
      <c r="DM74" s="272"/>
      <c r="DN74" s="272"/>
      <c r="DO74" s="272"/>
      <c r="DP74" s="272"/>
      <c r="DQ74" s="272"/>
      <c r="DR74" s="272"/>
      <c r="DS74" s="272"/>
      <c r="DT74" s="272"/>
      <c r="DU74" s="272"/>
      <c r="DV74" s="272"/>
      <c r="DW74" s="272"/>
      <c r="DX74" s="272"/>
      <c r="DY74" s="272"/>
      <c r="DZ74" s="272"/>
      <c r="EA74" s="272"/>
      <c r="EB74" s="272"/>
      <c r="EC74" s="272"/>
      <c r="ED74" s="272"/>
      <c r="EE74" s="272"/>
      <c r="EF74" s="272"/>
      <c r="EG74" s="272"/>
      <c r="EH74" s="272"/>
      <c r="EI74" s="272"/>
      <c r="EJ74" s="272"/>
      <c r="EK74" s="272"/>
      <c r="EL74" s="272"/>
      <c r="EM74" s="272"/>
      <c r="EN74" s="272"/>
      <c r="EO74" s="272"/>
      <c r="EP74" s="272"/>
      <c r="EQ74" s="272"/>
      <c r="ER74" s="272"/>
      <c r="ES74" s="272"/>
      <c r="ET74" s="272"/>
      <c r="EU74" s="272"/>
      <c r="EV74" s="272"/>
      <c r="EW74" s="272"/>
      <c r="EX74" s="272"/>
      <c r="EY74" s="272"/>
      <c r="EZ74" s="272"/>
      <c r="FA74" s="272"/>
      <c r="FB74" s="272"/>
      <c r="FC74" s="272"/>
      <c r="FD74" s="272"/>
      <c r="FE74" s="272"/>
      <c r="FF74" s="272"/>
      <c r="FG74" s="272"/>
      <c r="FH74" s="272"/>
      <c r="FI74" s="272"/>
      <c r="FJ74" s="272"/>
      <c r="FK74" s="272"/>
      <c r="FL74" s="272"/>
      <c r="FM74" s="272"/>
      <c r="FN74" s="272"/>
      <c r="FO74" s="272"/>
      <c r="FP74" s="272"/>
      <c r="FQ74" s="272"/>
      <c r="FR74" s="272"/>
      <c r="FS74" s="272"/>
      <c r="FT74" s="272"/>
      <c r="FU74" s="272"/>
      <c r="FV74" s="272"/>
      <c r="FW74" s="272"/>
      <c r="FX74" s="272"/>
      <c r="FY74" s="272"/>
      <c r="FZ74" s="272"/>
      <c r="GA74" s="272"/>
      <c r="GB74" s="272"/>
      <c r="GC74" s="272"/>
      <c r="GD74" s="272"/>
      <c r="GE74" s="272"/>
      <c r="GF74" s="272"/>
      <c r="GG74" s="272"/>
      <c r="GH74" s="272"/>
      <c r="GI74" s="272"/>
      <c r="GJ74" s="272"/>
      <c r="GK74" s="272"/>
      <c r="GL74" s="272"/>
      <c r="GM74" s="272"/>
      <c r="GN74" s="272"/>
      <c r="GO74" s="272"/>
      <c r="GP74" s="272"/>
      <c r="GQ74" s="272"/>
      <c r="GR74" s="272"/>
      <c r="GS74" s="272"/>
      <c r="GT74" s="272"/>
      <c r="GU74" s="272"/>
      <c r="GV74" s="272"/>
      <c r="GW74" s="272"/>
      <c r="GX74" s="272"/>
      <c r="GY74" s="272"/>
      <c r="GZ74" s="272"/>
      <c r="HA74" s="272"/>
      <c r="HB74" s="272"/>
      <c r="HC74" s="272"/>
      <c r="HD74" s="272"/>
      <c r="HE74" s="272"/>
      <c r="HF74" s="272"/>
      <c r="HG74" s="272"/>
      <c r="HH74" s="272"/>
      <c r="HI74" s="272"/>
      <c r="HJ74" s="272"/>
      <c r="HK74" s="272"/>
      <c r="HL74" s="272"/>
      <c r="HM74" s="272"/>
      <c r="HN74" s="272"/>
      <c r="HO74" s="272"/>
      <c r="HP74" s="272"/>
      <c r="HQ74" s="272"/>
      <c r="HR74" s="272"/>
      <c r="HS74" s="272"/>
      <c r="HT74" s="272"/>
      <c r="HU74" s="272"/>
      <c r="HV74" s="272"/>
      <c r="HW74" s="272"/>
      <c r="HX74" s="272"/>
      <c r="HY74" s="272"/>
      <c r="HZ74" s="272"/>
      <c r="IA74" s="272"/>
      <c r="IB74" s="272"/>
      <c r="IC74" s="272"/>
      <c r="ID74" s="272"/>
      <c r="IE74" s="272"/>
      <c r="IF74" s="272"/>
      <c r="IG74" s="272"/>
      <c r="IH74" s="272"/>
      <c r="II74" s="272"/>
      <c r="IJ74" s="272"/>
      <c r="IK74" s="272"/>
      <c r="IL74" s="272"/>
      <c r="IM74" s="272"/>
      <c r="IN74" s="272"/>
      <c r="IO74" s="272"/>
      <c r="IP74" s="272"/>
      <c r="IQ74" s="272"/>
      <c r="IR74" s="272"/>
      <c r="IS74" s="272"/>
      <c r="IT74" s="272"/>
      <c r="IU74" s="272"/>
      <c r="IV74" s="272"/>
    </row>
    <row r="75" spans="1:256" s="375" customFormat="1" ht="15" customHeight="1">
      <c r="A75" s="278"/>
      <c r="B75" s="278"/>
      <c r="C75" s="278"/>
      <c r="D75" s="299"/>
      <c r="E75" s="299"/>
      <c r="F75" s="299"/>
      <c r="G75" s="274"/>
      <c r="H75" s="274"/>
      <c r="I75" s="272"/>
      <c r="J75" s="273"/>
      <c r="K75" s="272"/>
      <c r="L75" s="272"/>
      <c r="M75" s="273"/>
      <c r="N75" s="272"/>
      <c r="O75" s="272"/>
      <c r="P75" s="272"/>
      <c r="Q75" s="272"/>
      <c r="R75" s="272"/>
      <c r="S75" s="272"/>
      <c r="T75" s="272"/>
      <c r="U75" s="272"/>
      <c r="V75" s="272"/>
      <c r="W75" s="272"/>
      <c r="X75" s="272"/>
      <c r="Y75" s="272"/>
      <c r="Z75" s="272"/>
      <c r="AA75" s="272"/>
      <c r="AB75" s="272"/>
      <c r="AC75" s="272"/>
      <c r="AD75" s="272"/>
      <c r="AE75" s="272"/>
      <c r="AF75" s="272"/>
      <c r="AG75" s="272"/>
      <c r="AH75" s="272"/>
      <c r="AI75" s="272"/>
      <c r="AJ75" s="272"/>
      <c r="AK75" s="272"/>
      <c r="AL75" s="272"/>
      <c r="AM75" s="272"/>
      <c r="AN75" s="272"/>
      <c r="AO75" s="272"/>
      <c r="AP75" s="272"/>
      <c r="AQ75" s="272"/>
      <c r="AR75" s="272"/>
      <c r="AS75" s="272"/>
      <c r="AT75" s="272"/>
      <c r="AU75" s="272"/>
      <c r="AV75" s="272"/>
      <c r="AW75" s="272"/>
      <c r="AX75" s="272"/>
      <c r="AY75" s="272"/>
      <c r="AZ75" s="272"/>
      <c r="BA75" s="272"/>
      <c r="BB75" s="272"/>
      <c r="BC75" s="272"/>
      <c r="BD75" s="272"/>
      <c r="BE75" s="272"/>
      <c r="BF75" s="272"/>
      <c r="BG75" s="272"/>
      <c r="BH75" s="272"/>
      <c r="BI75" s="272"/>
      <c r="BJ75" s="272"/>
      <c r="BK75" s="272"/>
      <c r="BL75" s="272"/>
      <c r="BM75" s="272"/>
      <c r="BN75" s="272"/>
      <c r="BO75" s="272"/>
      <c r="BP75" s="272"/>
      <c r="BQ75" s="272"/>
      <c r="BR75" s="272"/>
      <c r="BS75" s="272"/>
      <c r="BT75" s="272"/>
      <c r="BU75" s="272"/>
      <c r="BV75" s="272"/>
      <c r="BW75" s="272"/>
      <c r="BX75" s="272"/>
      <c r="BY75" s="272"/>
      <c r="BZ75" s="272"/>
      <c r="CA75" s="272"/>
      <c r="CB75" s="272"/>
      <c r="CC75" s="272"/>
      <c r="CD75" s="272"/>
      <c r="CE75" s="272"/>
      <c r="CF75" s="272"/>
      <c r="CG75" s="272"/>
      <c r="CH75" s="272"/>
      <c r="CI75" s="272"/>
      <c r="CJ75" s="272"/>
      <c r="CK75" s="272"/>
      <c r="CL75" s="272"/>
      <c r="CM75" s="272"/>
      <c r="CN75" s="272"/>
      <c r="CO75" s="272"/>
      <c r="CP75" s="272"/>
      <c r="CQ75" s="272"/>
      <c r="CR75" s="272"/>
      <c r="CS75" s="272"/>
      <c r="CT75" s="272"/>
      <c r="CU75" s="272"/>
      <c r="CV75" s="272"/>
      <c r="CW75" s="272"/>
      <c r="CX75" s="272"/>
      <c r="CY75" s="272"/>
      <c r="CZ75" s="272"/>
      <c r="DA75" s="272"/>
      <c r="DB75" s="272"/>
      <c r="DC75" s="272"/>
      <c r="DD75" s="272"/>
      <c r="DE75" s="272"/>
      <c r="DF75" s="272"/>
      <c r="DG75" s="272"/>
      <c r="DH75" s="272"/>
      <c r="DI75" s="272"/>
      <c r="DJ75" s="272"/>
      <c r="DK75" s="272"/>
      <c r="DL75" s="272"/>
      <c r="DM75" s="272"/>
      <c r="DN75" s="272"/>
      <c r="DO75" s="272"/>
      <c r="DP75" s="272"/>
      <c r="DQ75" s="272"/>
      <c r="DR75" s="272"/>
      <c r="DS75" s="272"/>
      <c r="DT75" s="272"/>
      <c r="DU75" s="272"/>
      <c r="DV75" s="272"/>
      <c r="DW75" s="272"/>
      <c r="DX75" s="272"/>
      <c r="DY75" s="272"/>
      <c r="DZ75" s="272"/>
      <c r="EA75" s="272"/>
      <c r="EB75" s="272"/>
      <c r="EC75" s="272"/>
      <c r="ED75" s="272"/>
      <c r="EE75" s="272"/>
      <c r="EF75" s="272"/>
      <c r="EG75" s="272"/>
      <c r="EH75" s="272"/>
      <c r="EI75" s="272"/>
      <c r="EJ75" s="272"/>
      <c r="EK75" s="272"/>
      <c r="EL75" s="272"/>
      <c r="EM75" s="272"/>
      <c r="EN75" s="272"/>
      <c r="EO75" s="272"/>
      <c r="EP75" s="272"/>
      <c r="EQ75" s="272"/>
      <c r="ER75" s="272"/>
      <c r="ES75" s="272"/>
      <c r="ET75" s="272"/>
      <c r="EU75" s="272"/>
      <c r="EV75" s="272"/>
      <c r="EW75" s="272"/>
      <c r="EX75" s="272"/>
      <c r="EY75" s="272"/>
      <c r="EZ75" s="272"/>
      <c r="FA75" s="272"/>
      <c r="FB75" s="272"/>
      <c r="FC75" s="272"/>
      <c r="FD75" s="272"/>
      <c r="FE75" s="272"/>
      <c r="FF75" s="272"/>
      <c r="FG75" s="272"/>
      <c r="FH75" s="272"/>
      <c r="FI75" s="272"/>
      <c r="FJ75" s="272"/>
      <c r="FK75" s="272"/>
      <c r="FL75" s="272"/>
      <c r="FM75" s="272"/>
      <c r="FN75" s="272"/>
      <c r="FO75" s="272"/>
      <c r="FP75" s="272"/>
      <c r="FQ75" s="272"/>
      <c r="FR75" s="272"/>
      <c r="FS75" s="272"/>
      <c r="FT75" s="272"/>
      <c r="FU75" s="272"/>
      <c r="FV75" s="272"/>
      <c r="FW75" s="272"/>
      <c r="FX75" s="272"/>
      <c r="FY75" s="272"/>
      <c r="FZ75" s="272"/>
      <c r="GA75" s="272"/>
      <c r="GB75" s="272"/>
      <c r="GC75" s="272"/>
      <c r="GD75" s="272"/>
      <c r="GE75" s="272"/>
      <c r="GF75" s="272"/>
      <c r="GG75" s="272"/>
      <c r="GH75" s="272"/>
      <c r="GI75" s="272"/>
      <c r="GJ75" s="272"/>
      <c r="GK75" s="272"/>
      <c r="GL75" s="272"/>
      <c r="GM75" s="272"/>
      <c r="GN75" s="272"/>
      <c r="GO75" s="272"/>
      <c r="GP75" s="272"/>
      <c r="GQ75" s="272"/>
      <c r="GR75" s="272"/>
      <c r="GS75" s="272"/>
      <c r="GT75" s="272"/>
      <c r="GU75" s="272"/>
      <c r="GV75" s="272"/>
      <c r="GW75" s="272"/>
      <c r="GX75" s="272"/>
      <c r="GY75" s="272"/>
      <c r="GZ75" s="272"/>
      <c r="HA75" s="272"/>
      <c r="HB75" s="272"/>
      <c r="HC75" s="272"/>
      <c r="HD75" s="272"/>
      <c r="HE75" s="272"/>
      <c r="HF75" s="272"/>
      <c r="HG75" s="272"/>
      <c r="HH75" s="272"/>
      <c r="HI75" s="272"/>
      <c r="HJ75" s="272"/>
      <c r="HK75" s="272"/>
      <c r="HL75" s="272"/>
      <c r="HM75" s="272"/>
      <c r="HN75" s="272"/>
      <c r="HO75" s="272"/>
      <c r="HP75" s="272"/>
      <c r="HQ75" s="272"/>
      <c r="HR75" s="272"/>
      <c r="HS75" s="272"/>
      <c r="HT75" s="272"/>
      <c r="HU75" s="272"/>
      <c r="HV75" s="272"/>
      <c r="HW75" s="272"/>
      <c r="HX75" s="272"/>
      <c r="HY75" s="272"/>
      <c r="HZ75" s="272"/>
      <c r="IA75" s="272"/>
      <c r="IB75" s="272"/>
      <c r="IC75" s="272"/>
      <c r="ID75" s="272"/>
      <c r="IE75" s="272"/>
      <c r="IF75" s="272"/>
      <c r="IG75" s="272"/>
      <c r="IH75" s="272"/>
      <c r="II75" s="272"/>
      <c r="IJ75" s="272"/>
      <c r="IK75" s="272"/>
      <c r="IL75" s="272"/>
      <c r="IM75" s="272"/>
      <c r="IN75" s="272"/>
      <c r="IO75" s="272"/>
      <c r="IP75" s="272"/>
      <c r="IQ75" s="272"/>
      <c r="IR75" s="272"/>
      <c r="IS75" s="272"/>
      <c r="IT75" s="272"/>
      <c r="IU75" s="272"/>
      <c r="IV75" s="272"/>
    </row>
    <row r="76" spans="1:256" s="375" customFormat="1" ht="15" customHeight="1">
      <c r="A76" s="278"/>
      <c r="B76" s="278"/>
      <c r="C76" s="278"/>
      <c r="D76" s="299"/>
      <c r="E76" s="299"/>
      <c r="F76" s="299"/>
      <c r="G76" s="274"/>
      <c r="H76" s="274"/>
      <c r="I76" s="272"/>
      <c r="J76" s="273"/>
      <c r="K76" s="272"/>
      <c r="L76" s="272"/>
      <c r="M76" s="273"/>
      <c r="N76" s="272"/>
      <c r="O76" s="272"/>
      <c r="P76" s="272"/>
      <c r="Q76" s="272"/>
      <c r="R76" s="272"/>
      <c r="S76" s="272"/>
      <c r="T76" s="272"/>
      <c r="U76" s="272"/>
      <c r="V76" s="272"/>
      <c r="W76" s="272"/>
      <c r="X76" s="272"/>
      <c r="Y76" s="272"/>
      <c r="Z76" s="272"/>
      <c r="AA76" s="272"/>
      <c r="AB76" s="272"/>
      <c r="AC76" s="272"/>
      <c r="AD76" s="272"/>
      <c r="AE76" s="272"/>
      <c r="AF76" s="272"/>
      <c r="AG76" s="272"/>
      <c r="AH76" s="272"/>
      <c r="AI76" s="272"/>
      <c r="AJ76" s="272"/>
      <c r="AK76" s="272"/>
      <c r="AL76" s="272"/>
      <c r="AM76" s="272"/>
      <c r="AN76" s="272"/>
      <c r="AO76" s="272"/>
      <c r="AP76" s="272"/>
      <c r="AQ76" s="272"/>
      <c r="AR76" s="272"/>
      <c r="AS76" s="272"/>
      <c r="AT76" s="272"/>
      <c r="AU76" s="272"/>
      <c r="AV76" s="272"/>
      <c r="AW76" s="272"/>
      <c r="AX76" s="272"/>
      <c r="AY76" s="272"/>
      <c r="AZ76" s="272"/>
      <c r="BA76" s="272"/>
      <c r="BB76" s="272"/>
      <c r="BC76" s="272"/>
      <c r="BD76" s="272"/>
      <c r="BE76" s="272"/>
      <c r="BF76" s="272"/>
      <c r="BG76" s="272"/>
      <c r="BH76" s="272"/>
      <c r="BI76" s="272"/>
      <c r="BJ76" s="272"/>
      <c r="BK76" s="272"/>
      <c r="BL76" s="272"/>
      <c r="BM76" s="272"/>
      <c r="BN76" s="272"/>
      <c r="BO76" s="272"/>
      <c r="BP76" s="272"/>
      <c r="BQ76" s="272"/>
      <c r="BR76" s="272"/>
      <c r="BS76" s="272"/>
      <c r="BT76" s="272"/>
      <c r="BU76" s="272"/>
      <c r="BV76" s="272"/>
      <c r="BW76" s="272"/>
      <c r="BX76" s="272"/>
      <c r="BY76" s="272"/>
      <c r="BZ76" s="272"/>
      <c r="CA76" s="272"/>
      <c r="CB76" s="272"/>
      <c r="CC76" s="272"/>
      <c r="CD76" s="272"/>
      <c r="CE76" s="272"/>
      <c r="CF76" s="272"/>
      <c r="CG76" s="272"/>
      <c r="CH76" s="272"/>
      <c r="CI76" s="272"/>
      <c r="CJ76" s="272"/>
      <c r="CK76" s="272"/>
      <c r="CL76" s="272"/>
      <c r="CM76" s="272"/>
      <c r="CN76" s="272"/>
      <c r="CO76" s="272"/>
      <c r="CP76" s="272"/>
      <c r="CQ76" s="272"/>
      <c r="CR76" s="272"/>
      <c r="CS76" s="272"/>
      <c r="CT76" s="272"/>
      <c r="CU76" s="272"/>
      <c r="CV76" s="272"/>
      <c r="CW76" s="272"/>
      <c r="CX76" s="272"/>
      <c r="CY76" s="272"/>
      <c r="CZ76" s="272"/>
      <c r="DA76" s="272"/>
      <c r="DB76" s="272"/>
      <c r="DC76" s="272"/>
      <c r="DD76" s="272"/>
      <c r="DE76" s="272"/>
      <c r="DF76" s="272"/>
      <c r="DG76" s="272"/>
      <c r="DH76" s="272"/>
      <c r="DI76" s="272"/>
      <c r="DJ76" s="272"/>
      <c r="DK76" s="272"/>
      <c r="DL76" s="272"/>
      <c r="DM76" s="272"/>
      <c r="DN76" s="272"/>
      <c r="DO76" s="272"/>
      <c r="DP76" s="272"/>
      <c r="DQ76" s="272"/>
      <c r="DR76" s="272"/>
      <c r="DS76" s="272"/>
      <c r="DT76" s="272"/>
      <c r="DU76" s="272"/>
      <c r="DV76" s="272"/>
      <c r="DW76" s="272"/>
      <c r="DX76" s="272"/>
      <c r="DY76" s="272"/>
      <c r="DZ76" s="272"/>
      <c r="EA76" s="272"/>
      <c r="EB76" s="272"/>
      <c r="EC76" s="272"/>
      <c r="ED76" s="272"/>
      <c r="EE76" s="272"/>
      <c r="EF76" s="272"/>
      <c r="EG76" s="272"/>
      <c r="EH76" s="272"/>
      <c r="EI76" s="272"/>
      <c r="EJ76" s="272"/>
      <c r="EK76" s="272"/>
      <c r="EL76" s="272"/>
      <c r="EM76" s="272"/>
      <c r="EN76" s="272"/>
      <c r="EO76" s="272"/>
      <c r="EP76" s="272"/>
      <c r="EQ76" s="272"/>
      <c r="ER76" s="272"/>
      <c r="ES76" s="272"/>
      <c r="ET76" s="272"/>
      <c r="EU76" s="272"/>
      <c r="EV76" s="272"/>
      <c r="EW76" s="272"/>
      <c r="EX76" s="272"/>
      <c r="EY76" s="272"/>
      <c r="EZ76" s="272"/>
      <c r="FA76" s="272"/>
      <c r="FB76" s="272"/>
      <c r="FC76" s="272"/>
      <c r="FD76" s="272"/>
      <c r="FE76" s="272"/>
      <c r="FF76" s="272"/>
      <c r="FG76" s="272"/>
      <c r="FH76" s="272"/>
      <c r="FI76" s="272"/>
      <c r="FJ76" s="272"/>
      <c r="FK76" s="272"/>
      <c r="FL76" s="272"/>
      <c r="FM76" s="272"/>
      <c r="FN76" s="272"/>
      <c r="FO76" s="272"/>
      <c r="FP76" s="272"/>
      <c r="FQ76" s="272"/>
      <c r="FR76" s="272"/>
      <c r="FS76" s="272"/>
      <c r="FT76" s="272"/>
      <c r="FU76" s="272"/>
      <c r="FV76" s="272"/>
      <c r="FW76" s="272"/>
      <c r="FX76" s="272"/>
      <c r="FY76" s="272"/>
      <c r="FZ76" s="272"/>
      <c r="GA76" s="272"/>
      <c r="GB76" s="272"/>
      <c r="GC76" s="272"/>
      <c r="GD76" s="272"/>
      <c r="GE76" s="272"/>
      <c r="GF76" s="272"/>
      <c r="GG76" s="272"/>
      <c r="GH76" s="272"/>
      <c r="GI76" s="272"/>
      <c r="GJ76" s="272"/>
      <c r="GK76" s="272"/>
      <c r="GL76" s="272"/>
      <c r="GM76" s="272"/>
      <c r="GN76" s="272"/>
      <c r="GO76" s="272"/>
      <c r="GP76" s="272"/>
      <c r="GQ76" s="272"/>
      <c r="GR76" s="272"/>
      <c r="GS76" s="272"/>
      <c r="GT76" s="272"/>
      <c r="GU76" s="272"/>
      <c r="GV76" s="272"/>
      <c r="GW76" s="272"/>
      <c r="GX76" s="272"/>
      <c r="GY76" s="272"/>
      <c r="GZ76" s="272"/>
      <c r="HA76" s="272"/>
      <c r="HB76" s="272"/>
      <c r="HC76" s="272"/>
      <c r="HD76" s="272"/>
      <c r="HE76" s="272"/>
      <c r="HF76" s="272"/>
      <c r="HG76" s="272"/>
      <c r="HH76" s="272"/>
      <c r="HI76" s="272"/>
      <c r="HJ76" s="272"/>
      <c r="HK76" s="272"/>
      <c r="HL76" s="272"/>
      <c r="HM76" s="272"/>
      <c r="HN76" s="272"/>
      <c r="HO76" s="272"/>
      <c r="HP76" s="272"/>
      <c r="HQ76" s="272"/>
      <c r="HR76" s="272"/>
      <c r="HS76" s="272"/>
      <c r="HT76" s="272"/>
      <c r="HU76" s="272"/>
      <c r="HV76" s="272"/>
      <c r="HW76" s="272"/>
      <c r="HX76" s="272"/>
      <c r="HY76" s="272"/>
      <c r="HZ76" s="272"/>
      <c r="IA76" s="272"/>
      <c r="IB76" s="272"/>
      <c r="IC76" s="272"/>
      <c r="ID76" s="272"/>
      <c r="IE76" s="272"/>
      <c r="IF76" s="272"/>
      <c r="IG76" s="272"/>
      <c r="IH76" s="272"/>
      <c r="II76" s="272"/>
      <c r="IJ76" s="272"/>
      <c r="IK76" s="272"/>
      <c r="IL76" s="272"/>
      <c r="IM76" s="272"/>
      <c r="IN76" s="272"/>
      <c r="IO76" s="272"/>
      <c r="IP76" s="272"/>
      <c r="IQ76" s="272"/>
      <c r="IR76" s="272"/>
      <c r="IS76" s="272"/>
      <c r="IT76" s="272"/>
      <c r="IU76" s="272"/>
      <c r="IV76" s="272"/>
    </row>
    <row r="77" spans="1:256" s="375" customFormat="1" ht="15" customHeight="1">
      <c r="A77" s="278"/>
      <c r="B77" s="278"/>
      <c r="C77" s="278"/>
      <c r="D77" s="299"/>
      <c r="E77" s="299"/>
      <c r="F77" s="299"/>
      <c r="G77" s="274"/>
      <c r="H77" s="274"/>
      <c r="I77" s="272"/>
      <c r="J77" s="273"/>
      <c r="K77" s="272"/>
      <c r="L77" s="272"/>
      <c r="M77" s="273"/>
      <c r="N77" s="272"/>
      <c r="O77" s="272"/>
      <c r="P77" s="272"/>
      <c r="Q77" s="272"/>
      <c r="R77" s="272"/>
      <c r="S77" s="272"/>
      <c r="T77" s="272"/>
      <c r="U77" s="272"/>
      <c r="V77" s="272"/>
      <c r="W77" s="272"/>
      <c r="X77" s="272"/>
      <c r="Y77" s="272"/>
      <c r="Z77" s="272"/>
      <c r="AA77" s="272"/>
      <c r="AB77" s="272"/>
      <c r="AC77" s="272"/>
      <c r="AD77" s="272"/>
      <c r="AE77" s="272"/>
      <c r="AF77" s="272"/>
      <c r="AG77" s="272"/>
      <c r="AH77" s="272"/>
      <c r="AI77" s="272"/>
      <c r="AJ77" s="272"/>
      <c r="AK77" s="272"/>
      <c r="AL77" s="272"/>
      <c r="AM77" s="272"/>
      <c r="AN77" s="272"/>
      <c r="AO77" s="272"/>
      <c r="AP77" s="272"/>
      <c r="AQ77" s="272"/>
      <c r="AR77" s="272"/>
      <c r="AS77" s="272"/>
      <c r="AT77" s="272"/>
      <c r="AU77" s="272"/>
      <c r="AV77" s="272"/>
      <c r="AW77" s="272"/>
      <c r="AX77" s="272"/>
      <c r="AY77" s="272"/>
      <c r="AZ77" s="272"/>
      <c r="BA77" s="272"/>
      <c r="BB77" s="272"/>
      <c r="BC77" s="272"/>
      <c r="BD77" s="272"/>
      <c r="BE77" s="272"/>
      <c r="BF77" s="272"/>
      <c r="BG77" s="272"/>
      <c r="BH77" s="272"/>
      <c r="BI77" s="272"/>
      <c r="BJ77" s="272"/>
      <c r="BK77" s="272"/>
      <c r="BL77" s="272"/>
      <c r="BM77" s="272"/>
      <c r="BN77" s="272"/>
      <c r="BO77" s="272"/>
      <c r="BP77" s="272"/>
      <c r="BQ77" s="272"/>
      <c r="BR77" s="272"/>
      <c r="BS77" s="272"/>
      <c r="BT77" s="272"/>
      <c r="BU77" s="272"/>
      <c r="BV77" s="272"/>
      <c r="BW77" s="272"/>
      <c r="BX77" s="272"/>
      <c r="BY77" s="272"/>
      <c r="BZ77" s="272"/>
      <c r="CA77" s="272"/>
      <c r="CB77" s="272"/>
      <c r="CC77" s="272"/>
      <c r="CD77" s="272"/>
      <c r="CE77" s="272"/>
      <c r="CF77" s="272"/>
      <c r="CG77" s="272"/>
      <c r="CH77" s="272"/>
      <c r="CI77" s="272"/>
      <c r="CJ77" s="272"/>
      <c r="CK77" s="272"/>
      <c r="CL77" s="272"/>
      <c r="CM77" s="272"/>
      <c r="CN77" s="272"/>
      <c r="CO77" s="272"/>
      <c r="CP77" s="272"/>
      <c r="CQ77" s="272"/>
      <c r="CR77" s="272"/>
      <c r="CS77" s="272"/>
      <c r="CT77" s="272"/>
      <c r="CU77" s="272"/>
      <c r="CV77" s="272"/>
      <c r="CW77" s="272"/>
      <c r="CX77" s="272"/>
      <c r="CY77" s="272"/>
      <c r="CZ77" s="272"/>
      <c r="DA77" s="272"/>
      <c r="DB77" s="272"/>
      <c r="DC77" s="272"/>
      <c r="DD77" s="272"/>
      <c r="DE77" s="272"/>
      <c r="DF77" s="272"/>
      <c r="DG77" s="272"/>
      <c r="DH77" s="272"/>
      <c r="DI77" s="272"/>
      <c r="DJ77" s="272"/>
      <c r="DK77" s="272"/>
      <c r="DL77" s="272"/>
      <c r="DM77" s="272"/>
      <c r="DN77" s="272"/>
      <c r="DO77" s="272"/>
      <c r="DP77" s="272"/>
      <c r="DQ77" s="272"/>
      <c r="DR77" s="272"/>
      <c r="DS77" s="272"/>
      <c r="DT77" s="272"/>
      <c r="DU77" s="272"/>
      <c r="DV77" s="272"/>
      <c r="DW77" s="272"/>
      <c r="DX77" s="272"/>
      <c r="DY77" s="272"/>
      <c r="DZ77" s="272"/>
      <c r="EA77" s="272"/>
      <c r="EB77" s="272"/>
      <c r="EC77" s="272"/>
      <c r="ED77" s="272"/>
      <c r="EE77" s="272"/>
      <c r="EF77" s="272"/>
      <c r="EG77" s="272"/>
      <c r="EH77" s="272"/>
      <c r="EI77" s="272"/>
      <c r="EJ77" s="272"/>
      <c r="EK77" s="272"/>
      <c r="EL77" s="272"/>
      <c r="EM77" s="272"/>
      <c r="EN77" s="272"/>
      <c r="EO77" s="272"/>
      <c r="EP77" s="272"/>
      <c r="EQ77" s="272"/>
      <c r="ER77" s="272"/>
      <c r="ES77" s="272"/>
      <c r="ET77" s="272"/>
      <c r="EU77" s="272"/>
      <c r="EV77" s="272"/>
      <c r="EW77" s="272"/>
      <c r="EX77" s="272"/>
      <c r="EY77" s="272"/>
      <c r="EZ77" s="272"/>
      <c r="FA77" s="272"/>
      <c r="FB77" s="272"/>
      <c r="FC77" s="272"/>
      <c r="FD77" s="272"/>
      <c r="FE77" s="272"/>
      <c r="FF77" s="272"/>
      <c r="FG77" s="272"/>
      <c r="FH77" s="272"/>
      <c r="FI77" s="272"/>
      <c r="FJ77" s="272"/>
      <c r="FK77" s="272"/>
      <c r="FL77" s="272"/>
      <c r="FM77" s="272"/>
      <c r="FN77" s="272"/>
      <c r="FO77" s="272"/>
      <c r="FP77" s="272"/>
      <c r="FQ77" s="272"/>
      <c r="FR77" s="272"/>
      <c r="FS77" s="272"/>
      <c r="FT77" s="272"/>
      <c r="FU77" s="272"/>
      <c r="FV77" s="272"/>
      <c r="FW77" s="272"/>
      <c r="FX77" s="272"/>
      <c r="FY77" s="272"/>
      <c r="FZ77" s="272"/>
      <c r="GA77" s="272"/>
      <c r="GB77" s="272"/>
      <c r="GC77" s="272"/>
      <c r="GD77" s="272"/>
      <c r="GE77" s="272"/>
      <c r="GF77" s="272"/>
      <c r="GG77" s="272"/>
      <c r="GH77" s="272"/>
      <c r="GI77" s="272"/>
      <c r="GJ77" s="272"/>
      <c r="GK77" s="272"/>
      <c r="GL77" s="272"/>
      <c r="GM77" s="272"/>
      <c r="GN77" s="272"/>
      <c r="GO77" s="272"/>
      <c r="GP77" s="272"/>
      <c r="GQ77" s="272"/>
      <c r="GR77" s="272"/>
      <c r="GS77" s="272"/>
      <c r="GT77" s="272"/>
      <c r="GU77" s="272"/>
      <c r="GV77" s="272"/>
      <c r="GW77" s="272"/>
      <c r="GX77" s="272"/>
      <c r="GY77" s="272"/>
      <c r="GZ77" s="272"/>
      <c r="HA77" s="272"/>
      <c r="HB77" s="272"/>
      <c r="HC77" s="272"/>
      <c r="HD77" s="272"/>
      <c r="HE77" s="272"/>
      <c r="HF77" s="272"/>
      <c r="HG77" s="272"/>
      <c r="HH77" s="272"/>
      <c r="HI77" s="272"/>
      <c r="HJ77" s="272"/>
      <c r="HK77" s="272"/>
      <c r="HL77" s="272"/>
      <c r="HM77" s="272"/>
      <c r="HN77" s="272"/>
      <c r="HO77" s="272"/>
      <c r="HP77" s="272"/>
      <c r="HQ77" s="272"/>
      <c r="HR77" s="272"/>
      <c r="HS77" s="272"/>
      <c r="HT77" s="272"/>
      <c r="HU77" s="272"/>
      <c r="HV77" s="272"/>
      <c r="HW77" s="272"/>
      <c r="HX77" s="272"/>
      <c r="HY77" s="272"/>
      <c r="HZ77" s="272"/>
      <c r="IA77" s="272"/>
      <c r="IB77" s="272"/>
      <c r="IC77" s="272"/>
      <c r="ID77" s="272"/>
      <c r="IE77" s="272"/>
      <c r="IF77" s="272"/>
      <c r="IG77" s="272"/>
      <c r="IH77" s="272"/>
      <c r="II77" s="272"/>
      <c r="IJ77" s="272"/>
      <c r="IK77" s="272"/>
      <c r="IL77" s="272"/>
      <c r="IM77" s="272"/>
      <c r="IN77" s="272"/>
      <c r="IO77" s="272"/>
      <c r="IP77" s="272"/>
      <c r="IQ77" s="272"/>
      <c r="IR77" s="272"/>
      <c r="IS77" s="272"/>
      <c r="IT77" s="272"/>
      <c r="IU77" s="272"/>
      <c r="IV77" s="272"/>
    </row>
    <row r="78" spans="1:256" s="375" customFormat="1" ht="15" customHeight="1">
      <c r="A78" s="278"/>
      <c r="B78" s="278"/>
      <c r="C78" s="278"/>
      <c r="D78" s="299"/>
      <c r="E78" s="299"/>
      <c r="F78" s="299"/>
      <c r="G78" s="274"/>
      <c r="H78" s="274"/>
      <c r="I78" s="272"/>
      <c r="J78" s="273"/>
      <c r="K78" s="272"/>
      <c r="L78" s="272"/>
      <c r="M78" s="273"/>
      <c r="N78" s="272"/>
      <c r="O78" s="272"/>
      <c r="P78" s="272"/>
      <c r="Q78" s="272"/>
      <c r="R78" s="272"/>
      <c r="S78" s="272"/>
      <c r="T78" s="272"/>
      <c r="U78" s="272"/>
      <c r="V78" s="272"/>
      <c r="W78" s="272"/>
      <c r="X78" s="272"/>
      <c r="Y78" s="272"/>
      <c r="Z78" s="272"/>
      <c r="AA78" s="272"/>
      <c r="AB78" s="272"/>
      <c r="AC78" s="272"/>
      <c r="AD78" s="272"/>
      <c r="AE78" s="272"/>
      <c r="AF78" s="272"/>
      <c r="AG78" s="272"/>
      <c r="AH78" s="272"/>
      <c r="AI78" s="272"/>
      <c r="AJ78" s="272"/>
      <c r="AK78" s="272"/>
      <c r="AL78" s="272"/>
      <c r="AM78" s="272"/>
      <c r="AN78" s="272"/>
      <c r="AO78" s="272"/>
      <c r="AP78" s="272"/>
      <c r="AQ78" s="272"/>
      <c r="AR78" s="272"/>
      <c r="AS78" s="272"/>
      <c r="AT78" s="272"/>
      <c r="AU78" s="272"/>
      <c r="AV78" s="272"/>
      <c r="AW78" s="272"/>
      <c r="AX78" s="272"/>
      <c r="AY78" s="272"/>
      <c r="AZ78" s="272"/>
      <c r="BA78" s="272"/>
      <c r="BB78" s="272"/>
      <c r="BC78" s="272"/>
      <c r="BD78" s="272"/>
      <c r="BE78" s="272"/>
      <c r="BF78" s="272"/>
      <c r="BG78" s="272"/>
      <c r="BH78" s="272"/>
      <c r="BI78" s="272"/>
      <c r="BJ78" s="272"/>
      <c r="BK78" s="272"/>
      <c r="BL78" s="272"/>
      <c r="BM78" s="272"/>
      <c r="BN78" s="272"/>
      <c r="BO78" s="272"/>
      <c r="BP78" s="272"/>
      <c r="BQ78" s="272"/>
      <c r="BR78" s="272"/>
      <c r="BS78" s="272"/>
      <c r="BT78" s="272"/>
      <c r="BU78" s="272"/>
      <c r="BV78" s="272"/>
      <c r="BW78" s="272"/>
      <c r="BX78" s="272"/>
      <c r="BY78" s="272"/>
      <c r="BZ78" s="272"/>
      <c r="CA78" s="272"/>
      <c r="CB78" s="272"/>
      <c r="CC78" s="272"/>
      <c r="CD78" s="272"/>
      <c r="CE78" s="272"/>
      <c r="CF78" s="272"/>
      <c r="CG78" s="272"/>
      <c r="CH78" s="272"/>
      <c r="CI78" s="272"/>
      <c r="CJ78" s="272"/>
      <c r="CK78" s="272"/>
      <c r="CL78" s="272"/>
      <c r="CM78" s="272"/>
      <c r="CN78" s="272"/>
      <c r="CO78" s="272"/>
      <c r="CP78" s="272"/>
      <c r="CQ78" s="272"/>
      <c r="CR78" s="272"/>
      <c r="CS78" s="272"/>
      <c r="CT78" s="272"/>
      <c r="CU78" s="272"/>
      <c r="CV78" s="272"/>
      <c r="CW78" s="272"/>
      <c r="CX78" s="272"/>
      <c r="CY78" s="272"/>
      <c r="CZ78" s="272"/>
      <c r="DA78" s="272"/>
      <c r="DB78" s="272"/>
      <c r="DC78" s="272"/>
      <c r="DD78" s="272"/>
      <c r="DE78" s="272"/>
      <c r="DF78" s="272"/>
      <c r="DG78" s="272"/>
      <c r="DH78" s="272"/>
      <c r="DI78" s="272"/>
      <c r="DJ78" s="272"/>
      <c r="DK78" s="272"/>
      <c r="DL78" s="272"/>
      <c r="DM78" s="272"/>
      <c r="DN78" s="272"/>
      <c r="DO78" s="272"/>
      <c r="DP78" s="272"/>
      <c r="DQ78" s="272"/>
      <c r="DR78" s="272"/>
      <c r="DS78" s="272"/>
      <c r="DT78" s="272"/>
      <c r="DU78" s="272"/>
      <c r="DV78" s="272"/>
      <c r="DW78" s="272"/>
      <c r="DX78" s="272"/>
      <c r="DY78" s="272"/>
      <c r="DZ78" s="272"/>
      <c r="EA78" s="272"/>
      <c r="EB78" s="272"/>
      <c r="EC78" s="272"/>
      <c r="ED78" s="272"/>
      <c r="EE78" s="272"/>
      <c r="EF78" s="272"/>
      <c r="EG78" s="272"/>
      <c r="EH78" s="272"/>
      <c r="EI78" s="272"/>
      <c r="EJ78" s="272"/>
      <c r="EK78" s="272"/>
      <c r="EL78" s="272"/>
      <c r="EM78" s="272"/>
      <c r="EN78" s="272"/>
      <c r="EO78" s="272"/>
      <c r="EP78" s="272"/>
      <c r="EQ78" s="272"/>
      <c r="ER78" s="272"/>
      <c r="ES78" s="272"/>
      <c r="ET78" s="272"/>
      <c r="EU78" s="272"/>
      <c r="EV78" s="272"/>
      <c r="EW78" s="272"/>
      <c r="EX78" s="272"/>
      <c r="EY78" s="272"/>
      <c r="EZ78" s="272"/>
      <c r="FA78" s="272"/>
      <c r="FB78" s="272"/>
      <c r="FC78" s="272"/>
      <c r="FD78" s="272"/>
      <c r="FE78" s="272"/>
      <c r="FF78" s="272"/>
      <c r="FG78" s="272"/>
      <c r="FH78" s="272"/>
      <c r="FI78" s="272"/>
      <c r="FJ78" s="272"/>
      <c r="FK78" s="272"/>
      <c r="FL78" s="272"/>
      <c r="FM78" s="272"/>
      <c r="FN78" s="272"/>
      <c r="FO78" s="272"/>
      <c r="FP78" s="272"/>
      <c r="FQ78" s="272"/>
      <c r="FR78" s="272"/>
      <c r="FS78" s="272"/>
      <c r="FT78" s="272"/>
      <c r="FU78" s="272"/>
      <c r="FV78" s="272"/>
      <c r="FW78" s="272"/>
      <c r="FX78" s="272"/>
      <c r="FY78" s="272"/>
      <c r="FZ78" s="272"/>
      <c r="GA78" s="272"/>
      <c r="GB78" s="272"/>
      <c r="GC78" s="272"/>
      <c r="GD78" s="272"/>
      <c r="GE78" s="272"/>
      <c r="GF78" s="272"/>
      <c r="GG78" s="272"/>
      <c r="GH78" s="272"/>
      <c r="GI78" s="272"/>
      <c r="GJ78" s="272"/>
      <c r="GK78" s="272"/>
      <c r="GL78" s="272"/>
      <c r="GM78" s="272"/>
      <c r="GN78" s="272"/>
      <c r="GO78" s="272"/>
      <c r="GP78" s="272"/>
      <c r="GQ78" s="272"/>
      <c r="GR78" s="272"/>
      <c r="GS78" s="272"/>
      <c r="GT78" s="272"/>
      <c r="GU78" s="272"/>
      <c r="GV78" s="272"/>
      <c r="GW78" s="272"/>
      <c r="GX78" s="272"/>
      <c r="GY78" s="272"/>
      <c r="GZ78" s="272"/>
      <c r="HA78" s="272"/>
      <c r="HB78" s="272"/>
      <c r="HC78" s="272"/>
      <c r="HD78" s="272"/>
      <c r="HE78" s="272"/>
      <c r="HF78" s="272"/>
      <c r="HG78" s="272"/>
      <c r="HH78" s="272"/>
      <c r="HI78" s="272"/>
      <c r="HJ78" s="272"/>
      <c r="HK78" s="272"/>
      <c r="HL78" s="272"/>
      <c r="HM78" s="272"/>
      <c r="HN78" s="272"/>
      <c r="HO78" s="272"/>
      <c r="HP78" s="272"/>
      <c r="HQ78" s="272"/>
      <c r="HR78" s="272"/>
      <c r="HS78" s="272"/>
      <c r="HT78" s="272"/>
      <c r="HU78" s="272"/>
      <c r="HV78" s="272"/>
      <c r="HW78" s="272"/>
      <c r="HX78" s="272"/>
      <c r="HY78" s="272"/>
      <c r="HZ78" s="272"/>
      <c r="IA78" s="272"/>
      <c r="IB78" s="272"/>
      <c r="IC78" s="272"/>
      <c r="ID78" s="272"/>
      <c r="IE78" s="272"/>
      <c r="IF78" s="272"/>
      <c r="IG78" s="272"/>
      <c r="IH78" s="272"/>
      <c r="II78" s="272"/>
      <c r="IJ78" s="272"/>
      <c r="IK78" s="272"/>
      <c r="IL78" s="272"/>
      <c r="IM78" s="272"/>
      <c r="IN78" s="272"/>
      <c r="IO78" s="272"/>
      <c r="IP78" s="272"/>
      <c r="IQ78" s="272"/>
      <c r="IR78" s="272"/>
      <c r="IS78" s="272"/>
      <c r="IT78" s="272"/>
      <c r="IU78" s="272"/>
      <c r="IV78" s="272"/>
    </row>
    <row r="79" spans="1:256" s="375" customFormat="1" ht="15" customHeight="1">
      <c r="A79" s="278"/>
      <c r="B79" s="278"/>
      <c r="C79" s="278"/>
      <c r="D79" s="299"/>
      <c r="E79" s="299"/>
      <c r="F79" s="299"/>
      <c r="G79" s="274"/>
      <c r="H79" s="274"/>
      <c r="I79" s="272"/>
      <c r="J79" s="273"/>
      <c r="K79" s="272"/>
      <c r="L79" s="272"/>
      <c r="M79" s="273"/>
      <c r="N79" s="272"/>
      <c r="O79" s="272"/>
      <c r="P79" s="272"/>
      <c r="Q79" s="272"/>
      <c r="R79" s="272"/>
      <c r="S79" s="272"/>
      <c r="T79" s="272"/>
      <c r="U79" s="272"/>
      <c r="V79" s="272"/>
      <c r="W79" s="272"/>
      <c r="X79" s="272"/>
      <c r="Y79" s="272"/>
      <c r="Z79" s="272"/>
      <c r="AA79" s="272"/>
      <c r="AB79" s="272"/>
      <c r="AC79" s="272"/>
      <c r="AD79" s="272"/>
      <c r="AE79" s="272"/>
      <c r="AF79" s="272"/>
      <c r="AG79" s="272"/>
      <c r="AH79" s="272"/>
      <c r="AI79" s="272"/>
      <c r="AJ79" s="272"/>
      <c r="AK79" s="272"/>
      <c r="AL79" s="272"/>
      <c r="AM79" s="272"/>
      <c r="AN79" s="272"/>
      <c r="AO79" s="272"/>
      <c r="AP79" s="272"/>
      <c r="AQ79" s="272"/>
      <c r="AR79" s="272"/>
      <c r="AS79" s="272"/>
      <c r="AT79" s="272"/>
      <c r="AU79" s="272"/>
      <c r="AV79" s="272"/>
      <c r="AW79" s="272"/>
      <c r="AX79" s="272"/>
      <c r="AY79" s="272"/>
      <c r="AZ79" s="272"/>
      <c r="BA79" s="272"/>
      <c r="BB79" s="272"/>
      <c r="BC79" s="272"/>
      <c r="BD79" s="272"/>
      <c r="BE79" s="272"/>
      <c r="BF79" s="272"/>
      <c r="BG79" s="272"/>
      <c r="BH79" s="272"/>
      <c r="BI79" s="272"/>
      <c r="BJ79" s="272"/>
      <c r="BK79" s="272"/>
      <c r="BL79" s="272"/>
      <c r="BM79" s="272"/>
      <c r="BN79" s="272"/>
      <c r="BO79" s="272"/>
      <c r="BP79" s="272"/>
      <c r="BQ79" s="272"/>
      <c r="BR79" s="272"/>
      <c r="BS79" s="272"/>
      <c r="BT79" s="272"/>
      <c r="BU79" s="272"/>
      <c r="BV79" s="272"/>
      <c r="BW79" s="272"/>
      <c r="BX79" s="272"/>
      <c r="BY79" s="272"/>
      <c r="BZ79" s="272"/>
      <c r="CA79" s="272"/>
      <c r="CB79" s="272"/>
      <c r="CC79" s="272"/>
      <c r="CD79" s="272"/>
      <c r="CE79" s="272"/>
      <c r="CF79" s="272"/>
      <c r="CG79" s="272"/>
      <c r="CH79" s="272"/>
      <c r="CI79" s="272"/>
      <c r="CJ79" s="272"/>
      <c r="CK79" s="272"/>
      <c r="CL79" s="272"/>
      <c r="CM79" s="272"/>
      <c r="CN79" s="272"/>
      <c r="CO79" s="272"/>
      <c r="CP79" s="272"/>
      <c r="CQ79" s="272"/>
      <c r="CR79" s="272"/>
      <c r="CS79" s="272"/>
      <c r="CT79" s="272"/>
      <c r="CU79" s="272"/>
      <c r="CV79" s="272"/>
      <c r="CW79" s="272"/>
      <c r="CX79" s="272"/>
      <c r="CY79" s="272"/>
      <c r="CZ79" s="272"/>
      <c r="DA79" s="272"/>
      <c r="DB79" s="272"/>
      <c r="DC79" s="272"/>
      <c r="DD79" s="272"/>
      <c r="DE79" s="272"/>
      <c r="DF79" s="272"/>
      <c r="DG79" s="272"/>
      <c r="DH79" s="272"/>
      <c r="DI79" s="272"/>
      <c r="DJ79" s="272"/>
      <c r="DK79" s="272"/>
      <c r="DL79" s="272"/>
      <c r="DM79" s="272"/>
      <c r="DN79" s="272"/>
      <c r="DO79" s="272"/>
      <c r="DP79" s="272"/>
      <c r="DQ79" s="272"/>
      <c r="DR79" s="272"/>
      <c r="DS79" s="272"/>
      <c r="DT79" s="272"/>
      <c r="DU79" s="272"/>
      <c r="DV79" s="272"/>
      <c r="DW79" s="272"/>
      <c r="DX79" s="272"/>
      <c r="DY79" s="272"/>
      <c r="DZ79" s="272"/>
      <c r="EA79" s="272"/>
      <c r="EB79" s="272"/>
      <c r="EC79" s="272"/>
      <c r="ED79" s="272"/>
      <c r="EE79" s="272"/>
      <c r="EF79" s="272"/>
      <c r="EG79" s="272"/>
      <c r="EH79" s="272"/>
      <c r="EI79" s="272"/>
      <c r="EJ79" s="272"/>
      <c r="EK79" s="272"/>
      <c r="EL79" s="272"/>
      <c r="EM79" s="272"/>
      <c r="EN79" s="272"/>
      <c r="EO79" s="272"/>
      <c r="EP79" s="272"/>
      <c r="EQ79" s="272"/>
      <c r="ER79" s="272"/>
      <c r="ES79" s="272"/>
      <c r="ET79" s="272"/>
      <c r="EU79" s="272"/>
      <c r="EV79" s="272"/>
      <c r="EW79" s="272"/>
      <c r="EX79" s="272"/>
      <c r="EY79" s="272"/>
      <c r="EZ79" s="272"/>
      <c r="FA79" s="272"/>
      <c r="FB79" s="272"/>
      <c r="FC79" s="272"/>
      <c r="FD79" s="272"/>
      <c r="FE79" s="272"/>
      <c r="FF79" s="272"/>
      <c r="FG79" s="272"/>
      <c r="FH79" s="272"/>
      <c r="FI79" s="272"/>
      <c r="FJ79" s="272"/>
      <c r="FK79" s="272"/>
      <c r="FL79" s="272"/>
      <c r="FM79" s="272"/>
      <c r="FN79" s="272"/>
      <c r="FO79" s="272"/>
      <c r="FP79" s="272"/>
      <c r="FQ79" s="272"/>
      <c r="FR79" s="272"/>
      <c r="FS79" s="272"/>
      <c r="FT79" s="272"/>
      <c r="FU79" s="272"/>
      <c r="FV79" s="272"/>
      <c r="FW79" s="272"/>
      <c r="FX79" s="272"/>
      <c r="FY79" s="272"/>
      <c r="FZ79" s="272"/>
      <c r="GA79" s="272"/>
      <c r="GB79" s="272"/>
      <c r="GC79" s="272"/>
      <c r="GD79" s="272"/>
      <c r="GE79" s="272"/>
      <c r="GF79" s="272"/>
      <c r="GG79" s="272"/>
      <c r="GH79" s="272"/>
      <c r="GI79" s="272"/>
      <c r="GJ79" s="272"/>
      <c r="GK79" s="272"/>
      <c r="GL79" s="272"/>
      <c r="GM79" s="272"/>
      <c r="GN79" s="272"/>
      <c r="GO79" s="272"/>
      <c r="GP79" s="272"/>
      <c r="GQ79" s="272"/>
      <c r="GR79" s="272"/>
      <c r="GS79" s="272"/>
      <c r="GT79" s="272"/>
      <c r="GU79" s="272"/>
      <c r="GV79" s="272"/>
      <c r="GW79" s="272"/>
      <c r="GX79" s="272"/>
      <c r="GY79" s="272"/>
      <c r="GZ79" s="272"/>
      <c r="HA79" s="272"/>
      <c r="HB79" s="272"/>
      <c r="HC79" s="272"/>
      <c r="HD79" s="272"/>
      <c r="HE79" s="272"/>
      <c r="HF79" s="272"/>
      <c r="HG79" s="272"/>
      <c r="HH79" s="272"/>
      <c r="HI79" s="272"/>
      <c r="HJ79" s="272"/>
      <c r="HK79" s="272"/>
      <c r="HL79" s="272"/>
      <c r="HM79" s="272"/>
      <c r="HN79" s="272"/>
      <c r="HO79" s="272"/>
      <c r="HP79" s="272"/>
      <c r="HQ79" s="272"/>
      <c r="HR79" s="272"/>
      <c r="HS79" s="272"/>
      <c r="HT79" s="272"/>
      <c r="HU79" s="272"/>
      <c r="HV79" s="272"/>
      <c r="HW79" s="272"/>
      <c r="HX79" s="272"/>
      <c r="HY79" s="272"/>
      <c r="HZ79" s="272"/>
      <c r="IA79" s="272"/>
      <c r="IB79" s="272"/>
      <c r="IC79" s="272"/>
      <c r="ID79" s="272"/>
      <c r="IE79" s="272"/>
      <c r="IF79" s="272"/>
      <c r="IG79" s="272"/>
      <c r="IH79" s="272"/>
      <c r="II79" s="272"/>
      <c r="IJ79" s="272"/>
      <c r="IK79" s="272"/>
      <c r="IL79" s="272"/>
      <c r="IM79" s="272"/>
      <c r="IN79" s="272"/>
      <c r="IO79" s="272"/>
      <c r="IP79" s="272"/>
      <c r="IQ79" s="272"/>
      <c r="IR79" s="272"/>
      <c r="IS79" s="272"/>
      <c r="IT79" s="272"/>
      <c r="IU79" s="272"/>
      <c r="IV79" s="272"/>
    </row>
    <row r="80" spans="1:256" s="375" customFormat="1" ht="15" customHeight="1">
      <c r="A80" s="278"/>
      <c r="B80" s="278"/>
      <c r="C80" s="278"/>
      <c r="D80" s="299"/>
      <c r="E80" s="299"/>
      <c r="F80" s="299"/>
      <c r="G80" s="274"/>
      <c r="H80" s="274"/>
      <c r="I80" s="272"/>
      <c r="J80" s="273"/>
      <c r="K80" s="272"/>
      <c r="L80" s="272"/>
      <c r="M80" s="273"/>
      <c r="N80" s="272"/>
      <c r="O80" s="272"/>
      <c r="P80" s="272"/>
      <c r="Q80" s="272"/>
      <c r="R80" s="272"/>
      <c r="S80" s="272"/>
      <c r="T80" s="272"/>
      <c r="U80" s="272"/>
      <c r="V80" s="272"/>
      <c r="W80" s="272"/>
      <c r="X80" s="272"/>
      <c r="Y80" s="272"/>
      <c r="Z80" s="272"/>
      <c r="AA80" s="272"/>
      <c r="AB80" s="272"/>
      <c r="AC80" s="272"/>
      <c r="AD80" s="272"/>
      <c r="AE80" s="272"/>
      <c r="AF80" s="272"/>
      <c r="AG80" s="272"/>
      <c r="AH80" s="272"/>
      <c r="AI80" s="272"/>
      <c r="AJ80" s="272"/>
      <c r="AK80" s="272"/>
      <c r="AL80" s="272"/>
      <c r="AM80" s="272"/>
      <c r="AN80" s="272"/>
      <c r="AO80" s="272"/>
      <c r="AP80" s="272"/>
      <c r="AQ80" s="272"/>
      <c r="AR80" s="272"/>
      <c r="AS80" s="272"/>
      <c r="AT80" s="272"/>
      <c r="AU80" s="272"/>
      <c r="AV80" s="272"/>
      <c r="AW80" s="272"/>
      <c r="AX80" s="272"/>
      <c r="AY80" s="272"/>
      <c r="AZ80" s="272"/>
      <c r="BA80" s="272"/>
      <c r="BB80" s="272"/>
      <c r="BC80" s="272"/>
      <c r="BD80" s="272"/>
      <c r="BE80" s="272"/>
      <c r="BF80" s="272"/>
      <c r="BG80" s="272"/>
      <c r="BH80" s="272"/>
      <c r="BI80" s="272"/>
      <c r="BJ80" s="272"/>
      <c r="BK80" s="272"/>
      <c r="BL80" s="272"/>
      <c r="BM80" s="272"/>
      <c r="BN80" s="272"/>
      <c r="BO80" s="272"/>
      <c r="BP80" s="272"/>
      <c r="BQ80" s="272"/>
      <c r="BR80" s="272"/>
      <c r="BS80" s="272"/>
      <c r="BT80" s="272"/>
      <c r="BU80" s="272"/>
      <c r="BV80" s="272"/>
      <c r="BW80" s="272"/>
      <c r="BX80" s="272"/>
      <c r="BY80" s="272"/>
      <c r="BZ80" s="272"/>
      <c r="CA80" s="272"/>
      <c r="CB80" s="272"/>
      <c r="CC80" s="272"/>
      <c r="CD80" s="272"/>
      <c r="CE80" s="272"/>
      <c r="CF80" s="272"/>
      <c r="CG80" s="272"/>
      <c r="CH80" s="272"/>
      <c r="CI80" s="272"/>
      <c r="CJ80" s="272"/>
      <c r="CK80" s="272"/>
      <c r="CL80" s="272"/>
      <c r="CM80" s="272"/>
      <c r="CN80" s="272"/>
      <c r="CO80" s="272"/>
      <c r="CP80" s="272"/>
      <c r="CQ80" s="272"/>
      <c r="CR80" s="272"/>
      <c r="CS80" s="272"/>
      <c r="CT80" s="272"/>
      <c r="CU80" s="272"/>
      <c r="CV80" s="272"/>
      <c r="CW80" s="272"/>
      <c r="CX80" s="272"/>
      <c r="CY80" s="272"/>
      <c r="CZ80" s="272"/>
      <c r="DA80" s="272"/>
      <c r="DB80" s="272"/>
      <c r="DC80" s="272"/>
      <c r="DD80" s="272"/>
      <c r="DE80" s="272"/>
      <c r="DF80" s="272"/>
      <c r="DG80" s="272"/>
      <c r="DH80" s="272"/>
      <c r="DI80" s="272"/>
      <c r="DJ80" s="272"/>
      <c r="DK80" s="272"/>
      <c r="DL80" s="272"/>
      <c r="DM80" s="272"/>
      <c r="DN80" s="272"/>
      <c r="DO80" s="272"/>
      <c r="DP80" s="272"/>
      <c r="DQ80" s="272"/>
      <c r="DR80" s="272"/>
      <c r="DS80" s="272"/>
      <c r="DT80" s="272"/>
      <c r="DU80" s="272"/>
      <c r="DV80" s="272"/>
      <c r="DW80" s="272"/>
      <c r="DX80" s="272"/>
      <c r="DY80" s="272"/>
      <c r="DZ80" s="272"/>
      <c r="EA80" s="272"/>
      <c r="EB80" s="272"/>
      <c r="EC80" s="272"/>
      <c r="ED80" s="272"/>
      <c r="EE80" s="272"/>
      <c r="EF80" s="272"/>
      <c r="EG80" s="272"/>
      <c r="EH80" s="272"/>
      <c r="EI80" s="272"/>
      <c r="EJ80" s="272"/>
      <c r="EK80" s="272"/>
      <c r="EL80" s="272"/>
      <c r="EM80" s="272"/>
      <c r="EN80" s="272"/>
      <c r="EO80" s="272"/>
      <c r="EP80" s="272"/>
      <c r="EQ80" s="272"/>
      <c r="ER80" s="272"/>
      <c r="ES80" s="272"/>
      <c r="ET80" s="272"/>
      <c r="EU80" s="272"/>
      <c r="EV80" s="272"/>
      <c r="EW80" s="272"/>
      <c r="EX80" s="272"/>
      <c r="EY80" s="272"/>
      <c r="EZ80" s="272"/>
      <c r="FA80" s="272"/>
      <c r="FB80" s="272"/>
      <c r="FC80" s="272"/>
      <c r="FD80" s="272"/>
      <c r="FE80" s="272"/>
      <c r="FF80" s="272"/>
      <c r="FG80" s="272"/>
      <c r="FH80" s="272"/>
      <c r="FI80" s="272"/>
      <c r="FJ80" s="272"/>
      <c r="FK80" s="272"/>
      <c r="FL80" s="272"/>
      <c r="FM80" s="272"/>
      <c r="FN80" s="272"/>
      <c r="FO80" s="272"/>
      <c r="FP80" s="272"/>
      <c r="FQ80" s="272"/>
      <c r="FR80" s="272"/>
      <c r="FS80" s="272"/>
      <c r="FT80" s="272"/>
      <c r="FU80" s="272"/>
      <c r="FV80" s="272"/>
      <c r="FW80" s="272"/>
      <c r="FX80" s="272"/>
      <c r="FY80" s="272"/>
      <c r="FZ80" s="272"/>
      <c r="GA80" s="272"/>
      <c r="GB80" s="272"/>
      <c r="GC80" s="272"/>
      <c r="GD80" s="272"/>
      <c r="GE80" s="272"/>
      <c r="GF80" s="272"/>
      <c r="GG80" s="272"/>
      <c r="GH80" s="272"/>
      <c r="GI80" s="272"/>
      <c r="GJ80" s="272"/>
      <c r="GK80" s="272"/>
      <c r="GL80" s="272"/>
      <c r="GM80" s="272"/>
      <c r="GN80" s="272"/>
      <c r="GO80" s="272"/>
      <c r="GP80" s="272"/>
      <c r="GQ80" s="272"/>
      <c r="GR80" s="272"/>
      <c r="GS80" s="272"/>
      <c r="GT80" s="272"/>
      <c r="GU80" s="272"/>
      <c r="GV80" s="272"/>
      <c r="GW80" s="272"/>
      <c r="GX80" s="272"/>
      <c r="GY80" s="272"/>
      <c r="GZ80" s="272"/>
      <c r="HA80" s="272"/>
      <c r="HB80" s="272"/>
      <c r="HC80" s="272"/>
      <c r="HD80" s="272"/>
      <c r="HE80" s="272"/>
      <c r="HF80" s="272"/>
      <c r="HG80" s="272"/>
      <c r="HH80" s="272"/>
      <c r="HI80" s="272"/>
      <c r="HJ80" s="272"/>
      <c r="HK80" s="272"/>
      <c r="HL80" s="272"/>
      <c r="HM80" s="272"/>
      <c r="HN80" s="272"/>
      <c r="HO80" s="272"/>
      <c r="HP80" s="272"/>
      <c r="HQ80" s="272"/>
      <c r="HR80" s="272"/>
      <c r="HS80" s="272"/>
      <c r="HT80" s="272"/>
      <c r="HU80" s="272"/>
      <c r="HV80" s="272"/>
      <c r="HW80" s="272"/>
      <c r="HX80" s="272"/>
      <c r="HY80" s="272"/>
      <c r="HZ80" s="272"/>
      <c r="IA80" s="272"/>
      <c r="IB80" s="272"/>
      <c r="IC80" s="272"/>
      <c r="ID80" s="272"/>
      <c r="IE80" s="272"/>
      <c r="IF80" s="272"/>
      <c r="IG80" s="272"/>
      <c r="IH80" s="272"/>
      <c r="II80" s="272"/>
      <c r="IJ80" s="272"/>
      <c r="IK80" s="272"/>
      <c r="IL80" s="272"/>
      <c r="IM80" s="272"/>
      <c r="IN80" s="272"/>
      <c r="IO80" s="272"/>
      <c r="IP80" s="272"/>
      <c r="IQ80" s="272"/>
      <c r="IR80" s="272"/>
      <c r="IS80" s="272"/>
      <c r="IT80" s="272"/>
      <c r="IU80" s="272"/>
      <c r="IV80" s="272"/>
    </row>
    <row r="81" spans="1:256" s="375" customFormat="1" ht="15" customHeight="1">
      <c r="A81" s="278"/>
      <c r="B81" s="278"/>
      <c r="C81" s="278"/>
      <c r="D81" s="299"/>
      <c r="E81" s="299"/>
      <c r="F81" s="299"/>
      <c r="G81" s="274"/>
      <c r="H81" s="274"/>
      <c r="I81" s="272"/>
      <c r="J81" s="273"/>
      <c r="K81" s="272"/>
      <c r="L81" s="272"/>
      <c r="M81" s="273"/>
      <c r="N81" s="272"/>
      <c r="O81" s="272"/>
      <c r="P81" s="272"/>
      <c r="Q81" s="272"/>
      <c r="R81" s="272"/>
      <c r="S81" s="272"/>
      <c r="T81" s="272"/>
      <c r="U81" s="272"/>
      <c r="V81" s="272"/>
      <c r="W81" s="272"/>
      <c r="X81" s="272"/>
      <c r="Y81" s="272"/>
      <c r="Z81" s="272"/>
      <c r="AA81" s="272"/>
      <c r="AB81" s="272"/>
      <c r="AC81" s="272"/>
      <c r="AD81" s="272"/>
      <c r="AE81" s="272"/>
      <c r="AF81" s="272"/>
      <c r="AG81" s="272"/>
      <c r="AH81" s="272"/>
      <c r="AI81" s="272"/>
      <c r="AJ81" s="272"/>
      <c r="AK81" s="272"/>
      <c r="AL81" s="272"/>
      <c r="AM81" s="272"/>
      <c r="AN81" s="272"/>
      <c r="AO81" s="272"/>
      <c r="AP81" s="272"/>
      <c r="AQ81" s="272"/>
      <c r="AR81" s="272"/>
      <c r="AS81" s="272"/>
      <c r="AT81" s="272"/>
      <c r="AU81" s="272"/>
      <c r="AV81" s="272"/>
      <c r="AW81" s="272"/>
      <c r="AX81" s="272"/>
      <c r="AY81" s="272"/>
      <c r="AZ81" s="272"/>
      <c r="BA81" s="272"/>
      <c r="BB81" s="272"/>
      <c r="BC81" s="272"/>
      <c r="BD81" s="272"/>
      <c r="BE81" s="272"/>
      <c r="BF81" s="272"/>
      <c r="BG81" s="272"/>
      <c r="BH81" s="272"/>
      <c r="BI81" s="272"/>
      <c r="BJ81" s="272"/>
      <c r="BK81" s="272"/>
      <c r="BL81" s="272"/>
      <c r="BM81" s="272"/>
      <c r="BN81" s="272"/>
      <c r="BO81" s="272"/>
      <c r="BP81" s="272"/>
      <c r="BQ81" s="272"/>
      <c r="BR81" s="272"/>
      <c r="BS81" s="272"/>
      <c r="BT81" s="272"/>
      <c r="BU81" s="272"/>
      <c r="BV81" s="272"/>
      <c r="BW81" s="272"/>
      <c r="BX81" s="272"/>
      <c r="BY81" s="272"/>
      <c r="BZ81" s="272"/>
      <c r="CA81" s="272"/>
      <c r="CB81" s="272"/>
      <c r="CC81" s="272"/>
      <c r="CD81" s="272"/>
      <c r="CE81" s="272"/>
      <c r="CF81" s="272"/>
      <c r="CG81" s="272"/>
      <c r="CH81" s="272"/>
      <c r="CI81" s="272"/>
      <c r="CJ81" s="272"/>
      <c r="CK81" s="272"/>
      <c r="CL81" s="272"/>
      <c r="CM81" s="272"/>
      <c r="CN81" s="272"/>
      <c r="CO81" s="272"/>
      <c r="CP81" s="272"/>
      <c r="CQ81" s="272"/>
      <c r="CR81" s="272"/>
      <c r="CS81" s="272"/>
      <c r="CT81" s="272"/>
      <c r="CU81" s="272"/>
      <c r="CV81" s="272"/>
      <c r="CW81" s="272"/>
      <c r="CX81" s="272"/>
      <c r="CY81" s="272"/>
      <c r="CZ81" s="272"/>
      <c r="DA81" s="272"/>
      <c r="DB81" s="272"/>
      <c r="DC81" s="272"/>
      <c r="DD81" s="272"/>
      <c r="DE81" s="272"/>
      <c r="DF81" s="272"/>
      <c r="DG81" s="272"/>
      <c r="DH81" s="272"/>
      <c r="DI81" s="272"/>
      <c r="DJ81" s="272"/>
      <c r="DK81" s="272"/>
      <c r="DL81" s="272"/>
      <c r="DM81" s="272"/>
      <c r="DN81" s="272"/>
      <c r="DO81" s="272"/>
      <c r="DP81" s="272"/>
      <c r="DQ81" s="272"/>
      <c r="DR81" s="272"/>
      <c r="DS81" s="272"/>
      <c r="DT81" s="272"/>
      <c r="DU81" s="272"/>
      <c r="DV81" s="272"/>
      <c r="DW81" s="272"/>
      <c r="DX81" s="272"/>
      <c r="DY81" s="272"/>
      <c r="DZ81" s="272"/>
      <c r="EA81" s="272"/>
      <c r="EB81" s="272"/>
      <c r="EC81" s="272"/>
      <c r="ED81" s="272"/>
      <c r="EE81" s="272"/>
      <c r="EF81" s="272"/>
      <c r="EG81" s="272"/>
      <c r="EH81" s="272"/>
      <c r="EI81" s="272"/>
      <c r="EJ81" s="272"/>
      <c r="EK81" s="272"/>
      <c r="EL81" s="272"/>
      <c r="EM81" s="272"/>
      <c r="EN81" s="272"/>
      <c r="EO81" s="272"/>
      <c r="EP81" s="272"/>
      <c r="EQ81" s="272"/>
      <c r="ER81" s="272"/>
      <c r="ES81" s="272"/>
      <c r="ET81" s="272"/>
      <c r="EU81" s="272"/>
      <c r="EV81" s="272"/>
      <c r="EW81" s="272"/>
      <c r="EX81" s="272"/>
      <c r="EY81" s="272"/>
      <c r="EZ81" s="272"/>
      <c r="FA81" s="272"/>
      <c r="FB81" s="272"/>
      <c r="FC81" s="272"/>
      <c r="FD81" s="272"/>
      <c r="FE81" s="272"/>
      <c r="FF81" s="272"/>
      <c r="FG81" s="272"/>
      <c r="FH81" s="272"/>
      <c r="FI81" s="272"/>
      <c r="FJ81" s="272"/>
      <c r="FK81" s="272"/>
      <c r="FL81" s="272"/>
      <c r="FM81" s="272"/>
      <c r="FN81" s="272"/>
      <c r="FO81" s="272"/>
      <c r="FP81" s="272"/>
      <c r="FQ81" s="272"/>
      <c r="FR81" s="272"/>
      <c r="FS81" s="272"/>
      <c r="FT81" s="272"/>
      <c r="FU81" s="272"/>
      <c r="FV81" s="272"/>
      <c r="FW81" s="272"/>
      <c r="FX81" s="272"/>
      <c r="FY81" s="272"/>
      <c r="FZ81" s="272"/>
      <c r="GA81" s="272"/>
      <c r="GB81" s="272"/>
      <c r="GC81" s="272"/>
      <c r="GD81" s="272"/>
      <c r="GE81" s="272"/>
      <c r="GF81" s="272"/>
      <c r="GG81" s="272"/>
      <c r="GH81" s="272"/>
      <c r="GI81" s="272"/>
      <c r="GJ81" s="272"/>
      <c r="GK81" s="272"/>
      <c r="GL81" s="272"/>
      <c r="GM81" s="272"/>
      <c r="GN81" s="272"/>
      <c r="GO81" s="272"/>
      <c r="GP81" s="272"/>
      <c r="GQ81" s="272"/>
      <c r="GR81" s="272"/>
      <c r="GS81" s="272"/>
      <c r="GT81" s="272"/>
      <c r="GU81" s="272"/>
      <c r="GV81" s="272"/>
      <c r="GW81" s="272"/>
      <c r="GX81" s="272"/>
      <c r="GY81" s="272"/>
      <c r="GZ81" s="272"/>
      <c r="HA81" s="272"/>
      <c r="HB81" s="272"/>
      <c r="HC81" s="272"/>
      <c r="HD81" s="272"/>
      <c r="HE81" s="272"/>
      <c r="HF81" s="272"/>
      <c r="HG81" s="272"/>
      <c r="HH81" s="272"/>
      <c r="HI81" s="272"/>
      <c r="HJ81" s="272"/>
      <c r="HK81" s="272"/>
      <c r="HL81" s="272"/>
      <c r="HM81" s="272"/>
      <c r="HN81" s="272"/>
      <c r="HO81" s="272"/>
      <c r="HP81" s="272"/>
      <c r="HQ81" s="272"/>
      <c r="HR81" s="272"/>
      <c r="HS81" s="272"/>
      <c r="HT81" s="272"/>
      <c r="HU81" s="272"/>
      <c r="HV81" s="272"/>
      <c r="HW81" s="272"/>
      <c r="HX81" s="272"/>
      <c r="HY81" s="272"/>
      <c r="HZ81" s="272"/>
      <c r="IA81" s="272"/>
      <c r="IB81" s="272"/>
      <c r="IC81" s="272"/>
      <c r="ID81" s="272"/>
      <c r="IE81" s="272"/>
      <c r="IF81" s="272"/>
      <c r="IG81" s="272"/>
      <c r="IH81" s="272"/>
      <c r="II81" s="272"/>
      <c r="IJ81" s="272"/>
      <c r="IK81" s="272"/>
      <c r="IL81" s="272"/>
      <c r="IM81" s="272"/>
      <c r="IN81" s="272"/>
      <c r="IO81" s="272"/>
      <c r="IP81" s="272"/>
      <c r="IQ81" s="272"/>
      <c r="IR81" s="272"/>
      <c r="IS81" s="272"/>
      <c r="IT81" s="272"/>
      <c r="IU81" s="272"/>
      <c r="IV81" s="272"/>
    </row>
    <row r="82" spans="1:256" s="375" customFormat="1" ht="15" customHeight="1">
      <c r="A82" s="278"/>
      <c r="B82" s="278"/>
      <c r="C82" s="278"/>
      <c r="D82" s="299"/>
      <c r="E82" s="299"/>
      <c r="F82" s="299"/>
      <c r="G82" s="274"/>
      <c r="H82" s="274"/>
      <c r="I82" s="272"/>
      <c r="J82" s="273"/>
      <c r="K82" s="272"/>
      <c r="L82" s="272"/>
      <c r="M82" s="273"/>
      <c r="N82" s="272"/>
      <c r="O82" s="272"/>
      <c r="P82" s="272"/>
      <c r="Q82" s="272"/>
      <c r="R82" s="272"/>
      <c r="S82" s="272"/>
      <c r="T82" s="272"/>
      <c r="U82" s="272"/>
      <c r="V82" s="272"/>
      <c r="W82" s="272"/>
      <c r="X82" s="272"/>
      <c r="Y82" s="272"/>
      <c r="Z82" s="272"/>
      <c r="AA82" s="272"/>
      <c r="AB82" s="272"/>
      <c r="AC82" s="272"/>
      <c r="AD82" s="272"/>
      <c r="AE82" s="272"/>
      <c r="AF82" s="272"/>
      <c r="AG82" s="272"/>
      <c r="AH82" s="272"/>
      <c r="AI82" s="272"/>
      <c r="AJ82" s="272"/>
      <c r="AK82" s="272"/>
      <c r="AL82" s="272"/>
      <c r="AM82" s="272"/>
      <c r="AN82" s="272"/>
      <c r="AO82" s="272"/>
      <c r="AP82" s="272"/>
      <c r="AQ82" s="272"/>
      <c r="AR82" s="272"/>
      <c r="AS82" s="272"/>
      <c r="AT82" s="272"/>
      <c r="AU82" s="272"/>
      <c r="AV82" s="272"/>
      <c r="AW82" s="272"/>
      <c r="AX82" s="272"/>
      <c r="AY82" s="272"/>
      <c r="AZ82" s="272"/>
      <c r="BA82" s="272"/>
      <c r="BB82" s="272"/>
      <c r="BC82" s="272"/>
      <c r="BD82" s="272"/>
      <c r="BE82" s="272"/>
      <c r="BF82" s="272"/>
      <c r="BG82" s="272"/>
      <c r="BH82" s="272"/>
      <c r="BI82" s="272"/>
      <c r="BJ82" s="272"/>
      <c r="BK82" s="272"/>
      <c r="BL82" s="272"/>
      <c r="BM82" s="272"/>
      <c r="BN82" s="272"/>
      <c r="BO82" s="272"/>
      <c r="BP82" s="272"/>
      <c r="BQ82" s="272"/>
      <c r="BR82" s="272"/>
      <c r="BS82" s="272"/>
      <c r="BT82" s="272"/>
      <c r="BU82" s="272"/>
      <c r="BV82" s="272"/>
      <c r="BW82" s="272"/>
      <c r="BX82" s="272"/>
      <c r="BY82" s="272"/>
      <c r="BZ82" s="272"/>
      <c r="CA82" s="272"/>
      <c r="CB82" s="272"/>
      <c r="CC82" s="272"/>
      <c r="CD82" s="272"/>
      <c r="CE82" s="272"/>
      <c r="CF82" s="272"/>
      <c r="CG82" s="272"/>
      <c r="CH82" s="272"/>
      <c r="CI82" s="272"/>
      <c r="CJ82" s="272"/>
      <c r="CK82" s="272"/>
      <c r="CL82" s="272"/>
      <c r="CM82" s="272"/>
      <c r="CN82" s="272"/>
      <c r="CO82" s="272"/>
      <c r="CP82" s="272"/>
      <c r="CQ82" s="272"/>
      <c r="CR82" s="272"/>
      <c r="CS82" s="272"/>
      <c r="CT82" s="272"/>
      <c r="CU82" s="272"/>
      <c r="CV82" s="272"/>
      <c r="CW82" s="272"/>
      <c r="CX82" s="272"/>
      <c r="CY82" s="272"/>
      <c r="CZ82" s="272"/>
      <c r="DA82" s="272"/>
      <c r="DB82" s="272"/>
      <c r="DC82" s="272"/>
      <c r="DD82" s="272"/>
      <c r="DE82" s="272"/>
      <c r="DF82" s="272"/>
      <c r="DG82" s="272"/>
      <c r="DH82" s="272"/>
      <c r="DI82" s="272"/>
      <c r="DJ82" s="272"/>
      <c r="DK82" s="272"/>
      <c r="DL82" s="272"/>
      <c r="DM82" s="272"/>
      <c r="DN82" s="272"/>
      <c r="DO82" s="272"/>
      <c r="DP82" s="272"/>
      <c r="DQ82" s="272"/>
      <c r="DR82" s="272"/>
      <c r="DS82" s="272"/>
      <c r="DT82" s="272"/>
      <c r="DU82" s="272"/>
      <c r="DV82" s="272"/>
      <c r="DW82" s="272"/>
      <c r="DX82" s="272"/>
      <c r="DY82" s="272"/>
      <c r="DZ82" s="272"/>
      <c r="EA82" s="272"/>
      <c r="EB82" s="272"/>
      <c r="EC82" s="272"/>
      <c r="ED82" s="272"/>
      <c r="EE82" s="272"/>
      <c r="EF82" s="272"/>
      <c r="EG82" s="272"/>
      <c r="EH82" s="272"/>
      <c r="EI82" s="272"/>
      <c r="EJ82" s="272"/>
      <c r="EK82" s="272"/>
      <c r="EL82" s="272"/>
      <c r="EM82" s="272"/>
      <c r="EN82" s="272"/>
      <c r="EO82" s="272"/>
      <c r="EP82" s="272"/>
      <c r="EQ82" s="272"/>
      <c r="ER82" s="272"/>
      <c r="ES82" s="272"/>
      <c r="ET82" s="272"/>
      <c r="EU82" s="272"/>
      <c r="EV82" s="272"/>
      <c r="EW82" s="272"/>
      <c r="EX82" s="272"/>
      <c r="EY82" s="272"/>
      <c r="EZ82" s="272"/>
      <c r="FA82" s="272"/>
      <c r="FB82" s="272"/>
      <c r="FC82" s="272"/>
      <c r="FD82" s="272"/>
      <c r="FE82" s="272"/>
      <c r="FF82" s="272"/>
      <c r="FG82" s="272"/>
      <c r="FH82" s="272"/>
      <c r="FI82" s="272"/>
      <c r="FJ82" s="272"/>
      <c r="FK82" s="272"/>
      <c r="FL82" s="272"/>
      <c r="FM82" s="272"/>
      <c r="FN82" s="272"/>
      <c r="FO82" s="272"/>
      <c r="FP82" s="272"/>
      <c r="FQ82" s="272"/>
      <c r="FR82" s="272"/>
      <c r="FS82" s="272"/>
      <c r="FT82" s="272"/>
      <c r="FU82" s="272"/>
      <c r="FV82" s="272"/>
      <c r="FW82" s="272"/>
      <c r="FX82" s="272"/>
      <c r="FY82" s="272"/>
      <c r="FZ82" s="272"/>
      <c r="GA82" s="272"/>
      <c r="GB82" s="272"/>
      <c r="GC82" s="272"/>
      <c r="GD82" s="272"/>
      <c r="GE82" s="272"/>
      <c r="GF82" s="272"/>
      <c r="GG82" s="272"/>
      <c r="GH82" s="272"/>
      <c r="GI82" s="272"/>
      <c r="GJ82" s="272"/>
      <c r="GK82" s="272"/>
      <c r="GL82" s="272"/>
      <c r="GM82" s="272"/>
      <c r="GN82" s="272"/>
      <c r="GO82" s="272"/>
      <c r="GP82" s="272"/>
      <c r="GQ82" s="272"/>
      <c r="GR82" s="272"/>
      <c r="GS82" s="272"/>
      <c r="GT82" s="272"/>
      <c r="GU82" s="272"/>
      <c r="GV82" s="272"/>
      <c r="GW82" s="272"/>
      <c r="GX82" s="272"/>
      <c r="GY82" s="272"/>
      <c r="GZ82" s="272"/>
      <c r="HA82" s="272"/>
      <c r="HB82" s="272"/>
      <c r="HC82" s="272"/>
      <c r="HD82" s="272"/>
      <c r="HE82" s="272"/>
      <c r="HF82" s="272"/>
      <c r="HG82" s="272"/>
      <c r="HH82" s="272"/>
      <c r="HI82" s="272"/>
      <c r="HJ82" s="272"/>
      <c r="HK82" s="272"/>
      <c r="HL82" s="272"/>
      <c r="HM82" s="272"/>
      <c r="HN82" s="272"/>
      <c r="HO82" s="272"/>
      <c r="HP82" s="272"/>
      <c r="HQ82" s="272"/>
      <c r="HR82" s="272"/>
      <c r="HS82" s="272"/>
      <c r="HT82" s="272"/>
      <c r="HU82" s="272"/>
      <c r="HV82" s="272"/>
      <c r="HW82" s="272"/>
      <c r="HX82" s="272"/>
      <c r="HY82" s="272"/>
      <c r="HZ82" s="272"/>
      <c r="IA82" s="272"/>
      <c r="IB82" s="272"/>
      <c r="IC82" s="272"/>
      <c r="ID82" s="272"/>
      <c r="IE82" s="272"/>
      <c r="IF82" s="272"/>
      <c r="IG82" s="272"/>
      <c r="IH82" s="272"/>
      <c r="II82" s="272"/>
      <c r="IJ82" s="272"/>
      <c r="IK82" s="272"/>
      <c r="IL82" s="272"/>
      <c r="IM82" s="272"/>
      <c r="IN82" s="272"/>
      <c r="IO82" s="272"/>
      <c r="IP82" s="272"/>
      <c r="IQ82" s="272"/>
      <c r="IR82" s="272"/>
      <c r="IS82" s="272"/>
      <c r="IT82" s="272"/>
      <c r="IU82" s="272"/>
      <c r="IV82" s="272"/>
    </row>
    <row r="83" spans="1:256" s="375" customFormat="1" ht="15" customHeight="1">
      <c r="A83" s="278"/>
      <c r="B83" s="278"/>
      <c r="C83" s="278"/>
      <c r="D83" s="299"/>
      <c r="E83" s="299"/>
      <c r="F83" s="299"/>
      <c r="G83" s="274"/>
      <c r="H83" s="274"/>
      <c r="I83" s="272"/>
      <c r="J83" s="273"/>
      <c r="K83" s="272"/>
      <c r="L83" s="272"/>
      <c r="M83" s="273"/>
      <c r="N83" s="272"/>
      <c r="O83" s="272"/>
      <c r="P83" s="272"/>
      <c r="Q83" s="272"/>
      <c r="R83" s="272"/>
      <c r="S83" s="272"/>
      <c r="T83" s="272"/>
      <c r="U83" s="272"/>
      <c r="V83" s="272"/>
      <c r="W83" s="272"/>
      <c r="X83" s="272"/>
      <c r="Y83" s="272"/>
      <c r="Z83" s="272"/>
      <c r="AA83" s="272"/>
      <c r="AB83" s="272"/>
      <c r="AC83" s="272"/>
      <c r="AD83" s="272"/>
      <c r="AE83" s="272"/>
      <c r="AF83" s="272"/>
      <c r="AG83" s="272"/>
      <c r="AH83" s="272"/>
      <c r="AI83" s="272"/>
      <c r="AJ83" s="272"/>
      <c r="AK83" s="272"/>
      <c r="AL83" s="272"/>
      <c r="AM83" s="272"/>
      <c r="AN83" s="272"/>
      <c r="AO83" s="272"/>
      <c r="AP83" s="272"/>
      <c r="AQ83" s="272"/>
      <c r="AR83" s="272"/>
      <c r="AS83" s="272"/>
      <c r="AT83" s="272"/>
      <c r="AU83" s="272"/>
      <c r="AV83" s="272"/>
      <c r="AW83" s="272"/>
      <c r="AX83" s="272"/>
      <c r="AY83" s="272"/>
      <c r="AZ83" s="272"/>
      <c r="BA83" s="272"/>
      <c r="BB83" s="272"/>
      <c r="BC83" s="272"/>
      <c r="BD83" s="272"/>
      <c r="BE83" s="272"/>
      <c r="BF83" s="272"/>
      <c r="BG83" s="272"/>
      <c r="BH83" s="272"/>
      <c r="BI83" s="272"/>
      <c r="BJ83" s="272"/>
      <c r="BK83" s="272"/>
      <c r="BL83" s="272"/>
      <c r="BM83" s="272"/>
      <c r="BN83" s="272"/>
      <c r="BO83" s="272"/>
      <c r="BP83" s="272"/>
      <c r="BQ83" s="272"/>
      <c r="BR83" s="272"/>
      <c r="BS83" s="272"/>
      <c r="BT83" s="272"/>
      <c r="BU83" s="272"/>
      <c r="BV83" s="272"/>
      <c r="BW83" s="272"/>
      <c r="BX83" s="272"/>
      <c r="BY83" s="272"/>
      <c r="BZ83" s="272"/>
      <c r="CA83" s="272"/>
      <c r="CB83" s="272"/>
      <c r="CC83" s="272"/>
      <c r="CD83" s="272"/>
      <c r="CE83" s="272"/>
      <c r="CF83" s="272"/>
      <c r="CG83" s="272"/>
      <c r="CH83" s="272"/>
      <c r="CI83" s="272"/>
      <c r="CJ83" s="272"/>
      <c r="CK83" s="272"/>
      <c r="CL83" s="272"/>
      <c r="CM83" s="272"/>
      <c r="CN83" s="272"/>
      <c r="CO83" s="272"/>
      <c r="CP83" s="272"/>
      <c r="CQ83" s="272"/>
      <c r="CR83" s="272"/>
      <c r="CS83" s="272"/>
      <c r="CT83" s="272"/>
      <c r="CU83" s="272"/>
      <c r="CV83" s="272"/>
      <c r="CW83" s="272"/>
      <c r="CX83" s="272"/>
      <c r="CY83" s="272"/>
      <c r="CZ83" s="272"/>
      <c r="DA83" s="272"/>
      <c r="DB83" s="272"/>
      <c r="DC83" s="272"/>
      <c r="DD83" s="272"/>
      <c r="DE83" s="272"/>
      <c r="DF83" s="272"/>
      <c r="DG83" s="272"/>
      <c r="DH83" s="272"/>
      <c r="DI83" s="272"/>
      <c r="DJ83" s="272"/>
      <c r="DK83" s="272"/>
      <c r="DL83" s="272"/>
      <c r="DM83" s="272"/>
      <c r="DN83" s="272"/>
      <c r="DO83" s="272"/>
      <c r="DP83" s="272"/>
      <c r="DQ83" s="272"/>
      <c r="DR83" s="272"/>
      <c r="DS83" s="272"/>
      <c r="DT83" s="272"/>
      <c r="DU83" s="272"/>
      <c r="DV83" s="272"/>
      <c r="DW83" s="272"/>
      <c r="DX83" s="272"/>
      <c r="DY83" s="272"/>
      <c r="DZ83" s="272"/>
      <c r="EA83" s="272"/>
      <c r="EB83" s="272"/>
      <c r="EC83" s="272"/>
      <c r="ED83" s="272"/>
      <c r="EE83" s="272"/>
      <c r="EF83" s="272"/>
      <c r="EG83" s="272"/>
      <c r="EH83" s="272"/>
      <c r="EI83" s="272"/>
      <c r="EJ83" s="272"/>
      <c r="EK83" s="272"/>
      <c r="EL83" s="272"/>
      <c r="EM83" s="272"/>
      <c r="EN83" s="272"/>
      <c r="EO83" s="272"/>
      <c r="EP83" s="272"/>
      <c r="EQ83" s="272"/>
      <c r="ER83" s="272"/>
      <c r="ES83" s="272"/>
      <c r="ET83" s="272"/>
      <c r="EU83" s="272"/>
      <c r="EV83" s="272"/>
      <c r="EW83" s="272"/>
      <c r="EX83" s="272"/>
      <c r="EY83" s="272"/>
      <c r="EZ83" s="272"/>
      <c r="FA83" s="272"/>
      <c r="FB83" s="272"/>
      <c r="FC83" s="272"/>
      <c r="FD83" s="272"/>
      <c r="FE83" s="272"/>
      <c r="FF83" s="272"/>
      <c r="FG83" s="272"/>
      <c r="FH83" s="272"/>
      <c r="FI83" s="272"/>
      <c r="FJ83" s="272"/>
      <c r="FK83" s="272"/>
      <c r="FL83" s="272"/>
      <c r="FM83" s="272"/>
      <c r="FN83" s="272"/>
      <c r="FO83" s="272"/>
      <c r="FP83" s="272"/>
      <c r="FQ83" s="272"/>
      <c r="FR83" s="272"/>
      <c r="FS83" s="272"/>
      <c r="FT83" s="272"/>
      <c r="FU83" s="272"/>
      <c r="FV83" s="272"/>
      <c r="FW83" s="272"/>
      <c r="FX83" s="272"/>
      <c r="FY83" s="272"/>
      <c r="FZ83" s="272"/>
      <c r="GA83" s="272"/>
      <c r="GB83" s="272"/>
      <c r="GC83" s="272"/>
      <c r="GD83" s="272"/>
      <c r="GE83" s="272"/>
      <c r="GF83" s="272"/>
      <c r="GG83" s="272"/>
      <c r="GH83" s="272"/>
      <c r="GI83" s="272"/>
      <c r="GJ83" s="272"/>
      <c r="GK83" s="272"/>
      <c r="GL83" s="272"/>
      <c r="GM83" s="272"/>
      <c r="GN83" s="272"/>
      <c r="GO83" s="272"/>
      <c r="GP83" s="272"/>
      <c r="GQ83" s="272"/>
      <c r="GR83" s="272"/>
      <c r="GS83" s="272"/>
      <c r="GT83" s="272"/>
      <c r="GU83" s="272"/>
      <c r="GV83" s="272"/>
      <c r="GW83" s="272"/>
      <c r="GX83" s="272"/>
      <c r="GY83" s="272"/>
      <c r="GZ83" s="272"/>
      <c r="HA83" s="272"/>
      <c r="HB83" s="272"/>
      <c r="HC83" s="272"/>
      <c r="HD83" s="272"/>
      <c r="HE83" s="272"/>
      <c r="HF83" s="272"/>
      <c r="HG83" s="272"/>
      <c r="HH83" s="272"/>
      <c r="HI83" s="272"/>
      <c r="HJ83" s="272"/>
      <c r="HK83" s="272"/>
      <c r="HL83" s="272"/>
      <c r="HM83" s="272"/>
      <c r="HN83" s="272"/>
      <c r="HO83" s="272"/>
      <c r="HP83" s="272"/>
      <c r="HQ83" s="272"/>
      <c r="HR83" s="272"/>
      <c r="HS83" s="272"/>
      <c r="HT83" s="272"/>
      <c r="HU83" s="272"/>
      <c r="HV83" s="272"/>
      <c r="HW83" s="272"/>
      <c r="HX83" s="272"/>
      <c r="HY83" s="272"/>
      <c r="HZ83" s="272"/>
      <c r="IA83" s="272"/>
      <c r="IB83" s="272"/>
      <c r="IC83" s="272"/>
      <c r="ID83" s="272"/>
      <c r="IE83" s="272"/>
      <c r="IF83" s="272"/>
      <c r="IG83" s="272"/>
      <c r="IH83" s="272"/>
      <c r="II83" s="272"/>
      <c r="IJ83" s="272"/>
      <c r="IK83" s="272"/>
      <c r="IL83" s="272"/>
      <c r="IM83" s="272"/>
      <c r="IN83" s="272"/>
      <c r="IO83" s="272"/>
      <c r="IP83" s="272"/>
      <c r="IQ83" s="272"/>
      <c r="IR83" s="272"/>
      <c r="IS83" s="272"/>
      <c r="IT83" s="272"/>
      <c r="IU83" s="272"/>
      <c r="IV83" s="272"/>
    </row>
    <row r="84" spans="1:256" s="375" customFormat="1" ht="15" customHeight="1">
      <c r="A84" s="278"/>
      <c r="B84" s="278"/>
      <c r="C84" s="278"/>
      <c r="D84" s="299"/>
      <c r="E84" s="299"/>
      <c r="F84" s="299"/>
      <c r="G84" s="274"/>
      <c r="H84" s="274"/>
      <c r="I84" s="272"/>
      <c r="J84" s="273"/>
      <c r="K84" s="272"/>
      <c r="L84" s="272"/>
      <c r="M84" s="273"/>
      <c r="N84" s="272"/>
      <c r="O84" s="272"/>
      <c r="P84" s="272"/>
      <c r="Q84" s="272"/>
      <c r="R84" s="272"/>
      <c r="S84" s="272"/>
      <c r="T84" s="272"/>
      <c r="U84" s="272"/>
      <c r="V84" s="272"/>
      <c r="W84" s="272"/>
      <c r="X84" s="272"/>
      <c r="Y84" s="272"/>
      <c r="Z84" s="272"/>
      <c r="AA84" s="272"/>
      <c r="AB84" s="272"/>
      <c r="AC84" s="272"/>
      <c r="AD84" s="272"/>
      <c r="AE84" s="272"/>
      <c r="AF84" s="272"/>
      <c r="AG84" s="272"/>
      <c r="AH84" s="272"/>
      <c r="AI84" s="272"/>
      <c r="AJ84" s="272"/>
      <c r="AK84" s="272"/>
      <c r="AL84" s="272"/>
      <c r="AM84" s="272"/>
      <c r="AN84" s="272"/>
      <c r="AO84" s="272"/>
      <c r="AP84" s="272"/>
      <c r="AQ84" s="272"/>
      <c r="AR84" s="272"/>
      <c r="AS84" s="272"/>
      <c r="AT84" s="272"/>
      <c r="AU84" s="272"/>
      <c r="AV84" s="272"/>
      <c r="AW84" s="272"/>
      <c r="AX84" s="272"/>
      <c r="AY84" s="272"/>
      <c r="AZ84" s="272"/>
      <c r="BA84" s="272"/>
      <c r="BB84" s="272"/>
      <c r="BC84" s="272"/>
      <c r="BD84" s="272"/>
      <c r="BE84" s="272"/>
      <c r="BF84" s="272"/>
      <c r="BG84" s="272"/>
      <c r="BH84" s="272"/>
      <c r="BI84" s="272"/>
      <c r="BJ84" s="272"/>
      <c r="BK84" s="272"/>
      <c r="BL84" s="272"/>
      <c r="BM84" s="272"/>
      <c r="BN84" s="272"/>
      <c r="BO84" s="272"/>
      <c r="BP84" s="272"/>
      <c r="BQ84" s="272"/>
      <c r="BR84" s="272"/>
      <c r="BS84" s="272"/>
      <c r="BT84" s="272"/>
      <c r="BU84" s="272"/>
      <c r="BV84" s="272"/>
      <c r="BW84" s="272"/>
      <c r="BX84" s="272"/>
      <c r="BY84" s="272"/>
      <c r="BZ84" s="272"/>
      <c r="CA84" s="272"/>
      <c r="CB84" s="272"/>
      <c r="CC84" s="272"/>
      <c r="CD84" s="272"/>
      <c r="CE84" s="272"/>
      <c r="CF84" s="272"/>
      <c r="CG84" s="272"/>
      <c r="CH84" s="272"/>
      <c r="CI84" s="272"/>
      <c r="CJ84" s="272"/>
      <c r="CK84" s="272"/>
      <c r="CL84" s="272"/>
      <c r="CM84" s="272"/>
      <c r="CN84" s="272"/>
      <c r="CO84" s="272"/>
      <c r="CP84" s="272"/>
      <c r="CQ84" s="272"/>
      <c r="CR84" s="272"/>
      <c r="CS84" s="272"/>
      <c r="CT84" s="272"/>
      <c r="CU84" s="272"/>
      <c r="CV84" s="272"/>
      <c r="CW84" s="272"/>
      <c r="CX84" s="272"/>
      <c r="CY84" s="272"/>
      <c r="CZ84" s="272"/>
      <c r="DA84" s="272"/>
      <c r="DB84" s="272"/>
      <c r="DC84" s="272"/>
      <c r="DD84" s="272"/>
      <c r="DE84" s="272"/>
      <c r="DF84" s="272"/>
      <c r="DG84" s="272"/>
      <c r="DH84" s="272"/>
      <c r="DI84" s="272"/>
      <c r="DJ84" s="272"/>
      <c r="DK84" s="272"/>
      <c r="DL84" s="272"/>
      <c r="DM84" s="272"/>
      <c r="DN84" s="272"/>
      <c r="DO84" s="272"/>
      <c r="DP84" s="272"/>
      <c r="DQ84" s="272"/>
      <c r="DR84" s="272"/>
      <c r="DS84" s="272"/>
      <c r="DT84" s="272"/>
      <c r="DU84" s="272"/>
      <c r="DV84" s="272"/>
      <c r="DW84" s="272"/>
      <c r="DX84" s="272"/>
      <c r="DY84" s="272"/>
      <c r="DZ84" s="272"/>
      <c r="EA84" s="272"/>
      <c r="EB84" s="272"/>
      <c r="EC84" s="272"/>
      <c r="ED84" s="272"/>
      <c r="EE84" s="272"/>
      <c r="EF84" s="272"/>
      <c r="EG84" s="272"/>
      <c r="EH84" s="272"/>
      <c r="EI84" s="272"/>
      <c r="EJ84" s="272"/>
      <c r="EK84" s="272"/>
      <c r="EL84" s="272"/>
      <c r="EM84" s="272"/>
      <c r="EN84" s="272"/>
      <c r="EO84" s="272"/>
      <c r="EP84" s="272"/>
      <c r="EQ84" s="272"/>
      <c r="ER84" s="272"/>
      <c r="ES84" s="272"/>
      <c r="ET84" s="272"/>
      <c r="EU84" s="272"/>
      <c r="EV84" s="272"/>
      <c r="EW84" s="272"/>
      <c r="EX84" s="272"/>
      <c r="EY84" s="272"/>
      <c r="EZ84" s="272"/>
      <c r="FA84" s="272"/>
      <c r="FB84" s="272"/>
      <c r="FC84" s="272"/>
      <c r="FD84" s="272"/>
      <c r="FE84" s="272"/>
      <c r="FF84" s="272"/>
      <c r="FG84" s="272"/>
      <c r="FH84" s="272"/>
      <c r="FI84" s="272"/>
      <c r="FJ84" s="272"/>
      <c r="FK84" s="272"/>
      <c r="FL84" s="272"/>
      <c r="FM84" s="272"/>
      <c r="FN84" s="272"/>
      <c r="FO84" s="272"/>
      <c r="FP84" s="272"/>
      <c r="FQ84" s="272"/>
      <c r="FR84" s="272"/>
      <c r="FS84" s="272"/>
      <c r="FT84" s="272"/>
      <c r="FU84" s="272"/>
      <c r="FV84" s="272"/>
      <c r="FW84" s="272"/>
      <c r="FX84" s="272"/>
      <c r="FY84" s="272"/>
      <c r="FZ84" s="272"/>
      <c r="GA84" s="272"/>
      <c r="GB84" s="272"/>
      <c r="GC84" s="272"/>
      <c r="GD84" s="272"/>
      <c r="GE84" s="272"/>
      <c r="GF84" s="272"/>
      <c r="GG84" s="272"/>
      <c r="GH84" s="272"/>
      <c r="GI84" s="272"/>
      <c r="GJ84" s="272"/>
      <c r="GK84" s="272"/>
      <c r="GL84" s="272"/>
      <c r="GM84" s="272"/>
      <c r="GN84" s="272"/>
      <c r="GO84" s="272"/>
      <c r="GP84" s="272"/>
      <c r="GQ84" s="272"/>
      <c r="GR84" s="272"/>
      <c r="GS84" s="272"/>
      <c r="GT84" s="272"/>
      <c r="GU84" s="272"/>
      <c r="GV84" s="272"/>
      <c r="GW84" s="272"/>
      <c r="GX84" s="272"/>
      <c r="GY84" s="272"/>
      <c r="GZ84" s="272"/>
      <c r="HA84" s="272"/>
      <c r="HB84" s="272"/>
      <c r="HC84" s="272"/>
      <c r="HD84" s="272"/>
      <c r="HE84" s="272"/>
      <c r="HF84" s="272"/>
      <c r="HG84" s="272"/>
      <c r="HH84" s="272"/>
      <c r="HI84" s="272"/>
      <c r="HJ84" s="272"/>
      <c r="HK84" s="272"/>
      <c r="HL84" s="272"/>
      <c r="HM84" s="272"/>
      <c r="HN84" s="272"/>
      <c r="HO84" s="272"/>
      <c r="HP84" s="272"/>
      <c r="HQ84" s="272"/>
      <c r="HR84" s="272"/>
      <c r="HS84" s="272"/>
      <c r="HT84" s="272"/>
      <c r="HU84" s="272"/>
      <c r="HV84" s="272"/>
      <c r="HW84" s="272"/>
      <c r="HX84" s="272"/>
      <c r="HY84" s="272"/>
      <c r="HZ84" s="272"/>
      <c r="IA84" s="272"/>
      <c r="IB84" s="272"/>
      <c r="IC84" s="272"/>
      <c r="ID84" s="272"/>
      <c r="IE84" s="272"/>
      <c r="IF84" s="272"/>
      <c r="IG84" s="272"/>
      <c r="IH84" s="272"/>
      <c r="II84" s="272"/>
      <c r="IJ84" s="272"/>
      <c r="IK84" s="272"/>
      <c r="IL84" s="272"/>
      <c r="IM84" s="272"/>
      <c r="IN84" s="272"/>
      <c r="IO84" s="272"/>
      <c r="IP84" s="272"/>
      <c r="IQ84" s="272"/>
      <c r="IR84" s="272"/>
      <c r="IS84" s="272"/>
      <c r="IT84" s="272"/>
      <c r="IU84" s="272"/>
      <c r="IV84" s="272"/>
    </row>
    <row r="85" spans="1:256" s="375" customFormat="1" ht="15" customHeight="1">
      <c r="A85" s="278"/>
      <c r="B85" s="278"/>
      <c r="C85" s="278"/>
      <c r="D85" s="299"/>
      <c r="E85" s="299"/>
      <c r="F85" s="299"/>
      <c r="G85" s="274"/>
      <c r="H85" s="274"/>
      <c r="I85" s="272"/>
      <c r="J85" s="273"/>
      <c r="K85" s="272"/>
      <c r="L85" s="272"/>
      <c r="M85" s="273"/>
      <c r="N85" s="272"/>
      <c r="O85" s="272"/>
      <c r="P85" s="272"/>
      <c r="Q85" s="272"/>
      <c r="R85" s="272"/>
      <c r="S85" s="272"/>
      <c r="T85" s="272"/>
      <c r="U85" s="272"/>
      <c r="V85" s="272"/>
      <c r="W85" s="272"/>
      <c r="X85" s="272"/>
      <c r="Y85" s="272"/>
      <c r="Z85" s="272"/>
      <c r="AA85" s="272"/>
      <c r="AB85" s="272"/>
      <c r="AC85" s="272"/>
      <c r="AD85" s="272"/>
      <c r="AE85" s="272"/>
      <c r="AF85" s="272"/>
      <c r="AG85" s="272"/>
      <c r="AH85" s="272"/>
      <c r="AI85" s="272"/>
      <c r="AJ85" s="272"/>
      <c r="AK85" s="272"/>
      <c r="AL85" s="272"/>
      <c r="AM85" s="272"/>
      <c r="AN85" s="272"/>
      <c r="AO85" s="272"/>
      <c r="AP85" s="272"/>
      <c r="AQ85" s="272"/>
      <c r="AR85" s="272"/>
      <c r="AS85" s="272"/>
      <c r="AT85" s="272"/>
      <c r="AU85" s="272"/>
      <c r="AV85" s="272"/>
      <c r="AW85" s="272"/>
      <c r="AX85" s="272"/>
      <c r="AY85" s="272"/>
      <c r="AZ85" s="272"/>
      <c r="BA85" s="272"/>
      <c r="BB85" s="272"/>
      <c r="BC85" s="272"/>
      <c r="BD85" s="272"/>
      <c r="BE85" s="272"/>
      <c r="BF85" s="272"/>
      <c r="BG85" s="272"/>
      <c r="BH85" s="272"/>
      <c r="BI85" s="272"/>
      <c r="BJ85" s="272"/>
      <c r="BK85" s="272"/>
      <c r="BL85" s="272"/>
      <c r="BM85" s="272"/>
      <c r="BN85" s="272"/>
      <c r="BO85" s="272"/>
      <c r="BP85" s="272"/>
      <c r="BQ85" s="272"/>
      <c r="BR85" s="272"/>
      <c r="BS85" s="272"/>
      <c r="BT85" s="272"/>
      <c r="BU85" s="272"/>
      <c r="BV85" s="272"/>
      <c r="BW85" s="272"/>
      <c r="BX85" s="272"/>
      <c r="BY85" s="272"/>
      <c r="BZ85" s="272"/>
      <c r="CA85" s="272"/>
      <c r="CB85" s="272"/>
      <c r="CC85" s="272"/>
      <c r="CD85" s="272"/>
      <c r="CE85" s="272"/>
      <c r="CF85" s="272"/>
      <c r="CG85" s="272"/>
      <c r="CH85" s="272"/>
      <c r="CI85" s="272"/>
      <c r="CJ85" s="272"/>
      <c r="CK85" s="272"/>
      <c r="CL85" s="272"/>
      <c r="CM85" s="272"/>
      <c r="CN85" s="272"/>
      <c r="CO85" s="272"/>
      <c r="CP85" s="272"/>
      <c r="CQ85" s="272"/>
      <c r="CR85" s="272"/>
      <c r="CS85" s="272"/>
      <c r="CT85" s="272"/>
      <c r="CU85" s="272"/>
      <c r="CV85" s="272"/>
      <c r="CW85" s="272"/>
      <c r="CX85" s="272"/>
      <c r="CY85" s="272"/>
      <c r="CZ85" s="272"/>
      <c r="DA85" s="272"/>
      <c r="DB85" s="272"/>
      <c r="DC85" s="272"/>
      <c r="DD85" s="272"/>
      <c r="DE85" s="272"/>
      <c r="DF85" s="272"/>
      <c r="DG85" s="272"/>
      <c r="DH85" s="272"/>
      <c r="DI85" s="272"/>
      <c r="DJ85" s="272"/>
      <c r="DK85" s="272"/>
      <c r="DL85" s="272"/>
      <c r="DM85" s="272"/>
      <c r="DN85" s="272"/>
      <c r="DO85" s="272"/>
      <c r="DP85" s="272"/>
      <c r="DQ85" s="272"/>
      <c r="DR85" s="272"/>
      <c r="DS85" s="272"/>
      <c r="DT85" s="272"/>
      <c r="DU85" s="272"/>
      <c r="DV85" s="272"/>
      <c r="DW85" s="272"/>
      <c r="DX85" s="272"/>
      <c r="DY85" s="272"/>
      <c r="DZ85" s="272"/>
      <c r="EA85" s="272"/>
      <c r="EB85" s="272"/>
      <c r="EC85" s="272"/>
      <c r="ED85" s="272"/>
      <c r="EE85" s="272"/>
      <c r="EF85" s="272"/>
      <c r="EG85" s="272"/>
      <c r="EH85" s="272"/>
      <c r="EI85" s="272"/>
      <c r="EJ85" s="272"/>
      <c r="EK85" s="272"/>
      <c r="EL85" s="272"/>
      <c r="EM85" s="272"/>
      <c r="EN85" s="272"/>
      <c r="EO85" s="272"/>
      <c r="EP85" s="272"/>
      <c r="EQ85" s="272"/>
      <c r="ER85" s="272"/>
      <c r="ES85" s="272"/>
      <c r="ET85" s="272"/>
      <c r="EU85" s="272"/>
      <c r="EV85" s="272"/>
      <c r="EW85" s="272"/>
      <c r="EX85" s="272"/>
      <c r="EY85" s="272"/>
      <c r="EZ85" s="272"/>
      <c r="FA85" s="272"/>
      <c r="FB85" s="272"/>
      <c r="FC85" s="272"/>
      <c r="FD85" s="272"/>
      <c r="FE85" s="272"/>
      <c r="FF85" s="272"/>
      <c r="FG85" s="272"/>
      <c r="FH85" s="272"/>
      <c r="FI85" s="272"/>
      <c r="FJ85" s="272"/>
      <c r="FK85" s="272"/>
      <c r="FL85" s="272"/>
      <c r="FM85" s="272"/>
      <c r="FN85" s="272"/>
      <c r="FO85" s="272"/>
      <c r="FP85" s="272"/>
      <c r="FQ85" s="272"/>
      <c r="FR85" s="272"/>
      <c r="FS85" s="272"/>
      <c r="FT85" s="272"/>
      <c r="FU85" s="272"/>
      <c r="FV85" s="272"/>
      <c r="FW85" s="272"/>
      <c r="FX85" s="272"/>
      <c r="FY85" s="272"/>
      <c r="FZ85" s="272"/>
      <c r="GA85" s="272"/>
      <c r="GB85" s="272"/>
      <c r="GC85" s="272"/>
      <c r="GD85" s="272"/>
      <c r="GE85" s="272"/>
      <c r="GF85" s="272"/>
      <c r="GG85" s="272"/>
      <c r="GH85" s="272"/>
      <c r="GI85" s="272"/>
      <c r="GJ85" s="272"/>
      <c r="GK85" s="272"/>
      <c r="GL85" s="272"/>
      <c r="GM85" s="272"/>
      <c r="GN85" s="272"/>
      <c r="GO85" s="272"/>
      <c r="GP85" s="272"/>
      <c r="GQ85" s="272"/>
      <c r="GR85" s="272"/>
      <c r="GS85" s="272"/>
      <c r="GT85" s="272"/>
      <c r="GU85" s="272"/>
      <c r="GV85" s="272"/>
      <c r="GW85" s="272"/>
      <c r="GX85" s="272"/>
      <c r="GY85" s="272"/>
      <c r="GZ85" s="272"/>
      <c r="HA85" s="272"/>
      <c r="HB85" s="272"/>
      <c r="HC85" s="272"/>
      <c r="HD85" s="272"/>
      <c r="HE85" s="272"/>
      <c r="HF85" s="272"/>
      <c r="HG85" s="272"/>
      <c r="HH85" s="272"/>
      <c r="HI85" s="272"/>
      <c r="HJ85" s="272"/>
      <c r="HK85" s="272"/>
      <c r="HL85" s="272"/>
      <c r="HM85" s="272"/>
      <c r="HN85" s="272"/>
      <c r="HO85" s="272"/>
      <c r="HP85" s="272"/>
      <c r="HQ85" s="272"/>
      <c r="HR85" s="272"/>
      <c r="HS85" s="272"/>
      <c r="HT85" s="272"/>
      <c r="HU85" s="272"/>
      <c r="HV85" s="272"/>
      <c r="HW85" s="272"/>
      <c r="HX85" s="272"/>
      <c r="HY85" s="272"/>
      <c r="HZ85" s="272"/>
      <c r="IA85" s="272"/>
      <c r="IB85" s="272"/>
      <c r="IC85" s="272"/>
      <c r="ID85" s="272"/>
      <c r="IE85" s="272"/>
      <c r="IF85" s="272"/>
      <c r="IG85" s="272"/>
      <c r="IH85" s="272"/>
      <c r="II85" s="272"/>
      <c r="IJ85" s="272"/>
      <c r="IK85" s="272"/>
      <c r="IL85" s="272"/>
      <c r="IM85" s="272"/>
      <c r="IN85" s="272"/>
      <c r="IO85" s="272"/>
      <c r="IP85" s="272"/>
      <c r="IQ85" s="272"/>
      <c r="IR85" s="272"/>
      <c r="IS85" s="272"/>
      <c r="IT85" s="272"/>
      <c r="IU85" s="272"/>
      <c r="IV85" s="272"/>
    </row>
    <row r="86" spans="1:256" s="375" customFormat="1" ht="15" customHeight="1">
      <c r="A86" s="278"/>
      <c r="B86" s="278"/>
      <c r="C86" s="278"/>
      <c r="D86" s="299"/>
      <c r="E86" s="299"/>
      <c r="F86" s="299"/>
      <c r="G86" s="274"/>
      <c r="H86" s="274"/>
      <c r="I86" s="272"/>
      <c r="J86" s="273"/>
      <c r="K86" s="272"/>
      <c r="L86" s="272"/>
      <c r="M86" s="273"/>
      <c r="N86" s="272"/>
      <c r="O86" s="272"/>
      <c r="P86" s="272"/>
      <c r="Q86" s="272"/>
      <c r="R86" s="272"/>
      <c r="S86" s="272"/>
      <c r="T86" s="272"/>
      <c r="U86" s="272"/>
      <c r="V86" s="272"/>
      <c r="W86" s="272"/>
      <c r="X86" s="272"/>
      <c r="Y86" s="272"/>
      <c r="Z86" s="272"/>
      <c r="AA86" s="272"/>
      <c r="AB86" s="272"/>
      <c r="AC86" s="272"/>
      <c r="AD86" s="272"/>
      <c r="AE86" s="272"/>
      <c r="AF86" s="272"/>
      <c r="AG86" s="272"/>
      <c r="AH86" s="272"/>
      <c r="AI86" s="272"/>
      <c r="AJ86" s="272"/>
      <c r="AK86" s="272"/>
      <c r="AL86" s="272"/>
      <c r="AM86" s="272"/>
      <c r="AN86" s="272"/>
      <c r="AO86" s="272"/>
      <c r="AP86" s="272"/>
      <c r="AQ86" s="272"/>
      <c r="AR86" s="272"/>
      <c r="AS86" s="272"/>
      <c r="AT86" s="272"/>
      <c r="AU86" s="272"/>
      <c r="AV86" s="272"/>
      <c r="AW86" s="272"/>
      <c r="AX86" s="272"/>
      <c r="AY86" s="272"/>
      <c r="AZ86" s="272"/>
      <c r="BA86" s="272"/>
      <c r="BB86" s="272"/>
      <c r="BC86" s="272"/>
      <c r="BD86" s="272"/>
      <c r="BE86" s="272"/>
      <c r="BF86" s="272"/>
      <c r="BG86" s="272"/>
      <c r="BH86" s="272"/>
      <c r="BI86" s="272"/>
      <c r="BJ86" s="272"/>
      <c r="BK86" s="272"/>
      <c r="BL86" s="272"/>
      <c r="BM86" s="272"/>
      <c r="BN86" s="272"/>
      <c r="BO86" s="272"/>
      <c r="BP86" s="272"/>
      <c r="BQ86" s="272"/>
      <c r="BR86" s="272"/>
      <c r="BS86" s="272"/>
      <c r="BT86" s="272"/>
      <c r="BU86" s="272"/>
      <c r="BV86" s="272"/>
      <c r="BW86" s="272"/>
      <c r="BX86" s="272"/>
      <c r="BY86" s="272"/>
      <c r="BZ86" s="272"/>
      <c r="CA86" s="272"/>
      <c r="CB86" s="272"/>
      <c r="CC86" s="272"/>
      <c r="CD86" s="272"/>
      <c r="CE86" s="272"/>
      <c r="CF86" s="272"/>
      <c r="CG86" s="272"/>
      <c r="CH86" s="272"/>
      <c r="CI86" s="272"/>
      <c r="CJ86" s="272"/>
      <c r="CK86" s="272"/>
      <c r="CL86" s="272"/>
      <c r="CM86" s="272"/>
      <c r="CN86" s="272"/>
      <c r="CO86" s="272"/>
      <c r="CP86" s="272"/>
      <c r="CQ86" s="272"/>
      <c r="CR86" s="272"/>
      <c r="CS86" s="272"/>
      <c r="CT86" s="272"/>
      <c r="CU86" s="272"/>
      <c r="CV86" s="272"/>
      <c r="CW86" s="272"/>
      <c r="CX86" s="272"/>
      <c r="CY86" s="272"/>
      <c r="CZ86" s="272"/>
      <c r="DA86" s="272"/>
      <c r="DB86" s="272"/>
      <c r="DC86" s="272"/>
      <c r="DD86" s="272"/>
      <c r="DE86" s="272"/>
      <c r="DF86" s="272"/>
      <c r="DG86" s="272"/>
      <c r="DH86" s="272"/>
      <c r="DI86" s="272"/>
      <c r="DJ86" s="272"/>
      <c r="DK86" s="272"/>
      <c r="DL86" s="272"/>
      <c r="DM86" s="272"/>
      <c r="DN86" s="272"/>
      <c r="DO86" s="272"/>
      <c r="DP86" s="272"/>
      <c r="DQ86" s="272"/>
      <c r="DR86" s="272"/>
      <c r="DS86" s="272"/>
      <c r="DT86" s="272"/>
      <c r="DU86" s="272"/>
      <c r="DV86" s="272"/>
      <c r="DW86" s="272"/>
      <c r="DX86" s="272"/>
      <c r="DY86" s="272"/>
      <c r="DZ86" s="272"/>
      <c r="EA86" s="272"/>
      <c r="EB86" s="272"/>
      <c r="EC86" s="272"/>
      <c r="ED86" s="272"/>
      <c r="EE86" s="272"/>
      <c r="EF86" s="272"/>
      <c r="EG86" s="272"/>
      <c r="EH86" s="272"/>
      <c r="EI86" s="272"/>
      <c r="EJ86" s="272"/>
      <c r="EK86" s="272"/>
      <c r="EL86" s="272"/>
      <c r="EM86" s="272"/>
      <c r="EN86" s="272"/>
      <c r="EO86" s="272"/>
      <c r="EP86" s="272"/>
      <c r="EQ86" s="272"/>
      <c r="ER86" s="272"/>
      <c r="ES86" s="272"/>
      <c r="ET86" s="272"/>
      <c r="EU86" s="272"/>
      <c r="EV86" s="272"/>
      <c r="EW86" s="272"/>
      <c r="EX86" s="272"/>
      <c r="EY86" s="272"/>
      <c r="EZ86" s="272"/>
      <c r="FA86" s="272"/>
      <c r="FB86" s="272"/>
      <c r="FC86" s="272"/>
      <c r="FD86" s="272"/>
      <c r="FE86" s="272"/>
      <c r="FF86" s="272"/>
      <c r="FG86" s="272"/>
      <c r="FH86" s="272"/>
      <c r="FI86" s="272"/>
      <c r="FJ86" s="272"/>
      <c r="FK86" s="272"/>
      <c r="FL86" s="272"/>
      <c r="FM86" s="272"/>
      <c r="FN86" s="272"/>
      <c r="FO86" s="272"/>
      <c r="FP86" s="272"/>
      <c r="FQ86" s="272"/>
      <c r="FR86" s="272"/>
      <c r="FS86" s="272"/>
      <c r="FT86" s="272"/>
      <c r="FU86" s="272"/>
      <c r="FV86" s="272"/>
      <c r="FW86" s="272"/>
      <c r="FX86" s="272"/>
      <c r="FY86" s="272"/>
      <c r="FZ86" s="272"/>
      <c r="GA86" s="272"/>
      <c r="GB86" s="272"/>
      <c r="GC86" s="272"/>
      <c r="GD86" s="272"/>
      <c r="GE86" s="272"/>
      <c r="GF86" s="272"/>
      <c r="GG86" s="272"/>
      <c r="GH86" s="272"/>
      <c r="GI86" s="272"/>
      <c r="GJ86" s="272"/>
      <c r="GK86" s="272"/>
      <c r="GL86" s="272"/>
      <c r="GM86" s="272"/>
      <c r="GN86" s="272"/>
      <c r="GO86" s="272"/>
      <c r="GP86" s="272"/>
      <c r="GQ86" s="272"/>
      <c r="GR86" s="272"/>
      <c r="GS86" s="272"/>
      <c r="GT86" s="272"/>
      <c r="GU86" s="272"/>
      <c r="GV86" s="272"/>
      <c r="GW86" s="272"/>
      <c r="GX86" s="272"/>
      <c r="GY86" s="272"/>
      <c r="GZ86" s="272"/>
      <c r="HA86" s="272"/>
      <c r="HB86" s="272"/>
      <c r="HC86" s="272"/>
      <c r="HD86" s="272"/>
      <c r="HE86" s="272"/>
      <c r="HF86" s="272"/>
      <c r="HG86" s="272"/>
      <c r="HH86" s="272"/>
      <c r="HI86" s="272"/>
      <c r="HJ86" s="272"/>
      <c r="HK86" s="272"/>
      <c r="HL86" s="272"/>
      <c r="HM86" s="272"/>
      <c r="HN86" s="272"/>
      <c r="HO86" s="272"/>
      <c r="HP86" s="272"/>
      <c r="HQ86" s="272"/>
      <c r="HR86" s="272"/>
      <c r="HS86" s="272"/>
      <c r="HT86" s="272"/>
      <c r="HU86" s="272"/>
      <c r="HV86" s="272"/>
      <c r="HW86" s="272"/>
      <c r="HX86" s="272"/>
      <c r="HY86" s="272"/>
      <c r="HZ86" s="272"/>
      <c r="IA86" s="272"/>
      <c r="IB86" s="272"/>
      <c r="IC86" s="272"/>
      <c r="ID86" s="272"/>
      <c r="IE86" s="272"/>
      <c r="IF86" s="272"/>
      <c r="IG86" s="272"/>
      <c r="IH86" s="272"/>
      <c r="II86" s="272"/>
      <c r="IJ86" s="272"/>
      <c r="IK86" s="272"/>
      <c r="IL86" s="272"/>
      <c r="IM86" s="272"/>
      <c r="IN86" s="272"/>
      <c r="IO86" s="272"/>
      <c r="IP86" s="272"/>
      <c r="IQ86" s="272"/>
      <c r="IR86" s="272"/>
      <c r="IS86" s="272"/>
      <c r="IT86" s="272"/>
      <c r="IU86" s="272"/>
      <c r="IV86" s="272"/>
    </row>
    <row r="87" spans="1:256" s="375" customFormat="1" ht="15" customHeight="1">
      <c r="A87" s="278"/>
      <c r="B87" s="278"/>
      <c r="C87" s="278"/>
      <c r="D87" s="299"/>
      <c r="E87" s="299"/>
      <c r="F87" s="299"/>
      <c r="G87" s="274"/>
      <c r="H87" s="274"/>
      <c r="I87" s="272"/>
      <c r="J87" s="273"/>
      <c r="K87" s="272"/>
      <c r="L87" s="272"/>
      <c r="M87" s="273"/>
      <c r="N87" s="272"/>
      <c r="O87" s="272"/>
      <c r="P87" s="272"/>
      <c r="Q87" s="272"/>
      <c r="R87" s="272"/>
      <c r="S87" s="272"/>
      <c r="T87" s="272"/>
      <c r="U87" s="272"/>
      <c r="V87" s="272"/>
      <c r="W87" s="272"/>
      <c r="X87" s="272"/>
      <c r="Y87" s="272"/>
      <c r="Z87" s="272"/>
      <c r="AA87" s="272"/>
      <c r="AB87" s="272"/>
      <c r="AC87" s="272"/>
      <c r="AD87" s="272"/>
      <c r="AE87" s="272"/>
      <c r="AF87" s="272"/>
      <c r="AG87" s="272"/>
      <c r="AH87" s="272"/>
      <c r="AI87" s="272"/>
      <c r="AJ87" s="272"/>
      <c r="AK87" s="272"/>
      <c r="AL87" s="272"/>
      <c r="AM87" s="272"/>
      <c r="AN87" s="272"/>
      <c r="AO87" s="272"/>
      <c r="AP87" s="272"/>
      <c r="AQ87" s="272"/>
      <c r="AR87" s="272"/>
      <c r="AS87" s="272"/>
      <c r="AT87" s="272"/>
      <c r="AU87" s="272"/>
      <c r="AV87" s="272"/>
      <c r="AW87" s="272"/>
      <c r="AX87" s="272"/>
      <c r="AY87" s="272"/>
      <c r="AZ87" s="272"/>
      <c r="BA87" s="272"/>
      <c r="BB87" s="272"/>
      <c r="BC87" s="272"/>
      <c r="BD87" s="272"/>
      <c r="BE87" s="272"/>
      <c r="BF87" s="272"/>
      <c r="BG87" s="272"/>
      <c r="BH87" s="272"/>
      <c r="BI87" s="272"/>
      <c r="BJ87" s="272"/>
      <c r="BK87" s="272"/>
      <c r="BL87" s="272"/>
      <c r="BM87" s="272"/>
      <c r="BN87" s="272"/>
      <c r="BO87" s="272"/>
      <c r="BP87" s="272"/>
      <c r="BQ87" s="272"/>
      <c r="BR87" s="272"/>
      <c r="BS87" s="272"/>
      <c r="BT87" s="272"/>
      <c r="BU87" s="272"/>
      <c r="BV87" s="272"/>
      <c r="BW87" s="272"/>
      <c r="BX87" s="272"/>
      <c r="BY87" s="272"/>
      <c r="BZ87" s="272"/>
      <c r="CA87" s="272"/>
      <c r="CB87" s="272"/>
      <c r="CC87" s="272"/>
      <c r="CD87" s="272"/>
      <c r="CE87" s="272"/>
      <c r="CF87" s="272"/>
      <c r="CG87" s="272"/>
      <c r="CH87" s="272"/>
      <c r="CI87" s="272"/>
      <c r="CJ87" s="272"/>
      <c r="CK87" s="272"/>
      <c r="CL87" s="272"/>
      <c r="CM87" s="272"/>
      <c r="CN87" s="272"/>
      <c r="CO87" s="272"/>
      <c r="CP87" s="272"/>
      <c r="CQ87" s="272"/>
      <c r="CR87" s="272"/>
      <c r="CS87" s="272"/>
      <c r="CT87" s="272"/>
      <c r="CU87" s="272"/>
      <c r="CV87" s="272"/>
      <c r="CW87" s="272"/>
      <c r="CX87" s="272"/>
      <c r="CY87" s="272"/>
      <c r="CZ87" s="272"/>
      <c r="DA87" s="272"/>
      <c r="DB87" s="272"/>
      <c r="DC87" s="272"/>
      <c r="DD87" s="272"/>
      <c r="DE87" s="272"/>
      <c r="DF87" s="272"/>
      <c r="DG87" s="272"/>
      <c r="DH87" s="272"/>
      <c r="DI87" s="272"/>
      <c r="DJ87" s="272"/>
      <c r="DK87" s="272"/>
      <c r="DL87" s="272"/>
      <c r="DM87" s="272"/>
      <c r="DN87" s="272"/>
      <c r="DO87" s="272"/>
      <c r="DP87" s="272"/>
      <c r="DQ87" s="272"/>
      <c r="DR87" s="272"/>
      <c r="DS87" s="272"/>
      <c r="DT87" s="272"/>
      <c r="DU87" s="272"/>
      <c r="DV87" s="272"/>
      <c r="DW87" s="272"/>
      <c r="DX87" s="272"/>
      <c r="DY87" s="272"/>
      <c r="DZ87" s="272"/>
      <c r="EA87" s="272"/>
      <c r="EB87" s="272"/>
      <c r="EC87" s="272"/>
      <c r="ED87" s="272"/>
      <c r="EE87" s="272"/>
      <c r="EF87" s="272"/>
      <c r="EG87" s="272"/>
      <c r="EH87" s="272"/>
      <c r="EI87" s="272"/>
      <c r="EJ87" s="272"/>
      <c r="EK87" s="272"/>
      <c r="EL87" s="272"/>
      <c r="EM87" s="272"/>
      <c r="EN87" s="272"/>
      <c r="EO87" s="272"/>
      <c r="EP87" s="272"/>
      <c r="EQ87" s="272"/>
      <c r="ER87" s="272"/>
      <c r="ES87" s="272"/>
      <c r="ET87" s="272"/>
      <c r="EU87" s="272"/>
      <c r="EV87" s="272"/>
      <c r="EW87" s="272"/>
      <c r="EX87" s="272"/>
      <c r="EY87" s="272"/>
      <c r="EZ87" s="272"/>
      <c r="FA87" s="272"/>
      <c r="FB87" s="272"/>
      <c r="FC87" s="272"/>
      <c r="FD87" s="272"/>
      <c r="FE87" s="272"/>
      <c r="FF87" s="272"/>
      <c r="FG87" s="272"/>
      <c r="FH87" s="272"/>
      <c r="FI87" s="272"/>
      <c r="FJ87" s="272"/>
      <c r="FK87" s="272"/>
      <c r="FL87" s="272"/>
      <c r="FM87" s="272"/>
      <c r="FN87" s="272"/>
      <c r="FO87" s="272"/>
      <c r="FP87" s="272"/>
      <c r="FQ87" s="272"/>
      <c r="FR87" s="272"/>
      <c r="FS87" s="272"/>
      <c r="FT87" s="272"/>
      <c r="FU87" s="272"/>
      <c r="FV87" s="272"/>
      <c r="FW87" s="272"/>
      <c r="FX87" s="272"/>
      <c r="FY87" s="272"/>
      <c r="FZ87" s="272"/>
      <c r="GA87" s="272"/>
      <c r="GB87" s="272"/>
      <c r="GC87" s="272"/>
      <c r="GD87" s="272"/>
      <c r="GE87" s="272"/>
      <c r="GF87" s="272"/>
      <c r="GG87" s="272"/>
      <c r="GH87" s="272"/>
      <c r="GI87" s="272"/>
      <c r="GJ87" s="272"/>
      <c r="GK87" s="272"/>
      <c r="GL87" s="272"/>
      <c r="GM87" s="272"/>
      <c r="GN87" s="272"/>
      <c r="GO87" s="272"/>
      <c r="GP87" s="272"/>
      <c r="GQ87" s="272"/>
      <c r="GR87" s="272"/>
      <c r="GS87" s="272"/>
      <c r="GT87" s="272"/>
      <c r="GU87" s="272"/>
      <c r="GV87" s="272"/>
      <c r="GW87" s="272"/>
      <c r="GX87" s="272"/>
      <c r="GY87" s="272"/>
      <c r="GZ87" s="272"/>
      <c r="HA87" s="272"/>
      <c r="HB87" s="272"/>
      <c r="HC87" s="272"/>
      <c r="HD87" s="272"/>
      <c r="HE87" s="272"/>
      <c r="HF87" s="272"/>
      <c r="HG87" s="272"/>
      <c r="HH87" s="272"/>
      <c r="HI87" s="272"/>
      <c r="HJ87" s="272"/>
      <c r="HK87" s="272"/>
      <c r="HL87" s="272"/>
      <c r="HM87" s="272"/>
      <c r="HN87" s="272"/>
      <c r="HO87" s="272"/>
      <c r="HP87" s="272"/>
      <c r="HQ87" s="272"/>
      <c r="HR87" s="272"/>
      <c r="HS87" s="272"/>
      <c r="HT87" s="272"/>
      <c r="HU87" s="272"/>
      <c r="HV87" s="272"/>
      <c r="HW87" s="272"/>
      <c r="HX87" s="272"/>
      <c r="HY87" s="272"/>
      <c r="HZ87" s="272"/>
      <c r="IA87" s="272"/>
      <c r="IB87" s="272"/>
      <c r="IC87" s="272"/>
      <c r="ID87" s="272"/>
      <c r="IE87" s="272"/>
      <c r="IF87" s="272"/>
      <c r="IG87" s="272"/>
      <c r="IH87" s="272"/>
      <c r="II87" s="272"/>
      <c r="IJ87" s="272"/>
      <c r="IK87" s="272"/>
      <c r="IL87" s="272"/>
      <c r="IM87" s="272"/>
      <c r="IN87" s="272"/>
      <c r="IO87" s="272"/>
      <c r="IP87" s="272"/>
      <c r="IQ87" s="272"/>
      <c r="IR87" s="272"/>
      <c r="IS87" s="272"/>
      <c r="IT87" s="272"/>
      <c r="IU87" s="272"/>
      <c r="IV87" s="272"/>
    </row>
    <row r="88" spans="1:256" s="375" customFormat="1" ht="15" customHeight="1">
      <c r="A88" s="278"/>
      <c r="B88" s="278"/>
      <c r="C88" s="278"/>
      <c r="D88" s="299"/>
      <c r="E88" s="299"/>
      <c r="F88" s="299"/>
      <c r="G88" s="274"/>
      <c r="H88" s="274"/>
      <c r="I88" s="272"/>
      <c r="J88" s="273"/>
      <c r="K88" s="272"/>
      <c r="L88" s="272"/>
      <c r="M88" s="273"/>
      <c r="N88" s="272"/>
      <c r="O88" s="272"/>
      <c r="P88" s="272"/>
      <c r="Q88" s="272"/>
      <c r="R88" s="272"/>
      <c r="S88" s="272"/>
      <c r="T88" s="272"/>
      <c r="U88" s="272"/>
      <c r="V88" s="272"/>
      <c r="W88" s="272"/>
      <c r="X88" s="272"/>
      <c r="Y88" s="272"/>
      <c r="Z88" s="272"/>
      <c r="AA88" s="272"/>
      <c r="AB88" s="272"/>
      <c r="AC88" s="272"/>
      <c r="AD88" s="272"/>
      <c r="AE88" s="272"/>
      <c r="AF88" s="272"/>
      <c r="AG88" s="272"/>
      <c r="AH88" s="272"/>
      <c r="AI88" s="272"/>
      <c r="AJ88" s="272"/>
      <c r="AK88" s="272"/>
      <c r="AL88" s="272"/>
      <c r="AM88" s="272"/>
      <c r="AN88" s="272"/>
      <c r="AO88" s="272"/>
      <c r="AP88" s="272"/>
      <c r="AQ88" s="272"/>
      <c r="AR88" s="272"/>
      <c r="AS88" s="272"/>
      <c r="AT88" s="272"/>
      <c r="AU88" s="272"/>
      <c r="AV88" s="272"/>
      <c r="AW88" s="272"/>
      <c r="AX88" s="272"/>
      <c r="AY88" s="272"/>
      <c r="AZ88" s="272"/>
      <c r="BA88" s="272"/>
      <c r="BB88" s="272"/>
      <c r="BC88" s="272"/>
      <c r="BD88" s="272"/>
      <c r="BE88" s="272"/>
      <c r="BF88" s="272"/>
      <c r="BG88" s="272"/>
      <c r="BH88" s="272"/>
      <c r="BI88" s="272"/>
      <c r="BJ88" s="272"/>
      <c r="BK88" s="272"/>
      <c r="BL88" s="272"/>
      <c r="BM88" s="272"/>
      <c r="BN88" s="272"/>
      <c r="BO88" s="272"/>
      <c r="BP88" s="272"/>
      <c r="BQ88" s="272"/>
      <c r="BR88" s="272"/>
      <c r="BS88" s="272"/>
      <c r="BT88" s="272"/>
      <c r="BU88" s="272"/>
      <c r="BV88" s="272"/>
      <c r="BW88" s="272"/>
      <c r="BX88" s="272"/>
      <c r="BY88" s="272"/>
      <c r="BZ88" s="272"/>
      <c r="CA88" s="272"/>
      <c r="CB88" s="272"/>
      <c r="CC88" s="272"/>
      <c r="CD88" s="272"/>
      <c r="CE88" s="272"/>
      <c r="CF88" s="272"/>
      <c r="CG88" s="272"/>
      <c r="CH88" s="272"/>
      <c r="CI88" s="272"/>
      <c r="CJ88" s="272"/>
      <c r="CK88" s="272"/>
      <c r="CL88" s="272"/>
      <c r="CM88" s="272"/>
      <c r="CN88" s="272"/>
      <c r="CO88" s="272"/>
      <c r="CP88" s="272"/>
      <c r="CQ88" s="272"/>
      <c r="CR88" s="272"/>
      <c r="CS88" s="272"/>
      <c r="CT88" s="272"/>
      <c r="CU88" s="272"/>
      <c r="CV88" s="272"/>
      <c r="CW88" s="272"/>
      <c r="CX88" s="272"/>
      <c r="CY88" s="272"/>
      <c r="CZ88" s="272"/>
      <c r="DA88" s="272"/>
      <c r="DB88" s="272"/>
      <c r="DC88" s="272"/>
      <c r="DD88" s="272"/>
      <c r="DE88" s="272"/>
      <c r="DF88" s="272"/>
      <c r="DG88" s="272"/>
      <c r="DH88" s="272"/>
      <c r="DI88" s="272"/>
      <c r="DJ88" s="272"/>
      <c r="DK88" s="272"/>
      <c r="DL88" s="272"/>
      <c r="DM88" s="272"/>
      <c r="DN88" s="272"/>
      <c r="DO88" s="272"/>
      <c r="DP88" s="272"/>
      <c r="DQ88" s="272"/>
      <c r="DR88" s="272"/>
      <c r="DS88" s="272"/>
      <c r="DT88" s="272"/>
      <c r="DU88" s="272"/>
      <c r="DV88" s="272"/>
      <c r="DW88" s="272"/>
      <c r="DX88" s="272"/>
      <c r="DY88" s="272"/>
      <c r="DZ88" s="272"/>
      <c r="EA88" s="272"/>
      <c r="EB88" s="272"/>
      <c r="EC88" s="272"/>
      <c r="ED88" s="272"/>
      <c r="EE88" s="272"/>
      <c r="EF88" s="272"/>
      <c r="EG88" s="272"/>
      <c r="EH88" s="272"/>
      <c r="EI88" s="272"/>
      <c r="EJ88" s="272"/>
      <c r="EK88" s="272"/>
      <c r="EL88" s="272"/>
      <c r="EM88" s="272"/>
      <c r="EN88" s="272"/>
      <c r="EO88" s="272"/>
      <c r="EP88" s="272"/>
      <c r="EQ88" s="272"/>
      <c r="ER88" s="272"/>
      <c r="ES88" s="272"/>
      <c r="ET88" s="272"/>
      <c r="EU88" s="272"/>
      <c r="EV88" s="272"/>
      <c r="EW88" s="272"/>
      <c r="EX88" s="272"/>
      <c r="EY88" s="272"/>
      <c r="EZ88" s="272"/>
      <c r="FA88" s="272"/>
      <c r="FB88" s="272"/>
      <c r="FC88" s="272"/>
      <c r="FD88" s="272"/>
      <c r="FE88" s="272"/>
      <c r="FF88" s="272"/>
      <c r="FG88" s="272"/>
      <c r="FH88" s="272"/>
      <c r="FI88" s="272"/>
      <c r="FJ88" s="272"/>
      <c r="FK88" s="272"/>
      <c r="FL88" s="272"/>
      <c r="FM88" s="272"/>
      <c r="FN88" s="272"/>
      <c r="FO88" s="272"/>
      <c r="FP88" s="272"/>
      <c r="FQ88" s="272"/>
      <c r="FR88" s="272"/>
      <c r="FS88" s="272"/>
      <c r="FT88" s="272"/>
      <c r="FU88" s="272"/>
      <c r="FV88" s="272"/>
      <c r="FW88" s="272"/>
      <c r="FX88" s="272"/>
      <c r="FY88" s="272"/>
      <c r="FZ88" s="272"/>
      <c r="GA88" s="272"/>
      <c r="GB88" s="272"/>
      <c r="GC88" s="272"/>
      <c r="GD88" s="272"/>
      <c r="GE88" s="272"/>
      <c r="GF88" s="272"/>
      <c r="GG88" s="272"/>
      <c r="GH88" s="272"/>
      <c r="GI88" s="272"/>
      <c r="GJ88" s="272"/>
      <c r="GK88" s="272"/>
      <c r="GL88" s="272"/>
      <c r="GM88" s="272"/>
      <c r="GN88" s="272"/>
      <c r="GO88" s="272"/>
      <c r="GP88" s="272"/>
      <c r="GQ88" s="272"/>
      <c r="GR88" s="272"/>
      <c r="GS88" s="272"/>
      <c r="GT88" s="272"/>
      <c r="GU88" s="272"/>
      <c r="GV88" s="272"/>
      <c r="GW88" s="272"/>
      <c r="GX88" s="272"/>
      <c r="GY88" s="272"/>
      <c r="GZ88" s="272"/>
      <c r="HA88" s="272"/>
      <c r="HB88" s="272"/>
      <c r="HC88" s="272"/>
      <c r="HD88" s="272"/>
      <c r="HE88" s="272"/>
      <c r="HF88" s="272"/>
      <c r="HG88" s="272"/>
      <c r="HH88" s="272"/>
      <c r="HI88" s="272"/>
      <c r="HJ88" s="272"/>
      <c r="HK88" s="272"/>
      <c r="HL88" s="272"/>
      <c r="HM88" s="272"/>
      <c r="HN88" s="272"/>
      <c r="HO88" s="272"/>
      <c r="HP88" s="272"/>
      <c r="HQ88" s="272"/>
      <c r="HR88" s="272"/>
      <c r="HS88" s="272"/>
      <c r="HT88" s="272"/>
      <c r="HU88" s="272"/>
      <c r="HV88" s="272"/>
      <c r="HW88" s="272"/>
      <c r="HX88" s="272"/>
      <c r="HY88" s="272"/>
      <c r="HZ88" s="272"/>
      <c r="IA88" s="272"/>
      <c r="IB88" s="272"/>
      <c r="IC88" s="272"/>
      <c r="ID88" s="272"/>
      <c r="IE88" s="272"/>
      <c r="IF88" s="272"/>
      <c r="IG88" s="272"/>
      <c r="IH88" s="272"/>
      <c r="II88" s="272"/>
      <c r="IJ88" s="272"/>
      <c r="IK88" s="272"/>
      <c r="IL88" s="272"/>
      <c r="IM88" s="272"/>
      <c r="IN88" s="272"/>
      <c r="IO88" s="272"/>
      <c r="IP88" s="272"/>
      <c r="IQ88" s="272"/>
      <c r="IR88" s="272"/>
      <c r="IS88" s="272"/>
      <c r="IT88" s="272"/>
      <c r="IU88" s="272"/>
      <c r="IV88" s="272"/>
    </row>
    <row r="89" spans="1:256" s="375" customFormat="1" ht="15" customHeight="1">
      <c r="A89" s="278"/>
      <c r="B89" s="278"/>
      <c r="C89" s="278"/>
      <c r="D89" s="299"/>
      <c r="E89" s="299"/>
      <c r="F89" s="299"/>
      <c r="G89" s="274"/>
      <c r="H89" s="274"/>
      <c r="I89" s="272"/>
      <c r="J89" s="273"/>
      <c r="K89" s="272"/>
      <c r="L89" s="272"/>
      <c r="M89" s="273"/>
      <c r="N89" s="272"/>
      <c r="O89" s="272"/>
      <c r="P89" s="272"/>
      <c r="Q89" s="272"/>
      <c r="R89" s="272"/>
      <c r="S89" s="272"/>
      <c r="T89" s="272"/>
      <c r="U89" s="272"/>
      <c r="V89" s="272"/>
      <c r="W89" s="272"/>
      <c r="X89" s="272"/>
      <c r="Y89" s="272"/>
      <c r="Z89" s="272"/>
      <c r="AA89" s="272"/>
      <c r="AB89" s="272"/>
      <c r="AC89" s="272"/>
      <c r="AD89" s="272"/>
      <c r="AE89" s="272"/>
      <c r="AF89" s="272"/>
      <c r="AG89" s="272"/>
      <c r="AH89" s="272"/>
      <c r="AI89" s="272"/>
      <c r="AJ89" s="272"/>
      <c r="AK89" s="272"/>
      <c r="AL89" s="272"/>
      <c r="AM89" s="272"/>
      <c r="AN89" s="272"/>
      <c r="AO89" s="272"/>
      <c r="AP89" s="272"/>
      <c r="AQ89" s="272"/>
      <c r="AR89" s="272"/>
      <c r="AS89" s="272"/>
      <c r="AT89" s="272"/>
      <c r="AU89" s="272"/>
      <c r="AV89" s="272"/>
      <c r="AW89" s="272"/>
      <c r="AX89" s="272"/>
      <c r="AY89" s="272"/>
      <c r="AZ89" s="272"/>
      <c r="BA89" s="272"/>
      <c r="BB89" s="272"/>
      <c r="BC89" s="272"/>
      <c r="BD89" s="272"/>
      <c r="BE89" s="272"/>
      <c r="BF89" s="272"/>
      <c r="BG89" s="272"/>
      <c r="BH89" s="272"/>
      <c r="BI89" s="272"/>
      <c r="BJ89" s="272"/>
      <c r="BK89" s="272"/>
      <c r="BL89" s="272"/>
      <c r="BM89" s="272"/>
      <c r="BN89" s="272"/>
      <c r="BO89" s="272"/>
      <c r="BP89" s="272"/>
      <c r="BQ89" s="272"/>
      <c r="BR89" s="272"/>
      <c r="BS89" s="272"/>
      <c r="BT89" s="272"/>
      <c r="BU89" s="272"/>
      <c r="BV89" s="272"/>
      <c r="BW89" s="272"/>
      <c r="BX89" s="272"/>
      <c r="BY89" s="272"/>
      <c r="BZ89" s="272"/>
      <c r="CA89" s="272"/>
      <c r="CB89" s="272"/>
      <c r="CC89" s="272"/>
      <c r="CD89" s="272"/>
      <c r="CE89" s="272"/>
      <c r="CF89" s="272"/>
      <c r="CG89" s="272"/>
      <c r="CH89" s="272"/>
      <c r="CI89" s="272"/>
      <c r="CJ89" s="272"/>
      <c r="CK89" s="272"/>
      <c r="CL89" s="272"/>
      <c r="CM89" s="272"/>
      <c r="CN89" s="272"/>
      <c r="CO89" s="272"/>
      <c r="CP89" s="272"/>
      <c r="CQ89" s="272"/>
      <c r="CR89" s="272"/>
      <c r="CS89" s="272"/>
      <c r="CT89" s="272"/>
      <c r="CU89" s="272"/>
      <c r="CV89" s="272"/>
      <c r="CW89" s="272"/>
      <c r="CX89" s="272"/>
      <c r="CY89" s="272"/>
      <c r="CZ89" s="272"/>
      <c r="DA89" s="272"/>
      <c r="DB89" s="272"/>
      <c r="DC89" s="272"/>
      <c r="DD89" s="272"/>
      <c r="DE89" s="272"/>
      <c r="DF89" s="272"/>
      <c r="DG89" s="272"/>
      <c r="DH89" s="272"/>
      <c r="DI89" s="272"/>
      <c r="DJ89" s="272"/>
      <c r="DK89" s="272"/>
      <c r="DL89" s="272"/>
      <c r="DM89" s="272"/>
      <c r="DN89" s="272"/>
      <c r="DO89" s="272"/>
      <c r="DP89" s="272"/>
      <c r="DQ89" s="272"/>
      <c r="DR89" s="272"/>
      <c r="DS89" s="272"/>
      <c r="DT89" s="272"/>
      <c r="DU89" s="272"/>
      <c r="DV89" s="272"/>
      <c r="DW89" s="272"/>
      <c r="DX89" s="272"/>
      <c r="DY89" s="272"/>
      <c r="DZ89" s="272"/>
      <c r="EA89" s="272"/>
      <c r="EB89" s="272"/>
      <c r="EC89" s="272"/>
      <c r="ED89" s="272"/>
      <c r="EE89" s="272"/>
      <c r="EF89" s="272"/>
      <c r="EG89" s="272"/>
      <c r="EH89" s="272"/>
      <c r="EI89" s="272"/>
      <c r="EJ89" s="272"/>
      <c r="EK89" s="272"/>
      <c r="EL89" s="272"/>
      <c r="EM89" s="272"/>
      <c r="EN89" s="272"/>
      <c r="EO89" s="272"/>
      <c r="EP89" s="272"/>
      <c r="EQ89" s="272"/>
      <c r="ER89" s="272"/>
      <c r="ES89" s="272"/>
      <c r="ET89" s="272"/>
      <c r="EU89" s="272"/>
      <c r="EV89" s="272"/>
      <c r="EW89" s="272"/>
      <c r="EX89" s="272"/>
      <c r="EY89" s="272"/>
      <c r="EZ89" s="272"/>
      <c r="FA89" s="272"/>
      <c r="FB89" s="272"/>
      <c r="FC89" s="272"/>
      <c r="FD89" s="272"/>
      <c r="FE89" s="272"/>
      <c r="FF89" s="272"/>
      <c r="FG89" s="272"/>
      <c r="FH89" s="272"/>
      <c r="FI89" s="272"/>
      <c r="FJ89" s="272"/>
      <c r="FK89" s="272"/>
      <c r="FL89" s="272"/>
      <c r="FM89" s="272"/>
      <c r="FN89" s="272"/>
      <c r="FO89" s="272"/>
      <c r="FP89" s="272"/>
      <c r="FQ89" s="272"/>
      <c r="FR89" s="272"/>
      <c r="FS89" s="272"/>
      <c r="FT89" s="272"/>
      <c r="FU89" s="272"/>
      <c r="FV89" s="272"/>
      <c r="FW89" s="272"/>
      <c r="FX89" s="272"/>
      <c r="FY89" s="272"/>
      <c r="FZ89" s="272"/>
      <c r="GA89" s="272"/>
      <c r="GB89" s="272"/>
      <c r="GC89" s="272"/>
      <c r="GD89" s="272"/>
      <c r="GE89" s="272"/>
      <c r="GF89" s="272"/>
      <c r="GG89" s="272"/>
      <c r="GH89" s="272"/>
      <c r="GI89" s="272"/>
      <c r="GJ89" s="272"/>
      <c r="GK89" s="272"/>
      <c r="GL89" s="272"/>
      <c r="GM89" s="272"/>
      <c r="GN89" s="272"/>
      <c r="GO89" s="272"/>
      <c r="GP89" s="272"/>
      <c r="GQ89" s="272"/>
      <c r="GR89" s="272"/>
      <c r="GS89" s="272"/>
      <c r="GT89" s="272"/>
      <c r="GU89" s="272"/>
      <c r="GV89" s="272"/>
      <c r="GW89" s="272"/>
      <c r="GX89" s="272"/>
      <c r="GY89" s="272"/>
      <c r="GZ89" s="272"/>
      <c r="HA89" s="272"/>
      <c r="HB89" s="272"/>
      <c r="HC89" s="272"/>
      <c r="HD89" s="272"/>
      <c r="HE89" s="272"/>
      <c r="HF89" s="272"/>
      <c r="HG89" s="272"/>
      <c r="HH89" s="272"/>
      <c r="HI89" s="272"/>
      <c r="HJ89" s="272"/>
      <c r="HK89" s="272"/>
      <c r="HL89" s="272"/>
      <c r="HM89" s="272"/>
      <c r="HN89" s="272"/>
      <c r="HO89" s="272"/>
      <c r="HP89" s="272"/>
      <c r="HQ89" s="272"/>
      <c r="HR89" s="272"/>
      <c r="HS89" s="272"/>
      <c r="HT89" s="272"/>
      <c r="HU89" s="272"/>
      <c r="HV89" s="272"/>
      <c r="HW89" s="272"/>
      <c r="HX89" s="272"/>
      <c r="HY89" s="272"/>
      <c r="HZ89" s="272"/>
      <c r="IA89" s="272"/>
      <c r="IB89" s="272"/>
      <c r="IC89" s="272"/>
      <c r="ID89" s="272"/>
      <c r="IE89" s="272"/>
      <c r="IF89" s="272"/>
      <c r="IG89" s="272"/>
      <c r="IH89" s="272"/>
      <c r="II89" s="272"/>
      <c r="IJ89" s="272"/>
      <c r="IK89" s="272"/>
      <c r="IL89" s="272"/>
      <c r="IM89" s="272"/>
      <c r="IN89" s="272"/>
      <c r="IO89" s="272"/>
      <c r="IP89" s="272"/>
      <c r="IQ89" s="272"/>
      <c r="IR89" s="272"/>
      <c r="IS89" s="272"/>
      <c r="IT89" s="272"/>
      <c r="IU89" s="272"/>
      <c r="IV89" s="272"/>
    </row>
    <row r="90" spans="1:256" s="375" customFormat="1" ht="15" customHeight="1">
      <c r="A90" s="278"/>
      <c r="B90" s="278"/>
      <c r="C90" s="278"/>
      <c r="D90" s="299"/>
      <c r="E90" s="299"/>
      <c r="F90" s="299"/>
      <c r="G90" s="274"/>
      <c r="H90" s="274"/>
      <c r="I90" s="272"/>
      <c r="J90" s="273"/>
      <c r="K90" s="272"/>
      <c r="L90" s="272"/>
      <c r="M90" s="273"/>
      <c r="N90" s="272"/>
      <c r="O90" s="272"/>
      <c r="P90" s="272"/>
      <c r="Q90" s="272"/>
      <c r="R90" s="272"/>
      <c r="S90" s="272"/>
      <c r="T90" s="272"/>
      <c r="U90" s="272"/>
      <c r="V90" s="272"/>
      <c r="W90" s="272"/>
      <c r="X90" s="272"/>
      <c r="Y90" s="272"/>
      <c r="Z90" s="272"/>
      <c r="AA90" s="272"/>
      <c r="AB90" s="272"/>
      <c r="AC90" s="272"/>
      <c r="AD90" s="272"/>
      <c r="AE90" s="272"/>
      <c r="AF90" s="272"/>
      <c r="AG90" s="272"/>
      <c r="AH90" s="272"/>
      <c r="AI90" s="272"/>
      <c r="AJ90" s="272"/>
      <c r="AK90" s="272"/>
      <c r="AL90" s="272"/>
      <c r="AM90" s="272"/>
      <c r="AN90" s="272"/>
      <c r="AO90" s="272"/>
      <c r="AP90" s="272"/>
      <c r="AQ90" s="272"/>
      <c r="AR90" s="272"/>
      <c r="AS90" s="272"/>
      <c r="AT90" s="272"/>
      <c r="AU90" s="272"/>
      <c r="AV90" s="272"/>
      <c r="AW90" s="272"/>
      <c r="AX90" s="272"/>
      <c r="AY90" s="272"/>
      <c r="AZ90" s="272"/>
      <c r="BA90" s="272"/>
      <c r="BB90" s="272"/>
      <c r="BC90" s="272"/>
      <c r="BD90" s="272"/>
      <c r="BE90" s="272"/>
      <c r="BF90" s="272"/>
      <c r="BG90" s="272"/>
      <c r="BH90" s="272"/>
      <c r="BI90" s="272"/>
      <c r="BJ90" s="272"/>
      <c r="BK90" s="272"/>
      <c r="BL90" s="272"/>
      <c r="BM90" s="272"/>
      <c r="BN90" s="272"/>
      <c r="BO90" s="272"/>
      <c r="BP90" s="272"/>
      <c r="BQ90" s="272"/>
      <c r="BR90" s="272"/>
      <c r="BS90" s="272"/>
      <c r="BT90" s="272"/>
      <c r="BU90" s="272"/>
      <c r="BV90" s="272"/>
      <c r="BW90" s="272"/>
      <c r="BX90" s="272"/>
      <c r="BY90" s="272"/>
      <c r="BZ90" s="272"/>
      <c r="CA90" s="272"/>
      <c r="CB90" s="272"/>
      <c r="CC90" s="272"/>
      <c r="CD90" s="272"/>
      <c r="CE90" s="272"/>
      <c r="CF90" s="272"/>
      <c r="CG90" s="272"/>
      <c r="CH90" s="272"/>
      <c r="CI90" s="272"/>
      <c r="CJ90" s="272"/>
      <c r="CK90" s="272"/>
      <c r="CL90" s="272"/>
      <c r="CM90" s="272"/>
      <c r="CN90" s="272"/>
      <c r="CO90" s="272"/>
      <c r="CP90" s="272"/>
      <c r="CQ90" s="272"/>
      <c r="CR90" s="272"/>
      <c r="CS90" s="272"/>
      <c r="CT90" s="272"/>
      <c r="CU90" s="272"/>
      <c r="CV90" s="272"/>
      <c r="CW90" s="272"/>
      <c r="CX90" s="272"/>
      <c r="CY90" s="272"/>
      <c r="CZ90" s="272"/>
      <c r="DA90" s="272"/>
      <c r="DB90" s="272"/>
      <c r="DC90" s="272"/>
      <c r="DD90" s="272"/>
      <c r="DE90" s="272"/>
      <c r="DF90" s="272"/>
      <c r="DG90" s="272"/>
      <c r="DH90" s="272"/>
      <c r="DI90" s="272"/>
      <c r="DJ90" s="272"/>
      <c r="DK90" s="272"/>
      <c r="DL90" s="272"/>
      <c r="DM90" s="272"/>
      <c r="DN90" s="272"/>
      <c r="DO90" s="272"/>
      <c r="DP90" s="272"/>
      <c r="DQ90" s="272"/>
      <c r="DR90" s="272"/>
      <c r="DS90" s="272"/>
      <c r="DT90" s="272"/>
      <c r="DU90" s="272"/>
      <c r="DV90" s="272"/>
      <c r="DW90" s="272"/>
      <c r="DX90" s="272"/>
      <c r="DY90" s="272"/>
      <c r="DZ90" s="272"/>
      <c r="EA90" s="272"/>
      <c r="EB90" s="272"/>
      <c r="EC90" s="272"/>
      <c r="ED90" s="272"/>
      <c r="EE90" s="272"/>
      <c r="EF90" s="272"/>
      <c r="EG90" s="272"/>
      <c r="EH90" s="272"/>
      <c r="EI90" s="272"/>
      <c r="EJ90" s="272"/>
      <c r="EK90" s="272"/>
      <c r="EL90" s="272"/>
      <c r="EM90" s="272"/>
      <c r="EN90" s="272"/>
      <c r="EO90" s="272"/>
      <c r="EP90" s="272"/>
      <c r="EQ90" s="272"/>
      <c r="ER90" s="272"/>
      <c r="ES90" s="272"/>
      <c r="ET90" s="272"/>
      <c r="EU90" s="272"/>
      <c r="EV90" s="272"/>
      <c r="EW90" s="272"/>
      <c r="EX90" s="272"/>
      <c r="EY90" s="272"/>
      <c r="EZ90" s="272"/>
      <c r="FA90" s="272"/>
      <c r="FB90" s="272"/>
      <c r="FC90" s="272"/>
      <c r="FD90" s="272"/>
      <c r="FE90" s="272"/>
      <c r="FF90" s="272"/>
      <c r="FG90" s="272"/>
      <c r="FH90" s="272"/>
      <c r="FI90" s="272"/>
      <c r="FJ90" s="272"/>
      <c r="FK90" s="272"/>
      <c r="FL90" s="272"/>
      <c r="FM90" s="272"/>
      <c r="FN90" s="272"/>
      <c r="FO90" s="272"/>
      <c r="FP90" s="272"/>
      <c r="FQ90" s="272"/>
      <c r="FR90" s="272"/>
      <c r="FS90" s="272"/>
      <c r="FT90" s="272"/>
      <c r="FU90" s="272"/>
      <c r="FV90" s="272"/>
      <c r="FW90" s="272"/>
      <c r="FX90" s="272"/>
      <c r="FY90" s="272"/>
      <c r="FZ90" s="272"/>
      <c r="GA90" s="272"/>
      <c r="GB90" s="272"/>
      <c r="GC90" s="272"/>
      <c r="GD90" s="272"/>
      <c r="GE90" s="272"/>
      <c r="GF90" s="272"/>
      <c r="GG90" s="272"/>
      <c r="GH90" s="272"/>
      <c r="GI90" s="272"/>
      <c r="GJ90" s="272"/>
      <c r="GK90" s="272"/>
      <c r="GL90" s="272"/>
      <c r="GM90" s="272"/>
      <c r="GN90" s="272"/>
      <c r="GO90" s="272"/>
      <c r="GP90" s="272"/>
      <c r="GQ90" s="272"/>
      <c r="GR90" s="272"/>
      <c r="GS90" s="272"/>
      <c r="GT90" s="272"/>
      <c r="GU90" s="272"/>
      <c r="GV90" s="272"/>
      <c r="GW90" s="272"/>
      <c r="GX90" s="272"/>
      <c r="GY90" s="272"/>
      <c r="GZ90" s="272"/>
      <c r="HA90" s="272"/>
      <c r="HB90" s="272"/>
      <c r="HC90" s="272"/>
      <c r="HD90" s="272"/>
      <c r="HE90" s="272"/>
      <c r="HF90" s="272"/>
      <c r="HG90" s="272"/>
      <c r="HH90" s="272"/>
      <c r="HI90" s="272"/>
      <c r="HJ90" s="272"/>
      <c r="HK90" s="272"/>
      <c r="HL90" s="272"/>
      <c r="HM90" s="272"/>
      <c r="HN90" s="272"/>
      <c r="HO90" s="272"/>
      <c r="HP90" s="272"/>
      <c r="HQ90" s="272"/>
      <c r="HR90" s="272"/>
      <c r="HS90" s="272"/>
      <c r="HT90" s="272"/>
      <c r="HU90" s="272"/>
      <c r="HV90" s="272"/>
      <c r="HW90" s="272"/>
      <c r="HX90" s="272"/>
      <c r="HY90" s="272"/>
      <c r="HZ90" s="272"/>
      <c r="IA90" s="272"/>
      <c r="IB90" s="272"/>
      <c r="IC90" s="272"/>
      <c r="ID90" s="272"/>
      <c r="IE90" s="272"/>
      <c r="IF90" s="272"/>
      <c r="IG90" s="272"/>
      <c r="IH90" s="272"/>
      <c r="II90" s="272"/>
      <c r="IJ90" s="272"/>
      <c r="IK90" s="272"/>
      <c r="IL90" s="272"/>
      <c r="IM90" s="272"/>
      <c r="IN90" s="272"/>
      <c r="IO90" s="272"/>
      <c r="IP90" s="272"/>
      <c r="IQ90" s="272"/>
      <c r="IR90" s="272"/>
      <c r="IS90" s="272"/>
      <c r="IT90" s="272"/>
      <c r="IU90" s="272"/>
      <c r="IV90" s="272"/>
    </row>
    <row r="91" spans="1:256" s="375" customFormat="1" ht="15" customHeight="1">
      <c r="A91" s="278"/>
      <c r="B91" s="278"/>
      <c r="C91" s="278"/>
      <c r="D91" s="299"/>
      <c r="E91" s="299"/>
      <c r="F91" s="299"/>
      <c r="G91" s="274"/>
      <c r="H91" s="274"/>
      <c r="I91" s="272"/>
      <c r="J91" s="273"/>
      <c r="K91" s="272"/>
      <c r="L91" s="272"/>
      <c r="M91" s="273"/>
      <c r="N91" s="272"/>
      <c r="O91" s="272"/>
      <c r="P91" s="272"/>
      <c r="Q91" s="272"/>
      <c r="R91" s="272"/>
      <c r="S91" s="272"/>
      <c r="T91" s="272"/>
      <c r="U91" s="272"/>
      <c r="V91" s="272"/>
      <c r="W91" s="272"/>
      <c r="X91" s="272"/>
      <c r="Y91" s="272"/>
      <c r="Z91" s="272"/>
      <c r="AA91" s="272"/>
      <c r="AB91" s="272"/>
      <c r="AC91" s="272"/>
      <c r="AD91" s="272"/>
      <c r="AE91" s="272"/>
      <c r="AF91" s="272"/>
      <c r="AG91" s="272"/>
      <c r="AH91" s="272"/>
      <c r="AI91" s="272"/>
      <c r="AJ91" s="272"/>
      <c r="AK91" s="272"/>
      <c r="AL91" s="272"/>
      <c r="AM91" s="272"/>
      <c r="AN91" s="272"/>
      <c r="AO91" s="272"/>
      <c r="AP91" s="272"/>
      <c r="AQ91" s="272"/>
      <c r="AR91" s="272"/>
      <c r="AS91" s="272"/>
      <c r="AT91" s="272"/>
      <c r="AU91" s="272"/>
      <c r="AV91" s="272"/>
      <c r="AW91" s="272"/>
      <c r="AX91" s="272"/>
      <c r="AY91" s="272"/>
      <c r="AZ91" s="272"/>
      <c r="BA91" s="272"/>
      <c r="BB91" s="272"/>
      <c r="BC91" s="272"/>
      <c r="BD91" s="272"/>
      <c r="BE91" s="272"/>
      <c r="BF91" s="272"/>
      <c r="BG91" s="272"/>
      <c r="BH91" s="272"/>
      <c r="BI91" s="272"/>
      <c r="BJ91" s="272"/>
      <c r="BK91" s="272"/>
      <c r="BL91" s="272"/>
      <c r="BM91" s="272"/>
      <c r="BN91" s="272"/>
      <c r="BO91" s="272"/>
      <c r="BP91" s="272"/>
      <c r="BQ91" s="272"/>
      <c r="BR91" s="272"/>
      <c r="BS91" s="272"/>
      <c r="BT91" s="272"/>
      <c r="BU91" s="272"/>
      <c r="BV91" s="272"/>
      <c r="BW91" s="272"/>
      <c r="BX91" s="272"/>
      <c r="BY91" s="272"/>
      <c r="BZ91" s="272"/>
      <c r="CA91" s="272"/>
      <c r="CB91" s="272"/>
      <c r="CC91" s="272"/>
      <c r="CD91" s="272"/>
      <c r="CE91" s="272"/>
      <c r="CF91" s="272"/>
      <c r="CG91" s="272"/>
      <c r="CH91" s="272"/>
      <c r="CI91" s="272"/>
      <c r="CJ91" s="272"/>
      <c r="CK91" s="272"/>
      <c r="CL91" s="272"/>
      <c r="CM91" s="272"/>
      <c r="CN91" s="272"/>
      <c r="CO91" s="272"/>
      <c r="CP91" s="272"/>
      <c r="CQ91" s="272"/>
      <c r="CR91" s="272"/>
      <c r="CS91" s="272"/>
      <c r="CT91" s="272"/>
      <c r="CU91" s="272"/>
      <c r="CV91" s="272"/>
      <c r="CW91" s="272"/>
      <c r="CX91" s="272"/>
      <c r="CY91" s="272"/>
      <c r="CZ91" s="272"/>
      <c r="DA91" s="272"/>
      <c r="DB91" s="272"/>
      <c r="DC91" s="272"/>
      <c r="DD91" s="272"/>
      <c r="DE91" s="272"/>
      <c r="DF91" s="272"/>
      <c r="DG91" s="272"/>
      <c r="DH91" s="272"/>
      <c r="DI91" s="272"/>
      <c r="DJ91" s="272"/>
      <c r="DK91" s="272"/>
      <c r="DL91" s="272"/>
      <c r="DM91" s="272"/>
      <c r="DN91" s="272"/>
      <c r="DO91" s="272"/>
      <c r="DP91" s="272"/>
      <c r="DQ91" s="272"/>
      <c r="DR91" s="272"/>
      <c r="DS91" s="272"/>
      <c r="DT91" s="272"/>
      <c r="DU91" s="272"/>
      <c r="DV91" s="272"/>
      <c r="DW91" s="272"/>
      <c r="DX91" s="272"/>
      <c r="DY91" s="272"/>
      <c r="DZ91" s="272"/>
      <c r="EA91" s="272"/>
      <c r="EB91" s="272"/>
      <c r="EC91" s="272"/>
      <c r="ED91" s="272"/>
      <c r="EE91" s="272"/>
      <c r="EF91" s="272"/>
      <c r="EG91" s="272"/>
      <c r="EH91" s="272"/>
      <c r="EI91" s="272"/>
      <c r="EJ91" s="272"/>
      <c r="EK91" s="272"/>
      <c r="EL91" s="272"/>
      <c r="EM91" s="272"/>
      <c r="EN91" s="272"/>
      <c r="EO91" s="272"/>
      <c r="EP91" s="272"/>
      <c r="EQ91" s="272"/>
      <c r="ER91" s="272"/>
      <c r="ES91" s="272"/>
      <c r="ET91" s="272"/>
      <c r="EU91" s="272"/>
      <c r="EV91" s="272"/>
      <c r="EW91" s="272"/>
      <c r="EX91" s="272"/>
      <c r="EY91" s="272"/>
      <c r="EZ91" s="272"/>
      <c r="FA91" s="272"/>
      <c r="FB91" s="272"/>
      <c r="FC91" s="272"/>
      <c r="FD91" s="272"/>
      <c r="FE91" s="272"/>
      <c r="FF91" s="272"/>
      <c r="FG91" s="272"/>
      <c r="FH91" s="272"/>
      <c r="FI91" s="272"/>
      <c r="FJ91" s="272"/>
      <c r="FK91" s="272"/>
      <c r="FL91" s="272"/>
      <c r="FM91" s="272"/>
      <c r="FN91" s="272"/>
      <c r="FO91" s="272"/>
      <c r="FP91" s="272"/>
      <c r="FQ91" s="272"/>
      <c r="FR91" s="272"/>
      <c r="FS91" s="272"/>
      <c r="FT91" s="272"/>
      <c r="FU91" s="272"/>
      <c r="FV91" s="272"/>
      <c r="FW91" s="272"/>
      <c r="FX91" s="272"/>
      <c r="FY91" s="272"/>
      <c r="FZ91" s="272"/>
      <c r="GA91" s="272"/>
      <c r="GB91" s="272"/>
      <c r="GC91" s="272"/>
      <c r="GD91" s="272"/>
      <c r="GE91" s="272"/>
      <c r="GF91" s="272"/>
      <c r="GG91" s="272"/>
      <c r="GH91" s="272"/>
      <c r="GI91" s="272"/>
      <c r="GJ91" s="272"/>
      <c r="GK91" s="272"/>
      <c r="GL91" s="272"/>
      <c r="GM91" s="272"/>
      <c r="GN91" s="272"/>
      <c r="GO91" s="272"/>
      <c r="GP91" s="272"/>
      <c r="GQ91" s="272"/>
      <c r="GR91" s="272"/>
      <c r="GS91" s="272"/>
      <c r="GT91" s="272"/>
      <c r="GU91" s="272"/>
      <c r="GV91" s="272"/>
      <c r="GW91" s="272"/>
      <c r="GX91" s="272"/>
      <c r="GY91" s="272"/>
      <c r="GZ91" s="272"/>
      <c r="HA91" s="272"/>
      <c r="HB91" s="272"/>
      <c r="HC91" s="272"/>
      <c r="HD91" s="272"/>
      <c r="HE91" s="272"/>
      <c r="HF91" s="272"/>
      <c r="HG91" s="272"/>
      <c r="HH91" s="272"/>
      <c r="HI91" s="272"/>
      <c r="HJ91" s="272"/>
      <c r="HK91" s="272"/>
      <c r="HL91" s="272"/>
      <c r="HM91" s="272"/>
      <c r="HN91" s="272"/>
      <c r="HO91" s="272"/>
      <c r="HP91" s="272"/>
      <c r="HQ91" s="272"/>
      <c r="HR91" s="272"/>
      <c r="HS91" s="272"/>
      <c r="HT91" s="272"/>
      <c r="HU91" s="272"/>
      <c r="HV91" s="272"/>
      <c r="HW91" s="272"/>
      <c r="HX91" s="272"/>
      <c r="HY91" s="272"/>
      <c r="HZ91" s="272"/>
      <c r="IA91" s="272"/>
      <c r="IB91" s="272"/>
      <c r="IC91" s="272"/>
      <c r="ID91" s="272"/>
      <c r="IE91" s="272"/>
      <c r="IF91" s="272"/>
      <c r="IG91" s="272"/>
      <c r="IH91" s="272"/>
      <c r="II91" s="272"/>
      <c r="IJ91" s="272"/>
      <c r="IK91" s="272"/>
      <c r="IL91" s="272"/>
      <c r="IM91" s="272"/>
      <c r="IN91" s="272"/>
      <c r="IO91" s="272"/>
      <c r="IP91" s="272"/>
      <c r="IQ91" s="272"/>
      <c r="IR91" s="272"/>
      <c r="IS91" s="272"/>
      <c r="IT91" s="272"/>
      <c r="IU91" s="272"/>
      <c r="IV91" s="272"/>
    </row>
    <row r="92" spans="1:256" s="375" customFormat="1" ht="15" customHeight="1">
      <c r="A92" s="278"/>
      <c r="B92" s="278"/>
      <c r="C92" s="278"/>
      <c r="D92" s="299"/>
      <c r="E92" s="299"/>
      <c r="F92" s="299"/>
      <c r="G92" s="274"/>
      <c r="H92" s="274"/>
      <c r="I92" s="272"/>
      <c r="J92" s="273"/>
      <c r="K92" s="272"/>
      <c r="L92" s="272"/>
      <c r="M92" s="273"/>
      <c r="N92" s="272"/>
      <c r="O92" s="272"/>
      <c r="P92" s="272"/>
      <c r="Q92" s="272"/>
      <c r="R92" s="272"/>
      <c r="S92" s="272"/>
      <c r="T92" s="272"/>
      <c r="U92" s="272"/>
      <c r="V92" s="272"/>
      <c r="W92" s="272"/>
      <c r="X92" s="272"/>
      <c r="Y92" s="272"/>
      <c r="Z92" s="272"/>
      <c r="AA92" s="272"/>
      <c r="AB92" s="272"/>
      <c r="AC92" s="272"/>
      <c r="AD92" s="272"/>
      <c r="AE92" s="272"/>
      <c r="AF92" s="272"/>
      <c r="AG92" s="272"/>
      <c r="AH92" s="272"/>
      <c r="AI92" s="272"/>
      <c r="AJ92" s="272"/>
      <c r="AK92" s="272"/>
      <c r="AL92" s="272"/>
      <c r="AM92" s="272"/>
      <c r="AN92" s="272"/>
      <c r="AO92" s="272"/>
      <c r="AP92" s="272"/>
      <c r="AQ92" s="272"/>
      <c r="AR92" s="272"/>
      <c r="AS92" s="272"/>
      <c r="AT92" s="272"/>
      <c r="AU92" s="272"/>
      <c r="AV92" s="272"/>
      <c r="AW92" s="272"/>
      <c r="AX92" s="272"/>
      <c r="AY92" s="272"/>
      <c r="AZ92" s="272"/>
      <c r="BA92" s="272"/>
      <c r="BB92" s="272"/>
      <c r="BC92" s="272"/>
      <c r="BD92" s="272"/>
      <c r="BE92" s="272"/>
      <c r="BF92" s="272"/>
      <c r="BG92" s="272"/>
      <c r="BH92" s="272"/>
      <c r="BI92" s="272"/>
      <c r="BJ92" s="272"/>
      <c r="BK92" s="272"/>
      <c r="BL92" s="272"/>
      <c r="BM92" s="272"/>
      <c r="BN92" s="272"/>
      <c r="BO92" s="272"/>
      <c r="BP92" s="272"/>
      <c r="BQ92" s="272"/>
      <c r="BR92" s="272"/>
      <c r="BS92" s="272"/>
      <c r="BT92" s="272"/>
      <c r="BU92" s="272"/>
      <c r="BV92" s="272"/>
      <c r="BW92" s="272"/>
      <c r="BX92" s="272"/>
      <c r="BY92" s="272"/>
      <c r="BZ92" s="272"/>
      <c r="CA92" s="272"/>
      <c r="CB92" s="272"/>
      <c r="CC92" s="272"/>
      <c r="CD92" s="272"/>
      <c r="CE92" s="272"/>
      <c r="CF92" s="272"/>
      <c r="CG92" s="272"/>
      <c r="CH92" s="272"/>
      <c r="CI92" s="272"/>
      <c r="CJ92" s="272"/>
      <c r="CK92" s="272"/>
      <c r="CL92" s="272"/>
      <c r="CM92" s="272"/>
      <c r="CN92" s="272"/>
      <c r="CO92" s="272"/>
      <c r="CP92" s="272"/>
      <c r="CQ92" s="272"/>
      <c r="CR92" s="272"/>
      <c r="CS92" s="272"/>
      <c r="CT92" s="272"/>
      <c r="CU92" s="272"/>
      <c r="CV92" s="272"/>
      <c r="CW92" s="272"/>
      <c r="CX92" s="272"/>
      <c r="CY92" s="272"/>
      <c r="CZ92" s="272"/>
      <c r="DA92" s="272"/>
      <c r="DB92" s="272"/>
      <c r="DC92" s="272"/>
      <c r="DD92" s="272"/>
      <c r="DE92" s="272"/>
      <c r="DF92" s="272"/>
      <c r="DG92" s="272"/>
      <c r="DH92" s="272"/>
      <c r="DI92" s="272"/>
      <c r="DJ92" s="272"/>
      <c r="DK92" s="272"/>
      <c r="DL92" s="272"/>
      <c r="DM92" s="272"/>
      <c r="DN92" s="272"/>
      <c r="DO92" s="272"/>
      <c r="DP92" s="272"/>
      <c r="DQ92" s="272"/>
      <c r="DR92" s="272"/>
      <c r="DS92" s="272"/>
      <c r="DT92" s="272"/>
      <c r="DU92" s="272"/>
      <c r="DV92" s="272"/>
      <c r="DW92" s="272"/>
      <c r="DX92" s="272"/>
      <c r="DY92" s="272"/>
      <c r="DZ92" s="272"/>
      <c r="EA92" s="272"/>
      <c r="EB92" s="272"/>
      <c r="EC92" s="272"/>
      <c r="ED92" s="272"/>
      <c r="EE92" s="272"/>
      <c r="EF92" s="272"/>
      <c r="EG92" s="272"/>
      <c r="EH92" s="272"/>
      <c r="EI92" s="272"/>
      <c r="EJ92" s="272"/>
      <c r="EK92" s="272"/>
      <c r="EL92" s="272"/>
      <c r="EM92" s="272"/>
      <c r="EN92" s="272"/>
      <c r="EO92" s="272"/>
      <c r="EP92" s="272"/>
      <c r="EQ92" s="272"/>
      <c r="ER92" s="272"/>
      <c r="ES92" s="272"/>
      <c r="ET92" s="272"/>
      <c r="EU92" s="272"/>
      <c r="EV92" s="272"/>
      <c r="EW92" s="272"/>
      <c r="EX92" s="272"/>
      <c r="EY92" s="272"/>
      <c r="EZ92" s="272"/>
      <c r="FA92" s="272"/>
      <c r="FB92" s="272"/>
      <c r="FC92" s="272"/>
      <c r="FD92" s="272"/>
      <c r="FE92" s="272"/>
      <c r="FF92" s="272"/>
      <c r="FG92" s="272"/>
      <c r="FH92" s="272"/>
      <c r="FI92" s="272"/>
      <c r="FJ92" s="272"/>
      <c r="FK92" s="272"/>
      <c r="FL92" s="272"/>
      <c r="FM92" s="272"/>
      <c r="FN92" s="272"/>
      <c r="FO92" s="272"/>
      <c r="FP92" s="272"/>
      <c r="FQ92" s="272"/>
      <c r="FR92" s="272"/>
      <c r="FS92" s="272"/>
      <c r="FT92" s="272"/>
      <c r="FU92" s="272"/>
      <c r="FV92" s="272"/>
      <c r="FW92" s="272"/>
      <c r="FX92" s="272"/>
      <c r="FY92" s="272"/>
      <c r="FZ92" s="272"/>
      <c r="GA92" s="272"/>
      <c r="GB92" s="272"/>
      <c r="GC92" s="272"/>
      <c r="GD92" s="272"/>
      <c r="GE92" s="272"/>
      <c r="GF92" s="272"/>
      <c r="GG92" s="272"/>
      <c r="GH92" s="272"/>
      <c r="GI92" s="272"/>
      <c r="GJ92" s="272"/>
      <c r="GK92" s="272"/>
      <c r="GL92" s="272"/>
      <c r="GM92" s="272"/>
      <c r="GN92" s="272"/>
      <c r="GO92" s="272"/>
      <c r="GP92" s="272"/>
      <c r="GQ92" s="272"/>
      <c r="GR92" s="272"/>
      <c r="GS92" s="272"/>
      <c r="GT92" s="272"/>
      <c r="GU92" s="272"/>
      <c r="GV92" s="272"/>
      <c r="GW92" s="272"/>
      <c r="GX92" s="272"/>
      <c r="GY92" s="272"/>
      <c r="GZ92" s="272"/>
      <c r="HA92" s="272"/>
      <c r="HB92" s="272"/>
      <c r="HC92" s="272"/>
      <c r="HD92" s="272"/>
      <c r="HE92" s="272"/>
      <c r="HF92" s="272"/>
      <c r="HG92" s="272"/>
      <c r="HH92" s="272"/>
      <c r="HI92" s="272"/>
      <c r="HJ92" s="272"/>
      <c r="HK92" s="272"/>
      <c r="HL92" s="272"/>
      <c r="HM92" s="272"/>
      <c r="HN92" s="272"/>
      <c r="HO92" s="272"/>
      <c r="HP92" s="272"/>
      <c r="HQ92" s="272"/>
      <c r="HR92" s="272"/>
      <c r="HS92" s="272"/>
      <c r="HT92" s="272"/>
      <c r="HU92" s="272"/>
      <c r="HV92" s="272"/>
      <c r="HW92" s="272"/>
      <c r="HX92" s="272"/>
      <c r="HY92" s="272"/>
      <c r="HZ92" s="272"/>
      <c r="IA92" s="272"/>
      <c r="IB92" s="272"/>
      <c r="IC92" s="272"/>
      <c r="ID92" s="272"/>
      <c r="IE92" s="272"/>
      <c r="IF92" s="272"/>
      <c r="IG92" s="272"/>
      <c r="IH92" s="272"/>
      <c r="II92" s="272"/>
      <c r="IJ92" s="272"/>
      <c r="IK92" s="272"/>
      <c r="IL92" s="272"/>
      <c r="IM92" s="272"/>
      <c r="IN92" s="272"/>
      <c r="IO92" s="272"/>
      <c r="IP92" s="272"/>
      <c r="IQ92" s="272"/>
      <c r="IR92" s="272"/>
      <c r="IS92" s="272"/>
      <c r="IT92" s="272"/>
      <c r="IU92" s="272"/>
      <c r="IV92" s="272"/>
    </row>
    <row r="93" spans="1:256" s="375" customFormat="1" ht="15" customHeight="1">
      <c r="A93" s="278"/>
      <c r="B93" s="278"/>
      <c r="C93" s="278"/>
      <c r="D93" s="299"/>
      <c r="E93" s="299"/>
      <c r="F93" s="299"/>
      <c r="G93" s="274"/>
      <c r="H93" s="274"/>
      <c r="I93" s="272"/>
      <c r="J93" s="273"/>
      <c r="K93" s="272"/>
      <c r="L93" s="272"/>
      <c r="M93" s="273"/>
      <c r="N93" s="272"/>
      <c r="O93" s="272"/>
      <c r="P93" s="272"/>
      <c r="Q93" s="272"/>
      <c r="R93" s="272"/>
      <c r="S93" s="272"/>
      <c r="T93" s="272"/>
      <c r="U93" s="272"/>
      <c r="V93" s="272"/>
      <c r="W93" s="272"/>
      <c r="X93" s="272"/>
      <c r="Y93" s="272"/>
      <c r="Z93" s="272"/>
      <c r="AA93" s="272"/>
      <c r="AB93" s="272"/>
      <c r="AC93" s="272"/>
      <c r="AD93" s="272"/>
      <c r="AE93" s="272"/>
      <c r="AF93" s="272"/>
      <c r="AG93" s="272"/>
      <c r="AH93" s="272"/>
      <c r="AI93" s="272"/>
      <c r="AJ93" s="272"/>
      <c r="AK93" s="272"/>
      <c r="AL93" s="272"/>
      <c r="AM93" s="272"/>
      <c r="AN93" s="272"/>
      <c r="AO93" s="272"/>
      <c r="AP93" s="272"/>
      <c r="AQ93" s="272"/>
      <c r="AR93" s="272"/>
      <c r="AS93" s="272"/>
      <c r="AT93" s="272"/>
      <c r="AU93" s="272"/>
      <c r="AV93" s="272"/>
      <c r="AW93" s="272"/>
      <c r="AX93" s="272"/>
      <c r="AY93" s="272"/>
      <c r="AZ93" s="272"/>
      <c r="BA93" s="272"/>
      <c r="BB93" s="272"/>
      <c r="BC93" s="272"/>
      <c r="BD93" s="272"/>
      <c r="BE93" s="272"/>
      <c r="BF93" s="272"/>
      <c r="BG93" s="272"/>
      <c r="BH93" s="272"/>
      <c r="BI93" s="272"/>
      <c r="BJ93" s="272"/>
      <c r="BK93" s="272"/>
      <c r="BL93" s="272"/>
      <c r="BM93" s="272"/>
      <c r="BN93" s="272"/>
      <c r="BO93" s="272"/>
      <c r="BP93" s="272"/>
      <c r="BQ93" s="272"/>
      <c r="BR93" s="272"/>
      <c r="BS93" s="272"/>
      <c r="BT93" s="272"/>
      <c r="BU93" s="272"/>
      <c r="BV93" s="272"/>
      <c r="BW93" s="272"/>
      <c r="BX93" s="272"/>
      <c r="BY93" s="272"/>
      <c r="BZ93" s="272"/>
      <c r="CA93" s="272"/>
      <c r="CB93" s="272"/>
      <c r="CC93" s="272"/>
      <c r="CD93" s="272"/>
      <c r="CE93" s="272"/>
      <c r="CF93" s="272"/>
      <c r="CG93" s="272"/>
      <c r="CH93" s="272"/>
      <c r="CI93" s="272"/>
      <c r="CJ93" s="272"/>
      <c r="CK93" s="272"/>
      <c r="CL93" s="272"/>
      <c r="CM93" s="272"/>
      <c r="CN93" s="272"/>
      <c r="CO93" s="272"/>
      <c r="CP93" s="272"/>
      <c r="CQ93" s="272"/>
      <c r="CR93" s="272"/>
      <c r="CS93" s="272"/>
      <c r="CT93" s="272"/>
      <c r="CU93" s="272"/>
      <c r="CV93" s="272"/>
      <c r="CW93" s="272"/>
      <c r="CX93" s="272"/>
      <c r="CY93" s="272"/>
      <c r="CZ93" s="272"/>
      <c r="DA93" s="272"/>
      <c r="DB93" s="272"/>
      <c r="DC93" s="272"/>
      <c r="DD93" s="272"/>
      <c r="DE93" s="272"/>
      <c r="DF93" s="272"/>
      <c r="DG93" s="272"/>
      <c r="DH93" s="272"/>
      <c r="DI93" s="272"/>
      <c r="DJ93" s="272"/>
      <c r="DK93" s="272"/>
      <c r="DL93" s="272"/>
      <c r="DM93" s="272"/>
      <c r="DN93" s="272"/>
      <c r="DO93" s="272"/>
      <c r="DP93" s="272"/>
      <c r="DQ93" s="272"/>
      <c r="DR93" s="272"/>
      <c r="DS93" s="272"/>
      <c r="DT93" s="272"/>
      <c r="DU93" s="272"/>
      <c r="DV93" s="272"/>
      <c r="DW93" s="272"/>
      <c r="DX93" s="272"/>
      <c r="DY93" s="272"/>
      <c r="DZ93" s="272"/>
      <c r="EA93" s="272"/>
      <c r="EB93" s="272"/>
      <c r="EC93" s="272"/>
      <c r="ED93" s="272"/>
      <c r="EE93" s="272"/>
      <c r="EF93" s="272"/>
      <c r="EG93" s="272"/>
      <c r="EH93" s="272"/>
      <c r="EI93" s="272"/>
      <c r="EJ93" s="272"/>
      <c r="EK93" s="272"/>
      <c r="EL93" s="272"/>
      <c r="EM93" s="272"/>
      <c r="EN93" s="272"/>
      <c r="EO93" s="272"/>
      <c r="EP93" s="272"/>
      <c r="EQ93" s="272"/>
      <c r="ER93" s="272"/>
      <c r="ES93" s="272"/>
      <c r="ET93" s="272"/>
      <c r="EU93" s="272"/>
      <c r="EV93" s="272"/>
      <c r="EW93" s="272"/>
      <c r="EX93" s="272"/>
      <c r="EY93" s="272"/>
      <c r="EZ93" s="272"/>
      <c r="FA93" s="272"/>
      <c r="FB93" s="272"/>
      <c r="FC93" s="272"/>
      <c r="FD93" s="272"/>
      <c r="FE93" s="272"/>
      <c r="FF93" s="272"/>
      <c r="FG93" s="272"/>
      <c r="FH93" s="272"/>
      <c r="FI93" s="272"/>
      <c r="FJ93" s="272"/>
      <c r="FK93" s="272"/>
      <c r="FL93" s="272"/>
      <c r="FM93" s="272"/>
      <c r="FN93" s="272"/>
      <c r="FO93" s="272"/>
      <c r="FP93" s="272"/>
      <c r="FQ93" s="272"/>
      <c r="FR93" s="272"/>
      <c r="FS93" s="272"/>
      <c r="FT93" s="272"/>
      <c r="FU93" s="272"/>
      <c r="FV93" s="272"/>
      <c r="FW93" s="272"/>
      <c r="FX93" s="272"/>
      <c r="FY93" s="272"/>
      <c r="FZ93" s="272"/>
      <c r="GA93" s="272"/>
      <c r="GB93" s="272"/>
      <c r="GC93" s="272"/>
      <c r="GD93" s="272"/>
      <c r="GE93" s="272"/>
      <c r="GF93" s="272"/>
      <c r="GG93" s="272"/>
      <c r="GH93" s="272"/>
      <c r="GI93" s="272"/>
      <c r="GJ93" s="272"/>
      <c r="GK93" s="272"/>
      <c r="GL93" s="272"/>
      <c r="GM93" s="272"/>
      <c r="GN93" s="272"/>
      <c r="GO93" s="272"/>
      <c r="GP93" s="272"/>
      <c r="GQ93" s="272"/>
      <c r="GR93" s="272"/>
      <c r="GS93" s="272"/>
      <c r="GT93" s="272"/>
      <c r="GU93" s="272"/>
      <c r="GV93" s="272"/>
      <c r="GW93" s="272"/>
      <c r="GX93" s="272"/>
      <c r="GY93" s="272"/>
      <c r="GZ93" s="272"/>
      <c r="HA93" s="272"/>
      <c r="HB93" s="272"/>
      <c r="HC93" s="272"/>
      <c r="HD93" s="272"/>
      <c r="HE93" s="272"/>
      <c r="HF93" s="272"/>
      <c r="HG93" s="272"/>
      <c r="HH93" s="272"/>
      <c r="HI93" s="272"/>
      <c r="HJ93" s="272"/>
      <c r="HK93" s="272"/>
      <c r="HL93" s="272"/>
      <c r="HM93" s="272"/>
      <c r="HN93" s="272"/>
      <c r="HO93" s="272"/>
      <c r="HP93" s="272"/>
      <c r="HQ93" s="272"/>
      <c r="HR93" s="272"/>
      <c r="HS93" s="272"/>
      <c r="HT93" s="272"/>
      <c r="HU93" s="272"/>
      <c r="HV93" s="272"/>
      <c r="HW93" s="272"/>
      <c r="HX93" s="272"/>
      <c r="HY93" s="272"/>
      <c r="HZ93" s="272"/>
      <c r="IA93" s="272"/>
      <c r="IB93" s="272"/>
      <c r="IC93" s="272"/>
      <c r="ID93" s="272"/>
      <c r="IE93" s="272"/>
      <c r="IF93" s="272"/>
      <c r="IG93" s="272"/>
      <c r="IH93" s="272"/>
      <c r="II93" s="272"/>
      <c r="IJ93" s="272"/>
      <c r="IK93" s="272"/>
      <c r="IL93" s="272"/>
      <c r="IM93" s="272"/>
      <c r="IN93" s="272"/>
      <c r="IO93" s="272"/>
      <c r="IP93" s="272"/>
      <c r="IQ93" s="272"/>
      <c r="IR93" s="272"/>
      <c r="IS93" s="272"/>
      <c r="IT93" s="272"/>
      <c r="IU93" s="272"/>
      <c r="IV93" s="272"/>
    </row>
    <row r="94" spans="1:256" s="375" customFormat="1" ht="15" customHeight="1">
      <c r="A94" s="278"/>
      <c r="B94" s="278"/>
      <c r="C94" s="278"/>
      <c r="D94" s="299"/>
      <c r="E94" s="299"/>
      <c r="F94" s="299"/>
      <c r="G94" s="274"/>
      <c r="H94" s="274"/>
      <c r="I94" s="272"/>
      <c r="J94" s="273"/>
      <c r="K94" s="272"/>
      <c r="L94" s="272"/>
      <c r="M94" s="273"/>
      <c r="N94" s="272"/>
      <c r="O94" s="272"/>
      <c r="P94" s="272"/>
      <c r="Q94" s="272"/>
      <c r="R94" s="272"/>
      <c r="S94" s="272"/>
      <c r="T94" s="272"/>
      <c r="U94" s="272"/>
      <c r="V94" s="272"/>
      <c r="W94" s="272"/>
      <c r="X94" s="272"/>
      <c r="Y94" s="272"/>
      <c r="Z94" s="272"/>
      <c r="AA94" s="272"/>
      <c r="AB94" s="272"/>
      <c r="AC94" s="272"/>
      <c r="AD94" s="272"/>
      <c r="AE94" s="272"/>
      <c r="AF94" s="272"/>
      <c r="AG94" s="272"/>
      <c r="AH94" s="272"/>
      <c r="AI94" s="272"/>
      <c r="AJ94" s="272"/>
      <c r="AK94" s="272"/>
      <c r="AL94" s="272"/>
      <c r="AM94" s="272"/>
      <c r="AN94" s="272"/>
      <c r="AO94" s="272"/>
      <c r="AP94" s="272"/>
      <c r="AQ94" s="272"/>
      <c r="AR94" s="272"/>
      <c r="AS94" s="272"/>
      <c r="AT94" s="272"/>
      <c r="AU94" s="272"/>
      <c r="AV94" s="272"/>
      <c r="AW94" s="272"/>
      <c r="AX94" s="272"/>
      <c r="AY94" s="272"/>
      <c r="AZ94" s="272"/>
      <c r="BA94" s="272"/>
      <c r="BB94" s="272"/>
      <c r="BC94" s="272"/>
      <c r="BD94" s="272"/>
      <c r="BE94" s="272"/>
      <c r="BF94" s="272"/>
      <c r="BG94" s="272"/>
      <c r="BH94" s="272"/>
      <c r="BI94" s="272"/>
      <c r="BJ94" s="272"/>
      <c r="BK94" s="272"/>
      <c r="BL94" s="272"/>
      <c r="BM94" s="272"/>
      <c r="BN94" s="272"/>
      <c r="BO94" s="272"/>
      <c r="BP94" s="272"/>
      <c r="BQ94" s="272"/>
      <c r="BR94" s="272"/>
      <c r="BS94" s="272"/>
      <c r="BT94" s="272"/>
      <c r="BU94" s="272"/>
      <c r="BV94" s="272"/>
      <c r="BW94" s="272"/>
      <c r="BX94" s="272"/>
      <c r="BY94" s="272"/>
      <c r="BZ94" s="272"/>
      <c r="CA94" s="272"/>
      <c r="CB94" s="272"/>
      <c r="CC94" s="272"/>
      <c r="CD94" s="272"/>
      <c r="CE94" s="272"/>
      <c r="CF94" s="272"/>
      <c r="CG94" s="272"/>
      <c r="CH94" s="272"/>
      <c r="CI94" s="272"/>
      <c r="CJ94" s="272"/>
      <c r="CK94" s="272"/>
      <c r="CL94" s="272"/>
      <c r="CM94" s="272"/>
      <c r="CN94" s="272"/>
      <c r="CO94" s="272"/>
      <c r="CP94" s="272"/>
      <c r="CQ94" s="272"/>
      <c r="CR94" s="272"/>
      <c r="CS94" s="272"/>
      <c r="CT94" s="272"/>
      <c r="CU94" s="272"/>
      <c r="CV94" s="272"/>
      <c r="CW94" s="272"/>
      <c r="CX94" s="272"/>
      <c r="CY94" s="272"/>
      <c r="CZ94" s="272"/>
      <c r="DA94" s="272"/>
      <c r="DB94" s="272"/>
      <c r="DC94" s="272"/>
      <c r="DD94" s="272"/>
      <c r="DE94" s="272"/>
      <c r="DF94" s="272"/>
      <c r="DG94" s="272"/>
      <c r="DH94" s="272"/>
      <c r="DI94" s="272"/>
      <c r="DJ94" s="272"/>
      <c r="DK94" s="272"/>
      <c r="DL94" s="272"/>
      <c r="DM94" s="272"/>
      <c r="DN94" s="272"/>
      <c r="DO94" s="272"/>
      <c r="DP94" s="272"/>
      <c r="DQ94" s="272"/>
      <c r="DR94" s="272"/>
      <c r="DS94" s="272"/>
      <c r="DT94" s="272"/>
      <c r="DU94" s="272"/>
      <c r="DV94" s="272"/>
      <c r="DW94" s="272"/>
      <c r="DX94" s="272"/>
      <c r="DY94" s="272"/>
      <c r="DZ94" s="272"/>
      <c r="EA94" s="272"/>
      <c r="EB94" s="272"/>
      <c r="EC94" s="272"/>
      <c r="ED94" s="272"/>
      <c r="EE94" s="272"/>
      <c r="EF94" s="272"/>
      <c r="EG94" s="272"/>
      <c r="EH94" s="272"/>
      <c r="EI94" s="272"/>
      <c r="EJ94" s="272"/>
      <c r="EK94" s="272"/>
      <c r="EL94" s="272"/>
      <c r="EM94" s="272"/>
      <c r="EN94" s="272"/>
      <c r="EO94" s="272"/>
      <c r="EP94" s="272"/>
      <c r="EQ94" s="272"/>
      <c r="ER94" s="272"/>
      <c r="ES94" s="272"/>
      <c r="ET94" s="272"/>
      <c r="EU94" s="272"/>
      <c r="EV94" s="272"/>
      <c r="EW94" s="272"/>
      <c r="EX94" s="272"/>
      <c r="EY94" s="272"/>
      <c r="EZ94" s="272"/>
      <c r="FA94" s="272"/>
      <c r="FB94" s="272"/>
      <c r="FC94" s="272"/>
      <c r="FD94" s="272"/>
      <c r="FE94" s="272"/>
      <c r="FF94" s="272"/>
      <c r="FG94" s="272"/>
      <c r="FH94" s="272"/>
      <c r="FI94" s="272"/>
      <c r="FJ94" s="272"/>
      <c r="FK94" s="272"/>
      <c r="FL94" s="272"/>
      <c r="FM94" s="272"/>
      <c r="FN94" s="272"/>
      <c r="FO94" s="272"/>
      <c r="FP94" s="272"/>
      <c r="FQ94" s="272"/>
      <c r="FR94" s="272"/>
      <c r="FS94" s="272"/>
      <c r="FT94" s="272"/>
      <c r="FU94" s="272"/>
      <c r="FV94" s="272"/>
      <c r="FW94" s="272"/>
      <c r="FX94" s="272"/>
      <c r="FY94" s="272"/>
      <c r="FZ94" s="272"/>
      <c r="GA94" s="272"/>
      <c r="GB94" s="272"/>
      <c r="GC94" s="272"/>
      <c r="GD94" s="272"/>
      <c r="GE94" s="272"/>
      <c r="GF94" s="272"/>
      <c r="GG94" s="272"/>
      <c r="GH94" s="272"/>
      <c r="GI94" s="272"/>
      <c r="GJ94" s="272"/>
      <c r="GK94" s="272"/>
      <c r="GL94" s="272"/>
      <c r="GM94" s="272"/>
      <c r="GN94" s="272"/>
      <c r="GO94" s="272"/>
      <c r="GP94" s="272"/>
      <c r="GQ94" s="272"/>
      <c r="GR94" s="272"/>
      <c r="GS94" s="272"/>
      <c r="GT94" s="272"/>
      <c r="GU94" s="272"/>
      <c r="GV94" s="272"/>
      <c r="GW94" s="272"/>
      <c r="GX94" s="272"/>
      <c r="GY94" s="272"/>
      <c r="GZ94" s="272"/>
      <c r="HA94" s="272"/>
      <c r="HB94" s="272"/>
      <c r="HC94" s="272"/>
      <c r="HD94" s="272"/>
      <c r="HE94" s="272"/>
      <c r="HF94" s="272"/>
      <c r="HG94" s="272"/>
      <c r="HH94" s="272"/>
      <c r="HI94" s="272"/>
      <c r="HJ94" s="272"/>
      <c r="HK94" s="272"/>
      <c r="HL94" s="272"/>
      <c r="HM94" s="272"/>
      <c r="HN94" s="272"/>
      <c r="HO94" s="272"/>
      <c r="HP94" s="272"/>
      <c r="HQ94" s="272"/>
      <c r="HR94" s="272"/>
      <c r="HS94" s="272"/>
      <c r="HT94" s="272"/>
      <c r="HU94" s="272"/>
      <c r="HV94" s="272"/>
      <c r="HW94" s="272"/>
      <c r="HX94" s="272"/>
      <c r="HY94" s="272"/>
      <c r="HZ94" s="272"/>
      <c r="IA94" s="272"/>
      <c r="IB94" s="272"/>
      <c r="IC94" s="272"/>
      <c r="ID94" s="272"/>
      <c r="IE94" s="272"/>
      <c r="IF94" s="272"/>
      <c r="IG94" s="272"/>
      <c r="IH94" s="272"/>
      <c r="II94" s="272"/>
      <c r="IJ94" s="272"/>
      <c r="IK94" s="272"/>
      <c r="IL94" s="272"/>
      <c r="IM94" s="272"/>
      <c r="IN94" s="272"/>
      <c r="IO94" s="272"/>
      <c r="IP94" s="272"/>
      <c r="IQ94" s="272"/>
      <c r="IR94" s="272"/>
      <c r="IS94" s="272"/>
      <c r="IT94" s="272"/>
      <c r="IU94" s="272"/>
      <c r="IV94" s="272"/>
    </row>
    <row r="95" spans="1:256" s="375" customFormat="1" ht="15" customHeight="1">
      <c r="A95" s="278"/>
      <c r="B95" s="278"/>
      <c r="C95" s="278"/>
      <c r="D95" s="299"/>
      <c r="E95" s="299"/>
      <c r="F95" s="299"/>
      <c r="G95" s="274"/>
      <c r="H95" s="274"/>
      <c r="I95" s="272"/>
      <c r="J95" s="273"/>
      <c r="K95" s="272"/>
      <c r="L95" s="272"/>
      <c r="M95" s="273"/>
      <c r="N95" s="272"/>
      <c r="O95" s="272"/>
      <c r="P95" s="272"/>
      <c r="Q95" s="272"/>
      <c r="R95" s="272"/>
      <c r="S95" s="272"/>
      <c r="T95" s="272"/>
      <c r="U95" s="272"/>
      <c r="V95" s="272"/>
      <c r="W95" s="272"/>
      <c r="X95" s="272"/>
      <c r="Y95" s="272"/>
      <c r="Z95" s="272"/>
      <c r="AA95" s="272"/>
      <c r="AB95" s="272"/>
      <c r="AC95" s="272"/>
      <c r="AD95" s="272"/>
      <c r="AE95" s="272"/>
      <c r="AF95" s="272"/>
      <c r="AG95" s="272"/>
      <c r="AH95" s="272"/>
      <c r="AI95" s="272"/>
      <c r="AJ95" s="272"/>
      <c r="AK95" s="272"/>
      <c r="AL95" s="272"/>
      <c r="AM95" s="272"/>
      <c r="AN95" s="272"/>
      <c r="AO95" s="272"/>
      <c r="AP95" s="272"/>
      <c r="AQ95" s="272"/>
      <c r="AR95" s="272"/>
      <c r="AS95" s="272"/>
      <c r="AT95" s="272"/>
      <c r="AU95" s="272"/>
      <c r="AV95" s="272"/>
      <c r="AW95" s="272"/>
      <c r="AX95" s="272"/>
      <c r="AY95" s="272"/>
      <c r="AZ95" s="272"/>
      <c r="BA95" s="272"/>
      <c r="BB95" s="272"/>
      <c r="BC95" s="272"/>
      <c r="BD95" s="272"/>
      <c r="BE95" s="272"/>
      <c r="BF95" s="272"/>
      <c r="BG95" s="272"/>
      <c r="BH95" s="272"/>
      <c r="BI95" s="272"/>
      <c r="BJ95" s="272"/>
      <c r="BK95" s="272"/>
      <c r="BL95" s="272"/>
      <c r="BM95" s="272"/>
      <c r="BN95" s="272"/>
      <c r="BO95" s="272"/>
      <c r="BP95" s="272"/>
      <c r="BQ95" s="272"/>
      <c r="BR95" s="272"/>
      <c r="BS95" s="272"/>
      <c r="BT95" s="272"/>
      <c r="BU95" s="272"/>
      <c r="BV95" s="272"/>
      <c r="BW95" s="272"/>
      <c r="BX95" s="272"/>
      <c r="BY95" s="272"/>
      <c r="BZ95" s="272"/>
      <c r="CA95" s="272"/>
      <c r="CB95" s="272"/>
      <c r="CC95" s="272"/>
      <c r="CD95" s="272"/>
      <c r="CE95" s="272"/>
      <c r="CF95" s="272"/>
      <c r="CG95" s="272"/>
      <c r="CH95" s="272"/>
      <c r="CI95" s="272"/>
      <c r="CJ95" s="272"/>
      <c r="CK95" s="272"/>
      <c r="CL95" s="272"/>
      <c r="CM95" s="272"/>
      <c r="CN95" s="272"/>
      <c r="CO95" s="272"/>
      <c r="CP95" s="272"/>
      <c r="CQ95" s="272"/>
      <c r="CR95" s="272"/>
      <c r="CS95" s="272"/>
      <c r="CT95" s="272"/>
      <c r="CU95" s="272"/>
      <c r="CV95" s="272"/>
      <c r="CW95" s="272"/>
      <c r="CX95" s="272"/>
      <c r="CY95" s="272"/>
      <c r="CZ95" s="272"/>
      <c r="DA95" s="272"/>
      <c r="DB95" s="272"/>
      <c r="DC95" s="272"/>
      <c r="DD95" s="272"/>
      <c r="DE95" s="272"/>
      <c r="DF95" s="272"/>
      <c r="DG95" s="272"/>
      <c r="DH95" s="272"/>
      <c r="DI95" s="272"/>
      <c r="DJ95" s="272"/>
      <c r="DK95" s="272"/>
      <c r="DL95" s="272"/>
      <c r="DM95" s="272"/>
      <c r="DN95" s="272"/>
      <c r="DO95" s="272"/>
      <c r="DP95" s="272"/>
      <c r="DQ95" s="272"/>
      <c r="DR95" s="272"/>
      <c r="DS95" s="272"/>
      <c r="DT95" s="272"/>
      <c r="DU95" s="272"/>
      <c r="DV95" s="272"/>
      <c r="DW95" s="272"/>
      <c r="DX95" s="272"/>
      <c r="DY95" s="272"/>
      <c r="DZ95" s="272"/>
      <c r="EA95" s="272"/>
      <c r="EB95" s="272"/>
      <c r="EC95" s="272"/>
      <c r="ED95" s="272"/>
      <c r="EE95" s="272"/>
      <c r="EF95" s="272"/>
      <c r="EG95" s="272"/>
      <c r="EH95" s="272"/>
      <c r="EI95" s="272"/>
      <c r="EJ95" s="272"/>
      <c r="EK95" s="272"/>
      <c r="EL95" s="272"/>
      <c r="EM95" s="272"/>
      <c r="EN95" s="272"/>
      <c r="EO95" s="272"/>
      <c r="EP95" s="272"/>
      <c r="EQ95" s="272"/>
      <c r="ER95" s="272"/>
      <c r="ES95" s="272"/>
      <c r="ET95" s="272"/>
      <c r="EU95" s="272"/>
      <c r="EV95" s="272"/>
      <c r="EW95" s="272"/>
      <c r="EX95" s="272"/>
      <c r="EY95" s="272"/>
      <c r="EZ95" s="272"/>
      <c r="FA95" s="272"/>
      <c r="FB95" s="272"/>
      <c r="FC95" s="272"/>
      <c r="FD95" s="272"/>
      <c r="FE95" s="272"/>
      <c r="FF95" s="272"/>
      <c r="FG95" s="272"/>
      <c r="FH95" s="272"/>
      <c r="FI95" s="272"/>
      <c r="FJ95" s="272"/>
      <c r="FK95" s="272"/>
      <c r="FL95" s="272"/>
      <c r="FM95" s="272"/>
      <c r="FN95" s="272"/>
      <c r="FO95" s="272"/>
      <c r="FP95" s="272"/>
      <c r="FQ95" s="272"/>
      <c r="FR95" s="272"/>
      <c r="FS95" s="272"/>
      <c r="FT95" s="272"/>
      <c r="FU95" s="272"/>
      <c r="FV95" s="272"/>
      <c r="FW95" s="272"/>
      <c r="FX95" s="272"/>
      <c r="FY95" s="272"/>
      <c r="FZ95" s="272"/>
      <c r="GA95" s="272"/>
      <c r="GB95" s="272"/>
      <c r="GC95" s="272"/>
      <c r="GD95" s="272"/>
      <c r="GE95" s="272"/>
      <c r="GF95" s="272"/>
      <c r="GG95" s="272"/>
      <c r="GH95" s="272"/>
      <c r="GI95" s="272"/>
      <c r="GJ95" s="272"/>
      <c r="GK95" s="272"/>
      <c r="GL95" s="272"/>
      <c r="GM95" s="272"/>
      <c r="GN95" s="272"/>
      <c r="GO95" s="272"/>
      <c r="GP95" s="272"/>
      <c r="GQ95" s="272"/>
      <c r="GR95" s="272"/>
      <c r="GS95" s="272"/>
      <c r="GT95" s="272"/>
      <c r="GU95" s="272"/>
      <c r="GV95" s="272"/>
      <c r="GW95" s="272"/>
      <c r="GX95" s="272"/>
      <c r="GY95" s="272"/>
      <c r="GZ95" s="272"/>
      <c r="HA95" s="272"/>
      <c r="HB95" s="272"/>
      <c r="HC95" s="272"/>
      <c r="HD95" s="272"/>
      <c r="HE95" s="272"/>
      <c r="HF95" s="272"/>
      <c r="HG95" s="272"/>
      <c r="HH95" s="272"/>
      <c r="HI95" s="272"/>
      <c r="HJ95" s="272"/>
      <c r="HK95" s="272"/>
      <c r="HL95" s="272"/>
      <c r="HM95" s="272"/>
      <c r="HN95" s="272"/>
      <c r="HO95" s="272"/>
      <c r="HP95" s="272"/>
      <c r="HQ95" s="272"/>
      <c r="HR95" s="272"/>
      <c r="HS95" s="272"/>
      <c r="HT95" s="272"/>
      <c r="HU95" s="272"/>
      <c r="HV95" s="272"/>
      <c r="HW95" s="272"/>
      <c r="HX95" s="272"/>
      <c r="HY95" s="272"/>
      <c r="HZ95" s="272"/>
      <c r="IA95" s="272"/>
      <c r="IB95" s="272"/>
      <c r="IC95" s="272"/>
      <c r="ID95" s="272"/>
      <c r="IE95" s="272"/>
      <c r="IF95" s="272"/>
      <c r="IG95" s="272"/>
      <c r="IH95" s="272"/>
      <c r="II95" s="272"/>
      <c r="IJ95" s="272"/>
      <c r="IK95" s="272"/>
      <c r="IL95" s="272"/>
      <c r="IM95" s="272"/>
      <c r="IN95" s="272"/>
      <c r="IO95" s="272"/>
      <c r="IP95" s="272"/>
      <c r="IQ95" s="272"/>
      <c r="IR95" s="272"/>
      <c r="IS95" s="272"/>
      <c r="IT95" s="272"/>
      <c r="IU95" s="272"/>
      <c r="IV95" s="272"/>
    </row>
    <row r="96" spans="1:256" s="375" customFormat="1" ht="15" customHeight="1">
      <c r="A96" s="278"/>
      <c r="B96" s="278"/>
      <c r="C96" s="278"/>
      <c r="D96" s="299"/>
      <c r="E96" s="299"/>
      <c r="F96" s="299"/>
      <c r="G96" s="274"/>
      <c r="H96" s="274"/>
      <c r="I96" s="272"/>
      <c r="J96" s="273"/>
      <c r="K96" s="272"/>
      <c r="L96" s="272"/>
      <c r="M96" s="273"/>
      <c r="N96" s="272"/>
      <c r="O96" s="272"/>
      <c r="P96" s="272"/>
      <c r="Q96" s="272"/>
      <c r="R96" s="272"/>
      <c r="S96" s="272"/>
      <c r="T96" s="272"/>
      <c r="U96" s="272"/>
      <c r="V96" s="272"/>
      <c r="W96" s="272"/>
      <c r="X96" s="272"/>
      <c r="Y96" s="272"/>
      <c r="Z96" s="272"/>
      <c r="AA96" s="272"/>
      <c r="AB96" s="272"/>
      <c r="AC96" s="272"/>
      <c r="AD96" s="272"/>
      <c r="AE96" s="272"/>
      <c r="AF96" s="272"/>
      <c r="AG96" s="272"/>
      <c r="AH96" s="272"/>
      <c r="AI96" s="272"/>
      <c r="AJ96" s="272"/>
      <c r="AK96" s="272"/>
      <c r="AL96" s="272"/>
      <c r="AM96" s="272"/>
      <c r="AN96" s="272"/>
      <c r="AO96" s="272"/>
      <c r="AP96" s="272"/>
      <c r="AQ96" s="272"/>
      <c r="AR96" s="272"/>
      <c r="AS96" s="272"/>
      <c r="AT96" s="272"/>
      <c r="AU96" s="272"/>
      <c r="AV96" s="272"/>
      <c r="AW96" s="272"/>
      <c r="AX96" s="272"/>
      <c r="AY96" s="272"/>
      <c r="AZ96" s="272"/>
      <c r="BA96" s="272"/>
      <c r="BB96" s="272"/>
      <c r="BC96" s="272"/>
      <c r="BD96" s="272"/>
      <c r="BE96" s="272"/>
      <c r="BF96" s="272"/>
      <c r="BG96" s="272"/>
      <c r="BH96" s="272"/>
      <c r="BI96" s="272"/>
      <c r="BJ96" s="272"/>
      <c r="BK96" s="272"/>
      <c r="BL96" s="272"/>
      <c r="BM96" s="272"/>
      <c r="BN96" s="272"/>
      <c r="BO96" s="272"/>
      <c r="BP96" s="272"/>
      <c r="BQ96" s="272"/>
      <c r="BR96" s="272"/>
      <c r="BS96" s="272"/>
      <c r="BT96" s="272"/>
      <c r="BU96" s="272"/>
      <c r="BV96" s="272"/>
      <c r="BW96" s="272"/>
      <c r="BX96" s="272"/>
      <c r="BY96" s="272"/>
      <c r="BZ96" s="272"/>
      <c r="CA96" s="272"/>
      <c r="CB96" s="272"/>
      <c r="CC96" s="272"/>
      <c r="CD96" s="272"/>
      <c r="CE96" s="272"/>
      <c r="CF96" s="272"/>
      <c r="CG96" s="272"/>
      <c r="CH96" s="272"/>
      <c r="CI96" s="272"/>
      <c r="CJ96" s="272"/>
      <c r="CK96" s="272"/>
      <c r="CL96" s="272"/>
      <c r="CM96" s="272"/>
      <c r="CN96" s="272"/>
      <c r="CO96" s="272"/>
      <c r="CP96" s="272"/>
      <c r="CQ96" s="272"/>
      <c r="CR96" s="272"/>
      <c r="CS96" s="272"/>
      <c r="CT96" s="272"/>
      <c r="CU96" s="272"/>
      <c r="CV96" s="272"/>
      <c r="CW96" s="272"/>
      <c r="CX96" s="272"/>
      <c r="CY96" s="272"/>
      <c r="CZ96" s="272"/>
      <c r="DA96" s="272"/>
      <c r="DB96" s="272"/>
      <c r="DC96" s="272"/>
      <c r="DD96" s="272"/>
      <c r="DE96" s="272"/>
      <c r="DF96" s="272"/>
      <c r="DG96" s="272"/>
      <c r="DH96" s="272"/>
      <c r="DI96" s="272"/>
      <c r="DJ96" s="272"/>
      <c r="DK96" s="272"/>
      <c r="DL96" s="272"/>
      <c r="DM96" s="272"/>
      <c r="DN96" s="272"/>
      <c r="DO96" s="272"/>
      <c r="DP96" s="272"/>
      <c r="DQ96" s="272"/>
      <c r="DR96" s="272"/>
      <c r="DS96" s="272"/>
      <c r="DT96" s="272"/>
      <c r="DU96" s="272"/>
      <c r="DV96" s="272"/>
      <c r="DW96" s="272"/>
      <c r="DX96" s="272"/>
      <c r="DY96" s="272"/>
      <c r="DZ96" s="272"/>
      <c r="EA96" s="272"/>
      <c r="EB96" s="272"/>
      <c r="EC96" s="272"/>
      <c r="ED96" s="272"/>
      <c r="EE96" s="272"/>
      <c r="EF96" s="272"/>
      <c r="EG96" s="272"/>
      <c r="EH96" s="272"/>
      <c r="EI96" s="272"/>
      <c r="EJ96" s="272"/>
      <c r="EK96" s="272"/>
      <c r="EL96" s="272"/>
      <c r="EM96" s="272"/>
      <c r="EN96" s="272"/>
      <c r="EO96" s="272"/>
      <c r="EP96" s="272"/>
      <c r="EQ96" s="272"/>
      <c r="ER96" s="272"/>
      <c r="ES96" s="272"/>
      <c r="ET96" s="272"/>
      <c r="EU96" s="272"/>
      <c r="EV96" s="272"/>
      <c r="EW96" s="272"/>
      <c r="EX96" s="272"/>
      <c r="EY96" s="272"/>
      <c r="EZ96" s="272"/>
      <c r="FA96" s="272"/>
      <c r="FB96" s="272"/>
      <c r="FC96" s="272"/>
      <c r="FD96" s="272"/>
      <c r="FE96" s="272"/>
      <c r="FF96" s="272"/>
      <c r="FG96" s="272"/>
      <c r="FH96" s="272"/>
      <c r="FI96" s="272"/>
      <c r="FJ96" s="272"/>
      <c r="FK96" s="272"/>
      <c r="FL96" s="272"/>
      <c r="FM96" s="272"/>
      <c r="FN96" s="272"/>
      <c r="FO96" s="272"/>
      <c r="FP96" s="272"/>
      <c r="FQ96" s="272"/>
      <c r="FR96" s="272"/>
      <c r="FS96" s="272"/>
      <c r="FT96" s="272"/>
      <c r="FU96" s="272"/>
      <c r="FV96" s="272"/>
      <c r="FW96" s="272"/>
      <c r="FX96" s="272"/>
      <c r="FY96" s="272"/>
      <c r="FZ96" s="272"/>
      <c r="GA96" s="272"/>
      <c r="GB96" s="272"/>
      <c r="GC96" s="272"/>
      <c r="GD96" s="272"/>
      <c r="GE96" s="272"/>
      <c r="GF96" s="272"/>
      <c r="GG96" s="272"/>
      <c r="GH96" s="272"/>
      <c r="GI96" s="272"/>
      <c r="GJ96" s="272"/>
      <c r="GK96" s="272"/>
      <c r="GL96" s="272"/>
      <c r="GM96" s="272"/>
      <c r="GN96" s="272"/>
      <c r="GO96" s="272"/>
      <c r="GP96" s="272"/>
      <c r="GQ96" s="272"/>
      <c r="GR96" s="272"/>
      <c r="GS96" s="272"/>
      <c r="GT96" s="272"/>
      <c r="GU96" s="272"/>
      <c r="GV96" s="272"/>
      <c r="GW96" s="272"/>
      <c r="GX96" s="272"/>
      <c r="GY96" s="272"/>
      <c r="GZ96" s="272"/>
      <c r="HA96" s="272"/>
      <c r="HB96" s="272"/>
      <c r="HC96" s="272"/>
      <c r="HD96" s="272"/>
      <c r="HE96" s="272"/>
      <c r="HF96" s="272"/>
      <c r="HG96" s="272"/>
      <c r="HH96" s="272"/>
      <c r="HI96" s="272"/>
      <c r="HJ96" s="272"/>
      <c r="HK96" s="272"/>
      <c r="HL96" s="272"/>
      <c r="HM96" s="272"/>
      <c r="HN96" s="272"/>
      <c r="HO96" s="272"/>
      <c r="HP96" s="272"/>
      <c r="HQ96" s="272"/>
      <c r="HR96" s="272"/>
      <c r="HS96" s="272"/>
      <c r="HT96" s="272"/>
      <c r="HU96" s="272"/>
      <c r="HV96" s="272"/>
      <c r="HW96" s="272"/>
      <c r="HX96" s="272"/>
      <c r="HY96" s="272"/>
      <c r="HZ96" s="272"/>
      <c r="IA96" s="272"/>
      <c r="IB96" s="272"/>
      <c r="IC96" s="272"/>
      <c r="ID96" s="272"/>
      <c r="IE96" s="272"/>
      <c r="IF96" s="272"/>
      <c r="IG96" s="272"/>
      <c r="IH96" s="272"/>
      <c r="II96" s="272"/>
      <c r="IJ96" s="272"/>
      <c r="IK96" s="272"/>
      <c r="IL96" s="272"/>
      <c r="IM96" s="272"/>
      <c r="IN96" s="272"/>
      <c r="IO96" s="272"/>
      <c r="IP96" s="272"/>
      <c r="IQ96" s="272"/>
      <c r="IR96" s="272"/>
      <c r="IS96" s="272"/>
      <c r="IT96" s="272"/>
      <c r="IU96" s="272"/>
      <c r="IV96" s="272"/>
    </row>
    <row r="97" spans="1:256" s="375" customFormat="1" ht="15" customHeight="1">
      <c r="A97" s="278"/>
      <c r="B97" s="278"/>
      <c r="C97" s="278"/>
      <c r="D97" s="299"/>
      <c r="E97" s="299"/>
      <c r="F97" s="299"/>
      <c r="G97" s="274"/>
      <c r="H97" s="274"/>
      <c r="I97" s="272"/>
      <c r="J97" s="273"/>
      <c r="K97" s="272"/>
      <c r="L97" s="272"/>
      <c r="M97" s="273"/>
      <c r="N97" s="272"/>
      <c r="O97" s="272"/>
      <c r="P97" s="272"/>
      <c r="Q97" s="272"/>
      <c r="R97" s="272"/>
      <c r="S97" s="272"/>
      <c r="T97" s="272"/>
      <c r="U97" s="272"/>
      <c r="V97" s="272"/>
      <c r="W97" s="272"/>
      <c r="X97" s="272"/>
      <c r="Y97" s="272"/>
      <c r="Z97" s="272"/>
      <c r="AA97" s="272"/>
      <c r="AB97" s="272"/>
      <c r="AC97" s="272"/>
      <c r="AD97" s="272"/>
      <c r="AE97" s="272"/>
      <c r="AF97" s="272"/>
      <c r="AG97" s="272"/>
      <c r="AH97" s="272"/>
      <c r="AI97" s="272"/>
      <c r="AJ97" s="272"/>
      <c r="AK97" s="272"/>
      <c r="AL97" s="272"/>
      <c r="AM97" s="272"/>
      <c r="AN97" s="272"/>
      <c r="AO97" s="272"/>
      <c r="AP97" s="272"/>
      <c r="AQ97" s="272"/>
      <c r="AR97" s="272"/>
      <c r="AS97" s="272"/>
      <c r="AT97" s="272"/>
      <c r="AU97" s="272"/>
      <c r="AV97" s="272"/>
      <c r="AW97" s="272"/>
      <c r="AX97" s="272"/>
      <c r="AY97" s="272"/>
      <c r="AZ97" s="272"/>
      <c r="BA97" s="272"/>
      <c r="BB97" s="272"/>
      <c r="BC97" s="272"/>
      <c r="BD97" s="272"/>
      <c r="BE97" s="272"/>
      <c r="BF97" s="272"/>
      <c r="BG97" s="272"/>
      <c r="BH97" s="272"/>
      <c r="BI97" s="272"/>
      <c r="BJ97" s="272"/>
      <c r="BK97" s="272"/>
      <c r="BL97" s="272"/>
      <c r="BM97" s="272"/>
      <c r="BN97" s="272"/>
      <c r="BO97" s="272"/>
      <c r="BP97" s="272"/>
      <c r="BQ97" s="272"/>
      <c r="BR97" s="272"/>
      <c r="BS97" s="272"/>
      <c r="BT97" s="272"/>
      <c r="BU97" s="272"/>
      <c r="BV97" s="272"/>
      <c r="BW97" s="272"/>
      <c r="BX97" s="272"/>
      <c r="BY97" s="272"/>
      <c r="BZ97" s="272"/>
      <c r="CA97" s="272"/>
      <c r="CB97" s="272"/>
      <c r="CC97" s="272"/>
      <c r="CD97" s="272"/>
      <c r="CE97" s="272"/>
      <c r="CF97" s="272"/>
      <c r="CG97" s="272"/>
      <c r="CH97" s="272"/>
      <c r="CI97" s="272"/>
      <c r="CJ97" s="272"/>
      <c r="CK97" s="272"/>
      <c r="CL97" s="272"/>
      <c r="CM97" s="272"/>
      <c r="CN97" s="272"/>
      <c r="CO97" s="272"/>
      <c r="CP97" s="272"/>
      <c r="CQ97" s="272"/>
      <c r="CR97" s="272"/>
      <c r="CS97" s="272"/>
      <c r="CT97" s="272"/>
      <c r="CU97" s="272"/>
      <c r="CV97" s="272"/>
      <c r="CW97" s="272"/>
      <c r="CX97" s="272"/>
      <c r="CY97" s="272"/>
      <c r="CZ97" s="272"/>
      <c r="DA97" s="272"/>
      <c r="DB97" s="272"/>
      <c r="DC97" s="272"/>
      <c r="DD97" s="272"/>
      <c r="DE97" s="272"/>
      <c r="DF97" s="272"/>
      <c r="DG97" s="272"/>
      <c r="DH97" s="272"/>
      <c r="DI97" s="272"/>
      <c r="DJ97" s="272"/>
      <c r="DK97" s="272"/>
      <c r="DL97" s="272"/>
      <c r="DM97" s="272"/>
      <c r="DN97" s="272"/>
      <c r="DO97" s="272"/>
      <c r="DP97" s="272"/>
      <c r="DQ97" s="272"/>
      <c r="DR97" s="272"/>
      <c r="DS97" s="272"/>
      <c r="DT97" s="272"/>
      <c r="DU97" s="272"/>
      <c r="DV97" s="272"/>
      <c r="DW97" s="272"/>
      <c r="DX97" s="272"/>
      <c r="DY97" s="272"/>
      <c r="DZ97" s="272"/>
      <c r="EA97" s="272"/>
      <c r="EB97" s="272"/>
      <c r="EC97" s="272"/>
      <c r="ED97" s="272"/>
      <c r="EE97" s="272"/>
      <c r="EF97" s="272"/>
      <c r="EG97" s="272"/>
      <c r="EH97" s="272"/>
      <c r="EI97" s="272"/>
      <c r="EJ97" s="272"/>
      <c r="EK97" s="272"/>
      <c r="EL97" s="272"/>
      <c r="EM97" s="272"/>
      <c r="EN97" s="272"/>
      <c r="EO97" s="272"/>
      <c r="EP97" s="272"/>
      <c r="EQ97" s="272"/>
      <c r="ER97" s="272"/>
      <c r="ES97" s="272"/>
      <c r="ET97" s="272"/>
      <c r="EU97" s="272"/>
      <c r="EV97" s="272"/>
      <c r="EW97" s="272"/>
      <c r="EX97" s="272"/>
      <c r="EY97" s="272"/>
      <c r="EZ97" s="272"/>
      <c r="FA97" s="272"/>
      <c r="FB97" s="272"/>
      <c r="FC97" s="272"/>
      <c r="FD97" s="272"/>
      <c r="FE97" s="272"/>
      <c r="FF97" s="272"/>
      <c r="FG97" s="272"/>
      <c r="FH97" s="272"/>
      <c r="FI97" s="272"/>
      <c r="FJ97" s="272"/>
      <c r="FK97" s="272"/>
      <c r="FL97" s="272"/>
      <c r="FM97" s="272"/>
      <c r="FN97" s="272"/>
      <c r="FO97" s="272"/>
      <c r="FP97" s="272"/>
      <c r="FQ97" s="272"/>
      <c r="FR97" s="272"/>
      <c r="FS97" s="272"/>
      <c r="FT97" s="272"/>
      <c r="FU97" s="272"/>
      <c r="FV97" s="272"/>
      <c r="FW97" s="272"/>
      <c r="FX97" s="272"/>
      <c r="FY97" s="272"/>
      <c r="FZ97" s="272"/>
      <c r="GA97" s="272"/>
      <c r="GB97" s="272"/>
      <c r="GC97" s="272"/>
      <c r="GD97" s="272"/>
      <c r="GE97" s="272"/>
      <c r="GF97" s="272"/>
      <c r="GG97" s="272"/>
      <c r="GH97" s="272"/>
      <c r="GI97" s="272"/>
      <c r="GJ97" s="272"/>
      <c r="GK97" s="272"/>
      <c r="GL97" s="272"/>
      <c r="GM97" s="272"/>
      <c r="GN97" s="272"/>
      <c r="GO97" s="272"/>
      <c r="GP97" s="272"/>
      <c r="GQ97" s="272"/>
      <c r="GR97" s="272"/>
      <c r="GS97" s="272"/>
      <c r="GT97" s="272"/>
      <c r="GU97" s="272"/>
      <c r="GV97" s="272"/>
      <c r="GW97" s="272"/>
      <c r="GX97" s="272"/>
      <c r="GY97" s="272"/>
      <c r="GZ97" s="272"/>
      <c r="HA97" s="272"/>
      <c r="HB97" s="272"/>
      <c r="HC97" s="272"/>
      <c r="HD97" s="272"/>
      <c r="HE97" s="272"/>
      <c r="HF97" s="272"/>
      <c r="HG97" s="272"/>
      <c r="HH97" s="272"/>
      <c r="HI97" s="272"/>
      <c r="HJ97" s="272"/>
      <c r="HK97" s="272"/>
      <c r="HL97" s="272"/>
      <c r="HM97" s="272"/>
      <c r="HN97" s="272"/>
      <c r="HO97" s="272"/>
      <c r="HP97" s="272"/>
      <c r="HQ97" s="272"/>
      <c r="HR97" s="272"/>
      <c r="HS97" s="272"/>
      <c r="HT97" s="272"/>
      <c r="HU97" s="272"/>
      <c r="HV97" s="272"/>
      <c r="HW97" s="272"/>
      <c r="HX97" s="272"/>
      <c r="HY97" s="272"/>
      <c r="HZ97" s="272"/>
      <c r="IA97" s="272"/>
      <c r="IB97" s="272"/>
      <c r="IC97" s="272"/>
      <c r="ID97" s="272"/>
      <c r="IE97" s="272"/>
      <c r="IF97" s="272"/>
      <c r="IG97" s="272"/>
      <c r="IH97" s="272"/>
      <c r="II97" s="272"/>
      <c r="IJ97" s="272"/>
      <c r="IK97" s="272"/>
      <c r="IL97" s="272"/>
      <c r="IM97" s="272"/>
      <c r="IN97" s="272"/>
      <c r="IO97" s="272"/>
      <c r="IP97" s="272"/>
      <c r="IQ97" s="272"/>
      <c r="IR97" s="272"/>
      <c r="IS97" s="272"/>
      <c r="IT97" s="272"/>
      <c r="IU97" s="272"/>
      <c r="IV97" s="272"/>
    </row>
    <row r="98" spans="1:256" s="375" customFormat="1" ht="15" customHeight="1">
      <c r="A98" s="278"/>
      <c r="B98" s="278"/>
      <c r="C98" s="278"/>
      <c r="D98" s="299"/>
      <c r="E98" s="299"/>
      <c r="F98" s="299"/>
      <c r="G98" s="274"/>
      <c r="H98" s="274"/>
      <c r="I98" s="272"/>
      <c r="J98" s="273"/>
      <c r="K98" s="272"/>
      <c r="L98" s="272"/>
      <c r="M98" s="273"/>
      <c r="N98" s="272"/>
      <c r="O98" s="272"/>
      <c r="P98" s="272"/>
      <c r="Q98" s="272"/>
      <c r="R98" s="272"/>
      <c r="S98" s="272"/>
      <c r="T98" s="272"/>
      <c r="U98" s="272"/>
      <c r="V98" s="272"/>
      <c r="W98" s="272"/>
      <c r="X98" s="272"/>
      <c r="Y98" s="272"/>
      <c r="Z98" s="272"/>
      <c r="AA98" s="272"/>
      <c r="AB98" s="272"/>
      <c r="AC98" s="272"/>
      <c r="AD98" s="272"/>
      <c r="AE98" s="272"/>
      <c r="AF98" s="272"/>
      <c r="AG98" s="272"/>
      <c r="AH98" s="272"/>
      <c r="AI98" s="272"/>
      <c r="AJ98" s="272"/>
      <c r="AK98" s="272"/>
      <c r="AL98" s="272"/>
      <c r="AM98" s="272"/>
      <c r="AN98" s="272"/>
      <c r="AO98" s="272"/>
      <c r="AP98" s="272"/>
      <c r="AQ98" s="272"/>
      <c r="AR98" s="272"/>
      <c r="AS98" s="272"/>
      <c r="AT98" s="272"/>
      <c r="AU98" s="272"/>
      <c r="AV98" s="272"/>
      <c r="AW98" s="272"/>
      <c r="AX98" s="272"/>
      <c r="AY98" s="272"/>
      <c r="AZ98" s="272"/>
      <c r="BA98" s="272"/>
      <c r="BB98" s="272"/>
      <c r="BC98" s="272"/>
      <c r="BD98" s="272"/>
      <c r="BE98" s="272"/>
      <c r="BF98" s="272"/>
      <c r="BG98" s="272"/>
      <c r="BH98" s="272"/>
      <c r="BI98" s="272"/>
      <c r="BJ98" s="272"/>
      <c r="BK98" s="272"/>
      <c r="BL98" s="272"/>
      <c r="BM98" s="272"/>
      <c r="BN98" s="272"/>
      <c r="BO98" s="272"/>
      <c r="BP98" s="272"/>
      <c r="BQ98" s="272"/>
      <c r="BR98" s="272"/>
      <c r="BS98" s="272"/>
      <c r="BT98" s="272"/>
      <c r="BU98" s="272"/>
      <c r="BV98" s="272"/>
      <c r="BW98" s="272"/>
      <c r="BX98" s="272"/>
      <c r="BY98" s="272"/>
      <c r="BZ98" s="272"/>
      <c r="CA98" s="272"/>
      <c r="CB98" s="272"/>
      <c r="CC98" s="272"/>
      <c r="CD98" s="272"/>
      <c r="CE98" s="272"/>
      <c r="CF98" s="272"/>
      <c r="CG98" s="272"/>
      <c r="CH98" s="272"/>
      <c r="CI98" s="272"/>
      <c r="CJ98" s="272"/>
      <c r="CK98" s="272"/>
      <c r="CL98" s="272"/>
      <c r="CM98" s="272"/>
      <c r="CN98" s="272"/>
      <c r="CO98" s="272"/>
      <c r="CP98" s="272"/>
      <c r="CQ98" s="272"/>
      <c r="CR98" s="272"/>
      <c r="CS98" s="272"/>
      <c r="CT98" s="272"/>
      <c r="CU98" s="272"/>
      <c r="CV98" s="272"/>
      <c r="CW98" s="272"/>
      <c r="CX98" s="272"/>
      <c r="CY98" s="272"/>
      <c r="CZ98" s="272"/>
      <c r="DA98" s="272"/>
      <c r="DB98" s="272"/>
      <c r="DC98" s="272"/>
      <c r="DD98" s="272"/>
      <c r="DE98" s="272"/>
      <c r="DF98" s="272"/>
      <c r="DG98" s="272"/>
      <c r="DH98" s="272"/>
      <c r="DI98" s="272"/>
      <c r="DJ98" s="272"/>
      <c r="DK98" s="272"/>
      <c r="DL98" s="272"/>
      <c r="DM98" s="272"/>
      <c r="DN98" s="272"/>
      <c r="DO98" s="272"/>
      <c r="DP98" s="272"/>
      <c r="DQ98" s="272"/>
      <c r="DR98" s="272"/>
      <c r="DS98" s="272"/>
      <c r="DT98" s="272"/>
      <c r="DU98" s="272"/>
      <c r="DV98" s="272"/>
      <c r="DW98" s="272"/>
      <c r="DX98" s="272"/>
      <c r="DY98" s="272"/>
      <c r="DZ98" s="272"/>
      <c r="EA98" s="272"/>
      <c r="EB98" s="272"/>
      <c r="EC98" s="272"/>
      <c r="ED98" s="272"/>
      <c r="EE98" s="272"/>
      <c r="EF98" s="272"/>
      <c r="EG98" s="272"/>
      <c r="EH98" s="272"/>
      <c r="EI98" s="272"/>
      <c r="EJ98" s="272"/>
      <c r="EK98" s="272"/>
      <c r="EL98" s="272"/>
      <c r="EM98" s="272"/>
      <c r="EN98" s="272"/>
      <c r="EO98" s="272"/>
      <c r="EP98" s="272"/>
      <c r="EQ98" s="272"/>
      <c r="ER98" s="272"/>
      <c r="ES98" s="272"/>
      <c r="ET98" s="272"/>
      <c r="EU98" s="272"/>
      <c r="EV98" s="272"/>
      <c r="EW98" s="272"/>
      <c r="EX98" s="272"/>
      <c r="EY98" s="272"/>
      <c r="EZ98" s="272"/>
      <c r="FA98" s="272"/>
      <c r="FB98" s="272"/>
      <c r="FC98" s="272"/>
      <c r="FD98" s="272"/>
      <c r="FE98" s="272"/>
      <c r="FF98" s="272"/>
      <c r="FG98" s="272"/>
      <c r="FH98" s="272"/>
      <c r="FI98" s="272"/>
      <c r="FJ98" s="272"/>
      <c r="FK98" s="272"/>
      <c r="FL98" s="272"/>
      <c r="FM98" s="272"/>
      <c r="FN98" s="272"/>
      <c r="FO98" s="272"/>
      <c r="FP98" s="272"/>
      <c r="FQ98" s="272"/>
      <c r="FR98" s="272"/>
      <c r="FS98" s="272"/>
      <c r="FT98" s="272"/>
      <c r="FU98" s="272"/>
      <c r="FV98" s="272"/>
      <c r="FW98" s="272"/>
      <c r="FX98" s="272"/>
      <c r="FY98" s="272"/>
      <c r="FZ98" s="272"/>
      <c r="GA98" s="272"/>
      <c r="GB98" s="272"/>
      <c r="GC98" s="272"/>
      <c r="GD98" s="272"/>
      <c r="GE98" s="272"/>
      <c r="GF98" s="272"/>
      <c r="GG98" s="272"/>
      <c r="GH98" s="272"/>
      <c r="GI98" s="272"/>
      <c r="GJ98" s="272"/>
      <c r="GK98" s="272"/>
      <c r="GL98" s="272"/>
      <c r="GM98" s="272"/>
      <c r="GN98" s="272"/>
      <c r="GO98" s="272"/>
      <c r="GP98" s="272"/>
      <c r="GQ98" s="272"/>
      <c r="GR98" s="272"/>
      <c r="GS98" s="272"/>
      <c r="GT98" s="272"/>
      <c r="GU98" s="272"/>
      <c r="GV98" s="272"/>
      <c r="GW98" s="272"/>
      <c r="GX98" s="272"/>
      <c r="GY98" s="272"/>
      <c r="GZ98" s="272"/>
      <c r="HA98" s="272"/>
      <c r="HB98" s="272"/>
      <c r="HC98" s="272"/>
      <c r="HD98" s="272"/>
      <c r="HE98" s="272"/>
      <c r="HF98" s="272"/>
      <c r="HG98" s="272"/>
      <c r="HH98" s="272"/>
      <c r="HI98" s="272"/>
      <c r="HJ98" s="272"/>
      <c r="HK98" s="272"/>
      <c r="HL98" s="272"/>
      <c r="HM98" s="272"/>
      <c r="HN98" s="272"/>
      <c r="HO98" s="272"/>
      <c r="HP98" s="272"/>
      <c r="HQ98" s="272"/>
      <c r="HR98" s="272"/>
      <c r="HS98" s="272"/>
      <c r="HT98" s="272"/>
      <c r="HU98" s="272"/>
      <c r="HV98" s="272"/>
      <c r="HW98" s="272"/>
      <c r="HX98" s="272"/>
      <c r="HY98" s="272"/>
      <c r="HZ98" s="272"/>
      <c r="IA98" s="272"/>
      <c r="IB98" s="272"/>
      <c r="IC98" s="272"/>
      <c r="ID98" s="272"/>
      <c r="IE98" s="272"/>
      <c r="IF98" s="272"/>
      <c r="IG98" s="272"/>
      <c r="IH98" s="272"/>
      <c r="II98" s="272"/>
      <c r="IJ98" s="272"/>
      <c r="IK98" s="272"/>
      <c r="IL98" s="272"/>
      <c r="IM98" s="272"/>
      <c r="IN98" s="272"/>
      <c r="IO98" s="272"/>
      <c r="IP98" s="272"/>
      <c r="IQ98" s="272"/>
      <c r="IR98" s="272"/>
      <c r="IS98" s="272"/>
      <c r="IT98" s="272"/>
      <c r="IU98" s="272"/>
      <c r="IV98" s="272"/>
    </row>
    <row r="99" spans="1:256" s="375" customFormat="1" ht="15" customHeight="1">
      <c r="A99" s="278"/>
      <c r="B99" s="278"/>
      <c r="C99" s="278"/>
      <c r="D99" s="299"/>
      <c r="E99" s="299"/>
      <c r="F99" s="299"/>
      <c r="G99" s="274"/>
      <c r="H99" s="274"/>
      <c r="I99" s="272"/>
      <c r="J99" s="273"/>
      <c r="K99" s="272"/>
      <c r="L99" s="272"/>
      <c r="M99" s="273"/>
      <c r="N99" s="272"/>
      <c r="O99" s="272"/>
      <c r="P99" s="272"/>
      <c r="Q99" s="272"/>
      <c r="R99" s="272"/>
      <c r="S99" s="272"/>
      <c r="T99" s="272"/>
      <c r="U99" s="272"/>
      <c r="V99" s="272"/>
      <c r="W99" s="272"/>
      <c r="X99" s="272"/>
      <c r="Y99" s="272"/>
      <c r="Z99" s="272"/>
      <c r="AA99" s="272"/>
      <c r="AB99" s="272"/>
      <c r="AC99" s="272"/>
      <c r="AD99" s="272"/>
      <c r="AE99" s="272"/>
      <c r="AF99" s="272"/>
      <c r="AG99" s="272"/>
      <c r="AH99" s="272"/>
      <c r="AI99" s="272"/>
      <c r="AJ99" s="272"/>
      <c r="AK99" s="272"/>
      <c r="AL99" s="272"/>
      <c r="AM99" s="272"/>
      <c r="AN99" s="272"/>
      <c r="AO99" s="272"/>
      <c r="AP99" s="272"/>
      <c r="AQ99" s="272"/>
      <c r="AR99" s="272"/>
      <c r="AS99" s="272"/>
      <c r="AT99" s="272"/>
      <c r="AU99" s="272"/>
      <c r="AV99" s="272"/>
      <c r="AW99" s="272"/>
      <c r="AX99" s="272"/>
      <c r="AY99" s="272"/>
      <c r="AZ99" s="272"/>
      <c r="BA99" s="272"/>
      <c r="BB99" s="272"/>
      <c r="BC99" s="272"/>
      <c r="BD99" s="272"/>
      <c r="BE99" s="272"/>
      <c r="BF99" s="272"/>
      <c r="BG99" s="272"/>
      <c r="BH99" s="272"/>
      <c r="BI99" s="272"/>
      <c r="BJ99" s="272"/>
      <c r="BK99" s="272"/>
      <c r="BL99" s="272"/>
      <c r="BM99" s="272"/>
      <c r="BN99" s="272"/>
      <c r="BO99" s="272"/>
      <c r="BP99" s="272"/>
      <c r="BQ99" s="272"/>
      <c r="BR99" s="272"/>
      <c r="BS99" s="272"/>
      <c r="BT99" s="272"/>
      <c r="BU99" s="272"/>
      <c r="BV99" s="272"/>
      <c r="BW99" s="272"/>
      <c r="BX99" s="272"/>
      <c r="BY99" s="272"/>
      <c r="BZ99" s="272"/>
      <c r="CA99" s="272"/>
      <c r="CB99" s="272"/>
      <c r="CC99" s="272"/>
      <c r="CD99" s="272"/>
      <c r="CE99" s="272"/>
      <c r="CF99" s="272"/>
      <c r="CG99" s="272"/>
      <c r="CH99" s="272"/>
      <c r="CI99" s="272"/>
      <c r="CJ99" s="272"/>
      <c r="CK99" s="272"/>
      <c r="CL99" s="272"/>
      <c r="CM99" s="272"/>
      <c r="CN99" s="272"/>
      <c r="CO99" s="272"/>
      <c r="CP99" s="272"/>
      <c r="CQ99" s="272"/>
      <c r="CR99" s="272"/>
      <c r="CS99" s="272"/>
      <c r="CT99" s="272"/>
      <c r="CU99" s="272"/>
      <c r="CV99" s="272"/>
      <c r="CW99" s="272"/>
      <c r="CX99" s="272"/>
      <c r="CY99" s="272"/>
      <c r="CZ99" s="272"/>
      <c r="DA99" s="272"/>
      <c r="DB99" s="272"/>
      <c r="DC99" s="272"/>
      <c r="DD99" s="272"/>
      <c r="DE99" s="272"/>
      <c r="DF99" s="272"/>
      <c r="DG99" s="272"/>
      <c r="DH99" s="272"/>
      <c r="DI99" s="272"/>
      <c r="DJ99" s="272"/>
      <c r="DK99" s="272"/>
      <c r="DL99" s="272"/>
      <c r="DM99" s="272"/>
      <c r="DN99" s="272"/>
      <c r="DO99" s="272"/>
      <c r="DP99" s="272"/>
      <c r="DQ99" s="272"/>
      <c r="DR99" s="272"/>
      <c r="DS99" s="272"/>
      <c r="DT99" s="272"/>
      <c r="DU99" s="272"/>
      <c r="DV99" s="272"/>
      <c r="DW99" s="272"/>
      <c r="DX99" s="272"/>
      <c r="DY99" s="272"/>
      <c r="DZ99" s="272"/>
      <c r="EA99" s="272"/>
      <c r="EB99" s="272"/>
      <c r="EC99" s="272"/>
      <c r="ED99" s="272"/>
      <c r="EE99" s="272"/>
      <c r="EF99" s="272"/>
      <c r="EG99" s="272"/>
      <c r="EH99" s="272"/>
      <c r="EI99" s="272"/>
      <c r="EJ99" s="272"/>
      <c r="EK99" s="272"/>
      <c r="EL99" s="272"/>
      <c r="EM99" s="272"/>
      <c r="EN99" s="272"/>
      <c r="EO99" s="272"/>
      <c r="EP99" s="272"/>
      <c r="EQ99" s="272"/>
      <c r="ER99" s="272"/>
      <c r="ES99" s="272"/>
      <c r="ET99" s="272"/>
      <c r="EU99" s="272"/>
      <c r="EV99" s="272"/>
      <c r="EW99" s="272"/>
      <c r="EX99" s="272"/>
      <c r="EY99" s="272"/>
      <c r="EZ99" s="272"/>
      <c r="FA99" s="272"/>
      <c r="FB99" s="272"/>
      <c r="FC99" s="272"/>
      <c r="FD99" s="272"/>
      <c r="FE99" s="272"/>
      <c r="FF99" s="272"/>
      <c r="FG99" s="272"/>
      <c r="FH99" s="272"/>
      <c r="FI99" s="272"/>
      <c r="FJ99" s="272"/>
      <c r="FK99" s="272"/>
      <c r="FL99" s="272"/>
      <c r="FM99" s="272"/>
      <c r="FN99" s="272"/>
      <c r="FO99" s="272"/>
      <c r="FP99" s="272"/>
      <c r="FQ99" s="272"/>
      <c r="FR99" s="272"/>
      <c r="FS99" s="272"/>
      <c r="FT99" s="272"/>
      <c r="FU99" s="272"/>
      <c r="FV99" s="272"/>
      <c r="FW99" s="272"/>
      <c r="FX99" s="272"/>
      <c r="FY99" s="272"/>
      <c r="FZ99" s="272"/>
      <c r="GA99" s="272"/>
      <c r="GB99" s="272"/>
      <c r="GC99" s="272"/>
      <c r="GD99" s="272"/>
      <c r="GE99" s="272"/>
      <c r="GF99" s="272"/>
      <c r="GG99" s="272"/>
      <c r="GH99" s="272"/>
      <c r="GI99" s="272"/>
      <c r="GJ99" s="272"/>
      <c r="GK99" s="272"/>
      <c r="GL99" s="272"/>
      <c r="GM99" s="272"/>
      <c r="GN99" s="272"/>
      <c r="GO99" s="272"/>
      <c r="GP99" s="272"/>
      <c r="GQ99" s="272"/>
      <c r="GR99" s="272"/>
      <c r="GS99" s="272"/>
      <c r="GT99" s="272"/>
      <c r="GU99" s="272"/>
      <c r="GV99" s="272"/>
      <c r="GW99" s="272"/>
      <c r="GX99" s="272"/>
      <c r="GY99" s="272"/>
      <c r="GZ99" s="272"/>
      <c r="HA99" s="272"/>
      <c r="HB99" s="272"/>
      <c r="HC99" s="272"/>
      <c r="HD99" s="272"/>
      <c r="HE99" s="272"/>
      <c r="HF99" s="272"/>
      <c r="HG99" s="272"/>
      <c r="HH99" s="272"/>
      <c r="HI99" s="272"/>
      <c r="HJ99" s="272"/>
      <c r="HK99" s="272"/>
      <c r="HL99" s="272"/>
      <c r="HM99" s="272"/>
      <c r="HN99" s="272"/>
      <c r="HO99" s="272"/>
      <c r="HP99" s="272"/>
      <c r="HQ99" s="272"/>
      <c r="HR99" s="272"/>
      <c r="HS99" s="272"/>
      <c r="HT99" s="272"/>
      <c r="HU99" s="272"/>
      <c r="HV99" s="272"/>
      <c r="HW99" s="272"/>
      <c r="HX99" s="272"/>
      <c r="HY99" s="272"/>
      <c r="HZ99" s="272"/>
      <c r="IA99" s="272"/>
      <c r="IB99" s="272"/>
      <c r="IC99" s="272"/>
      <c r="ID99" s="272"/>
      <c r="IE99" s="272"/>
      <c r="IF99" s="272"/>
      <c r="IG99" s="272"/>
      <c r="IH99" s="272"/>
      <c r="II99" s="272"/>
      <c r="IJ99" s="272"/>
      <c r="IK99" s="272"/>
      <c r="IL99" s="272"/>
      <c r="IM99" s="272"/>
      <c r="IN99" s="272"/>
      <c r="IO99" s="272"/>
      <c r="IP99" s="272"/>
      <c r="IQ99" s="272"/>
      <c r="IR99" s="272"/>
      <c r="IS99" s="272"/>
      <c r="IT99" s="272"/>
      <c r="IU99" s="272"/>
      <c r="IV99" s="272"/>
    </row>
    <row r="100" spans="1:256" s="375" customFormat="1" ht="15" customHeight="1">
      <c r="A100" s="278"/>
      <c r="B100" s="278"/>
      <c r="C100" s="278"/>
      <c r="D100" s="299"/>
      <c r="E100" s="299"/>
      <c r="F100" s="299"/>
      <c r="G100" s="274"/>
      <c r="H100" s="274"/>
      <c r="I100" s="272"/>
      <c r="J100" s="273"/>
      <c r="K100" s="272"/>
      <c r="L100" s="272"/>
      <c r="M100" s="273"/>
      <c r="N100" s="272"/>
      <c r="O100" s="272"/>
      <c r="P100" s="272"/>
      <c r="Q100" s="272"/>
      <c r="R100" s="272"/>
      <c r="S100" s="272"/>
      <c r="T100" s="272"/>
      <c r="U100" s="272"/>
      <c r="V100" s="272"/>
      <c r="W100" s="272"/>
      <c r="X100" s="272"/>
      <c r="Y100" s="272"/>
      <c r="Z100" s="272"/>
      <c r="AA100" s="272"/>
      <c r="AB100" s="272"/>
      <c r="AC100" s="272"/>
      <c r="AD100" s="272"/>
      <c r="AE100" s="272"/>
      <c r="AF100" s="272"/>
      <c r="AG100" s="272"/>
      <c r="AH100" s="272"/>
      <c r="AI100" s="272"/>
      <c r="AJ100" s="272"/>
      <c r="AK100" s="272"/>
      <c r="AL100" s="272"/>
      <c r="AM100" s="272"/>
      <c r="AN100" s="272"/>
      <c r="AO100" s="272"/>
      <c r="AP100" s="272"/>
      <c r="AQ100" s="272"/>
      <c r="AR100" s="272"/>
      <c r="AS100" s="272"/>
      <c r="AT100" s="272"/>
      <c r="AU100" s="272"/>
      <c r="AV100" s="272"/>
      <c r="AW100" s="272"/>
      <c r="AX100" s="272"/>
      <c r="AY100" s="272"/>
      <c r="AZ100" s="272"/>
      <c r="BA100" s="272"/>
      <c r="BB100" s="272"/>
      <c r="BC100" s="272"/>
      <c r="BD100" s="272"/>
      <c r="BE100" s="272"/>
      <c r="BF100" s="272"/>
      <c r="BG100" s="272"/>
      <c r="BH100" s="272"/>
      <c r="BI100" s="272"/>
      <c r="BJ100" s="272"/>
      <c r="BK100" s="272"/>
      <c r="BL100" s="272"/>
      <c r="BM100" s="272"/>
      <c r="BN100" s="272"/>
      <c r="BO100" s="272"/>
      <c r="BP100" s="272"/>
      <c r="BQ100" s="272"/>
      <c r="BR100" s="272"/>
      <c r="BS100" s="272"/>
      <c r="BT100" s="272"/>
      <c r="BU100" s="272"/>
      <c r="BV100" s="272"/>
      <c r="BW100" s="272"/>
      <c r="BX100" s="272"/>
      <c r="BY100" s="272"/>
      <c r="BZ100" s="272"/>
      <c r="CA100" s="272"/>
      <c r="CB100" s="272"/>
      <c r="CC100" s="272"/>
      <c r="CD100" s="272"/>
      <c r="CE100" s="272"/>
      <c r="CF100" s="272"/>
      <c r="CG100" s="272"/>
      <c r="CH100" s="272"/>
      <c r="CI100" s="272"/>
      <c r="CJ100" s="272"/>
      <c r="CK100" s="272"/>
      <c r="CL100" s="272"/>
      <c r="CM100" s="272"/>
      <c r="CN100" s="272"/>
      <c r="CO100" s="272"/>
      <c r="CP100" s="272"/>
      <c r="CQ100" s="272"/>
      <c r="CR100" s="272"/>
      <c r="CS100" s="272"/>
      <c r="CT100" s="272"/>
      <c r="CU100" s="272"/>
      <c r="CV100" s="272"/>
      <c r="CW100" s="272"/>
      <c r="CX100" s="272"/>
      <c r="CY100" s="272"/>
      <c r="CZ100" s="272"/>
      <c r="DA100" s="272"/>
      <c r="DB100" s="272"/>
      <c r="DC100" s="272"/>
      <c r="DD100" s="272"/>
      <c r="DE100" s="272"/>
      <c r="DF100" s="272"/>
      <c r="DG100" s="272"/>
      <c r="DH100" s="272"/>
      <c r="DI100" s="272"/>
      <c r="DJ100" s="272"/>
      <c r="DK100" s="272"/>
      <c r="DL100" s="272"/>
      <c r="DM100" s="272"/>
      <c r="DN100" s="272"/>
      <c r="DO100" s="272"/>
      <c r="DP100" s="272"/>
      <c r="DQ100" s="272"/>
      <c r="DR100" s="272"/>
      <c r="DS100" s="272"/>
      <c r="DT100" s="272"/>
      <c r="DU100" s="272"/>
      <c r="DV100" s="272"/>
      <c r="DW100" s="272"/>
      <c r="DX100" s="272"/>
      <c r="DY100" s="272"/>
      <c r="DZ100" s="272"/>
      <c r="EA100" s="272"/>
      <c r="EB100" s="272"/>
      <c r="EC100" s="272"/>
      <c r="ED100" s="272"/>
      <c r="EE100" s="272"/>
      <c r="EF100" s="272"/>
      <c r="EG100" s="272"/>
      <c r="EH100" s="272"/>
      <c r="EI100" s="272"/>
      <c r="EJ100" s="272"/>
      <c r="EK100" s="272"/>
      <c r="EL100" s="272"/>
      <c r="EM100" s="272"/>
      <c r="EN100" s="272"/>
      <c r="EO100" s="272"/>
      <c r="EP100" s="272"/>
      <c r="EQ100" s="272"/>
      <c r="ER100" s="272"/>
      <c r="ES100" s="272"/>
      <c r="ET100" s="272"/>
      <c r="EU100" s="272"/>
      <c r="EV100" s="272"/>
      <c r="EW100" s="272"/>
      <c r="EX100" s="272"/>
      <c r="EY100" s="272"/>
      <c r="EZ100" s="272"/>
      <c r="FA100" s="272"/>
      <c r="FB100" s="272"/>
      <c r="FC100" s="272"/>
      <c r="FD100" s="272"/>
      <c r="FE100" s="272"/>
      <c r="FF100" s="272"/>
      <c r="FG100" s="272"/>
      <c r="FH100" s="272"/>
      <c r="FI100" s="272"/>
      <c r="FJ100" s="272"/>
      <c r="FK100" s="272"/>
      <c r="FL100" s="272"/>
      <c r="FM100" s="272"/>
      <c r="FN100" s="272"/>
      <c r="FO100" s="272"/>
      <c r="FP100" s="272"/>
      <c r="FQ100" s="272"/>
      <c r="FR100" s="272"/>
      <c r="FS100" s="272"/>
      <c r="FT100" s="272"/>
      <c r="FU100" s="272"/>
      <c r="FV100" s="272"/>
      <c r="FW100" s="272"/>
      <c r="FX100" s="272"/>
      <c r="FY100" s="272"/>
      <c r="FZ100" s="272"/>
      <c r="GA100" s="272"/>
      <c r="GB100" s="272"/>
      <c r="GC100" s="272"/>
      <c r="GD100" s="272"/>
      <c r="GE100" s="272"/>
      <c r="GF100" s="272"/>
      <c r="GG100" s="272"/>
      <c r="GH100" s="272"/>
      <c r="GI100" s="272"/>
      <c r="GJ100" s="272"/>
      <c r="GK100" s="272"/>
      <c r="GL100" s="272"/>
      <c r="GM100" s="272"/>
      <c r="GN100" s="272"/>
      <c r="GO100" s="272"/>
      <c r="GP100" s="272"/>
      <c r="GQ100" s="272"/>
      <c r="GR100" s="272"/>
      <c r="GS100" s="272"/>
      <c r="GT100" s="272"/>
      <c r="GU100" s="272"/>
      <c r="GV100" s="272"/>
      <c r="GW100" s="272"/>
      <c r="GX100" s="272"/>
      <c r="GY100" s="272"/>
      <c r="GZ100" s="272"/>
      <c r="HA100" s="272"/>
      <c r="HB100" s="272"/>
      <c r="HC100" s="272"/>
      <c r="HD100" s="272"/>
      <c r="HE100" s="272"/>
      <c r="HF100" s="272"/>
      <c r="HG100" s="272"/>
      <c r="HH100" s="272"/>
      <c r="HI100" s="272"/>
      <c r="HJ100" s="272"/>
      <c r="HK100" s="272"/>
      <c r="HL100" s="272"/>
      <c r="HM100" s="272"/>
      <c r="HN100" s="272"/>
      <c r="HO100" s="272"/>
      <c r="HP100" s="272"/>
      <c r="HQ100" s="272"/>
      <c r="HR100" s="272"/>
      <c r="HS100" s="272"/>
      <c r="HT100" s="272"/>
      <c r="HU100" s="272"/>
      <c r="HV100" s="272"/>
      <c r="HW100" s="272"/>
      <c r="HX100" s="272"/>
      <c r="HY100" s="272"/>
      <c r="HZ100" s="272"/>
      <c r="IA100" s="272"/>
      <c r="IB100" s="272"/>
      <c r="IC100" s="272"/>
      <c r="ID100" s="272"/>
      <c r="IE100" s="272"/>
      <c r="IF100" s="272"/>
      <c r="IG100" s="272"/>
      <c r="IH100" s="272"/>
      <c r="II100" s="272"/>
      <c r="IJ100" s="272"/>
      <c r="IK100" s="272"/>
      <c r="IL100" s="272"/>
      <c r="IM100" s="272"/>
      <c r="IN100" s="272"/>
      <c r="IO100" s="272"/>
      <c r="IP100" s="272"/>
      <c r="IQ100" s="272"/>
      <c r="IR100" s="272"/>
      <c r="IS100" s="272"/>
      <c r="IT100" s="272"/>
      <c r="IU100" s="272"/>
      <c r="IV100" s="272"/>
    </row>
    <row r="101" spans="1:256" s="375" customFormat="1" ht="15" customHeight="1">
      <c r="A101" s="278"/>
      <c r="B101" s="278"/>
      <c r="C101" s="278"/>
      <c r="D101" s="299"/>
      <c r="E101" s="299"/>
      <c r="F101" s="299"/>
      <c r="G101" s="274"/>
      <c r="H101" s="274"/>
      <c r="I101" s="272"/>
      <c r="J101" s="273"/>
      <c r="K101" s="272"/>
      <c r="L101" s="272"/>
      <c r="M101" s="273"/>
      <c r="N101" s="272"/>
      <c r="O101" s="272"/>
      <c r="P101" s="272"/>
      <c r="Q101" s="272"/>
      <c r="R101" s="272"/>
      <c r="S101" s="272"/>
      <c r="T101" s="272"/>
      <c r="U101" s="272"/>
      <c r="V101" s="272"/>
      <c r="W101" s="272"/>
      <c r="X101" s="272"/>
      <c r="Y101" s="272"/>
      <c r="Z101" s="272"/>
      <c r="AA101" s="272"/>
      <c r="AB101" s="272"/>
      <c r="AC101" s="272"/>
      <c r="AD101" s="272"/>
      <c r="AE101" s="272"/>
      <c r="AF101" s="272"/>
      <c r="AG101" s="272"/>
      <c r="AH101" s="272"/>
      <c r="AI101" s="272"/>
      <c r="AJ101" s="272"/>
      <c r="AK101" s="272"/>
      <c r="AL101" s="272"/>
      <c r="AM101" s="272"/>
      <c r="AN101" s="272"/>
      <c r="AO101" s="272"/>
      <c r="AP101" s="272"/>
      <c r="AQ101" s="272"/>
      <c r="AR101" s="272"/>
      <c r="AS101" s="272"/>
      <c r="AT101" s="272"/>
      <c r="AU101" s="272"/>
      <c r="AV101" s="272"/>
      <c r="AW101" s="272"/>
      <c r="AX101" s="272"/>
      <c r="AY101" s="272"/>
      <c r="AZ101" s="272"/>
      <c r="BA101" s="272"/>
      <c r="BB101" s="272"/>
      <c r="BC101" s="272"/>
      <c r="BD101" s="272"/>
      <c r="BE101" s="272"/>
      <c r="BF101" s="272"/>
      <c r="BG101" s="272"/>
      <c r="BH101" s="272"/>
      <c r="BI101" s="272"/>
      <c r="BJ101" s="272"/>
      <c r="BK101" s="272"/>
      <c r="BL101" s="272"/>
      <c r="BM101" s="272"/>
      <c r="BN101" s="272"/>
      <c r="BO101" s="272"/>
      <c r="BP101" s="272"/>
      <c r="BQ101" s="272"/>
      <c r="BR101" s="272"/>
      <c r="BS101" s="272"/>
      <c r="BT101" s="272"/>
      <c r="BU101" s="272"/>
      <c r="BV101" s="272"/>
      <c r="BW101" s="272"/>
      <c r="BX101" s="272"/>
      <c r="BY101" s="272"/>
      <c r="BZ101" s="272"/>
      <c r="CA101" s="272"/>
      <c r="CB101" s="272"/>
      <c r="CC101" s="272"/>
      <c r="CD101" s="272"/>
      <c r="CE101" s="272"/>
      <c r="CF101" s="272"/>
      <c r="CG101" s="272"/>
      <c r="CH101" s="272"/>
      <c r="CI101" s="272"/>
      <c r="CJ101" s="272"/>
      <c r="CK101" s="272"/>
      <c r="CL101" s="272"/>
      <c r="CM101" s="272"/>
      <c r="CN101" s="272"/>
      <c r="CO101" s="272"/>
      <c r="CP101" s="272"/>
      <c r="CQ101" s="272"/>
      <c r="CR101" s="272"/>
      <c r="CS101" s="272"/>
      <c r="CT101" s="272"/>
      <c r="CU101" s="272"/>
      <c r="CV101" s="272"/>
      <c r="CW101" s="272"/>
      <c r="CX101" s="272"/>
      <c r="CY101" s="272"/>
      <c r="CZ101" s="272"/>
      <c r="DA101" s="272"/>
      <c r="DB101" s="272"/>
      <c r="DC101" s="272"/>
      <c r="DD101" s="272"/>
      <c r="DE101" s="272"/>
      <c r="DF101" s="272"/>
      <c r="DG101" s="272"/>
      <c r="DH101" s="272"/>
      <c r="DI101" s="272"/>
      <c r="DJ101" s="272"/>
      <c r="DK101" s="272"/>
      <c r="DL101" s="272"/>
      <c r="DM101" s="272"/>
      <c r="DN101" s="272"/>
      <c r="DO101" s="272"/>
      <c r="DP101" s="272"/>
      <c r="DQ101" s="272"/>
      <c r="DR101" s="272"/>
      <c r="DS101" s="272"/>
      <c r="DT101" s="272"/>
      <c r="DU101" s="272"/>
      <c r="DV101" s="272"/>
      <c r="DW101" s="272"/>
      <c r="DX101" s="272"/>
      <c r="DY101" s="272"/>
      <c r="DZ101" s="272"/>
      <c r="EA101" s="272"/>
      <c r="EB101" s="272"/>
      <c r="EC101" s="272"/>
      <c r="ED101" s="272"/>
      <c r="EE101" s="272"/>
      <c r="EF101" s="272"/>
      <c r="EG101" s="272"/>
      <c r="EH101" s="272"/>
      <c r="EI101" s="272"/>
      <c r="EJ101" s="272"/>
      <c r="EK101" s="272"/>
      <c r="EL101" s="272"/>
      <c r="EM101" s="272"/>
      <c r="EN101" s="272"/>
      <c r="EO101" s="272"/>
      <c r="EP101" s="272"/>
      <c r="EQ101" s="272"/>
      <c r="ER101" s="272"/>
      <c r="ES101" s="272"/>
      <c r="ET101" s="272"/>
      <c r="EU101" s="272"/>
      <c r="EV101" s="272"/>
      <c r="EW101" s="272"/>
      <c r="EX101" s="272"/>
      <c r="EY101" s="272"/>
      <c r="EZ101" s="272"/>
      <c r="FA101" s="272"/>
      <c r="FB101" s="272"/>
      <c r="FC101" s="272"/>
      <c r="FD101" s="272"/>
      <c r="FE101" s="272"/>
      <c r="FF101" s="272"/>
      <c r="FG101" s="272"/>
      <c r="FH101" s="272"/>
      <c r="FI101" s="272"/>
      <c r="FJ101" s="272"/>
      <c r="FK101" s="272"/>
      <c r="FL101" s="272"/>
      <c r="FM101" s="272"/>
      <c r="FN101" s="272"/>
      <c r="FO101" s="272"/>
      <c r="FP101" s="272"/>
      <c r="FQ101" s="272"/>
      <c r="FR101" s="272"/>
      <c r="FS101" s="272"/>
      <c r="FT101" s="272"/>
      <c r="FU101" s="272"/>
      <c r="FV101" s="272"/>
      <c r="FW101" s="272"/>
      <c r="FX101" s="272"/>
      <c r="FY101" s="272"/>
      <c r="FZ101" s="272"/>
      <c r="GA101" s="272"/>
      <c r="GB101" s="272"/>
      <c r="GC101" s="272"/>
      <c r="GD101" s="272"/>
      <c r="GE101" s="272"/>
      <c r="GF101" s="272"/>
      <c r="GG101" s="272"/>
      <c r="GH101" s="272"/>
      <c r="GI101" s="272"/>
      <c r="GJ101" s="272"/>
      <c r="GK101" s="272"/>
      <c r="GL101" s="272"/>
      <c r="GM101" s="272"/>
      <c r="GN101" s="272"/>
      <c r="GO101" s="272"/>
      <c r="GP101" s="272"/>
      <c r="GQ101" s="272"/>
      <c r="GR101" s="272"/>
      <c r="GS101" s="272"/>
      <c r="GT101" s="272"/>
      <c r="GU101" s="272"/>
      <c r="GV101" s="272"/>
      <c r="GW101" s="272"/>
      <c r="GX101" s="272"/>
      <c r="GY101" s="272"/>
      <c r="GZ101" s="272"/>
      <c r="HA101" s="272"/>
      <c r="HB101" s="272"/>
      <c r="HC101" s="272"/>
      <c r="HD101" s="272"/>
      <c r="HE101" s="272"/>
      <c r="HF101" s="272"/>
      <c r="HG101" s="272"/>
      <c r="HH101" s="272"/>
      <c r="HI101" s="272"/>
      <c r="HJ101" s="272"/>
      <c r="HK101" s="272"/>
      <c r="HL101" s="272"/>
      <c r="HM101" s="272"/>
      <c r="HN101" s="272"/>
      <c r="HO101" s="272"/>
      <c r="HP101" s="272"/>
      <c r="HQ101" s="272"/>
      <c r="HR101" s="272"/>
      <c r="HS101" s="272"/>
      <c r="HT101" s="272"/>
      <c r="HU101" s="272"/>
      <c r="HV101" s="272"/>
      <c r="HW101" s="272"/>
      <c r="HX101" s="272"/>
      <c r="HY101" s="272"/>
      <c r="HZ101" s="272"/>
      <c r="IA101" s="272"/>
      <c r="IB101" s="272"/>
      <c r="IC101" s="272"/>
      <c r="ID101" s="272"/>
      <c r="IE101" s="272"/>
      <c r="IF101" s="272"/>
      <c r="IG101" s="272"/>
      <c r="IH101" s="272"/>
      <c r="II101" s="272"/>
      <c r="IJ101" s="272"/>
      <c r="IK101" s="272"/>
      <c r="IL101" s="272"/>
      <c r="IM101" s="272"/>
      <c r="IN101" s="272"/>
      <c r="IO101" s="272"/>
      <c r="IP101" s="272"/>
      <c r="IQ101" s="272"/>
      <c r="IR101" s="272"/>
      <c r="IS101" s="272"/>
      <c r="IT101" s="272"/>
      <c r="IU101" s="272"/>
      <c r="IV101" s="272"/>
    </row>
    <row r="102" spans="1:256" s="469" customFormat="1" ht="15" customHeight="1">
      <c r="A102" s="278"/>
      <c r="B102" s="270"/>
      <c r="C102" s="270"/>
      <c r="D102" s="461"/>
      <c r="E102" s="461"/>
      <c r="F102" s="461"/>
      <c r="G102" s="267"/>
      <c r="H102" s="267"/>
      <c r="I102" s="265"/>
      <c r="J102" s="266"/>
      <c r="K102" s="265"/>
      <c r="L102" s="265"/>
      <c r="M102" s="266"/>
      <c r="N102" s="265"/>
      <c r="O102" s="265"/>
      <c r="P102" s="265"/>
      <c r="Q102" s="265"/>
      <c r="R102" s="265"/>
      <c r="S102" s="265"/>
      <c r="T102" s="265"/>
      <c r="U102" s="265"/>
      <c r="V102" s="265"/>
      <c r="W102" s="265"/>
      <c r="X102" s="265"/>
      <c r="Y102" s="265"/>
      <c r="Z102" s="265"/>
      <c r="AA102" s="265"/>
      <c r="AB102" s="265"/>
      <c r="AC102" s="265"/>
      <c r="AD102" s="265"/>
      <c r="AE102" s="265"/>
      <c r="AF102" s="265"/>
      <c r="AG102" s="265"/>
      <c r="AH102" s="265"/>
      <c r="AI102" s="265"/>
      <c r="AJ102" s="265"/>
      <c r="AK102" s="265"/>
      <c r="AL102" s="265"/>
      <c r="AM102" s="265"/>
      <c r="AN102" s="265"/>
      <c r="AO102" s="265"/>
      <c r="AP102" s="265"/>
      <c r="AQ102" s="265"/>
      <c r="AR102" s="265"/>
      <c r="AS102" s="265"/>
      <c r="AT102" s="265"/>
      <c r="AU102" s="265"/>
      <c r="AV102" s="265"/>
      <c r="AW102" s="265"/>
      <c r="AX102" s="265"/>
      <c r="AY102" s="265"/>
      <c r="AZ102" s="265"/>
      <c r="BA102" s="265"/>
      <c r="BB102" s="265"/>
      <c r="BC102" s="265"/>
      <c r="BD102" s="265"/>
      <c r="BE102" s="265"/>
      <c r="BF102" s="265"/>
      <c r="BG102" s="265"/>
      <c r="BH102" s="265"/>
      <c r="BI102" s="265"/>
      <c r="BJ102" s="265"/>
      <c r="BK102" s="265"/>
      <c r="BL102" s="265"/>
      <c r="BM102" s="265"/>
      <c r="BN102" s="265"/>
      <c r="BO102" s="265"/>
      <c r="BP102" s="265"/>
      <c r="BQ102" s="265"/>
      <c r="BR102" s="265"/>
      <c r="BS102" s="265"/>
      <c r="BT102" s="265"/>
      <c r="BU102" s="265"/>
      <c r="BV102" s="265"/>
      <c r="BW102" s="265"/>
      <c r="BX102" s="265"/>
      <c r="BY102" s="265"/>
      <c r="BZ102" s="265"/>
      <c r="CA102" s="265"/>
      <c r="CB102" s="265"/>
      <c r="CC102" s="265"/>
      <c r="CD102" s="265"/>
      <c r="CE102" s="265"/>
      <c r="CF102" s="265"/>
      <c r="CG102" s="265"/>
      <c r="CH102" s="265"/>
      <c r="CI102" s="265"/>
      <c r="CJ102" s="265"/>
      <c r="CK102" s="265"/>
      <c r="CL102" s="265"/>
      <c r="CM102" s="265"/>
      <c r="CN102" s="265"/>
      <c r="CO102" s="265"/>
      <c r="CP102" s="265"/>
      <c r="CQ102" s="265"/>
      <c r="CR102" s="265"/>
      <c r="CS102" s="265"/>
      <c r="CT102" s="265"/>
      <c r="CU102" s="265"/>
      <c r="CV102" s="265"/>
      <c r="CW102" s="265"/>
      <c r="CX102" s="265"/>
      <c r="CY102" s="265"/>
      <c r="CZ102" s="265"/>
      <c r="DA102" s="265"/>
      <c r="DB102" s="265"/>
      <c r="DC102" s="265"/>
      <c r="DD102" s="265"/>
      <c r="DE102" s="265"/>
      <c r="DF102" s="265"/>
      <c r="DG102" s="265"/>
      <c r="DH102" s="265"/>
      <c r="DI102" s="265"/>
      <c r="DJ102" s="265"/>
      <c r="DK102" s="265"/>
      <c r="DL102" s="265"/>
      <c r="DM102" s="265"/>
      <c r="DN102" s="265"/>
      <c r="DO102" s="265"/>
      <c r="DP102" s="265"/>
      <c r="DQ102" s="265"/>
      <c r="DR102" s="265"/>
      <c r="DS102" s="265"/>
      <c r="DT102" s="265"/>
      <c r="DU102" s="265"/>
      <c r="DV102" s="265"/>
      <c r="DW102" s="265"/>
      <c r="DX102" s="265"/>
      <c r="DY102" s="265"/>
      <c r="DZ102" s="265"/>
      <c r="EA102" s="265"/>
      <c r="EB102" s="265"/>
      <c r="EC102" s="265"/>
      <c r="ED102" s="265"/>
      <c r="EE102" s="265"/>
      <c r="EF102" s="265"/>
      <c r="EG102" s="265"/>
      <c r="EH102" s="265"/>
      <c r="EI102" s="265"/>
      <c r="EJ102" s="265"/>
      <c r="EK102" s="265"/>
      <c r="EL102" s="265"/>
      <c r="EM102" s="265"/>
      <c r="EN102" s="265"/>
      <c r="EO102" s="265"/>
      <c r="EP102" s="265"/>
      <c r="EQ102" s="265"/>
      <c r="ER102" s="265"/>
      <c r="ES102" s="265"/>
      <c r="ET102" s="265"/>
      <c r="EU102" s="265"/>
      <c r="EV102" s="265"/>
      <c r="EW102" s="265"/>
      <c r="EX102" s="265"/>
      <c r="EY102" s="265"/>
      <c r="EZ102" s="265"/>
      <c r="FA102" s="265"/>
      <c r="FB102" s="265"/>
      <c r="FC102" s="265"/>
      <c r="FD102" s="265"/>
      <c r="FE102" s="265"/>
      <c r="FF102" s="265"/>
      <c r="FG102" s="265"/>
      <c r="FH102" s="265"/>
      <c r="FI102" s="265"/>
      <c r="FJ102" s="265"/>
      <c r="FK102" s="265"/>
      <c r="FL102" s="265"/>
      <c r="FM102" s="265"/>
      <c r="FN102" s="265"/>
      <c r="FO102" s="265"/>
      <c r="FP102" s="265"/>
      <c r="FQ102" s="265"/>
      <c r="FR102" s="265"/>
      <c r="FS102" s="265"/>
      <c r="FT102" s="265"/>
      <c r="FU102" s="265"/>
      <c r="FV102" s="265"/>
      <c r="FW102" s="265"/>
      <c r="FX102" s="265"/>
      <c r="FY102" s="265"/>
      <c r="FZ102" s="265"/>
      <c r="GA102" s="265"/>
      <c r="GB102" s="265"/>
      <c r="GC102" s="265"/>
      <c r="GD102" s="265"/>
      <c r="GE102" s="265"/>
      <c r="GF102" s="265"/>
      <c r="GG102" s="265"/>
      <c r="GH102" s="265"/>
      <c r="GI102" s="265"/>
      <c r="GJ102" s="265"/>
      <c r="GK102" s="265"/>
      <c r="GL102" s="265"/>
      <c r="GM102" s="265"/>
      <c r="GN102" s="265"/>
      <c r="GO102" s="265"/>
      <c r="GP102" s="265"/>
      <c r="GQ102" s="265"/>
      <c r="GR102" s="265"/>
      <c r="GS102" s="265"/>
      <c r="GT102" s="265"/>
      <c r="GU102" s="265"/>
      <c r="GV102" s="265"/>
      <c r="GW102" s="265"/>
      <c r="GX102" s="265"/>
      <c r="GY102" s="265"/>
      <c r="GZ102" s="265"/>
      <c r="HA102" s="265"/>
      <c r="HB102" s="265"/>
      <c r="HC102" s="265"/>
      <c r="HD102" s="265"/>
      <c r="HE102" s="265"/>
      <c r="HF102" s="265"/>
      <c r="HG102" s="265"/>
      <c r="HH102" s="265"/>
      <c r="HI102" s="265"/>
      <c r="HJ102" s="265"/>
      <c r="HK102" s="265"/>
      <c r="HL102" s="265"/>
      <c r="HM102" s="265"/>
      <c r="HN102" s="265"/>
      <c r="HO102" s="265"/>
      <c r="HP102" s="265"/>
      <c r="HQ102" s="265"/>
      <c r="HR102" s="265"/>
      <c r="HS102" s="265"/>
      <c r="HT102" s="265"/>
      <c r="HU102" s="265"/>
      <c r="HV102" s="265"/>
      <c r="HW102" s="265"/>
      <c r="HX102" s="265"/>
      <c r="HY102" s="265"/>
      <c r="HZ102" s="265"/>
      <c r="IA102" s="265"/>
      <c r="IB102" s="265"/>
      <c r="IC102" s="265"/>
      <c r="ID102" s="265"/>
      <c r="IE102" s="265"/>
      <c r="IF102" s="265"/>
      <c r="IG102" s="265"/>
      <c r="IH102" s="265"/>
      <c r="II102" s="265"/>
      <c r="IJ102" s="265"/>
      <c r="IK102" s="265"/>
      <c r="IL102" s="265"/>
      <c r="IM102" s="265"/>
      <c r="IN102" s="265"/>
      <c r="IO102" s="265"/>
      <c r="IP102" s="265"/>
      <c r="IQ102" s="265"/>
      <c r="IR102" s="265"/>
      <c r="IS102" s="265"/>
      <c r="IT102" s="265"/>
      <c r="IU102" s="265"/>
      <c r="IV102" s="265"/>
    </row>
    <row r="103" spans="1:256" s="469" customFormat="1" ht="15" customHeight="1">
      <c r="A103" s="270"/>
      <c r="B103" s="270"/>
      <c r="C103" s="270"/>
      <c r="D103" s="461"/>
      <c r="E103" s="461"/>
      <c r="F103" s="461"/>
      <c r="G103" s="267"/>
      <c r="H103" s="267"/>
      <c r="I103" s="265"/>
      <c r="J103" s="266"/>
      <c r="K103" s="265"/>
      <c r="L103" s="265"/>
      <c r="M103" s="266"/>
      <c r="N103" s="265"/>
      <c r="O103" s="265"/>
      <c r="P103" s="265"/>
      <c r="Q103" s="265"/>
      <c r="R103" s="265"/>
      <c r="S103" s="265"/>
      <c r="T103" s="265"/>
      <c r="U103" s="265"/>
      <c r="V103" s="265"/>
      <c r="W103" s="265"/>
      <c r="X103" s="265"/>
      <c r="Y103" s="265"/>
      <c r="Z103" s="265"/>
      <c r="AA103" s="265"/>
      <c r="AB103" s="265"/>
      <c r="AC103" s="265"/>
      <c r="AD103" s="265"/>
      <c r="AE103" s="265"/>
      <c r="AF103" s="265"/>
      <c r="AG103" s="265"/>
      <c r="AH103" s="265"/>
      <c r="AI103" s="265"/>
      <c r="AJ103" s="265"/>
      <c r="AK103" s="265"/>
      <c r="AL103" s="265"/>
      <c r="AM103" s="265"/>
      <c r="AN103" s="265"/>
      <c r="AO103" s="265"/>
      <c r="AP103" s="265"/>
      <c r="AQ103" s="265"/>
      <c r="AR103" s="265"/>
      <c r="AS103" s="265"/>
      <c r="AT103" s="265"/>
      <c r="AU103" s="265"/>
      <c r="AV103" s="265"/>
      <c r="AW103" s="265"/>
      <c r="AX103" s="265"/>
      <c r="AY103" s="265"/>
      <c r="AZ103" s="265"/>
      <c r="BA103" s="265"/>
      <c r="BB103" s="265"/>
      <c r="BC103" s="265"/>
      <c r="BD103" s="265"/>
      <c r="BE103" s="265"/>
      <c r="BF103" s="265"/>
      <c r="BG103" s="265"/>
      <c r="BH103" s="265"/>
      <c r="BI103" s="265"/>
      <c r="BJ103" s="265"/>
      <c r="BK103" s="265"/>
      <c r="BL103" s="265"/>
      <c r="BM103" s="265"/>
      <c r="BN103" s="265"/>
      <c r="BO103" s="265"/>
      <c r="BP103" s="265"/>
      <c r="BQ103" s="265"/>
      <c r="BR103" s="265"/>
      <c r="BS103" s="265"/>
      <c r="BT103" s="265"/>
      <c r="BU103" s="265"/>
      <c r="BV103" s="265"/>
      <c r="BW103" s="265"/>
      <c r="BX103" s="265"/>
      <c r="BY103" s="265"/>
      <c r="BZ103" s="265"/>
      <c r="CA103" s="265"/>
      <c r="CB103" s="265"/>
      <c r="CC103" s="265"/>
      <c r="CD103" s="265"/>
      <c r="CE103" s="265"/>
      <c r="CF103" s="265"/>
      <c r="CG103" s="265"/>
      <c r="CH103" s="265"/>
      <c r="CI103" s="265"/>
      <c r="CJ103" s="265"/>
      <c r="CK103" s="265"/>
      <c r="CL103" s="265"/>
      <c r="CM103" s="265"/>
      <c r="CN103" s="265"/>
      <c r="CO103" s="265"/>
      <c r="CP103" s="265"/>
      <c r="CQ103" s="265"/>
      <c r="CR103" s="265"/>
      <c r="CS103" s="265"/>
      <c r="CT103" s="265"/>
      <c r="CU103" s="265"/>
      <c r="CV103" s="265"/>
      <c r="CW103" s="265"/>
      <c r="CX103" s="265"/>
      <c r="CY103" s="265"/>
      <c r="CZ103" s="265"/>
      <c r="DA103" s="265"/>
      <c r="DB103" s="265"/>
      <c r="DC103" s="265"/>
      <c r="DD103" s="265"/>
      <c r="DE103" s="265"/>
      <c r="DF103" s="265"/>
      <c r="DG103" s="265"/>
      <c r="DH103" s="265"/>
      <c r="DI103" s="265"/>
      <c r="DJ103" s="265"/>
      <c r="DK103" s="265"/>
      <c r="DL103" s="265"/>
      <c r="DM103" s="265"/>
      <c r="DN103" s="265"/>
      <c r="DO103" s="265"/>
      <c r="DP103" s="265"/>
      <c r="DQ103" s="265"/>
      <c r="DR103" s="265"/>
      <c r="DS103" s="265"/>
      <c r="DT103" s="265"/>
      <c r="DU103" s="265"/>
      <c r="DV103" s="265"/>
      <c r="DW103" s="265"/>
      <c r="DX103" s="265"/>
      <c r="DY103" s="265"/>
      <c r="DZ103" s="265"/>
      <c r="EA103" s="265"/>
      <c r="EB103" s="265"/>
      <c r="EC103" s="265"/>
      <c r="ED103" s="265"/>
      <c r="EE103" s="265"/>
      <c r="EF103" s="265"/>
      <c r="EG103" s="265"/>
      <c r="EH103" s="265"/>
      <c r="EI103" s="265"/>
      <c r="EJ103" s="265"/>
      <c r="EK103" s="265"/>
      <c r="EL103" s="265"/>
      <c r="EM103" s="265"/>
      <c r="EN103" s="265"/>
      <c r="EO103" s="265"/>
      <c r="EP103" s="265"/>
      <c r="EQ103" s="265"/>
      <c r="ER103" s="265"/>
      <c r="ES103" s="265"/>
      <c r="ET103" s="265"/>
      <c r="EU103" s="265"/>
      <c r="EV103" s="265"/>
      <c r="EW103" s="265"/>
      <c r="EX103" s="265"/>
      <c r="EY103" s="265"/>
      <c r="EZ103" s="265"/>
      <c r="FA103" s="265"/>
      <c r="FB103" s="265"/>
      <c r="FC103" s="265"/>
      <c r="FD103" s="265"/>
      <c r="FE103" s="265"/>
      <c r="FF103" s="265"/>
      <c r="FG103" s="265"/>
      <c r="FH103" s="265"/>
      <c r="FI103" s="265"/>
      <c r="FJ103" s="265"/>
      <c r="FK103" s="265"/>
      <c r="FL103" s="265"/>
      <c r="FM103" s="265"/>
      <c r="FN103" s="265"/>
      <c r="FO103" s="265"/>
      <c r="FP103" s="265"/>
      <c r="FQ103" s="265"/>
      <c r="FR103" s="265"/>
      <c r="FS103" s="265"/>
      <c r="FT103" s="265"/>
      <c r="FU103" s="265"/>
      <c r="FV103" s="265"/>
      <c r="FW103" s="265"/>
      <c r="FX103" s="265"/>
      <c r="FY103" s="265"/>
      <c r="FZ103" s="265"/>
      <c r="GA103" s="265"/>
      <c r="GB103" s="265"/>
      <c r="GC103" s="265"/>
      <c r="GD103" s="265"/>
      <c r="GE103" s="265"/>
      <c r="GF103" s="265"/>
      <c r="GG103" s="265"/>
      <c r="GH103" s="265"/>
      <c r="GI103" s="265"/>
      <c r="GJ103" s="265"/>
      <c r="GK103" s="265"/>
      <c r="GL103" s="265"/>
      <c r="GM103" s="265"/>
      <c r="GN103" s="265"/>
      <c r="GO103" s="265"/>
      <c r="GP103" s="265"/>
      <c r="GQ103" s="265"/>
      <c r="GR103" s="265"/>
      <c r="GS103" s="265"/>
      <c r="GT103" s="265"/>
      <c r="GU103" s="265"/>
      <c r="GV103" s="265"/>
      <c r="GW103" s="265"/>
      <c r="GX103" s="265"/>
      <c r="GY103" s="265"/>
      <c r="GZ103" s="265"/>
      <c r="HA103" s="265"/>
      <c r="HB103" s="265"/>
      <c r="HC103" s="265"/>
      <c r="HD103" s="265"/>
      <c r="HE103" s="265"/>
      <c r="HF103" s="265"/>
      <c r="HG103" s="265"/>
      <c r="HH103" s="265"/>
      <c r="HI103" s="265"/>
      <c r="HJ103" s="265"/>
      <c r="HK103" s="265"/>
      <c r="HL103" s="265"/>
      <c r="HM103" s="265"/>
      <c r="HN103" s="265"/>
      <c r="HO103" s="265"/>
      <c r="HP103" s="265"/>
      <c r="HQ103" s="265"/>
      <c r="HR103" s="265"/>
      <c r="HS103" s="265"/>
      <c r="HT103" s="265"/>
      <c r="HU103" s="265"/>
      <c r="HV103" s="265"/>
      <c r="HW103" s="265"/>
      <c r="HX103" s="265"/>
      <c r="HY103" s="265"/>
      <c r="HZ103" s="265"/>
      <c r="IA103" s="265"/>
      <c r="IB103" s="265"/>
      <c r="IC103" s="265"/>
      <c r="ID103" s="265"/>
      <c r="IE103" s="265"/>
      <c r="IF103" s="265"/>
      <c r="IG103" s="265"/>
      <c r="IH103" s="265"/>
      <c r="II103" s="265"/>
      <c r="IJ103" s="265"/>
      <c r="IK103" s="265"/>
      <c r="IL103" s="265"/>
      <c r="IM103" s="265"/>
      <c r="IN103" s="265"/>
      <c r="IO103" s="265"/>
      <c r="IP103" s="265"/>
      <c r="IQ103" s="265"/>
      <c r="IR103" s="265"/>
      <c r="IS103" s="265"/>
      <c r="IT103" s="265"/>
      <c r="IU103" s="265"/>
      <c r="IV103" s="265"/>
    </row>
    <row r="104" spans="1:256" s="469" customFormat="1" ht="15" customHeight="1">
      <c r="A104" s="270"/>
      <c r="B104" s="270"/>
      <c r="C104" s="270"/>
      <c r="D104" s="461"/>
      <c r="E104" s="461"/>
      <c r="F104" s="461"/>
      <c r="G104" s="267"/>
      <c r="H104" s="267"/>
      <c r="I104" s="265"/>
      <c r="J104" s="266"/>
      <c r="K104" s="265"/>
      <c r="L104" s="265"/>
      <c r="M104" s="266"/>
      <c r="N104" s="265"/>
      <c r="O104" s="265"/>
      <c r="P104" s="265"/>
      <c r="Q104" s="265"/>
      <c r="R104" s="265"/>
      <c r="S104" s="265"/>
      <c r="T104" s="265"/>
      <c r="U104" s="265"/>
      <c r="V104" s="265"/>
      <c r="W104" s="265"/>
      <c r="X104" s="265"/>
      <c r="Y104" s="265"/>
      <c r="Z104" s="265"/>
      <c r="AA104" s="265"/>
      <c r="AB104" s="265"/>
      <c r="AC104" s="265"/>
      <c r="AD104" s="265"/>
      <c r="AE104" s="265"/>
      <c r="AF104" s="265"/>
      <c r="AG104" s="265"/>
      <c r="AH104" s="265"/>
      <c r="AI104" s="265"/>
      <c r="AJ104" s="265"/>
      <c r="AK104" s="265"/>
      <c r="AL104" s="265"/>
      <c r="AM104" s="265"/>
      <c r="AN104" s="265"/>
      <c r="AO104" s="265"/>
      <c r="AP104" s="265"/>
      <c r="AQ104" s="265"/>
      <c r="AR104" s="265"/>
      <c r="AS104" s="265"/>
      <c r="AT104" s="265"/>
      <c r="AU104" s="265"/>
      <c r="AV104" s="265"/>
      <c r="AW104" s="265"/>
      <c r="AX104" s="265"/>
      <c r="AY104" s="265"/>
      <c r="AZ104" s="265"/>
      <c r="BA104" s="265"/>
      <c r="BB104" s="265"/>
      <c r="BC104" s="265"/>
      <c r="BD104" s="265"/>
      <c r="BE104" s="265"/>
      <c r="BF104" s="265"/>
      <c r="BG104" s="265"/>
      <c r="BH104" s="265"/>
      <c r="BI104" s="265"/>
      <c r="BJ104" s="265"/>
      <c r="BK104" s="265"/>
      <c r="BL104" s="265"/>
      <c r="BM104" s="265"/>
      <c r="BN104" s="265"/>
      <c r="BO104" s="265"/>
      <c r="BP104" s="265"/>
      <c r="BQ104" s="265"/>
      <c r="BR104" s="265"/>
      <c r="BS104" s="265"/>
      <c r="BT104" s="265"/>
      <c r="BU104" s="265"/>
      <c r="BV104" s="265"/>
      <c r="BW104" s="265"/>
      <c r="BX104" s="265"/>
      <c r="BY104" s="265"/>
      <c r="BZ104" s="265"/>
      <c r="CA104" s="265"/>
      <c r="CB104" s="265"/>
      <c r="CC104" s="265"/>
      <c r="CD104" s="265"/>
      <c r="CE104" s="265"/>
      <c r="CF104" s="265"/>
      <c r="CG104" s="265"/>
      <c r="CH104" s="265"/>
      <c r="CI104" s="265"/>
      <c r="CJ104" s="265"/>
      <c r="CK104" s="265"/>
      <c r="CL104" s="265"/>
      <c r="CM104" s="265"/>
      <c r="CN104" s="265"/>
      <c r="CO104" s="265"/>
      <c r="CP104" s="265"/>
      <c r="CQ104" s="265"/>
      <c r="CR104" s="265"/>
      <c r="CS104" s="265"/>
      <c r="CT104" s="265"/>
      <c r="CU104" s="265"/>
      <c r="CV104" s="265"/>
      <c r="CW104" s="265"/>
      <c r="CX104" s="265"/>
      <c r="CY104" s="265"/>
      <c r="CZ104" s="265"/>
      <c r="DA104" s="265"/>
      <c r="DB104" s="265"/>
      <c r="DC104" s="265"/>
      <c r="DD104" s="265"/>
      <c r="DE104" s="265"/>
      <c r="DF104" s="265"/>
      <c r="DG104" s="265"/>
      <c r="DH104" s="265"/>
      <c r="DI104" s="265"/>
      <c r="DJ104" s="265"/>
      <c r="DK104" s="265"/>
      <c r="DL104" s="265"/>
      <c r="DM104" s="265"/>
      <c r="DN104" s="265"/>
      <c r="DO104" s="265"/>
      <c r="DP104" s="265"/>
      <c r="DQ104" s="265"/>
      <c r="DR104" s="265"/>
      <c r="DS104" s="265"/>
      <c r="DT104" s="265"/>
      <c r="DU104" s="265"/>
      <c r="DV104" s="265"/>
      <c r="DW104" s="265"/>
      <c r="DX104" s="265"/>
      <c r="DY104" s="265"/>
      <c r="DZ104" s="265"/>
      <c r="EA104" s="265"/>
      <c r="EB104" s="265"/>
      <c r="EC104" s="265"/>
      <c r="ED104" s="265"/>
      <c r="EE104" s="265"/>
      <c r="EF104" s="265"/>
      <c r="EG104" s="265"/>
      <c r="EH104" s="265"/>
      <c r="EI104" s="265"/>
      <c r="EJ104" s="265"/>
      <c r="EK104" s="265"/>
      <c r="EL104" s="265"/>
      <c r="EM104" s="265"/>
      <c r="EN104" s="265"/>
      <c r="EO104" s="265"/>
      <c r="EP104" s="265"/>
      <c r="EQ104" s="265"/>
      <c r="ER104" s="265"/>
      <c r="ES104" s="265"/>
      <c r="ET104" s="265"/>
      <c r="EU104" s="265"/>
      <c r="EV104" s="265"/>
      <c r="EW104" s="265"/>
      <c r="EX104" s="265"/>
      <c r="EY104" s="265"/>
      <c r="EZ104" s="265"/>
      <c r="FA104" s="265"/>
      <c r="FB104" s="265"/>
      <c r="FC104" s="265"/>
      <c r="FD104" s="265"/>
      <c r="FE104" s="265"/>
      <c r="FF104" s="265"/>
      <c r="FG104" s="265"/>
      <c r="FH104" s="265"/>
      <c r="FI104" s="265"/>
      <c r="FJ104" s="265"/>
      <c r="FK104" s="265"/>
      <c r="FL104" s="265"/>
      <c r="FM104" s="265"/>
      <c r="FN104" s="265"/>
      <c r="FO104" s="265"/>
      <c r="FP104" s="265"/>
      <c r="FQ104" s="265"/>
      <c r="FR104" s="265"/>
      <c r="FS104" s="265"/>
      <c r="FT104" s="265"/>
      <c r="FU104" s="265"/>
      <c r="FV104" s="265"/>
      <c r="FW104" s="265"/>
      <c r="FX104" s="265"/>
      <c r="FY104" s="265"/>
      <c r="FZ104" s="265"/>
      <c r="GA104" s="265"/>
      <c r="GB104" s="265"/>
      <c r="GC104" s="265"/>
      <c r="GD104" s="265"/>
      <c r="GE104" s="265"/>
      <c r="GF104" s="265"/>
      <c r="GG104" s="265"/>
      <c r="GH104" s="265"/>
      <c r="GI104" s="265"/>
      <c r="GJ104" s="265"/>
      <c r="GK104" s="265"/>
      <c r="GL104" s="265"/>
      <c r="GM104" s="265"/>
      <c r="GN104" s="265"/>
      <c r="GO104" s="265"/>
      <c r="GP104" s="265"/>
      <c r="GQ104" s="265"/>
      <c r="GR104" s="265"/>
      <c r="GS104" s="265"/>
      <c r="GT104" s="265"/>
      <c r="GU104" s="265"/>
      <c r="GV104" s="265"/>
      <c r="GW104" s="265"/>
      <c r="GX104" s="265"/>
      <c r="GY104" s="265"/>
      <c r="GZ104" s="265"/>
      <c r="HA104" s="265"/>
      <c r="HB104" s="265"/>
      <c r="HC104" s="265"/>
      <c r="HD104" s="265"/>
      <c r="HE104" s="265"/>
      <c r="HF104" s="265"/>
      <c r="HG104" s="265"/>
      <c r="HH104" s="265"/>
      <c r="HI104" s="265"/>
      <c r="HJ104" s="265"/>
      <c r="HK104" s="265"/>
      <c r="HL104" s="265"/>
      <c r="HM104" s="265"/>
      <c r="HN104" s="265"/>
      <c r="HO104" s="265"/>
      <c r="HP104" s="265"/>
      <c r="HQ104" s="265"/>
      <c r="HR104" s="265"/>
      <c r="HS104" s="265"/>
      <c r="HT104" s="265"/>
      <c r="HU104" s="265"/>
      <c r="HV104" s="265"/>
      <c r="HW104" s="265"/>
      <c r="HX104" s="265"/>
      <c r="HY104" s="265"/>
      <c r="HZ104" s="265"/>
      <c r="IA104" s="265"/>
      <c r="IB104" s="265"/>
      <c r="IC104" s="265"/>
      <c r="ID104" s="265"/>
      <c r="IE104" s="265"/>
      <c r="IF104" s="265"/>
      <c r="IG104" s="265"/>
      <c r="IH104" s="265"/>
      <c r="II104" s="265"/>
      <c r="IJ104" s="265"/>
      <c r="IK104" s="265"/>
      <c r="IL104" s="265"/>
      <c r="IM104" s="265"/>
      <c r="IN104" s="265"/>
      <c r="IO104" s="265"/>
      <c r="IP104" s="265"/>
      <c r="IQ104" s="265"/>
      <c r="IR104" s="265"/>
      <c r="IS104" s="265"/>
      <c r="IT104" s="265"/>
      <c r="IU104" s="265"/>
      <c r="IV104" s="265"/>
    </row>
    <row r="105" spans="1:256" s="469" customFormat="1" ht="15" customHeight="1">
      <c r="A105" s="270"/>
      <c r="B105" s="270"/>
      <c r="C105" s="270"/>
      <c r="D105" s="461"/>
      <c r="E105" s="461"/>
      <c r="F105" s="461"/>
      <c r="G105" s="267"/>
      <c r="H105" s="267"/>
      <c r="I105" s="265"/>
      <c r="J105" s="266"/>
      <c r="K105" s="265"/>
      <c r="L105" s="265"/>
      <c r="M105" s="266"/>
      <c r="N105" s="265"/>
      <c r="O105" s="265"/>
      <c r="P105" s="265"/>
      <c r="Q105" s="265"/>
      <c r="R105" s="265"/>
      <c r="S105" s="265"/>
      <c r="T105" s="265"/>
      <c r="U105" s="265"/>
      <c r="V105" s="265"/>
      <c r="W105" s="265"/>
      <c r="X105" s="265"/>
      <c r="Y105" s="265"/>
      <c r="Z105" s="265"/>
      <c r="AA105" s="265"/>
      <c r="AB105" s="265"/>
      <c r="AC105" s="265"/>
      <c r="AD105" s="265"/>
      <c r="AE105" s="265"/>
      <c r="AF105" s="265"/>
      <c r="AG105" s="265"/>
      <c r="AH105" s="265"/>
      <c r="AI105" s="265"/>
      <c r="AJ105" s="265"/>
      <c r="AK105" s="265"/>
      <c r="AL105" s="265"/>
      <c r="AM105" s="265"/>
      <c r="AN105" s="265"/>
      <c r="AO105" s="265"/>
      <c r="AP105" s="265"/>
      <c r="AQ105" s="265"/>
      <c r="AR105" s="265"/>
      <c r="AS105" s="265"/>
      <c r="AT105" s="265"/>
      <c r="AU105" s="265"/>
      <c r="AV105" s="265"/>
      <c r="AW105" s="265"/>
      <c r="AX105" s="265"/>
      <c r="AY105" s="265"/>
      <c r="AZ105" s="265"/>
      <c r="BA105" s="265"/>
      <c r="BB105" s="265"/>
      <c r="BC105" s="265"/>
      <c r="BD105" s="265"/>
      <c r="BE105" s="265"/>
      <c r="BF105" s="265"/>
      <c r="BG105" s="265"/>
      <c r="BH105" s="265"/>
      <c r="BI105" s="265"/>
      <c r="BJ105" s="265"/>
      <c r="BK105" s="265"/>
      <c r="BL105" s="265"/>
      <c r="BM105" s="265"/>
      <c r="BN105" s="265"/>
      <c r="BO105" s="265"/>
      <c r="BP105" s="265"/>
      <c r="BQ105" s="265"/>
      <c r="BR105" s="265"/>
      <c r="BS105" s="265"/>
      <c r="BT105" s="265"/>
      <c r="BU105" s="265"/>
      <c r="BV105" s="265"/>
      <c r="BW105" s="265"/>
      <c r="BX105" s="265"/>
      <c r="BY105" s="265"/>
      <c r="BZ105" s="265"/>
      <c r="CA105" s="265"/>
      <c r="CB105" s="265"/>
      <c r="CC105" s="265"/>
      <c r="CD105" s="265"/>
      <c r="CE105" s="265"/>
      <c r="CF105" s="265"/>
      <c r="CG105" s="265"/>
      <c r="CH105" s="265"/>
      <c r="CI105" s="265"/>
      <c r="CJ105" s="265"/>
      <c r="CK105" s="265"/>
      <c r="CL105" s="265"/>
      <c r="CM105" s="265"/>
      <c r="CN105" s="265"/>
      <c r="CO105" s="265"/>
      <c r="CP105" s="265"/>
      <c r="CQ105" s="265"/>
      <c r="CR105" s="265"/>
      <c r="CS105" s="265"/>
      <c r="CT105" s="265"/>
      <c r="CU105" s="265"/>
      <c r="CV105" s="265"/>
      <c r="CW105" s="265"/>
      <c r="CX105" s="265"/>
      <c r="CY105" s="265"/>
      <c r="CZ105" s="265"/>
      <c r="DA105" s="265"/>
      <c r="DB105" s="265"/>
      <c r="DC105" s="265"/>
      <c r="DD105" s="265"/>
      <c r="DE105" s="265"/>
      <c r="DF105" s="265"/>
      <c r="DG105" s="265"/>
      <c r="DH105" s="265"/>
      <c r="DI105" s="265"/>
      <c r="DJ105" s="265"/>
      <c r="DK105" s="265"/>
      <c r="DL105" s="265"/>
      <c r="DM105" s="265"/>
      <c r="DN105" s="265"/>
      <c r="DO105" s="265"/>
      <c r="DP105" s="265"/>
      <c r="DQ105" s="265"/>
      <c r="DR105" s="265"/>
      <c r="DS105" s="265"/>
      <c r="DT105" s="265"/>
      <c r="DU105" s="265"/>
      <c r="DV105" s="265"/>
      <c r="DW105" s="265"/>
      <c r="DX105" s="265"/>
      <c r="DY105" s="265"/>
      <c r="DZ105" s="265"/>
      <c r="EA105" s="265"/>
      <c r="EB105" s="265"/>
      <c r="EC105" s="265"/>
      <c r="ED105" s="265"/>
      <c r="EE105" s="265"/>
      <c r="EF105" s="265"/>
      <c r="EG105" s="265"/>
      <c r="EH105" s="265"/>
      <c r="EI105" s="265"/>
      <c r="EJ105" s="265"/>
      <c r="EK105" s="265"/>
      <c r="EL105" s="265"/>
      <c r="EM105" s="265"/>
      <c r="EN105" s="265"/>
      <c r="EO105" s="265"/>
      <c r="EP105" s="265"/>
      <c r="EQ105" s="265"/>
      <c r="ER105" s="265"/>
      <c r="ES105" s="265"/>
      <c r="ET105" s="265"/>
      <c r="EU105" s="265"/>
      <c r="EV105" s="265"/>
      <c r="EW105" s="265"/>
      <c r="EX105" s="265"/>
      <c r="EY105" s="265"/>
      <c r="EZ105" s="265"/>
      <c r="FA105" s="265"/>
      <c r="FB105" s="265"/>
      <c r="FC105" s="265"/>
      <c r="FD105" s="265"/>
      <c r="FE105" s="265"/>
      <c r="FF105" s="265"/>
      <c r="FG105" s="265"/>
      <c r="FH105" s="265"/>
      <c r="FI105" s="265"/>
      <c r="FJ105" s="265"/>
      <c r="FK105" s="265"/>
      <c r="FL105" s="265"/>
      <c r="FM105" s="265"/>
      <c r="FN105" s="265"/>
      <c r="FO105" s="265"/>
      <c r="FP105" s="265"/>
      <c r="FQ105" s="265"/>
      <c r="FR105" s="265"/>
      <c r="FS105" s="265"/>
      <c r="FT105" s="265"/>
      <c r="FU105" s="265"/>
      <c r="FV105" s="265"/>
      <c r="FW105" s="265"/>
      <c r="FX105" s="265"/>
      <c r="FY105" s="265"/>
      <c r="FZ105" s="265"/>
      <c r="GA105" s="265"/>
      <c r="GB105" s="265"/>
      <c r="GC105" s="265"/>
      <c r="GD105" s="265"/>
      <c r="GE105" s="265"/>
      <c r="GF105" s="265"/>
      <c r="GG105" s="265"/>
      <c r="GH105" s="265"/>
      <c r="GI105" s="265"/>
      <c r="GJ105" s="265"/>
      <c r="GK105" s="265"/>
      <c r="GL105" s="265"/>
      <c r="GM105" s="265"/>
      <c r="GN105" s="265"/>
      <c r="GO105" s="265"/>
      <c r="GP105" s="265"/>
      <c r="GQ105" s="265"/>
      <c r="GR105" s="265"/>
      <c r="GS105" s="265"/>
      <c r="GT105" s="265"/>
      <c r="GU105" s="265"/>
      <c r="GV105" s="265"/>
      <c r="GW105" s="265"/>
      <c r="GX105" s="265"/>
      <c r="GY105" s="265"/>
      <c r="GZ105" s="265"/>
      <c r="HA105" s="265"/>
      <c r="HB105" s="265"/>
      <c r="HC105" s="265"/>
      <c r="HD105" s="265"/>
      <c r="HE105" s="265"/>
      <c r="HF105" s="265"/>
      <c r="HG105" s="265"/>
      <c r="HH105" s="265"/>
      <c r="HI105" s="265"/>
      <c r="HJ105" s="265"/>
      <c r="HK105" s="265"/>
      <c r="HL105" s="265"/>
      <c r="HM105" s="265"/>
      <c r="HN105" s="265"/>
      <c r="HO105" s="265"/>
      <c r="HP105" s="265"/>
      <c r="HQ105" s="265"/>
      <c r="HR105" s="265"/>
      <c r="HS105" s="265"/>
      <c r="HT105" s="265"/>
      <c r="HU105" s="265"/>
      <c r="HV105" s="265"/>
      <c r="HW105" s="265"/>
      <c r="HX105" s="265"/>
      <c r="HY105" s="265"/>
      <c r="HZ105" s="265"/>
      <c r="IA105" s="265"/>
      <c r="IB105" s="265"/>
      <c r="IC105" s="265"/>
      <c r="ID105" s="265"/>
      <c r="IE105" s="265"/>
      <c r="IF105" s="265"/>
      <c r="IG105" s="265"/>
      <c r="IH105" s="265"/>
      <c r="II105" s="265"/>
      <c r="IJ105" s="265"/>
      <c r="IK105" s="265"/>
      <c r="IL105" s="265"/>
      <c r="IM105" s="265"/>
      <c r="IN105" s="265"/>
      <c r="IO105" s="265"/>
      <c r="IP105" s="265"/>
      <c r="IQ105" s="265"/>
      <c r="IR105" s="265"/>
      <c r="IS105" s="265"/>
      <c r="IT105" s="265"/>
      <c r="IU105" s="265"/>
      <c r="IV105" s="265"/>
    </row>
    <row r="106" spans="1:256" s="469" customFormat="1" ht="15" customHeight="1">
      <c r="A106" s="270"/>
      <c r="B106" s="270"/>
      <c r="C106" s="270"/>
      <c r="D106" s="461"/>
      <c r="E106" s="461"/>
      <c r="F106" s="461"/>
      <c r="G106" s="267"/>
      <c r="H106" s="267"/>
      <c r="I106" s="265"/>
      <c r="J106" s="266"/>
      <c r="K106" s="265"/>
      <c r="L106" s="265"/>
      <c r="M106" s="266"/>
      <c r="N106" s="265"/>
      <c r="O106" s="265"/>
      <c r="P106" s="265"/>
      <c r="Q106" s="265"/>
      <c r="R106" s="265"/>
      <c r="S106" s="265"/>
      <c r="T106" s="265"/>
      <c r="U106" s="265"/>
      <c r="V106" s="265"/>
      <c r="W106" s="265"/>
      <c r="X106" s="265"/>
      <c r="Y106" s="265"/>
      <c r="Z106" s="265"/>
      <c r="AA106" s="265"/>
      <c r="AB106" s="265"/>
      <c r="AC106" s="265"/>
      <c r="AD106" s="265"/>
      <c r="AE106" s="265"/>
      <c r="AF106" s="265"/>
      <c r="AG106" s="265"/>
      <c r="AH106" s="265"/>
      <c r="AI106" s="265"/>
      <c r="AJ106" s="265"/>
      <c r="AK106" s="265"/>
      <c r="AL106" s="265"/>
      <c r="AM106" s="265"/>
      <c r="AN106" s="265"/>
      <c r="AO106" s="265"/>
      <c r="AP106" s="265"/>
      <c r="AQ106" s="265"/>
      <c r="AR106" s="265"/>
      <c r="AS106" s="265"/>
      <c r="AT106" s="265"/>
      <c r="AU106" s="265"/>
      <c r="AV106" s="265"/>
      <c r="AW106" s="265"/>
      <c r="AX106" s="265"/>
      <c r="AY106" s="265"/>
      <c r="AZ106" s="265"/>
      <c r="BA106" s="265"/>
      <c r="BB106" s="265"/>
      <c r="BC106" s="265"/>
      <c r="BD106" s="265"/>
      <c r="BE106" s="265"/>
      <c r="BF106" s="265"/>
      <c r="BG106" s="265"/>
      <c r="BH106" s="265"/>
      <c r="BI106" s="265"/>
      <c r="BJ106" s="265"/>
      <c r="BK106" s="265"/>
      <c r="BL106" s="265"/>
      <c r="BM106" s="265"/>
      <c r="BN106" s="265"/>
      <c r="BO106" s="265"/>
      <c r="BP106" s="265"/>
      <c r="BQ106" s="265"/>
      <c r="BR106" s="265"/>
      <c r="BS106" s="265"/>
      <c r="BT106" s="265"/>
      <c r="BU106" s="265"/>
      <c r="BV106" s="265"/>
      <c r="BW106" s="265"/>
      <c r="BX106" s="265"/>
      <c r="BY106" s="265"/>
      <c r="BZ106" s="265"/>
      <c r="CA106" s="265"/>
      <c r="CB106" s="265"/>
      <c r="CC106" s="265"/>
      <c r="CD106" s="265"/>
      <c r="CE106" s="265"/>
      <c r="CF106" s="265"/>
      <c r="CG106" s="265"/>
      <c r="CH106" s="265"/>
      <c r="CI106" s="265"/>
      <c r="CJ106" s="265"/>
      <c r="CK106" s="265"/>
      <c r="CL106" s="265"/>
      <c r="CM106" s="265"/>
      <c r="CN106" s="265"/>
      <c r="CO106" s="265"/>
      <c r="CP106" s="265"/>
      <c r="CQ106" s="265"/>
      <c r="CR106" s="265"/>
      <c r="CS106" s="265"/>
      <c r="CT106" s="265"/>
      <c r="CU106" s="265"/>
      <c r="CV106" s="265"/>
      <c r="CW106" s="265"/>
      <c r="CX106" s="265"/>
      <c r="CY106" s="265"/>
      <c r="CZ106" s="265"/>
      <c r="DA106" s="265"/>
      <c r="DB106" s="265"/>
      <c r="DC106" s="265"/>
      <c r="DD106" s="265"/>
      <c r="DE106" s="265"/>
      <c r="DF106" s="265"/>
      <c r="DG106" s="265"/>
      <c r="DH106" s="265"/>
      <c r="DI106" s="265"/>
      <c r="DJ106" s="265"/>
      <c r="DK106" s="265"/>
      <c r="DL106" s="265"/>
      <c r="DM106" s="265"/>
      <c r="DN106" s="265"/>
      <c r="DO106" s="265"/>
      <c r="DP106" s="265"/>
      <c r="DQ106" s="265"/>
      <c r="DR106" s="265"/>
      <c r="DS106" s="265"/>
      <c r="DT106" s="265"/>
      <c r="DU106" s="265"/>
      <c r="DV106" s="265"/>
      <c r="DW106" s="265"/>
      <c r="DX106" s="265"/>
      <c r="DY106" s="265"/>
      <c r="DZ106" s="265"/>
      <c r="EA106" s="265"/>
      <c r="EB106" s="265"/>
      <c r="EC106" s="265"/>
      <c r="ED106" s="265"/>
      <c r="EE106" s="265"/>
      <c r="EF106" s="265"/>
      <c r="EG106" s="265"/>
      <c r="EH106" s="265"/>
      <c r="EI106" s="265"/>
      <c r="EJ106" s="265"/>
      <c r="EK106" s="265"/>
      <c r="EL106" s="265"/>
      <c r="EM106" s="265"/>
      <c r="EN106" s="265"/>
      <c r="EO106" s="265"/>
      <c r="EP106" s="265"/>
      <c r="EQ106" s="265"/>
      <c r="ER106" s="265"/>
      <c r="ES106" s="265"/>
      <c r="ET106" s="265"/>
      <c r="EU106" s="265"/>
      <c r="EV106" s="265"/>
      <c r="EW106" s="265"/>
      <c r="EX106" s="265"/>
      <c r="EY106" s="265"/>
      <c r="EZ106" s="265"/>
      <c r="FA106" s="265"/>
      <c r="FB106" s="265"/>
      <c r="FC106" s="265"/>
      <c r="FD106" s="265"/>
      <c r="FE106" s="265"/>
      <c r="FF106" s="265"/>
      <c r="FG106" s="265"/>
      <c r="FH106" s="265"/>
      <c r="FI106" s="265"/>
      <c r="FJ106" s="265"/>
      <c r="FK106" s="265"/>
      <c r="FL106" s="265"/>
      <c r="FM106" s="265"/>
      <c r="FN106" s="265"/>
      <c r="FO106" s="265"/>
      <c r="FP106" s="265"/>
      <c r="FQ106" s="265"/>
      <c r="FR106" s="265"/>
      <c r="FS106" s="265"/>
      <c r="FT106" s="265"/>
      <c r="FU106" s="265"/>
      <c r="FV106" s="265"/>
      <c r="FW106" s="265"/>
      <c r="FX106" s="265"/>
      <c r="FY106" s="265"/>
      <c r="FZ106" s="265"/>
      <c r="GA106" s="265"/>
      <c r="GB106" s="265"/>
      <c r="GC106" s="265"/>
      <c r="GD106" s="265"/>
      <c r="GE106" s="265"/>
      <c r="GF106" s="265"/>
      <c r="GG106" s="265"/>
      <c r="GH106" s="265"/>
      <c r="GI106" s="265"/>
      <c r="GJ106" s="265"/>
      <c r="GK106" s="265"/>
      <c r="GL106" s="265"/>
      <c r="GM106" s="265"/>
      <c r="GN106" s="265"/>
      <c r="GO106" s="265"/>
      <c r="GP106" s="265"/>
      <c r="GQ106" s="265"/>
      <c r="GR106" s="265"/>
      <c r="GS106" s="265"/>
      <c r="GT106" s="265"/>
      <c r="GU106" s="265"/>
      <c r="GV106" s="265"/>
      <c r="GW106" s="265"/>
      <c r="GX106" s="265"/>
      <c r="GY106" s="265"/>
      <c r="GZ106" s="265"/>
      <c r="HA106" s="265"/>
      <c r="HB106" s="265"/>
      <c r="HC106" s="265"/>
      <c r="HD106" s="265"/>
      <c r="HE106" s="265"/>
      <c r="HF106" s="265"/>
      <c r="HG106" s="265"/>
      <c r="HH106" s="265"/>
      <c r="HI106" s="265"/>
      <c r="HJ106" s="265"/>
      <c r="HK106" s="265"/>
      <c r="HL106" s="265"/>
      <c r="HM106" s="265"/>
      <c r="HN106" s="265"/>
      <c r="HO106" s="265"/>
      <c r="HP106" s="265"/>
      <c r="HQ106" s="265"/>
      <c r="HR106" s="265"/>
      <c r="HS106" s="265"/>
      <c r="HT106" s="265"/>
      <c r="HU106" s="265"/>
      <c r="HV106" s="265"/>
      <c r="HW106" s="265"/>
      <c r="HX106" s="265"/>
      <c r="HY106" s="265"/>
      <c r="HZ106" s="265"/>
      <c r="IA106" s="265"/>
      <c r="IB106" s="265"/>
      <c r="IC106" s="265"/>
      <c r="ID106" s="265"/>
      <c r="IE106" s="265"/>
      <c r="IF106" s="265"/>
      <c r="IG106" s="265"/>
      <c r="IH106" s="265"/>
      <c r="II106" s="265"/>
      <c r="IJ106" s="265"/>
      <c r="IK106" s="265"/>
      <c r="IL106" s="265"/>
      <c r="IM106" s="265"/>
      <c r="IN106" s="265"/>
      <c r="IO106" s="265"/>
      <c r="IP106" s="265"/>
      <c r="IQ106" s="265"/>
      <c r="IR106" s="265"/>
      <c r="IS106" s="265"/>
      <c r="IT106" s="265"/>
      <c r="IU106" s="265"/>
      <c r="IV106" s="265"/>
    </row>
    <row r="107" spans="1:256" s="469" customFormat="1" ht="15" customHeight="1">
      <c r="A107" s="270"/>
      <c r="B107" s="270"/>
      <c r="C107" s="270"/>
      <c r="D107" s="461"/>
      <c r="E107" s="461"/>
      <c r="F107" s="461"/>
      <c r="G107" s="267"/>
      <c r="H107" s="267"/>
      <c r="I107" s="265"/>
      <c r="J107" s="266"/>
      <c r="K107" s="265"/>
      <c r="L107" s="265"/>
      <c r="M107" s="266"/>
      <c r="N107" s="265"/>
      <c r="O107" s="265"/>
      <c r="P107" s="265"/>
      <c r="Q107" s="265"/>
      <c r="R107" s="265"/>
      <c r="S107" s="265"/>
      <c r="T107" s="265"/>
      <c r="U107" s="265"/>
      <c r="V107" s="265"/>
      <c r="W107" s="265"/>
      <c r="X107" s="265"/>
      <c r="Y107" s="265"/>
      <c r="Z107" s="265"/>
      <c r="AA107" s="265"/>
      <c r="AB107" s="265"/>
      <c r="AC107" s="265"/>
      <c r="AD107" s="265"/>
      <c r="AE107" s="265"/>
      <c r="AF107" s="265"/>
      <c r="AG107" s="265"/>
      <c r="AH107" s="265"/>
      <c r="AI107" s="265"/>
      <c r="AJ107" s="265"/>
      <c r="AK107" s="265"/>
      <c r="AL107" s="265"/>
      <c r="AM107" s="265"/>
      <c r="AN107" s="265"/>
      <c r="AO107" s="265"/>
      <c r="AP107" s="265"/>
      <c r="AQ107" s="265"/>
      <c r="AR107" s="265"/>
      <c r="AS107" s="265"/>
      <c r="AT107" s="265"/>
      <c r="AU107" s="265"/>
      <c r="AV107" s="265"/>
      <c r="AW107" s="265"/>
      <c r="AX107" s="265"/>
      <c r="AY107" s="265"/>
      <c r="AZ107" s="265"/>
      <c r="BA107" s="265"/>
      <c r="BB107" s="265"/>
      <c r="BC107" s="265"/>
      <c r="BD107" s="265"/>
      <c r="BE107" s="265"/>
      <c r="BF107" s="265"/>
      <c r="BG107" s="265"/>
      <c r="BH107" s="265"/>
      <c r="BI107" s="265"/>
      <c r="BJ107" s="265"/>
      <c r="BK107" s="265"/>
      <c r="BL107" s="265"/>
      <c r="BM107" s="265"/>
      <c r="BN107" s="265"/>
      <c r="BO107" s="265"/>
      <c r="BP107" s="265"/>
      <c r="BQ107" s="265"/>
      <c r="BR107" s="265"/>
      <c r="BS107" s="265"/>
      <c r="BT107" s="265"/>
      <c r="BU107" s="265"/>
      <c r="BV107" s="265"/>
      <c r="BW107" s="265"/>
      <c r="BX107" s="265"/>
      <c r="BY107" s="265"/>
      <c r="BZ107" s="265"/>
      <c r="CA107" s="265"/>
      <c r="CB107" s="265"/>
      <c r="CC107" s="265"/>
      <c r="CD107" s="265"/>
      <c r="CE107" s="265"/>
      <c r="CF107" s="265"/>
      <c r="CG107" s="265"/>
      <c r="CH107" s="265"/>
      <c r="CI107" s="265"/>
      <c r="CJ107" s="265"/>
      <c r="CK107" s="265"/>
      <c r="CL107" s="265"/>
      <c r="CM107" s="265"/>
      <c r="CN107" s="265"/>
      <c r="CO107" s="265"/>
      <c r="CP107" s="265"/>
      <c r="CQ107" s="265"/>
      <c r="CR107" s="265"/>
      <c r="CS107" s="265"/>
      <c r="CT107" s="265"/>
      <c r="CU107" s="265"/>
      <c r="CV107" s="265"/>
      <c r="CW107" s="265"/>
      <c r="CX107" s="265"/>
      <c r="CY107" s="265"/>
      <c r="CZ107" s="265"/>
      <c r="DA107" s="265"/>
      <c r="DB107" s="265"/>
      <c r="DC107" s="265"/>
      <c r="DD107" s="265"/>
      <c r="DE107" s="265"/>
      <c r="DF107" s="265"/>
      <c r="DG107" s="265"/>
      <c r="DH107" s="265"/>
      <c r="DI107" s="265"/>
      <c r="DJ107" s="265"/>
      <c r="DK107" s="265"/>
      <c r="DL107" s="265"/>
      <c r="DM107" s="265"/>
      <c r="DN107" s="265"/>
      <c r="DO107" s="265"/>
      <c r="DP107" s="265"/>
      <c r="DQ107" s="265"/>
      <c r="DR107" s="265"/>
      <c r="DS107" s="265"/>
      <c r="DT107" s="265"/>
      <c r="DU107" s="265"/>
      <c r="DV107" s="265"/>
      <c r="DW107" s="265"/>
      <c r="DX107" s="265"/>
      <c r="DY107" s="265"/>
      <c r="DZ107" s="265"/>
      <c r="EA107" s="265"/>
      <c r="EB107" s="265"/>
      <c r="EC107" s="265"/>
      <c r="ED107" s="265"/>
      <c r="EE107" s="265"/>
      <c r="EF107" s="265"/>
      <c r="EG107" s="265"/>
      <c r="EH107" s="265"/>
      <c r="EI107" s="265"/>
      <c r="EJ107" s="265"/>
      <c r="EK107" s="265"/>
      <c r="EL107" s="265"/>
      <c r="EM107" s="265"/>
      <c r="EN107" s="265"/>
      <c r="EO107" s="265"/>
      <c r="EP107" s="265"/>
      <c r="EQ107" s="265"/>
      <c r="ER107" s="265"/>
      <c r="ES107" s="265"/>
      <c r="ET107" s="265"/>
      <c r="EU107" s="265"/>
      <c r="EV107" s="265"/>
      <c r="EW107" s="265"/>
      <c r="EX107" s="265"/>
      <c r="EY107" s="265"/>
      <c r="EZ107" s="265"/>
      <c r="FA107" s="265"/>
      <c r="FB107" s="265"/>
      <c r="FC107" s="265"/>
      <c r="FD107" s="265"/>
      <c r="FE107" s="265"/>
      <c r="FF107" s="265"/>
      <c r="FG107" s="265"/>
      <c r="FH107" s="265"/>
      <c r="FI107" s="265"/>
      <c r="FJ107" s="265"/>
      <c r="FK107" s="265"/>
      <c r="FL107" s="265"/>
      <c r="FM107" s="265"/>
      <c r="FN107" s="265"/>
      <c r="FO107" s="265"/>
      <c r="FP107" s="265"/>
      <c r="FQ107" s="265"/>
      <c r="FR107" s="265"/>
      <c r="FS107" s="265"/>
      <c r="FT107" s="265"/>
      <c r="FU107" s="265"/>
      <c r="FV107" s="265"/>
      <c r="FW107" s="265"/>
      <c r="FX107" s="265"/>
      <c r="FY107" s="265"/>
      <c r="FZ107" s="265"/>
      <c r="GA107" s="265"/>
      <c r="GB107" s="265"/>
      <c r="GC107" s="265"/>
      <c r="GD107" s="265"/>
      <c r="GE107" s="265"/>
      <c r="GF107" s="265"/>
      <c r="GG107" s="265"/>
      <c r="GH107" s="265"/>
      <c r="GI107" s="265"/>
      <c r="GJ107" s="265"/>
      <c r="GK107" s="265"/>
      <c r="GL107" s="265"/>
      <c r="GM107" s="265"/>
      <c r="GN107" s="265"/>
      <c r="GO107" s="265"/>
      <c r="GP107" s="265"/>
      <c r="GQ107" s="265"/>
      <c r="GR107" s="265"/>
      <c r="GS107" s="265"/>
      <c r="GT107" s="265"/>
      <c r="GU107" s="265"/>
      <c r="GV107" s="265"/>
      <c r="GW107" s="265"/>
      <c r="GX107" s="265"/>
      <c r="GY107" s="265"/>
      <c r="GZ107" s="265"/>
      <c r="HA107" s="265"/>
      <c r="HB107" s="265"/>
      <c r="HC107" s="265"/>
      <c r="HD107" s="265"/>
      <c r="HE107" s="265"/>
      <c r="HF107" s="265"/>
      <c r="HG107" s="265"/>
      <c r="HH107" s="265"/>
      <c r="HI107" s="265"/>
      <c r="HJ107" s="265"/>
      <c r="HK107" s="265"/>
      <c r="HL107" s="265"/>
      <c r="HM107" s="265"/>
      <c r="HN107" s="265"/>
      <c r="HO107" s="265"/>
      <c r="HP107" s="265"/>
      <c r="HQ107" s="265"/>
      <c r="HR107" s="265"/>
      <c r="HS107" s="265"/>
      <c r="HT107" s="265"/>
      <c r="HU107" s="265"/>
      <c r="HV107" s="265"/>
      <c r="HW107" s="265"/>
      <c r="HX107" s="265"/>
      <c r="HY107" s="265"/>
      <c r="HZ107" s="265"/>
      <c r="IA107" s="265"/>
      <c r="IB107" s="265"/>
      <c r="IC107" s="265"/>
      <c r="ID107" s="265"/>
      <c r="IE107" s="265"/>
      <c r="IF107" s="265"/>
      <c r="IG107" s="265"/>
      <c r="IH107" s="265"/>
      <c r="II107" s="265"/>
      <c r="IJ107" s="265"/>
      <c r="IK107" s="265"/>
      <c r="IL107" s="265"/>
      <c r="IM107" s="265"/>
      <c r="IN107" s="265"/>
      <c r="IO107" s="265"/>
      <c r="IP107" s="265"/>
      <c r="IQ107" s="265"/>
      <c r="IR107" s="265"/>
      <c r="IS107" s="265"/>
      <c r="IT107" s="265"/>
      <c r="IU107" s="265"/>
      <c r="IV107" s="265"/>
    </row>
    <row r="108" spans="1:256" s="469" customFormat="1" ht="15" customHeight="1">
      <c r="A108" s="270"/>
      <c r="B108" s="270"/>
      <c r="C108" s="270"/>
      <c r="D108" s="461"/>
      <c r="E108" s="461"/>
      <c r="F108" s="461"/>
      <c r="G108" s="267"/>
      <c r="H108" s="267"/>
      <c r="I108" s="265"/>
      <c r="J108" s="266"/>
      <c r="K108" s="265"/>
      <c r="L108" s="265"/>
      <c r="M108" s="266"/>
      <c r="N108" s="265"/>
      <c r="O108" s="265"/>
      <c r="P108" s="265"/>
      <c r="Q108" s="265"/>
      <c r="R108" s="265"/>
      <c r="S108" s="265"/>
      <c r="T108" s="265"/>
      <c r="U108" s="265"/>
      <c r="V108" s="265"/>
      <c r="W108" s="265"/>
      <c r="X108" s="265"/>
      <c r="Y108" s="265"/>
      <c r="Z108" s="265"/>
      <c r="AA108" s="265"/>
      <c r="AB108" s="265"/>
      <c r="AC108" s="265"/>
      <c r="AD108" s="265"/>
      <c r="AE108" s="265"/>
      <c r="AF108" s="265"/>
      <c r="AG108" s="265"/>
      <c r="AH108" s="265"/>
      <c r="AI108" s="265"/>
      <c r="AJ108" s="265"/>
      <c r="AK108" s="265"/>
      <c r="AL108" s="265"/>
      <c r="AM108" s="265"/>
      <c r="AN108" s="265"/>
      <c r="AO108" s="265"/>
      <c r="AP108" s="265"/>
      <c r="AQ108" s="265"/>
      <c r="AR108" s="265"/>
      <c r="AS108" s="265"/>
      <c r="AT108" s="265"/>
      <c r="AU108" s="265"/>
      <c r="AV108" s="265"/>
      <c r="AW108" s="265"/>
      <c r="AX108" s="265"/>
      <c r="AY108" s="265"/>
      <c r="AZ108" s="265"/>
      <c r="BA108" s="265"/>
      <c r="BB108" s="265"/>
      <c r="BC108" s="265"/>
      <c r="BD108" s="265"/>
      <c r="BE108" s="265"/>
      <c r="BF108" s="265"/>
      <c r="BG108" s="265"/>
      <c r="BH108" s="265"/>
      <c r="BI108" s="265"/>
      <c r="BJ108" s="265"/>
      <c r="BK108" s="265"/>
      <c r="BL108" s="265"/>
      <c r="BM108" s="265"/>
      <c r="BN108" s="265"/>
      <c r="BO108" s="265"/>
      <c r="BP108" s="265"/>
      <c r="BQ108" s="265"/>
      <c r="BR108" s="265"/>
      <c r="BS108" s="265"/>
      <c r="BT108" s="265"/>
      <c r="BU108" s="265"/>
      <c r="BV108" s="265"/>
      <c r="BW108" s="265"/>
      <c r="BX108" s="265"/>
      <c r="BY108" s="265"/>
      <c r="BZ108" s="265"/>
      <c r="CA108" s="265"/>
      <c r="CB108" s="265"/>
      <c r="CC108" s="265"/>
      <c r="CD108" s="265"/>
      <c r="CE108" s="265"/>
      <c r="CF108" s="265"/>
      <c r="CG108" s="265"/>
      <c r="CH108" s="265"/>
      <c r="CI108" s="265"/>
      <c r="CJ108" s="265"/>
      <c r="CK108" s="265"/>
      <c r="CL108" s="265"/>
      <c r="CM108" s="265"/>
      <c r="CN108" s="265"/>
      <c r="CO108" s="265"/>
      <c r="CP108" s="265"/>
      <c r="CQ108" s="265"/>
      <c r="CR108" s="265"/>
      <c r="CS108" s="265"/>
      <c r="CT108" s="265"/>
      <c r="CU108" s="265"/>
      <c r="CV108" s="265"/>
      <c r="CW108" s="265"/>
      <c r="CX108" s="265"/>
      <c r="CY108" s="265"/>
      <c r="CZ108" s="265"/>
      <c r="DA108" s="265"/>
      <c r="DB108" s="265"/>
      <c r="DC108" s="265"/>
      <c r="DD108" s="265"/>
      <c r="DE108" s="265"/>
      <c r="DF108" s="265"/>
      <c r="DG108" s="265"/>
      <c r="DH108" s="265"/>
      <c r="DI108" s="265"/>
      <c r="DJ108" s="265"/>
      <c r="DK108" s="265"/>
      <c r="DL108" s="265"/>
      <c r="DM108" s="265"/>
      <c r="DN108" s="265"/>
      <c r="DO108" s="265"/>
      <c r="DP108" s="265"/>
      <c r="DQ108" s="265"/>
      <c r="DR108" s="265"/>
      <c r="DS108" s="265"/>
      <c r="DT108" s="265"/>
      <c r="DU108" s="265"/>
      <c r="DV108" s="265"/>
      <c r="DW108" s="265"/>
      <c r="DX108" s="265"/>
      <c r="DY108" s="265"/>
      <c r="DZ108" s="265"/>
      <c r="EA108" s="265"/>
      <c r="EB108" s="265"/>
      <c r="EC108" s="265"/>
      <c r="ED108" s="265"/>
      <c r="EE108" s="265"/>
      <c r="EF108" s="265"/>
      <c r="EG108" s="265"/>
      <c r="EH108" s="265"/>
      <c r="EI108" s="265"/>
      <c r="EJ108" s="265"/>
      <c r="EK108" s="265"/>
      <c r="EL108" s="265"/>
      <c r="EM108" s="265"/>
      <c r="EN108" s="265"/>
      <c r="EO108" s="265"/>
      <c r="EP108" s="265"/>
      <c r="EQ108" s="265"/>
      <c r="ER108" s="265"/>
      <c r="ES108" s="265"/>
      <c r="ET108" s="265"/>
      <c r="EU108" s="265"/>
      <c r="EV108" s="265"/>
      <c r="EW108" s="265"/>
      <c r="EX108" s="265"/>
      <c r="EY108" s="265"/>
      <c r="EZ108" s="265"/>
      <c r="FA108" s="265"/>
      <c r="FB108" s="265"/>
      <c r="FC108" s="265"/>
      <c r="FD108" s="265"/>
      <c r="FE108" s="265"/>
      <c r="FF108" s="265"/>
      <c r="FG108" s="265"/>
      <c r="FH108" s="265"/>
      <c r="FI108" s="265"/>
      <c r="FJ108" s="265"/>
      <c r="FK108" s="265"/>
      <c r="FL108" s="265"/>
      <c r="FM108" s="265"/>
      <c r="FN108" s="265"/>
      <c r="FO108" s="265"/>
      <c r="FP108" s="265"/>
      <c r="FQ108" s="265"/>
      <c r="FR108" s="265"/>
      <c r="FS108" s="265"/>
      <c r="FT108" s="265"/>
      <c r="FU108" s="265"/>
      <c r="FV108" s="265"/>
      <c r="FW108" s="265"/>
      <c r="FX108" s="265"/>
      <c r="FY108" s="265"/>
      <c r="FZ108" s="265"/>
      <c r="GA108" s="265"/>
      <c r="GB108" s="265"/>
      <c r="GC108" s="265"/>
      <c r="GD108" s="265"/>
      <c r="GE108" s="265"/>
      <c r="GF108" s="265"/>
      <c r="GG108" s="265"/>
      <c r="GH108" s="265"/>
      <c r="GI108" s="265"/>
      <c r="GJ108" s="265"/>
      <c r="GK108" s="265"/>
      <c r="GL108" s="265"/>
      <c r="GM108" s="265"/>
      <c r="GN108" s="265"/>
      <c r="GO108" s="265"/>
      <c r="GP108" s="265"/>
      <c r="GQ108" s="265"/>
      <c r="GR108" s="265"/>
      <c r="GS108" s="265"/>
      <c r="GT108" s="265"/>
      <c r="GU108" s="265"/>
      <c r="GV108" s="265"/>
      <c r="GW108" s="265"/>
      <c r="GX108" s="265"/>
      <c r="GY108" s="265"/>
      <c r="GZ108" s="265"/>
      <c r="HA108" s="265"/>
      <c r="HB108" s="265"/>
      <c r="HC108" s="265"/>
      <c r="HD108" s="265"/>
      <c r="HE108" s="265"/>
      <c r="HF108" s="265"/>
      <c r="HG108" s="265"/>
      <c r="HH108" s="265"/>
      <c r="HI108" s="265"/>
      <c r="HJ108" s="265"/>
      <c r="HK108" s="265"/>
      <c r="HL108" s="265"/>
      <c r="HM108" s="265"/>
      <c r="HN108" s="265"/>
      <c r="HO108" s="265"/>
      <c r="HP108" s="265"/>
      <c r="HQ108" s="265"/>
      <c r="HR108" s="265"/>
      <c r="HS108" s="265"/>
      <c r="HT108" s="265"/>
      <c r="HU108" s="265"/>
      <c r="HV108" s="265"/>
      <c r="HW108" s="265"/>
      <c r="HX108" s="265"/>
      <c r="HY108" s="265"/>
      <c r="HZ108" s="265"/>
      <c r="IA108" s="265"/>
      <c r="IB108" s="265"/>
      <c r="IC108" s="265"/>
      <c r="ID108" s="265"/>
      <c r="IE108" s="265"/>
      <c r="IF108" s="265"/>
      <c r="IG108" s="265"/>
      <c r="IH108" s="265"/>
      <c r="II108" s="265"/>
      <c r="IJ108" s="265"/>
      <c r="IK108" s="265"/>
      <c r="IL108" s="265"/>
      <c r="IM108" s="265"/>
      <c r="IN108" s="265"/>
      <c r="IO108" s="265"/>
      <c r="IP108" s="265"/>
      <c r="IQ108" s="265"/>
      <c r="IR108" s="265"/>
      <c r="IS108" s="265"/>
      <c r="IT108" s="265"/>
      <c r="IU108" s="265"/>
      <c r="IV108" s="265"/>
    </row>
    <row r="109" spans="1:256" s="469" customFormat="1" ht="15" customHeight="1">
      <c r="A109" s="270"/>
      <c r="B109" s="270"/>
      <c r="C109" s="270"/>
      <c r="D109" s="461"/>
      <c r="E109" s="461"/>
      <c r="F109" s="461"/>
      <c r="G109" s="267"/>
      <c r="H109" s="267"/>
      <c r="I109" s="265"/>
      <c r="J109" s="266"/>
      <c r="K109" s="265"/>
      <c r="L109" s="265"/>
      <c r="M109" s="266"/>
      <c r="N109" s="265"/>
      <c r="O109" s="265"/>
      <c r="P109" s="265"/>
      <c r="Q109" s="265"/>
      <c r="R109" s="265"/>
      <c r="S109" s="265"/>
      <c r="T109" s="265"/>
      <c r="U109" s="265"/>
      <c r="V109" s="265"/>
      <c r="W109" s="265"/>
      <c r="X109" s="265"/>
      <c r="Y109" s="265"/>
      <c r="Z109" s="265"/>
      <c r="AA109" s="265"/>
      <c r="AB109" s="265"/>
      <c r="AC109" s="265"/>
      <c r="AD109" s="265"/>
      <c r="AE109" s="265"/>
      <c r="AF109" s="265"/>
      <c r="AG109" s="265"/>
      <c r="AH109" s="265"/>
      <c r="AI109" s="265"/>
      <c r="AJ109" s="265"/>
      <c r="AK109" s="265"/>
      <c r="AL109" s="265"/>
      <c r="AM109" s="265"/>
      <c r="AN109" s="265"/>
      <c r="AO109" s="265"/>
      <c r="AP109" s="265"/>
      <c r="AQ109" s="265"/>
      <c r="AR109" s="265"/>
      <c r="AS109" s="265"/>
      <c r="AT109" s="265"/>
      <c r="AU109" s="265"/>
      <c r="AV109" s="265"/>
      <c r="AW109" s="265"/>
      <c r="AX109" s="265"/>
      <c r="AY109" s="265"/>
      <c r="AZ109" s="265"/>
      <c r="BA109" s="265"/>
      <c r="BB109" s="265"/>
      <c r="BC109" s="265"/>
      <c r="BD109" s="265"/>
      <c r="BE109" s="265"/>
      <c r="BF109" s="265"/>
      <c r="BG109" s="265"/>
      <c r="BH109" s="265"/>
      <c r="BI109" s="265"/>
      <c r="BJ109" s="265"/>
      <c r="BK109" s="265"/>
      <c r="BL109" s="265"/>
      <c r="BM109" s="265"/>
      <c r="BN109" s="265"/>
      <c r="BO109" s="265"/>
      <c r="BP109" s="265"/>
      <c r="BQ109" s="265"/>
      <c r="BR109" s="265"/>
      <c r="BS109" s="265"/>
      <c r="BT109" s="265"/>
      <c r="BU109" s="265"/>
      <c r="BV109" s="265"/>
      <c r="BW109" s="265"/>
      <c r="BX109" s="265"/>
      <c r="BY109" s="265"/>
      <c r="BZ109" s="265"/>
      <c r="CA109" s="265"/>
      <c r="CB109" s="265"/>
      <c r="CC109" s="265"/>
      <c r="CD109" s="265"/>
      <c r="CE109" s="265"/>
      <c r="CF109" s="265"/>
      <c r="CG109" s="265"/>
      <c r="CH109" s="265"/>
      <c r="CI109" s="265"/>
      <c r="CJ109" s="265"/>
      <c r="CK109" s="265"/>
      <c r="CL109" s="265"/>
      <c r="CM109" s="265"/>
      <c r="CN109" s="265"/>
      <c r="CO109" s="265"/>
      <c r="CP109" s="265"/>
      <c r="CQ109" s="265"/>
      <c r="CR109" s="265"/>
      <c r="CS109" s="265"/>
      <c r="CT109" s="265"/>
      <c r="CU109" s="265"/>
      <c r="CV109" s="265"/>
      <c r="CW109" s="265"/>
      <c r="CX109" s="265"/>
      <c r="CY109" s="265"/>
      <c r="CZ109" s="265"/>
      <c r="DA109" s="265"/>
      <c r="DB109" s="265"/>
      <c r="DC109" s="265"/>
      <c r="DD109" s="265"/>
      <c r="DE109" s="265"/>
      <c r="DF109" s="265"/>
      <c r="DG109" s="265"/>
      <c r="DH109" s="265"/>
      <c r="DI109" s="265"/>
      <c r="DJ109" s="265"/>
      <c r="DK109" s="265"/>
      <c r="DL109" s="265"/>
      <c r="DM109" s="265"/>
      <c r="DN109" s="265"/>
      <c r="DO109" s="265"/>
      <c r="DP109" s="265"/>
      <c r="DQ109" s="265"/>
      <c r="DR109" s="265"/>
      <c r="DS109" s="265"/>
      <c r="DT109" s="265"/>
      <c r="DU109" s="265"/>
      <c r="DV109" s="265"/>
      <c r="DW109" s="265"/>
      <c r="DX109" s="265"/>
      <c r="DY109" s="265"/>
      <c r="DZ109" s="265"/>
      <c r="EA109" s="265"/>
      <c r="EB109" s="265"/>
      <c r="EC109" s="265"/>
      <c r="ED109" s="265"/>
      <c r="EE109" s="265"/>
      <c r="EF109" s="265"/>
      <c r="EG109" s="265"/>
      <c r="EH109" s="265"/>
      <c r="EI109" s="265"/>
      <c r="EJ109" s="265"/>
      <c r="EK109" s="265"/>
      <c r="EL109" s="265"/>
      <c r="EM109" s="265"/>
      <c r="EN109" s="265"/>
      <c r="EO109" s="265"/>
      <c r="EP109" s="265"/>
      <c r="EQ109" s="265"/>
      <c r="ER109" s="265"/>
      <c r="ES109" s="265"/>
      <c r="ET109" s="265"/>
      <c r="EU109" s="265"/>
      <c r="EV109" s="265"/>
      <c r="EW109" s="265"/>
      <c r="EX109" s="265"/>
      <c r="EY109" s="265"/>
      <c r="EZ109" s="265"/>
      <c r="FA109" s="265"/>
      <c r="FB109" s="265"/>
      <c r="FC109" s="265"/>
      <c r="FD109" s="265"/>
      <c r="FE109" s="265"/>
      <c r="FF109" s="265"/>
      <c r="FG109" s="265"/>
      <c r="FH109" s="265"/>
      <c r="FI109" s="265"/>
      <c r="FJ109" s="265"/>
      <c r="FK109" s="265"/>
      <c r="FL109" s="265"/>
      <c r="FM109" s="265"/>
      <c r="FN109" s="265"/>
      <c r="FO109" s="265"/>
      <c r="FP109" s="265"/>
      <c r="FQ109" s="265"/>
      <c r="FR109" s="265"/>
      <c r="FS109" s="265"/>
      <c r="FT109" s="265"/>
      <c r="FU109" s="265"/>
      <c r="FV109" s="265"/>
      <c r="FW109" s="265"/>
      <c r="FX109" s="265"/>
      <c r="FY109" s="265"/>
      <c r="FZ109" s="265"/>
      <c r="GA109" s="265"/>
      <c r="GB109" s="265"/>
      <c r="GC109" s="265"/>
      <c r="GD109" s="265"/>
      <c r="GE109" s="265"/>
      <c r="GF109" s="265"/>
      <c r="GG109" s="265"/>
      <c r="GH109" s="265"/>
      <c r="GI109" s="265"/>
      <c r="GJ109" s="265"/>
      <c r="GK109" s="265"/>
      <c r="GL109" s="265"/>
      <c r="GM109" s="265"/>
      <c r="GN109" s="265"/>
      <c r="GO109" s="265"/>
      <c r="GP109" s="265"/>
      <c r="GQ109" s="265"/>
      <c r="GR109" s="265"/>
      <c r="GS109" s="265"/>
      <c r="GT109" s="265"/>
      <c r="GU109" s="265"/>
      <c r="GV109" s="265"/>
      <c r="GW109" s="265"/>
      <c r="GX109" s="265"/>
      <c r="GY109" s="265"/>
      <c r="GZ109" s="265"/>
      <c r="HA109" s="265"/>
      <c r="HB109" s="265"/>
      <c r="HC109" s="265"/>
      <c r="HD109" s="265"/>
      <c r="HE109" s="265"/>
      <c r="HF109" s="265"/>
      <c r="HG109" s="265"/>
      <c r="HH109" s="265"/>
      <c r="HI109" s="265"/>
      <c r="HJ109" s="265"/>
      <c r="HK109" s="265"/>
      <c r="HL109" s="265"/>
      <c r="HM109" s="265"/>
      <c r="HN109" s="265"/>
      <c r="HO109" s="265"/>
      <c r="HP109" s="265"/>
      <c r="HQ109" s="265"/>
      <c r="HR109" s="265"/>
      <c r="HS109" s="265"/>
      <c r="HT109" s="265"/>
      <c r="HU109" s="265"/>
      <c r="HV109" s="265"/>
      <c r="HW109" s="265"/>
      <c r="HX109" s="265"/>
      <c r="HY109" s="265"/>
      <c r="HZ109" s="265"/>
      <c r="IA109" s="265"/>
      <c r="IB109" s="265"/>
      <c r="IC109" s="265"/>
      <c r="ID109" s="265"/>
      <c r="IE109" s="265"/>
      <c r="IF109" s="265"/>
      <c r="IG109" s="265"/>
      <c r="IH109" s="265"/>
      <c r="II109" s="265"/>
      <c r="IJ109" s="265"/>
      <c r="IK109" s="265"/>
      <c r="IL109" s="265"/>
      <c r="IM109" s="265"/>
      <c r="IN109" s="265"/>
      <c r="IO109" s="265"/>
      <c r="IP109" s="265"/>
      <c r="IQ109" s="265"/>
      <c r="IR109" s="265"/>
      <c r="IS109" s="265"/>
      <c r="IT109" s="265"/>
      <c r="IU109" s="265"/>
      <c r="IV109" s="265"/>
    </row>
    <row r="110" spans="1:256" s="469" customFormat="1" ht="15" customHeight="1">
      <c r="A110" s="270"/>
      <c r="B110" s="270"/>
      <c r="C110" s="270"/>
      <c r="D110" s="461"/>
      <c r="E110" s="461"/>
      <c r="F110" s="461"/>
      <c r="G110" s="267"/>
      <c r="H110" s="267"/>
      <c r="I110" s="265"/>
      <c r="J110" s="266"/>
      <c r="K110" s="265"/>
      <c r="L110" s="265"/>
      <c r="M110" s="266"/>
      <c r="N110" s="265"/>
      <c r="O110" s="265"/>
      <c r="P110" s="265"/>
      <c r="Q110" s="265"/>
      <c r="R110" s="265"/>
      <c r="S110" s="265"/>
      <c r="T110" s="265"/>
      <c r="U110" s="265"/>
      <c r="V110" s="265"/>
      <c r="W110" s="265"/>
      <c r="X110" s="265"/>
      <c r="Y110" s="265"/>
      <c r="Z110" s="265"/>
      <c r="AA110" s="265"/>
      <c r="AB110" s="265"/>
      <c r="AC110" s="265"/>
      <c r="AD110" s="265"/>
      <c r="AE110" s="265"/>
      <c r="AF110" s="265"/>
      <c r="AG110" s="265"/>
      <c r="AH110" s="265"/>
      <c r="AI110" s="265"/>
      <c r="AJ110" s="265"/>
      <c r="AK110" s="265"/>
      <c r="AL110" s="265"/>
      <c r="AM110" s="265"/>
      <c r="AN110" s="265"/>
      <c r="AO110" s="265"/>
      <c r="AP110" s="265"/>
      <c r="AQ110" s="265"/>
      <c r="AR110" s="265"/>
      <c r="AS110" s="265"/>
      <c r="AT110" s="265"/>
      <c r="AU110" s="265"/>
      <c r="AV110" s="265"/>
      <c r="AW110" s="265"/>
      <c r="AX110" s="265"/>
      <c r="AY110" s="265"/>
      <c r="AZ110" s="265"/>
      <c r="BA110" s="265"/>
      <c r="BB110" s="265"/>
      <c r="BC110" s="265"/>
      <c r="BD110" s="265"/>
      <c r="BE110" s="265"/>
      <c r="BF110" s="265"/>
      <c r="BG110" s="265"/>
      <c r="BH110" s="265"/>
      <c r="BI110" s="265"/>
      <c r="BJ110" s="265"/>
      <c r="BK110" s="265"/>
      <c r="BL110" s="265"/>
      <c r="BM110" s="265"/>
      <c r="BN110" s="265"/>
      <c r="BO110" s="265"/>
      <c r="BP110" s="265"/>
      <c r="BQ110" s="265"/>
      <c r="BR110" s="265"/>
      <c r="BS110" s="265"/>
      <c r="BT110" s="265"/>
      <c r="BU110" s="265"/>
      <c r="BV110" s="265"/>
      <c r="BW110" s="265"/>
      <c r="BX110" s="265"/>
      <c r="BY110" s="265"/>
      <c r="BZ110" s="265"/>
      <c r="CA110" s="265"/>
      <c r="CB110" s="265"/>
      <c r="CC110" s="265"/>
      <c r="CD110" s="265"/>
      <c r="CE110" s="265"/>
      <c r="CF110" s="265"/>
      <c r="CG110" s="265"/>
      <c r="CH110" s="265"/>
      <c r="CI110" s="265"/>
      <c r="CJ110" s="265"/>
      <c r="CK110" s="265"/>
      <c r="CL110" s="265"/>
      <c r="CM110" s="265"/>
      <c r="CN110" s="265"/>
      <c r="CO110" s="265"/>
      <c r="CP110" s="265"/>
      <c r="CQ110" s="265"/>
      <c r="CR110" s="265"/>
      <c r="CS110" s="265"/>
      <c r="CT110" s="265"/>
      <c r="CU110" s="265"/>
      <c r="CV110" s="265"/>
      <c r="CW110" s="265"/>
      <c r="CX110" s="265"/>
      <c r="CY110" s="265"/>
      <c r="CZ110" s="265"/>
      <c r="DA110" s="265"/>
      <c r="DB110" s="265"/>
      <c r="DC110" s="265"/>
      <c r="DD110" s="265"/>
      <c r="DE110" s="265"/>
      <c r="DF110" s="265"/>
      <c r="DG110" s="265"/>
      <c r="DH110" s="265"/>
      <c r="DI110" s="265"/>
      <c r="DJ110" s="265"/>
      <c r="DK110" s="265"/>
      <c r="DL110" s="265"/>
      <c r="DM110" s="265"/>
      <c r="DN110" s="265"/>
      <c r="DO110" s="265"/>
      <c r="DP110" s="265"/>
      <c r="DQ110" s="265"/>
      <c r="DR110" s="265"/>
      <c r="DS110" s="265"/>
      <c r="DT110" s="265"/>
      <c r="DU110" s="265"/>
      <c r="DV110" s="265"/>
      <c r="DW110" s="265"/>
      <c r="DX110" s="265"/>
      <c r="DY110" s="265"/>
      <c r="DZ110" s="265"/>
      <c r="EA110" s="265"/>
      <c r="EB110" s="265"/>
      <c r="EC110" s="265"/>
      <c r="ED110" s="265"/>
      <c r="EE110" s="265"/>
      <c r="EF110" s="265"/>
      <c r="EG110" s="265"/>
      <c r="EH110" s="265"/>
      <c r="EI110" s="265"/>
      <c r="EJ110" s="265"/>
      <c r="EK110" s="265"/>
      <c r="EL110" s="265"/>
      <c r="EM110" s="265"/>
      <c r="EN110" s="265"/>
      <c r="EO110" s="265"/>
      <c r="EP110" s="265"/>
      <c r="EQ110" s="265"/>
      <c r="ER110" s="265"/>
      <c r="ES110" s="265"/>
      <c r="ET110" s="265"/>
      <c r="EU110" s="265"/>
      <c r="EV110" s="265"/>
      <c r="EW110" s="265"/>
      <c r="EX110" s="265"/>
      <c r="EY110" s="265"/>
      <c r="EZ110" s="265"/>
      <c r="FA110" s="265"/>
      <c r="FB110" s="265"/>
      <c r="FC110" s="265"/>
      <c r="FD110" s="265"/>
      <c r="FE110" s="265"/>
      <c r="FF110" s="265"/>
      <c r="FG110" s="265"/>
      <c r="FH110" s="265"/>
      <c r="FI110" s="265"/>
      <c r="FJ110" s="265"/>
      <c r="FK110" s="265"/>
      <c r="FL110" s="265"/>
      <c r="FM110" s="265"/>
      <c r="FN110" s="265"/>
      <c r="FO110" s="265"/>
      <c r="FP110" s="265"/>
      <c r="FQ110" s="265"/>
      <c r="FR110" s="265"/>
      <c r="FS110" s="265"/>
      <c r="FT110" s="265"/>
      <c r="FU110" s="265"/>
      <c r="FV110" s="265"/>
      <c r="FW110" s="265"/>
      <c r="FX110" s="265"/>
      <c r="FY110" s="265"/>
      <c r="FZ110" s="265"/>
      <c r="GA110" s="265"/>
      <c r="GB110" s="265"/>
      <c r="GC110" s="265"/>
      <c r="GD110" s="265"/>
      <c r="GE110" s="265"/>
      <c r="GF110" s="265"/>
      <c r="GG110" s="265"/>
      <c r="GH110" s="265"/>
      <c r="GI110" s="265"/>
      <c r="GJ110" s="265"/>
      <c r="GK110" s="265"/>
      <c r="GL110" s="265"/>
      <c r="GM110" s="265"/>
      <c r="GN110" s="265"/>
      <c r="GO110" s="265"/>
      <c r="GP110" s="265"/>
      <c r="GQ110" s="265"/>
      <c r="GR110" s="265"/>
      <c r="GS110" s="265"/>
      <c r="GT110" s="265"/>
      <c r="GU110" s="265"/>
      <c r="GV110" s="265"/>
      <c r="GW110" s="265"/>
      <c r="GX110" s="265"/>
      <c r="GY110" s="265"/>
      <c r="GZ110" s="265"/>
      <c r="HA110" s="265"/>
      <c r="HB110" s="265"/>
      <c r="HC110" s="265"/>
      <c r="HD110" s="265"/>
      <c r="HE110" s="265"/>
      <c r="HF110" s="265"/>
      <c r="HG110" s="265"/>
      <c r="HH110" s="265"/>
      <c r="HI110" s="265"/>
      <c r="HJ110" s="265"/>
      <c r="HK110" s="265"/>
      <c r="HL110" s="265"/>
      <c r="HM110" s="265"/>
      <c r="HN110" s="265"/>
      <c r="HO110" s="265"/>
      <c r="HP110" s="265"/>
      <c r="HQ110" s="265"/>
      <c r="HR110" s="265"/>
      <c r="HS110" s="265"/>
      <c r="HT110" s="265"/>
      <c r="HU110" s="265"/>
      <c r="HV110" s="265"/>
      <c r="HW110" s="265"/>
      <c r="HX110" s="265"/>
      <c r="HY110" s="265"/>
      <c r="HZ110" s="265"/>
      <c r="IA110" s="265"/>
      <c r="IB110" s="265"/>
      <c r="IC110" s="265"/>
      <c r="ID110" s="265"/>
      <c r="IE110" s="265"/>
      <c r="IF110" s="265"/>
      <c r="IG110" s="265"/>
      <c r="IH110" s="265"/>
      <c r="II110" s="265"/>
      <c r="IJ110" s="265"/>
      <c r="IK110" s="265"/>
      <c r="IL110" s="265"/>
      <c r="IM110" s="265"/>
      <c r="IN110" s="265"/>
      <c r="IO110" s="265"/>
      <c r="IP110" s="265"/>
      <c r="IQ110" s="265"/>
      <c r="IR110" s="265"/>
      <c r="IS110" s="265"/>
      <c r="IT110" s="265"/>
      <c r="IU110" s="265"/>
      <c r="IV110" s="265"/>
    </row>
    <row r="111" spans="1:256" s="469" customFormat="1" ht="15" customHeight="1">
      <c r="A111" s="270"/>
      <c r="B111" s="270"/>
      <c r="C111" s="270"/>
      <c r="D111" s="461"/>
      <c r="E111" s="461"/>
      <c r="F111" s="461"/>
      <c r="G111" s="267"/>
      <c r="H111" s="267"/>
      <c r="I111" s="265"/>
      <c r="J111" s="266"/>
      <c r="K111" s="265"/>
      <c r="L111" s="265"/>
      <c r="M111" s="266"/>
      <c r="N111" s="265"/>
      <c r="O111" s="265"/>
      <c r="P111" s="265"/>
      <c r="Q111" s="265"/>
      <c r="R111" s="265"/>
      <c r="S111" s="265"/>
      <c r="T111" s="265"/>
      <c r="U111" s="265"/>
      <c r="V111" s="265"/>
      <c r="W111" s="265"/>
      <c r="X111" s="265"/>
      <c r="Y111" s="265"/>
      <c r="Z111" s="265"/>
      <c r="AA111" s="265"/>
      <c r="AB111" s="265"/>
      <c r="AC111" s="265"/>
      <c r="AD111" s="265"/>
      <c r="AE111" s="265"/>
      <c r="AF111" s="265"/>
      <c r="AG111" s="265"/>
      <c r="AH111" s="265"/>
      <c r="AI111" s="265"/>
      <c r="AJ111" s="265"/>
      <c r="AK111" s="265"/>
      <c r="AL111" s="265"/>
      <c r="AM111" s="265"/>
      <c r="AN111" s="265"/>
      <c r="AO111" s="265"/>
      <c r="AP111" s="265"/>
      <c r="AQ111" s="265"/>
      <c r="AR111" s="265"/>
      <c r="AS111" s="265"/>
      <c r="AT111" s="265"/>
      <c r="AU111" s="265"/>
      <c r="AV111" s="265"/>
      <c r="AW111" s="265"/>
      <c r="AX111" s="265"/>
      <c r="AY111" s="265"/>
      <c r="AZ111" s="265"/>
      <c r="BA111" s="265"/>
      <c r="BB111" s="265"/>
      <c r="BC111" s="265"/>
      <c r="BD111" s="265"/>
      <c r="BE111" s="265"/>
      <c r="BF111" s="265"/>
      <c r="BG111" s="265"/>
      <c r="BH111" s="265"/>
      <c r="BI111" s="265"/>
      <c r="BJ111" s="265"/>
      <c r="BK111" s="265"/>
      <c r="BL111" s="265"/>
      <c r="BM111" s="265"/>
      <c r="BN111" s="265"/>
      <c r="BO111" s="265"/>
      <c r="BP111" s="265"/>
      <c r="BQ111" s="265"/>
      <c r="BR111" s="265"/>
      <c r="BS111" s="265"/>
      <c r="BT111" s="265"/>
      <c r="BU111" s="265"/>
      <c r="BV111" s="265"/>
      <c r="BW111" s="265"/>
      <c r="BX111" s="265"/>
      <c r="BY111" s="265"/>
      <c r="BZ111" s="265"/>
      <c r="CA111" s="265"/>
      <c r="CB111" s="265"/>
      <c r="CC111" s="265"/>
      <c r="CD111" s="265"/>
      <c r="CE111" s="265"/>
      <c r="CF111" s="265"/>
      <c r="CG111" s="265"/>
      <c r="CH111" s="265"/>
      <c r="CI111" s="265"/>
      <c r="CJ111" s="265"/>
      <c r="CK111" s="265"/>
      <c r="CL111" s="265"/>
      <c r="CM111" s="265"/>
      <c r="CN111" s="265"/>
      <c r="CO111" s="265"/>
      <c r="CP111" s="265"/>
      <c r="CQ111" s="265"/>
      <c r="CR111" s="265"/>
      <c r="CS111" s="265"/>
      <c r="CT111" s="265"/>
      <c r="CU111" s="265"/>
      <c r="CV111" s="265"/>
      <c r="CW111" s="265"/>
      <c r="CX111" s="265"/>
      <c r="CY111" s="265"/>
      <c r="CZ111" s="265"/>
      <c r="DA111" s="265"/>
      <c r="DB111" s="265"/>
      <c r="DC111" s="265"/>
      <c r="DD111" s="265"/>
      <c r="DE111" s="265"/>
      <c r="DF111" s="265"/>
      <c r="DG111" s="265"/>
      <c r="DH111" s="265"/>
      <c r="DI111" s="265"/>
      <c r="DJ111" s="265"/>
      <c r="DK111" s="265"/>
      <c r="DL111" s="265"/>
      <c r="DM111" s="265"/>
      <c r="DN111" s="265"/>
      <c r="DO111" s="265"/>
      <c r="DP111" s="265"/>
      <c r="DQ111" s="265"/>
      <c r="DR111" s="265"/>
      <c r="DS111" s="265"/>
      <c r="DT111" s="265"/>
      <c r="DU111" s="265"/>
      <c r="DV111" s="265"/>
      <c r="DW111" s="265"/>
      <c r="DX111" s="265"/>
      <c r="DY111" s="265"/>
      <c r="DZ111" s="265"/>
      <c r="EA111" s="265"/>
      <c r="EB111" s="265"/>
      <c r="EC111" s="265"/>
      <c r="ED111" s="265"/>
      <c r="EE111" s="265"/>
      <c r="EF111" s="265"/>
      <c r="EG111" s="265"/>
      <c r="EH111" s="265"/>
      <c r="EI111" s="265"/>
      <c r="EJ111" s="265"/>
      <c r="EK111" s="265"/>
      <c r="EL111" s="265"/>
      <c r="EM111" s="265"/>
      <c r="EN111" s="265"/>
      <c r="EO111" s="265"/>
      <c r="EP111" s="265"/>
      <c r="EQ111" s="265"/>
      <c r="ER111" s="265"/>
      <c r="ES111" s="265"/>
      <c r="ET111" s="265"/>
      <c r="EU111" s="265"/>
      <c r="EV111" s="265"/>
      <c r="EW111" s="265"/>
      <c r="EX111" s="265"/>
      <c r="EY111" s="265"/>
      <c r="EZ111" s="265"/>
      <c r="FA111" s="265"/>
      <c r="FB111" s="265"/>
      <c r="FC111" s="265"/>
      <c r="FD111" s="265"/>
      <c r="FE111" s="265"/>
      <c r="FF111" s="265"/>
      <c r="FG111" s="265"/>
      <c r="FH111" s="265"/>
      <c r="FI111" s="265"/>
      <c r="FJ111" s="265"/>
      <c r="FK111" s="265"/>
      <c r="FL111" s="265"/>
      <c r="FM111" s="265"/>
      <c r="FN111" s="265"/>
      <c r="FO111" s="265"/>
      <c r="FP111" s="265"/>
      <c r="FQ111" s="265"/>
      <c r="FR111" s="265"/>
      <c r="FS111" s="265"/>
      <c r="FT111" s="265"/>
      <c r="FU111" s="265"/>
      <c r="FV111" s="265"/>
      <c r="FW111" s="265"/>
      <c r="FX111" s="265"/>
      <c r="FY111" s="265"/>
      <c r="FZ111" s="265"/>
      <c r="GA111" s="265"/>
      <c r="GB111" s="265"/>
      <c r="GC111" s="265"/>
      <c r="GD111" s="265"/>
      <c r="GE111" s="265"/>
      <c r="GF111" s="265"/>
      <c r="GG111" s="265"/>
      <c r="GH111" s="265"/>
      <c r="GI111" s="265"/>
      <c r="GJ111" s="265"/>
      <c r="GK111" s="265"/>
      <c r="GL111" s="265"/>
      <c r="GM111" s="265"/>
      <c r="GN111" s="265"/>
      <c r="GO111" s="265"/>
      <c r="GP111" s="265"/>
      <c r="GQ111" s="265"/>
      <c r="GR111" s="265"/>
      <c r="GS111" s="265"/>
      <c r="GT111" s="265"/>
      <c r="GU111" s="265"/>
      <c r="GV111" s="265"/>
      <c r="GW111" s="265"/>
      <c r="GX111" s="265"/>
      <c r="GY111" s="265"/>
      <c r="GZ111" s="265"/>
      <c r="HA111" s="265"/>
      <c r="HB111" s="265"/>
      <c r="HC111" s="265"/>
      <c r="HD111" s="265"/>
      <c r="HE111" s="265"/>
      <c r="HF111" s="265"/>
      <c r="HG111" s="265"/>
      <c r="HH111" s="265"/>
      <c r="HI111" s="265"/>
      <c r="HJ111" s="265"/>
      <c r="HK111" s="265"/>
      <c r="HL111" s="265"/>
      <c r="HM111" s="265"/>
      <c r="HN111" s="265"/>
      <c r="HO111" s="265"/>
      <c r="HP111" s="265"/>
      <c r="HQ111" s="265"/>
      <c r="HR111" s="265"/>
      <c r="HS111" s="265"/>
      <c r="HT111" s="265"/>
      <c r="HU111" s="265"/>
      <c r="HV111" s="265"/>
      <c r="HW111" s="265"/>
      <c r="HX111" s="265"/>
      <c r="HY111" s="265"/>
      <c r="HZ111" s="265"/>
      <c r="IA111" s="265"/>
      <c r="IB111" s="265"/>
      <c r="IC111" s="265"/>
      <c r="ID111" s="265"/>
      <c r="IE111" s="265"/>
      <c r="IF111" s="265"/>
      <c r="IG111" s="265"/>
      <c r="IH111" s="265"/>
      <c r="II111" s="265"/>
      <c r="IJ111" s="265"/>
      <c r="IK111" s="265"/>
      <c r="IL111" s="265"/>
      <c r="IM111" s="265"/>
      <c r="IN111" s="265"/>
      <c r="IO111" s="265"/>
      <c r="IP111" s="265"/>
      <c r="IQ111" s="265"/>
      <c r="IR111" s="265"/>
      <c r="IS111" s="265"/>
      <c r="IT111" s="265"/>
      <c r="IU111" s="265"/>
      <c r="IV111" s="265"/>
    </row>
    <row r="112" spans="1:256" s="469" customFormat="1" ht="15" customHeight="1">
      <c r="A112" s="270"/>
      <c r="B112" s="270"/>
      <c r="C112" s="270"/>
      <c r="D112" s="461"/>
      <c r="E112" s="461"/>
      <c r="F112" s="461"/>
      <c r="G112" s="267"/>
      <c r="H112" s="267"/>
      <c r="I112" s="265"/>
      <c r="J112" s="266"/>
      <c r="K112" s="265"/>
      <c r="L112" s="265"/>
      <c r="M112" s="266"/>
      <c r="N112" s="265"/>
      <c r="O112" s="265"/>
      <c r="P112" s="265"/>
      <c r="Q112" s="265"/>
      <c r="R112" s="265"/>
      <c r="S112" s="265"/>
      <c r="T112" s="265"/>
      <c r="U112" s="265"/>
      <c r="V112" s="265"/>
      <c r="W112" s="265"/>
      <c r="X112" s="265"/>
      <c r="Y112" s="265"/>
      <c r="Z112" s="265"/>
      <c r="AA112" s="265"/>
      <c r="AB112" s="265"/>
      <c r="AC112" s="265"/>
      <c r="AD112" s="265"/>
      <c r="AE112" s="265"/>
      <c r="AF112" s="265"/>
      <c r="AG112" s="265"/>
      <c r="AH112" s="265"/>
      <c r="AI112" s="265"/>
      <c r="AJ112" s="265"/>
      <c r="AK112" s="265"/>
      <c r="AL112" s="265"/>
      <c r="AM112" s="265"/>
      <c r="AN112" s="265"/>
      <c r="AO112" s="265"/>
      <c r="AP112" s="265"/>
      <c r="AQ112" s="265"/>
      <c r="AR112" s="265"/>
      <c r="AS112" s="265"/>
      <c r="AT112" s="265"/>
      <c r="AU112" s="265"/>
      <c r="AV112" s="265"/>
      <c r="AW112" s="265"/>
      <c r="AX112" s="265"/>
      <c r="AY112" s="265"/>
      <c r="AZ112" s="265"/>
      <c r="BA112" s="265"/>
      <c r="BB112" s="265"/>
      <c r="BC112" s="265"/>
      <c r="BD112" s="265"/>
      <c r="BE112" s="265"/>
      <c r="BF112" s="265"/>
      <c r="BG112" s="265"/>
      <c r="BH112" s="265"/>
      <c r="BI112" s="265"/>
      <c r="BJ112" s="265"/>
      <c r="BK112" s="265"/>
      <c r="BL112" s="265"/>
      <c r="BM112" s="265"/>
      <c r="BN112" s="265"/>
      <c r="BO112" s="265"/>
      <c r="BP112" s="265"/>
      <c r="BQ112" s="265"/>
      <c r="BR112" s="265"/>
      <c r="BS112" s="265"/>
      <c r="BT112" s="265"/>
      <c r="BU112" s="265"/>
      <c r="BV112" s="265"/>
      <c r="BW112" s="265"/>
      <c r="BX112" s="265"/>
      <c r="BY112" s="265"/>
      <c r="BZ112" s="265"/>
      <c r="CA112" s="265"/>
      <c r="CB112" s="265"/>
      <c r="CC112" s="265"/>
      <c r="CD112" s="265"/>
      <c r="CE112" s="265"/>
      <c r="CF112" s="265"/>
      <c r="CG112" s="265"/>
      <c r="CH112" s="265"/>
      <c r="CI112" s="265"/>
      <c r="CJ112" s="265"/>
      <c r="CK112" s="265"/>
      <c r="CL112" s="265"/>
      <c r="CM112" s="265"/>
      <c r="CN112" s="265"/>
      <c r="CO112" s="265"/>
      <c r="CP112" s="265"/>
      <c r="CQ112" s="265"/>
      <c r="CR112" s="265"/>
      <c r="CS112" s="265"/>
      <c r="CT112" s="265"/>
      <c r="CU112" s="265"/>
      <c r="CV112" s="265"/>
      <c r="CW112" s="265"/>
      <c r="CX112" s="265"/>
      <c r="CY112" s="265"/>
      <c r="CZ112" s="265"/>
      <c r="DA112" s="265"/>
      <c r="DB112" s="265"/>
      <c r="DC112" s="265"/>
      <c r="DD112" s="265"/>
      <c r="DE112" s="265"/>
      <c r="DF112" s="265"/>
      <c r="DG112" s="265"/>
      <c r="DH112" s="265"/>
      <c r="DI112" s="265"/>
      <c r="DJ112" s="265"/>
      <c r="DK112" s="265"/>
      <c r="DL112" s="265"/>
      <c r="DM112" s="265"/>
      <c r="DN112" s="265"/>
      <c r="DO112" s="265"/>
      <c r="DP112" s="265"/>
      <c r="DQ112" s="265"/>
      <c r="DR112" s="265"/>
      <c r="DS112" s="265"/>
      <c r="DT112" s="265"/>
      <c r="DU112" s="265"/>
      <c r="DV112" s="265"/>
      <c r="DW112" s="265"/>
      <c r="DX112" s="265"/>
      <c r="DY112" s="265"/>
      <c r="DZ112" s="265"/>
      <c r="EA112" s="265"/>
      <c r="EB112" s="265"/>
      <c r="EC112" s="265"/>
      <c r="ED112" s="265"/>
      <c r="EE112" s="265"/>
      <c r="EF112" s="265"/>
      <c r="EG112" s="265"/>
      <c r="EH112" s="265"/>
      <c r="EI112" s="265"/>
      <c r="EJ112" s="265"/>
      <c r="EK112" s="265"/>
      <c r="EL112" s="265"/>
      <c r="EM112" s="265"/>
      <c r="EN112" s="265"/>
      <c r="EO112" s="265"/>
      <c r="EP112" s="265"/>
      <c r="EQ112" s="265"/>
      <c r="ER112" s="265"/>
      <c r="ES112" s="265"/>
      <c r="ET112" s="265"/>
      <c r="EU112" s="265"/>
      <c r="EV112" s="265"/>
      <c r="EW112" s="265"/>
      <c r="EX112" s="265"/>
      <c r="EY112" s="265"/>
      <c r="EZ112" s="265"/>
      <c r="FA112" s="265"/>
      <c r="FB112" s="265"/>
      <c r="FC112" s="265"/>
      <c r="FD112" s="265"/>
      <c r="FE112" s="265"/>
      <c r="FF112" s="265"/>
      <c r="FG112" s="265"/>
      <c r="FH112" s="265"/>
      <c r="FI112" s="265"/>
      <c r="FJ112" s="265"/>
      <c r="FK112" s="265"/>
      <c r="FL112" s="265"/>
      <c r="FM112" s="265"/>
      <c r="FN112" s="265"/>
      <c r="FO112" s="265"/>
      <c r="FP112" s="265"/>
      <c r="FQ112" s="265"/>
      <c r="FR112" s="265"/>
      <c r="FS112" s="265"/>
      <c r="FT112" s="265"/>
      <c r="FU112" s="265"/>
      <c r="FV112" s="265"/>
      <c r="FW112" s="265"/>
      <c r="FX112" s="265"/>
      <c r="FY112" s="265"/>
      <c r="FZ112" s="265"/>
      <c r="GA112" s="265"/>
      <c r="GB112" s="265"/>
      <c r="GC112" s="265"/>
      <c r="GD112" s="265"/>
      <c r="GE112" s="265"/>
      <c r="GF112" s="265"/>
      <c r="GG112" s="265"/>
      <c r="GH112" s="265"/>
      <c r="GI112" s="265"/>
      <c r="GJ112" s="265"/>
      <c r="GK112" s="265"/>
      <c r="GL112" s="265"/>
      <c r="GM112" s="265"/>
      <c r="GN112" s="265"/>
      <c r="GO112" s="265"/>
      <c r="GP112" s="265"/>
      <c r="GQ112" s="265"/>
      <c r="GR112" s="265"/>
      <c r="GS112" s="265"/>
      <c r="GT112" s="265"/>
      <c r="GU112" s="265"/>
      <c r="GV112" s="265"/>
      <c r="GW112" s="265"/>
      <c r="GX112" s="265"/>
      <c r="GY112" s="265"/>
      <c r="GZ112" s="265"/>
      <c r="HA112" s="265"/>
      <c r="HB112" s="265"/>
      <c r="HC112" s="265"/>
      <c r="HD112" s="265"/>
      <c r="HE112" s="265"/>
      <c r="HF112" s="265"/>
      <c r="HG112" s="265"/>
      <c r="HH112" s="265"/>
      <c r="HI112" s="265"/>
      <c r="HJ112" s="265"/>
      <c r="HK112" s="265"/>
      <c r="HL112" s="265"/>
      <c r="HM112" s="265"/>
      <c r="HN112" s="265"/>
      <c r="HO112" s="265"/>
      <c r="HP112" s="265"/>
      <c r="HQ112" s="265"/>
      <c r="HR112" s="265"/>
      <c r="HS112" s="265"/>
      <c r="HT112" s="265"/>
      <c r="HU112" s="265"/>
      <c r="HV112" s="265"/>
      <c r="HW112" s="265"/>
      <c r="HX112" s="265"/>
      <c r="HY112" s="265"/>
      <c r="HZ112" s="265"/>
      <c r="IA112" s="265"/>
      <c r="IB112" s="265"/>
      <c r="IC112" s="265"/>
      <c r="ID112" s="265"/>
      <c r="IE112" s="265"/>
      <c r="IF112" s="265"/>
      <c r="IG112" s="265"/>
      <c r="IH112" s="265"/>
      <c r="II112" s="265"/>
      <c r="IJ112" s="265"/>
      <c r="IK112" s="265"/>
      <c r="IL112" s="265"/>
      <c r="IM112" s="265"/>
      <c r="IN112" s="265"/>
      <c r="IO112" s="265"/>
      <c r="IP112" s="265"/>
      <c r="IQ112" s="265"/>
      <c r="IR112" s="265"/>
      <c r="IS112" s="265"/>
      <c r="IT112" s="265"/>
      <c r="IU112" s="265"/>
      <c r="IV112" s="265"/>
    </row>
    <row r="113" spans="1:256" s="469" customFormat="1" ht="15" customHeight="1">
      <c r="A113" s="270"/>
      <c r="B113" s="270"/>
      <c r="C113" s="270"/>
      <c r="D113" s="461"/>
      <c r="E113" s="461"/>
      <c r="F113" s="461"/>
      <c r="G113" s="267"/>
      <c r="H113" s="267"/>
      <c r="I113" s="265"/>
      <c r="J113" s="266"/>
      <c r="K113" s="265"/>
      <c r="L113" s="265"/>
      <c r="M113" s="266"/>
      <c r="N113" s="265"/>
      <c r="O113" s="265"/>
      <c r="P113" s="265"/>
      <c r="Q113" s="265"/>
      <c r="R113" s="265"/>
      <c r="S113" s="265"/>
      <c r="T113" s="265"/>
      <c r="U113" s="265"/>
      <c r="V113" s="265"/>
      <c r="W113" s="265"/>
      <c r="X113" s="265"/>
      <c r="Y113" s="265"/>
      <c r="Z113" s="265"/>
      <c r="AA113" s="265"/>
      <c r="AB113" s="265"/>
      <c r="AC113" s="265"/>
      <c r="AD113" s="265"/>
      <c r="AE113" s="265"/>
      <c r="AF113" s="265"/>
      <c r="AG113" s="265"/>
      <c r="AH113" s="265"/>
      <c r="AI113" s="265"/>
      <c r="AJ113" s="265"/>
      <c r="AK113" s="265"/>
      <c r="AL113" s="265"/>
      <c r="AM113" s="265"/>
      <c r="AN113" s="265"/>
      <c r="AO113" s="265"/>
      <c r="AP113" s="265"/>
      <c r="AQ113" s="265"/>
      <c r="AR113" s="265"/>
      <c r="AS113" s="265"/>
      <c r="AT113" s="265"/>
      <c r="AU113" s="265"/>
      <c r="AV113" s="265"/>
      <c r="AW113" s="265"/>
      <c r="AX113" s="265"/>
      <c r="AY113" s="265"/>
      <c r="AZ113" s="265"/>
      <c r="BA113" s="265"/>
      <c r="BB113" s="265"/>
      <c r="BC113" s="265"/>
      <c r="BD113" s="265"/>
      <c r="BE113" s="265"/>
      <c r="BF113" s="265"/>
      <c r="BG113" s="265"/>
      <c r="BH113" s="265"/>
      <c r="BI113" s="265"/>
      <c r="BJ113" s="265"/>
      <c r="BK113" s="265"/>
      <c r="BL113" s="265"/>
      <c r="BM113" s="265"/>
      <c r="BN113" s="265"/>
      <c r="BO113" s="265"/>
      <c r="BP113" s="265"/>
      <c r="BQ113" s="265"/>
      <c r="BR113" s="265"/>
      <c r="BS113" s="265"/>
      <c r="BT113" s="265"/>
      <c r="BU113" s="265"/>
      <c r="BV113" s="265"/>
      <c r="BW113" s="265"/>
      <c r="BX113" s="265"/>
      <c r="BY113" s="265"/>
      <c r="BZ113" s="265"/>
      <c r="CA113" s="265"/>
      <c r="CB113" s="265"/>
      <c r="CC113" s="265"/>
      <c r="CD113" s="265"/>
      <c r="CE113" s="265"/>
      <c r="CF113" s="265"/>
      <c r="CG113" s="265"/>
      <c r="CH113" s="265"/>
      <c r="CI113" s="265"/>
      <c r="CJ113" s="265"/>
      <c r="CK113" s="265"/>
      <c r="CL113" s="265"/>
      <c r="CM113" s="265"/>
      <c r="CN113" s="265"/>
      <c r="CO113" s="265"/>
      <c r="CP113" s="265"/>
      <c r="CQ113" s="265"/>
      <c r="CR113" s="265"/>
      <c r="CS113" s="265"/>
      <c r="CT113" s="265"/>
      <c r="CU113" s="265"/>
      <c r="CV113" s="265"/>
      <c r="CW113" s="265"/>
      <c r="CX113" s="265"/>
      <c r="CY113" s="265"/>
      <c r="CZ113" s="265"/>
      <c r="DA113" s="265"/>
      <c r="DB113" s="265"/>
      <c r="DC113" s="265"/>
      <c r="DD113" s="265"/>
      <c r="DE113" s="265"/>
      <c r="DF113" s="265"/>
      <c r="DG113" s="265"/>
      <c r="DH113" s="265"/>
      <c r="DI113" s="265"/>
      <c r="DJ113" s="265"/>
      <c r="DK113" s="265"/>
      <c r="DL113" s="265"/>
      <c r="DM113" s="265"/>
      <c r="DN113" s="265"/>
      <c r="DO113" s="265"/>
      <c r="DP113" s="265"/>
      <c r="DQ113" s="265"/>
      <c r="DR113" s="265"/>
      <c r="DS113" s="265"/>
      <c r="DT113" s="265"/>
      <c r="DU113" s="265"/>
      <c r="DV113" s="265"/>
      <c r="DW113" s="265"/>
      <c r="DX113" s="265"/>
      <c r="DY113" s="265"/>
      <c r="DZ113" s="265"/>
      <c r="EA113" s="265"/>
      <c r="EB113" s="265"/>
      <c r="EC113" s="265"/>
      <c r="ED113" s="265"/>
      <c r="EE113" s="265"/>
      <c r="EF113" s="265"/>
      <c r="EG113" s="265"/>
      <c r="EH113" s="265"/>
      <c r="EI113" s="265"/>
      <c r="EJ113" s="265"/>
      <c r="EK113" s="265"/>
      <c r="EL113" s="265"/>
      <c r="EM113" s="265"/>
      <c r="EN113" s="265"/>
      <c r="EO113" s="265"/>
      <c r="EP113" s="265"/>
      <c r="EQ113" s="265"/>
      <c r="ER113" s="265"/>
      <c r="ES113" s="265"/>
      <c r="ET113" s="265"/>
      <c r="EU113" s="265"/>
      <c r="EV113" s="265"/>
      <c r="EW113" s="265"/>
      <c r="EX113" s="265"/>
      <c r="EY113" s="265"/>
      <c r="EZ113" s="265"/>
      <c r="FA113" s="265"/>
      <c r="FB113" s="265"/>
      <c r="FC113" s="265"/>
      <c r="FD113" s="265"/>
      <c r="FE113" s="265"/>
      <c r="FF113" s="265"/>
      <c r="FG113" s="265"/>
      <c r="FH113" s="265"/>
      <c r="FI113" s="265"/>
      <c r="FJ113" s="265"/>
      <c r="FK113" s="265"/>
      <c r="FL113" s="265"/>
      <c r="FM113" s="265"/>
      <c r="FN113" s="265"/>
      <c r="FO113" s="265"/>
      <c r="FP113" s="265"/>
      <c r="FQ113" s="265"/>
      <c r="FR113" s="265"/>
      <c r="FS113" s="265"/>
      <c r="FT113" s="265"/>
      <c r="FU113" s="265"/>
      <c r="FV113" s="265"/>
      <c r="FW113" s="265"/>
      <c r="FX113" s="265"/>
      <c r="FY113" s="265"/>
      <c r="FZ113" s="265"/>
      <c r="GA113" s="265"/>
      <c r="GB113" s="265"/>
      <c r="GC113" s="265"/>
      <c r="GD113" s="265"/>
      <c r="GE113" s="265"/>
      <c r="GF113" s="265"/>
      <c r="GG113" s="265"/>
      <c r="GH113" s="265"/>
      <c r="GI113" s="265"/>
      <c r="GJ113" s="265"/>
      <c r="GK113" s="265"/>
      <c r="GL113" s="265"/>
      <c r="GM113" s="265"/>
      <c r="GN113" s="265"/>
      <c r="GO113" s="265"/>
      <c r="GP113" s="265"/>
      <c r="GQ113" s="265"/>
      <c r="GR113" s="265"/>
      <c r="GS113" s="265"/>
      <c r="GT113" s="265"/>
      <c r="GU113" s="265"/>
      <c r="GV113" s="265"/>
      <c r="GW113" s="265"/>
      <c r="GX113" s="265"/>
      <c r="GY113" s="265"/>
      <c r="GZ113" s="265"/>
      <c r="HA113" s="265"/>
      <c r="HB113" s="265"/>
      <c r="HC113" s="265"/>
      <c r="HD113" s="265"/>
      <c r="HE113" s="265"/>
      <c r="HF113" s="265"/>
      <c r="HG113" s="265"/>
      <c r="HH113" s="265"/>
      <c r="HI113" s="265"/>
      <c r="HJ113" s="265"/>
      <c r="HK113" s="265"/>
      <c r="HL113" s="265"/>
      <c r="HM113" s="265"/>
      <c r="HN113" s="265"/>
      <c r="HO113" s="265"/>
      <c r="HP113" s="265"/>
      <c r="HQ113" s="265"/>
      <c r="HR113" s="265"/>
      <c r="HS113" s="265"/>
      <c r="HT113" s="265"/>
      <c r="HU113" s="265"/>
      <c r="HV113" s="265"/>
      <c r="HW113" s="265"/>
      <c r="HX113" s="265"/>
      <c r="HY113" s="265"/>
      <c r="HZ113" s="265"/>
      <c r="IA113" s="265"/>
      <c r="IB113" s="265"/>
      <c r="IC113" s="265"/>
      <c r="ID113" s="265"/>
      <c r="IE113" s="265"/>
      <c r="IF113" s="265"/>
      <c r="IG113" s="265"/>
      <c r="IH113" s="265"/>
      <c r="II113" s="265"/>
      <c r="IJ113" s="265"/>
      <c r="IK113" s="265"/>
      <c r="IL113" s="265"/>
      <c r="IM113" s="265"/>
      <c r="IN113" s="265"/>
      <c r="IO113" s="265"/>
      <c r="IP113" s="265"/>
      <c r="IQ113" s="265"/>
      <c r="IR113" s="265"/>
      <c r="IS113" s="265"/>
      <c r="IT113" s="265"/>
      <c r="IU113" s="265"/>
      <c r="IV113" s="265"/>
    </row>
    <row r="114" spans="1:256" s="469" customFormat="1" ht="15" customHeight="1">
      <c r="A114" s="270"/>
      <c r="B114" s="270"/>
      <c r="C114" s="270"/>
      <c r="D114" s="461"/>
      <c r="E114" s="461"/>
      <c r="F114" s="461"/>
      <c r="G114" s="267"/>
      <c r="H114" s="267"/>
      <c r="I114" s="265"/>
      <c r="J114" s="266"/>
      <c r="K114" s="265"/>
      <c r="L114" s="265"/>
      <c r="M114" s="266"/>
      <c r="N114" s="265"/>
      <c r="O114" s="265"/>
      <c r="P114" s="265"/>
      <c r="Q114" s="265"/>
      <c r="R114" s="265"/>
      <c r="S114" s="265"/>
      <c r="T114" s="265"/>
      <c r="U114" s="265"/>
      <c r="V114" s="265"/>
      <c r="W114" s="265"/>
      <c r="X114" s="265"/>
      <c r="Y114" s="265"/>
      <c r="Z114" s="265"/>
      <c r="AA114" s="265"/>
      <c r="AB114" s="265"/>
      <c r="AC114" s="265"/>
      <c r="AD114" s="265"/>
      <c r="AE114" s="265"/>
      <c r="AF114" s="265"/>
      <c r="AG114" s="265"/>
      <c r="AH114" s="265"/>
      <c r="AI114" s="265"/>
      <c r="AJ114" s="265"/>
      <c r="AK114" s="265"/>
      <c r="AL114" s="265"/>
      <c r="AM114" s="265"/>
      <c r="AN114" s="265"/>
      <c r="AO114" s="265"/>
      <c r="AP114" s="265"/>
      <c r="AQ114" s="265"/>
      <c r="AR114" s="265"/>
      <c r="AS114" s="265"/>
      <c r="AT114" s="265"/>
      <c r="AU114" s="265"/>
      <c r="AV114" s="265"/>
      <c r="AW114" s="265"/>
      <c r="AX114" s="265"/>
      <c r="AY114" s="265"/>
      <c r="AZ114" s="265"/>
      <c r="BA114" s="265"/>
      <c r="BB114" s="265"/>
      <c r="BC114" s="265"/>
      <c r="BD114" s="265"/>
      <c r="BE114" s="265"/>
      <c r="BF114" s="265"/>
      <c r="BG114" s="265"/>
      <c r="BH114" s="265"/>
      <c r="BI114" s="265"/>
      <c r="BJ114" s="265"/>
      <c r="BK114" s="265"/>
      <c r="BL114" s="265"/>
      <c r="BM114" s="265"/>
      <c r="BN114" s="265"/>
      <c r="BO114" s="265"/>
      <c r="BP114" s="265"/>
      <c r="BQ114" s="265"/>
      <c r="BR114" s="265"/>
      <c r="BS114" s="265"/>
      <c r="BT114" s="265"/>
      <c r="BU114" s="265"/>
      <c r="BV114" s="265"/>
      <c r="BW114" s="265"/>
      <c r="BX114" s="265"/>
      <c r="BY114" s="265"/>
      <c r="BZ114" s="265"/>
      <c r="CA114" s="265"/>
      <c r="CB114" s="265"/>
      <c r="CC114" s="265"/>
      <c r="CD114" s="265"/>
      <c r="CE114" s="265"/>
      <c r="CF114" s="265"/>
      <c r="CG114" s="265"/>
      <c r="CH114" s="265"/>
      <c r="CI114" s="265"/>
      <c r="CJ114" s="265"/>
      <c r="CK114" s="265"/>
      <c r="CL114" s="265"/>
      <c r="CM114" s="265"/>
      <c r="CN114" s="265"/>
      <c r="CO114" s="265"/>
      <c r="CP114" s="265"/>
      <c r="CQ114" s="265"/>
      <c r="CR114" s="265"/>
      <c r="CS114" s="265"/>
      <c r="CT114" s="265"/>
      <c r="CU114" s="265"/>
      <c r="CV114" s="265"/>
      <c r="CW114" s="265"/>
      <c r="CX114" s="265"/>
      <c r="CY114" s="265"/>
      <c r="CZ114" s="265"/>
      <c r="DA114" s="265"/>
      <c r="DB114" s="265"/>
      <c r="DC114" s="265"/>
      <c r="DD114" s="265"/>
      <c r="DE114" s="265"/>
      <c r="DF114" s="265"/>
      <c r="DG114" s="265"/>
      <c r="DH114" s="265"/>
      <c r="DI114" s="265"/>
      <c r="DJ114" s="265"/>
      <c r="DK114" s="265"/>
      <c r="DL114" s="265"/>
      <c r="DM114" s="265"/>
      <c r="DN114" s="265"/>
      <c r="DO114" s="265"/>
      <c r="DP114" s="265"/>
      <c r="DQ114" s="265"/>
      <c r="DR114" s="265"/>
      <c r="DS114" s="265"/>
      <c r="DT114" s="265"/>
      <c r="DU114" s="265"/>
      <c r="DV114" s="265"/>
      <c r="DW114" s="265"/>
      <c r="DX114" s="265"/>
      <c r="DY114" s="265"/>
      <c r="DZ114" s="265"/>
      <c r="EA114" s="265"/>
      <c r="EB114" s="265"/>
      <c r="EC114" s="265"/>
      <c r="ED114" s="265"/>
      <c r="EE114" s="265"/>
      <c r="EF114" s="265"/>
      <c r="EG114" s="265"/>
      <c r="EH114" s="265"/>
      <c r="EI114" s="265"/>
      <c r="EJ114" s="265"/>
      <c r="EK114" s="265"/>
      <c r="EL114" s="265"/>
      <c r="EM114" s="265"/>
      <c r="EN114" s="265"/>
      <c r="EO114" s="265"/>
      <c r="EP114" s="265"/>
      <c r="EQ114" s="265"/>
      <c r="ER114" s="265"/>
      <c r="ES114" s="265"/>
      <c r="ET114" s="265"/>
      <c r="EU114" s="265"/>
      <c r="EV114" s="265"/>
      <c r="EW114" s="265"/>
      <c r="EX114" s="265"/>
      <c r="EY114" s="265"/>
      <c r="EZ114" s="265"/>
      <c r="FA114" s="265"/>
      <c r="FB114" s="265"/>
      <c r="FC114" s="265"/>
      <c r="FD114" s="265"/>
      <c r="FE114" s="265"/>
      <c r="FF114" s="265"/>
      <c r="FG114" s="265"/>
      <c r="FH114" s="265"/>
      <c r="FI114" s="265"/>
      <c r="FJ114" s="265"/>
      <c r="FK114" s="265"/>
      <c r="FL114" s="265"/>
      <c r="FM114" s="265"/>
      <c r="FN114" s="265"/>
      <c r="FO114" s="265"/>
      <c r="FP114" s="265"/>
      <c r="FQ114" s="265"/>
      <c r="FR114" s="265"/>
      <c r="FS114" s="265"/>
      <c r="FT114" s="265"/>
      <c r="FU114" s="265"/>
      <c r="FV114" s="265"/>
      <c r="FW114" s="265"/>
      <c r="FX114" s="265"/>
      <c r="FY114" s="265"/>
      <c r="FZ114" s="265"/>
      <c r="GA114" s="265"/>
      <c r="GB114" s="265"/>
      <c r="GC114" s="265"/>
      <c r="GD114" s="265"/>
      <c r="GE114" s="265"/>
      <c r="GF114" s="265"/>
      <c r="GG114" s="265"/>
      <c r="GH114" s="265"/>
      <c r="GI114" s="265"/>
      <c r="GJ114" s="265"/>
      <c r="GK114" s="265"/>
      <c r="GL114" s="265"/>
      <c r="GM114" s="265"/>
      <c r="GN114" s="265"/>
      <c r="GO114" s="265"/>
      <c r="GP114" s="265"/>
      <c r="GQ114" s="265"/>
      <c r="GR114" s="265"/>
      <c r="GS114" s="265"/>
      <c r="GT114" s="265"/>
      <c r="GU114" s="265"/>
      <c r="GV114" s="265"/>
      <c r="GW114" s="265"/>
      <c r="GX114" s="265"/>
      <c r="GY114" s="265"/>
      <c r="GZ114" s="265"/>
      <c r="HA114" s="265"/>
      <c r="HB114" s="265"/>
      <c r="HC114" s="265"/>
      <c r="HD114" s="265"/>
      <c r="HE114" s="265"/>
      <c r="HF114" s="265"/>
      <c r="HG114" s="265"/>
      <c r="HH114" s="265"/>
      <c r="HI114" s="265"/>
      <c r="HJ114" s="265"/>
      <c r="HK114" s="265"/>
      <c r="HL114" s="265"/>
      <c r="HM114" s="265"/>
      <c r="HN114" s="265"/>
      <c r="HO114" s="265"/>
      <c r="HP114" s="265"/>
      <c r="HQ114" s="265"/>
      <c r="HR114" s="265"/>
      <c r="HS114" s="265"/>
      <c r="HT114" s="265"/>
      <c r="HU114" s="265"/>
      <c r="HV114" s="265"/>
      <c r="HW114" s="265"/>
      <c r="HX114" s="265"/>
      <c r="HY114" s="265"/>
      <c r="HZ114" s="265"/>
      <c r="IA114" s="265"/>
      <c r="IB114" s="265"/>
      <c r="IC114" s="265"/>
      <c r="ID114" s="265"/>
      <c r="IE114" s="265"/>
      <c r="IF114" s="265"/>
      <c r="IG114" s="265"/>
      <c r="IH114" s="265"/>
      <c r="II114" s="265"/>
      <c r="IJ114" s="265"/>
      <c r="IK114" s="265"/>
      <c r="IL114" s="265"/>
      <c r="IM114" s="265"/>
      <c r="IN114" s="265"/>
      <c r="IO114" s="265"/>
      <c r="IP114" s="265"/>
      <c r="IQ114" s="265"/>
      <c r="IR114" s="265"/>
      <c r="IS114" s="265"/>
      <c r="IT114" s="265"/>
      <c r="IU114" s="265"/>
      <c r="IV114" s="265"/>
    </row>
    <row r="115" spans="1:256" s="469" customFormat="1" ht="15" customHeight="1">
      <c r="A115" s="270"/>
      <c r="B115" s="270"/>
      <c r="C115" s="270"/>
      <c r="D115" s="461"/>
      <c r="E115" s="461"/>
      <c r="F115" s="461"/>
      <c r="G115" s="267"/>
      <c r="H115" s="267"/>
      <c r="I115" s="265"/>
      <c r="J115" s="266"/>
      <c r="K115" s="265"/>
      <c r="L115" s="265"/>
      <c r="M115" s="266"/>
      <c r="N115" s="265"/>
      <c r="O115" s="265"/>
      <c r="P115" s="265"/>
      <c r="Q115" s="265"/>
      <c r="R115" s="265"/>
      <c r="S115" s="265"/>
      <c r="T115" s="265"/>
      <c r="U115" s="265"/>
      <c r="V115" s="265"/>
      <c r="W115" s="265"/>
      <c r="X115" s="265"/>
      <c r="Y115" s="265"/>
      <c r="Z115" s="265"/>
      <c r="AA115" s="265"/>
      <c r="AB115" s="265"/>
      <c r="AC115" s="265"/>
      <c r="AD115" s="265"/>
      <c r="AE115" s="265"/>
      <c r="AF115" s="265"/>
      <c r="AG115" s="265"/>
      <c r="AH115" s="265"/>
      <c r="AI115" s="265"/>
      <c r="AJ115" s="265"/>
      <c r="AK115" s="265"/>
      <c r="AL115" s="265"/>
      <c r="AM115" s="265"/>
      <c r="AN115" s="265"/>
      <c r="AO115" s="265"/>
      <c r="AP115" s="265"/>
      <c r="AQ115" s="265"/>
      <c r="AR115" s="265"/>
      <c r="AS115" s="265"/>
      <c r="AT115" s="265"/>
      <c r="AU115" s="265"/>
      <c r="AV115" s="265"/>
      <c r="AW115" s="265"/>
      <c r="AX115" s="265"/>
      <c r="AY115" s="265"/>
      <c r="AZ115" s="265"/>
      <c r="BA115" s="265"/>
      <c r="BB115" s="265"/>
      <c r="BC115" s="265"/>
      <c r="BD115" s="265"/>
      <c r="BE115" s="265"/>
      <c r="BF115" s="265"/>
      <c r="BG115" s="265"/>
      <c r="BH115" s="265"/>
      <c r="BI115" s="265"/>
      <c r="BJ115" s="265"/>
      <c r="BK115" s="265"/>
      <c r="BL115" s="265"/>
      <c r="BM115" s="265"/>
      <c r="BN115" s="265"/>
      <c r="BO115" s="265"/>
      <c r="BP115" s="265"/>
      <c r="BQ115" s="265"/>
      <c r="BR115" s="265"/>
      <c r="BS115" s="265"/>
      <c r="BT115" s="265"/>
      <c r="BU115" s="265"/>
      <c r="BV115" s="265"/>
      <c r="BW115" s="265"/>
      <c r="BX115" s="265"/>
      <c r="BY115" s="265"/>
      <c r="BZ115" s="265"/>
      <c r="CA115" s="265"/>
      <c r="CB115" s="265"/>
      <c r="CC115" s="265"/>
      <c r="CD115" s="265"/>
      <c r="CE115" s="265"/>
      <c r="CF115" s="265"/>
      <c r="CG115" s="265"/>
      <c r="CH115" s="265"/>
      <c r="CI115" s="265"/>
      <c r="CJ115" s="265"/>
      <c r="CK115" s="265"/>
      <c r="CL115" s="265"/>
      <c r="CM115" s="265"/>
      <c r="CN115" s="265"/>
      <c r="CO115" s="265"/>
      <c r="CP115" s="265"/>
      <c r="CQ115" s="265"/>
      <c r="CR115" s="265"/>
      <c r="CS115" s="265"/>
      <c r="CT115" s="265"/>
      <c r="CU115" s="265"/>
      <c r="CV115" s="265"/>
      <c r="CW115" s="265"/>
      <c r="CX115" s="265"/>
      <c r="CY115" s="265"/>
      <c r="CZ115" s="265"/>
      <c r="DA115" s="265"/>
      <c r="DB115" s="265"/>
      <c r="DC115" s="265"/>
      <c r="DD115" s="265"/>
      <c r="DE115" s="265"/>
      <c r="DF115" s="265"/>
      <c r="DG115" s="265"/>
      <c r="DH115" s="265"/>
      <c r="DI115" s="265"/>
      <c r="DJ115" s="265"/>
      <c r="DK115" s="265"/>
      <c r="DL115" s="265"/>
      <c r="DM115" s="265"/>
      <c r="DN115" s="265"/>
      <c r="DO115" s="265"/>
      <c r="DP115" s="265"/>
      <c r="DQ115" s="265"/>
      <c r="DR115" s="265"/>
      <c r="DS115" s="265"/>
      <c r="DT115" s="265"/>
      <c r="DU115" s="265"/>
      <c r="DV115" s="265"/>
      <c r="DW115" s="265"/>
      <c r="DX115" s="265"/>
      <c r="DY115" s="265"/>
      <c r="DZ115" s="265"/>
      <c r="EA115" s="265"/>
      <c r="EB115" s="265"/>
      <c r="EC115" s="265"/>
      <c r="ED115" s="265"/>
      <c r="EE115" s="265"/>
      <c r="EF115" s="265"/>
      <c r="EG115" s="265"/>
      <c r="EH115" s="265"/>
      <c r="EI115" s="265"/>
      <c r="EJ115" s="265"/>
      <c r="EK115" s="265"/>
      <c r="EL115" s="265"/>
      <c r="EM115" s="265"/>
      <c r="EN115" s="265"/>
      <c r="EO115" s="265"/>
      <c r="EP115" s="265"/>
      <c r="EQ115" s="265"/>
      <c r="ER115" s="265"/>
      <c r="ES115" s="265"/>
      <c r="ET115" s="265"/>
      <c r="EU115" s="265"/>
      <c r="EV115" s="265"/>
      <c r="EW115" s="265"/>
      <c r="EX115" s="265"/>
      <c r="EY115" s="265"/>
      <c r="EZ115" s="265"/>
      <c r="FA115" s="265"/>
      <c r="FB115" s="265"/>
      <c r="FC115" s="265"/>
      <c r="FD115" s="265"/>
      <c r="FE115" s="265"/>
      <c r="FF115" s="265"/>
      <c r="FG115" s="265"/>
      <c r="FH115" s="265"/>
      <c r="FI115" s="265"/>
      <c r="FJ115" s="265"/>
      <c r="FK115" s="265"/>
      <c r="FL115" s="265"/>
      <c r="FM115" s="265"/>
      <c r="FN115" s="265"/>
      <c r="FO115" s="265"/>
      <c r="FP115" s="265"/>
      <c r="FQ115" s="265"/>
      <c r="FR115" s="265"/>
      <c r="FS115" s="265"/>
      <c r="FT115" s="265"/>
      <c r="FU115" s="265"/>
      <c r="FV115" s="265"/>
      <c r="FW115" s="265"/>
      <c r="FX115" s="265"/>
      <c r="FY115" s="265"/>
      <c r="FZ115" s="265"/>
      <c r="GA115" s="265"/>
      <c r="GB115" s="265"/>
      <c r="GC115" s="265"/>
      <c r="GD115" s="265"/>
      <c r="GE115" s="265"/>
      <c r="GF115" s="265"/>
      <c r="GG115" s="265"/>
      <c r="GH115" s="265"/>
      <c r="GI115" s="265"/>
      <c r="GJ115" s="265"/>
      <c r="GK115" s="265"/>
      <c r="GL115" s="265"/>
      <c r="GM115" s="265"/>
      <c r="GN115" s="265"/>
      <c r="GO115" s="265"/>
      <c r="GP115" s="265"/>
      <c r="GQ115" s="265"/>
      <c r="GR115" s="265"/>
      <c r="GS115" s="265"/>
      <c r="GT115" s="265"/>
      <c r="GU115" s="265"/>
      <c r="GV115" s="265"/>
      <c r="GW115" s="265"/>
      <c r="GX115" s="265"/>
      <c r="GY115" s="265"/>
      <c r="GZ115" s="265"/>
      <c r="HA115" s="265"/>
      <c r="HB115" s="265"/>
      <c r="HC115" s="265"/>
      <c r="HD115" s="265"/>
      <c r="HE115" s="265"/>
      <c r="HF115" s="265"/>
      <c r="HG115" s="265"/>
      <c r="HH115" s="265"/>
      <c r="HI115" s="265"/>
      <c r="HJ115" s="265"/>
      <c r="HK115" s="265"/>
      <c r="HL115" s="265"/>
      <c r="HM115" s="265"/>
      <c r="HN115" s="265"/>
      <c r="HO115" s="265"/>
      <c r="HP115" s="265"/>
      <c r="HQ115" s="265"/>
      <c r="HR115" s="265"/>
      <c r="HS115" s="265"/>
      <c r="HT115" s="265"/>
      <c r="HU115" s="265"/>
      <c r="HV115" s="265"/>
      <c r="HW115" s="265"/>
      <c r="HX115" s="265"/>
      <c r="HY115" s="265"/>
      <c r="HZ115" s="265"/>
      <c r="IA115" s="265"/>
      <c r="IB115" s="265"/>
      <c r="IC115" s="265"/>
      <c r="ID115" s="265"/>
      <c r="IE115" s="265"/>
      <c r="IF115" s="265"/>
      <c r="IG115" s="265"/>
      <c r="IH115" s="265"/>
      <c r="II115" s="265"/>
      <c r="IJ115" s="265"/>
      <c r="IK115" s="265"/>
      <c r="IL115" s="265"/>
      <c r="IM115" s="265"/>
      <c r="IN115" s="265"/>
      <c r="IO115" s="265"/>
      <c r="IP115" s="265"/>
      <c r="IQ115" s="265"/>
      <c r="IR115" s="265"/>
      <c r="IS115" s="265"/>
      <c r="IT115" s="265"/>
      <c r="IU115" s="265"/>
      <c r="IV115" s="265"/>
    </row>
    <row r="116" spans="1:256" s="469" customFormat="1" ht="15" customHeight="1">
      <c r="A116" s="270"/>
      <c r="B116" s="270"/>
      <c r="C116" s="270"/>
      <c r="D116" s="461"/>
      <c r="E116" s="461"/>
      <c r="F116" s="461"/>
      <c r="G116" s="267"/>
      <c r="H116" s="267"/>
      <c r="I116" s="265"/>
      <c r="J116" s="266"/>
      <c r="K116" s="265"/>
      <c r="L116" s="265"/>
      <c r="M116" s="266"/>
      <c r="N116" s="265"/>
      <c r="O116" s="265"/>
      <c r="P116" s="265"/>
      <c r="Q116" s="265"/>
      <c r="R116" s="265"/>
      <c r="S116" s="265"/>
      <c r="T116" s="265"/>
      <c r="U116" s="265"/>
      <c r="V116" s="265"/>
      <c r="W116" s="265"/>
      <c r="X116" s="265"/>
      <c r="Y116" s="265"/>
      <c r="Z116" s="265"/>
      <c r="AA116" s="265"/>
      <c r="AB116" s="265"/>
      <c r="AC116" s="265"/>
      <c r="AD116" s="265"/>
      <c r="AE116" s="265"/>
      <c r="AF116" s="265"/>
      <c r="AG116" s="265"/>
      <c r="AH116" s="265"/>
      <c r="AI116" s="265"/>
      <c r="AJ116" s="265"/>
      <c r="AK116" s="265"/>
      <c r="AL116" s="265"/>
      <c r="AM116" s="265"/>
      <c r="AN116" s="265"/>
      <c r="AO116" s="265"/>
      <c r="AP116" s="265"/>
      <c r="AQ116" s="265"/>
      <c r="AR116" s="265"/>
      <c r="AS116" s="265"/>
      <c r="AT116" s="265"/>
      <c r="AU116" s="265"/>
      <c r="AV116" s="265"/>
      <c r="AW116" s="265"/>
      <c r="AX116" s="265"/>
      <c r="AY116" s="265"/>
      <c r="AZ116" s="265"/>
      <c r="BA116" s="265"/>
      <c r="BB116" s="265"/>
      <c r="BC116" s="265"/>
      <c r="BD116" s="265"/>
      <c r="BE116" s="265"/>
      <c r="BF116" s="265"/>
      <c r="BG116" s="265"/>
      <c r="BH116" s="265"/>
      <c r="BI116" s="265"/>
      <c r="BJ116" s="265"/>
      <c r="BK116" s="265"/>
      <c r="BL116" s="265"/>
      <c r="BM116" s="265"/>
      <c r="BN116" s="265"/>
      <c r="BO116" s="265"/>
      <c r="BP116" s="265"/>
      <c r="BQ116" s="265"/>
      <c r="BR116" s="265"/>
      <c r="BS116" s="265"/>
      <c r="BT116" s="265"/>
      <c r="BU116" s="265"/>
      <c r="BV116" s="265"/>
      <c r="BW116" s="265"/>
      <c r="BX116" s="265"/>
      <c r="BY116" s="265"/>
      <c r="BZ116" s="265"/>
      <c r="CA116" s="265"/>
      <c r="CB116" s="265"/>
      <c r="CC116" s="265"/>
      <c r="CD116" s="265"/>
      <c r="CE116" s="265"/>
      <c r="CF116" s="265"/>
      <c r="CG116" s="265"/>
      <c r="CH116" s="265"/>
      <c r="CI116" s="265"/>
      <c r="CJ116" s="265"/>
      <c r="CK116" s="265"/>
      <c r="CL116" s="265"/>
      <c r="CM116" s="265"/>
      <c r="CN116" s="265"/>
      <c r="CO116" s="265"/>
      <c r="CP116" s="265"/>
      <c r="CQ116" s="265"/>
      <c r="CR116" s="265"/>
      <c r="CS116" s="265"/>
      <c r="CT116" s="265"/>
      <c r="CU116" s="265"/>
      <c r="CV116" s="265"/>
      <c r="CW116" s="265"/>
      <c r="CX116" s="265"/>
      <c r="CY116" s="265"/>
      <c r="CZ116" s="265"/>
      <c r="DA116" s="265"/>
      <c r="DB116" s="265"/>
      <c r="DC116" s="265"/>
      <c r="DD116" s="265"/>
      <c r="DE116" s="265"/>
      <c r="DF116" s="265"/>
      <c r="DG116" s="265"/>
      <c r="DH116" s="265"/>
      <c r="DI116" s="265"/>
      <c r="DJ116" s="265"/>
      <c r="DK116" s="265"/>
      <c r="DL116" s="265"/>
      <c r="DM116" s="265"/>
      <c r="DN116" s="265"/>
      <c r="DO116" s="265"/>
      <c r="DP116" s="265"/>
      <c r="DQ116" s="265"/>
      <c r="DR116" s="265"/>
      <c r="DS116" s="265"/>
      <c r="DT116" s="265"/>
      <c r="DU116" s="265"/>
      <c r="DV116" s="265"/>
      <c r="DW116" s="265"/>
      <c r="DX116" s="265"/>
      <c r="DY116" s="265"/>
      <c r="DZ116" s="265"/>
      <c r="EA116" s="265"/>
      <c r="EB116" s="265"/>
      <c r="EC116" s="265"/>
      <c r="ED116" s="265"/>
      <c r="EE116" s="265"/>
      <c r="EF116" s="265"/>
      <c r="EG116" s="265"/>
      <c r="EH116" s="265"/>
      <c r="EI116" s="265"/>
      <c r="EJ116" s="265"/>
      <c r="EK116" s="265"/>
      <c r="EL116" s="265"/>
      <c r="EM116" s="265"/>
      <c r="EN116" s="265"/>
      <c r="EO116" s="265"/>
      <c r="EP116" s="265"/>
      <c r="EQ116" s="265"/>
      <c r="ER116" s="265"/>
      <c r="ES116" s="265"/>
      <c r="ET116" s="265"/>
      <c r="EU116" s="265"/>
      <c r="EV116" s="265"/>
      <c r="EW116" s="265"/>
      <c r="EX116" s="265"/>
      <c r="EY116" s="265"/>
      <c r="EZ116" s="265"/>
      <c r="FA116" s="265"/>
      <c r="FB116" s="265"/>
      <c r="FC116" s="265"/>
      <c r="FD116" s="265"/>
      <c r="FE116" s="265"/>
      <c r="FF116" s="265"/>
      <c r="FG116" s="265"/>
      <c r="FH116" s="265"/>
      <c r="FI116" s="265"/>
      <c r="FJ116" s="265"/>
      <c r="FK116" s="265"/>
      <c r="FL116" s="265"/>
      <c r="FM116" s="265"/>
      <c r="FN116" s="265"/>
      <c r="FO116" s="265"/>
      <c r="FP116" s="265"/>
      <c r="FQ116" s="265"/>
      <c r="FR116" s="265"/>
      <c r="FS116" s="265"/>
      <c r="FT116" s="265"/>
      <c r="FU116" s="265"/>
      <c r="FV116" s="265"/>
      <c r="FW116" s="265"/>
      <c r="FX116" s="265"/>
      <c r="FY116" s="265"/>
      <c r="FZ116" s="265"/>
      <c r="GA116" s="265"/>
      <c r="GB116" s="265"/>
      <c r="GC116" s="265"/>
      <c r="GD116" s="265"/>
      <c r="GE116" s="265"/>
      <c r="GF116" s="265"/>
      <c r="GG116" s="265"/>
      <c r="GH116" s="265"/>
      <c r="GI116" s="265"/>
      <c r="GJ116" s="265"/>
      <c r="GK116" s="265"/>
      <c r="GL116" s="265"/>
      <c r="GM116" s="265"/>
      <c r="GN116" s="265"/>
      <c r="GO116" s="265"/>
      <c r="GP116" s="265"/>
      <c r="GQ116" s="265"/>
      <c r="GR116" s="265"/>
      <c r="GS116" s="265"/>
      <c r="GT116" s="265"/>
      <c r="GU116" s="265"/>
      <c r="GV116" s="265"/>
      <c r="GW116" s="265"/>
      <c r="GX116" s="265"/>
      <c r="GY116" s="265"/>
      <c r="GZ116" s="265"/>
      <c r="HA116" s="265"/>
      <c r="HB116" s="265"/>
      <c r="HC116" s="265"/>
      <c r="HD116" s="265"/>
      <c r="HE116" s="265"/>
      <c r="HF116" s="265"/>
      <c r="HG116" s="265"/>
      <c r="HH116" s="265"/>
      <c r="HI116" s="265"/>
      <c r="HJ116" s="265"/>
      <c r="HK116" s="265"/>
      <c r="HL116" s="265"/>
      <c r="HM116" s="265"/>
      <c r="HN116" s="265"/>
      <c r="HO116" s="265"/>
      <c r="HP116" s="265"/>
      <c r="HQ116" s="265"/>
      <c r="HR116" s="265"/>
      <c r="HS116" s="265"/>
      <c r="HT116" s="265"/>
      <c r="HU116" s="265"/>
      <c r="HV116" s="265"/>
      <c r="HW116" s="265"/>
      <c r="HX116" s="265"/>
      <c r="HY116" s="265"/>
      <c r="HZ116" s="265"/>
      <c r="IA116" s="265"/>
      <c r="IB116" s="265"/>
      <c r="IC116" s="265"/>
      <c r="ID116" s="265"/>
      <c r="IE116" s="265"/>
      <c r="IF116" s="265"/>
      <c r="IG116" s="265"/>
      <c r="IH116" s="265"/>
      <c r="II116" s="265"/>
      <c r="IJ116" s="265"/>
      <c r="IK116" s="265"/>
      <c r="IL116" s="265"/>
      <c r="IM116" s="265"/>
      <c r="IN116" s="265"/>
      <c r="IO116" s="265"/>
      <c r="IP116" s="265"/>
      <c r="IQ116" s="265"/>
      <c r="IR116" s="265"/>
      <c r="IS116" s="265"/>
      <c r="IT116" s="265"/>
      <c r="IU116" s="265"/>
      <c r="IV116" s="265"/>
    </row>
    <row r="117" spans="1:256" s="469" customFormat="1" ht="15" customHeight="1">
      <c r="A117" s="270"/>
      <c r="B117" s="270"/>
      <c r="C117" s="270"/>
      <c r="D117" s="461"/>
      <c r="E117" s="461"/>
      <c r="F117" s="461"/>
      <c r="G117" s="267"/>
      <c r="H117" s="267"/>
      <c r="I117" s="265"/>
      <c r="J117" s="266"/>
      <c r="K117" s="265"/>
      <c r="L117" s="265"/>
      <c r="M117" s="266"/>
      <c r="N117" s="265"/>
      <c r="O117" s="265"/>
      <c r="P117" s="265"/>
      <c r="Q117" s="265"/>
      <c r="R117" s="265"/>
      <c r="S117" s="265"/>
      <c r="T117" s="265"/>
      <c r="U117" s="265"/>
      <c r="V117" s="265"/>
      <c r="W117" s="265"/>
      <c r="X117" s="265"/>
      <c r="Y117" s="265"/>
      <c r="Z117" s="265"/>
      <c r="AA117" s="265"/>
      <c r="AB117" s="265"/>
      <c r="AC117" s="265"/>
      <c r="AD117" s="265"/>
      <c r="AE117" s="265"/>
      <c r="AF117" s="265"/>
      <c r="AG117" s="265"/>
      <c r="AH117" s="265"/>
      <c r="AI117" s="265"/>
      <c r="AJ117" s="265"/>
      <c r="AK117" s="265"/>
      <c r="AL117" s="265"/>
      <c r="AM117" s="265"/>
      <c r="AN117" s="265"/>
      <c r="AO117" s="265"/>
      <c r="AP117" s="265"/>
      <c r="AQ117" s="265"/>
      <c r="AR117" s="265"/>
      <c r="AS117" s="265"/>
      <c r="AT117" s="265"/>
      <c r="AU117" s="265"/>
      <c r="AV117" s="265"/>
      <c r="AW117" s="265"/>
      <c r="AX117" s="265"/>
      <c r="AY117" s="265"/>
      <c r="AZ117" s="265"/>
      <c r="BA117" s="265"/>
      <c r="BB117" s="265"/>
      <c r="BC117" s="265"/>
      <c r="BD117" s="265"/>
      <c r="BE117" s="265"/>
      <c r="BF117" s="265"/>
      <c r="BG117" s="265"/>
      <c r="BH117" s="265"/>
      <c r="BI117" s="265"/>
      <c r="BJ117" s="265"/>
      <c r="BK117" s="265"/>
      <c r="BL117" s="265"/>
      <c r="BM117" s="265"/>
      <c r="BN117" s="265"/>
      <c r="BO117" s="265"/>
      <c r="BP117" s="265"/>
      <c r="BQ117" s="265"/>
      <c r="BR117" s="265"/>
      <c r="BS117" s="265"/>
      <c r="BT117" s="265"/>
      <c r="BU117" s="265"/>
      <c r="BV117" s="265"/>
      <c r="BW117" s="265"/>
      <c r="BX117" s="265"/>
      <c r="BY117" s="265"/>
      <c r="BZ117" s="265"/>
      <c r="CA117" s="265"/>
      <c r="CB117" s="265"/>
      <c r="CC117" s="265"/>
      <c r="CD117" s="265"/>
      <c r="CE117" s="265"/>
      <c r="CF117" s="265"/>
      <c r="CG117" s="265"/>
      <c r="CH117" s="265"/>
      <c r="CI117" s="265"/>
      <c r="CJ117" s="265"/>
      <c r="CK117" s="265"/>
      <c r="CL117" s="265"/>
      <c r="CM117" s="265"/>
      <c r="CN117" s="265"/>
      <c r="CO117" s="265"/>
      <c r="CP117" s="265"/>
      <c r="CQ117" s="265"/>
      <c r="CR117" s="265"/>
      <c r="CS117" s="265"/>
      <c r="CT117" s="265"/>
      <c r="CU117" s="265"/>
      <c r="CV117" s="265"/>
      <c r="CW117" s="265"/>
      <c r="CX117" s="265"/>
      <c r="CY117" s="265"/>
      <c r="CZ117" s="265"/>
      <c r="DA117" s="265"/>
      <c r="DB117" s="265"/>
      <c r="DC117" s="265"/>
      <c r="DD117" s="265"/>
      <c r="DE117" s="265"/>
      <c r="DF117" s="265"/>
      <c r="DG117" s="265"/>
      <c r="DH117" s="265"/>
      <c r="DI117" s="265"/>
      <c r="DJ117" s="265"/>
      <c r="DK117" s="265"/>
      <c r="DL117" s="265"/>
      <c r="DM117" s="265"/>
      <c r="DN117" s="265"/>
      <c r="DO117" s="265"/>
      <c r="DP117" s="265"/>
      <c r="DQ117" s="265"/>
      <c r="DR117" s="265"/>
      <c r="DS117" s="265"/>
      <c r="DT117" s="265"/>
      <c r="DU117" s="265"/>
      <c r="DV117" s="265"/>
      <c r="DW117" s="265"/>
      <c r="DX117" s="265"/>
      <c r="DY117" s="265"/>
      <c r="DZ117" s="265"/>
      <c r="EA117" s="265"/>
      <c r="EB117" s="265"/>
      <c r="EC117" s="265"/>
      <c r="ED117" s="265"/>
      <c r="EE117" s="265"/>
      <c r="EF117" s="265"/>
      <c r="EG117" s="265"/>
      <c r="EH117" s="265"/>
      <c r="EI117" s="265"/>
      <c r="EJ117" s="265"/>
      <c r="EK117" s="265"/>
      <c r="EL117" s="265"/>
      <c r="EM117" s="265"/>
      <c r="EN117" s="265"/>
      <c r="EO117" s="265"/>
      <c r="EP117" s="265"/>
      <c r="EQ117" s="265"/>
      <c r="ER117" s="265"/>
      <c r="ES117" s="265"/>
      <c r="ET117" s="265"/>
      <c r="EU117" s="265"/>
      <c r="EV117" s="265"/>
      <c r="EW117" s="265"/>
      <c r="EX117" s="265"/>
      <c r="EY117" s="265"/>
      <c r="EZ117" s="265"/>
      <c r="FA117" s="265"/>
      <c r="FB117" s="265"/>
      <c r="FC117" s="265"/>
      <c r="FD117" s="265"/>
      <c r="FE117" s="265"/>
      <c r="FF117" s="265"/>
      <c r="FG117" s="265"/>
      <c r="FH117" s="265"/>
      <c r="FI117" s="265"/>
      <c r="FJ117" s="265"/>
      <c r="FK117" s="265"/>
      <c r="FL117" s="265"/>
      <c r="FM117" s="265"/>
      <c r="FN117" s="265"/>
      <c r="FO117" s="265"/>
      <c r="FP117" s="265"/>
      <c r="FQ117" s="265"/>
      <c r="FR117" s="265"/>
      <c r="FS117" s="265"/>
      <c r="FT117" s="265"/>
      <c r="FU117" s="265"/>
      <c r="FV117" s="265"/>
      <c r="FW117" s="265"/>
      <c r="FX117" s="265"/>
      <c r="FY117" s="265"/>
      <c r="FZ117" s="265"/>
      <c r="GA117" s="265"/>
      <c r="GB117" s="265"/>
      <c r="GC117" s="265"/>
      <c r="GD117" s="265"/>
      <c r="GE117" s="265"/>
      <c r="GF117" s="265"/>
      <c r="GG117" s="265"/>
      <c r="GH117" s="265"/>
      <c r="GI117" s="265"/>
      <c r="GJ117" s="265"/>
      <c r="GK117" s="265"/>
      <c r="GL117" s="265"/>
      <c r="GM117" s="265"/>
      <c r="GN117" s="265"/>
      <c r="GO117" s="265"/>
      <c r="GP117" s="265"/>
      <c r="GQ117" s="265"/>
      <c r="GR117" s="265"/>
      <c r="GS117" s="265"/>
      <c r="GT117" s="265"/>
      <c r="GU117" s="265"/>
      <c r="GV117" s="265"/>
      <c r="GW117" s="265"/>
      <c r="GX117" s="265"/>
      <c r="GY117" s="265"/>
      <c r="GZ117" s="265"/>
      <c r="HA117" s="265"/>
      <c r="HB117" s="265"/>
      <c r="HC117" s="265"/>
      <c r="HD117" s="265"/>
      <c r="HE117" s="265"/>
      <c r="HF117" s="265"/>
      <c r="HG117" s="265"/>
      <c r="HH117" s="265"/>
      <c r="HI117" s="265"/>
      <c r="HJ117" s="265"/>
      <c r="HK117" s="265"/>
      <c r="HL117" s="265"/>
      <c r="HM117" s="265"/>
      <c r="HN117" s="265"/>
      <c r="HO117" s="265"/>
      <c r="HP117" s="265"/>
      <c r="HQ117" s="265"/>
      <c r="HR117" s="265"/>
      <c r="HS117" s="265"/>
      <c r="HT117" s="265"/>
      <c r="HU117" s="265"/>
      <c r="HV117" s="265"/>
      <c r="HW117" s="265"/>
      <c r="HX117" s="265"/>
      <c r="HY117" s="265"/>
      <c r="HZ117" s="265"/>
      <c r="IA117" s="265"/>
      <c r="IB117" s="265"/>
      <c r="IC117" s="265"/>
      <c r="ID117" s="265"/>
      <c r="IE117" s="265"/>
      <c r="IF117" s="265"/>
      <c r="IG117" s="265"/>
      <c r="IH117" s="265"/>
      <c r="II117" s="265"/>
      <c r="IJ117" s="265"/>
      <c r="IK117" s="265"/>
      <c r="IL117" s="265"/>
      <c r="IM117" s="265"/>
      <c r="IN117" s="265"/>
      <c r="IO117" s="265"/>
      <c r="IP117" s="265"/>
      <c r="IQ117" s="265"/>
      <c r="IR117" s="265"/>
      <c r="IS117" s="265"/>
      <c r="IT117" s="265"/>
      <c r="IU117" s="265"/>
      <c r="IV117" s="265"/>
    </row>
    <row r="118" spans="1:256" s="469" customFormat="1" ht="15" customHeight="1">
      <c r="A118" s="270"/>
      <c r="B118" s="270"/>
      <c r="C118" s="270"/>
      <c r="D118" s="461"/>
      <c r="E118" s="461"/>
      <c r="F118" s="461"/>
      <c r="G118" s="267"/>
      <c r="H118" s="267"/>
      <c r="I118" s="265"/>
      <c r="J118" s="266"/>
      <c r="K118" s="265"/>
      <c r="L118" s="265"/>
      <c r="M118" s="266"/>
      <c r="N118" s="265"/>
      <c r="O118" s="265"/>
      <c r="P118" s="265"/>
      <c r="Q118" s="265"/>
      <c r="R118" s="265"/>
      <c r="S118" s="265"/>
      <c r="T118" s="265"/>
      <c r="U118" s="265"/>
      <c r="V118" s="265"/>
      <c r="W118" s="265"/>
      <c r="X118" s="265"/>
      <c r="Y118" s="265"/>
      <c r="Z118" s="265"/>
      <c r="AA118" s="265"/>
      <c r="AB118" s="265"/>
      <c r="AC118" s="265"/>
      <c r="AD118" s="265"/>
      <c r="AE118" s="265"/>
      <c r="AF118" s="265"/>
      <c r="AG118" s="265"/>
      <c r="AH118" s="265"/>
      <c r="AI118" s="265"/>
      <c r="AJ118" s="265"/>
      <c r="AK118" s="265"/>
      <c r="AL118" s="265"/>
      <c r="AM118" s="265"/>
      <c r="AN118" s="265"/>
      <c r="AO118" s="265"/>
      <c r="AP118" s="265"/>
      <c r="AQ118" s="265"/>
      <c r="AR118" s="265"/>
      <c r="AS118" s="265"/>
      <c r="AT118" s="265"/>
      <c r="AU118" s="265"/>
      <c r="AV118" s="265"/>
      <c r="AW118" s="265"/>
      <c r="AX118" s="265"/>
      <c r="AY118" s="265"/>
      <c r="AZ118" s="265"/>
      <c r="BA118" s="265"/>
      <c r="BB118" s="265"/>
      <c r="BC118" s="265"/>
      <c r="BD118" s="265"/>
      <c r="BE118" s="265"/>
      <c r="BF118" s="265"/>
      <c r="BG118" s="265"/>
      <c r="BH118" s="265"/>
      <c r="BI118" s="265"/>
      <c r="BJ118" s="265"/>
      <c r="BK118" s="265"/>
      <c r="BL118" s="265"/>
      <c r="BM118" s="265"/>
      <c r="BN118" s="265"/>
      <c r="BO118" s="265"/>
      <c r="BP118" s="265"/>
      <c r="BQ118" s="265"/>
      <c r="BR118" s="265"/>
      <c r="BS118" s="265"/>
      <c r="BT118" s="265"/>
      <c r="BU118" s="265"/>
      <c r="BV118" s="265"/>
      <c r="BW118" s="265"/>
      <c r="BX118" s="265"/>
      <c r="BY118" s="265"/>
      <c r="BZ118" s="265"/>
      <c r="CA118" s="265"/>
      <c r="CB118" s="265"/>
      <c r="CC118" s="265"/>
      <c r="CD118" s="265"/>
      <c r="CE118" s="265"/>
      <c r="CF118" s="265"/>
      <c r="CG118" s="265"/>
      <c r="CH118" s="265"/>
      <c r="CI118" s="265"/>
      <c r="CJ118" s="265"/>
      <c r="CK118" s="265"/>
      <c r="CL118" s="265"/>
      <c r="CM118" s="265"/>
      <c r="CN118" s="265"/>
      <c r="CO118" s="265"/>
      <c r="CP118" s="265"/>
      <c r="CQ118" s="265"/>
      <c r="CR118" s="265"/>
      <c r="CS118" s="265"/>
      <c r="CT118" s="265"/>
      <c r="CU118" s="265"/>
      <c r="CV118" s="265"/>
      <c r="CW118" s="265"/>
      <c r="CX118" s="265"/>
      <c r="CY118" s="265"/>
      <c r="CZ118" s="265"/>
      <c r="DA118" s="265"/>
      <c r="DB118" s="265"/>
      <c r="DC118" s="265"/>
      <c r="DD118" s="265"/>
      <c r="DE118" s="265"/>
      <c r="DF118" s="265"/>
      <c r="DG118" s="265"/>
      <c r="DH118" s="265"/>
      <c r="DI118" s="265"/>
      <c r="DJ118" s="265"/>
      <c r="DK118" s="265"/>
      <c r="DL118" s="265"/>
      <c r="DM118" s="265"/>
      <c r="DN118" s="265"/>
      <c r="DO118" s="265"/>
      <c r="DP118" s="265"/>
      <c r="DQ118" s="265"/>
      <c r="DR118" s="265"/>
      <c r="DS118" s="265"/>
      <c r="DT118" s="265"/>
      <c r="DU118" s="265"/>
      <c r="DV118" s="265"/>
      <c r="DW118" s="265"/>
      <c r="DX118" s="265"/>
      <c r="DY118" s="265"/>
      <c r="DZ118" s="265"/>
      <c r="EA118" s="265"/>
      <c r="EB118" s="265"/>
      <c r="EC118" s="265"/>
      <c r="ED118" s="265"/>
      <c r="EE118" s="265"/>
      <c r="EF118" s="265"/>
      <c r="EG118" s="265"/>
      <c r="EH118" s="265"/>
      <c r="EI118" s="265"/>
      <c r="EJ118" s="265"/>
      <c r="EK118" s="265"/>
      <c r="EL118" s="265"/>
      <c r="EM118" s="265"/>
      <c r="EN118" s="265"/>
      <c r="EO118" s="265"/>
      <c r="EP118" s="265"/>
      <c r="EQ118" s="265"/>
      <c r="ER118" s="265"/>
      <c r="ES118" s="265"/>
      <c r="ET118" s="265"/>
      <c r="EU118" s="265"/>
      <c r="EV118" s="265"/>
      <c r="EW118" s="265"/>
      <c r="EX118" s="265"/>
      <c r="EY118" s="265"/>
      <c r="EZ118" s="265"/>
      <c r="FA118" s="265"/>
      <c r="FB118" s="265"/>
      <c r="FC118" s="265"/>
      <c r="FD118" s="265"/>
      <c r="FE118" s="265"/>
      <c r="FF118" s="265"/>
      <c r="FG118" s="265"/>
      <c r="FH118" s="265"/>
      <c r="FI118" s="265"/>
      <c r="FJ118" s="265"/>
      <c r="FK118" s="265"/>
      <c r="FL118" s="265"/>
      <c r="FM118" s="265"/>
      <c r="FN118" s="265"/>
      <c r="FO118" s="265"/>
      <c r="FP118" s="265"/>
      <c r="FQ118" s="265"/>
      <c r="FR118" s="265"/>
      <c r="FS118" s="265"/>
      <c r="FT118" s="265"/>
      <c r="FU118" s="265"/>
      <c r="FV118" s="265"/>
      <c r="FW118" s="265"/>
      <c r="FX118" s="265"/>
      <c r="FY118" s="265"/>
      <c r="FZ118" s="265"/>
      <c r="GA118" s="265"/>
      <c r="GB118" s="265"/>
      <c r="GC118" s="265"/>
      <c r="GD118" s="265"/>
      <c r="GE118" s="265"/>
      <c r="GF118" s="265"/>
      <c r="GG118" s="265"/>
      <c r="GH118" s="265"/>
      <c r="GI118" s="265"/>
      <c r="GJ118" s="265"/>
      <c r="GK118" s="265"/>
      <c r="GL118" s="265"/>
      <c r="GM118" s="265"/>
      <c r="GN118" s="265"/>
      <c r="GO118" s="265"/>
      <c r="GP118" s="265"/>
      <c r="GQ118" s="265"/>
      <c r="GR118" s="265"/>
      <c r="GS118" s="265"/>
      <c r="GT118" s="265"/>
      <c r="GU118" s="265"/>
      <c r="GV118" s="265"/>
      <c r="GW118" s="265"/>
      <c r="GX118" s="265"/>
      <c r="GY118" s="265"/>
      <c r="GZ118" s="265"/>
      <c r="HA118" s="265"/>
      <c r="HB118" s="265"/>
      <c r="HC118" s="265"/>
      <c r="HD118" s="265"/>
      <c r="HE118" s="265"/>
      <c r="HF118" s="265"/>
      <c r="HG118" s="265"/>
      <c r="HH118" s="265"/>
      <c r="HI118" s="265"/>
      <c r="HJ118" s="265"/>
      <c r="HK118" s="265"/>
      <c r="HL118" s="265"/>
      <c r="HM118" s="265"/>
      <c r="HN118" s="265"/>
      <c r="HO118" s="265"/>
      <c r="HP118" s="265"/>
      <c r="HQ118" s="265"/>
      <c r="HR118" s="265"/>
      <c r="HS118" s="265"/>
      <c r="HT118" s="265"/>
      <c r="HU118" s="265"/>
      <c r="HV118" s="265"/>
      <c r="HW118" s="265"/>
      <c r="HX118" s="265"/>
      <c r="HY118" s="265"/>
      <c r="HZ118" s="265"/>
      <c r="IA118" s="265"/>
      <c r="IB118" s="265"/>
      <c r="IC118" s="265"/>
      <c r="ID118" s="265"/>
      <c r="IE118" s="265"/>
      <c r="IF118" s="265"/>
      <c r="IG118" s="265"/>
      <c r="IH118" s="265"/>
      <c r="II118" s="265"/>
      <c r="IJ118" s="265"/>
      <c r="IK118" s="265"/>
      <c r="IL118" s="265"/>
      <c r="IM118" s="265"/>
      <c r="IN118" s="265"/>
      <c r="IO118" s="265"/>
      <c r="IP118" s="265"/>
      <c r="IQ118" s="265"/>
      <c r="IR118" s="265"/>
      <c r="IS118" s="265"/>
      <c r="IT118" s="265"/>
      <c r="IU118" s="265"/>
      <c r="IV118" s="265"/>
    </row>
    <row r="119" spans="1:256" s="469" customFormat="1" ht="15" customHeight="1">
      <c r="A119" s="270"/>
      <c r="B119" s="270"/>
      <c r="C119" s="270"/>
      <c r="D119" s="461"/>
      <c r="E119" s="461"/>
      <c r="F119" s="461"/>
      <c r="G119" s="267"/>
      <c r="H119" s="267"/>
      <c r="I119" s="265"/>
      <c r="J119" s="266"/>
      <c r="K119" s="265"/>
      <c r="L119" s="265"/>
      <c r="M119" s="266"/>
      <c r="N119" s="265"/>
      <c r="O119" s="265"/>
      <c r="P119" s="265"/>
      <c r="Q119" s="265"/>
      <c r="R119" s="265"/>
      <c r="S119" s="265"/>
      <c r="T119" s="265"/>
      <c r="U119" s="265"/>
      <c r="V119" s="265"/>
      <c r="W119" s="265"/>
      <c r="X119" s="265"/>
      <c r="Y119" s="265"/>
      <c r="Z119" s="265"/>
      <c r="AA119" s="265"/>
      <c r="AB119" s="265"/>
      <c r="AC119" s="265"/>
      <c r="AD119" s="265"/>
      <c r="AE119" s="265"/>
      <c r="AF119" s="265"/>
      <c r="AG119" s="265"/>
      <c r="AH119" s="265"/>
      <c r="AI119" s="265"/>
      <c r="AJ119" s="265"/>
      <c r="AK119" s="265"/>
      <c r="AL119" s="265"/>
      <c r="AM119" s="265"/>
      <c r="AN119" s="265"/>
      <c r="AO119" s="265"/>
      <c r="AP119" s="265"/>
      <c r="AQ119" s="265"/>
      <c r="AR119" s="265"/>
      <c r="AS119" s="265"/>
      <c r="AT119" s="265"/>
      <c r="AU119" s="265"/>
      <c r="AV119" s="265"/>
      <c r="AW119" s="265"/>
      <c r="AX119" s="265"/>
      <c r="AY119" s="265"/>
      <c r="AZ119" s="265"/>
      <c r="BA119" s="265"/>
      <c r="BB119" s="265"/>
      <c r="BC119" s="265"/>
      <c r="BD119" s="265"/>
      <c r="BE119" s="265"/>
      <c r="BF119" s="265"/>
      <c r="BG119" s="265"/>
      <c r="BH119" s="265"/>
      <c r="BI119" s="265"/>
      <c r="BJ119" s="265"/>
      <c r="BK119" s="265"/>
      <c r="BL119" s="265"/>
      <c r="BM119" s="265"/>
      <c r="BN119" s="265"/>
      <c r="BO119" s="265"/>
      <c r="BP119" s="265"/>
      <c r="BQ119" s="265"/>
      <c r="BR119" s="265"/>
      <c r="BS119" s="265"/>
      <c r="BT119" s="265"/>
      <c r="BU119" s="265"/>
      <c r="BV119" s="265"/>
      <c r="BW119" s="265"/>
      <c r="BX119" s="265"/>
      <c r="BY119" s="265"/>
      <c r="BZ119" s="265"/>
      <c r="CA119" s="265"/>
      <c r="CB119" s="265"/>
      <c r="CC119" s="265"/>
      <c r="CD119" s="265"/>
      <c r="CE119" s="265"/>
      <c r="CF119" s="265"/>
      <c r="CG119" s="265"/>
      <c r="CH119" s="265"/>
      <c r="CI119" s="265"/>
      <c r="CJ119" s="265"/>
      <c r="CK119" s="265"/>
      <c r="CL119" s="265"/>
      <c r="CM119" s="265"/>
      <c r="CN119" s="265"/>
      <c r="CO119" s="265"/>
      <c r="CP119" s="265"/>
      <c r="CQ119" s="265"/>
      <c r="CR119" s="265"/>
      <c r="CS119" s="265"/>
      <c r="CT119" s="265"/>
      <c r="CU119" s="265"/>
      <c r="CV119" s="265"/>
      <c r="CW119" s="265"/>
      <c r="CX119" s="265"/>
      <c r="CY119" s="265"/>
      <c r="CZ119" s="265"/>
      <c r="DA119" s="265"/>
      <c r="DB119" s="265"/>
      <c r="DC119" s="265"/>
      <c r="DD119" s="265"/>
      <c r="DE119" s="265"/>
      <c r="DF119" s="265"/>
      <c r="DG119" s="265"/>
      <c r="DH119" s="265"/>
      <c r="DI119" s="265"/>
      <c r="DJ119" s="265"/>
      <c r="DK119" s="265"/>
      <c r="DL119" s="265"/>
      <c r="DM119" s="265"/>
      <c r="DN119" s="265"/>
      <c r="DO119" s="265"/>
      <c r="DP119" s="265"/>
      <c r="DQ119" s="265"/>
      <c r="DR119" s="265"/>
      <c r="DS119" s="265"/>
      <c r="DT119" s="265"/>
      <c r="DU119" s="265"/>
      <c r="DV119" s="265"/>
      <c r="DW119" s="265"/>
      <c r="DX119" s="265"/>
      <c r="DY119" s="265"/>
      <c r="DZ119" s="265"/>
      <c r="EA119" s="265"/>
      <c r="EB119" s="265"/>
      <c r="EC119" s="265"/>
      <c r="ED119" s="265"/>
      <c r="EE119" s="265"/>
      <c r="EF119" s="265"/>
      <c r="EG119" s="265"/>
      <c r="EH119" s="265"/>
      <c r="EI119" s="265"/>
      <c r="EJ119" s="265"/>
      <c r="EK119" s="265"/>
      <c r="EL119" s="265"/>
      <c r="EM119" s="265"/>
      <c r="EN119" s="265"/>
      <c r="EO119" s="265"/>
      <c r="EP119" s="265"/>
      <c r="EQ119" s="265"/>
      <c r="ER119" s="265"/>
      <c r="ES119" s="265"/>
      <c r="ET119" s="265"/>
      <c r="EU119" s="265"/>
      <c r="EV119" s="265"/>
      <c r="EW119" s="265"/>
      <c r="EX119" s="265"/>
      <c r="EY119" s="265"/>
      <c r="EZ119" s="265"/>
      <c r="FA119" s="265"/>
      <c r="FB119" s="265"/>
      <c r="FC119" s="265"/>
      <c r="FD119" s="265"/>
      <c r="FE119" s="265"/>
      <c r="FF119" s="265"/>
      <c r="FG119" s="265"/>
      <c r="FH119" s="265"/>
      <c r="FI119" s="265"/>
      <c r="FJ119" s="265"/>
      <c r="FK119" s="265"/>
      <c r="FL119" s="265"/>
      <c r="FM119" s="265"/>
      <c r="FN119" s="265"/>
      <c r="FO119" s="265"/>
      <c r="FP119" s="265"/>
      <c r="FQ119" s="265"/>
      <c r="FR119" s="265"/>
      <c r="FS119" s="265"/>
      <c r="FT119" s="265"/>
      <c r="FU119" s="265"/>
      <c r="FV119" s="265"/>
      <c r="FW119" s="265"/>
      <c r="FX119" s="265"/>
      <c r="FY119" s="265"/>
      <c r="FZ119" s="265"/>
      <c r="GA119" s="265"/>
      <c r="GB119" s="265"/>
      <c r="GC119" s="265"/>
      <c r="GD119" s="265"/>
      <c r="GE119" s="265"/>
      <c r="GF119" s="265"/>
      <c r="GG119" s="265"/>
      <c r="GH119" s="265"/>
      <c r="GI119" s="265"/>
      <c r="GJ119" s="265"/>
      <c r="GK119" s="265"/>
      <c r="GL119" s="265"/>
      <c r="GM119" s="265"/>
      <c r="GN119" s="265"/>
      <c r="GO119" s="265"/>
      <c r="GP119" s="265"/>
      <c r="GQ119" s="265"/>
      <c r="GR119" s="265"/>
      <c r="GS119" s="265"/>
      <c r="GT119" s="265"/>
      <c r="GU119" s="265"/>
      <c r="GV119" s="265"/>
      <c r="GW119" s="265"/>
      <c r="GX119" s="265"/>
      <c r="GY119" s="265"/>
      <c r="GZ119" s="265"/>
      <c r="HA119" s="265"/>
      <c r="HB119" s="265"/>
      <c r="HC119" s="265"/>
      <c r="HD119" s="265"/>
      <c r="HE119" s="265"/>
      <c r="HF119" s="265"/>
      <c r="HG119" s="265"/>
      <c r="HH119" s="265"/>
      <c r="HI119" s="265"/>
      <c r="HJ119" s="265"/>
      <c r="HK119" s="265"/>
      <c r="HL119" s="265"/>
      <c r="HM119" s="265"/>
      <c r="HN119" s="265"/>
      <c r="HO119" s="265"/>
      <c r="HP119" s="265"/>
      <c r="HQ119" s="265"/>
      <c r="HR119" s="265"/>
      <c r="HS119" s="265"/>
      <c r="HT119" s="265"/>
      <c r="HU119" s="265"/>
      <c r="HV119" s="265"/>
      <c r="HW119" s="265"/>
      <c r="HX119" s="265"/>
      <c r="HY119" s="265"/>
      <c r="HZ119" s="265"/>
      <c r="IA119" s="265"/>
      <c r="IB119" s="265"/>
      <c r="IC119" s="265"/>
      <c r="ID119" s="265"/>
      <c r="IE119" s="265"/>
      <c r="IF119" s="265"/>
      <c r="IG119" s="265"/>
      <c r="IH119" s="265"/>
      <c r="II119" s="265"/>
      <c r="IJ119" s="265"/>
      <c r="IK119" s="265"/>
      <c r="IL119" s="265"/>
      <c r="IM119" s="265"/>
      <c r="IN119" s="265"/>
      <c r="IO119" s="265"/>
      <c r="IP119" s="265"/>
      <c r="IQ119" s="265"/>
      <c r="IR119" s="265"/>
      <c r="IS119" s="265"/>
      <c r="IT119" s="265"/>
      <c r="IU119" s="265"/>
      <c r="IV119" s="265"/>
    </row>
    <row r="120" spans="1:256" s="469" customFormat="1" ht="15" customHeight="1">
      <c r="A120" s="270"/>
      <c r="B120" s="270"/>
      <c r="C120" s="270"/>
      <c r="D120" s="461"/>
      <c r="E120" s="461"/>
      <c r="F120" s="461"/>
      <c r="G120" s="267"/>
      <c r="H120" s="267"/>
      <c r="I120" s="265"/>
      <c r="J120" s="266"/>
      <c r="K120" s="265"/>
      <c r="L120" s="265"/>
      <c r="M120" s="266"/>
      <c r="N120" s="265"/>
      <c r="O120" s="265"/>
      <c r="P120" s="265"/>
      <c r="Q120" s="265"/>
      <c r="R120" s="265"/>
      <c r="S120" s="265"/>
      <c r="T120" s="265"/>
      <c r="U120" s="265"/>
      <c r="V120" s="265"/>
      <c r="W120" s="265"/>
      <c r="X120" s="265"/>
      <c r="Y120" s="265"/>
      <c r="Z120" s="265"/>
      <c r="AA120" s="265"/>
      <c r="AB120" s="265"/>
      <c r="AC120" s="265"/>
      <c r="AD120" s="265"/>
      <c r="AE120" s="265"/>
      <c r="AF120" s="265"/>
      <c r="AG120" s="265"/>
      <c r="AH120" s="265"/>
      <c r="AI120" s="265"/>
      <c r="AJ120" s="265"/>
      <c r="AK120" s="265"/>
      <c r="AL120" s="265"/>
      <c r="AM120" s="265"/>
      <c r="AN120" s="265"/>
      <c r="AO120" s="265"/>
      <c r="AP120" s="265"/>
      <c r="AQ120" s="265"/>
      <c r="AR120" s="265"/>
      <c r="AS120" s="265"/>
      <c r="AT120" s="265"/>
      <c r="AU120" s="265"/>
      <c r="AV120" s="265"/>
      <c r="AW120" s="265"/>
      <c r="AX120" s="265"/>
      <c r="AY120" s="265"/>
      <c r="AZ120" s="265"/>
      <c r="BA120" s="265"/>
      <c r="BB120" s="265"/>
      <c r="BC120" s="265"/>
      <c r="BD120" s="265"/>
      <c r="BE120" s="265"/>
      <c r="BF120" s="265"/>
      <c r="BG120" s="265"/>
      <c r="BH120" s="265"/>
      <c r="BI120" s="265"/>
      <c r="BJ120" s="265"/>
      <c r="BK120" s="265"/>
      <c r="BL120" s="265"/>
      <c r="BM120" s="265"/>
      <c r="BN120" s="265"/>
      <c r="BO120" s="265"/>
      <c r="BP120" s="265"/>
      <c r="BQ120" s="265"/>
      <c r="BR120" s="265"/>
      <c r="BS120" s="265"/>
      <c r="BT120" s="265"/>
      <c r="BU120" s="265"/>
      <c r="BV120" s="265"/>
      <c r="BW120" s="265"/>
      <c r="BX120" s="265"/>
      <c r="BY120" s="265"/>
      <c r="BZ120" s="265"/>
      <c r="CA120" s="265"/>
      <c r="CB120" s="265"/>
      <c r="CC120" s="265"/>
      <c r="CD120" s="265"/>
      <c r="CE120" s="265"/>
      <c r="CF120" s="265"/>
      <c r="CG120" s="265"/>
      <c r="CH120" s="265"/>
      <c r="CI120" s="265"/>
      <c r="CJ120" s="265"/>
      <c r="CK120" s="265"/>
      <c r="CL120" s="265"/>
      <c r="CM120" s="265"/>
      <c r="CN120" s="265"/>
      <c r="CO120" s="265"/>
      <c r="CP120" s="265"/>
      <c r="CQ120" s="265"/>
      <c r="CR120" s="265"/>
      <c r="CS120" s="265"/>
      <c r="CT120" s="265"/>
      <c r="CU120" s="265"/>
      <c r="CV120" s="265"/>
      <c r="CW120" s="265"/>
      <c r="CX120" s="265"/>
      <c r="CY120" s="265"/>
      <c r="CZ120" s="265"/>
      <c r="DA120" s="265"/>
      <c r="DB120" s="265"/>
      <c r="DC120" s="265"/>
      <c r="DD120" s="265"/>
      <c r="DE120" s="265"/>
      <c r="DF120" s="265"/>
      <c r="DG120" s="265"/>
      <c r="DH120" s="265"/>
      <c r="DI120" s="265"/>
      <c r="DJ120" s="265"/>
      <c r="DK120" s="265"/>
      <c r="DL120" s="265"/>
      <c r="DM120" s="265"/>
      <c r="DN120" s="265"/>
      <c r="DO120" s="265"/>
      <c r="DP120" s="265"/>
      <c r="DQ120" s="265"/>
      <c r="DR120" s="265"/>
      <c r="DS120" s="265"/>
      <c r="DT120" s="265"/>
      <c r="DU120" s="265"/>
      <c r="DV120" s="265"/>
      <c r="DW120" s="265"/>
      <c r="DX120" s="265"/>
      <c r="DY120" s="265"/>
      <c r="DZ120" s="265"/>
      <c r="EA120" s="265"/>
      <c r="EB120" s="265"/>
      <c r="EC120" s="265"/>
      <c r="ED120" s="265"/>
      <c r="EE120" s="265"/>
      <c r="EF120" s="265"/>
      <c r="EG120" s="265"/>
      <c r="EH120" s="265"/>
      <c r="EI120" s="265"/>
      <c r="EJ120" s="265"/>
      <c r="EK120" s="265"/>
      <c r="EL120" s="265"/>
      <c r="EM120" s="265"/>
      <c r="EN120" s="265"/>
      <c r="EO120" s="265"/>
      <c r="EP120" s="265"/>
      <c r="EQ120" s="265"/>
      <c r="ER120" s="265"/>
      <c r="ES120" s="265"/>
      <c r="ET120" s="265"/>
      <c r="EU120" s="265"/>
      <c r="EV120" s="265"/>
      <c r="EW120" s="265"/>
      <c r="EX120" s="265"/>
      <c r="EY120" s="265"/>
      <c r="EZ120" s="265"/>
      <c r="FA120" s="265"/>
      <c r="FB120" s="265"/>
      <c r="FC120" s="265"/>
      <c r="FD120" s="265"/>
      <c r="FE120" s="265"/>
      <c r="FF120" s="265"/>
      <c r="FG120" s="265"/>
      <c r="FH120" s="265"/>
      <c r="FI120" s="265"/>
      <c r="FJ120" s="265"/>
      <c r="FK120" s="265"/>
      <c r="FL120" s="265"/>
      <c r="FM120" s="265"/>
      <c r="FN120" s="265"/>
      <c r="FO120" s="265"/>
      <c r="FP120" s="265"/>
      <c r="FQ120" s="265"/>
      <c r="FR120" s="265"/>
      <c r="FS120" s="265"/>
      <c r="FT120" s="265"/>
      <c r="FU120" s="265"/>
      <c r="FV120" s="265"/>
      <c r="FW120" s="265"/>
      <c r="FX120" s="265"/>
      <c r="FY120" s="265"/>
      <c r="FZ120" s="265"/>
      <c r="GA120" s="265"/>
      <c r="GB120" s="265"/>
      <c r="GC120" s="265"/>
      <c r="GD120" s="265"/>
      <c r="GE120" s="265"/>
      <c r="GF120" s="265"/>
      <c r="GG120" s="265"/>
      <c r="GH120" s="265"/>
      <c r="GI120" s="265"/>
      <c r="GJ120" s="265"/>
      <c r="GK120" s="265"/>
      <c r="GL120" s="265"/>
      <c r="GM120" s="265"/>
      <c r="GN120" s="265"/>
      <c r="GO120" s="265"/>
      <c r="GP120" s="265"/>
      <c r="GQ120" s="265"/>
      <c r="GR120" s="265"/>
      <c r="GS120" s="265"/>
      <c r="GT120" s="265"/>
      <c r="GU120" s="265"/>
      <c r="GV120" s="265"/>
      <c r="GW120" s="265"/>
      <c r="GX120" s="265"/>
      <c r="GY120" s="265"/>
      <c r="GZ120" s="265"/>
      <c r="HA120" s="265"/>
      <c r="HB120" s="265"/>
      <c r="HC120" s="265"/>
      <c r="HD120" s="265"/>
      <c r="HE120" s="265"/>
      <c r="HF120" s="265"/>
      <c r="HG120" s="265"/>
      <c r="HH120" s="265"/>
      <c r="HI120" s="265"/>
      <c r="HJ120" s="265"/>
      <c r="HK120" s="265"/>
      <c r="HL120" s="265"/>
      <c r="HM120" s="265"/>
      <c r="HN120" s="265"/>
      <c r="HO120" s="265"/>
      <c r="HP120" s="265"/>
      <c r="HQ120" s="265"/>
      <c r="HR120" s="265"/>
      <c r="HS120" s="265"/>
      <c r="HT120" s="265"/>
      <c r="HU120" s="265"/>
      <c r="HV120" s="265"/>
      <c r="HW120" s="265"/>
      <c r="HX120" s="265"/>
      <c r="HY120" s="265"/>
      <c r="HZ120" s="265"/>
      <c r="IA120" s="265"/>
      <c r="IB120" s="265"/>
      <c r="IC120" s="265"/>
      <c r="ID120" s="265"/>
      <c r="IE120" s="265"/>
      <c r="IF120" s="265"/>
      <c r="IG120" s="265"/>
      <c r="IH120" s="265"/>
      <c r="II120" s="265"/>
      <c r="IJ120" s="265"/>
      <c r="IK120" s="265"/>
      <c r="IL120" s="265"/>
      <c r="IM120" s="265"/>
      <c r="IN120" s="265"/>
      <c r="IO120" s="265"/>
      <c r="IP120" s="265"/>
      <c r="IQ120" s="265"/>
      <c r="IR120" s="265"/>
      <c r="IS120" s="265"/>
      <c r="IT120" s="265"/>
      <c r="IU120" s="265"/>
      <c r="IV120" s="265"/>
    </row>
    <row r="121" spans="1:256" s="469" customFormat="1" ht="15" customHeight="1">
      <c r="A121" s="270"/>
      <c r="B121" s="270"/>
      <c r="C121" s="270"/>
      <c r="D121" s="461"/>
      <c r="E121" s="461"/>
      <c r="F121" s="461"/>
      <c r="G121" s="267"/>
      <c r="H121" s="267"/>
      <c r="I121" s="265"/>
      <c r="J121" s="266"/>
      <c r="K121" s="265"/>
      <c r="L121" s="265"/>
      <c r="M121" s="266"/>
      <c r="N121" s="265"/>
      <c r="O121" s="265"/>
      <c r="P121" s="265"/>
      <c r="Q121" s="265"/>
      <c r="R121" s="265"/>
      <c r="S121" s="265"/>
      <c r="T121" s="265"/>
      <c r="U121" s="265"/>
      <c r="V121" s="265"/>
      <c r="W121" s="265"/>
      <c r="X121" s="265"/>
      <c r="Y121" s="265"/>
      <c r="Z121" s="265"/>
      <c r="AA121" s="265"/>
      <c r="AB121" s="265"/>
      <c r="AC121" s="265"/>
      <c r="AD121" s="265"/>
      <c r="AE121" s="265"/>
      <c r="AF121" s="265"/>
      <c r="AG121" s="265"/>
      <c r="AH121" s="265"/>
      <c r="AI121" s="265"/>
      <c r="AJ121" s="265"/>
      <c r="AK121" s="265"/>
      <c r="AL121" s="265"/>
      <c r="AM121" s="265"/>
      <c r="AN121" s="265"/>
      <c r="AO121" s="265"/>
      <c r="AP121" s="265"/>
      <c r="AQ121" s="265"/>
      <c r="AR121" s="265"/>
      <c r="AS121" s="265"/>
      <c r="AT121" s="265"/>
      <c r="AU121" s="265"/>
      <c r="AV121" s="265"/>
      <c r="AW121" s="265"/>
      <c r="AX121" s="265"/>
      <c r="AY121" s="265"/>
      <c r="AZ121" s="265"/>
      <c r="BA121" s="265"/>
      <c r="BB121" s="265"/>
      <c r="BC121" s="265"/>
      <c r="BD121" s="265"/>
      <c r="BE121" s="265"/>
      <c r="BF121" s="265"/>
      <c r="BG121" s="265"/>
      <c r="BH121" s="265"/>
      <c r="BI121" s="265"/>
      <c r="BJ121" s="265"/>
      <c r="BK121" s="265"/>
      <c r="BL121" s="265"/>
      <c r="BM121" s="265"/>
      <c r="BN121" s="265"/>
      <c r="BO121" s="265"/>
      <c r="BP121" s="265"/>
      <c r="BQ121" s="265"/>
      <c r="BR121" s="265"/>
      <c r="BS121" s="265"/>
      <c r="BT121" s="265"/>
      <c r="BU121" s="265"/>
      <c r="BV121" s="265"/>
      <c r="BW121" s="265"/>
      <c r="BX121" s="265"/>
      <c r="BY121" s="265"/>
      <c r="BZ121" s="265"/>
      <c r="CA121" s="265"/>
      <c r="CB121" s="265"/>
      <c r="CC121" s="265"/>
      <c r="CD121" s="265"/>
      <c r="CE121" s="265"/>
      <c r="CF121" s="265"/>
      <c r="CG121" s="265"/>
      <c r="CH121" s="265"/>
      <c r="CI121" s="265"/>
      <c r="CJ121" s="265"/>
      <c r="CK121" s="265"/>
      <c r="CL121" s="265"/>
      <c r="CM121" s="265"/>
      <c r="CN121" s="265"/>
      <c r="CO121" s="265"/>
      <c r="CP121" s="265"/>
      <c r="CQ121" s="265"/>
      <c r="CR121" s="265"/>
      <c r="CS121" s="265"/>
      <c r="CT121" s="265"/>
      <c r="CU121" s="265"/>
      <c r="CV121" s="265"/>
      <c r="CW121" s="265"/>
      <c r="CX121" s="265"/>
      <c r="CY121" s="265"/>
      <c r="CZ121" s="265"/>
      <c r="DA121" s="265"/>
      <c r="DB121" s="265"/>
      <c r="DC121" s="265"/>
      <c r="DD121" s="265"/>
      <c r="DE121" s="265"/>
      <c r="DF121" s="265"/>
      <c r="DG121" s="265"/>
      <c r="DH121" s="265"/>
      <c r="DI121" s="265"/>
      <c r="DJ121" s="265"/>
      <c r="DK121" s="265"/>
      <c r="DL121" s="265"/>
      <c r="DM121" s="265"/>
      <c r="DN121" s="265"/>
      <c r="DO121" s="265"/>
      <c r="DP121" s="265"/>
      <c r="DQ121" s="265"/>
      <c r="DR121" s="265"/>
      <c r="DS121" s="265"/>
      <c r="DT121" s="265"/>
      <c r="DU121" s="265"/>
      <c r="DV121" s="265"/>
      <c r="DW121" s="265"/>
      <c r="DX121" s="265"/>
      <c r="DY121" s="265"/>
      <c r="DZ121" s="265"/>
      <c r="EA121" s="265"/>
      <c r="EB121" s="265"/>
      <c r="EC121" s="265"/>
      <c r="ED121" s="265"/>
      <c r="EE121" s="265"/>
      <c r="EF121" s="265"/>
      <c r="EG121" s="265"/>
      <c r="EH121" s="265"/>
      <c r="EI121" s="265"/>
      <c r="EJ121" s="265"/>
      <c r="EK121" s="265"/>
      <c r="EL121" s="265"/>
      <c r="EM121" s="265"/>
      <c r="EN121" s="265"/>
      <c r="EO121" s="265"/>
      <c r="EP121" s="265"/>
      <c r="EQ121" s="265"/>
      <c r="ER121" s="265"/>
      <c r="ES121" s="265"/>
      <c r="ET121" s="265"/>
      <c r="EU121" s="265"/>
      <c r="EV121" s="265"/>
      <c r="EW121" s="265"/>
      <c r="EX121" s="265"/>
      <c r="EY121" s="265"/>
      <c r="EZ121" s="265"/>
      <c r="FA121" s="265"/>
      <c r="FB121" s="265"/>
      <c r="FC121" s="265"/>
      <c r="FD121" s="265"/>
      <c r="FE121" s="265"/>
      <c r="FF121" s="265"/>
      <c r="FG121" s="265"/>
      <c r="FH121" s="265"/>
      <c r="FI121" s="265"/>
      <c r="FJ121" s="265"/>
      <c r="FK121" s="265"/>
      <c r="FL121" s="265"/>
      <c r="FM121" s="265"/>
      <c r="FN121" s="265"/>
      <c r="FO121" s="265"/>
      <c r="FP121" s="265"/>
      <c r="FQ121" s="265"/>
      <c r="FR121" s="265"/>
      <c r="FS121" s="265"/>
      <c r="FT121" s="265"/>
      <c r="FU121" s="265"/>
      <c r="FV121" s="265"/>
      <c r="FW121" s="265"/>
      <c r="FX121" s="265"/>
      <c r="FY121" s="265"/>
      <c r="FZ121" s="265"/>
      <c r="GA121" s="265"/>
      <c r="GB121" s="265"/>
      <c r="GC121" s="265"/>
      <c r="GD121" s="265"/>
      <c r="GE121" s="265"/>
      <c r="GF121" s="265"/>
      <c r="GG121" s="265"/>
      <c r="GH121" s="265"/>
      <c r="GI121" s="265"/>
      <c r="GJ121" s="265"/>
      <c r="GK121" s="265"/>
      <c r="GL121" s="265"/>
      <c r="GM121" s="265"/>
      <c r="GN121" s="265"/>
      <c r="GO121" s="265"/>
      <c r="GP121" s="265"/>
      <c r="GQ121" s="265"/>
      <c r="GR121" s="265"/>
      <c r="GS121" s="265"/>
      <c r="GT121" s="265"/>
      <c r="GU121" s="265"/>
      <c r="GV121" s="265"/>
      <c r="GW121" s="265"/>
      <c r="GX121" s="265"/>
      <c r="GY121" s="265"/>
      <c r="GZ121" s="265"/>
      <c r="HA121" s="265"/>
      <c r="HB121" s="265"/>
      <c r="HC121" s="265"/>
      <c r="HD121" s="265"/>
      <c r="HE121" s="265"/>
      <c r="HF121" s="265"/>
      <c r="HG121" s="265"/>
      <c r="HH121" s="265"/>
      <c r="HI121" s="265"/>
      <c r="HJ121" s="265"/>
      <c r="HK121" s="265"/>
      <c r="HL121" s="265"/>
      <c r="HM121" s="265"/>
      <c r="HN121" s="265"/>
      <c r="HO121" s="265"/>
      <c r="HP121" s="265"/>
      <c r="HQ121" s="265"/>
      <c r="HR121" s="265"/>
      <c r="HS121" s="265"/>
      <c r="HT121" s="265"/>
      <c r="HU121" s="265"/>
      <c r="HV121" s="265"/>
      <c r="HW121" s="265"/>
      <c r="HX121" s="265"/>
      <c r="HY121" s="265"/>
      <c r="HZ121" s="265"/>
      <c r="IA121" s="265"/>
      <c r="IB121" s="265"/>
      <c r="IC121" s="265"/>
      <c r="ID121" s="265"/>
      <c r="IE121" s="265"/>
      <c r="IF121" s="265"/>
      <c r="IG121" s="265"/>
      <c r="IH121" s="265"/>
      <c r="II121" s="265"/>
      <c r="IJ121" s="265"/>
      <c r="IK121" s="265"/>
      <c r="IL121" s="265"/>
      <c r="IM121" s="265"/>
      <c r="IN121" s="265"/>
      <c r="IO121" s="265"/>
      <c r="IP121" s="265"/>
      <c r="IQ121" s="265"/>
      <c r="IR121" s="265"/>
      <c r="IS121" s="265"/>
      <c r="IT121" s="265"/>
      <c r="IU121" s="265"/>
      <c r="IV121" s="265"/>
    </row>
    <row r="122" spans="1:256" s="469" customFormat="1" ht="15" customHeight="1">
      <c r="A122" s="270"/>
      <c r="B122" s="270"/>
      <c r="C122" s="270"/>
      <c r="D122" s="461"/>
      <c r="E122" s="461"/>
      <c r="F122" s="461"/>
      <c r="G122" s="267"/>
      <c r="H122" s="267"/>
      <c r="I122" s="265"/>
      <c r="J122" s="266"/>
      <c r="K122" s="265"/>
      <c r="L122" s="265"/>
      <c r="M122" s="266"/>
      <c r="N122" s="265"/>
      <c r="O122" s="265"/>
      <c r="P122" s="265"/>
      <c r="Q122" s="265"/>
      <c r="R122" s="265"/>
      <c r="S122" s="265"/>
      <c r="T122" s="265"/>
      <c r="U122" s="265"/>
      <c r="V122" s="265"/>
      <c r="W122" s="265"/>
      <c r="X122" s="265"/>
      <c r="Y122" s="265"/>
      <c r="Z122" s="265"/>
      <c r="AA122" s="265"/>
      <c r="AB122" s="265"/>
      <c r="AC122" s="265"/>
      <c r="AD122" s="265"/>
      <c r="AE122" s="265"/>
      <c r="AF122" s="265"/>
      <c r="AG122" s="265"/>
      <c r="AH122" s="265"/>
      <c r="AI122" s="265"/>
      <c r="AJ122" s="265"/>
      <c r="AK122" s="265"/>
      <c r="AL122" s="265"/>
      <c r="AM122" s="265"/>
      <c r="AN122" s="265"/>
      <c r="AO122" s="265"/>
      <c r="AP122" s="265"/>
      <c r="AQ122" s="265"/>
      <c r="AR122" s="265"/>
      <c r="AS122" s="265"/>
      <c r="AT122" s="265"/>
      <c r="AU122" s="265"/>
      <c r="AV122" s="265"/>
      <c r="AW122" s="265"/>
      <c r="AX122" s="265"/>
      <c r="AY122" s="265"/>
      <c r="AZ122" s="265"/>
      <c r="BA122" s="265"/>
      <c r="BB122" s="265"/>
      <c r="BC122" s="265"/>
      <c r="BD122" s="265"/>
      <c r="BE122" s="265"/>
      <c r="BF122" s="265"/>
      <c r="BG122" s="265"/>
      <c r="BH122" s="265"/>
      <c r="BI122" s="265"/>
      <c r="BJ122" s="265"/>
      <c r="BK122" s="265"/>
      <c r="BL122" s="265"/>
      <c r="BM122" s="265"/>
      <c r="BN122" s="265"/>
      <c r="BO122" s="265"/>
      <c r="BP122" s="265"/>
      <c r="BQ122" s="265"/>
      <c r="BR122" s="265"/>
      <c r="BS122" s="265"/>
      <c r="BT122" s="265"/>
      <c r="BU122" s="265"/>
      <c r="BV122" s="265"/>
      <c r="BW122" s="265"/>
      <c r="BX122" s="265"/>
      <c r="BY122" s="265"/>
      <c r="BZ122" s="265"/>
      <c r="CA122" s="265"/>
      <c r="CB122" s="265"/>
      <c r="CC122" s="265"/>
      <c r="CD122" s="265"/>
      <c r="CE122" s="265"/>
      <c r="CF122" s="265"/>
      <c r="CG122" s="265"/>
      <c r="CH122" s="265"/>
      <c r="CI122" s="265"/>
      <c r="CJ122" s="265"/>
      <c r="CK122" s="265"/>
      <c r="CL122" s="265"/>
      <c r="CM122" s="265"/>
      <c r="CN122" s="265"/>
      <c r="CO122" s="265"/>
      <c r="CP122" s="265"/>
      <c r="CQ122" s="265"/>
      <c r="CR122" s="265"/>
      <c r="CS122" s="265"/>
      <c r="CT122" s="265"/>
      <c r="CU122" s="265"/>
      <c r="CV122" s="265"/>
      <c r="CW122" s="265"/>
      <c r="CX122" s="265"/>
      <c r="CY122" s="265"/>
      <c r="CZ122" s="265"/>
      <c r="DA122" s="265"/>
      <c r="DB122" s="265"/>
      <c r="DC122" s="265"/>
      <c r="DD122" s="265"/>
      <c r="DE122" s="265"/>
      <c r="DF122" s="265"/>
      <c r="DG122" s="265"/>
      <c r="DH122" s="265"/>
      <c r="DI122" s="265"/>
      <c r="DJ122" s="265"/>
      <c r="DK122" s="265"/>
      <c r="DL122" s="265"/>
      <c r="DM122" s="265"/>
      <c r="DN122" s="265"/>
      <c r="DO122" s="265"/>
      <c r="DP122" s="265"/>
      <c r="DQ122" s="265"/>
      <c r="DR122" s="265"/>
      <c r="DS122" s="265"/>
      <c r="DT122" s="265"/>
      <c r="DU122" s="265"/>
      <c r="DV122" s="265"/>
      <c r="DW122" s="265"/>
      <c r="DX122" s="265"/>
      <c r="DY122" s="265"/>
      <c r="DZ122" s="265"/>
      <c r="EA122" s="265"/>
      <c r="EB122" s="265"/>
      <c r="EC122" s="265"/>
      <c r="ED122" s="265"/>
      <c r="EE122" s="265"/>
      <c r="EF122" s="265"/>
      <c r="EG122" s="265"/>
      <c r="EH122" s="265"/>
      <c r="EI122" s="265"/>
      <c r="EJ122" s="265"/>
      <c r="EK122" s="265"/>
      <c r="EL122" s="265"/>
      <c r="EM122" s="265"/>
      <c r="EN122" s="265"/>
      <c r="EO122" s="265"/>
      <c r="EP122" s="265"/>
      <c r="EQ122" s="265"/>
      <c r="ER122" s="265"/>
      <c r="ES122" s="265"/>
      <c r="ET122" s="265"/>
      <c r="EU122" s="265"/>
      <c r="EV122" s="265"/>
      <c r="EW122" s="265"/>
      <c r="EX122" s="265"/>
      <c r="EY122" s="265"/>
      <c r="EZ122" s="265"/>
      <c r="FA122" s="265"/>
      <c r="FB122" s="265"/>
      <c r="FC122" s="265"/>
      <c r="FD122" s="265"/>
      <c r="FE122" s="265"/>
      <c r="FF122" s="265"/>
      <c r="FG122" s="265"/>
      <c r="FH122" s="265"/>
      <c r="FI122" s="265"/>
      <c r="FJ122" s="265"/>
      <c r="FK122" s="265"/>
      <c r="FL122" s="265"/>
      <c r="FM122" s="265"/>
      <c r="FN122" s="265"/>
      <c r="FO122" s="265"/>
      <c r="FP122" s="265"/>
      <c r="FQ122" s="265"/>
      <c r="FR122" s="265"/>
      <c r="FS122" s="265"/>
      <c r="FT122" s="265"/>
      <c r="FU122" s="265"/>
      <c r="FV122" s="265"/>
      <c r="FW122" s="265"/>
      <c r="FX122" s="265"/>
      <c r="FY122" s="265"/>
      <c r="FZ122" s="265"/>
      <c r="GA122" s="265"/>
      <c r="GB122" s="265"/>
      <c r="GC122" s="265"/>
      <c r="GD122" s="265"/>
      <c r="GE122" s="265"/>
      <c r="GF122" s="265"/>
      <c r="GG122" s="265"/>
      <c r="GH122" s="265"/>
      <c r="GI122" s="265"/>
      <c r="GJ122" s="265"/>
      <c r="GK122" s="265"/>
      <c r="GL122" s="265"/>
      <c r="GM122" s="265"/>
      <c r="GN122" s="265"/>
      <c r="GO122" s="265"/>
      <c r="GP122" s="265"/>
      <c r="GQ122" s="265"/>
      <c r="GR122" s="265"/>
      <c r="GS122" s="265"/>
      <c r="GT122" s="265"/>
      <c r="GU122" s="265"/>
      <c r="GV122" s="265"/>
      <c r="GW122" s="265"/>
      <c r="GX122" s="265"/>
      <c r="GY122" s="265"/>
      <c r="GZ122" s="265"/>
      <c r="HA122" s="265"/>
      <c r="HB122" s="265"/>
      <c r="HC122" s="265"/>
      <c r="HD122" s="265"/>
      <c r="HE122" s="265"/>
      <c r="HF122" s="265"/>
      <c r="HG122" s="265"/>
      <c r="HH122" s="265"/>
      <c r="HI122" s="265"/>
      <c r="HJ122" s="265"/>
      <c r="HK122" s="265"/>
      <c r="HL122" s="265"/>
      <c r="HM122" s="265"/>
      <c r="HN122" s="265"/>
      <c r="HO122" s="265"/>
      <c r="HP122" s="265"/>
      <c r="HQ122" s="265"/>
      <c r="HR122" s="265"/>
      <c r="HS122" s="265"/>
      <c r="HT122" s="265"/>
      <c r="HU122" s="265"/>
      <c r="HV122" s="265"/>
      <c r="HW122" s="265"/>
      <c r="HX122" s="265"/>
      <c r="HY122" s="265"/>
      <c r="HZ122" s="265"/>
      <c r="IA122" s="265"/>
      <c r="IB122" s="265"/>
      <c r="IC122" s="265"/>
      <c r="ID122" s="265"/>
      <c r="IE122" s="265"/>
      <c r="IF122" s="265"/>
      <c r="IG122" s="265"/>
      <c r="IH122" s="265"/>
      <c r="II122" s="265"/>
      <c r="IJ122" s="265"/>
      <c r="IK122" s="265"/>
      <c r="IL122" s="265"/>
      <c r="IM122" s="265"/>
      <c r="IN122" s="265"/>
      <c r="IO122" s="265"/>
      <c r="IP122" s="265"/>
      <c r="IQ122" s="265"/>
      <c r="IR122" s="265"/>
      <c r="IS122" s="265"/>
      <c r="IT122" s="265"/>
      <c r="IU122" s="265"/>
      <c r="IV122" s="265"/>
    </row>
    <row r="123" spans="1:256" s="469" customFormat="1" ht="15" customHeight="1">
      <c r="A123" s="270"/>
      <c r="B123" s="270"/>
      <c r="C123" s="270"/>
      <c r="D123" s="461"/>
      <c r="E123" s="461"/>
      <c r="F123" s="461"/>
      <c r="G123" s="267"/>
      <c r="H123" s="267"/>
      <c r="I123" s="265"/>
      <c r="J123" s="266"/>
      <c r="K123" s="265"/>
      <c r="L123" s="265"/>
      <c r="M123" s="266"/>
      <c r="N123" s="265"/>
      <c r="O123" s="265"/>
      <c r="P123" s="265"/>
      <c r="Q123" s="265"/>
      <c r="R123" s="265"/>
      <c r="S123" s="265"/>
      <c r="T123" s="265"/>
      <c r="U123" s="265"/>
      <c r="V123" s="265"/>
      <c r="W123" s="265"/>
      <c r="X123" s="265"/>
      <c r="Y123" s="265"/>
      <c r="Z123" s="265"/>
      <c r="AA123" s="265"/>
      <c r="AB123" s="265"/>
      <c r="AC123" s="265"/>
      <c r="AD123" s="265"/>
      <c r="AE123" s="265"/>
      <c r="AF123" s="265"/>
      <c r="AG123" s="265"/>
      <c r="AH123" s="265"/>
      <c r="AI123" s="265"/>
      <c r="AJ123" s="265"/>
      <c r="AK123" s="265"/>
      <c r="AL123" s="265"/>
      <c r="AM123" s="265"/>
      <c r="AN123" s="265"/>
      <c r="AO123" s="265"/>
      <c r="AP123" s="265"/>
      <c r="AQ123" s="265"/>
      <c r="AR123" s="265"/>
      <c r="AS123" s="265"/>
      <c r="AT123" s="265"/>
      <c r="AU123" s="265"/>
      <c r="AV123" s="265"/>
      <c r="AW123" s="265"/>
      <c r="AX123" s="265"/>
      <c r="AY123" s="265"/>
      <c r="AZ123" s="265"/>
      <c r="BA123" s="265"/>
      <c r="BB123" s="265"/>
      <c r="BC123" s="265"/>
      <c r="BD123" s="265"/>
      <c r="BE123" s="265"/>
      <c r="BF123" s="265"/>
      <c r="BG123" s="265"/>
      <c r="BH123" s="265"/>
      <c r="BI123" s="265"/>
      <c r="BJ123" s="265"/>
      <c r="BK123" s="265"/>
      <c r="BL123" s="265"/>
      <c r="BM123" s="265"/>
      <c r="BN123" s="265"/>
      <c r="BO123" s="265"/>
      <c r="BP123" s="265"/>
      <c r="BQ123" s="265"/>
      <c r="BR123" s="265"/>
      <c r="BS123" s="265"/>
      <c r="BT123" s="265"/>
      <c r="BU123" s="265"/>
      <c r="BV123" s="265"/>
      <c r="BW123" s="265"/>
      <c r="BX123" s="265"/>
      <c r="BY123" s="265"/>
      <c r="BZ123" s="265"/>
      <c r="CA123" s="265"/>
      <c r="CB123" s="265"/>
      <c r="CC123" s="265"/>
      <c r="CD123" s="265"/>
      <c r="CE123" s="265"/>
      <c r="CF123" s="265"/>
      <c r="CG123" s="265"/>
      <c r="CH123" s="265"/>
      <c r="CI123" s="265"/>
      <c r="CJ123" s="265"/>
      <c r="CK123" s="265"/>
      <c r="CL123" s="265"/>
      <c r="CM123" s="265"/>
      <c r="CN123" s="265"/>
      <c r="CO123" s="265"/>
      <c r="CP123" s="265"/>
      <c r="CQ123" s="265"/>
      <c r="CR123" s="265"/>
      <c r="CS123" s="265"/>
      <c r="CT123" s="265"/>
      <c r="CU123" s="265"/>
      <c r="CV123" s="265"/>
      <c r="CW123" s="265"/>
      <c r="CX123" s="265"/>
      <c r="CY123" s="265"/>
      <c r="CZ123" s="265"/>
      <c r="DA123" s="265"/>
      <c r="DB123" s="265"/>
      <c r="DC123" s="265"/>
      <c r="DD123" s="265"/>
      <c r="DE123" s="265"/>
      <c r="DF123" s="265"/>
      <c r="DG123" s="265"/>
      <c r="DH123" s="265"/>
      <c r="DI123" s="265"/>
      <c r="DJ123" s="265"/>
      <c r="DK123" s="265"/>
      <c r="DL123" s="265"/>
      <c r="DM123" s="265"/>
      <c r="DN123" s="265"/>
      <c r="DO123" s="265"/>
      <c r="DP123" s="265"/>
      <c r="DQ123" s="265"/>
      <c r="DR123" s="265"/>
      <c r="DS123" s="265"/>
      <c r="DT123" s="265"/>
      <c r="DU123" s="265"/>
      <c r="DV123" s="265"/>
      <c r="DW123" s="265"/>
      <c r="DX123" s="265"/>
      <c r="DY123" s="265"/>
      <c r="DZ123" s="265"/>
      <c r="EA123" s="265"/>
      <c r="EB123" s="265"/>
      <c r="EC123" s="265"/>
      <c r="ED123" s="265"/>
      <c r="EE123" s="265"/>
      <c r="EF123" s="265"/>
      <c r="EG123" s="265"/>
      <c r="EH123" s="265"/>
      <c r="EI123" s="265"/>
      <c r="EJ123" s="265"/>
      <c r="EK123" s="265"/>
      <c r="EL123" s="265"/>
      <c r="EM123" s="265"/>
      <c r="EN123" s="265"/>
      <c r="EO123" s="265"/>
      <c r="EP123" s="265"/>
      <c r="EQ123" s="265"/>
      <c r="ER123" s="265"/>
      <c r="ES123" s="265"/>
      <c r="ET123" s="265"/>
      <c r="EU123" s="265"/>
      <c r="EV123" s="265"/>
      <c r="EW123" s="265"/>
      <c r="EX123" s="265"/>
      <c r="EY123" s="265"/>
      <c r="EZ123" s="265"/>
      <c r="FA123" s="265"/>
      <c r="FB123" s="265"/>
      <c r="FC123" s="265"/>
      <c r="FD123" s="265"/>
      <c r="FE123" s="265"/>
      <c r="FF123" s="265"/>
      <c r="FG123" s="265"/>
      <c r="FH123" s="265"/>
      <c r="FI123" s="265"/>
      <c r="FJ123" s="265"/>
      <c r="FK123" s="265"/>
      <c r="FL123" s="265"/>
      <c r="FM123" s="265"/>
      <c r="FN123" s="265"/>
      <c r="FO123" s="265"/>
      <c r="FP123" s="265"/>
      <c r="FQ123" s="265"/>
      <c r="FR123" s="265"/>
      <c r="FS123" s="265"/>
      <c r="FT123" s="265"/>
      <c r="FU123" s="265"/>
      <c r="FV123" s="265"/>
      <c r="FW123" s="265"/>
      <c r="FX123" s="265"/>
      <c r="FY123" s="265"/>
      <c r="FZ123" s="265"/>
      <c r="GA123" s="265"/>
      <c r="GB123" s="265"/>
      <c r="GC123" s="265"/>
      <c r="GD123" s="265"/>
      <c r="GE123" s="265"/>
      <c r="GF123" s="265"/>
      <c r="GG123" s="265"/>
      <c r="GH123" s="265"/>
      <c r="GI123" s="265"/>
      <c r="GJ123" s="265"/>
      <c r="GK123" s="265"/>
      <c r="GL123" s="265"/>
      <c r="GM123" s="265"/>
      <c r="GN123" s="265"/>
      <c r="GO123" s="265"/>
      <c r="GP123" s="265"/>
      <c r="GQ123" s="265"/>
      <c r="GR123" s="265"/>
      <c r="GS123" s="265"/>
      <c r="GT123" s="265"/>
      <c r="GU123" s="265"/>
      <c r="GV123" s="265"/>
      <c r="GW123" s="265"/>
      <c r="GX123" s="265"/>
      <c r="GY123" s="265"/>
      <c r="GZ123" s="265"/>
      <c r="HA123" s="265"/>
      <c r="HB123" s="265"/>
      <c r="HC123" s="265"/>
      <c r="HD123" s="265"/>
      <c r="HE123" s="265"/>
      <c r="HF123" s="265"/>
      <c r="HG123" s="265"/>
      <c r="HH123" s="265"/>
      <c r="HI123" s="265"/>
      <c r="HJ123" s="265"/>
      <c r="HK123" s="265"/>
      <c r="HL123" s="265"/>
      <c r="HM123" s="265"/>
      <c r="HN123" s="265"/>
      <c r="HO123" s="265"/>
      <c r="HP123" s="265"/>
      <c r="HQ123" s="265"/>
      <c r="HR123" s="265"/>
      <c r="HS123" s="265"/>
      <c r="HT123" s="265"/>
      <c r="HU123" s="265"/>
      <c r="HV123" s="265"/>
      <c r="HW123" s="265"/>
      <c r="HX123" s="265"/>
      <c r="HY123" s="265"/>
      <c r="HZ123" s="265"/>
      <c r="IA123" s="265"/>
      <c r="IB123" s="265"/>
      <c r="IC123" s="265"/>
      <c r="ID123" s="265"/>
      <c r="IE123" s="265"/>
      <c r="IF123" s="265"/>
      <c r="IG123" s="265"/>
      <c r="IH123" s="265"/>
      <c r="II123" s="265"/>
      <c r="IJ123" s="265"/>
      <c r="IK123" s="265"/>
      <c r="IL123" s="265"/>
      <c r="IM123" s="265"/>
      <c r="IN123" s="265"/>
      <c r="IO123" s="265"/>
      <c r="IP123" s="265"/>
      <c r="IQ123" s="265"/>
      <c r="IR123" s="265"/>
      <c r="IS123" s="265"/>
      <c r="IT123" s="265"/>
      <c r="IU123" s="265"/>
      <c r="IV123" s="265"/>
    </row>
    <row r="124" spans="1:256" s="469" customFormat="1" ht="15" customHeight="1">
      <c r="A124" s="270"/>
      <c r="B124" s="270"/>
      <c r="C124" s="270"/>
      <c r="D124" s="461"/>
      <c r="E124" s="461"/>
      <c r="F124" s="461"/>
      <c r="G124" s="267"/>
      <c r="H124" s="267"/>
      <c r="I124" s="265"/>
      <c r="J124" s="266"/>
      <c r="K124" s="265"/>
      <c r="L124" s="265"/>
      <c r="M124" s="266"/>
      <c r="N124" s="265"/>
      <c r="O124" s="265"/>
      <c r="P124" s="265"/>
      <c r="Q124" s="265"/>
      <c r="R124" s="265"/>
      <c r="S124" s="265"/>
      <c r="T124" s="265"/>
      <c r="U124" s="265"/>
      <c r="V124" s="265"/>
      <c r="W124" s="265"/>
      <c r="X124" s="265"/>
      <c r="Y124" s="265"/>
      <c r="Z124" s="265"/>
      <c r="AA124" s="265"/>
      <c r="AB124" s="265"/>
      <c r="AC124" s="265"/>
      <c r="AD124" s="265"/>
      <c r="AE124" s="265"/>
      <c r="AF124" s="265"/>
      <c r="AG124" s="265"/>
      <c r="AH124" s="265"/>
      <c r="AI124" s="265"/>
      <c r="AJ124" s="265"/>
      <c r="AK124" s="265"/>
      <c r="AL124" s="265"/>
      <c r="AM124" s="265"/>
      <c r="AN124" s="265"/>
      <c r="AO124" s="265"/>
      <c r="AP124" s="265"/>
      <c r="AQ124" s="265"/>
      <c r="AR124" s="265"/>
      <c r="AS124" s="265"/>
      <c r="AT124" s="265"/>
      <c r="AU124" s="265"/>
      <c r="AV124" s="265"/>
      <c r="AW124" s="265"/>
      <c r="AX124" s="265"/>
      <c r="AY124" s="265"/>
      <c r="AZ124" s="265"/>
      <c r="BA124" s="265"/>
      <c r="BB124" s="265"/>
      <c r="BC124" s="265"/>
      <c r="BD124" s="265"/>
      <c r="BE124" s="265"/>
      <c r="BF124" s="265"/>
      <c r="BG124" s="265"/>
      <c r="BH124" s="265"/>
      <c r="BI124" s="265"/>
      <c r="BJ124" s="265"/>
      <c r="BK124" s="265"/>
      <c r="BL124" s="265"/>
      <c r="BM124" s="265"/>
      <c r="BN124" s="265"/>
      <c r="BO124" s="265"/>
      <c r="BP124" s="265"/>
      <c r="BQ124" s="265"/>
      <c r="BR124" s="265"/>
      <c r="BS124" s="265"/>
      <c r="BT124" s="265"/>
      <c r="BU124" s="265"/>
      <c r="BV124" s="265"/>
      <c r="BW124" s="265"/>
      <c r="BX124" s="265"/>
      <c r="BY124" s="265"/>
      <c r="BZ124" s="265"/>
      <c r="CA124" s="265"/>
      <c r="CB124" s="265"/>
      <c r="CC124" s="265"/>
      <c r="CD124" s="265"/>
      <c r="CE124" s="265"/>
      <c r="CF124" s="265"/>
      <c r="CG124" s="265"/>
      <c r="CH124" s="265"/>
      <c r="CI124" s="265"/>
      <c r="CJ124" s="265"/>
      <c r="CK124" s="265"/>
      <c r="CL124" s="265"/>
      <c r="CM124" s="265"/>
      <c r="CN124" s="265"/>
      <c r="CO124" s="265"/>
      <c r="CP124" s="265"/>
      <c r="CQ124" s="265"/>
      <c r="CR124" s="265"/>
      <c r="CS124" s="265"/>
      <c r="CT124" s="265"/>
      <c r="CU124" s="265"/>
      <c r="CV124" s="265"/>
      <c r="CW124" s="265"/>
      <c r="CX124" s="265"/>
      <c r="CY124" s="265"/>
      <c r="CZ124" s="265"/>
      <c r="DA124" s="265"/>
      <c r="DB124" s="265"/>
      <c r="DC124" s="265"/>
      <c r="DD124" s="265"/>
      <c r="DE124" s="265"/>
      <c r="DF124" s="265"/>
      <c r="DG124" s="265"/>
      <c r="DH124" s="265"/>
      <c r="DI124" s="265"/>
      <c r="DJ124" s="265"/>
      <c r="DK124" s="265"/>
      <c r="DL124" s="265"/>
      <c r="DM124" s="265"/>
      <c r="DN124" s="265"/>
      <c r="DO124" s="265"/>
      <c r="DP124" s="265"/>
      <c r="DQ124" s="265"/>
      <c r="DR124" s="265"/>
      <c r="DS124" s="265"/>
      <c r="DT124" s="265"/>
      <c r="DU124" s="265"/>
      <c r="DV124" s="265"/>
      <c r="DW124" s="265"/>
      <c r="DX124" s="265"/>
      <c r="DY124" s="265"/>
      <c r="DZ124" s="265"/>
      <c r="EA124" s="265"/>
      <c r="EB124" s="265"/>
      <c r="EC124" s="265"/>
      <c r="ED124" s="265"/>
      <c r="EE124" s="265"/>
      <c r="EF124" s="265"/>
      <c r="EG124" s="265"/>
      <c r="EH124" s="265"/>
      <c r="EI124" s="265"/>
      <c r="EJ124" s="265"/>
      <c r="EK124" s="265"/>
      <c r="EL124" s="265"/>
      <c r="EM124" s="265"/>
      <c r="EN124" s="265"/>
      <c r="EO124" s="265"/>
      <c r="EP124" s="265"/>
      <c r="EQ124" s="265"/>
      <c r="ER124" s="265"/>
      <c r="ES124" s="265"/>
      <c r="ET124" s="265"/>
      <c r="EU124" s="265"/>
      <c r="EV124" s="265"/>
      <c r="EW124" s="265"/>
      <c r="EX124" s="265"/>
      <c r="EY124" s="265"/>
      <c r="EZ124" s="265"/>
      <c r="FA124" s="265"/>
      <c r="FB124" s="265"/>
      <c r="FC124" s="265"/>
      <c r="FD124" s="265"/>
      <c r="FE124" s="265"/>
      <c r="FF124" s="265"/>
      <c r="FG124" s="265"/>
      <c r="FH124" s="265"/>
      <c r="FI124" s="265"/>
      <c r="FJ124" s="265"/>
      <c r="FK124" s="265"/>
      <c r="FL124" s="265"/>
      <c r="FM124" s="265"/>
      <c r="FN124" s="265"/>
      <c r="FO124" s="265"/>
      <c r="FP124" s="265"/>
      <c r="FQ124" s="265"/>
      <c r="FR124" s="265"/>
      <c r="FS124" s="265"/>
      <c r="FT124" s="265"/>
      <c r="FU124" s="265"/>
      <c r="FV124" s="265"/>
      <c r="FW124" s="265"/>
      <c r="FX124" s="265"/>
      <c r="FY124" s="265"/>
      <c r="FZ124" s="265"/>
      <c r="GA124" s="265"/>
      <c r="GB124" s="265"/>
      <c r="GC124" s="265"/>
      <c r="GD124" s="265"/>
      <c r="GE124" s="265"/>
      <c r="GF124" s="265"/>
      <c r="GG124" s="265"/>
      <c r="GH124" s="265"/>
      <c r="GI124" s="265"/>
      <c r="GJ124" s="265"/>
      <c r="GK124" s="265"/>
      <c r="GL124" s="265"/>
      <c r="GM124" s="265"/>
      <c r="GN124" s="265"/>
      <c r="GO124" s="265"/>
      <c r="GP124" s="265"/>
      <c r="GQ124" s="265"/>
      <c r="GR124" s="265"/>
      <c r="GS124" s="265"/>
      <c r="GT124" s="265"/>
      <c r="GU124" s="265"/>
      <c r="GV124" s="265"/>
      <c r="GW124" s="265"/>
      <c r="GX124" s="265"/>
      <c r="GY124" s="265"/>
      <c r="GZ124" s="265"/>
      <c r="HA124" s="265"/>
      <c r="HB124" s="265"/>
      <c r="HC124" s="265"/>
      <c r="HD124" s="265"/>
      <c r="HE124" s="265"/>
      <c r="HF124" s="265"/>
      <c r="HG124" s="265"/>
      <c r="HH124" s="265"/>
      <c r="HI124" s="265"/>
      <c r="HJ124" s="265"/>
      <c r="HK124" s="265"/>
      <c r="HL124" s="265"/>
      <c r="HM124" s="265"/>
      <c r="HN124" s="265"/>
      <c r="HO124" s="265"/>
      <c r="HP124" s="265"/>
      <c r="HQ124" s="265"/>
      <c r="HR124" s="265"/>
      <c r="HS124" s="265"/>
      <c r="HT124" s="265"/>
      <c r="HU124" s="265"/>
      <c r="HV124" s="265"/>
      <c r="HW124" s="265"/>
      <c r="HX124" s="265"/>
      <c r="HY124" s="265"/>
      <c r="HZ124" s="265"/>
      <c r="IA124" s="265"/>
      <c r="IB124" s="265"/>
      <c r="IC124" s="265"/>
      <c r="ID124" s="265"/>
      <c r="IE124" s="265"/>
      <c r="IF124" s="265"/>
      <c r="IG124" s="265"/>
      <c r="IH124" s="265"/>
      <c r="II124" s="265"/>
      <c r="IJ124" s="265"/>
      <c r="IK124" s="265"/>
      <c r="IL124" s="265"/>
      <c r="IM124" s="265"/>
      <c r="IN124" s="265"/>
      <c r="IO124" s="265"/>
      <c r="IP124" s="265"/>
      <c r="IQ124" s="265"/>
      <c r="IR124" s="265"/>
      <c r="IS124" s="265"/>
      <c r="IT124" s="265"/>
      <c r="IU124" s="265"/>
      <c r="IV124" s="265"/>
    </row>
    <row r="125" spans="1:256" s="469" customFormat="1" ht="15" customHeight="1">
      <c r="A125" s="270"/>
      <c r="B125" s="270"/>
      <c r="C125" s="270"/>
      <c r="D125" s="461"/>
      <c r="E125" s="461"/>
      <c r="F125" s="461"/>
      <c r="G125" s="267"/>
      <c r="H125" s="267"/>
      <c r="I125" s="265"/>
      <c r="J125" s="266"/>
      <c r="K125" s="265"/>
      <c r="L125" s="265"/>
      <c r="M125" s="266"/>
      <c r="N125" s="265"/>
      <c r="O125" s="265"/>
      <c r="P125" s="265"/>
      <c r="Q125" s="265"/>
      <c r="R125" s="265"/>
      <c r="S125" s="265"/>
      <c r="T125" s="265"/>
      <c r="U125" s="265"/>
      <c r="V125" s="265"/>
      <c r="W125" s="265"/>
      <c r="X125" s="265"/>
      <c r="Y125" s="265"/>
      <c r="Z125" s="265"/>
      <c r="AA125" s="265"/>
      <c r="AB125" s="265"/>
      <c r="AC125" s="265"/>
      <c r="AD125" s="265"/>
      <c r="AE125" s="265"/>
      <c r="AF125" s="265"/>
      <c r="AG125" s="265"/>
      <c r="AH125" s="265"/>
      <c r="AI125" s="265"/>
      <c r="AJ125" s="265"/>
      <c r="AK125" s="265"/>
      <c r="AL125" s="265"/>
      <c r="AM125" s="265"/>
      <c r="AN125" s="265"/>
      <c r="AO125" s="265"/>
      <c r="AP125" s="265"/>
      <c r="AQ125" s="265"/>
      <c r="AR125" s="265"/>
      <c r="AS125" s="265"/>
      <c r="AT125" s="265"/>
      <c r="AU125" s="265"/>
      <c r="AV125" s="265"/>
      <c r="AW125" s="265"/>
      <c r="AX125" s="265"/>
      <c r="AY125" s="265"/>
      <c r="AZ125" s="265"/>
      <c r="BA125" s="265"/>
      <c r="BB125" s="265"/>
      <c r="BC125" s="265"/>
      <c r="BD125" s="265"/>
      <c r="BE125" s="265"/>
      <c r="BF125" s="265"/>
      <c r="BG125" s="265"/>
      <c r="BH125" s="265"/>
      <c r="BI125" s="265"/>
      <c r="BJ125" s="265"/>
      <c r="BK125" s="265"/>
      <c r="BL125" s="265"/>
      <c r="BM125" s="265"/>
      <c r="BN125" s="265"/>
      <c r="BO125" s="265"/>
      <c r="BP125" s="265"/>
      <c r="BQ125" s="265"/>
      <c r="BR125" s="265"/>
      <c r="BS125" s="265"/>
      <c r="BT125" s="265"/>
      <c r="BU125" s="265"/>
      <c r="BV125" s="265"/>
      <c r="BW125" s="265"/>
      <c r="BX125" s="265"/>
      <c r="BY125" s="265"/>
      <c r="BZ125" s="265"/>
      <c r="CA125" s="265"/>
      <c r="CB125" s="265"/>
      <c r="CC125" s="265"/>
      <c r="CD125" s="265"/>
      <c r="CE125" s="265"/>
      <c r="CF125" s="265"/>
      <c r="CG125" s="265"/>
      <c r="CH125" s="265"/>
      <c r="CI125" s="265"/>
      <c r="CJ125" s="265"/>
      <c r="CK125" s="265"/>
      <c r="CL125" s="265"/>
      <c r="CM125" s="265"/>
      <c r="CN125" s="265"/>
      <c r="CO125" s="265"/>
      <c r="CP125" s="265"/>
      <c r="CQ125" s="265"/>
      <c r="CR125" s="265"/>
      <c r="CS125" s="265"/>
      <c r="CT125" s="265"/>
      <c r="CU125" s="265"/>
      <c r="CV125" s="265"/>
      <c r="CW125" s="265"/>
      <c r="CX125" s="265"/>
      <c r="CY125" s="265"/>
      <c r="CZ125" s="265"/>
      <c r="DA125" s="265"/>
      <c r="DB125" s="265"/>
      <c r="DC125" s="265"/>
      <c r="DD125" s="265"/>
      <c r="DE125" s="265"/>
      <c r="DF125" s="265"/>
      <c r="DG125" s="265"/>
      <c r="DH125" s="265"/>
      <c r="DI125" s="265"/>
      <c r="DJ125" s="265"/>
      <c r="DK125" s="265"/>
      <c r="DL125" s="265"/>
      <c r="DM125" s="265"/>
      <c r="DN125" s="265"/>
      <c r="DO125" s="265"/>
      <c r="DP125" s="265"/>
      <c r="DQ125" s="265"/>
      <c r="DR125" s="265"/>
      <c r="DS125" s="265"/>
      <c r="DT125" s="265"/>
      <c r="DU125" s="265"/>
      <c r="DV125" s="265"/>
      <c r="DW125" s="265"/>
      <c r="DX125" s="265"/>
      <c r="DY125" s="265"/>
      <c r="DZ125" s="265"/>
      <c r="EA125" s="265"/>
      <c r="EB125" s="265"/>
      <c r="EC125" s="265"/>
      <c r="ED125" s="265"/>
      <c r="EE125" s="265"/>
      <c r="EF125" s="265"/>
      <c r="EG125" s="265"/>
      <c r="EH125" s="265"/>
      <c r="EI125" s="265"/>
      <c r="EJ125" s="265"/>
      <c r="EK125" s="265"/>
      <c r="EL125" s="265"/>
      <c r="EM125" s="265"/>
      <c r="EN125" s="265"/>
      <c r="EO125" s="265"/>
      <c r="EP125" s="265"/>
      <c r="EQ125" s="265"/>
      <c r="ER125" s="265"/>
      <c r="ES125" s="265"/>
      <c r="ET125" s="265"/>
      <c r="EU125" s="265"/>
      <c r="EV125" s="265"/>
      <c r="EW125" s="265"/>
      <c r="EX125" s="265"/>
      <c r="EY125" s="265"/>
      <c r="EZ125" s="265"/>
      <c r="FA125" s="265"/>
      <c r="FB125" s="265"/>
      <c r="FC125" s="265"/>
      <c r="FD125" s="265"/>
      <c r="FE125" s="265"/>
      <c r="FF125" s="265"/>
      <c r="FG125" s="265"/>
      <c r="FH125" s="265"/>
      <c r="FI125" s="265"/>
      <c r="FJ125" s="265"/>
      <c r="FK125" s="265"/>
      <c r="FL125" s="265"/>
      <c r="FM125" s="265"/>
      <c r="FN125" s="265"/>
      <c r="FO125" s="265"/>
      <c r="FP125" s="265"/>
      <c r="FQ125" s="265"/>
      <c r="FR125" s="265"/>
      <c r="FS125" s="265"/>
      <c r="FT125" s="265"/>
      <c r="FU125" s="265"/>
      <c r="FV125" s="265"/>
      <c r="FW125" s="265"/>
      <c r="FX125" s="265"/>
      <c r="FY125" s="265"/>
      <c r="FZ125" s="265"/>
      <c r="GA125" s="265"/>
      <c r="GB125" s="265"/>
      <c r="GC125" s="265"/>
      <c r="GD125" s="265"/>
      <c r="GE125" s="265"/>
      <c r="GF125" s="265"/>
      <c r="GG125" s="265"/>
      <c r="GH125" s="265"/>
      <c r="GI125" s="265"/>
      <c r="GJ125" s="265"/>
      <c r="GK125" s="265"/>
      <c r="GL125" s="265"/>
      <c r="GM125" s="265"/>
      <c r="GN125" s="265"/>
      <c r="GO125" s="265"/>
      <c r="GP125" s="265"/>
      <c r="GQ125" s="265"/>
      <c r="GR125" s="265"/>
      <c r="GS125" s="265"/>
      <c r="GT125" s="265"/>
      <c r="GU125" s="265"/>
      <c r="GV125" s="265"/>
      <c r="GW125" s="265"/>
      <c r="GX125" s="265"/>
      <c r="GY125" s="265"/>
      <c r="GZ125" s="265"/>
      <c r="HA125" s="265"/>
      <c r="HB125" s="265"/>
      <c r="HC125" s="265"/>
      <c r="HD125" s="265"/>
      <c r="HE125" s="265"/>
      <c r="HF125" s="265"/>
      <c r="HG125" s="265"/>
      <c r="HH125" s="265"/>
      <c r="HI125" s="265"/>
      <c r="HJ125" s="265"/>
      <c r="HK125" s="265"/>
      <c r="HL125" s="265"/>
      <c r="HM125" s="265"/>
      <c r="HN125" s="265"/>
      <c r="HO125" s="265"/>
      <c r="HP125" s="265"/>
      <c r="HQ125" s="265"/>
      <c r="HR125" s="265"/>
      <c r="HS125" s="265"/>
      <c r="HT125" s="265"/>
      <c r="HU125" s="265"/>
      <c r="HV125" s="265"/>
      <c r="HW125" s="265"/>
      <c r="HX125" s="265"/>
      <c r="HY125" s="265"/>
      <c r="HZ125" s="265"/>
      <c r="IA125" s="265"/>
      <c r="IB125" s="265"/>
      <c r="IC125" s="265"/>
      <c r="ID125" s="265"/>
      <c r="IE125" s="265"/>
      <c r="IF125" s="265"/>
      <c r="IG125" s="265"/>
      <c r="IH125" s="265"/>
      <c r="II125" s="265"/>
      <c r="IJ125" s="265"/>
      <c r="IK125" s="265"/>
      <c r="IL125" s="265"/>
      <c r="IM125" s="265"/>
      <c r="IN125" s="265"/>
      <c r="IO125" s="265"/>
      <c r="IP125" s="265"/>
      <c r="IQ125" s="265"/>
      <c r="IR125" s="265"/>
      <c r="IS125" s="265"/>
      <c r="IT125" s="265"/>
      <c r="IU125" s="265"/>
      <c r="IV125" s="265"/>
    </row>
    <row r="126" spans="1:256" s="469" customFormat="1" ht="15" customHeight="1">
      <c r="A126" s="270"/>
      <c r="B126" s="270"/>
      <c r="C126" s="270"/>
      <c r="D126" s="461"/>
      <c r="E126" s="461"/>
      <c r="F126" s="461"/>
      <c r="G126" s="267"/>
      <c r="H126" s="267"/>
      <c r="I126" s="265"/>
      <c r="J126" s="266"/>
      <c r="K126" s="265"/>
      <c r="L126" s="265"/>
      <c r="M126" s="266"/>
      <c r="N126" s="265"/>
      <c r="O126" s="265"/>
      <c r="P126" s="265"/>
      <c r="Q126" s="265"/>
      <c r="R126" s="265"/>
      <c r="S126" s="265"/>
      <c r="T126" s="265"/>
      <c r="U126" s="265"/>
      <c r="V126" s="265"/>
      <c r="W126" s="265"/>
      <c r="X126" s="265"/>
      <c r="Y126" s="265"/>
      <c r="Z126" s="265"/>
      <c r="AA126" s="265"/>
      <c r="AB126" s="265"/>
      <c r="AC126" s="265"/>
      <c r="AD126" s="265"/>
      <c r="AE126" s="265"/>
      <c r="AF126" s="265"/>
      <c r="AG126" s="265"/>
      <c r="AH126" s="265"/>
      <c r="AI126" s="265"/>
      <c r="AJ126" s="265"/>
      <c r="AK126" s="265"/>
      <c r="AL126" s="265"/>
      <c r="AM126" s="265"/>
      <c r="AN126" s="265"/>
      <c r="AO126" s="265"/>
      <c r="AP126" s="265"/>
      <c r="AQ126" s="265"/>
      <c r="AR126" s="265"/>
      <c r="AS126" s="265"/>
      <c r="AT126" s="265"/>
      <c r="AU126" s="265"/>
      <c r="AV126" s="265"/>
      <c r="AW126" s="265"/>
      <c r="AX126" s="265"/>
      <c r="AY126" s="265"/>
      <c r="AZ126" s="265"/>
      <c r="BA126" s="265"/>
      <c r="BB126" s="265"/>
      <c r="BC126" s="265"/>
      <c r="BD126" s="265"/>
      <c r="BE126" s="265"/>
      <c r="BF126" s="265"/>
      <c r="BG126" s="265"/>
      <c r="BH126" s="265"/>
      <c r="BI126" s="265"/>
      <c r="BJ126" s="265"/>
      <c r="BK126" s="265"/>
      <c r="BL126" s="265"/>
      <c r="BM126" s="265"/>
      <c r="BN126" s="265"/>
      <c r="BO126" s="265"/>
      <c r="BP126" s="265"/>
      <c r="BQ126" s="265"/>
      <c r="BR126" s="265"/>
      <c r="BS126" s="265"/>
      <c r="BT126" s="265"/>
      <c r="BU126" s="265"/>
      <c r="BV126" s="265"/>
      <c r="BW126" s="265"/>
      <c r="BX126" s="265"/>
      <c r="BY126" s="265"/>
      <c r="BZ126" s="265"/>
      <c r="CA126" s="265"/>
      <c r="CB126" s="265"/>
      <c r="CC126" s="265"/>
      <c r="CD126" s="265"/>
      <c r="CE126" s="265"/>
      <c r="CF126" s="265"/>
      <c r="CG126" s="265"/>
      <c r="CH126" s="265"/>
      <c r="CI126" s="265"/>
      <c r="CJ126" s="265"/>
      <c r="CK126" s="265"/>
      <c r="CL126" s="265"/>
      <c r="CM126" s="265"/>
      <c r="CN126" s="265"/>
      <c r="CO126" s="265"/>
      <c r="CP126" s="265"/>
      <c r="CQ126" s="265"/>
      <c r="CR126" s="265"/>
      <c r="CS126" s="265"/>
      <c r="CT126" s="265"/>
      <c r="CU126" s="265"/>
      <c r="CV126" s="265"/>
      <c r="CW126" s="265"/>
      <c r="CX126" s="265"/>
      <c r="CY126" s="265"/>
      <c r="CZ126" s="265"/>
      <c r="DA126" s="265"/>
      <c r="DB126" s="265"/>
      <c r="DC126" s="265"/>
      <c r="DD126" s="265"/>
      <c r="DE126" s="265"/>
      <c r="DF126" s="265"/>
      <c r="DG126" s="265"/>
      <c r="DH126" s="265"/>
      <c r="DI126" s="265"/>
      <c r="DJ126" s="265"/>
      <c r="DK126" s="265"/>
      <c r="DL126" s="265"/>
      <c r="DM126" s="265"/>
      <c r="DN126" s="265"/>
      <c r="DO126" s="265"/>
      <c r="DP126" s="265"/>
      <c r="DQ126" s="265"/>
      <c r="DR126" s="265"/>
      <c r="DS126" s="265"/>
      <c r="DT126" s="265"/>
      <c r="DU126" s="265"/>
      <c r="DV126" s="265"/>
      <c r="DW126" s="265"/>
      <c r="DX126" s="265"/>
      <c r="DY126" s="265"/>
      <c r="DZ126" s="265"/>
      <c r="EA126" s="265"/>
      <c r="EB126" s="265"/>
      <c r="EC126" s="265"/>
      <c r="ED126" s="265"/>
      <c r="EE126" s="265"/>
      <c r="EF126" s="265"/>
      <c r="EG126" s="265"/>
      <c r="EH126" s="265"/>
      <c r="EI126" s="265"/>
      <c r="EJ126" s="265"/>
      <c r="EK126" s="265"/>
      <c r="EL126" s="265"/>
      <c r="EM126" s="265"/>
      <c r="EN126" s="265"/>
      <c r="EO126" s="265"/>
      <c r="EP126" s="265"/>
      <c r="EQ126" s="265"/>
      <c r="ER126" s="265"/>
      <c r="ES126" s="265"/>
      <c r="ET126" s="265"/>
      <c r="EU126" s="265"/>
      <c r="EV126" s="265"/>
      <c r="EW126" s="265"/>
      <c r="EX126" s="265"/>
      <c r="EY126" s="265"/>
      <c r="EZ126" s="265"/>
      <c r="FA126" s="265"/>
      <c r="FB126" s="265"/>
      <c r="FC126" s="265"/>
      <c r="FD126" s="265"/>
      <c r="FE126" s="265"/>
      <c r="FF126" s="265"/>
      <c r="FG126" s="265"/>
      <c r="FH126" s="265"/>
      <c r="FI126" s="265"/>
      <c r="FJ126" s="265"/>
      <c r="FK126" s="265"/>
      <c r="FL126" s="265"/>
      <c r="FM126" s="265"/>
      <c r="FN126" s="265"/>
      <c r="FO126" s="265"/>
      <c r="FP126" s="265"/>
      <c r="FQ126" s="265"/>
      <c r="FR126" s="265"/>
      <c r="FS126" s="265"/>
      <c r="FT126" s="265"/>
      <c r="FU126" s="265"/>
      <c r="FV126" s="265"/>
      <c r="FW126" s="265"/>
      <c r="FX126" s="265"/>
      <c r="FY126" s="265"/>
      <c r="FZ126" s="265"/>
      <c r="GA126" s="265"/>
      <c r="GB126" s="265"/>
      <c r="GC126" s="265"/>
      <c r="GD126" s="265"/>
      <c r="GE126" s="265"/>
      <c r="GF126" s="265"/>
      <c r="GG126" s="265"/>
      <c r="GH126" s="265"/>
      <c r="GI126" s="265"/>
      <c r="GJ126" s="265"/>
      <c r="GK126" s="265"/>
      <c r="GL126" s="265"/>
      <c r="GM126" s="265"/>
      <c r="GN126" s="265"/>
      <c r="GO126" s="265"/>
      <c r="GP126" s="265"/>
      <c r="GQ126" s="265"/>
      <c r="GR126" s="265"/>
      <c r="GS126" s="265"/>
      <c r="GT126" s="265"/>
      <c r="GU126" s="265"/>
      <c r="GV126" s="265"/>
      <c r="GW126" s="265"/>
      <c r="GX126" s="265"/>
      <c r="GY126" s="265"/>
      <c r="GZ126" s="265"/>
      <c r="HA126" s="265"/>
      <c r="HB126" s="265"/>
      <c r="HC126" s="265"/>
      <c r="HD126" s="265"/>
      <c r="HE126" s="265"/>
      <c r="HF126" s="265"/>
      <c r="HG126" s="265"/>
      <c r="HH126" s="265"/>
      <c r="HI126" s="265"/>
      <c r="HJ126" s="265"/>
      <c r="HK126" s="265"/>
      <c r="HL126" s="265"/>
      <c r="HM126" s="265"/>
      <c r="HN126" s="265"/>
      <c r="HO126" s="265"/>
      <c r="HP126" s="265"/>
      <c r="HQ126" s="265"/>
      <c r="HR126" s="265"/>
      <c r="HS126" s="265"/>
      <c r="HT126" s="265"/>
      <c r="HU126" s="265"/>
      <c r="HV126" s="265"/>
      <c r="HW126" s="265"/>
      <c r="HX126" s="265"/>
      <c r="HY126" s="265"/>
      <c r="HZ126" s="265"/>
      <c r="IA126" s="265"/>
      <c r="IB126" s="265"/>
      <c r="IC126" s="265"/>
      <c r="ID126" s="265"/>
      <c r="IE126" s="265"/>
      <c r="IF126" s="265"/>
      <c r="IG126" s="265"/>
      <c r="IH126" s="265"/>
      <c r="II126" s="265"/>
      <c r="IJ126" s="265"/>
      <c r="IK126" s="265"/>
      <c r="IL126" s="265"/>
      <c r="IM126" s="265"/>
      <c r="IN126" s="265"/>
      <c r="IO126" s="265"/>
      <c r="IP126" s="265"/>
      <c r="IQ126" s="265"/>
      <c r="IR126" s="265"/>
      <c r="IS126" s="265"/>
      <c r="IT126" s="265"/>
      <c r="IU126" s="265"/>
      <c r="IV126" s="265"/>
    </row>
    <row r="127" spans="1:256" s="469" customFormat="1" ht="15" customHeight="1">
      <c r="A127" s="270"/>
      <c r="B127" s="270"/>
      <c r="C127" s="270"/>
      <c r="D127" s="461"/>
      <c r="E127" s="461"/>
      <c r="F127" s="461"/>
      <c r="G127" s="267"/>
      <c r="H127" s="267"/>
      <c r="I127" s="265"/>
      <c r="J127" s="266"/>
      <c r="K127" s="265"/>
      <c r="L127" s="265"/>
      <c r="M127" s="266"/>
      <c r="N127" s="265"/>
      <c r="O127" s="265"/>
      <c r="P127" s="265"/>
      <c r="Q127" s="265"/>
      <c r="R127" s="265"/>
      <c r="S127" s="265"/>
      <c r="T127" s="265"/>
      <c r="U127" s="265"/>
      <c r="V127" s="265"/>
      <c r="W127" s="265"/>
      <c r="X127" s="265"/>
      <c r="Y127" s="265"/>
      <c r="Z127" s="265"/>
      <c r="AA127" s="265"/>
      <c r="AB127" s="265"/>
      <c r="AC127" s="265"/>
      <c r="AD127" s="265"/>
      <c r="AE127" s="265"/>
      <c r="AF127" s="265"/>
      <c r="AG127" s="265"/>
      <c r="AH127" s="265"/>
      <c r="AI127" s="265"/>
      <c r="AJ127" s="265"/>
      <c r="AK127" s="265"/>
      <c r="AL127" s="265"/>
      <c r="AM127" s="265"/>
      <c r="AN127" s="265"/>
      <c r="AO127" s="265"/>
      <c r="AP127" s="265"/>
      <c r="AQ127" s="265"/>
      <c r="AR127" s="265"/>
      <c r="AS127" s="265"/>
      <c r="AT127" s="265"/>
      <c r="AU127" s="265"/>
      <c r="AV127" s="265"/>
      <c r="AW127" s="265"/>
      <c r="AX127" s="265"/>
      <c r="AY127" s="265"/>
      <c r="AZ127" s="265"/>
      <c r="BA127" s="265"/>
      <c r="BB127" s="265"/>
      <c r="BC127" s="265"/>
      <c r="BD127" s="265"/>
      <c r="BE127" s="265"/>
      <c r="BF127" s="265"/>
      <c r="BG127" s="265"/>
      <c r="BH127" s="265"/>
      <c r="BI127" s="265"/>
      <c r="BJ127" s="265"/>
      <c r="BK127" s="265"/>
      <c r="BL127" s="265"/>
      <c r="BM127" s="265"/>
      <c r="BN127" s="265"/>
      <c r="BO127" s="265"/>
      <c r="BP127" s="265"/>
      <c r="BQ127" s="265"/>
      <c r="BR127" s="265"/>
      <c r="BS127" s="265"/>
      <c r="BT127" s="265"/>
      <c r="BU127" s="265"/>
      <c r="BV127" s="265"/>
      <c r="BW127" s="265"/>
      <c r="BX127" s="265"/>
      <c r="BY127" s="265"/>
      <c r="BZ127" s="265"/>
      <c r="CA127" s="265"/>
      <c r="CB127" s="265"/>
      <c r="CC127" s="265"/>
      <c r="CD127" s="265"/>
      <c r="CE127" s="265"/>
      <c r="CF127" s="265"/>
      <c r="CG127" s="265"/>
      <c r="CH127" s="265"/>
      <c r="CI127" s="265"/>
      <c r="CJ127" s="265"/>
      <c r="CK127" s="265"/>
      <c r="CL127" s="265"/>
      <c r="CM127" s="265"/>
      <c r="CN127" s="265"/>
      <c r="CO127" s="265"/>
      <c r="CP127" s="265"/>
      <c r="CQ127" s="265"/>
      <c r="CR127" s="265"/>
      <c r="CS127" s="265"/>
      <c r="CT127" s="265"/>
      <c r="CU127" s="265"/>
      <c r="CV127" s="265"/>
      <c r="CW127" s="265"/>
      <c r="CX127" s="265"/>
      <c r="CY127" s="265"/>
      <c r="CZ127" s="265"/>
      <c r="DA127" s="265"/>
      <c r="DB127" s="265"/>
      <c r="DC127" s="265"/>
      <c r="DD127" s="265"/>
      <c r="DE127" s="265"/>
      <c r="DF127" s="265"/>
      <c r="DG127" s="265"/>
      <c r="DH127" s="265"/>
      <c r="DI127" s="265"/>
      <c r="DJ127" s="265"/>
      <c r="DK127" s="265"/>
      <c r="DL127" s="265"/>
      <c r="DM127" s="265"/>
      <c r="DN127" s="265"/>
      <c r="DO127" s="265"/>
      <c r="DP127" s="265"/>
      <c r="DQ127" s="265"/>
      <c r="DR127" s="265"/>
      <c r="DS127" s="265"/>
      <c r="DT127" s="265"/>
      <c r="DU127" s="265"/>
      <c r="DV127" s="265"/>
      <c r="DW127" s="265"/>
      <c r="DX127" s="265"/>
      <c r="DY127" s="265"/>
      <c r="DZ127" s="265"/>
      <c r="EA127" s="265"/>
      <c r="EB127" s="265"/>
      <c r="EC127" s="265"/>
      <c r="ED127" s="265"/>
      <c r="EE127" s="265"/>
      <c r="EF127" s="265"/>
      <c r="EG127" s="265"/>
      <c r="EH127" s="265"/>
      <c r="EI127" s="265"/>
      <c r="EJ127" s="265"/>
      <c r="EK127" s="265"/>
      <c r="EL127" s="265"/>
      <c r="EM127" s="265"/>
      <c r="EN127" s="265"/>
      <c r="EO127" s="265"/>
      <c r="EP127" s="265"/>
      <c r="EQ127" s="265"/>
      <c r="ER127" s="265"/>
      <c r="ES127" s="265"/>
      <c r="ET127" s="265"/>
      <c r="EU127" s="265"/>
      <c r="EV127" s="265"/>
      <c r="EW127" s="265"/>
      <c r="EX127" s="265"/>
      <c r="EY127" s="265"/>
      <c r="EZ127" s="265"/>
      <c r="FA127" s="265"/>
      <c r="FB127" s="265"/>
      <c r="FC127" s="265"/>
      <c r="FD127" s="265"/>
      <c r="FE127" s="265"/>
      <c r="FF127" s="265"/>
      <c r="FG127" s="265"/>
      <c r="FH127" s="265"/>
      <c r="FI127" s="265"/>
      <c r="FJ127" s="265"/>
      <c r="FK127" s="265"/>
      <c r="FL127" s="265"/>
      <c r="FM127" s="265"/>
      <c r="FN127" s="265"/>
      <c r="FO127" s="265"/>
      <c r="FP127" s="265"/>
      <c r="FQ127" s="265"/>
      <c r="FR127" s="265"/>
      <c r="FS127" s="265"/>
      <c r="FT127" s="265"/>
      <c r="FU127" s="265"/>
      <c r="FV127" s="265"/>
      <c r="FW127" s="265"/>
      <c r="FX127" s="265"/>
      <c r="FY127" s="265"/>
      <c r="FZ127" s="265"/>
      <c r="GA127" s="265"/>
      <c r="GB127" s="265"/>
      <c r="GC127" s="265"/>
      <c r="GD127" s="265"/>
      <c r="GE127" s="265"/>
      <c r="GF127" s="265"/>
      <c r="GG127" s="265"/>
      <c r="GH127" s="265"/>
      <c r="GI127" s="265"/>
      <c r="GJ127" s="265"/>
      <c r="GK127" s="265"/>
      <c r="GL127" s="265"/>
      <c r="GM127" s="265"/>
      <c r="GN127" s="265"/>
      <c r="GO127" s="265"/>
      <c r="GP127" s="265"/>
      <c r="GQ127" s="265"/>
      <c r="GR127" s="265"/>
      <c r="GS127" s="265"/>
      <c r="GT127" s="265"/>
      <c r="GU127" s="265"/>
      <c r="GV127" s="265"/>
      <c r="GW127" s="265"/>
      <c r="GX127" s="265"/>
      <c r="GY127" s="265"/>
      <c r="GZ127" s="265"/>
      <c r="HA127" s="265"/>
      <c r="HB127" s="265"/>
      <c r="HC127" s="265"/>
      <c r="HD127" s="265"/>
      <c r="HE127" s="265"/>
      <c r="HF127" s="265"/>
      <c r="HG127" s="265"/>
      <c r="HH127" s="265"/>
      <c r="HI127" s="265"/>
      <c r="HJ127" s="265"/>
      <c r="HK127" s="265"/>
      <c r="HL127" s="265"/>
      <c r="HM127" s="265"/>
      <c r="HN127" s="265"/>
      <c r="HO127" s="265"/>
      <c r="HP127" s="265"/>
      <c r="HQ127" s="265"/>
      <c r="HR127" s="265"/>
      <c r="HS127" s="265"/>
      <c r="HT127" s="265"/>
      <c r="HU127" s="265"/>
      <c r="HV127" s="265"/>
      <c r="HW127" s="265"/>
      <c r="HX127" s="265"/>
      <c r="HY127" s="265"/>
      <c r="HZ127" s="265"/>
      <c r="IA127" s="265"/>
      <c r="IB127" s="265"/>
      <c r="IC127" s="265"/>
      <c r="ID127" s="265"/>
      <c r="IE127" s="265"/>
      <c r="IF127" s="265"/>
      <c r="IG127" s="265"/>
      <c r="IH127" s="265"/>
      <c r="II127" s="265"/>
      <c r="IJ127" s="265"/>
      <c r="IK127" s="265"/>
      <c r="IL127" s="265"/>
      <c r="IM127" s="265"/>
      <c r="IN127" s="265"/>
      <c r="IO127" s="265"/>
      <c r="IP127" s="265"/>
      <c r="IQ127" s="265"/>
      <c r="IR127" s="265"/>
      <c r="IS127" s="265"/>
      <c r="IT127" s="265"/>
      <c r="IU127" s="265"/>
      <c r="IV127" s="265"/>
    </row>
    <row r="128" spans="1:256" s="469" customFormat="1" ht="15" customHeight="1">
      <c r="A128" s="270"/>
      <c r="B128" s="270"/>
      <c r="C128" s="270"/>
      <c r="D128" s="461"/>
      <c r="E128" s="461"/>
      <c r="F128" s="461"/>
      <c r="G128" s="267"/>
      <c r="H128" s="267"/>
      <c r="I128" s="265"/>
      <c r="J128" s="266"/>
      <c r="K128" s="265"/>
      <c r="L128" s="265"/>
      <c r="M128" s="266"/>
      <c r="N128" s="265"/>
      <c r="O128" s="265"/>
      <c r="P128" s="265"/>
      <c r="Q128" s="265"/>
      <c r="R128" s="265"/>
      <c r="S128" s="265"/>
      <c r="T128" s="265"/>
      <c r="U128" s="265"/>
      <c r="V128" s="265"/>
      <c r="W128" s="265"/>
      <c r="X128" s="265"/>
      <c r="Y128" s="265"/>
      <c r="Z128" s="265"/>
      <c r="AA128" s="265"/>
      <c r="AB128" s="265"/>
      <c r="AC128" s="265"/>
      <c r="AD128" s="265"/>
      <c r="AE128" s="265"/>
      <c r="AF128" s="265"/>
      <c r="AG128" s="265"/>
      <c r="AH128" s="265"/>
      <c r="AI128" s="265"/>
      <c r="AJ128" s="265"/>
      <c r="AK128" s="265"/>
      <c r="AL128" s="265"/>
      <c r="AM128" s="265"/>
      <c r="AN128" s="265"/>
      <c r="AO128" s="265"/>
      <c r="AP128" s="265"/>
      <c r="AQ128" s="265"/>
      <c r="AR128" s="265"/>
      <c r="AS128" s="265"/>
      <c r="AT128" s="265"/>
      <c r="AU128" s="265"/>
      <c r="AV128" s="265"/>
      <c r="AW128" s="265"/>
      <c r="AX128" s="265"/>
      <c r="AY128" s="265"/>
      <c r="AZ128" s="265"/>
      <c r="BA128" s="265"/>
      <c r="BB128" s="265"/>
      <c r="BC128" s="265"/>
      <c r="BD128" s="265"/>
      <c r="BE128" s="265"/>
      <c r="BF128" s="265"/>
      <c r="BG128" s="265"/>
      <c r="BH128" s="265"/>
      <c r="BI128" s="265"/>
      <c r="BJ128" s="265"/>
      <c r="BK128" s="265"/>
      <c r="BL128" s="265"/>
      <c r="BM128" s="265"/>
      <c r="BN128" s="265"/>
      <c r="BO128" s="265"/>
      <c r="BP128" s="265"/>
      <c r="BQ128" s="265"/>
      <c r="BR128" s="265"/>
      <c r="BS128" s="265"/>
      <c r="BT128" s="265"/>
      <c r="BU128" s="265"/>
      <c r="BV128" s="265"/>
      <c r="BW128" s="265"/>
      <c r="BX128" s="265"/>
      <c r="BY128" s="265"/>
      <c r="BZ128" s="265"/>
      <c r="CA128" s="265"/>
      <c r="CB128" s="265"/>
      <c r="CC128" s="265"/>
      <c r="CD128" s="265"/>
      <c r="CE128" s="265"/>
      <c r="CF128" s="265"/>
      <c r="CG128" s="265"/>
      <c r="CH128" s="265"/>
      <c r="CI128" s="265"/>
      <c r="CJ128" s="265"/>
      <c r="CK128" s="265"/>
      <c r="CL128" s="265"/>
      <c r="CM128" s="265"/>
      <c r="CN128" s="265"/>
      <c r="CO128" s="265"/>
      <c r="CP128" s="265"/>
      <c r="CQ128" s="265"/>
      <c r="CR128" s="265"/>
      <c r="CS128" s="265"/>
      <c r="CT128" s="265"/>
      <c r="CU128" s="265"/>
      <c r="CV128" s="265"/>
      <c r="CW128" s="265"/>
      <c r="CX128" s="265"/>
      <c r="CY128" s="265"/>
      <c r="CZ128" s="265"/>
      <c r="DA128" s="265"/>
      <c r="DB128" s="265"/>
      <c r="DC128" s="265"/>
      <c r="DD128" s="265"/>
      <c r="DE128" s="265"/>
      <c r="DF128" s="265"/>
      <c r="DG128" s="265"/>
      <c r="DH128" s="265"/>
      <c r="DI128" s="265"/>
      <c r="DJ128" s="265"/>
      <c r="DK128" s="265"/>
      <c r="DL128" s="265"/>
      <c r="DM128" s="265"/>
      <c r="DN128" s="265"/>
      <c r="DO128" s="265"/>
      <c r="DP128" s="265"/>
      <c r="DQ128" s="265"/>
      <c r="DR128" s="265"/>
      <c r="DS128" s="265"/>
      <c r="DT128" s="265"/>
      <c r="DU128" s="265"/>
      <c r="DV128" s="265"/>
      <c r="DW128" s="265"/>
      <c r="DX128" s="265"/>
      <c r="DY128" s="265"/>
      <c r="DZ128" s="265"/>
      <c r="EA128" s="265"/>
      <c r="EB128" s="265"/>
      <c r="EC128" s="265"/>
      <c r="ED128" s="265"/>
      <c r="EE128" s="265"/>
      <c r="EF128" s="265"/>
      <c r="EG128" s="265"/>
      <c r="EH128" s="265"/>
      <c r="EI128" s="265"/>
      <c r="EJ128" s="265"/>
      <c r="EK128" s="265"/>
      <c r="EL128" s="265"/>
      <c r="EM128" s="265"/>
      <c r="EN128" s="265"/>
      <c r="EO128" s="265"/>
      <c r="EP128" s="265"/>
      <c r="EQ128" s="265"/>
      <c r="ER128" s="265"/>
      <c r="ES128" s="265"/>
      <c r="ET128" s="265"/>
      <c r="EU128" s="265"/>
      <c r="EV128" s="265"/>
      <c r="EW128" s="265"/>
      <c r="EX128" s="265"/>
      <c r="EY128" s="265"/>
      <c r="EZ128" s="265"/>
      <c r="FA128" s="265"/>
      <c r="FB128" s="265"/>
      <c r="FC128" s="265"/>
      <c r="FD128" s="265"/>
      <c r="FE128" s="265"/>
      <c r="FF128" s="265"/>
      <c r="FG128" s="265"/>
      <c r="FH128" s="265"/>
      <c r="FI128" s="265"/>
      <c r="FJ128" s="265"/>
      <c r="FK128" s="265"/>
      <c r="FL128" s="265"/>
      <c r="FM128" s="265"/>
      <c r="FN128" s="265"/>
      <c r="FO128" s="265"/>
      <c r="FP128" s="265"/>
      <c r="FQ128" s="265"/>
      <c r="FR128" s="265"/>
      <c r="FS128" s="265"/>
      <c r="FT128" s="265"/>
      <c r="FU128" s="265"/>
      <c r="FV128" s="265"/>
      <c r="FW128" s="265"/>
      <c r="FX128" s="265"/>
      <c r="FY128" s="265"/>
      <c r="FZ128" s="265"/>
      <c r="GA128" s="265"/>
      <c r="GB128" s="265"/>
      <c r="GC128" s="265"/>
      <c r="GD128" s="265"/>
      <c r="GE128" s="265"/>
      <c r="GF128" s="265"/>
      <c r="GG128" s="265"/>
      <c r="GH128" s="265"/>
      <c r="GI128" s="265"/>
      <c r="GJ128" s="265"/>
      <c r="GK128" s="265"/>
      <c r="GL128" s="265"/>
      <c r="GM128" s="265"/>
      <c r="GN128" s="265"/>
      <c r="GO128" s="265"/>
      <c r="GP128" s="265"/>
      <c r="GQ128" s="265"/>
      <c r="GR128" s="265"/>
      <c r="GS128" s="265"/>
      <c r="GT128" s="265"/>
      <c r="GU128" s="265"/>
      <c r="GV128" s="265"/>
      <c r="GW128" s="265"/>
      <c r="GX128" s="265"/>
      <c r="GY128" s="265"/>
      <c r="GZ128" s="265"/>
      <c r="HA128" s="265"/>
      <c r="HB128" s="265"/>
      <c r="HC128" s="265"/>
      <c r="HD128" s="265"/>
      <c r="HE128" s="265"/>
      <c r="HF128" s="265"/>
      <c r="HG128" s="265"/>
      <c r="HH128" s="265"/>
      <c r="HI128" s="265"/>
      <c r="HJ128" s="265"/>
      <c r="HK128" s="265"/>
      <c r="HL128" s="265"/>
      <c r="HM128" s="265"/>
      <c r="HN128" s="265"/>
      <c r="HO128" s="265"/>
      <c r="HP128" s="265"/>
      <c r="HQ128" s="265"/>
      <c r="HR128" s="265"/>
      <c r="HS128" s="265"/>
      <c r="HT128" s="265"/>
      <c r="HU128" s="265"/>
      <c r="HV128" s="265"/>
      <c r="HW128" s="265"/>
      <c r="HX128" s="265"/>
      <c r="HY128" s="265"/>
      <c r="HZ128" s="265"/>
      <c r="IA128" s="265"/>
      <c r="IB128" s="265"/>
      <c r="IC128" s="265"/>
      <c r="ID128" s="265"/>
      <c r="IE128" s="265"/>
      <c r="IF128" s="265"/>
      <c r="IG128" s="265"/>
      <c r="IH128" s="265"/>
      <c r="II128" s="265"/>
      <c r="IJ128" s="265"/>
      <c r="IK128" s="265"/>
      <c r="IL128" s="265"/>
      <c r="IM128" s="265"/>
      <c r="IN128" s="265"/>
      <c r="IO128" s="265"/>
      <c r="IP128" s="265"/>
      <c r="IQ128" s="265"/>
      <c r="IR128" s="265"/>
      <c r="IS128" s="265"/>
      <c r="IT128" s="265"/>
      <c r="IU128" s="265"/>
      <c r="IV128" s="265"/>
    </row>
    <row r="129" spans="1:256" s="469" customFormat="1" ht="15" customHeight="1">
      <c r="A129" s="270"/>
      <c r="B129" s="270"/>
      <c r="C129" s="270"/>
      <c r="D129" s="461"/>
      <c r="E129" s="461"/>
      <c r="F129" s="461"/>
      <c r="G129" s="267"/>
      <c r="H129" s="267"/>
      <c r="I129" s="265"/>
      <c r="J129" s="266"/>
      <c r="K129" s="265"/>
      <c r="L129" s="265"/>
      <c r="M129" s="266"/>
      <c r="N129" s="265"/>
      <c r="O129" s="265"/>
      <c r="P129" s="265"/>
      <c r="Q129" s="265"/>
      <c r="R129" s="265"/>
      <c r="S129" s="265"/>
      <c r="T129" s="265"/>
      <c r="U129" s="265"/>
      <c r="V129" s="265"/>
      <c r="W129" s="265"/>
      <c r="X129" s="265"/>
      <c r="Y129" s="265"/>
      <c r="Z129" s="265"/>
      <c r="AA129" s="265"/>
      <c r="AB129" s="265"/>
      <c r="AC129" s="265"/>
      <c r="AD129" s="265"/>
      <c r="AE129" s="265"/>
      <c r="AF129" s="265"/>
      <c r="AG129" s="265"/>
      <c r="AH129" s="265"/>
      <c r="AI129" s="265"/>
      <c r="AJ129" s="265"/>
      <c r="AK129" s="265"/>
      <c r="AL129" s="265"/>
      <c r="AM129" s="265"/>
      <c r="AN129" s="265"/>
      <c r="AO129" s="265"/>
      <c r="AP129" s="265"/>
      <c r="AQ129" s="265"/>
      <c r="AR129" s="265"/>
      <c r="AS129" s="265"/>
      <c r="AT129" s="265"/>
      <c r="AU129" s="265"/>
      <c r="AV129" s="265"/>
      <c r="AW129" s="265"/>
      <c r="AX129" s="265"/>
      <c r="AY129" s="265"/>
      <c r="AZ129" s="265"/>
      <c r="BA129" s="265"/>
      <c r="BB129" s="265"/>
      <c r="BC129" s="265"/>
      <c r="BD129" s="265"/>
      <c r="BE129" s="265"/>
      <c r="BF129" s="265"/>
      <c r="BG129" s="265"/>
      <c r="BH129" s="265"/>
      <c r="BI129" s="265"/>
      <c r="BJ129" s="265"/>
      <c r="BK129" s="265"/>
      <c r="BL129" s="265"/>
      <c r="BM129" s="265"/>
      <c r="BN129" s="265"/>
      <c r="BO129" s="265"/>
      <c r="BP129" s="265"/>
      <c r="BQ129" s="265"/>
      <c r="BR129" s="265"/>
      <c r="BS129" s="265"/>
      <c r="BT129" s="265"/>
      <c r="BU129" s="265"/>
      <c r="BV129" s="265"/>
      <c r="BW129" s="265"/>
      <c r="BX129" s="265"/>
      <c r="BY129" s="265"/>
      <c r="BZ129" s="265"/>
      <c r="CA129" s="265"/>
      <c r="CB129" s="265"/>
      <c r="CC129" s="265"/>
      <c r="CD129" s="265"/>
      <c r="CE129" s="265"/>
      <c r="CF129" s="265"/>
      <c r="CG129" s="265"/>
      <c r="CH129" s="265"/>
      <c r="CI129" s="265"/>
      <c r="CJ129" s="265"/>
      <c r="CK129" s="265"/>
      <c r="CL129" s="265"/>
      <c r="CM129" s="265"/>
      <c r="CN129" s="265"/>
      <c r="CO129" s="265"/>
      <c r="CP129" s="265"/>
      <c r="CQ129" s="265"/>
      <c r="CR129" s="265"/>
      <c r="CS129" s="265"/>
      <c r="CT129" s="265"/>
      <c r="CU129" s="265"/>
      <c r="CV129" s="265"/>
      <c r="CW129" s="265"/>
      <c r="CX129" s="265"/>
      <c r="CY129" s="265"/>
      <c r="CZ129" s="265"/>
      <c r="DA129" s="265"/>
      <c r="DB129" s="265"/>
      <c r="DC129" s="265"/>
      <c r="DD129" s="265"/>
      <c r="DE129" s="265"/>
      <c r="DF129" s="265"/>
      <c r="DG129" s="265"/>
      <c r="DH129" s="265"/>
      <c r="DI129" s="265"/>
      <c r="DJ129" s="265"/>
      <c r="DK129" s="265"/>
      <c r="DL129" s="265"/>
      <c r="DM129" s="265"/>
      <c r="DN129" s="265"/>
      <c r="DO129" s="265"/>
      <c r="DP129" s="265"/>
      <c r="DQ129" s="265"/>
      <c r="DR129" s="265"/>
      <c r="DS129" s="265"/>
      <c r="DT129" s="265"/>
      <c r="DU129" s="265"/>
      <c r="DV129" s="265"/>
      <c r="DW129" s="265"/>
      <c r="DX129" s="265"/>
      <c r="DY129" s="265"/>
      <c r="DZ129" s="265"/>
      <c r="EA129" s="265"/>
      <c r="EB129" s="265"/>
      <c r="EC129" s="265"/>
      <c r="ED129" s="265"/>
      <c r="EE129" s="265"/>
      <c r="EF129" s="265"/>
      <c r="EG129" s="265"/>
      <c r="EH129" s="265"/>
      <c r="EI129" s="265"/>
      <c r="EJ129" s="265"/>
      <c r="EK129" s="265"/>
      <c r="EL129" s="265"/>
      <c r="EM129" s="265"/>
      <c r="EN129" s="265"/>
      <c r="EO129" s="265"/>
      <c r="EP129" s="265"/>
      <c r="EQ129" s="265"/>
      <c r="ER129" s="265"/>
      <c r="ES129" s="265"/>
      <c r="ET129" s="265"/>
      <c r="EU129" s="265"/>
      <c r="EV129" s="265"/>
      <c r="EW129" s="265"/>
      <c r="EX129" s="265"/>
      <c r="EY129" s="265"/>
      <c r="EZ129" s="265"/>
      <c r="FA129" s="265"/>
      <c r="FB129" s="265"/>
      <c r="FC129" s="265"/>
      <c r="FD129" s="265"/>
      <c r="FE129" s="265"/>
      <c r="FF129" s="265"/>
      <c r="FG129" s="265"/>
      <c r="FH129" s="265"/>
      <c r="FI129" s="265"/>
      <c r="FJ129" s="265"/>
      <c r="FK129" s="265"/>
      <c r="FL129" s="265"/>
      <c r="FM129" s="265"/>
      <c r="FN129" s="265"/>
      <c r="FO129" s="265"/>
      <c r="FP129" s="265"/>
      <c r="FQ129" s="265"/>
      <c r="FR129" s="265"/>
      <c r="FS129" s="265"/>
      <c r="FT129" s="265"/>
      <c r="FU129" s="265"/>
      <c r="FV129" s="265"/>
      <c r="FW129" s="265"/>
      <c r="FX129" s="265"/>
      <c r="FY129" s="265"/>
      <c r="FZ129" s="265"/>
      <c r="GA129" s="265"/>
      <c r="GB129" s="265"/>
      <c r="GC129" s="265"/>
      <c r="GD129" s="265"/>
      <c r="GE129" s="265"/>
      <c r="GF129" s="265"/>
      <c r="GG129" s="265"/>
      <c r="GH129" s="265"/>
      <c r="GI129" s="265"/>
      <c r="GJ129" s="265"/>
      <c r="GK129" s="265"/>
      <c r="GL129" s="265"/>
      <c r="GM129" s="265"/>
      <c r="GN129" s="265"/>
      <c r="GO129" s="265"/>
      <c r="GP129" s="265"/>
      <c r="GQ129" s="265"/>
      <c r="GR129" s="265"/>
      <c r="GS129" s="265"/>
      <c r="GT129" s="265"/>
      <c r="GU129" s="265"/>
      <c r="GV129" s="265"/>
      <c r="GW129" s="265"/>
      <c r="GX129" s="265"/>
      <c r="GY129" s="265"/>
      <c r="GZ129" s="265"/>
      <c r="HA129" s="265"/>
      <c r="HB129" s="265"/>
      <c r="HC129" s="265"/>
      <c r="HD129" s="265"/>
      <c r="HE129" s="265"/>
      <c r="HF129" s="265"/>
      <c r="HG129" s="265"/>
      <c r="HH129" s="265"/>
      <c r="HI129" s="265"/>
      <c r="HJ129" s="265"/>
      <c r="HK129" s="265"/>
      <c r="HL129" s="265"/>
      <c r="HM129" s="265"/>
      <c r="HN129" s="265"/>
      <c r="HO129" s="265"/>
      <c r="HP129" s="265"/>
      <c r="HQ129" s="265"/>
      <c r="HR129" s="265"/>
      <c r="HS129" s="265"/>
      <c r="HT129" s="265"/>
      <c r="HU129" s="265"/>
      <c r="HV129" s="265"/>
      <c r="HW129" s="265"/>
      <c r="HX129" s="265"/>
      <c r="HY129" s="265"/>
      <c r="HZ129" s="265"/>
      <c r="IA129" s="265"/>
      <c r="IB129" s="265"/>
      <c r="IC129" s="265"/>
      <c r="ID129" s="265"/>
      <c r="IE129" s="265"/>
      <c r="IF129" s="265"/>
      <c r="IG129" s="265"/>
      <c r="IH129" s="265"/>
      <c r="II129" s="265"/>
      <c r="IJ129" s="265"/>
      <c r="IK129" s="265"/>
      <c r="IL129" s="265"/>
      <c r="IM129" s="265"/>
      <c r="IN129" s="265"/>
      <c r="IO129" s="265"/>
      <c r="IP129" s="265"/>
      <c r="IQ129" s="265"/>
      <c r="IR129" s="265"/>
      <c r="IS129" s="265"/>
      <c r="IT129" s="265"/>
      <c r="IU129" s="265"/>
      <c r="IV129" s="265"/>
    </row>
    <row r="130" spans="1:256" s="469" customFormat="1" ht="15" customHeight="1">
      <c r="A130" s="270"/>
      <c r="B130" s="270"/>
      <c r="C130" s="270"/>
      <c r="D130" s="461"/>
      <c r="E130" s="461"/>
      <c r="F130" s="461"/>
      <c r="G130" s="267"/>
      <c r="H130" s="267"/>
      <c r="I130" s="265"/>
      <c r="J130" s="266"/>
      <c r="K130" s="265"/>
      <c r="L130" s="265"/>
      <c r="M130" s="266"/>
      <c r="N130" s="265"/>
      <c r="O130" s="265"/>
      <c r="P130" s="265"/>
      <c r="Q130" s="265"/>
      <c r="R130" s="265"/>
      <c r="S130" s="265"/>
      <c r="T130" s="265"/>
      <c r="U130" s="265"/>
      <c r="V130" s="265"/>
      <c r="W130" s="265"/>
      <c r="X130" s="265"/>
      <c r="Y130" s="265"/>
      <c r="Z130" s="265"/>
      <c r="AA130" s="265"/>
      <c r="AB130" s="265"/>
      <c r="AC130" s="265"/>
      <c r="AD130" s="265"/>
      <c r="AE130" s="265"/>
      <c r="AF130" s="265"/>
      <c r="AG130" s="265"/>
      <c r="AH130" s="265"/>
      <c r="AI130" s="265"/>
      <c r="AJ130" s="265"/>
      <c r="AK130" s="265"/>
      <c r="AL130" s="265"/>
      <c r="AM130" s="265"/>
      <c r="AN130" s="265"/>
      <c r="AO130" s="265"/>
      <c r="AP130" s="265"/>
      <c r="AQ130" s="265"/>
      <c r="AR130" s="265"/>
      <c r="AS130" s="265"/>
      <c r="AT130" s="265"/>
      <c r="AU130" s="265"/>
      <c r="AV130" s="265"/>
      <c r="AW130" s="265"/>
      <c r="AX130" s="265"/>
      <c r="AY130" s="265"/>
      <c r="AZ130" s="265"/>
      <c r="BA130" s="265"/>
      <c r="BB130" s="265"/>
      <c r="BC130" s="265"/>
      <c r="BD130" s="265"/>
      <c r="BE130" s="265"/>
      <c r="BF130" s="265"/>
      <c r="BG130" s="265"/>
      <c r="BH130" s="265"/>
      <c r="BI130" s="265"/>
      <c r="BJ130" s="265"/>
      <c r="BK130" s="265"/>
      <c r="BL130" s="265"/>
      <c r="BM130" s="265"/>
      <c r="BN130" s="265"/>
      <c r="BO130" s="265"/>
      <c r="BP130" s="265"/>
      <c r="BQ130" s="265"/>
      <c r="BR130" s="265"/>
      <c r="BS130" s="265"/>
      <c r="BT130" s="265"/>
      <c r="BU130" s="265"/>
      <c r="BV130" s="265"/>
      <c r="BW130" s="265"/>
      <c r="BX130" s="265"/>
      <c r="BY130" s="265"/>
      <c r="BZ130" s="265"/>
      <c r="CA130" s="265"/>
      <c r="CB130" s="265"/>
      <c r="CC130" s="265"/>
      <c r="CD130" s="265"/>
      <c r="CE130" s="265"/>
      <c r="CF130" s="265"/>
      <c r="CG130" s="265"/>
      <c r="CH130" s="265"/>
      <c r="CI130" s="265"/>
      <c r="CJ130" s="265"/>
      <c r="CK130" s="265"/>
      <c r="CL130" s="265"/>
      <c r="CM130" s="265"/>
      <c r="CN130" s="265"/>
      <c r="CO130" s="265"/>
      <c r="CP130" s="265"/>
      <c r="CQ130" s="265"/>
      <c r="CR130" s="265"/>
      <c r="CS130" s="265"/>
      <c r="CT130" s="265"/>
      <c r="CU130" s="265"/>
      <c r="CV130" s="265"/>
      <c r="CW130" s="265"/>
      <c r="CX130" s="265"/>
      <c r="CY130" s="265"/>
      <c r="CZ130" s="265"/>
      <c r="DA130" s="265"/>
      <c r="DB130" s="265"/>
      <c r="DC130" s="265"/>
      <c r="DD130" s="265"/>
      <c r="DE130" s="265"/>
      <c r="DF130" s="265"/>
      <c r="DG130" s="265"/>
      <c r="DH130" s="265"/>
      <c r="DI130" s="265"/>
      <c r="DJ130" s="265"/>
      <c r="DK130" s="265"/>
      <c r="DL130" s="265"/>
      <c r="DM130" s="265"/>
      <c r="DN130" s="265"/>
      <c r="DO130" s="265"/>
      <c r="DP130" s="265"/>
      <c r="DQ130" s="265"/>
      <c r="DR130" s="265"/>
      <c r="DS130" s="265"/>
      <c r="DT130" s="265"/>
      <c r="DU130" s="265"/>
      <c r="DV130" s="265"/>
      <c r="DW130" s="265"/>
      <c r="DX130" s="265"/>
      <c r="DY130" s="265"/>
      <c r="DZ130" s="265"/>
      <c r="EA130" s="265"/>
      <c r="EB130" s="265"/>
      <c r="EC130" s="265"/>
      <c r="ED130" s="265"/>
      <c r="EE130" s="265"/>
      <c r="EF130" s="265"/>
      <c r="EG130" s="265"/>
      <c r="EH130" s="265"/>
      <c r="EI130" s="265"/>
      <c r="EJ130" s="265"/>
      <c r="EK130" s="265"/>
      <c r="EL130" s="265"/>
      <c r="EM130" s="265"/>
      <c r="EN130" s="265"/>
      <c r="EO130" s="265"/>
      <c r="EP130" s="265"/>
      <c r="EQ130" s="265"/>
      <c r="ER130" s="265"/>
      <c r="ES130" s="265"/>
      <c r="ET130" s="265"/>
      <c r="EU130" s="265"/>
      <c r="EV130" s="265"/>
      <c r="EW130" s="265"/>
      <c r="EX130" s="265"/>
      <c r="EY130" s="265"/>
      <c r="EZ130" s="265"/>
      <c r="FA130" s="265"/>
      <c r="FB130" s="265"/>
      <c r="FC130" s="265"/>
      <c r="FD130" s="265"/>
      <c r="FE130" s="265"/>
      <c r="FF130" s="265"/>
      <c r="FG130" s="265"/>
      <c r="FH130" s="265"/>
      <c r="FI130" s="265"/>
      <c r="FJ130" s="265"/>
      <c r="FK130" s="265"/>
      <c r="FL130" s="265"/>
      <c r="FM130" s="265"/>
      <c r="FN130" s="265"/>
      <c r="FO130" s="265"/>
      <c r="FP130" s="265"/>
      <c r="FQ130" s="265"/>
      <c r="FR130" s="265"/>
      <c r="FS130" s="265"/>
      <c r="FT130" s="265"/>
      <c r="FU130" s="265"/>
      <c r="FV130" s="265"/>
      <c r="FW130" s="265"/>
      <c r="FX130" s="265"/>
      <c r="FY130" s="265"/>
      <c r="FZ130" s="265"/>
      <c r="GA130" s="265"/>
      <c r="GB130" s="265"/>
      <c r="GC130" s="265"/>
      <c r="GD130" s="265"/>
      <c r="GE130" s="265"/>
      <c r="GF130" s="265"/>
      <c r="GG130" s="265"/>
      <c r="GH130" s="265"/>
      <c r="GI130" s="265"/>
      <c r="GJ130" s="265"/>
      <c r="GK130" s="265"/>
      <c r="GL130" s="265"/>
      <c r="GM130" s="265"/>
      <c r="GN130" s="265"/>
      <c r="GO130" s="265"/>
      <c r="GP130" s="265"/>
      <c r="GQ130" s="265"/>
      <c r="GR130" s="265"/>
      <c r="GS130" s="265"/>
      <c r="GT130" s="265"/>
      <c r="GU130" s="265"/>
      <c r="GV130" s="265"/>
      <c r="GW130" s="265"/>
      <c r="GX130" s="265"/>
      <c r="GY130" s="265"/>
      <c r="GZ130" s="265"/>
      <c r="HA130" s="265"/>
      <c r="HB130" s="265"/>
      <c r="HC130" s="265"/>
      <c r="HD130" s="265"/>
      <c r="HE130" s="265"/>
      <c r="HF130" s="265"/>
      <c r="HG130" s="265"/>
      <c r="HH130" s="265"/>
      <c r="HI130" s="265"/>
      <c r="HJ130" s="265"/>
      <c r="HK130" s="265"/>
      <c r="HL130" s="265"/>
      <c r="HM130" s="265"/>
      <c r="HN130" s="265"/>
      <c r="HO130" s="265"/>
      <c r="HP130" s="265"/>
      <c r="HQ130" s="265"/>
      <c r="HR130" s="265"/>
      <c r="HS130" s="265"/>
      <c r="HT130" s="265"/>
      <c r="HU130" s="265"/>
      <c r="HV130" s="265"/>
      <c r="HW130" s="265"/>
      <c r="HX130" s="265"/>
      <c r="HY130" s="265"/>
      <c r="HZ130" s="265"/>
      <c r="IA130" s="265"/>
      <c r="IB130" s="265"/>
      <c r="IC130" s="265"/>
      <c r="ID130" s="265"/>
      <c r="IE130" s="265"/>
      <c r="IF130" s="265"/>
      <c r="IG130" s="265"/>
      <c r="IH130" s="265"/>
      <c r="II130" s="265"/>
      <c r="IJ130" s="265"/>
      <c r="IK130" s="265"/>
      <c r="IL130" s="265"/>
      <c r="IM130" s="265"/>
      <c r="IN130" s="265"/>
      <c r="IO130" s="265"/>
      <c r="IP130" s="265"/>
      <c r="IQ130" s="265"/>
      <c r="IR130" s="265"/>
      <c r="IS130" s="265"/>
      <c r="IT130" s="265"/>
      <c r="IU130" s="265"/>
      <c r="IV130" s="265"/>
    </row>
    <row r="131" spans="1:256" s="469" customFormat="1" ht="15" customHeight="1">
      <c r="A131" s="270"/>
      <c r="B131" s="270"/>
      <c r="C131" s="270"/>
      <c r="D131" s="461"/>
      <c r="E131" s="461"/>
      <c r="F131" s="461"/>
      <c r="G131" s="267"/>
      <c r="H131" s="267"/>
      <c r="I131" s="265"/>
      <c r="J131" s="266"/>
      <c r="K131" s="265"/>
      <c r="L131" s="265"/>
      <c r="M131" s="266"/>
      <c r="N131" s="265"/>
      <c r="O131" s="265"/>
      <c r="P131" s="265"/>
      <c r="Q131" s="265"/>
      <c r="R131" s="265"/>
      <c r="S131" s="265"/>
      <c r="T131" s="265"/>
      <c r="U131" s="265"/>
      <c r="V131" s="265"/>
      <c r="W131" s="265"/>
      <c r="X131" s="265"/>
      <c r="Y131" s="265"/>
      <c r="Z131" s="265"/>
      <c r="AA131" s="265"/>
      <c r="AB131" s="265"/>
      <c r="AC131" s="265"/>
      <c r="AD131" s="265"/>
      <c r="AE131" s="265"/>
      <c r="AF131" s="265"/>
      <c r="AG131" s="265"/>
      <c r="AH131" s="265"/>
      <c r="AI131" s="265"/>
      <c r="AJ131" s="265"/>
      <c r="AK131" s="265"/>
      <c r="AL131" s="265"/>
      <c r="AM131" s="265"/>
      <c r="AN131" s="265"/>
      <c r="AO131" s="265"/>
      <c r="AP131" s="265"/>
      <c r="AQ131" s="265"/>
      <c r="AR131" s="265"/>
      <c r="AS131" s="265"/>
      <c r="AT131" s="265"/>
      <c r="AU131" s="265"/>
      <c r="AV131" s="265"/>
      <c r="AW131" s="265"/>
      <c r="AX131" s="265"/>
      <c r="AY131" s="265"/>
      <c r="AZ131" s="265"/>
      <c r="BA131" s="265"/>
      <c r="BB131" s="265"/>
      <c r="BC131" s="265"/>
      <c r="BD131" s="265"/>
      <c r="BE131" s="265"/>
      <c r="BF131" s="265"/>
      <c r="BG131" s="265"/>
      <c r="BH131" s="265"/>
      <c r="BI131" s="265"/>
      <c r="BJ131" s="265"/>
      <c r="BK131" s="265"/>
      <c r="BL131" s="265"/>
      <c r="BM131" s="265"/>
      <c r="BN131" s="265"/>
      <c r="BO131" s="265"/>
      <c r="BP131" s="265"/>
      <c r="BQ131" s="265"/>
      <c r="BR131" s="265"/>
      <c r="BS131" s="265"/>
      <c r="BT131" s="265"/>
      <c r="BU131" s="265"/>
      <c r="BV131" s="265"/>
      <c r="BW131" s="265"/>
      <c r="BX131" s="265"/>
      <c r="BY131" s="265"/>
      <c r="BZ131" s="265"/>
      <c r="CA131" s="265"/>
      <c r="CB131" s="265"/>
      <c r="CC131" s="265"/>
      <c r="CD131" s="265"/>
      <c r="CE131" s="265"/>
      <c r="CF131" s="265"/>
      <c r="CG131" s="265"/>
      <c r="CH131" s="265"/>
      <c r="CI131" s="265"/>
      <c r="CJ131" s="265"/>
      <c r="CK131" s="265"/>
      <c r="CL131" s="265"/>
      <c r="CM131" s="265"/>
      <c r="CN131" s="265"/>
      <c r="CO131" s="265"/>
      <c r="CP131" s="265"/>
      <c r="CQ131" s="265"/>
      <c r="CR131" s="265"/>
      <c r="CS131" s="265"/>
      <c r="CT131" s="265"/>
      <c r="CU131" s="265"/>
      <c r="CV131" s="265"/>
      <c r="CW131" s="265"/>
      <c r="CX131" s="265"/>
      <c r="CY131" s="265"/>
      <c r="CZ131" s="265"/>
      <c r="DA131" s="265"/>
      <c r="DB131" s="265"/>
      <c r="DC131" s="265"/>
      <c r="DD131" s="265"/>
      <c r="DE131" s="265"/>
      <c r="DF131" s="265"/>
      <c r="DG131" s="265"/>
      <c r="DH131" s="265"/>
      <c r="DI131" s="265"/>
      <c r="DJ131" s="265"/>
      <c r="DK131" s="265"/>
      <c r="DL131" s="265"/>
      <c r="DM131" s="265"/>
      <c r="DN131" s="265"/>
      <c r="DO131" s="265"/>
      <c r="DP131" s="265"/>
      <c r="DQ131" s="265"/>
      <c r="DR131" s="265"/>
      <c r="DS131" s="265"/>
      <c r="DT131" s="265"/>
      <c r="DU131" s="265"/>
      <c r="DV131" s="265"/>
      <c r="DW131" s="265"/>
      <c r="DX131" s="265"/>
      <c r="DY131" s="265"/>
      <c r="DZ131" s="265"/>
      <c r="EA131" s="265"/>
      <c r="EB131" s="265"/>
      <c r="EC131" s="265"/>
      <c r="ED131" s="265"/>
      <c r="EE131" s="265"/>
      <c r="EF131" s="265"/>
      <c r="EG131" s="265"/>
      <c r="EH131" s="265"/>
      <c r="EI131" s="265"/>
      <c r="EJ131" s="265"/>
      <c r="EK131" s="265"/>
      <c r="EL131" s="265"/>
      <c r="EM131" s="265"/>
      <c r="EN131" s="265"/>
      <c r="EO131" s="265"/>
      <c r="EP131" s="265"/>
      <c r="EQ131" s="265"/>
      <c r="ER131" s="265"/>
      <c r="ES131" s="265"/>
      <c r="ET131" s="265"/>
      <c r="EU131" s="265"/>
      <c r="EV131" s="265"/>
      <c r="EW131" s="265"/>
      <c r="EX131" s="265"/>
      <c r="EY131" s="265"/>
      <c r="EZ131" s="265"/>
      <c r="FA131" s="265"/>
      <c r="FB131" s="265"/>
      <c r="FC131" s="265"/>
      <c r="FD131" s="265"/>
      <c r="FE131" s="265"/>
      <c r="FF131" s="265"/>
      <c r="FG131" s="265"/>
      <c r="FH131" s="265"/>
      <c r="FI131" s="265"/>
      <c r="FJ131" s="265"/>
      <c r="FK131" s="265"/>
      <c r="FL131" s="265"/>
      <c r="FM131" s="265"/>
      <c r="FN131" s="265"/>
      <c r="FO131" s="265"/>
      <c r="FP131" s="265"/>
      <c r="FQ131" s="265"/>
      <c r="FR131" s="265"/>
      <c r="FS131" s="265"/>
      <c r="FT131" s="265"/>
      <c r="FU131" s="265"/>
      <c r="FV131" s="265"/>
      <c r="FW131" s="265"/>
      <c r="FX131" s="265"/>
      <c r="FY131" s="265"/>
      <c r="FZ131" s="265"/>
      <c r="GA131" s="265"/>
      <c r="GB131" s="265"/>
      <c r="GC131" s="265"/>
      <c r="GD131" s="265"/>
      <c r="GE131" s="265"/>
      <c r="GF131" s="265"/>
      <c r="GG131" s="265"/>
      <c r="GH131" s="265"/>
      <c r="GI131" s="265"/>
      <c r="GJ131" s="265"/>
      <c r="GK131" s="265"/>
      <c r="GL131" s="265"/>
      <c r="GM131" s="265"/>
      <c r="GN131" s="265"/>
      <c r="GO131" s="265"/>
      <c r="GP131" s="265"/>
      <c r="GQ131" s="265"/>
      <c r="GR131" s="265"/>
      <c r="GS131" s="265"/>
      <c r="GT131" s="265"/>
      <c r="GU131" s="265"/>
      <c r="GV131" s="265"/>
      <c r="GW131" s="265"/>
      <c r="GX131" s="265"/>
      <c r="GY131" s="265"/>
      <c r="GZ131" s="265"/>
      <c r="HA131" s="265"/>
      <c r="HB131" s="265"/>
      <c r="HC131" s="265"/>
      <c r="HD131" s="265"/>
      <c r="HE131" s="265"/>
      <c r="HF131" s="265"/>
      <c r="HG131" s="265"/>
      <c r="HH131" s="265"/>
      <c r="HI131" s="265"/>
      <c r="HJ131" s="265"/>
      <c r="HK131" s="265"/>
      <c r="HL131" s="265"/>
      <c r="HM131" s="265"/>
      <c r="HN131" s="265"/>
      <c r="HO131" s="265"/>
      <c r="HP131" s="265"/>
      <c r="HQ131" s="265"/>
      <c r="HR131" s="265"/>
      <c r="HS131" s="265"/>
      <c r="HT131" s="265"/>
      <c r="HU131" s="265"/>
      <c r="HV131" s="265"/>
      <c r="HW131" s="265"/>
      <c r="HX131" s="265"/>
      <c r="HY131" s="265"/>
      <c r="HZ131" s="265"/>
      <c r="IA131" s="265"/>
      <c r="IB131" s="265"/>
      <c r="IC131" s="265"/>
      <c r="ID131" s="265"/>
      <c r="IE131" s="265"/>
      <c r="IF131" s="265"/>
      <c r="IG131" s="265"/>
      <c r="IH131" s="265"/>
      <c r="II131" s="265"/>
      <c r="IJ131" s="265"/>
      <c r="IK131" s="265"/>
      <c r="IL131" s="265"/>
      <c r="IM131" s="265"/>
      <c r="IN131" s="265"/>
      <c r="IO131" s="265"/>
      <c r="IP131" s="265"/>
      <c r="IQ131" s="265"/>
      <c r="IR131" s="265"/>
      <c r="IS131" s="265"/>
      <c r="IT131" s="265"/>
      <c r="IU131" s="265"/>
      <c r="IV131" s="265"/>
    </row>
    <row r="132" spans="1:256" s="469" customFormat="1" ht="15" customHeight="1">
      <c r="A132" s="270"/>
      <c r="B132" s="270"/>
      <c r="C132" s="270"/>
      <c r="D132" s="461"/>
      <c r="E132" s="461"/>
      <c r="F132" s="461"/>
      <c r="G132" s="267"/>
      <c r="H132" s="267"/>
      <c r="I132" s="265"/>
      <c r="J132" s="266"/>
      <c r="K132" s="265"/>
      <c r="L132" s="265"/>
      <c r="M132" s="266"/>
      <c r="N132" s="265"/>
      <c r="O132" s="265"/>
      <c r="P132" s="265"/>
      <c r="Q132" s="265"/>
      <c r="R132" s="265"/>
      <c r="S132" s="265"/>
      <c r="T132" s="265"/>
      <c r="U132" s="265"/>
      <c r="V132" s="265"/>
      <c r="W132" s="265"/>
      <c r="X132" s="265"/>
      <c r="Y132" s="265"/>
      <c r="Z132" s="265"/>
      <c r="AA132" s="265"/>
      <c r="AB132" s="265"/>
      <c r="AC132" s="265"/>
      <c r="AD132" s="265"/>
      <c r="AE132" s="265"/>
      <c r="AF132" s="265"/>
      <c r="AG132" s="265"/>
      <c r="AH132" s="265"/>
      <c r="AI132" s="265"/>
      <c r="AJ132" s="265"/>
      <c r="AK132" s="265"/>
      <c r="AL132" s="265"/>
      <c r="AM132" s="265"/>
      <c r="AN132" s="265"/>
      <c r="AO132" s="265"/>
      <c r="AP132" s="265"/>
      <c r="AQ132" s="265"/>
      <c r="AR132" s="265"/>
      <c r="AS132" s="265"/>
      <c r="AT132" s="265"/>
      <c r="AU132" s="265"/>
      <c r="AV132" s="265"/>
      <c r="AW132" s="265"/>
      <c r="AX132" s="265"/>
      <c r="AY132" s="265"/>
      <c r="AZ132" s="265"/>
      <c r="BA132" s="265"/>
      <c r="BB132" s="265"/>
      <c r="BC132" s="265"/>
      <c r="BD132" s="265"/>
      <c r="BE132" s="265"/>
      <c r="BF132" s="265"/>
      <c r="BG132" s="265"/>
      <c r="BH132" s="265"/>
      <c r="BI132" s="265"/>
      <c r="BJ132" s="265"/>
      <c r="BK132" s="265"/>
      <c r="BL132" s="265"/>
      <c r="BM132" s="265"/>
      <c r="BN132" s="265"/>
      <c r="BO132" s="265"/>
      <c r="BP132" s="265"/>
      <c r="BQ132" s="265"/>
      <c r="BR132" s="265"/>
      <c r="BS132" s="265"/>
      <c r="BT132" s="265"/>
      <c r="BU132" s="265"/>
      <c r="BV132" s="265"/>
      <c r="BW132" s="265"/>
      <c r="BX132" s="265"/>
      <c r="BY132" s="265"/>
      <c r="BZ132" s="265"/>
      <c r="CA132" s="265"/>
      <c r="CB132" s="265"/>
      <c r="CC132" s="265"/>
      <c r="CD132" s="265"/>
      <c r="CE132" s="265"/>
      <c r="CF132" s="265"/>
      <c r="CG132" s="265"/>
      <c r="CH132" s="265"/>
      <c r="CI132" s="265"/>
      <c r="CJ132" s="265"/>
      <c r="CK132" s="265"/>
      <c r="CL132" s="265"/>
      <c r="CM132" s="265"/>
      <c r="CN132" s="265"/>
      <c r="CO132" s="265"/>
      <c r="CP132" s="265"/>
      <c r="CQ132" s="265"/>
      <c r="CR132" s="265"/>
      <c r="CS132" s="265"/>
      <c r="CT132" s="265"/>
      <c r="CU132" s="265"/>
      <c r="CV132" s="265"/>
      <c r="CW132" s="265"/>
      <c r="CX132" s="265"/>
      <c r="CY132" s="265"/>
      <c r="CZ132" s="265"/>
      <c r="DA132" s="265"/>
      <c r="DB132" s="265"/>
      <c r="DC132" s="265"/>
      <c r="DD132" s="265"/>
      <c r="DE132" s="265"/>
      <c r="DF132" s="265"/>
      <c r="DG132" s="265"/>
      <c r="DH132" s="265"/>
      <c r="DI132" s="265"/>
      <c r="DJ132" s="265"/>
      <c r="DK132" s="265"/>
      <c r="DL132" s="265"/>
      <c r="DM132" s="265"/>
      <c r="DN132" s="265"/>
      <c r="DO132" s="265"/>
      <c r="DP132" s="265"/>
      <c r="DQ132" s="265"/>
      <c r="DR132" s="265"/>
      <c r="DS132" s="265"/>
      <c r="DT132" s="265"/>
      <c r="DU132" s="265"/>
      <c r="DV132" s="265"/>
      <c r="DW132" s="265"/>
      <c r="DX132" s="265"/>
      <c r="DY132" s="265"/>
      <c r="DZ132" s="265"/>
      <c r="EA132" s="265"/>
      <c r="EB132" s="265"/>
      <c r="EC132" s="265"/>
      <c r="ED132" s="265"/>
      <c r="EE132" s="265"/>
      <c r="EF132" s="265"/>
      <c r="EG132" s="265"/>
      <c r="EH132" s="265"/>
      <c r="EI132" s="265"/>
      <c r="EJ132" s="265"/>
      <c r="EK132" s="265"/>
      <c r="EL132" s="265"/>
      <c r="EM132" s="265"/>
      <c r="EN132" s="265"/>
      <c r="EO132" s="265"/>
      <c r="EP132" s="265"/>
      <c r="EQ132" s="265"/>
      <c r="ER132" s="265"/>
      <c r="ES132" s="265"/>
      <c r="ET132" s="265"/>
      <c r="EU132" s="265"/>
      <c r="EV132" s="265"/>
      <c r="EW132" s="265"/>
      <c r="EX132" s="265"/>
      <c r="EY132" s="265"/>
      <c r="EZ132" s="265"/>
      <c r="FA132" s="265"/>
      <c r="FB132" s="265"/>
      <c r="FC132" s="265"/>
      <c r="FD132" s="265"/>
      <c r="FE132" s="265"/>
      <c r="FF132" s="265"/>
      <c r="FG132" s="265"/>
      <c r="FH132" s="265"/>
      <c r="FI132" s="265"/>
      <c r="FJ132" s="265"/>
      <c r="FK132" s="265"/>
      <c r="FL132" s="265"/>
      <c r="FM132" s="265"/>
      <c r="FN132" s="265"/>
      <c r="FO132" s="265"/>
      <c r="FP132" s="265"/>
      <c r="FQ132" s="265"/>
      <c r="FR132" s="265"/>
      <c r="FS132" s="265"/>
      <c r="FT132" s="265"/>
      <c r="FU132" s="265"/>
      <c r="FV132" s="265"/>
      <c r="FW132" s="265"/>
      <c r="FX132" s="265"/>
      <c r="FY132" s="265"/>
      <c r="FZ132" s="265"/>
      <c r="GA132" s="265"/>
      <c r="GB132" s="265"/>
      <c r="GC132" s="265"/>
      <c r="GD132" s="265"/>
      <c r="GE132" s="265"/>
      <c r="GF132" s="265"/>
      <c r="GG132" s="265"/>
      <c r="GH132" s="265"/>
      <c r="GI132" s="265"/>
      <c r="GJ132" s="265"/>
      <c r="GK132" s="265"/>
      <c r="GL132" s="265"/>
      <c r="GM132" s="265"/>
      <c r="GN132" s="265"/>
      <c r="GO132" s="265"/>
      <c r="GP132" s="265"/>
      <c r="GQ132" s="265"/>
      <c r="GR132" s="265"/>
      <c r="GS132" s="265"/>
      <c r="GT132" s="265"/>
      <c r="GU132" s="265"/>
      <c r="GV132" s="265"/>
      <c r="GW132" s="265"/>
      <c r="GX132" s="265"/>
      <c r="GY132" s="265"/>
      <c r="GZ132" s="265"/>
      <c r="HA132" s="265"/>
      <c r="HB132" s="265"/>
      <c r="HC132" s="265"/>
      <c r="HD132" s="265"/>
      <c r="HE132" s="265"/>
      <c r="HF132" s="265"/>
      <c r="HG132" s="265"/>
      <c r="HH132" s="265"/>
      <c r="HI132" s="265"/>
      <c r="HJ132" s="265"/>
      <c r="HK132" s="265"/>
      <c r="HL132" s="265"/>
      <c r="HM132" s="265"/>
      <c r="HN132" s="265"/>
      <c r="HO132" s="265"/>
      <c r="HP132" s="265"/>
      <c r="HQ132" s="265"/>
      <c r="HR132" s="265"/>
      <c r="HS132" s="265"/>
      <c r="HT132" s="265"/>
      <c r="HU132" s="265"/>
      <c r="HV132" s="265"/>
      <c r="HW132" s="265"/>
      <c r="HX132" s="265"/>
      <c r="HY132" s="265"/>
      <c r="HZ132" s="265"/>
      <c r="IA132" s="265"/>
      <c r="IB132" s="265"/>
      <c r="IC132" s="265"/>
      <c r="ID132" s="265"/>
      <c r="IE132" s="265"/>
      <c r="IF132" s="265"/>
      <c r="IG132" s="265"/>
      <c r="IH132" s="265"/>
      <c r="II132" s="265"/>
      <c r="IJ132" s="265"/>
      <c r="IK132" s="265"/>
      <c r="IL132" s="265"/>
      <c r="IM132" s="265"/>
      <c r="IN132" s="265"/>
      <c r="IO132" s="265"/>
      <c r="IP132" s="265"/>
      <c r="IQ132" s="265"/>
      <c r="IR132" s="265"/>
      <c r="IS132" s="265"/>
      <c r="IT132" s="265"/>
      <c r="IU132" s="265"/>
      <c r="IV132" s="265"/>
    </row>
    <row r="133" spans="1:256" s="469" customFormat="1" ht="15" customHeight="1">
      <c r="A133" s="270"/>
      <c r="B133" s="270"/>
      <c r="C133" s="270"/>
      <c r="D133" s="461"/>
      <c r="E133" s="461"/>
      <c r="F133" s="461"/>
      <c r="G133" s="267"/>
      <c r="H133" s="267"/>
      <c r="I133" s="265"/>
      <c r="J133" s="266"/>
      <c r="K133" s="265"/>
      <c r="L133" s="265"/>
      <c r="M133" s="266"/>
      <c r="N133" s="265"/>
      <c r="O133" s="265"/>
      <c r="P133" s="265"/>
      <c r="Q133" s="265"/>
      <c r="R133" s="265"/>
      <c r="S133" s="265"/>
      <c r="T133" s="265"/>
      <c r="U133" s="265"/>
      <c r="V133" s="265"/>
      <c r="W133" s="265"/>
      <c r="X133" s="265"/>
      <c r="Y133" s="265"/>
      <c r="Z133" s="265"/>
      <c r="AA133" s="265"/>
      <c r="AB133" s="265"/>
      <c r="AC133" s="265"/>
      <c r="AD133" s="265"/>
      <c r="AE133" s="265"/>
      <c r="AF133" s="265"/>
      <c r="AG133" s="265"/>
      <c r="AH133" s="265"/>
      <c r="AI133" s="265"/>
      <c r="AJ133" s="265"/>
      <c r="AK133" s="265"/>
      <c r="AL133" s="265"/>
      <c r="AM133" s="265"/>
      <c r="AN133" s="265"/>
      <c r="AO133" s="265"/>
      <c r="AP133" s="265"/>
      <c r="AQ133" s="265"/>
      <c r="AR133" s="265"/>
      <c r="AS133" s="265"/>
      <c r="AT133" s="265"/>
      <c r="AU133" s="265"/>
      <c r="AV133" s="265"/>
      <c r="AW133" s="265"/>
      <c r="AX133" s="265"/>
      <c r="AY133" s="265"/>
      <c r="AZ133" s="265"/>
      <c r="BA133" s="265"/>
      <c r="BB133" s="265"/>
      <c r="BC133" s="265"/>
      <c r="BD133" s="265"/>
      <c r="BE133" s="265"/>
      <c r="BF133" s="265"/>
      <c r="BG133" s="265"/>
      <c r="BH133" s="265"/>
      <c r="BI133" s="265"/>
      <c r="BJ133" s="265"/>
      <c r="BK133" s="265"/>
      <c r="BL133" s="265"/>
      <c r="BM133" s="265"/>
      <c r="BN133" s="265"/>
      <c r="BO133" s="265"/>
      <c r="BP133" s="265"/>
      <c r="BQ133" s="265"/>
      <c r="BR133" s="265"/>
      <c r="BS133" s="265"/>
      <c r="BT133" s="265"/>
      <c r="BU133" s="265"/>
      <c r="BV133" s="265"/>
      <c r="BW133" s="265"/>
      <c r="BX133" s="265"/>
      <c r="BY133" s="265"/>
      <c r="BZ133" s="265"/>
      <c r="CA133" s="265"/>
      <c r="CB133" s="265"/>
      <c r="CC133" s="265"/>
      <c r="CD133" s="265"/>
      <c r="CE133" s="265"/>
      <c r="CF133" s="265"/>
      <c r="CG133" s="265"/>
      <c r="CH133" s="265"/>
      <c r="CI133" s="265"/>
      <c r="CJ133" s="265"/>
      <c r="CK133" s="265"/>
      <c r="CL133" s="265"/>
      <c r="CM133" s="265"/>
      <c r="CN133" s="265"/>
      <c r="CO133" s="265"/>
      <c r="CP133" s="265"/>
      <c r="CQ133" s="265"/>
      <c r="CR133" s="265"/>
      <c r="CS133" s="265"/>
      <c r="CT133" s="265"/>
      <c r="CU133" s="265"/>
      <c r="CV133" s="265"/>
      <c r="CW133" s="265"/>
      <c r="CX133" s="265"/>
      <c r="CY133" s="265"/>
      <c r="CZ133" s="265"/>
      <c r="DA133" s="265"/>
      <c r="DB133" s="265"/>
      <c r="DC133" s="265"/>
      <c r="DD133" s="265"/>
      <c r="DE133" s="265"/>
      <c r="DF133" s="265"/>
      <c r="DG133" s="265"/>
      <c r="DH133" s="265"/>
      <c r="DI133" s="265"/>
      <c r="DJ133" s="265"/>
      <c r="DK133" s="265"/>
      <c r="DL133" s="265"/>
      <c r="DM133" s="265"/>
      <c r="DN133" s="265"/>
      <c r="DO133" s="265"/>
      <c r="DP133" s="265"/>
      <c r="DQ133" s="265"/>
      <c r="DR133" s="265"/>
      <c r="DS133" s="265"/>
      <c r="DT133" s="265"/>
      <c r="DU133" s="265"/>
      <c r="DV133" s="265"/>
      <c r="DW133" s="265"/>
      <c r="DX133" s="265"/>
      <c r="DY133" s="265"/>
      <c r="DZ133" s="265"/>
      <c r="EA133" s="265"/>
      <c r="EB133" s="265"/>
      <c r="EC133" s="265"/>
      <c r="ED133" s="265"/>
      <c r="EE133" s="265"/>
      <c r="EF133" s="265"/>
      <c r="EG133" s="265"/>
      <c r="EH133" s="265"/>
      <c r="EI133" s="265"/>
      <c r="EJ133" s="265"/>
      <c r="EK133" s="265"/>
      <c r="EL133" s="265"/>
      <c r="EM133" s="265"/>
      <c r="EN133" s="265"/>
      <c r="EO133" s="265"/>
      <c r="EP133" s="265"/>
      <c r="EQ133" s="265"/>
      <c r="ER133" s="265"/>
      <c r="ES133" s="265"/>
      <c r="ET133" s="265"/>
      <c r="EU133" s="265"/>
      <c r="EV133" s="265"/>
      <c r="EW133" s="265"/>
      <c r="EX133" s="265"/>
      <c r="EY133" s="265"/>
      <c r="EZ133" s="265"/>
      <c r="FA133" s="265"/>
      <c r="FB133" s="265"/>
      <c r="FC133" s="265"/>
      <c r="FD133" s="265"/>
      <c r="FE133" s="265"/>
      <c r="FF133" s="265"/>
      <c r="FG133" s="265"/>
      <c r="FH133" s="265"/>
      <c r="FI133" s="265"/>
      <c r="FJ133" s="265"/>
      <c r="FK133" s="265"/>
      <c r="FL133" s="265"/>
      <c r="FM133" s="265"/>
      <c r="FN133" s="265"/>
      <c r="FO133" s="265"/>
      <c r="FP133" s="265"/>
      <c r="FQ133" s="265"/>
      <c r="FR133" s="265"/>
      <c r="FS133" s="265"/>
      <c r="FT133" s="265"/>
      <c r="FU133" s="265"/>
      <c r="FV133" s="265"/>
      <c r="FW133" s="265"/>
      <c r="FX133" s="265"/>
      <c r="FY133" s="265"/>
      <c r="FZ133" s="265"/>
      <c r="GA133" s="265"/>
      <c r="GB133" s="265"/>
      <c r="GC133" s="265"/>
      <c r="GD133" s="265"/>
      <c r="GE133" s="265"/>
      <c r="GF133" s="265"/>
      <c r="GG133" s="265"/>
      <c r="GH133" s="265"/>
      <c r="GI133" s="265"/>
      <c r="GJ133" s="265"/>
      <c r="GK133" s="265"/>
      <c r="GL133" s="265"/>
      <c r="GM133" s="265"/>
      <c r="GN133" s="265"/>
      <c r="GO133" s="265"/>
      <c r="GP133" s="265"/>
      <c r="GQ133" s="265"/>
      <c r="GR133" s="265"/>
      <c r="GS133" s="265"/>
      <c r="GT133" s="265"/>
      <c r="GU133" s="265"/>
      <c r="GV133" s="265"/>
      <c r="GW133" s="265"/>
      <c r="GX133" s="265"/>
      <c r="GY133" s="265"/>
      <c r="GZ133" s="265"/>
      <c r="HA133" s="265"/>
      <c r="HB133" s="265"/>
      <c r="HC133" s="265"/>
      <c r="HD133" s="265"/>
      <c r="HE133" s="265"/>
      <c r="HF133" s="265"/>
      <c r="HG133" s="265"/>
      <c r="HH133" s="265"/>
      <c r="HI133" s="265"/>
      <c r="HJ133" s="265"/>
      <c r="HK133" s="265"/>
      <c r="HL133" s="265"/>
      <c r="HM133" s="265"/>
      <c r="HN133" s="265"/>
      <c r="HO133" s="265"/>
      <c r="HP133" s="265"/>
      <c r="HQ133" s="265"/>
      <c r="HR133" s="265"/>
      <c r="HS133" s="265"/>
      <c r="HT133" s="265"/>
      <c r="HU133" s="265"/>
      <c r="HV133" s="265"/>
      <c r="HW133" s="265"/>
      <c r="HX133" s="265"/>
      <c r="HY133" s="265"/>
      <c r="HZ133" s="265"/>
      <c r="IA133" s="265"/>
      <c r="IB133" s="265"/>
      <c r="IC133" s="265"/>
      <c r="ID133" s="265"/>
      <c r="IE133" s="265"/>
      <c r="IF133" s="265"/>
      <c r="IG133" s="265"/>
      <c r="IH133" s="265"/>
      <c r="II133" s="265"/>
      <c r="IJ133" s="265"/>
      <c r="IK133" s="265"/>
      <c r="IL133" s="265"/>
      <c r="IM133" s="265"/>
      <c r="IN133" s="265"/>
      <c r="IO133" s="265"/>
      <c r="IP133" s="265"/>
      <c r="IQ133" s="265"/>
      <c r="IR133" s="265"/>
      <c r="IS133" s="265"/>
      <c r="IT133" s="265"/>
      <c r="IU133" s="265"/>
      <c r="IV133" s="265"/>
    </row>
    <row r="134" spans="1:256" s="469" customFormat="1" ht="15" customHeight="1">
      <c r="A134" s="270"/>
      <c r="B134" s="270"/>
      <c r="C134" s="270"/>
      <c r="D134" s="461"/>
      <c r="E134" s="461"/>
      <c r="F134" s="461"/>
      <c r="G134" s="267"/>
      <c r="H134" s="267"/>
      <c r="I134" s="265"/>
      <c r="J134" s="266"/>
      <c r="K134" s="265"/>
      <c r="L134" s="265"/>
      <c r="M134" s="266"/>
      <c r="N134" s="265"/>
      <c r="O134" s="265"/>
      <c r="P134" s="265"/>
      <c r="Q134" s="265"/>
      <c r="R134" s="265"/>
      <c r="S134" s="265"/>
      <c r="T134" s="265"/>
      <c r="U134" s="265"/>
      <c r="V134" s="265"/>
      <c r="W134" s="265"/>
      <c r="X134" s="265"/>
      <c r="Y134" s="265"/>
      <c r="Z134" s="265"/>
      <c r="AA134" s="265"/>
      <c r="AB134" s="265"/>
      <c r="AC134" s="265"/>
      <c r="AD134" s="265"/>
      <c r="AE134" s="265"/>
      <c r="AF134" s="265"/>
      <c r="AG134" s="265"/>
      <c r="AH134" s="265"/>
      <c r="AI134" s="265"/>
      <c r="AJ134" s="265"/>
      <c r="AK134" s="265"/>
      <c r="AL134" s="265"/>
      <c r="AM134" s="265"/>
      <c r="AN134" s="265"/>
      <c r="AO134" s="265"/>
      <c r="AP134" s="265"/>
      <c r="AQ134" s="265"/>
      <c r="AR134" s="265"/>
      <c r="AS134" s="265"/>
      <c r="AT134" s="265"/>
      <c r="AU134" s="265"/>
      <c r="AV134" s="265"/>
      <c r="AW134" s="265"/>
      <c r="AX134" s="265"/>
      <c r="AY134" s="265"/>
      <c r="AZ134" s="265"/>
      <c r="BA134" s="265"/>
      <c r="BB134" s="265"/>
      <c r="BC134" s="265"/>
      <c r="BD134" s="265"/>
      <c r="BE134" s="265"/>
      <c r="BF134" s="265"/>
      <c r="BG134" s="265"/>
      <c r="BH134" s="265"/>
      <c r="BI134" s="265"/>
      <c r="BJ134" s="265"/>
      <c r="BK134" s="265"/>
      <c r="BL134" s="265"/>
      <c r="BM134" s="265"/>
      <c r="BN134" s="265"/>
      <c r="BO134" s="265"/>
      <c r="BP134" s="265"/>
      <c r="BQ134" s="265"/>
      <c r="BR134" s="265"/>
      <c r="BS134" s="265"/>
      <c r="BT134" s="265"/>
      <c r="BU134" s="265"/>
      <c r="BV134" s="265"/>
      <c r="BW134" s="265"/>
      <c r="BX134" s="265"/>
      <c r="BY134" s="265"/>
      <c r="BZ134" s="265"/>
      <c r="CA134" s="265"/>
      <c r="CB134" s="265"/>
      <c r="CC134" s="265"/>
      <c r="CD134" s="265"/>
      <c r="CE134" s="265"/>
      <c r="CF134" s="265"/>
      <c r="CG134" s="265"/>
      <c r="CH134" s="265"/>
      <c r="CI134" s="265"/>
      <c r="CJ134" s="265"/>
      <c r="CK134" s="265"/>
      <c r="CL134" s="265"/>
      <c r="CM134" s="265"/>
      <c r="CN134" s="265"/>
      <c r="CO134" s="265"/>
      <c r="CP134" s="265"/>
      <c r="CQ134" s="265"/>
      <c r="CR134" s="265"/>
      <c r="CS134" s="265"/>
      <c r="CT134" s="265"/>
      <c r="CU134" s="265"/>
      <c r="CV134" s="265"/>
      <c r="CW134" s="265"/>
      <c r="CX134" s="265"/>
      <c r="CY134" s="265"/>
      <c r="CZ134" s="265"/>
      <c r="DA134" s="265"/>
      <c r="DB134" s="265"/>
      <c r="DC134" s="265"/>
      <c r="DD134" s="265"/>
      <c r="DE134" s="265"/>
      <c r="DF134" s="265"/>
      <c r="DG134" s="265"/>
      <c r="DH134" s="265"/>
      <c r="DI134" s="265"/>
      <c r="DJ134" s="265"/>
      <c r="DK134" s="265"/>
      <c r="DL134" s="265"/>
      <c r="DM134" s="265"/>
      <c r="DN134" s="265"/>
      <c r="DO134" s="265"/>
      <c r="DP134" s="265"/>
      <c r="DQ134" s="265"/>
      <c r="DR134" s="265"/>
      <c r="DS134" s="265"/>
      <c r="DT134" s="265"/>
      <c r="DU134" s="265"/>
      <c r="DV134" s="265"/>
      <c r="DW134" s="265"/>
      <c r="DX134" s="265"/>
      <c r="DY134" s="265"/>
      <c r="DZ134" s="265"/>
      <c r="EA134" s="265"/>
      <c r="EB134" s="265"/>
      <c r="EC134" s="265"/>
      <c r="ED134" s="265"/>
      <c r="EE134" s="265"/>
      <c r="EF134" s="265"/>
      <c r="EG134" s="265"/>
      <c r="EH134" s="265"/>
      <c r="EI134" s="265"/>
      <c r="EJ134" s="265"/>
      <c r="EK134" s="265"/>
      <c r="EL134" s="265"/>
      <c r="EM134" s="265"/>
      <c r="EN134" s="265"/>
      <c r="EO134" s="265"/>
      <c r="EP134" s="265"/>
      <c r="EQ134" s="265"/>
      <c r="ER134" s="265"/>
      <c r="ES134" s="265"/>
      <c r="ET134" s="265"/>
      <c r="EU134" s="265"/>
      <c r="EV134" s="265"/>
      <c r="EW134" s="265"/>
      <c r="EX134" s="265"/>
      <c r="EY134" s="265"/>
      <c r="EZ134" s="265"/>
      <c r="FA134" s="265"/>
      <c r="FB134" s="265"/>
      <c r="FC134" s="265"/>
      <c r="FD134" s="265"/>
      <c r="FE134" s="265"/>
      <c r="FF134" s="265"/>
      <c r="FG134" s="265"/>
      <c r="FH134" s="265"/>
      <c r="FI134" s="265"/>
      <c r="FJ134" s="265"/>
      <c r="FK134" s="265"/>
      <c r="FL134" s="265"/>
      <c r="FM134" s="265"/>
      <c r="FN134" s="265"/>
      <c r="FO134" s="265"/>
      <c r="FP134" s="265"/>
      <c r="FQ134" s="265"/>
      <c r="FR134" s="265"/>
      <c r="FS134" s="265"/>
      <c r="FT134" s="265"/>
      <c r="FU134" s="265"/>
      <c r="FV134" s="265"/>
      <c r="FW134" s="265"/>
      <c r="FX134" s="265"/>
      <c r="FY134" s="265"/>
      <c r="FZ134" s="265"/>
      <c r="GA134" s="265"/>
      <c r="GB134" s="265"/>
      <c r="GC134" s="265"/>
      <c r="GD134" s="265"/>
      <c r="GE134" s="265"/>
      <c r="GF134" s="265"/>
      <c r="GG134" s="265"/>
      <c r="GH134" s="265"/>
      <c r="GI134" s="265"/>
      <c r="GJ134" s="265"/>
      <c r="GK134" s="265"/>
      <c r="GL134" s="265"/>
      <c r="GM134" s="265"/>
      <c r="GN134" s="265"/>
      <c r="GO134" s="265"/>
      <c r="GP134" s="265"/>
      <c r="GQ134" s="265"/>
      <c r="GR134" s="265"/>
      <c r="GS134" s="265"/>
      <c r="GT134" s="265"/>
      <c r="GU134" s="265"/>
      <c r="GV134" s="265"/>
      <c r="GW134" s="265"/>
      <c r="GX134" s="265"/>
      <c r="GY134" s="265"/>
      <c r="GZ134" s="265"/>
      <c r="HA134" s="265"/>
      <c r="HB134" s="265"/>
      <c r="HC134" s="265"/>
      <c r="HD134" s="265"/>
      <c r="HE134" s="265"/>
      <c r="HF134" s="265"/>
      <c r="HG134" s="265"/>
      <c r="HH134" s="265"/>
      <c r="HI134" s="265"/>
      <c r="HJ134" s="265"/>
      <c r="HK134" s="265"/>
      <c r="HL134" s="265"/>
      <c r="HM134" s="265"/>
      <c r="HN134" s="265"/>
      <c r="HO134" s="265"/>
      <c r="HP134" s="265"/>
      <c r="HQ134" s="265"/>
      <c r="HR134" s="265"/>
      <c r="HS134" s="265"/>
      <c r="HT134" s="265"/>
      <c r="HU134" s="265"/>
      <c r="HV134" s="265"/>
      <c r="HW134" s="265"/>
      <c r="HX134" s="265"/>
      <c r="HY134" s="265"/>
      <c r="HZ134" s="265"/>
      <c r="IA134" s="265"/>
      <c r="IB134" s="265"/>
      <c r="IC134" s="265"/>
      <c r="ID134" s="265"/>
      <c r="IE134" s="265"/>
      <c r="IF134" s="265"/>
      <c r="IG134" s="265"/>
      <c r="IH134" s="265"/>
      <c r="II134" s="265"/>
      <c r="IJ134" s="265"/>
      <c r="IK134" s="265"/>
      <c r="IL134" s="265"/>
      <c r="IM134" s="265"/>
      <c r="IN134" s="265"/>
      <c r="IO134" s="265"/>
      <c r="IP134" s="265"/>
      <c r="IQ134" s="265"/>
      <c r="IR134" s="265"/>
      <c r="IS134" s="265"/>
      <c r="IT134" s="265"/>
      <c r="IU134" s="265"/>
      <c r="IV134" s="265"/>
    </row>
    <row r="135" spans="1:256" s="469" customFormat="1" ht="15" customHeight="1">
      <c r="A135" s="270"/>
      <c r="B135" s="270"/>
      <c r="C135" s="270"/>
      <c r="D135" s="461"/>
      <c r="E135" s="461"/>
      <c r="F135" s="461"/>
      <c r="G135" s="267"/>
      <c r="H135" s="267"/>
      <c r="I135" s="265"/>
      <c r="J135" s="266"/>
      <c r="K135" s="265"/>
      <c r="L135" s="265"/>
      <c r="M135" s="266"/>
      <c r="N135" s="265"/>
      <c r="O135" s="265"/>
      <c r="P135" s="265"/>
      <c r="Q135" s="265"/>
      <c r="R135" s="265"/>
      <c r="S135" s="265"/>
      <c r="T135" s="265"/>
      <c r="U135" s="265"/>
      <c r="V135" s="265"/>
      <c r="W135" s="265"/>
      <c r="X135" s="265"/>
      <c r="Y135" s="265"/>
      <c r="Z135" s="265"/>
      <c r="AA135" s="265"/>
      <c r="AB135" s="265"/>
      <c r="AC135" s="265"/>
      <c r="AD135" s="265"/>
      <c r="AE135" s="265"/>
      <c r="AF135" s="265"/>
      <c r="AG135" s="265"/>
      <c r="AH135" s="265"/>
      <c r="AI135" s="265"/>
      <c r="AJ135" s="265"/>
      <c r="AK135" s="265"/>
      <c r="AL135" s="265"/>
      <c r="AM135" s="265"/>
      <c r="AN135" s="265"/>
      <c r="AO135" s="265"/>
      <c r="AP135" s="265"/>
      <c r="AQ135" s="265"/>
      <c r="AR135" s="265"/>
      <c r="AS135" s="265"/>
      <c r="AT135" s="265"/>
      <c r="AU135" s="265"/>
      <c r="AV135" s="265"/>
      <c r="AW135" s="265"/>
      <c r="AX135" s="265"/>
      <c r="AY135" s="265"/>
      <c r="AZ135" s="265"/>
      <c r="BA135" s="265"/>
      <c r="BB135" s="265"/>
      <c r="BC135" s="265"/>
      <c r="BD135" s="265"/>
      <c r="BE135" s="265"/>
      <c r="BF135" s="265"/>
      <c r="BG135" s="265"/>
      <c r="BH135" s="265"/>
      <c r="BI135" s="265"/>
      <c r="BJ135" s="265"/>
      <c r="BK135" s="265"/>
      <c r="BL135" s="265"/>
      <c r="BM135" s="265"/>
      <c r="BN135" s="265"/>
      <c r="BO135" s="265"/>
      <c r="BP135" s="265"/>
      <c r="BQ135" s="265"/>
      <c r="BR135" s="265"/>
      <c r="BS135" s="265"/>
      <c r="BT135" s="265"/>
      <c r="BU135" s="265"/>
      <c r="BV135" s="265"/>
      <c r="BW135" s="265"/>
      <c r="BX135" s="265"/>
      <c r="BY135" s="265"/>
      <c r="BZ135" s="265"/>
      <c r="CA135" s="265"/>
      <c r="CB135" s="265"/>
      <c r="CC135" s="265"/>
      <c r="CD135" s="265"/>
      <c r="CE135" s="265"/>
      <c r="CF135" s="265"/>
      <c r="CG135" s="265"/>
      <c r="CH135" s="265"/>
      <c r="CI135" s="265"/>
      <c r="CJ135" s="265"/>
      <c r="CK135" s="265"/>
      <c r="CL135" s="265"/>
      <c r="CM135" s="265"/>
      <c r="CN135" s="265"/>
      <c r="CO135" s="265"/>
      <c r="CP135" s="265"/>
      <c r="CQ135" s="265"/>
      <c r="CR135" s="265"/>
      <c r="CS135" s="265"/>
      <c r="CT135" s="265"/>
      <c r="CU135" s="265"/>
      <c r="CV135" s="265"/>
      <c r="CW135" s="265"/>
      <c r="CX135" s="265"/>
      <c r="CY135" s="265"/>
      <c r="CZ135" s="265"/>
      <c r="DA135" s="265"/>
      <c r="DB135" s="265"/>
      <c r="DC135" s="265"/>
      <c r="DD135" s="265"/>
      <c r="DE135" s="265"/>
      <c r="DF135" s="265"/>
      <c r="DG135" s="265"/>
      <c r="DH135" s="265"/>
      <c r="DI135" s="265"/>
      <c r="DJ135" s="265"/>
      <c r="DK135" s="265"/>
      <c r="DL135" s="265"/>
      <c r="DM135" s="265"/>
      <c r="DN135" s="265"/>
      <c r="DO135" s="265"/>
      <c r="DP135" s="265"/>
      <c r="DQ135" s="265"/>
      <c r="DR135" s="265"/>
      <c r="DS135" s="265"/>
      <c r="DT135" s="265"/>
      <c r="DU135" s="265"/>
      <c r="DV135" s="265"/>
      <c r="DW135" s="265"/>
      <c r="DX135" s="265"/>
      <c r="DY135" s="265"/>
      <c r="DZ135" s="265"/>
      <c r="EA135" s="265"/>
      <c r="EB135" s="265"/>
      <c r="EC135" s="265"/>
      <c r="ED135" s="265"/>
      <c r="EE135" s="265"/>
      <c r="EF135" s="265"/>
      <c r="EG135" s="265"/>
      <c r="EH135" s="265"/>
      <c r="EI135" s="265"/>
      <c r="EJ135" s="265"/>
      <c r="EK135" s="265"/>
      <c r="EL135" s="265"/>
      <c r="EM135" s="265"/>
      <c r="EN135" s="265"/>
      <c r="EO135" s="265"/>
      <c r="EP135" s="265"/>
      <c r="EQ135" s="265"/>
      <c r="ER135" s="265"/>
      <c r="ES135" s="265"/>
      <c r="ET135" s="265"/>
      <c r="EU135" s="265"/>
      <c r="EV135" s="265"/>
      <c r="EW135" s="265"/>
      <c r="EX135" s="265"/>
      <c r="EY135" s="265"/>
      <c r="EZ135" s="265"/>
      <c r="FA135" s="265"/>
      <c r="FB135" s="265"/>
      <c r="FC135" s="265"/>
      <c r="FD135" s="265"/>
      <c r="FE135" s="265"/>
      <c r="FF135" s="265"/>
      <c r="FG135" s="265"/>
      <c r="FH135" s="265"/>
      <c r="FI135" s="265"/>
      <c r="FJ135" s="265"/>
      <c r="FK135" s="265"/>
      <c r="FL135" s="265"/>
      <c r="FM135" s="265"/>
      <c r="FN135" s="265"/>
      <c r="FO135" s="265"/>
      <c r="FP135" s="265"/>
      <c r="FQ135" s="265"/>
      <c r="FR135" s="265"/>
      <c r="FS135" s="265"/>
      <c r="FT135" s="265"/>
      <c r="FU135" s="265"/>
      <c r="FV135" s="265"/>
      <c r="FW135" s="265"/>
      <c r="FX135" s="265"/>
      <c r="FY135" s="265"/>
      <c r="FZ135" s="265"/>
      <c r="GA135" s="265"/>
      <c r="GB135" s="265"/>
      <c r="GC135" s="265"/>
      <c r="GD135" s="265"/>
      <c r="GE135" s="265"/>
      <c r="GF135" s="265"/>
      <c r="GG135" s="265"/>
      <c r="GH135" s="265"/>
      <c r="GI135" s="265"/>
      <c r="GJ135" s="265"/>
      <c r="GK135" s="265"/>
      <c r="GL135" s="265"/>
      <c r="GM135" s="265"/>
      <c r="GN135" s="265"/>
      <c r="GO135" s="265"/>
      <c r="GP135" s="265"/>
      <c r="GQ135" s="265"/>
      <c r="GR135" s="265"/>
      <c r="GS135" s="265"/>
      <c r="GT135" s="265"/>
      <c r="GU135" s="265"/>
      <c r="GV135" s="265"/>
      <c r="GW135" s="265"/>
      <c r="GX135" s="265"/>
      <c r="GY135" s="265"/>
      <c r="GZ135" s="265"/>
      <c r="HA135" s="265"/>
      <c r="HB135" s="265"/>
      <c r="HC135" s="265"/>
      <c r="HD135" s="265"/>
      <c r="HE135" s="265"/>
      <c r="HF135" s="265"/>
      <c r="HG135" s="265"/>
      <c r="HH135" s="265"/>
      <c r="HI135" s="265"/>
      <c r="HJ135" s="265"/>
      <c r="HK135" s="265"/>
      <c r="HL135" s="265"/>
      <c r="HM135" s="265"/>
      <c r="HN135" s="265"/>
      <c r="HO135" s="265"/>
      <c r="HP135" s="265"/>
      <c r="HQ135" s="265"/>
      <c r="HR135" s="265"/>
      <c r="HS135" s="265"/>
      <c r="HT135" s="265"/>
      <c r="HU135" s="265"/>
      <c r="HV135" s="265"/>
      <c r="HW135" s="265"/>
      <c r="HX135" s="265"/>
      <c r="HY135" s="265"/>
      <c r="HZ135" s="265"/>
      <c r="IA135" s="265"/>
      <c r="IB135" s="265"/>
      <c r="IC135" s="265"/>
      <c r="ID135" s="265"/>
      <c r="IE135" s="265"/>
      <c r="IF135" s="265"/>
      <c r="IG135" s="265"/>
      <c r="IH135" s="265"/>
      <c r="II135" s="265"/>
      <c r="IJ135" s="265"/>
      <c r="IK135" s="265"/>
      <c r="IL135" s="265"/>
      <c r="IM135" s="265"/>
      <c r="IN135" s="265"/>
      <c r="IO135" s="265"/>
      <c r="IP135" s="265"/>
      <c r="IQ135" s="265"/>
      <c r="IR135" s="265"/>
      <c r="IS135" s="265"/>
      <c r="IT135" s="265"/>
      <c r="IU135" s="265"/>
      <c r="IV135" s="265"/>
    </row>
    <row r="136" spans="1:256" s="469" customFormat="1" ht="15" customHeight="1">
      <c r="A136" s="270"/>
      <c r="B136" s="270"/>
      <c r="C136" s="270"/>
      <c r="D136" s="461"/>
      <c r="E136" s="461"/>
      <c r="F136" s="461"/>
      <c r="G136" s="267"/>
      <c r="H136" s="267"/>
      <c r="I136" s="265"/>
      <c r="J136" s="266"/>
      <c r="K136" s="265"/>
      <c r="L136" s="265"/>
      <c r="M136" s="266"/>
      <c r="N136" s="265"/>
      <c r="O136" s="265"/>
      <c r="P136" s="265"/>
      <c r="Q136" s="265"/>
      <c r="R136" s="265"/>
      <c r="S136" s="265"/>
      <c r="T136" s="265"/>
      <c r="U136" s="265"/>
      <c r="V136" s="265"/>
      <c r="W136" s="265"/>
      <c r="X136" s="265"/>
      <c r="Y136" s="265"/>
      <c r="Z136" s="265"/>
      <c r="AA136" s="265"/>
      <c r="AB136" s="265"/>
      <c r="AC136" s="265"/>
      <c r="AD136" s="265"/>
      <c r="AE136" s="265"/>
      <c r="AF136" s="265"/>
      <c r="AG136" s="265"/>
      <c r="AH136" s="265"/>
      <c r="AI136" s="265"/>
      <c r="AJ136" s="265"/>
      <c r="AK136" s="265"/>
      <c r="AL136" s="265"/>
      <c r="AM136" s="265"/>
      <c r="AN136" s="265"/>
      <c r="AO136" s="265"/>
      <c r="AP136" s="265"/>
      <c r="AQ136" s="265"/>
      <c r="AR136" s="265"/>
      <c r="AS136" s="265"/>
      <c r="AT136" s="265"/>
      <c r="AU136" s="265"/>
      <c r="AV136" s="265"/>
      <c r="AW136" s="265"/>
      <c r="AX136" s="265"/>
      <c r="AY136" s="265"/>
      <c r="AZ136" s="265"/>
      <c r="BA136" s="265"/>
      <c r="BB136" s="265"/>
      <c r="BC136" s="265"/>
      <c r="BD136" s="265"/>
      <c r="BE136" s="265"/>
      <c r="BF136" s="265"/>
      <c r="BG136" s="265"/>
      <c r="BH136" s="265"/>
      <c r="BI136" s="265"/>
      <c r="BJ136" s="265"/>
      <c r="BK136" s="265"/>
      <c r="BL136" s="265"/>
      <c r="BM136" s="265"/>
      <c r="BN136" s="265"/>
      <c r="BO136" s="265"/>
      <c r="BP136" s="265"/>
      <c r="BQ136" s="265"/>
      <c r="BR136" s="265"/>
      <c r="BS136" s="265"/>
      <c r="BT136" s="265"/>
      <c r="BU136" s="265"/>
      <c r="BV136" s="265"/>
      <c r="BW136" s="265"/>
      <c r="BX136" s="265"/>
      <c r="BY136" s="265"/>
      <c r="BZ136" s="265"/>
      <c r="CA136" s="265"/>
      <c r="CB136" s="265"/>
      <c r="CC136" s="265"/>
      <c r="CD136" s="265"/>
      <c r="CE136" s="265"/>
      <c r="CF136" s="265"/>
      <c r="CG136" s="265"/>
      <c r="CH136" s="265"/>
      <c r="CI136" s="265"/>
      <c r="CJ136" s="265"/>
      <c r="CK136" s="265"/>
      <c r="CL136" s="265"/>
      <c r="CM136" s="265"/>
      <c r="CN136" s="265"/>
      <c r="CO136" s="265"/>
      <c r="CP136" s="265"/>
      <c r="CQ136" s="265"/>
      <c r="CR136" s="265"/>
      <c r="CS136" s="265"/>
      <c r="CT136" s="265"/>
      <c r="CU136" s="265"/>
      <c r="CV136" s="265"/>
      <c r="CW136" s="265"/>
      <c r="CX136" s="265"/>
      <c r="CY136" s="265"/>
      <c r="CZ136" s="265"/>
      <c r="DA136" s="265"/>
      <c r="DB136" s="265"/>
      <c r="DC136" s="265"/>
      <c r="DD136" s="265"/>
      <c r="DE136" s="265"/>
      <c r="DF136" s="265"/>
      <c r="DG136" s="265"/>
      <c r="DH136" s="265"/>
      <c r="DI136" s="265"/>
      <c r="DJ136" s="265"/>
      <c r="DK136" s="265"/>
      <c r="DL136" s="265"/>
      <c r="DM136" s="265"/>
      <c r="DN136" s="265"/>
      <c r="DO136" s="265"/>
      <c r="DP136" s="265"/>
      <c r="DQ136" s="265"/>
      <c r="DR136" s="265"/>
      <c r="DS136" s="265"/>
      <c r="DT136" s="265"/>
      <c r="DU136" s="265"/>
      <c r="DV136" s="265"/>
      <c r="DW136" s="265"/>
      <c r="DX136" s="265"/>
      <c r="DY136" s="265"/>
      <c r="DZ136" s="265"/>
      <c r="EA136" s="265"/>
      <c r="EB136" s="265"/>
      <c r="EC136" s="265"/>
      <c r="ED136" s="265"/>
      <c r="EE136" s="265"/>
      <c r="EF136" s="265"/>
      <c r="EG136" s="265"/>
      <c r="EH136" s="265"/>
      <c r="EI136" s="265"/>
      <c r="EJ136" s="265"/>
      <c r="EK136" s="265"/>
      <c r="EL136" s="265"/>
      <c r="EM136" s="265"/>
      <c r="EN136" s="265"/>
      <c r="EO136" s="265"/>
      <c r="EP136" s="265"/>
      <c r="EQ136" s="265"/>
      <c r="ER136" s="265"/>
      <c r="ES136" s="265"/>
      <c r="ET136" s="265"/>
      <c r="EU136" s="265"/>
      <c r="EV136" s="265"/>
      <c r="EW136" s="265"/>
      <c r="EX136" s="265"/>
      <c r="EY136" s="265"/>
      <c r="EZ136" s="265"/>
      <c r="FA136" s="265"/>
      <c r="FB136" s="265"/>
      <c r="FC136" s="265"/>
      <c r="FD136" s="265"/>
      <c r="FE136" s="265"/>
      <c r="FF136" s="265"/>
      <c r="FG136" s="265"/>
      <c r="FH136" s="265"/>
      <c r="FI136" s="265"/>
      <c r="FJ136" s="265"/>
      <c r="FK136" s="265"/>
      <c r="FL136" s="265"/>
      <c r="FM136" s="265"/>
      <c r="FN136" s="265"/>
      <c r="FO136" s="265"/>
      <c r="FP136" s="265"/>
      <c r="FQ136" s="265"/>
      <c r="FR136" s="265"/>
      <c r="FS136" s="265"/>
      <c r="FT136" s="265"/>
      <c r="FU136" s="265"/>
      <c r="FV136" s="265"/>
      <c r="FW136" s="265"/>
      <c r="FX136" s="265"/>
      <c r="FY136" s="265"/>
      <c r="FZ136" s="265"/>
      <c r="GA136" s="265"/>
      <c r="GB136" s="265"/>
      <c r="GC136" s="265"/>
      <c r="GD136" s="265"/>
      <c r="GE136" s="265"/>
      <c r="GF136" s="265"/>
      <c r="GG136" s="265"/>
      <c r="GH136" s="265"/>
      <c r="GI136" s="265"/>
      <c r="GJ136" s="265"/>
      <c r="GK136" s="265"/>
      <c r="GL136" s="265"/>
      <c r="GM136" s="265"/>
      <c r="GN136" s="265"/>
      <c r="GO136" s="265"/>
      <c r="GP136" s="265"/>
      <c r="GQ136" s="265"/>
      <c r="GR136" s="265"/>
      <c r="GS136" s="265"/>
      <c r="GT136" s="265"/>
      <c r="GU136" s="265"/>
      <c r="GV136" s="265"/>
      <c r="GW136" s="265"/>
      <c r="GX136" s="265"/>
      <c r="GY136" s="265"/>
      <c r="GZ136" s="265"/>
      <c r="HA136" s="265"/>
      <c r="HB136" s="265"/>
      <c r="HC136" s="265"/>
      <c r="HD136" s="265"/>
      <c r="HE136" s="265"/>
      <c r="HF136" s="265"/>
      <c r="HG136" s="265"/>
      <c r="HH136" s="265"/>
      <c r="HI136" s="265"/>
      <c r="HJ136" s="265"/>
      <c r="HK136" s="265"/>
      <c r="HL136" s="265"/>
      <c r="HM136" s="265"/>
      <c r="HN136" s="265"/>
      <c r="HO136" s="265"/>
      <c r="HP136" s="265"/>
      <c r="HQ136" s="265"/>
      <c r="HR136" s="265"/>
      <c r="HS136" s="265"/>
      <c r="HT136" s="265"/>
      <c r="HU136" s="265"/>
      <c r="HV136" s="265"/>
      <c r="HW136" s="265"/>
      <c r="HX136" s="265"/>
      <c r="HY136" s="265"/>
      <c r="HZ136" s="265"/>
      <c r="IA136" s="265"/>
      <c r="IB136" s="265"/>
      <c r="IC136" s="265"/>
      <c r="ID136" s="265"/>
      <c r="IE136" s="265"/>
      <c r="IF136" s="265"/>
      <c r="IG136" s="265"/>
      <c r="IH136" s="265"/>
      <c r="II136" s="265"/>
      <c r="IJ136" s="265"/>
      <c r="IK136" s="265"/>
      <c r="IL136" s="265"/>
      <c r="IM136" s="265"/>
      <c r="IN136" s="265"/>
      <c r="IO136" s="265"/>
      <c r="IP136" s="265"/>
      <c r="IQ136" s="265"/>
      <c r="IR136" s="265"/>
      <c r="IS136" s="265"/>
      <c r="IT136" s="265"/>
      <c r="IU136" s="265"/>
      <c r="IV136" s="265"/>
    </row>
    <row r="137" spans="1:256" s="469" customFormat="1" ht="15" customHeight="1">
      <c r="A137" s="270"/>
      <c r="B137" s="270"/>
      <c r="C137" s="270"/>
      <c r="D137" s="461"/>
      <c r="E137" s="461"/>
      <c r="F137" s="461"/>
      <c r="G137" s="267"/>
      <c r="H137" s="267"/>
      <c r="I137" s="265"/>
      <c r="J137" s="266"/>
      <c r="K137" s="265"/>
      <c r="L137" s="265"/>
      <c r="M137" s="266"/>
      <c r="N137" s="265"/>
      <c r="O137" s="265"/>
      <c r="P137" s="265"/>
      <c r="Q137" s="265"/>
      <c r="R137" s="265"/>
      <c r="S137" s="265"/>
      <c r="T137" s="265"/>
      <c r="U137" s="265"/>
      <c r="V137" s="265"/>
      <c r="W137" s="265"/>
      <c r="X137" s="265"/>
      <c r="Y137" s="265"/>
      <c r="Z137" s="265"/>
      <c r="AA137" s="265"/>
      <c r="AB137" s="265"/>
      <c r="AC137" s="265"/>
      <c r="AD137" s="265"/>
      <c r="AE137" s="265"/>
      <c r="AF137" s="265"/>
      <c r="AG137" s="265"/>
      <c r="AH137" s="265"/>
      <c r="AI137" s="265"/>
      <c r="AJ137" s="265"/>
      <c r="AK137" s="265"/>
      <c r="AL137" s="265"/>
      <c r="AM137" s="265"/>
      <c r="AN137" s="265"/>
      <c r="AO137" s="265"/>
      <c r="AP137" s="265"/>
      <c r="AQ137" s="265"/>
      <c r="AR137" s="265"/>
      <c r="AS137" s="265"/>
      <c r="AT137" s="265"/>
      <c r="AU137" s="265"/>
      <c r="AV137" s="265"/>
      <c r="AW137" s="265"/>
      <c r="AX137" s="265"/>
      <c r="AY137" s="265"/>
      <c r="AZ137" s="265"/>
      <c r="BA137" s="265"/>
      <c r="BB137" s="265"/>
      <c r="BC137" s="265"/>
      <c r="BD137" s="265"/>
      <c r="BE137" s="265"/>
      <c r="BF137" s="265"/>
      <c r="BG137" s="265"/>
      <c r="BH137" s="265"/>
      <c r="BI137" s="265"/>
      <c r="BJ137" s="265"/>
      <c r="BK137" s="265"/>
      <c r="BL137" s="265"/>
      <c r="BM137" s="265"/>
      <c r="BN137" s="265"/>
      <c r="BO137" s="265"/>
      <c r="BP137" s="265"/>
      <c r="BQ137" s="265"/>
      <c r="BR137" s="265"/>
      <c r="BS137" s="265"/>
      <c r="BT137" s="265"/>
      <c r="BU137" s="265"/>
      <c r="BV137" s="265"/>
      <c r="BW137" s="265"/>
      <c r="BX137" s="265"/>
      <c r="BY137" s="265"/>
      <c r="BZ137" s="265"/>
      <c r="CA137" s="265"/>
      <c r="CB137" s="265"/>
      <c r="CC137" s="265"/>
      <c r="CD137" s="265"/>
      <c r="CE137" s="265"/>
      <c r="CF137" s="265"/>
      <c r="CG137" s="265"/>
      <c r="CH137" s="265"/>
      <c r="CI137" s="265"/>
      <c r="CJ137" s="265"/>
      <c r="CK137" s="265"/>
      <c r="CL137" s="265"/>
      <c r="CM137" s="265"/>
      <c r="CN137" s="265"/>
      <c r="CO137" s="265"/>
      <c r="CP137" s="265"/>
      <c r="CQ137" s="265"/>
      <c r="CR137" s="265"/>
      <c r="CS137" s="265"/>
      <c r="CT137" s="265"/>
      <c r="CU137" s="265"/>
      <c r="CV137" s="265"/>
      <c r="CW137" s="265"/>
      <c r="CX137" s="265"/>
      <c r="CY137" s="265"/>
      <c r="CZ137" s="265"/>
      <c r="DA137" s="265"/>
      <c r="DB137" s="265"/>
      <c r="DC137" s="265"/>
      <c r="DD137" s="265"/>
      <c r="DE137" s="265"/>
      <c r="DF137" s="265"/>
      <c r="DG137" s="265"/>
      <c r="DH137" s="265"/>
      <c r="DI137" s="265"/>
      <c r="DJ137" s="265"/>
      <c r="DK137" s="265"/>
      <c r="DL137" s="265"/>
      <c r="DM137" s="265"/>
      <c r="DN137" s="265"/>
      <c r="DO137" s="265"/>
      <c r="DP137" s="265"/>
      <c r="DQ137" s="265"/>
      <c r="DR137" s="265"/>
      <c r="DS137" s="265"/>
      <c r="DT137" s="265"/>
      <c r="DU137" s="265"/>
      <c r="DV137" s="265"/>
      <c r="DW137" s="265"/>
      <c r="DX137" s="265"/>
      <c r="DY137" s="265"/>
      <c r="DZ137" s="265"/>
      <c r="EA137" s="265"/>
      <c r="EB137" s="265"/>
      <c r="EC137" s="265"/>
      <c r="ED137" s="265"/>
      <c r="EE137" s="265"/>
      <c r="EF137" s="265"/>
      <c r="EG137" s="265"/>
      <c r="EH137" s="265"/>
      <c r="EI137" s="265"/>
      <c r="EJ137" s="265"/>
      <c r="EK137" s="265"/>
      <c r="EL137" s="265"/>
      <c r="EM137" s="265"/>
      <c r="EN137" s="265"/>
      <c r="EO137" s="265"/>
      <c r="EP137" s="265"/>
      <c r="EQ137" s="265"/>
      <c r="ER137" s="265"/>
      <c r="ES137" s="265"/>
      <c r="ET137" s="265"/>
      <c r="EU137" s="265"/>
      <c r="EV137" s="265"/>
      <c r="EW137" s="265"/>
      <c r="EX137" s="265"/>
      <c r="EY137" s="265"/>
      <c r="EZ137" s="265"/>
      <c r="FA137" s="265"/>
      <c r="FB137" s="265"/>
      <c r="FC137" s="265"/>
      <c r="FD137" s="265"/>
      <c r="FE137" s="265"/>
      <c r="FF137" s="265"/>
      <c r="FG137" s="265"/>
      <c r="FH137" s="265"/>
      <c r="FI137" s="265"/>
      <c r="FJ137" s="265"/>
      <c r="FK137" s="265"/>
      <c r="FL137" s="265"/>
      <c r="FM137" s="265"/>
      <c r="FN137" s="265"/>
      <c r="FO137" s="265"/>
      <c r="FP137" s="265"/>
      <c r="FQ137" s="265"/>
      <c r="FR137" s="265"/>
      <c r="FS137" s="265"/>
      <c r="FT137" s="265"/>
      <c r="FU137" s="265"/>
      <c r="FV137" s="265"/>
      <c r="FW137" s="265"/>
      <c r="FX137" s="265"/>
      <c r="FY137" s="265"/>
      <c r="FZ137" s="265"/>
      <c r="GA137" s="265"/>
      <c r="GB137" s="265"/>
      <c r="GC137" s="265"/>
      <c r="GD137" s="265"/>
      <c r="GE137" s="265"/>
      <c r="GF137" s="265"/>
      <c r="GG137" s="265"/>
      <c r="GH137" s="265"/>
      <c r="GI137" s="265"/>
      <c r="GJ137" s="265"/>
      <c r="GK137" s="265"/>
      <c r="GL137" s="265"/>
      <c r="GM137" s="265"/>
      <c r="GN137" s="265"/>
      <c r="GO137" s="265"/>
      <c r="GP137" s="265"/>
      <c r="GQ137" s="265"/>
      <c r="GR137" s="265"/>
      <c r="GS137" s="265"/>
      <c r="GT137" s="265"/>
      <c r="GU137" s="265"/>
      <c r="GV137" s="265"/>
      <c r="GW137" s="265"/>
      <c r="GX137" s="265"/>
      <c r="GY137" s="265"/>
      <c r="GZ137" s="265"/>
      <c r="HA137" s="265"/>
      <c r="HB137" s="265"/>
      <c r="HC137" s="265"/>
      <c r="HD137" s="265"/>
      <c r="HE137" s="265"/>
      <c r="HF137" s="265"/>
      <c r="HG137" s="265"/>
      <c r="HH137" s="265"/>
      <c r="HI137" s="265"/>
      <c r="HJ137" s="265"/>
      <c r="HK137" s="265"/>
      <c r="HL137" s="265"/>
      <c r="HM137" s="265"/>
      <c r="HN137" s="265"/>
      <c r="HO137" s="265"/>
      <c r="HP137" s="265"/>
      <c r="HQ137" s="265"/>
      <c r="HR137" s="265"/>
      <c r="HS137" s="265"/>
      <c r="HT137" s="265"/>
      <c r="HU137" s="265"/>
      <c r="HV137" s="265"/>
      <c r="HW137" s="265"/>
      <c r="HX137" s="265"/>
      <c r="HY137" s="265"/>
      <c r="HZ137" s="265"/>
      <c r="IA137" s="265"/>
      <c r="IB137" s="265"/>
      <c r="IC137" s="265"/>
      <c r="ID137" s="265"/>
      <c r="IE137" s="265"/>
      <c r="IF137" s="265"/>
      <c r="IG137" s="265"/>
      <c r="IH137" s="265"/>
      <c r="II137" s="265"/>
      <c r="IJ137" s="265"/>
      <c r="IK137" s="265"/>
      <c r="IL137" s="265"/>
      <c r="IM137" s="265"/>
      <c r="IN137" s="265"/>
      <c r="IO137" s="265"/>
      <c r="IP137" s="265"/>
      <c r="IQ137" s="265"/>
      <c r="IR137" s="265"/>
      <c r="IS137" s="265"/>
      <c r="IT137" s="265"/>
      <c r="IU137" s="265"/>
      <c r="IV137" s="265"/>
    </row>
    <row r="138" spans="1:256" s="469" customFormat="1" ht="15" customHeight="1">
      <c r="A138" s="270"/>
      <c r="B138" s="270"/>
      <c r="C138" s="270"/>
      <c r="D138" s="461"/>
      <c r="E138" s="461"/>
      <c r="F138" s="461"/>
      <c r="G138" s="267"/>
      <c r="H138" s="267"/>
      <c r="I138" s="265"/>
      <c r="J138" s="266"/>
      <c r="K138" s="265"/>
      <c r="L138" s="265"/>
      <c r="M138" s="266"/>
      <c r="N138" s="265"/>
      <c r="O138" s="265"/>
      <c r="P138" s="265"/>
      <c r="Q138" s="265"/>
      <c r="R138" s="265"/>
      <c r="S138" s="265"/>
      <c r="T138" s="265"/>
      <c r="U138" s="265"/>
      <c r="V138" s="265"/>
      <c r="W138" s="265"/>
      <c r="X138" s="265"/>
      <c r="Y138" s="265"/>
      <c r="Z138" s="265"/>
      <c r="AA138" s="265"/>
      <c r="AB138" s="265"/>
      <c r="AC138" s="265"/>
      <c r="AD138" s="265"/>
      <c r="AE138" s="265"/>
      <c r="AF138" s="265"/>
      <c r="AG138" s="265"/>
      <c r="AH138" s="265"/>
      <c r="AI138" s="265"/>
      <c r="AJ138" s="265"/>
      <c r="AK138" s="265"/>
      <c r="AL138" s="265"/>
      <c r="AM138" s="265"/>
      <c r="AN138" s="265"/>
      <c r="AO138" s="265"/>
      <c r="AP138" s="265"/>
      <c r="AQ138" s="265"/>
      <c r="AR138" s="265"/>
      <c r="AS138" s="265"/>
      <c r="AT138" s="265"/>
      <c r="AU138" s="265"/>
      <c r="AV138" s="265"/>
      <c r="AW138" s="265"/>
      <c r="AX138" s="265"/>
      <c r="AY138" s="265"/>
      <c r="AZ138" s="265"/>
      <c r="BA138" s="265"/>
      <c r="BB138" s="265"/>
      <c r="BC138" s="265"/>
      <c r="BD138" s="265"/>
      <c r="BE138" s="265"/>
      <c r="BF138" s="265"/>
      <c r="BG138" s="265"/>
      <c r="BH138" s="265"/>
      <c r="BI138" s="265"/>
      <c r="BJ138" s="265"/>
      <c r="BK138" s="265"/>
      <c r="BL138" s="265"/>
      <c r="BM138" s="265"/>
      <c r="BN138" s="265"/>
      <c r="BO138" s="265"/>
      <c r="BP138" s="265"/>
      <c r="BQ138" s="265"/>
      <c r="BR138" s="265"/>
      <c r="BS138" s="265"/>
      <c r="BT138" s="265"/>
      <c r="BU138" s="265"/>
      <c r="BV138" s="265"/>
      <c r="BW138" s="265"/>
      <c r="BX138" s="265"/>
      <c r="BY138" s="265"/>
      <c r="BZ138" s="265"/>
      <c r="CA138" s="265"/>
      <c r="CB138" s="265"/>
      <c r="CC138" s="265"/>
      <c r="CD138" s="265"/>
      <c r="CE138" s="265"/>
      <c r="CF138" s="265"/>
      <c r="CG138" s="265"/>
      <c r="CH138" s="265"/>
      <c r="CI138" s="265"/>
      <c r="CJ138" s="265"/>
      <c r="CK138" s="265"/>
      <c r="CL138" s="265"/>
      <c r="CM138" s="265"/>
      <c r="CN138" s="265"/>
      <c r="CO138" s="265"/>
      <c r="CP138" s="265"/>
      <c r="CQ138" s="265"/>
      <c r="CR138" s="265"/>
      <c r="CS138" s="265"/>
      <c r="CT138" s="265"/>
      <c r="CU138" s="265"/>
      <c r="CV138" s="265"/>
      <c r="CW138" s="265"/>
      <c r="CX138" s="265"/>
      <c r="CY138" s="265"/>
      <c r="CZ138" s="265"/>
      <c r="DA138" s="265"/>
      <c r="DB138" s="265"/>
      <c r="DC138" s="265"/>
      <c r="DD138" s="265"/>
      <c r="DE138" s="265"/>
      <c r="DF138" s="265"/>
      <c r="DG138" s="265"/>
      <c r="DH138" s="265"/>
      <c r="DI138" s="265"/>
      <c r="DJ138" s="265"/>
      <c r="DK138" s="265"/>
      <c r="DL138" s="265"/>
      <c r="DM138" s="265"/>
      <c r="DN138" s="265"/>
      <c r="DO138" s="265"/>
      <c r="DP138" s="265"/>
      <c r="DQ138" s="265"/>
      <c r="DR138" s="265"/>
      <c r="DS138" s="265"/>
      <c r="DT138" s="265"/>
      <c r="DU138" s="265"/>
      <c r="DV138" s="265"/>
      <c r="DW138" s="265"/>
      <c r="DX138" s="265"/>
      <c r="DY138" s="265"/>
      <c r="DZ138" s="265"/>
      <c r="EA138" s="265"/>
      <c r="EB138" s="265"/>
      <c r="EC138" s="265"/>
      <c r="ED138" s="265"/>
      <c r="EE138" s="265"/>
      <c r="EF138" s="265"/>
      <c r="EG138" s="265"/>
      <c r="EH138" s="265"/>
      <c r="EI138" s="265"/>
      <c r="EJ138" s="265"/>
      <c r="EK138" s="265"/>
      <c r="EL138" s="265"/>
      <c r="EM138" s="265"/>
      <c r="EN138" s="265"/>
      <c r="EO138" s="265"/>
      <c r="EP138" s="265"/>
      <c r="EQ138" s="265"/>
      <c r="ER138" s="265"/>
      <c r="ES138" s="265"/>
      <c r="ET138" s="265"/>
      <c r="EU138" s="265"/>
      <c r="EV138" s="265"/>
      <c r="EW138" s="265"/>
      <c r="EX138" s="265"/>
      <c r="EY138" s="265"/>
      <c r="EZ138" s="265"/>
      <c r="FA138" s="265"/>
      <c r="FB138" s="265"/>
      <c r="FC138" s="265"/>
      <c r="FD138" s="265"/>
      <c r="FE138" s="265"/>
      <c r="FF138" s="265"/>
      <c r="FG138" s="265"/>
      <c r="FH138" s="265"/>
      <c r="FI138" s="265"/>
      <c r="FJ138" s="265"/>
      <c r="FK138" s="265"/>
      <c r="FL138" s="265"/>
      <c r="FM138" s="265"/>
      <c r="FN138" s="265"/>
      <c r="FO138" s="265"/>
      <c r="FP138" s="265"/>
      <c r="FQ138" s="265"/>
      <c r="FR138" s="265"/>
      <c r="FS138" s="265"/>
      <c r="FT138" s="265"/>
      <c r="FU138" s="265"/>
      <c r="FV138" s="265"/>
      <c r="FW138" s="265"/>
      <c r="FX138" s="265"/>
      <c r="FY138" s="265"/>
      <c r="FZ138" s="265"/>
      <c r="GA138" s="265"/>
      <c r="GB138" s="265"/>
      <c r="GC138" s="265"/>
      <c r="GD138" s="265"/>
      <c r="GE138" s="265"/>
      <c r="GF138" s="265"/>
      <c r="GG138" s="265"/>
      <c r="GH138" s="265"/>
      <c r="GI138" s="265"/>
      <c r="GJ138" s="265"/>
      <c r="GK138" s="265"/>
      <c r="GL138" s="265"/>
      <c r="GM138" s="265"/>
      <c r="GN138" s="265"/>
      <c r="GO138" s="265"/>
      <c r="GP138" s="265"/>
      <c r="GQ138" s="265"/>
      <c r="GR138" s="265"/>
      <c r="GS138" s="265"/>
      <c r="GT138" s="265"/>
      <c r="GU138" s="265"/>
      <c r="GV138" s="265"/>
      <c r="GW138" s="265"/>
      <c r="GX138" s="265"/>
      <c r="GY138" s="265"/>
      <c r="GZ138" s="265"/>
      <c r="HA138" s="265"/>
      <c r="HB138" s="265"/>
      <c r="HC138" s="265"/>
      <c r="HD138" s="265"/>
      <c r="HE138" s="265"/>
      <c r="HF138" s="265"/>
      <c r="HG138" s="265"/>
      <c r="HH138" s="265"/>
      <c r="HI138" s="265"/>
      <c r="HJ138" s="265"/>
      <c r="HK138" s="265"/>
      <c r="HL138" s="265"/>
      <c r="HM138" s="265"/>
      <c r="HN138" s="265"/>
      <c r="HO138" s="265"/>
      <c r="HP138" s="265"/>
      <c r="HQ138" s="265"/>
      <c r="HR138" s="265"/>
      <c r="HS138" s="265"/>
      <c r="HT138" s="265"/>
      <c r="HU138" s="265"/>
      <c r="HV138" s="265"/>
      <c r="HW138" s="265"/>
      <c r="HX138" s="265"/>
      <c r="HY138" s="265"/>
      <c r="HZ138" s="265"/>
      <c r="IA138" s="265"/>
      <c r="IB138" s="265"/>
      <c r="IC138" s="265"/>
      <c r="ID138" s="265"/>
      <c r="IE138" s="265"/>
      <c r="IF138" s="265"/>
      <c r="IG138" s="265"/>
      <c r="IH138" s="265"/>
      <c r="II138" s="265"/>
      <c r="IJ138" s="265"/>
      <c r="IK138" s="265"/>
      <c r="IL138" s="265"/>
      <c r="IM138" s="265"/>
      <c r="IN138" s="265"/>
      <c r="IO138" s="265"/>
      <c r="IP138" s="265"/>
      <c r="IQ138" s="265"/>
      <c r="IR138" s="265"/>
      <c r="IS138" s="265"/>
      <c r="IT138" s="265"/>
      <c r="IU138" s="265"/>
      <c r="IV138" s="265"/>
    </row>
    <row r="139" spans="1:256" s="469" customFormat="1" ht="15" customHeight="1">
      <c r="A139" s="270"/>
      <c r="B139" s="270"/>
      <c r="C139" s="270"/>
      <c r="D139" s="461"/>
      <c r="E139" s="461"/>
      <c r="F139" s="461"/>
      <c r="G139" s="267"/>
      <c r="H139" s="267"/>
      <c r="I139" s="265"/>
      <c r="J139" s="266"/>
      <c r="K139" s="265"/>
      <c r="L139" s="265"/>
      <c r="M139" s="266"/>
      <c r="N139" s="265"/>
      <c r="O139" s="265"/>
      <c r="P139" s="265"/>
      <c r="Q139" s="265"/>
      <c r="R139" s="265"/>
      <c r="S139" s="265"/>
      <c r="T139" s="265"/>
      <c r="U139" s="265"/>
      <c r="V139" s="265"/>
      <c r="W139" s="265"/>
      <c r="X139" s="265"/>
      <c r="Y139" s="265"/>
      <c r="Z139" s="265"/>
      <c r="AA139" s="265"/>
      <c r="AB139" s="265"/>
      <c r="AC139" s="265"/>
      <c r="AD139" s="265"/>
      <c r="AE139" s="265"/>
      <c r="AF139" s="265"/>
      <c r="AG139" s="265"/>
      <c r="AH139" s="265"/>
      <c r="AI139" s="265"/>
      <c r="AJ139" s="265"/>
      <c r="AK139" s="265"/>
      <c r="AL139" s="265"/>
      <c r="AM139" s="265"/>
      <c r="AN139" s="265"/>
      <c r="AO139" s="265"/>
      <c r="AP139" s="265"/>
      <c r="AQ139" s="265"/>
      <c r="AR139" s="265"/>
      <c r="AS139" s="265"/>
      <c r="AT139" s="265"/>
      <c r="AU139" s="265"/>
      <c r="AV139" s="265"/>
      <c r="AW139" s="265"/>
      <c r="AX139" s="265"/>
      <c r="AY139" s="265"/>
      <c r="AZ139" s="265"/>
      <c r="BA139" s="265"/>
      <c r="BB139" s="265"/>
      <c r="BC139" s="265"/>
      <c r="BD139" s="265"/>
      <c r="BE139" s="265"/>
      <c r="BF139" s="265"/>
      <c r="BG139" s="265"/>
      <c r="BH139" s="265"/>
      <c r="BI139" s="265"/>
      <c r="BJ139" s="265"/>
      <c r="BK139" s="265"/>
      <c r="BL139" s="265"/>
      <c r="BM139" s="265"/>
      <c r="BN139" s="265"/>
      <c r="BO139" s="265"/>
      <c r="BP139" s="265"/>
      <c r="BQ139" s="265"/>
      <c r="BR139" s="265"/>
      <c r="BS139" s="265"/>
      <c r="BT139" s="265"/>
      <c r="BU139" s="265"/>
      <c r="BV139" s="265"/>
      <c r="BW139" s="265"/>
      <c r="BX139" s="265"/>
      <c r="BY139" s="265"/>
      <c r="BZ139" s="265"/>
      <c r="CA139" s="265"/>
      <c r="CB139" s="265"/>
      <c r="CC139" s="265"/>
      <c r="CD139" s="265"/>
      <c r="CE139" s="265"/>
      <c r="CF139" s="265"/>
      <c r="CG139" s="265"/>
      <c r="CH139" s="265"/>
      <c r="CI139" s="265"/>
      <c r="CJ139" s="265"/>
      <c r="CK139" s="265"/>
      <c r="CL139" s="265"/>
      <c r="CM139" s="265"/>
      <c r="CN139" s="265"/>
      <c r="CO139" s="265"/>
      <c r="CP139" s="265"/>
      <c r="CQ139" s="265"/>
      <c r="CR139" s="265"/>
      <c r="CS139" s="265"/>
      <c r="CT139" s="265"/>
      <c r="CU139" s="265"/>
      <c r="CV139" s="265"/>
      <c r="CW139" s="265"/>
      <c r="CX139" s="265"/>
      <c r="CY139" s="265"/>
      <c r="CZ139" s="265"/>
      <c r="DA139" s="265"/>
      <c r="DB139" s="265"/>
      <c r="DC139" s="265"/>
      <c r="DD139" s="265"/>
      <c r="DE139" s="265"/>
      <c r="DF139" s="265"/>
      <c r="DG139" s="265"/>
      <c r="DH139" s="265"/>
      <c r="DI139" s="265"/>
      <c r="DJ139" s="265"/>
      <c r="DK139" s="265"/>
      <c r="DL139" s="265"/>
      <c r="DM139" s="265"/>
      <c r="DN139" s="265"/>
      <c r="DO139" s="265"/>
      <c r="DP139" s="265"/>
      <c r="DQ139" s="265"/>
      <c r="DR139" s="265"/>
      <c r="DS139" s="265"/>
      <c r="DT139" s="265"/>
      <c r="DU139" s="265"/>
      <c r="DV139" s="265"/>
      <c r="DW139" s="265"/>
      <c r="DX139" s="265"/>
      <c r="DY139" s="265"/>
      <c r="DZ139" s="265"/>
      <c r="EA139" s="265"/>
      <c r="EB139" s="265"/>
      <c r="EC139" s="265"/>
      <c r="ED139" s="265"/>
      <c r="EE139" s="265"/>
      <c r="EF139" s="265"/>
      <c r="EG139" s="265"/>
      <c r="EH139" s="265"/>
      <c r="EI139" s="265"/>
      <c r="EJ139" s="265"/>
      <c r="EK139" s="265"/>
      <c r="EL139" s="265"/>
      <c r="EM139" s="265"/>
      <c r="EN139" s="265"/>
      <c r="EO139" s="265"/>
      <c r="EP139" s="265"/>
      <c r="EQ139" s="265"/>
      <c r="ER139" s="265"/>
      <c r="ES139" s="265"/>
      <c r="ET139" s="265"/>
      <c r="EU139" s="265"/>
      <c r="EV139" s="265"/>
      <c r="EW139" s="265"/>
      <c r="EX139" s="265"/>
      <c r="EY139" s="265"/>
      <c r="EZ139" s="265"/>
      <c r="FA139" s="265"/>
      <c r="FB139" s="265"/>
      <c r="FC139" s="265"/>
      <c r="FD139" s="265"/>
      <c r="FE139" s="265"/>
      <c r="FF139" s="265"/>
      <c r="FG139" s="265"/>
      <c r="FH139" s="265"/>
      <c r="FI139" s="265"/>
      <c r="FJ139" s="265"/>
      <c r="FK139" s="265"/>
      <c r="FL139" s="265"/>
      <c r="FM139" s="265"/>
      <c r="FN139" s="265"/>
      <c r="FO139" s="265"/>
      <c r="FP139" s="265"/>
      <c r="FQ139" s="265"/>
      <c r="FR139" s="265"/>
      <c r="FS139" s="265"/>
      <c r="FT139" s="265"/>
      <c r="FU139" s="265"/>
      <c r="FV139" s="265"/>
      <c r="FW139" s="265"/>
      <c r="FX139" s="265"/>
      <c r="FY139" s="265"/>
      <c r="FZ139" s="265"/>
      <c r="GA139" s="265"/>
      <c r="GB139" s="265"/>
      <c r="GC139" s="265"/>
      <c r="GD139" s="265"/>
      <c r="GE139" s="265"/>
      <c r="GF139" s="265"/>
      <c r="GG139" s="265"/>
      <c r="GH139" s="265"/>
      <c r="GI139" s="265"/>
      <c r="GJ139" s="265"/>
      <c r="GK139" s="265"/>
      <c r="GL139" s="265"/>
      <c r="GM139" s="265"/>
      <c r="GN139" s="265"/>
      <c r="GO139" s="265"/>
      <c r="GP139" s="265"/>
      <c r="GQ139" s="265"/>
      <c r="GR139" s="265"/>
      <c r="GS139" s="265"/>
      <c r="GT139" s="265"/>
      <c r="GU139" s="265"/>
      <c r="GV139" s="265"/>
      <c r="GW139" s="265"/>
      <c r="GX139" s="265"/>
      <c r="GY139" s="265"/>
      <c r="GZ139" s="265"/>
      <c r="HA139" s="265"/>
      <c r="HB139" s="265"/>
      <c r="HC139" s="265"/>
      <c r="HD139" s="265"/>
      <c r="HE139" s="265"/>
      <c r="HF139" s="265"/>
      <c r="HG139" s="265"/>
      <c r="HH139" s="265"/>
      <c r="HI139" s="265"/>
      <c r="HJ139" s="265"/>
      <c r="HK139" s="265"/>
      <c r="HL139" s="265"/>
      <c r="HM139" s="265"/>
      <c r="HN139" s="265"/>
      <c r="HO139" s="265"/>
      <c r="HP139" s="265"/>
      <c r="HQ139" s="265"/>
      <c r="HR139" s="265"/>
      <c r="HS139" s="265"/>
      <c r="HT139" s="265"/>
      <c r="HU139" s="265"/>
      <c r="HV139" s="265"/>
      <c r="HW139" s="265"/>
      <c r="HX139" s="265"/>
      <c r="HY139" s="265"/>
      <c r="HZ139" s="265"/>
      <c r="IA139" s="265"/>
      <c r="IB139" s="265"/>
      <c r="IC139" s="265"/>
      <c r="ID139" s="265"/>
      <c r="IE139" s="265"/>
      <c r="IF139" s="265"/>
      <c r="IG139" s="265"/>
      <c r="IH139" s="265"/>
      <c r="II139" s="265"/>
      <c r="IJ139" s="265"/>
      <c r="IK139" s="265"/>
      <c r="IL139" s="265"/>
      <c r="IM139" s="265"/>
      <c r="IN139" s="265"/>
      <c r="IO139" s="265"/>
      <c r="IP139" s="265"/>
      <c r="IQ139" s="265"/>
      <c r="IR139" s="265"/>
      <c r="IS139" s="265"/>
      <c r="IT139" s="265"/>
      <c r="IU139" s="265"/>
      <c r="IV139" s="265"/>
    </row>
    <row r="140" spans="1:256" s="469" customFormat="1" ht="15" customHeight="1">
      <c r="A140" s="270"/>
      <c r="B140" s="270"/>
      <c r="C140" s="270"/>
      <c r="D140" s="461"/>
      <c r="E140" s="461"/>
      <c r="F140" s="461"/>
      <c r="G140" s="267"/>
      <c r="H140" s="267"/>
      <c r="I140" s="265"/>
      <c r="J140" s="266"/>
      <c r="K140" s="265"/>
      <c r="L140" s="265"/>
      <c r="M140" s="266"/>
      <c r="N140" s="265"/>
      <c r="O140" s="265"/>
      <c r="P140" s="265"/>
      <c r="Q140" s="265"/>
      <c r="R140" s="265"/>
      <c r="S140" s="265"/>
      <c r="T140" s="265"/>
      <c r="U140" s="265"/>
      <c r="V140" s="265"/>
      <c r="W140" s="265"/>
      <c r="X140" s="265"/>
      <c r="Y140" s="265"/>
      <c r="Z140" s="265"/>
      <c r="AA140" s="265"/>
      <c r="AB140" s="265"/>
      <c r="AC140" s="265"/>
      <c r="AD140" s="265"/>
      <c r="AE140" s="265"/>
      <c r="AF140" s="265"/>
      <c r="AG140" s="265"/>
      <c r="AH140" s="265"/>
      <c r="AI140" s="265"/>
      <c r="AJ140" s="265"/>
      <c r="AK140" s="265"/>
      <c r="AL140" s="265"/>
      <c r="AM140" s="265"/>
      <c r="AN140" s="265"/>
      <c r="AO140" s="265"/>
      <c r="AP140" s="265"/>
      <c r="AQ140" s="265"/>
      <c r="AR140" s="265"/>
      <c r="AS140" s="265"/>
      <c r="AT140" s="265"/>
      <c r="AU140" s="265"/>
      <c r="AV140" s="265"/>
      <c r="AW140" s="265"/>
      <c r="AX140" s="265"/>
      <c r="AY140" s="265"/>
      <c r="AZ140" s="265"/>
      <c r="BA140" s="265"/>
      <c r="BB140" s="265"/>
      <c r="BC140" s="265"/>
      <c r="BD140" s="265"/>
      <c r="BE140" s="265"/>
      <c r="BF140" s="265"/>
      <c r="BG140" s="265"/>
      <c r="BH140" s="265"/>
      <c r="BI140" s="265"/>
      <c r="BJ140" s="265"/>
      <c r="BK140" s="265"/>
      <c r="BL140" s="265"/>
      <c r="BM140" s="265"/>
      <c r="BN140" s="265"/>
      <c r="BO140" s="265"/>
      <c r="BP140" s="265"/>
      <c r="BQ140" s="265"/>
      <c r="BR140" s="265"/>
      <c r="BS140" s="265"/>
      <c r="BT140" s="265"/>
      <c r="BU140" s="265"/>
      <c r="BV140" s="265"/>
      <c r="BW140" s="265"/>
      <c r="BX140" s="265"/>
      <c r="BY140" s="265"/>
      <c r="BZ140" s="265"/>
      <c r="CA140" s="265"/>
      <c r="CB140" s="265"/>
      <c r="CC140" s="265"/>
      <c r="CD140" s="265"/>
      <c r="CE140" s="265"/>
      <c r="CF140" s="265"/>
      <c r="CG140" s="265"/>
      <c r="CH140" s="265"/>
      <c r="CI140" s="265"/>
      <c r="CJ140" s="265"/>
      <c r="CK140" s="265"/>
      <c r="CL140" s="265"/>
      <c r="CM140" s="265"/>
      <c r="CN140" s="265"/>
      <c r="CO140" s="265"/>
      <c r="CP140" s="265"/>
      <c r="CQ140" s="265"/>
      <c r="CR140" s="265"/>
      <c r="CS140" s="265"/>
      <c r="CT140" s="265"/>
      <c r="CU140" s="265"/>
      <c r="CV140" s="265"/>
      <c r="CW140" s="265"/>
      <c r="CX140" s="265"/>
      <c r="CY140" s="265"/>
      <c r="CZ140" s="265"/>
      <c r="DA140" s="265"/>
      <c r="DB140" s="265"/>
      <c r="DC140" s="265"/>
      <c r="DD140" s="265"/>
      <c r="DE140" s="265"/>
      <c r="DF140" s="265"/>
      <c r="DG140" s="265"/>
      <c r="DH140" s="265"/>
      <c r="DI140" s="265"/>
      <c r="DJ140" s="265"/>
      <c r="DK140" s="265"/>
      <c r="DL140" s="265"/>
      <c r="DM140" s="265"/>
      <c r="DN140" s="265"/>
      <c r="DO140" s="265"/>
      <c r="DP140" s="265"/>
      <c r="DQ140" s="265"/>
      <c r="DR140" s="265"/>
      <c r="DS140" s="265"/>
      <c r="DT140" s="265"/>
      <c r="DU140" s="265"/>
      <c r="DV140" s="265"/>
      <c r="DW140" s="265"/>
      <c r="DX140" s="265"/>
      <c r="DY140" s="265"/>
      <c r="DZ140" s="265"/>
      <c r="EA140" s="265"/>
      <c r="EB140" s="265"/>
      <c r="EC140" s="265"/>
      <c r="ED140" s="265"/>
      <c r="EE140" s="265"/>
      <c r="EF140" s="265"/>
      <c r="EG140" s="265"/>
      <c r="EH140" s="265"/>
      <c r="EI140" s="265"/>
      <c r="EJ140" s="265"/>
      <c r="EK140" s="265"/>
      <c r="EL140" s="265"/>
      <c r="EM140" s="265"/>
      <c r="EN140" s="265"/>
      <c r="EO140" s="265"/>
      <c r="EP140" s="265"/>
      <c r="EQ140" s="265"/>
      <c r="ER140" s="265"/>
      <c r="ES140" s="265"/>
      <c r="ET140" s="265"/>
      <c r="EU140" s="265"/>
      <c r="EV140" s="265"/>
      <c r="EW140" s="265"/>
      <c r="EX140" s="265"/>
      <c r="EY140" s="265"/>
      <c r="EZ140" s="265"/>
      <c r="FA140" s="265"/>
      <c r="FB140" s="265"/>
      <c r="FC140" s="265"/>
      <c r="FD140" s="265"/>
      <c r="FE140" s="265"/>
      <c r="FF140" s="265"/>
      <c r="FG140" s="265"/>
      <c r="FH140" s="265"/>
      <c r="FI140" s="265"/>
      <c r="FJ140" s="265"/>
      <c r="FK140" s="265"/>
      <c r="FL140" s="265"/>
      <c r="FM140" s="265"/>
      <c r="FN140" s="265"/>
      <c r="FO140" s="265"/>
      <c r="FP140" s="265"/>
      <c r="FQ140" s="265"/>
      <c r="FR140" s="265"/>
      <c r="FS140" s="265"/>
      <c r="FT140" s="265"/>
      <c r="FU140" s="265"/>
      <c r="FV140" s="265"/>
      <c r="FW140" s="265"/>
      <c r="FX140" s="265"/>
      <c r="FY140" s="265"/>
      <c r="FZ140" s="265"/>
      <c r="GA140" s="265"/>
      <c r="GB140" s="265"/>
      <c r="GC140" s="265"/>
      <c r="GD140" s="265"/>
      <c r="GE140" s="265"/>
      <c r="GF140" s="265"/>
      <c r="GG140" s="265"/>
      <c r="GH140" s="265"/>
      <c r="GI140" s="265"/>
      <c r="GJ140" s="265"/>
      <c r="GK140" s="265"/>
      <c r="GL140" s="265"/>
      <c r="GM140" s="265"/>
      <c r="GN140" s="265"/>
      <c r="GO140" s="265"/>
      <c r="GP140" s="265"/>
      <c r="GQ140" s="265"/>
      <c r="GR140" s="265"/>
      <c r="GS140" s="265"/>
      <c r="GT140" s="265"/>
      <c r="GU140" s="265"/>
      <c r="GV140" s="265"/>
      <c r="GW140" s="265"/>
      <c r="GX140" s="265"/>
      <c r="GY140" s="265"/>
      <c r="GZ140" s="265"/>
      <c r="HA140" s="265"/>
      <c r="HB140" s="265"/>
      <c r="HC140" s="265"/>
      <c r="HD140" s="265"/>
      <c r="HE140" s="265"/>
      <c r="HF140" s="265"/>
      <c r="HG140" s="265"/>
      <c r="HH140" s="265"/>
      <c r="HI140" s="265"/>
      <c r="HJ140" s="265"/>
      <c r="HK140" s="265"/>
      <c r="HL140" s="265"/>
      <c r="HM140" s="265"/>
      <c r="HN140" s="265"/>
      <c r="HO140" s="265"/>
      <c r="HP140" s="265"/>
      <c r="HQ140" s="265"/>
      <c r="HR140" s="265"/>
      <c r="HS140" s="265"/>
      <c r="HT140" s="265"/>
      <c r="HU140" s="265"/>
      <c r="HV140" s="265"/>
      <c r="HW140" s="265"/>
      <c r="HX140" s="265"/>
      <c r="HY140" s="265"/>
      <c r="HZ140" s="265"/>
      <c r="IA140" s="265"/>
      <c r="IB140" s="265"/>
      <c r="IC140" s="265"/>
      <c r="ID140" s="265"/>
      <c r="IE140" s="265"/>
      <c r="IF140" s="265"/>
      <c r="IG140" s="265"/>
      <c r="IH140" s="265"/>
      <c r="II140" s="265"/>
      <c r="IJ140" s="265"/>
      <c r="IK140" s="265"/>
      <c r="IL140" s="265"/>
      <c r="IM140" s="265"/>
      <c r="IN140" s="265"/>
      <c r="IO140" s="265"/>
      <c r="IP140" s="265"/>
      <c r="IQ140" s="265"/>
      <c r="IR140" s="265"/>
      <c r="IS140" s="265"/>
      <c r="IT140" s="265"/>
      <c r="IU140" s="265"/>
      <c r="IV140" s="265"/>
    </row>
    <row r="141" spans="1:256" s="469" customFormat="1" ht="15" customHeight="1">
      <c r="A141" s="270"/>
      <c r="B141" s="270"/>
      <c r="C141" s="270"/>
      <c r="D141" s="461"/>
      <c r="E141" s="461"/>
      <c r="F141" s="461"/>
      <c r="G141" s="267"/>
      <c r="H141" s="267"/>
      <c r="I141" s="265"/>
      <c r="J141" s="266"/>
      <c r="K141" s="265"/>
      <c r="L141" s="265"/>
      <c r="M141" s="266"/>
      <c r="N141" s="265"/>
      <c r="O141" s="265"/>
      <c r="P141" s="265"/>
      <c r="Q141" s="265"/>
      <c r="R141" s="265"/>
      <c r="S141" s="265"/>
      <c r="T141" s="265"/>
      <c r="U141" s="265"/>
      <c r="V141" s="265"/>
      <c r="W141" s="265"/>
      <c r="X141" s="265"/>
      <c r="Y141" s="265"/>
      <c r="Z141" s="265"/>
      <c r="AA141" s="265"/>
      <c r="AB141" s="265"/>
      <c r="AC141" s="265"/>
      <c r="AD141" s="265"/>
      <c r="AE141" s="265"/>
      <c r="AF141" s="265"/>
      <c r="AG141" s="265"/>
      <c r="AH141" s="265"/>
      <c r="AI141" s="265"/>
      <c r="AJ141" s="265"/>
      <c r="AK141" s="265"/>
      <c r="AL141" s="265"/>
      <c r="AM141" s="265"/>
      <c r="AN141" s="265"/>
      <c r="AO141" s="265"/>
      <c r="AP141" s="265"/>
      <c r="AQ141" s="265"/>
      <c r="AR141" s="265"/>
      <c r="AS141" s="265"/>
      <c r="AT141" s="265"/>
      <c r="AU141" s="265"/>
      <c r="AV141" s="265"/>
      <c r="AW141" s="265"/>
      <c r="AX141" s="265"/>
      <c r="AY141" s="265"/>
      <c r="AZ141" s="265"/>
      <c r="BA141" s="265"/>
      <c r="BB141" s="265"/>
      <c r="BC141" s="265"/>
      <c r="BD141" s="265"/>
      <c r="BE141" s="265"/>
      <c r="BF141" s="265"/>
      <c r="BG141" s="265"/>
      <c r="BH141" s="265"/>
      <c r="BI141" s="265"/>
      <c r="BJ141" s="265"/>
      <c r="BK141" s="265"/>
      <c r="BL141" s="265"/>
      <c r="BM141" s="265"/>
      <c r="BN141" s="265"/>
      <c r="BO141" s="265"/>
      <c r="BP141" s="265"/>
      <c r="BQ141" s="265"/>
      <c r="BR141" s="265"/>
      <c r="BS141" s="265"/>
      <c r="BT141" s="265"/>
      <c r="BU141" s="265"/>
      <c r="BV141" s="265"/>
      <c r="BW141" s="265"/>
      <c r="BX141" s="265"/>
      <c r="BY141" s="265"/>
      <c r="BZ141" s="265"/>
      <c r="CA141" s="265"/>
      <c r="CB141" s="265"/>
      <c r="CC141" s="265"/>
      <c r="CD141" s="265"/>
      <c r="CE141" s="265"/>
      <c r="CF141" s="265"/>
      <c r="CG141" s="265"/>
      <c r="CH141" s="265"/>
      <c r="CI141" s="265"/>
      <c r="CJ141" s="265"/>
      <c r="CK141" s="265"/>
      <c r="CL141" s="265"/>
      <c r="CM141" s="265"/>
      <c r="CN141" s="265"/>
      <c r="CO141" s="265"/>
      <c r="CP141" s="265"/>
      <c r="CQ141" s="265"/>
      <c r="CR141" s="265"/>
      <c r="CS141" s="265"/>
      <c r="CT141" s="265"/>
      <c r="CU141" s="265"/>
      <c r="CV141" s="265"/>
      <c r="CW141" s="265"/>
      <c r="CX141" s="265"/>
      <c r="CY141" s="265"/>
      <c r="CZ141" s="265"/>
      <c r="DA141" s="265"/>
      <c r="DB141" s="265"/>
      <c r="DC141" s="265"/>
      <c r="DD141" s="265"/>
      <c r="DE141" s="265"/>
      <c r="DF141" s="265"/>
      <c r="DG141" s="265"/>
      <c r="DH141" s="265"/>
      <c r="DI141" s="265"/>
      <c r="DJ141" s="265"/>
      <c r="DK141" s="265"/>
      <c r="DL141" s="265"/>
      <c r="DM141" s="265"/>
      <c r="DN141" s="265"/>
      <c r="DO141" s="265"/>
      <c r="DP141" s="265"/>
      <c r="DQ141" s="265"/>
      <c r="DR141" s="265"/>
      <c r="DS141" s="265"/>
      <c r="DT141" s="265"/>
      <c r="DU141" s="265"/>
      <c r="DV141" s="265"/>
      <c r="DW141" s="265"/>
      <c r="DX141" s="265"/>
      <c r="DY141" s="265"/>
      <c r="DZ141" s="265"/>
      <c r="EA141" s="265"/>
      <c r="EB141" s="265"/>
      <c r="EC141" s="265"/>
      <c r="ED141" s="265"/>
      <c r="EE141" s="265"/>
      <c r="EF141" s="265"/>
      <c r="EG141" s="265"/>
      <c r="EH141" s="265"/>
      <c r="EI141" s="265"/>
      <c r="EJ141" s="265"/>
      <c r="EK141" s="265"/>
      <c r="EL141" s="265"/>
      <c r="EM141" s="265"/>
      <c r="EN141" s="265"/>
      <c r="EO141" s="265"/>
      <c r="EP141" s="265"/>
      <c r="EQ141" s="265"/>
      <c r="ER141" s="265"/>
      <c r="ES141" s="265"/>
      <c r="ET141" s="265"/>
      <c r="EU141" s="265"/>
      <c r="EV141" s="265"/>
      <c r="EW141" s="265"/>
      <c r="EX141" s="265"/>
      <c r="EY141" s="265"/>
      <c r="EZ141" s="265"/>
      <c r="FA141" s="265"/>
      <c r="FB141" s="265"/>
      <c r="FC141" s="265"/>
      <c r="FD141" s="265"/>
      <c r="FE141" s="265"/>
      <c r="FF141" s="265"/>
      <c r="FG141" s="265"/>
      <c r="FH141" s="265"/>
      <c r="FI141" s="265"/>
      <c r="FJ141" s="265"/>
      <c r="FK141" s="265"/>
      <c r="FL141" s="265"/>
      <c r="FM141" s="265"/>
      <c r="FN141" s="265"/>
      <c r="FO141" s="265"/>
      <c r="FP141" s="265"/>
      <c r="FQ141" s="265"/>
      <c r="FR141" s="265"/>
      <c r="FS141" s="265"/>
      <c r="FT141" s="265"/>
      <c r="FU141" s="265"/>
      <c r="FV141" s="265"/>
      <c r="FW141" s="265"/>
      <c r="FX141" s="265"/>
      <c r="FY141" s="265"/>
      <c r="FZ141" s="265"/>
      <c r="GA141" s="265"/>
      <c r="GB141" s="265"/>
      <c r="GC141" s="265"/>
      <c r="GD141" s="265"/>
      <c r="GE141" s="265"/>
      <c r="GF141" s="265"/>
      <c r="GG141" s="265"/>
      <c r="GH141" s="265"/>
      <c r="GI141" s="265"/>
      <c r="GJ141" s="265"/>
      <c r="GK141" s="265"/>
      <c r="GL141" s="265"/>
      <c r="GM141" s="265"/>
      <c r="GN141" s="265"/>
      <c r="GO141" s="265"/>
      <c r="GP141" s="265"/>
      <c r="GQ141" s="265"/>
      <c r="GR141" s="265"/>
      <c r="GS141" s="265"/>
      <c r="GT141" s="265"/>
      <c r="GU141" s="265"/>
      <c r="GV141" s="265"/>
      <c r="GW141" s="265"/>
      <c r="GX141" s="265"/>
      <c r="GY141" s="265"/>
      <c r="GZ141" s="265"/>
      <c r="HA141" s="265"/>
      <c r="HB141" s="265"/>
      <c r="HC141" s="265"/>
      <c r="HD141" s="265"/>
      <c r="HE141" s="265"/>
      <c r="HF141" s="265"/>
      <c r="HG141" s="265"/>
      <c r="HH141" s="265"/>
      <c r="HI141" s="265"/>
      <c r="HJ141" s="265"/>
      <c r="HK141" s="265"/>
      <c r="HL141" s="265"/>
      <c r="HM141" s="265"/>
      <c r="HN141" s="265"/>
      <c r="HO141" s="265"/>
      <c r="HP141" s="265"/>
      <c r="HQ141" s="265"/>
      <c r="HR141" s="265"/>
      <c r="HS141" s="265"/>
      <c r="HT141" s="265"/>
      <c r="HU141" s="265"/>
      <c r="HV141" s="265"/>
      <c r="HW141" s="265"/>
      <c r="HX141" s="265"/>
      <c r="HY141" s="265"/>
      <c r="HZ141" s="265"/>
      <c r="IA141" s="265"/>
      <c r="IB141" s="265"/>
      <c r="IC141" s="265"/>
      <c r="ID141" s="265"/>
      <c r="IE141" s="265"/>
      <c r="IF141" s="265"/>
      <c r="IG141" s="265"/>
      <c r="IH141" s="265"/>
      <c r="II141" s="265"/>
      <c r="IJ141" s="265"/>
      <c r="IK141" s="265"/>
      <c r="IL141" s="265"/>
      <c r="IM141" s="265"/>
      <c r="IN141" s="265"/>
      <c r="IO141" s="265"/>
      <c r="IP141" s="265"/>
      <c r="IQ141" s="265"/>
      <c r="IR141" s="265"/>
      <c r="IS141" s="265"/>
      <c r="IT141" s="265"/>
      <c r="IU141" s="265"/>
      <c r="IV141" s="265"/>
    </row>
    <row r="142" spans="1:256" s="469" customFormat="1" ht="15" customHeight="1">
      <c r="A142" s="270"/>
      <c r="B142" s="270"/>
      <c r="C142" s="270"/>
      <c r="D142" s="461"/>
      <c r="E142" s="461"/>
      <c r="F142" s="461"/>
      <c r="G142" s="267"/>
      <c r="H142" s="267"/>
      <c r="I142" s="265"/>
      <c r="J142" s="266"/>
      <c r="K142" s="265"/>
      <c r="L142" s="265"/>
      <c r="M142" s="266"/>
      <c r="N142" s="265"/>
      <c r="O142" s="265"/>
      <c r="P142" s="265"/>
      <c r="Q142" s="265"/>
      <c r="R142" s="265"/>
      <c r="S142" s="265"/>
      <c r="T142" s="265"/>
      <c r="U142" s="265"/>
      <c r="V142" s="265"/>
      <c r="W142" s="265"/>
      <c r="X142" s="265"/>
      <c r="Y142" s="265"/>
      <c r="Z142" s="265"/>
      <c r="AA142" s="265"/>
      <c r="AB142" s="265"/>
      <c r="AC142" s="265"/>
      <c r="AD142" s="265"/>
      <c r="AE142" s="265"/>
      <c r="AF142" s="265"/>
      <c r="AG142" s="265"/>
      <c r="AH142" s="265"/>
      <c r="AI142" s="265"/>
      <c r="AJ142" s="265"/>
      <c r="AK142" s="265"/>
      <c r="AL142" s="265"/>
      <c r="AM142" s="265"/>
      <c r="AN142" s="265"/>
      <c r="AO142" s="265"/>
      <c r="AP142" s="265"/>
      <c r="AQ142" s="265"/>
      <c r="AR142" s="265"/>
      <c r="AS142" s="265"/>
      <c r="AT142" s="265"/>
      <c r="AU142" s="265"/>
      <c r="AV142" s="265"/>
      <c r="AW142" s="265"/>
      <c r="AX142" s="265"/>
      <c r="AY142" s="265"/>
      <c r="AZ142" s="265"/>
      <c r="BA142" s="265"/>
      <c r="BB142" s="265"/>
      <c r="BC142" s="265"/>
      <c r="BD142" s="265"/>
      <c r="BE142" s="265"/>
      <c r="BF142" s="265"/>
      <c r="BG142" s="265"/>
      <c r="BH142" s="265"/>
      <c r="BI142" s="265"/>
      <c r="BJ142" s="265"/>
      <c r="BK142" s="265"/>
      <c r="BL142" s="265"/>
      <c r="BM142" s="265"/>
      <c r="BN142" s="265"/>
      <c r="BO142" s="265"/>
      <c r="BP142" s="265"/>
      <c r="BQ142" s="265"/>
      <c r="BR142" s="265"/>
      <c r="BS142" s="265"/>
      <c r="BT142" s="265"/>
      <c r="BU142" s="265"/>
      <c r="BV142" s="265"/>
      <c r="BW142" s="265"/>
      <c r="BX142" s="265"/>
      <c r="BY142" s="265"/>
      <c r="BZ142" s="265"/>
      <c r="CA142" s="265"/>
      <c r="CB142" s="265"/>
      <c r="CC142" s="265"/>
      <c r="CD142" s="265"/>
      <c r="CE142" s="265"/>
      <c r="CF142" s="265"/>
      <c r="CG142" s="265"/>
      <c r="CH142" s="265"/>
      <c r="CI142" s="265"/>
      <c r="CJ142" s="265"/>
      <c r="CK142" s="265"/>
      <c r="CL142" s="265"/>
      <c r="CM142" s="265"/>
      <c r="CN142" s="265"/>
      <c r="CO142" s="265"/>
      <c r="CP142" s="265"/>
      <c r="CQ142" s="265"/>
      <c r="CR142" s="265"/>
      <c r="CS142" s="265"/>
      <c r="CT142" s="265"/>
      <c r="CU142" s="265"/>
      <c r="CV142" s="265"/>
      <c r="CW142" s="265"/>
      <c r="CX142" s="265"/>
      <c r="CY142" s="265"/>
      <c r="CZ142" s="265"/>
      <c r="DA142" s="265"/>
      <c r="DB142" s="265"/>
      <c r="DC142" s="265"/>
      <c r="DD142" s="265"/>
      <c r="DE142" s="265"/>
      <c r="DF142" s="265"/>
      <c r="DG142" s="265"/>
      <c r="DH142" s="265"/>
      <c r="DI142" s="265"/>
      <c r="DJ142" s="265"/>
      <c r="DK142" s="265"/>
      <c r="DL142" s="265"/>
      <c r="DM142" s="265"/>
      <c r="DN142" s="265"/>
      <c r="DO142" s="265"/>
      <c r="DP142" s="265"/>
      <c r="DQ142" s="265"/>
      <c r="DR142" s="265"/>
      <c r="DS142" s="265"/>
      <c r="DT142" s="265"/>
      <c r="DU142" s="265"/>
      <c r="DV142" s="265"/>
      <c r="DW142" s="265"/>
      <c r="DX142" s="265"/>
      <c r="DY142" s="265"/>
      <c r="DZ142" s="265"/>
      <c r="EA142" s="265"/>
      <c r="EB142" s="265"/>
      <c r="EC142" s="265"/>
      <c r="ED142" s="265"/>
      <c r="EE142" s="265"/>
      <c r="EF142" s="265"/>
      <c r="EG142" s="265"/>
      <c r="EH142" s="265"/>
      <c r="EI142" s="265"/>
      <c r="EJ142" s="265"/>
      <c r="EK142" s="265"/>
      <c r="EL142" s="265"/>
      <c r="EM142" s="265"/>
      <c r="EN142" s="265"/>
      <c r="EO142" s="265"/>
      <c r="EP142" s="265"/>
      <c r="EQ142" s="265"/>
      <c r="ER142" s="265"/>
      <c r="ES142" s="265"/>
      <c r="ET142" s="265"/>
      <c r="EU142" s="265"/>
      <c r="EV142" s="265"/>
      <c r="EW142" s="265"/>
      <c r="EX142" s="265"/>
      <c r="EY142" s="265"/>
      <c r="EZ142" s="265"/>
      <c r="FA142" s="265"/>
      <c r="FB142" s="265"/>
      <c r="FC142" s="265"/>
      <c r="FD142" s="265"/>
      <c r="FE142" s="265"/>
      <c r="FF142" s="265"/>
      <c r="FG142" s="265"/>
      <c r="FH142" s="265"/>
      <c r="FI142" s="265"/>
      <c r="FJ142" s="265"/>
      <c r="FK142" s="265"/>
      <c r="FL142" s="265"/>
      <c r="FM142" s="265"/>
      <c r="FN142" s="265"/>
      <c r="FO142" s="265"/>
      <c r="FP142" s="265"/>
      <c r="FQ142" s="265"/>
      <c r="FR142" s="265"/>
      <c r="FS142" s="265"/>
      <c r="FT142" s="265"/>
      <c r="FU142" s="265"/>
      <c r="FV142" s="265"/>
      <c r="FW142" s="265"/>
      <c r="FX142" s="265"/>
      <c r="FY142" s="265"/>
      <c r="FZ142" s="265"/>
      <c r="GA142" s="265"/>
      <c r="GB142" s="265"/>
      <c r="GC142" s="265"/>
      <c r="GD142" s="265"/>
      <c r="GE142" s="265"/>
      <c r="GF142" s="265"/>
      <c r="GG142" s="265"/>
      <c r="GH142" s="265"/>
      <c r="GI142" s="265"/>
      <c r="GJ142" s="265"/>
      <c r="GK142" s="265"/>
      <c r="GL142" s="265"/>
      <c r="GM142" s="265"/>
      <c r="GN142" s="265"/>
      <c r="GO142" s="265"/>
      <c r="GP142" s="265"/>
      <c r="GQ142" s="265"/>
      <c r="GR142" s="265"/>
      <c r="GS142" s="265"/>
      <c r="GT142" s="265"/>
      <c r="GU142" s="265"/>
      <c r="GV142" s="265"/>
      <c r="GW142" s="265"/>
      <c r="GX142" s="265"/>
      <c r="GY142" s="265"/>
      <c r="GZ142" s="265"/>
      <c r="HA142" s="265"/>
      <c r="HB142" s="265"/>
      <c r="HC142" s="265"/>
      <c r="HD142" s="265"/>
      <c r="HE142" s="265"/>
      <c r="HF142" s="265"/>
      <c r="HG142" s="265"/>
      <c r="HH142" s="265"/>
      <c r="HI142" s="265"/>
      <c r="HJ142" s="265"/>
      <c r="HK142" s="265"/>
      <c r="HL142" s="265"/>
      <c r="HM142" s="265"/>
      <c r="HN142" s="265"/>
      <c r="HO142" s="265"/>
      <c r="HP142" s="265"/>
      <c r="HQ142" s="265"/>
      <c r="HR142" s="265"/>
      <c r="HS142" s="265"/>
      <c r="HT142" s="265"/>
      <c r="HU142" s="265"/>
      <c r="HV142" s="265"/>
      <c r="HW142" s="265"/>
      <c r="HX142" s="265"/>
      <c r="HY142" s="265"/>
      <c r="HZ142" s="265"/>
      <c r="IA142" s="265"/>
      <c r="IB142" s="265"/>
      <c r="IC142" s="265"/>
      <c r="ID142" s="265"/>
      <c r="IE142" s="265"/>
      <c r="IF142" s="265"/>
      <c r="IG142" s="265"/>
      <c r="IH142" s="265"/>
      <c r="II142" s="265"/>
      <c r="IJ142" s="265"/>
      <c r="IK142" s="265"/>
      <c r="IL142" s="265"/>
      <c r="IM142" s="265"/>
      <c r="IN142" s="265"/>
      <c r="IO142" s="265"/>
      <c r="IP142" s="265"/>
      <c r="IQ142" s="265"/>
      <c r="IR142" s="265"/>
      <c r="IS142" s="265"/>
      <c r="IT142" s="265"/>
      <c r="IU142" s="265"/>
      <c r="IV142" s="265"/>
    </row>
    <row r="143" spans="1:256" s="469" customFormat="1" ht="15" customHeight="1">
      <c r="A143" s="270"/>
      <c r="B143" s="270"/>
      <c r="C143" s="270"/>
      <c r="D143" s="461"/>
      <c r="E143" s="461"/>
      <c r="F143" s="461"/>
      <c r="G143" s="267"/>
      <c r="H143" s="267"/>
      <c r="I143" s="265"/>
      <c r="J143" s="266"/>
      <c r="K143" s="265"/>
      <c r="L143" s="265"/>
      <c r="M143" s="266"/>
      <c r="N143" s="265"/>
      <c r="O143" s="265"/>
      <c r="P143" s="265"/>
      <c r="Q143" s="265"/>
      <c r="R143" s="265"/>
      <c r="S143" s="265"/>
      <c r="T143" s="265"/>
      <c r="U143" s="265"/>
      <c r="V143" s="265"/>
      <c r="W143" s="265"/>
      <c r="X143" s="265"/>
      <c r="Y143" s="265"/>
      <c r="Z143" s="265"/>
      <c r="AA143" s="265"/>
      <c r="AB143" s="265"/>
      <c r="AC143" s="265"/>
      <c r="AD143" s="265"/>
      <c r="AE143" s="265"/>
      <c r="AF143" s="265"/>
      <c r="AG143" s="265"/>
      <c r="AH143" s="265"/>
      <c r="AI143" s="265"/>
      <c r="AJ143" s="265"/>
      <c r="AK143" s="265"/>
      <c r="AL143" s="265"/>
      <c r="AM143" s="265"/>
      <c r="AN143" s="265"/>
      <c r="AO143" s="265"/>
      <c r="AP143" s="265"/>
      <c r="AQ143" s="265"/>
      <c r="AR143" s="265"/>
      <c r="AS143" s="265"/>
      <c r="AT143" s="265"/>
      <c r="AU143" s="265"/>
      <c r="AV143" s="265"/>
      <c r="AW143" s="265"/>
      <c r="AX143" s="265"/>
      <c r="AY143" s="265"/>
      <c r="AZ143" s="265"/>
      <c r="BA143" s="265"/>
      <c r="BB143" s="265"/>
      <c r="BC143" s="265"/>
      <c r="BD143" s="265"/>
      <c r="BE143" s="265"/>
      <c r="BF143" s="265"/>
      <c r="BG143" s="265"/>
      <c r="BH143" s="265"/>
      <c r="BI143" s="265"/>
      <c r="BJ143" s="265"/>
      <c r="BK143" s="265"/>
      <c r="BL143" s="265"/>
      <c r="BM143" s="265"/>
      <c r="BN143" s="265"/>
      <c r="BO143" s="265"/>
      <c r="BP143" s="265"/>
      <c r="BQ143" s="265"/>
      <c r="BR143" s="265"/>
      <c r="BS143" s="265"/>
      <c r="BT143" s="265"/>
      <c r="BU143" s="265"/>
      <c r="BV143" s="265"/>
      <c r="BW143" s="265"/>
      <c r="BX143" s="265"/>
      <c r="BY143" s="265"/>
      <c r="BZ143" s="265"/>
      <c r="CA143" s="265"/>
      <c r="CB143" s="265"/>
      <c r="CC143" s="265"/>
      <c r="CD143" s="265"/>
      <c r="CE143" s="265"/>
      <c r="CF143" s="265"/>
      <c r="CG143" s="265"/>
      <c r="CH143" s="265"/>
      <c r="CI143" s="265"/>
      <c r="CJ143" s="265"/>
      <c r="CK143" s="265"/>
      <c r="CL143" s="265"/>
      <c r="CM143" s="265"/>
      <c r="CN143" s="265"/>
      <c r="CO143" s="265"/>
      <c r="CP143" s="265"/>
      <c r="CQ143" s="265"/>
      <c r="CR143" s="265"/>
      <c r="CS143" s="265"/>
      <c r="CT143" s="265"/>
      <c r="CU143" s="265"/>
      <c r="CV143" s="265"/>
      <c r="CW143" s="265"/>
      <c r="CX143" s="265"/>
      <c r="CY143" s="265"/>
      <c r="CZ143" s="265"/>
      <c r="DA143" s="265"/>
      <c r="DB143" s="265"/>
      <c r="DC143" s="265"/>
      <c r="DD143" s="265"/>
      <c r="DE143" s="265"/>
      <c r="DF143" s="265"/>
      <c r="DG143" s="265"/>
      <c r="DH143" s="265"/>
      <c r="DI143" s="265"/>
      <c r="DJ143" s="265"/>
      <c r="DK143" s="265"/>
      <c r="DL143" s="265"/>
      <c r="DM143" s="265"/>
      <c r="DN143" s="265"/>
      <c r="DO143" s="265"/>
      <c r="DP143" s="265"/>
      <c r="DQ143" s="265"/>
      <c r="DR143" s="265"/>
      <c r="DS143" s="265"/>
      <c r="DT143" s="265"/>
      <c r="DU143" s="265"/>
      <c r="DV143" s="265"/>
      <c r="DW143" s="265"/>
      <c r="DX143" s="265"/>
      <c r="DY143" s="265"/>
      <c r="DZ143" s="265"/>
      <c r="EA143" s="265"/>
      <c r="EB143" s="265"/>
      <c r="EC143" s="265"/>
      <c r="ED143" s="265"/>
      <c r="EE143" s="265"/>
      <c r="EF143" s="265"/>
      <c r="EG143" s="265"/>
      <c r="EH143" s="265"/>
      <c r="EI143" s="265"/>
      <c r="EJ143" s="265"/>
      <c r="EK143" s="265"/>
      <c r="EL143" s="265"/>
      <c r="EM143" s="265"/>
      <c r="EN143" s="265"/>
      <c r="EO143" s="265"/>
      <c r="EP143" s="265"/>
      <c r="EQ143" s="265"/>
      <c r="ER143" s="265"/>
      <c r="ES143" s="265"/>
      <c r="ET143" s="265"/>
      <c r="EU143" s="265"/>
      <c r="EV143" s="265"/>
      <c r="EW143" s="265"/>
      <c r="EX143" s="265"/>
      <c r="EY143" s="265"/>
      <c r="EZ143" s="265"/>
      <c r="FA143" s="265"/>
      <c r="FB143" s="265"/>
      <c r="FC143" s="265"/>
      <c r="FD143" s="265"/>
      <c r="FE143" s="265"/>
      <c r="FF143" s="265"/>
      <c r="FG143" s="265"/>
      <c r="FH143" s="265"/>
      <c r="FI143" s="265"/>
      <c r="FJ143" s="265"/>
      <c r="FK143" s="265"/>
      <c r="FL143" s="265"/>
      <c r="FM143" s="265"/>
      <c r="FN143" s="265"/>
      <c r="FO143" s="265"/>
      <c r="FP143" s="265"/>
      <c r="FQ143" s="265"/>
      <c r="FR143" s="265"/>
      <c r="FS143" s="265"/>
      <c r="FT143" s="265"/>
      <c r="FU143" s="265"/>
      <c r="FV143" s="265"/>
      <c r="FW143" s="265"/>
      <c r="FX143" s="265"/>
      <c r="FY143" s="265"/>
      <c r="FZ143" s="265"/>
      <c r="GA143" s="265"/>
      <c r="GB143" s="265"/>
      <c r="GC143" s="265"/>
      <c r="GD143" s="265"/>
      <c r="GE143" s="265"/>
      <c r="GF143" s="265"/>
      <c r="GG143" s="265"/>
      <c r="GH143" s="265"/>
      <c r="GI143" s="265"/>
      <c r="GJ143" s="265"/>
      <c r="GK143" s="265"/>
      <c r="GL143" s="265"/>
      <c r="GM143" s="265"/>
      <c r="GN143" s="265"/>
      <c r="GO143" s="265"/>
      <c r="GP143" s="265"/>
      <c r="GQ143" s="265"/>
      <c r="GR143" s="265"/>
      <c r="GS143" s="265"/>
      <c r="GT143" s="265"/>
      <c r="GU143" s="265"/>
      <c r="GV143" s="265"/>
      <c r="GW143" s="265"/>
      <c r="GX143" s="265"/>
      <c r="GY143" s="265"/>
      <c r="GZ143" s="265"/>
      <c r="HA143" s="265"/>
      <c r="HB143" s="265"/>
      <c r="HC143" s="265"/>
      <c r="HD143" s="265"/>
      <c r="HE143" s="265"/>
      <c r="HF143" s="265"/>
      <c r="HG143" s="265"/>
      <c r="HH143" s="265"/>
      <c r="HI143" s="265"/>
      <c r="HJ143" s="265"/>
      <c r="HK143" s="265"/>
      <c r="HL143" s="265"/>
      <c r="HM143" s="265"/>
      <c r="HN143" s="265"/>
      <c r="HO143" s="265"/>
      <c r="HP143" s="265"/>
      <c r="HQ143" s="265"/>
      <c r="HR143" s="265"/>
      <c r="HS143" s="265"/>
      <c r="HT143" s="265"/>
      <c r="HU143" s="265"/>
      <c r="HV143" s="265"/>
      <c r="HW143" s="265"/>
      <c r="HX143" s="265"/>
      <c r="HY143" s="265"/>
      <c r="HZ143" s="265"/>
      <c r="IA143" s="265"/>
      <c r="IB143" s="265"/>
      <c r="IC143" s="265"/>
      <c r="ID143" s="265"/>
      <c r="IE143" s="265"/>
      <c r="IF143" s="265"/>
      <c r="IG143" s="265"/>
      <c r="IH143" s="265"/>
      <c r="II143" s="265"/>
      <c r="IJ143" s="265"/>
      <c r="IK143" s="265"/>
      <c r="IL143" s="265"/>
      <c r="IM143" s="265"/>
      <c r="IN143" s="265"/>
      <c r="IO143" s="265"/>
      <c r="IP143" s="265"/>
      <c r="IQ143" s="265"/>
      <c r="IR143" s="265"/>
      <c r="IS143" s="265"/>
      <c r="IT143" s="265"/>
      <c r="IU143" s="265"/>
      <c r="IV143" s="265"/>
    </row>
    <row r="144" spans="1:256" s="469" customFormat="1" ht="15" customHeight="1">
      <c r="A144" s="270"/>
      <c r="B144" s="270"/>
      <c r="C144" s="270"/>
      <c r="D144" s="461"/>
      <c r="E144" s="461"/>
      <c r="F144" s="461"/>
      <c r="G144" s="267"/>
      <c r="H144" s="267"/>
      <c r="I144" s="265"/>
      <c r="J144" s="266"/>
      <c r="K144" s="265"/>
      <c r="L144" s="265"/>
      <c r="M144" s="266"/>
      <c r="N144" s="265"/>
      <c r="O144" s="265"/>
      <c r="P144" s="265"/>
      <c r="Q144" s="265"/>
      <c r="R144" s="265"/>
      <c r="S144" s="265"/>
      <c r="T144" s="265"/>
      <c r="U144" s="265"/>
      <c r="V144" s="265"/>
      <c r="W144" s="265"/>
      <c r="X144" s="265"/>
      <c r="Y144" s="265"/>
      <c r="Z144" s="265"/>
      <c r="AA144" s="265"/>
      <c r="AB144" s="265"/>
      <c r="AC144" s="265"/>
      <c r="AD144" s="265"/>
      <c r="AE144" s="265"/>
      <c r="AF144" s="265"/>
      <c r="AG144" s="265"/>
      <c r="AH144" s="265"/>
      <c r="AI144" s="265"/>
      <c r="AJ144" s="265"/>
      <c r="AK144" s="265"/>
      <c r="AL144" s="265"/>
      <c r="AM144" s="265"/>
      <c r="AN144" s="265"/>
      <c r="AO144" s="265"/>
      <c r="AP144" s="265"/>
      <c r="AQ144" s="265"/>
      <c r="AR144" s="265"/>
      <c r="AS144" s="265"/>
      <c r="AT144" s="265"/>
      <c r="AU144" s="265"/>
      <c r="AV144" s="265"/>
      <c r="AW144" s="265"/>
      <c r="AX144" s="265"/>
      <c r="AY144" s="265"/>
      <c r="AZ144" s="265"/>
      <c r="BA144" s="265"/>
      <c r="BB144" s="265"/>
      <c r="BC144" s="265"/>
      <c r="BD144" s="265"/>
      <c r="BE144" s="265"/>
      <c r="BF144" s="265"/>
      <c r="BG144" s="265"/>
      <c r="BH144" s="265"/>
      <c r="BI144" s="265"/>
      <c r="BJ144" s="265"/>
      <c r="BK144" s="265"/>
      <c r="BL144" s="265"/>
      <c r="BM144" s="265"/>
      <c r="BN144" s="265"/>
      <c r="BO144" s="265"/>
      <c r="BP144" s="265"/>
      <c r="BQ144" s="265"/>
      <c r="BR144" s="265"/>
      <c r="BS144" s="265"/>
      <c r="BT144" s="265"/>
      <c r="BU144" s="265"/>
      <c r="BV144" s="265"/>
      <c r="BW144" s="265"/>
      <c r="BX144" s="265"/>
      <c r="BY144" s="265"/>
      <c r="BZ144" s="265"/>
      <c r="CA144" s="265"/>
      <c r="CB144" s="265"/>
      <c r="CC144" s="265"/>
      <c r="CD144" s="265"/>
      <c r="CE144" s="265"/>
      <c r="CF144" s="265"/>
      <c r="CG144" s="265"/>
      <c r="CH144" s="265"/>
      <c r="CI144" s="265"/>
      <c r="CJ144" s="265"/>
      <c r="CK144" s="265"/>
      <c r="CL144" s="265"/>
      <c r="CM144" s="265"/>
      <c r="CN144" s="265"/>
      <c r="CO144" s="265"/>
      <c r="CP144" s="265"/>
      <c r="CQ144" s="265"/>
      <c r="CR144" s="265"/>
      <c r="CS144" s="265"/>
      <c r="CT144" s="265"/>
      <c r="CU144" s="265"/>
      <c r="CV144" s="265"/>
      <c r="CW144" s="265"/>
      <c r="CX144" s="265"/>
      <c r="CY144" s="265"/>
      <c r="CZ144" s="265"/>
      <c r="DA144" s="265"/>
      <c r="DB144" s="265"/>
      <c r="DC144" s="265"/>
      <c r="DD144" s="265"/>
      <c r="DE144" s="265"/>
      <c r="DF144" s="265"/>
      <c r="DG144" s="265"/>
      <c r="DH144" s="265"/>
      <c r="DI144" s="265"/>
      <c r="DJ144" s="265"/>
      <c r="DK144" s="265"/>
      <c r="DL144" s="265"/>
      <c r="DM144" s="265"/>
      <c r="DN144" s="265"/>
      <c r="DO144" s="265"/>
      <c r="DP144" s="265"/>
      <c r="DQ144" s="265"/>
      <c r="DR144" s="265"/>
      <c r="DS144" s="265"/>
      <c r="DT144" s="265"/>
      <c r="DU144" s="265"/>
      <c r="DV144" s="265"/>
      <c r="DW144" s="265"/>
      <c r="DX144" s="265"/>
      <c r="DY144" s="265"/>
      <c r="DZ144" s="265"/>
      <c r="EA144" s="265"/>
      <c r="EB144" s="265"/>
      <c r="EC144" s="265"/>
      <c r="ED144" s="265"/>
      <c r="EE144" s="265"/>
      <c r="EF144" s="265"/>
      <c r="EG144" s="265"/>
      <c r="EH144" s="265"/>
      <c r="EI144" s="265"/>
      <c r="EJ144" s="265"/>
      <c r="EK144" s="265"/>
      <c r="EL144" s="265"/>
      <c r="EM144" s="265"/>
      <c r="EN144" s="265"/>
      <c r="EO144" s="265"/>
      <c r="EP144" s="265"/>
      <c r="EQ144" s="265"/>
      <c r="ER144" s="265"/>
      <c r="ES144" s="265"/>
      <c r="ET144" s="265"/>
      <c r="EU144" s="265"/>
      <c r="EV144" s="265"/>
      <c r="EW144" s="265"/>
      <c r="EX144" s="265"/>
      <c r="EY144" s="265"/>
      <c r="EZ144" s="265"/>
      <c r="FA144" s="265"/>
      <c r="FB144" s="265"/>
      <c r="FC144" s="265"/>
      <c r="FD144" s="265"/>
      <c r="FE144" s="265"/>
      <c r="FF144" s="265"/>
      <c r="FG144" s="265"/>
      <c r="FH144" s="265"/>
      <c r="FI144" s="265"/>
      <c r="FJ144" s="265"/>
      <c r="FK144" s="265"/>
      <c r="FL144" s="265"/>
      <c r="FM144" s="265"/>
      <c r="FN144" s="265"/>
      <c r="FO144" s="265"/>
      <c r="FP144" s="265"/>
      <c r="FQ144" s="265"/>
      <c r="FR144" s="265"/>
      <c r="FS144" s="265"/>
      <c r="FT144" s="265"/>
      <c r="FU144" s="265"/>
      <c r="FV144" s="265"/>
      <c r="FW144" s="265"/>
      <c r="FX144" s="265"/>
      <c r="FY144" s="265"/>
      <c r="FZ144" s="265"/>
      <c r="GA144" s="265"/>
      <c r="GB144" s="265"/>
      <c r="GC144" s="265"/>
      <c r="GD144" s="265"/>
      <c r="GE144" s="265"/>
      <c r="GF144" s="265"/>
      <c r="GG144" s="265"/>
      <c r="GH144" s="265"/>
      <c r="GI144" s="265"/>
      <c r="GJ144" s="265"/>
      <c r="GK144" s="265"/>
      <c r="GL144" s="265"/>
      <c r="GM144" s="265"/>
      <c r="GN144" s="265"/>
      <c r="GO144" s="265"/>
      <c r="GP144" s="265"/>
      <c r="GQ144" s="265"/>
      <c r="GR144" s="265"/>
      <c r="GS144" s="265"/>
      <c r="GT144" s="265"/>
      <c r="GU144" s="265"/>
      <c r="GV144" s="265"/>
      <c r="GW144" s="265"/>
      <c r="GX144" s="265"/>
      <c r="GY144" s="265"/>
      <c r="GZ144" s="265"/>
      <c r="HA144" s="265"/>
      <c r="HB144" s="265"/>
      <c r="HC144" s="265"/>
      <c r="HD144" s="265"/>
      <c r="HE144" s="265"/>
      <c r="HF144" s="265"/>
      <c r="HG144" s="265"/>
      <c r="HH144" s="265"/>
      <c r="HI144" s="265"/>
      <c r="HJ144" s="265"/>
      <c r="HK144" s="265"/>
      <c r="HL144" s="265"/>
      <c r="HM144" s="265"/>
      <c r="HN144" s="265"/>
      <c r="HO144" s="265"/>
      <c r="HP144" s="265"/>
      <c r="HQ144" s="265"/>
      <c r="HR144" s="265"/>
      <c r="HS144" s="265"/>
      <c r="HT144" s="265"/>
      <c r="HU144" s="265"/>
      <c r="HV144" s="265"/>
      <c r="HW144" s="265"/>
      <c r="HX144" s="265"/>
      <c r="HY144" s="265"/>
      <c r="HZ144" s="265"/>
      <c r="IA144" s="265"/>
      <c r="IB144" s="265"/>
      <c r="IC144" s="265"/>
      <c r="ID144" s="265"/>
      <c r="IE144" s="265"/>
      <c r="IF144" s="265"/>
      <c r="IG144" s="265"/>
      <c r="IH144" s="265"/>
      <c r="II144" s="265"/>
      <c r="IJ144" s="265"/>
      <c r="IK144" s="265"/>
      <c r="IL144" s="265"/>
      <c r="IM144" s="265"/>
      <c r="IN144" s="265"/>
      <c r="IO144" s="265"/>
      <c r="IP144" s="265"/>
      <c r="IQ144" s="265"/>
      <c r="IR144" s="265"/>
      <c r="IS144" s="265"/>
      <c r="IT144" s="265"/>
      <c r="IU144" s="265"/>
      <c r="IV144" s="265"/>
    </row>
    <row r="145" spans="1:256" s="469" customFormat="1" ht="15" customHeight="1">
      <c r="A145" s="270"/>
      <c r="B145" s="270"/>
      <c r="C145" s="270"/>
      <c r="D145" s="461"/>
      <c r="E145" s="461"/>
      <c r="F145" s="461"/>
      <c r="G145" s="267"/>
      <c r="H145" s="267"/>
      <c r="I145" s="265"/>
      <c r="J145" s="266"/>
      <c r="K145" s="265"/>
      <c r="L145" s="265"/>
      <c r="M145" s="266"/>
      <c r="N145" s="265"/>
      <c r="O145" s="265"/>
      <c r="P145" s="265"/>
      <c r="Q145" s="265"/>
      <c r="R145" s="265"/>
      <c r="S145" s="265"/>
      <c r="T145" s="265"/>
      <c r="U145" s="265"/>
      <c r="V145" s="265"/>
      <c r="W145" s="265"/>
      <c r="X145" s="265"/>
      <c r="Y145" s="265"/>
      <c r="Z145" s="265"/>
      <c r="AA145" s="265"/>
      <c r="AB145" s="265"/>
      <c r="AC145" s="265"/>
      <c r="AD145" s="265"/>
      <c r="AE145" s="265"/>
      <c r="AF145" s="265"/>
      <c r="AG145" s="265"/>
      <c r="AH145" s="265"/>
      <c r="AI145" s="265"/>
      <c r="AJ145" s="265"/>
      <c r="AK145" s="265"/>
      <c r="AL145" s="265"/>
      <c r="AM145" s="265"/>
      <c r="AN145" s="265"/>
      <c r="AO145" s="265"/>
      <c r="AP145" s="265"/>
      <c r="AQ145" s="265"/>
      <c r="AR145" s="265"/>
      <c r="AS145" s="265"/>
      <c r="AT145" s="265"/>
      <c r="AU145" s="265"/>
      <c r="AV145" s="265"/>
      <c r="AW145" s="265"/>
      <c r="AX145" s="265"/>
      <c r="AY145" s="265"/>
      <c r="AZ145" s="265"/>
      <c r="BA145" s="265"/>
      <c r="BB145" s="265"/>
      <c r="BC145" s="265"/>
      <c r="BD145" s="265"/>
      <c r="BE145" s="265"/>
      <c r="BF145" s="265"/>
      <c r="BG145" s="265"/>
      <c r="BH145" s="265"/>
      <c r="BI145" s="265"/>
      <c r="BJ145" s="265"/>
      <c r="BK145" s="265"/>
      <c r="BL145" s="265"/>
      <c r="BM145" s="265"/>
      <c r="BN145" s="265"/>
      <c r="BO145" s="265"/>
      <c r="BP145" s="265"/>
      <c r="BQ145" s="265"/>
      <c r="BR145" s="265"/>
      <c r="BS145" s="265"/>
      <c r="BT145" s="265"/>
      <c r="BU145" s="265"/>
      <c r="BV145" s="265"/>
      <c r="BW145" s="265"/>
      <c r="BX145" s="265"/>
      <c r="BY145" s="265"/>
      <c r="BZ145" s="265"/>
      <c r="CA145" s="265"/>
      <c r="CB145" s="265"/>
      <c r="CC145" s="265"/>
      <c r="CD145" s="265"/>
      <c r="CE145" s="265"/>
      <c r="CF145" s="265"/>
      <c r="CG145" s="265"/>
      <c r="CH145" s="265"/>
      <c r="CI145" s="265"/>
      <c r="CJ145" s="265"/>
      <c r="CK145" s="265"/>
      <c r="CL145" s="265"/>
      <c r="CM145" s="265"/>
      <c r="CN145" s="265"/>
      <c r="CO145" s="265"/>
      <c r="CP145" s="265"/>
      <c r="CQ145" s="265"/>
      <c r="CR145" s="265"/>
      <c r="CS145" s="265"/>
      <c r="CT145" s="265"/>
      <c r="CU145" s="265"/>
      <c r="CV145" s="265"/>
      <c r="CW145" s="265"/>
      <c r="CX145" s="265"/>
      <c r="CY145" s="265"/>
      <c r="CZ145" s="265"/>
      <c r="DA145" s="265"/>
      <c r="DB145" s="265"/>
      <c r="DC145" s="265"/>
      <c r="DD145" s="265"/>
      <c r="DE145" s="265"/>
      <c r="DF145" s="265"/>
      <c r="DG145" s="265"/>
      <c r="DH145" s="265"/>
      <c r="DI145" s="265"/>
      <c r="DJ145" s="265"/>
      <c r="DK145" s="265"/>
      <c r="DL145" s="265"/>
      <c r="DM145" s="265"/>
      <c r="DN145" s="265"/>
      <c r="DO145" s="265"/>
      <c r="DP145" s="265"/>
      <c r="DQ145" s="265"/>
      <c r="DR145" s="265"/>
      <c r="DS145" s="265"/>
      <c r="DT145" s="265"/>
      <c r="DU145" s="265"/>
      <c r="DV145" s="265"/>
      <c r="DW145" s="265"/>
      <c r="DX145" s="265"/>
      <c r="DY145" s="265"/>
      <c r="DZ145" s="265"/>
      <c r="EA145" s="265"/>
      <c r="EB145" s="265"/>
      <c r="EC145" s="265"/>
      <c r="ED145" s="265"/>
      <c r="EE145" s="265"/>
      <c r="EF145" s="265"/>
      <c r="EG145" s="265"/>
      <c r="EH145" s="265"/>
      <c r="EI145" s="265"/>
      <c r="EJ145" s="265"/>
      <c r="EK145" s="265"/>
      <c r="EL145" s="265"/>
      <c r="EM145" s="265"/>
      <c r="EN145" s="265"/>
      <c r="EO145" s="265"/>
      <c r="EP145" s="265"/>
      <c r="EQ145" s="265"/>
      <c r="ER145" s="265"/>
      <c r="ES145" s="265"/>
      <c r="ET145" s="265"/>
      <c r="EU145" s="265"/>
      <c r="EV145" s="265"/>
      <c r="EW145" s="265"/>
      <c r="EX145" s="265"/>
      <c r="EY145" s="265"/>
      <c r="EZ145" s="265"/>
      <c r="FA145" s="265"/>
      <c r="FB145" s="265"/>
      <c r="FC145" s="265"/>
      <c r="FD145" s="265"/>
      <c r="FE145" s="265"/>
      <c r="FF145" s="265"/>
      <c r="FG145" s="265"/>
      <c r="FH145" s="265"/>
      <c r="FI145" s="265"/>
      <c r="FJ145" s="265"/>
      <c r="FK145" s="265"/>
      <c r="FL145" s="265"/>
      <c r="FM145" s="265"/>
      <c r="FN145" s="265"/>
      <c r="FO145" s="265"/>
      <c r="FP145" s="265"/>
      <c r="FQ145" s="265"/>
      <c r="FR145" s="265"/>
      <c r="FS145" s="265"/>
      <c r="FT145" s="265"/>
      <c r="FU145" s="265"/>
      <c r="FV145" s="265"/>
      <c r="FW145" s="265"/>
      <c r="FX145" s="265"/>
      <c r="FY145" s="265"/>
      <c r="FZ145" s="265"/>
      <c r="GA145" s="265"/>
      <c r="GB145" s="265"/>
      <c r="GC145" s="265"/>
      <c r="GD145" s="265"/>
      <c r="GE145" s="265"/>
      <c r="GF145" s="265"/>
      <c r="GG145" s="265"/>
      <c r="GH145" s="265"/>
      <c r="GI145" s="265"/>
      <c r="GJ145" s="265"/>
      <c r="GK145" s="265"/>
      <c r="GL145" s="265"/>
      <c r="GM145" s="265"/>
      <c r="GN145" s="265"/>
      <c r="GO145" s="265"/>
      <c r="GP145" s="265"/>
      <c r="GQ145" s="265"/>
      <c r="GR145" s="265"/>
      <c r="GS145" s="265"/>
      <c r="GT145" s="265"/>
      <c r="GU145" s="265"/>
      <c r="GV145" s="265"/>
      <c r="GW145" s="265"/>
      <c r="GX145" s="265"/>
      <c r="GY145" s="265"/>
      <c r="GZ145" s="265"/>
      <c r="HA145" s="265"/>
      <c r="HB145" s="265"/>
      <c r="HC145" s="265"/>
      <c r="HD145" s="265"/>
      <c r="HE145" s="265"/>
      <c r="HF145" s="265"/>
      <c r="HG145" s="265"/>
      <c r="HH145" s="265"/>
      <c r="HI145" s="265"/>
      <c r="HJ145" s="265"/>
      <c r="HK145" s="265"/>
      <c r="HL145" s="265"/>
      <c r="HM145" s="265"/>
      <c r="HN145" s="265"/>
      <c r="HO145" s="265"/>
      <c r="HP145" s="265"/>
      <c r="HQ145" s="265"/>
      <c r="HR145" s="265"/>
      <c r="HS145" s="265"/>
      <c r="HT145" s="265"/>
      <c r="HU145" s="265"/>
      <c r="HV145" s="265"/>
      <c r="HW145" s="265"/>
      <c r="HX145" s="265"/>
      <c r="HY145" s="265"/>
      <c r="HZ145" s="265"/>
      <c r="IA145" s="265"/>
      <c r="IB145" s="265"/>
      <c r="IC145" s="265"/>
      <c r="ID145" s="265"/>
      <c r="IE145" s="265"/>
      <c r="IF145" s="265"/>
      <c r="IG145" s="265"/>
      <c r="IH145" s="265"/>
      <c r="II145" s="265"/>
      <c r="IJ145" s="265"/>
      <c r="IK145" s="265"/>
      <c r="IL145" s="265"/>
      <c r="IM145" s="265"/>
      <c r="IN145" s="265"/>
      <c r="IO145" s="265"/>
      <c r="IP145" s="265"/>
      <c r="IQ145" s="265"/>
      <c r="IR145" s="265"/>
      <c r="IS145" s="265"/>
      <c r="IT145" s="265"/>
      <c r="IU145" s="265"/>
      <c r="IV145" s="265"/>
    </row>
    <row r="146" spans="1:256" s="469" customFormat="1" ht="15" customHeight="1">
      <c r="A146" s="270"/>
      <c r="B146" s="270"/>
      <c r="C146" s="270"/>
      <c r="D146" s="461"/>
      <c r="E146" s="461"/>
      <c r="F146" s="461"/>
      <c r="G146" s="267"/>
      <c r="H146" s="267"/>
      <c r="I146" s="265"/>
      <c r="J146" s="266"/>
      <c r="K146" s="265"/>
      <c r="L146" s="265"/>
      <c r="M146" s="266"/>
      <c r="N146" s="265"/>
      <c r="O146" s="265"/>
      <c r="P146" s="265"/>
      <c r="Q146" s="265"/>
      <c r="R146" s="265"/>
      <c r="S146" s="265"/>
      <c r="T146" s="265"/>
      <c r="U146" s="265"/>
      <c r="V146" s="265"/>
      <c r="W146" s="265"/>
      <c r="X146" s="265"/>
      <c r="Y146" s="265"/>
      <c r="Z146" s="265"/>
      <c r="AA146" s="265"/>
      <c r="AB146" s="265"/>
      <c r="AC146" s="265"/>
      <c r="AD146" s="265"/>
      <c r="AE146" s="265"/>
      <c r="AF146" s="265"/>
      <c r="AG146" s="265"/>
      <c r="AH146" s="265"/>
      <c r="AI146" s="265"/>
      <c r="AJ146" s="265"/>
      <c r="AK146" s="265"/>
      <c r="AL146" s="265"/>
      <c r="AM146" s="265"/>
      <c r="AN146" s="265"/>
      <c r="AO146" s="265"/>
      <c r="AP146" s="265"/>
      <c r="AQ146" s="265"/>
      <c r="AR146" s="265"/>
      <c r="AS146" s="265"/>
      <c r="AT146" s="265"/>
      <c r="AU146" s="265"/>
      <c r="AV146" s="265"/>
      <c r="AW146" s="265"/>
      <c r="AX146" s="265"/>
      <c r="AY146" s="265"/>
      <c r="AZ146" s="265"/>
      <c r="BA146" s="265"/>
      <c r="BB146" s="265"/>
      <c r="BC146" s="265"/>
      <c r="BD146" s="265"/>
      <c r="BE146" s="265"/>
      <c r="BF146" s="265"/>
      <c r="BG146" s="265"/>
      <c r="BH146" s="265"/>
      <c r="BI146" s="265"/>
      <c r="BJ146" s="265"/>
      <c r="BK146" s="265"/>
      <c r="BL146" s="265"/>
      <c r="BM146" s="265"/>
      <c r="BN146" s="265"/>
      <c r="BO146" s="265"/>
      <c r="BP146" s="265"/>
      <c r="BQ146" s="265"/>
      <c r="BR146" s="265"/>
      <c r="BS146" s="265"/>
      <c r="BT146" s="265"/>
      <c r="BU146" s="265"/>
      <c r="BV146" s="265"/>
      <c r="BW146" s="265"/>
      <c r="BX146" s="265"/>
      <c r="BY146" s="265"/>
      <c r="BZ146" s="265"/>
      <c r="CA146" s="265"/>
      <c r="CB146" s="265"/>
      <c r="CC146" s="265"/>
      <c r="CD146" s="265"/>
      <c r="CE146" s="265"/>
      <c r="CF146" s="265"/>
      <c r="CG146" s="265"/>
      <c r="CH146" s="265"/>
      <c r="CI146" s="265"/>
      <c r="CJ146" s="265"/>
      <c r="CK146" s="265"/>
      <c r="CL146" s="265"/>
      <c r="CM146" s="265"/>
      <c r="CN146" s="265"/>
      <c r="CO146" s="265"/>
      <c r="CP146" s="265"/>
      <c r="CQ146" s="265"/>
      <c r="CR146" s="265"/>
      <c r="CS146" s="265"/>
      <c r="CT146" s="265"/>
      <c r="CU146" s="265"/>
      <c r="CV146" s="265"/>
      <c r="CW146" s="265"/>
      <c r="CX146" s="265"/>
      <c r="CY146" s="265"/>
      <c r="CZ146" s="265"/>
      <c r="DA146" s="265"/>
      <c r="DB146" s="265"/>
      <c r="DC146" s="265"/>
      <c r="DD146" s="265"/>
      <c r="DE146" s="265"/>
      <c r="DF146" s="265"/>
      <c r="DG146" s="265"/>
      <c r="DH146" s="265"/>
      <c r="DI146" s="265"/>
      <c r="DJ146" s="265"/>
      <c r="DK146" s="265"/>
      <c r="DL146" s="265"/>
      <c r="DM146" s="265"/>
      <c r="DN146" s="265"/>
      <c r="DO146" s="265"/>
      <c r="DP146" s="265"/>
      <c r="DQ146" s="265"/>
      <c r="DR146" s="265"/>
      <c r="DS146" s="265"/>
      <c r="DT146" s="265"/>
      <c r="DU146" s="265"/>
      <c r="DV146" s="265"/>
      <c r="DW146" s="265"/>
      <c r="DX146" s="265"/>
      <c r="DY146" s="265"/>
      <c r="DZ146" s="265"/>
      <c r="EA146" s="265"/>
      <c r="EB146" s="265"/>
      <c r="EC146" s="265"/>
      <c r="ED146" s="265"/>
      <c r="EE146" s="265"/>
      <c r="EF146" s="265"/>
      <c r="EG146" s="265"/>
      <c r="EH146" s="265"/>
      <c r="EI146" s="265"/>
      <c r="EJ146" s="265"/>
      <c r="EK146" s="265"/>
      <c r="EL146" s="265"/>
      <c r="EM146" s="265"/>
      <c r="EN146" s="265"/>
      <c r="EO146" s="265"/>
      <c r="EP146" s="265"/>
      <c r="EQ146" s="265"/>
      <c r="ER146" s="265"/>
      <c r="ES146" s="265"/>
      <c r="ET146" s="265"/>
      <c r="EU146" s="265"/>
      <c r="EV146" s="265"/>
      <c r="EW146" s="265"/>
      <c r="EX146" s="265"/>
      <c r="EY146" s="265"/>
      <c r="EZ146" s="265"/>
      <c r="FA146" s="265"/>
      <c r="FB146" s="265"/>
      <c r="FC146" s="265"/>
      <c r="FD146" s="265"/>
      <c r="FE146" s="265"/>
      <c r="FF146" s="265"/>
      <c r="FG146" s="265"/>
      <c r="FH146" s="265"/>
      <c r="FI146" s="265"/>
      <c r="FJ146" s="265"/>
      <c r="FK146" s="265"/>
      <c r="FL146" s="265"/>
      <c r="FM146" s="265"/>
      <c r="FN146" s="265"/>
      <c r="FO146" s="265"/>
      <c r="FP146" s="265"/>
      <c r="FQ146" s="265"/>
      <c r="FR146" s="265"/>
      <c r="FS146" s="265"/>
      <c r="FT146" s="265"/>
      <c r="FU146" s="265"/>
      <c r="FV146" s="265"/>
      <c r="FW146" s="265"/>
      <c r="FX146" s="265"/>
      <c r="FY146" s="265"/>
      <c r="FZ146" s="265"/>
      <c r="GA146" s="265"/>
      <c r="GB146" s="265"/>
      <c r="GC146" s="265"/>
      <c r="GD146" s="265"/>
      <c r="GE146" s="265"/>
      <c r="GF146" s="265"/>
      <c r="GG146" s="265"/>
      <c r="GH146" s="265"/>
      <c r="GI146" s="265"/>
      <c r="GJ146" s="265"/>
      <c r="GK146" s="265"/>
      <c r="GL146" s="265"/>
      <c r="GM146" s="265"/>
      <c r="GN146" s="265"/>
      <c r="GO146" s="265"/>
      <c r="GP146" s="265"/>
      <c r="GQ146" s="265"/>
      <c r="GR146" s="265"/>
      <c r="GS146" s="265"/>
      <c r="GT146" s="265"/>
      <c r="GU146" s="265"/>
      <c r="GV146" s="265"/>
      <c r="GW146" s="265"/>
      <c r="GX146" s="265"/>
      <c r="GY146" s="265"/>
      <c r="GZ146" s="265"/>
      <c r="HA146" s="265"/>
      <c r="HB146" s="265"/>
      <c r="HC146" s="265"/>
      <c r="HD146" s="265"/>
      <c r="HE146" s="265"/>
      <c r="HF146" s="265"/>
      <c r="HG146" s="265"/>
      <c r="HH146" s="265"/>
      <c r="HI146" s="265"/>
      <c r="HJ146" s="265"/>
      <c r="HK146" s="265"/>
      <c r="HL146" s="265"/>
      <c r="HM146" s="265"/>
      <c r="HN146" s="265"/>
      <c r="HO146" s="265"/>
      <c r="HP146" s="265"/>
      <c r="HQ146" s="265"/>
      <c r="HR146" s="265"/>
      <c r="HS146" s="265"/>
      <c r="HT146" s="265"/>
      <c r="HU146" s="265"/>
      <c r="HV146" s="265"/>
      <c r="HW146" s="265"/>
      <c r="HX146" s="265"/>
      <c r="HY146" s="265"/>
      <c r="HZ146" s="265"/>
      <c r="IA146" s="265"/>
      <c r="IB146" s="265"/>
      <c r="IC146" s="265"/>
      <c r="ID146" s="265"/>
      <c r="IE146" s="265"/>
      <c r="IF146" s="265"/>
      <c r="IG146" s="265"/>
      <c r="IH146" s="265"/>
      <c r="II146" s="265"/>
      <c r="IJ146" s="265"/>
      <c r="IK146" s="265"/>
      <c r="IL146" s="265"/>
      <c r="IM146" s="265"/>
      <c r="IN146" s="265"/>
      <c r="IO146" s="265"/>
      <c r="IP146" s="265"/>
      <c r="IQ146" s="265"/>
      <c r="IR146" s="265"/>
      <c r="IS146" s="265"/>
      <c r="IT146" s="265"/>
      <c r="IU146" s="265"/>
      <c r="IV146" s="265"/>
    </row>
    <row r="147" spans="1:256" s="469" customFormat="1" ht="15" customHeight="1">
      <c r="A147" s="270"/>
      <c r="B147" s="270"/>
      <c r="C147" s="270"/>
      <c r="D147" s="461"/>
      <c r="E147" s="461"/>
      <c r="F147" s="461"/>
      <c r="G147" s="267"/>
      <c r="H147" s="267"/>
      <c r="I147" s="265"/>
      <c r="J147" s="266"/>
      <c r="K147" s="265"/>
      <c r="L147" s="265"/>
      <c r="M147" s="266"/>
      <c r="N147" s="265"/>
      <c r="O147" s="265"/>
      <c r="P147" s="265"/>
      <c r="Q147" s="265"/>
      <c r="R147" s="265"/>
      <c r="S147" s="265"/>
      <c r="T147" s="265"/>
      <c r="U147" s="265"/>
      <c r="V147" s="265"/>
      <c r="W147" s="265"/>
      <c r="X147" s="265"/>
      <c r="Y147" s="265"/>
      <c r="Z147" s="265"/>
      <c r="AA147" s="265"/>
      <c r="AB147" s="265"/>
      <c r="AC147" s="265"/>
      <c r="AD147" s="265"/>
      <c r="AE147" s="265"/>
      <c r="AF147" s="265"/>
      <c r="AG147" s="265"/>
      <c r="AH147" s="265"/>
      <c r="AI147" s="265"/>
      <c r="AJ147" s="265"/>
      <c r="AK147" s="265"/>
      <c r="AL147" s="265"/>
      <c r="AM147" s="265"/>
      <c r="AN147" s="265"/>
      <c r="AO147" s="265"/>
      <c r="AP147" s="265"/>
      <c r="AQ147" s="265"/>
      <c r="AR147" s="265"/>
      <c r="AS147" s="265"/>
      <c r="AT147" s="265"/>
      <c r="AU147" s="265"/>
      <c r="AV147" s="265"/>
      <c r="AW147" s="265"/>
      <c r="AX147" s="265"/>
      <c r="AY147" s="265"/>
      <c r="AZ147" s="265"/>
      <c r="BA147" s="265"/>
      <c r="BB147" s="265"/>
      <c r="BC147" s="265"/>
      <c r="BD147" s="265"/>
      <c r="BE147" s="265"/>
      <c r="BF147" s="265"/>
      <c r="BG147" s="265"/>
      <c r="BH147" s="265"/>
      <c r="BI147" s="265"/>
      <c r="BJ147" s="265"/>
      <c r="BK147" s="265"/>
      <c r="BL147" s="265"/>
      <c r="BM147" s="265"/>
      <c r="BN147" s="265"/>
      <c r="BO147" s="265"/>
      <c r="BP147" s="265"/>
      <c r="BQ147" s="265"/>
      <c r="BR147" s="265"/>
      <c r="BS147" s="265"/>
      <c r="BT147" s="265"/>
      <c r="BU147" s="265"/>
      <c r="BV147" s="265"/>
      <c r="BW147" s="265"/>
      <c r="BX147" s="265"/>
      <c r="BY147" s="265"/>
      <c r="BZ147" s="265"/>
      <c r="CA147" s="265"/>
      <c r="CB147" s="265"/>
      <c r="CC147" s="265"/>
      <c r="CD147" s="265"/>
      <c r="CE147" s="265"/>
      <c r="CF147" s="265"/>
      <c r="CG147" s="265"/>
      <c r="CH147" s="265"/>
      <c r="CI147" s="265"/>
      <c r="CJ147" s="265"/>
      <c r="CK147" s="265"/>
      <c r="CL147" s="265"/>
      <c r="CM147" s="265"/>
      <c r="CN147" s="265"/>
      <c r="CO147" s="265"/>
      <c r="CP147" s="265"/>
      <c r="CQ147" s="265"/>
      <c r="CR147" s="265"/>
      <c r="CS147" s="265"/>
      <c r="CT147" s="265"/>
      <c r="CU147" s="265"/>
      <c r="CV147" s="265"/>
      <c r="CW147" s="265"/>
      <c r="CX147" s="265"/>
      <c r="CY147" s="265"/>
      <c r="CZ147" s="265"/>
      <c r="DA147" s="265"/>
      <c r="DB147" s="265"/>
      <c r="DC147" s="265"/>
      <c r="DD147" s="265"/>
      <c r="DE147" s="265"/>
      <c r="DF147" s="265"/>
      <c r="DG147" s="265"/>
      <c r="DH147" s="265"/>
      <c r="DI147" s="265"/>
      <c r="DJ147" s="265"/>
      <c r="DK147" s="265"/>
      <c r="DL147" s="265"/>
      <c r="DM147" s="265"/>
      <c r="DN147" s="265"/>
      <c r="DO147" s="265"/>
      <c r="DP147" s="265"/>
      <c r="DQ147" s="265"/>
      <c r="DR147" s="265"/>
      <c r="DS147" s="265"/>
      <c r="DT147" s="265"/>
      <c r="DU147" s="265"/>
      <c r="DV147" s="265"/>
      <c r="DW147" s="265"/>
      <c r="DX147" s="265"/>
      <c r="DY147" s="265"/>
      <c r="DZ147" s="265"/>
      <c r="EA147" s="265"/>
      <c r="EB147" s="265"/>
      <c r="EC147" s="265"/>
      <c r="ED147" s="265"/>
      <c r="EE147" s="265"/>
      <c r="EF147" s="265"/>
      <c r="EG147" s="265"/>
      <c r="EH147" s="265"/>
      <c r="EI147" s="265"/>
      <c r="EJ147" s="265"/>
      <c r="EK147" s="265"/>
      <c r="EL147" s="265"/>
      <c r="EM147" s="265"/>
      <c r="EN147" s="265"/>
      <c r="EO147" s="265"/>
      <c r="EP147" s="265"/>
      <c r="EQ147" s="265"/>
      <c r="ER147" s="265"/>
      <c r="ES147" s="265"/>
      <c r="ET147" s="265"/>
      <c r="EU147" s="265"/>
      <c r="EV147" s="265"/>
      <c r="EW147" s="265"/>
      <c r="EX147" s="265"/>
      <c r="EY147" s="265"/>
      <c r="EZ147" s="265"/>
      <c r="FA147" s="265"/>
      <c r="FB147" s="265"/>
      <c r="FC147" s="265"/>
      <c r="FD147" s="265"/>
      <c r="FE147" s="265"/>
      <c r="FF147" s="265"/>
      <c r="FG147" s="265"/>
      <c r="FH147" s="265"/>
      <c r="FI147" s="265"/>
      <c r="FJ147" s="265"/>
      <c r="FK147" s="265"/>
      <c r="FL147" s="265"/>
      <c r="FM147" s="265"/>
      <c r="FN147" s="265"/>
      <c r="FO147" s="265"/>
      <c r="FP147" s="265"/>
      <c r="FQ147" s="265"/>
      <c r="FR147" s="265"/>
      <c r="FS147" s="265"/>
      <c r="FT147" s="265"/>
      <c r="FU147" s="265"/>
      <c r="FV147" s="265"/>
      <c r="FW147" s="265"/>
      <c r="FX147" s="265"/>
      <c r="FY147" s="265"/>
      <c r="FZ147" s="265"/>
      <c r="GA147" s="265"/>
      <c r="GB147" s="265"/>
      <c r="GC147" s="265"/>
      <c r="GD147" s="265"/>
      <c r="GE147" s="265"/>
      <c r="GF147" s="265"/>
      <c r="GG147" s="265"/>
      <c r="GH147" s="265"/>
      <c r="GI147" s="265"/>
      <c r="GJ147" s="265"/>
      <c r="GK147" s="265"/>
      <c r="GL147" s="265"/>
      <c r="GM147" s="265"/>
      <c r="GN147" s="265"/>
      <c r="GO147" s="265"/>
      <c r="GP147" s="265"/>
      <c r="GQ147" s="265"/>
      <c r="GR147" s="265"/>
      <c r="GS147" s="265"/>
      <c r="GT147" s="265"/>
      <c r="GU147" s="265"/>
      <c r="GV147" s="265"/>
      <c r="GW147" s="265"/>
      <c r="GX147" s="265"/>
      <c r="GY147" s="265"/>
      <c r="GZ147" s="265"/>
      <c r="HA147" s="265"/>
      <c r="HB147" s="265"/>
      <c r="HC147" s="265"/>
      <c r="HD147" s="265"/>
      <c r="HE147" s="265"/>
      <c r="HF147" s="265"/>
      <c r="HG147" s="265"/>
      <c r="HH147" s="265"/>
      <c r="HI147" s="265"/>
      <c r="HJ147" s="265"/>
      <c r="HK147" s="265"/>
      <c r="HL147" s="265"/>
      <c r="HM147" s="265"/>
      <c r="HN147" s="265"/>
      <c r="HO147" s="265"/>
      <c r="HP147" s="265"/>
      <c r="HQ147" s="265"/>
      <c r="HR147" s="265"/>
      <c r="HS147" s="265"/>
      <c r="HT147" s="265"/>
      <c r="HU147" s="265"/>
      <c r="HV147" s="265"/>
      <c r="HW147" s="265"/>
      <c r="HX147" s="265"/>
      <c r="HY147" s="265"/>
      <c r="HZ147" s="265"/>
      <c r="IA147" s="265"/>
      <c r="IB147" s="265"/>
      <c r="IC147" s="265"/>
      <c r="ID147" s="265"/>
      <c r="IE147" s="265"/>
      <c r="IF147" s="265"/>
      <c r="IG147" s="265"/>
      <c r="IH147" s="265"/>
      <c r="II147" s="265"/>
      <c r="IJ147" s="265"/>
      <c r="IK147" s="265"/>
      <c r="IL147" s="265"/>
      <c r="IM147" s="265"/>
      <c r="IN147" s="265"/>
      <c r="IO147" s="265"/>
      <c r="IP147" s="265"/>
      <c r="IQ147" s="265"/>
      <c r="IR147" s="265"/>
      <c r="IS147" s="265"/>
      <c r="IT147" s="265"/>
      <c r="IU147" s="265"/>
      <c r="IV147" s="265"/>
    </row>
    <row r="148" spans="1:256" s="469" customFormat="1" ht="15" customHeight="1">
      <c r="A148" s="270"/>
      <c r="B148" s="270"/>
      <c r="C148" s="270"/>
      <c r="D148" s="461"/>
      <c r="E148" s="461"/>
      <c r="F148" s="461"/>
      <c r="G148" s="267"/>
      <c r="H148" s="267"/>
      <c r="I148" s="265"/>
      <c r="J148" s="266"/>
      <c r="K148" s="265"/>
      <c r="L148" s="265"/>
      <c r="M148" s="266"/>
      <c r="N148" s="265"/>
      <c r="O148" s="265"/>
      <c r="P148" s="265"/>
      <c r="Q148" s="265"/>
      <c r="R148" s="265"/>
      <c r="S148" s="265"/>
      <c r="T148" s="265"/>
      <c r="U148" s="265"/>
      <c r="V148" s="265"/>
      <c r="W148" s="265"/>
      <c r="X148" s="265"/>
      <c r="Y148" s="265"/>
      <c r="Z148" s="265"/>
      <c r="AA148" s="265"/>
      <c r="AB148" s="265"/>
      <c r="AC148" s="265"/>
      <c r="AD148" s="265"/>
      <c r="AE148" s="265"/>
      <c r="AF148" s="265"/>
      <c r="AG148" s="265"/>
      <c r="AH148" s="265"/>
      <c r="AI148" s="265"/>
      <c r="AJ148" s="265"/>
      <c r="AK148" s="265"/>
      <c r="AL148" s="265"/>
      <c r="AM148" s="265"/>
      <c r="AN148" s="265"/>
      <c r="AO148" s="265"/>
      <c r="AP148" s="265"/>
      <c r="AQ148" s="265"/>
      <c r="AR148" s="265"/>
      <c r="AS148" s="265"/>
      <c r="AT148" s="265"/>
      <c r="AU148" s="265"/>
      <c r="AV148" s="265"/>
      <c r="AW148" s="265"/>
      <c r="AX148" s="265"/>
      <c r="AY148" s="265"/>
      <c r="AZ148" s="265"/>
      <c r="BA148" s="265"/>
      <c r="BB148" s="265"/>
      <c r="BC148" s="265"/>
      <c r="BD148" s="265"/>
      <c r="BE148" s="265"/>
      <c r="BF148" s="265"/>
      <c r="BG148" s="265"/>
      <c r="BH148" s="265"/>
      <c r="BI148" s="265"/>
      <c r="BJ148" s="265"/>
      <c r="BK148" s="265"/>
      <c r="BL148" s="265"/>
      <c r="BM148" s="265"/>
      <c r="BN148" s="265"/>
      <c r="BO148" s="265"/>
      <c r="BP148" s="265"/>
      <c r="BQ148" s="265"/>
      <c r="BR148" s="265"/>
      <c r="BS148" s="265"/>
      <c r="BT148" s="265"/>
      <c r="BU148" s="265"/>
      <c r="BV148" s="265"/>
      <c r="BW148" s="265"/>
      <c r="BX148" s="265"/>
      <c r="BY148" s="265"/>
      <c r="BZ148" s="265"/>
      <c r="CA148" s="265"/>
      <c r="CB148" s="265"/>
      <c r="CC148" s="265"/>
      <c r="CD148" s="265"/>
      <c r="CE148" s="265"/>
      <c r="CF148" s="265"/>
      <c r="CG148" s="265"/>
      <c r="CH148" s="265"/>
      <c r="CI148" s="265"/>
      <c r="CJ148" s="265"/>
      <c r="CK148" s="265"/>
      <c r="CL148" s="265"/>
      <c r="CM148" s="265"/>
      <c r="CN148" s="265"/>
      <c r="CO148" s="265"/>
      <c r="CP148" s="265"/>
      <c r="CQ148" s="265"/>
      <c r="CR148" s="265"/>
      <c r="CS148" s="265"/>
      <c r="CT148" s="265"/>
      <c r="CU148" s="265"/>
      <c r="CV148" s="265"/>
      <c r="CW148" s="265"/>
      <c r="CX148" s="265"/>
      <c r="CY148" s="265"/>
      <c r="CZ148" s="265"/>
      <c r="DA148" s="265"/>
      <c r="DB148" s="265"/>
      <c r="DC148" s="265"/>
      <c r="DD148" s="265"/>
      <c r="DE148" s="265"/>
      <c r="DF148" s="265"/>
      <c r="DG148" s="265"/>
      <c r="DH148" s="265"/>
      <c r="DI148" s="265"/>
      <c r="DJ148" s="265"/>
      <c r="DK148" s="265"/>
      <c r="DL148" s="265"/>
      <c r="DM148" s="265"/>
      <c r="DN148" s="265"/>
      <c r="DO148" s="265"/>
      <c r="DP148" s="265"/>
      <c r="DQ148" s="265"/>
      <c r="DR148" s="265"/>
      <c r="DS148" s="265"/>
      <c r="DT148" s="265"/>
      <c r="DU148" s="265"/>
      <c r="DV148" s="265"/>
      <c r="DW148" s="265"/>
      <c r="DX148" s="265"/>
      <c r="DY148" s="265"/>
      <c r="DZ148" s="265"/>
      <c r="EA148" s="265"/>
      <c r="EB148" s="265"/>
      <c r="EC148" s="265"/>
      <c r="ED148" s="265"/>
      <c r="EE148" s="265"/>
      <c r="EF148" s="265"/>
      <c r="EG148" s="265"/>
      <c r="EH148" s="265"/>
      <c r="EI148" s="265"/>
      <c r="EJ148" s="265"/>
      <c r="EK148" s="265"/>
      <c r="EL148" s="265"/>
      <c r="EM148" s="265"/>
      <c r="EN148" s="265"/>
      <c r="EO148" s="265"/>
      <c r="EP148" s="265"/>
      <c r="EQ148" s="265"/>
      <c r="ER148" s="265"/>
      <c r="ES148" s="265"/>
      <c r="ET148" s="265"/>
      <c r="EU148" s="265"/>
      <c r="EV148" s="265"/>
      <c r="EW148" s="265"/>
      <c r="EX148" s="265"/>
      <c r="EY148" s="265"/>
      <c r="EZ148" s="265"/>
      <c r="FA148" s="265"/>
      <c r="FB148" s="265"/>
      <c r="FC148" s="265"/>
      <c r="FD148" s="265"/>
      <c r="FE148" s="265"/>
      <c r="FF148" s="265"/>
      <c r="FG148" s="265"/>
      <c r="FH148" s="265"/>
      <c r="FI148" s="265"/>
      <c r="FJ148" s="265"/>
      <c r="FK148" s="265"/>
      <c r="FL148" s="265"/>
      <c r="FM148" s="265"/>
      <c r="FN148" s="265"/>
      <c r="FO148" s="265"/>
      <c r="FP148" s="265"/>
      <c r="FQ148" s="265"/>
      <c r="FR148" s="265"/>
      <c r="FS148" s="265"/>
      <c r="FT148" s="265"/>
      <c r="FU148" s="265"/>
      <c r="FV148" s="265"/>
      <c r="FW148" s="265"/>
      <c r="FX148" s="265"/>
      <c r="FY148" s="265"/>
      <c r="FZ148" s="265"/>
      <c r="GA148" s="265"/>
      <c r="GB148" s="265"/>
      <c r="GC148" s="265"/>
      <c r="GD148" s="265"/>
      <c r="GE148" s="265"/>
      <c r="GF148" s="265"/>
      <c r="GG148" s="265"/>
      <c r="GH148" s="265"/>
      <c r="GI148" s="265"/>
      <c r="GJ148" s="265"/>
      <c r="GK148" s="265"/>
      <c r="GL148" s="265"/>
      <c r="GM148" s="265"/>
      <c r="GN148" s="265"/>
      <c r="GO148" s="265"/>
      <c r="GP148" s="265"/>
      <c r="GQ148" s="265"/>
      <c r="GR148" s="265"/>
      <c r="GS148" s="265"/>
      <c r="GT148" s="265"/>
      <c r="GU148" s="265"/>
      <c r="GV148" s="265"/>
      <c r="GW148" s="265"/>
      <c r="GX148" s="265"/>
      <c r="GY148" s="265"/>
      <c r="GZ148" s="265"/>
      <c r="HA148" s="265"/>
      <c r="HB148" s="265"/>
      <c r="HC148" s="265"/>
      <c r="HD148" s="265"/>
      <c r="HE148" s="265"/>
      <c r="HF148" s="265"/>
      <c r="HG148" s="265"/>
      <c r="HH148" s="265"/>
      <c r="HI148" s="265"/>
      <c r="HJ148" s="265"/>
      <c r="HK148" s="265"/>
      <c r="HL148" s="265"/>
      <c r="HM148" s="265"/>
      <c r="HN148" s="265"/>
      <c r="HO148" s="265"/>
      <c r="HP148" s="265"/>
      <c r="HQ148" s="265"/>
      <c r="HR148" s="265"/>
      <c r="HS148" s="265"/>
      <c r="HT148" s="265"/>
      <c r="HU148" s="265"/>
      <c r="HV148" s="265"/>
      <c r="HW148" s="265"/>
      <c r="HX148" s="265"/>
      <c r="HY148" s="265"/>
      <c r="HZ148" s="265"/>
      <c r="IA148" s="265"/>
      <c r="IB148" s="265"/>
      <c r="IC148" s="265"/>
      <c r="ID148" s="265"/>
      <c r="IE148" s="265"/>
      <c r="IF148" s="265"/>
      <c r="IG148" s="265"/>
      <c r="IH148" s="265"/>
      <c r="II148" s="265"/>
      <c r="IJ148" s="265"/>
      <c r="IK148" s="265"/>
      <c r="IL148" s="265"/>
      <c r="IM148" s="265"/>
      <c r="IN148" s="265"/>
      <c r="IO148" s="265"/>
      <c r="IP148" s="265"/>
      <c r="IQ148" s="265"/>
      <c r="IR148" s="265"/>
      <c r="IS148" s="265"/>
      <c r="IT148" s="265"/>
      <c r="IU148" s="265"/>
      <c r="IV148" s="265"/>
    </row>
    <row r="149" spans="1:256" s="469" customFormat="1" ht="15" customHeight="1">
      <c r="A149" s="270"/>
      <c r="B149" s="270"/>
      <c r="C149" s="270"/>
      <c r="D149" s="461"/>
      <c r="E149" s="461"/>
      <c r="F149" s="461"/>
      <c r="G149" s="267"/>
      <c r="H149" s="267"/>
      <c r="I149" s="265"/>
      <c r="J149" s="266"/>
      <c r="K149" s="265"/>
      <c r="L149" s="265"/>
      <c r="M149" s="266"/>
      <c r="N149" s="265"/>
      <c r="O149" s="265"/>
      <c r="P149" s="265"/>
      <c r="Q149" s="265"/>
      <c r="R149" s="265"/>
      <c r="S149" s="265"/>
      <c r="T149" s="265"/>
      <c r="U149" s="265"/>
      <c r="V149" s="265"/>
      <c r="W149" s="265"/>
      <c r="X149" s="265"/>
      <c r="Y149" s="265"/>
      <c r="Z149" s="265"/>
      <c r="AA149" s="265"/>
      <c r="AB149" s="265"/>
      <c r="AC149" s="265"/>
      <c r="AD149" s="265"/>
      <c r="AE149" s="265"/>
      <c r="AF149" s="265"/>
      <c r="AG149" s="265"/>
      <c r="AH149" s="265"/>
      <c r="AI149" s="265"/>
      <c r="AJ149" s="265"/>
      <c r="AK149" s="265"/>
      <c r="AL149" s="265"/>
      <c r="AM149" s="265"/>
      <c r="AN149" s="265"/>
      <c r="AO149" s="265"/>
      <c r="AP149" s="265"/>
      <c r="AQ149" s="265"/>
      <c r="AR149" s="265"/>
      <c r="AS149" s="265"/>
      <c r="AT149" s="265"/>
      <c r="AU149" s="265"/>
      <c r="AV149" s="265"/>
      <c r="AW149" s="265"/>
      <c r="AX149" s="265"/>
      <c r="AY149" s="265"/>
      <c r="AZ149" s="265"/>
      <c r="BA149" s="265"/>
      <c r="BB149" s="265"/>
      <c r="BC149" s="265"/>
      <c r="BD149" s="265"/>
      <c r="BE149" s="265"/>
      <c r="BF149" s="265"/>
      <c r="BG149" s="265"/>
      <c r="BH149" s="265"/>
      <c r="BI149" s="265"/>
      <c r="BJ149" s="265"/>
      <c r="BK149" s="265"/>
      <c r="BL149" s="265"/>
      <c r="BM149" s="265"/>
      <c r="BN149" s="265"/>
      <c r="BO149" s="265"/>
      <c r="BP149" s="265"/>
      <c r="BQ149" s="265"/>
      <c r="BR149" s="265"/>
      <c r="BS149" s="265"/>
      <c r="BT149" s="265"/>
      <c r="BU149" s="265"/>
      <c r="BV149" s="265"/>
      <c r="BW149" s="265"/>
      <c r="BX149" s="265"/>
      <c r="BY149" s="265"/>
      <c r="BZ149" s="265"/>
      <c r="CA149" s="265"/>
      <c r="CB149" s="265"/>
      <c r="CC149" s="265"/>
      <c r="CD149" s="265"/>
      <c r="CE149" s="265"/>
      <c r="CF149" s="265"/>
      <c r="CG149" s="265"/>
      <c r="CH149" s="265"/>
      <c r="CI149" s="265"/>
      <c r="CJ149" s="265"/>
      <c r="CK149" s="265"/>
      <c r="CL149" s="265"/>
      <c r="CM149" s="265"/>
      <c r="CN149" s="265"/>
      <c r="CO149" s="265"/>
      <c r="CP149" s="265"/>
      <c r="CQ149" s="265"/>
      <c r="CR149" s="265"/>
      <c r="CS149" s="265"/>
      <c r="CT149" s="265"/>
      <c r="CU149" s="265"/>
      <c r="CV149" s="265"/>
      <c r="CW149" s="265"/>
      <c r="CX149" s="265"/>
      <c r="CY149" s="265"/>
      <c r="CZ149" s="265"/>
      <c r="DA149" s="265"/>
      <c r="DB149" s="265"/>
      <c r="DC149" s="265"/>
      <c r="DD149" s="265"/>
      <c r="DE149" s="265"/>
      <c r="DF149" s="265"/>
      <c r="DG149" s="265"/>
      <c r="DH149" s="265"/>
      <c r="DI149" s="265"/>
      <c r="DJ149" s="265"/>
      <c r="DK149" s="265"/>
      <c r="DL149" s="265"/>
      <c r="DM149" s="265"/>
      <c r="DN149" s="265"/>
      <c r="DO149" s="265"/>
      <c r="DP149" s="265"/>
      <c r="DQ149" s="265"/>
      <c r="DR149" s="265"/>
      <c r="DS149" s="265"/>
      <c r="DT149" s="265"/>
      <c r="DU149" s="265"/>
      <c r="DV149" s="265"/>
      <c r="DW149" s="265"/>
      <c r="DX149" s="265"/>
      <c r="DY149" s="265"/>
      <c r="DZ149" s="265"/>
      <c r="EA149" s="265"/>
      <c r="EB149" s="265"/>
      <c r="EC149" s="265"/>
      <c r="ED149" s="265"/>
      <c r="EE149" s="265"/>
      <c r="EF149" s="265"/>
      <c r="EG149" s="265"/>
      <c r="EH149" s="265"/>
      <c r="EI149" s="265"/>
      <c r="EJ149" s="265"/>
      <c r="EK149" s="265"/>
      <c r="EL149" s="265"/>
      <c r="EM149" s="265"/>
      <c r="EN149" s="265"/>
      <c r="EO149" s="265"/>
      <c r="EP149" s="265"/>
      <c r="EQ149" s="265"/>
      <c r="ER149" s="265"/>
      <c r="ES149" s="265"/>
      <c r="ET149" s="265"/>
      <c r="EU149" s="265"/>
      <c r="EV149" s="265"/>
      <c r="EW149" s="265"/>
      <c r="EX149" s="265"/>
      <c r="EY149" s="265"/>
      <c r="EZ149" s="265"/>
      <c r="FA149" s="265"/>
      <c r="FB149" s="265"/>
      <c r="FC149" s="265"/>
      <c r="FD149" s="265"/>
      <c r="FE149" s="265"/>
      <c r="FF149" s="265"/>
      <c r="FG149" s="265"/>
      <c r="FH149" s="265"/>
      <c r="FI149" s="265"/>
      <c r="FJ149" s="265"/>
      <c r="FK149" s="265"/>
      <c r="FL149" s="265"/>
      <c r="FM149" s="265"/>
      <c r="FN149" s="265"/>
      <c r="FO149" s="265"/>
      <c r="FP149" s="265"/>
      <c r="FQ149" s="265"/>
      <c r="FR149" s="265"/>
      <c r="FS149" s="265"/>
      <c r="FT149" s="265"/>
      <c r="FU149" s="265"/>
      <c r="FV149" s="265"/>
      <c r="FW149" s="265"/>
      <c r="FX149" s="265"/>
      <c r="FY149" s="265"/>
      <c r="FZ149" s="265"/>
      <c r="GA149" s="265"/>
      <c r="GB149" s="265"/>
      <c r="GC149" s="265"/>
      <c r="GD149" s="265"/>
      <c r="GE149" s="265"/>
      <c r="GF149" s="265"/>
      <c r="GG149" s="265"/>
      <c r="GH149" s="265"/>
      <c r="GI149" s="265"/>
      <c r="GJ149" s="265"/>
      <c r="GK149" s="265"/>
      <c r="GL149" s="265"/>
      <c r="GM149" s="265"/>
      <c r="GN149" s="265"/>
      <c r="GO149" s="265"/>
      <c r="GP149" s="265"/>
      <c r="GQ149" s="265"/>
      <c r="GR149" s="265"/>
      <c r="GS149" s="265"/>
      <c r="GT149" s="265"/>
      <c r="GU149" s="265"/>
      <c r="GV149" s="265"/>
      <c r="GW149" s="265"/>
      <c r="GX149" s="265"/>
      <c r="GY149" s="265"/>
      <c r="GZ149" s="265"/>
      <c r="HA149" s="265"/>
      <c r="HB149" s="265"/>
      <c r="HC149" s="265"/>
      <c r="HD149" s="265"/>
      <c r="HE149" s="265"/>
      <c r="HF149" s="265"/>
      <c r="HG149" s="265"/>
      <c r="HH149" s="265"/>
      <c r="HI149" s="265"/>
      <c r="HJ149" s="265"/>
      <c r="HK149" s="265"/>
      <c r="HL149" s="265"/>
      <c r="HM149" s="265"/>
      <c r="HN149" s="265"/>
      <c r="HO149" s="265"/>
      <c r="HP149" s="265"/>
      <c r="HQ149" s="265"/>
      <c r="HR149" s="265"/>
      <c r="HS149" s="265"/>
      <c r="HT149" s="265"/>
      <c r="HU149" s="265"/>
      <c r="HV149" s="265"/>
      <c r="HW149" s="265"/>
      <c r="HX149" s="265"/>
      <c r="HY149" s="265"/>
      <c r="HZ149" s="265"/>
      <c r="IA149" s="265"/>
      <c r="IB149" s="265"/>
      <c r="IC149" s="265"/>
      <c r="ID149" s="265"/>
      <c r="IE149" s="265"/>
      <c r="IF149" s="265"/>
      <c r="IG149" s="265"/>
      <c r="IH149" s="265"/>
      <c r="II149" s="265"/>
      <c r="IJ149" s="265"/>
      <c r="IK149" s="265"/>
      <c r="IL149" s="265"/>
      <c r="IM149" s="265"/>
      <c r="IN149" s="265"/>
      <c r="IO149" s="265"/>
      <c r="IP149" s="265"/>
      <c r="IQ149" s="265"/>
      <c r="IR149" s="265"/>
      <c r="IS149" s="265"/>
      <c r="IT149" s="265"/>
      <c r="IU149" s="265"/>
      <c r="IV149" s="265"/>
    </row>
    <row r="150" spans="1:256" s="469" customFormat="1" ht="15" customHeight="1">
      <c r="A150" s="270"/>
      <c r="B150" s="270"/>
      <c r="C150" s="270"/>
      <c r="D150" s="461"/>
      <c r="E150" s="461"/>
      <c r="F150" s="461"/>
      <c r="G150" s="267"/>
      <c r="H150" s="267"/>
      <c r="I150" s="265"/>
      <c r="J150" s="266"/>
      <c r="K150" s="265"/>
      <c r="L150" s="265"/>
      <c r="M150" s="266"/>
      <c r="N150" s="265"/>
      <c r="O150" s="265"/>
      <c r="P150" s="265"/>
      <c r="Q150" s="265"/>
      <c r="R150" s="265"/>
      <c r="S150" s="265"/>
      <c r="T150" s="265"/>
      <c r="U150" s="265"/>
      <c r="V150" s="265"/>
      <c r="W150" s="265"/>
      <c r="X150" s="265"/>
      <c r="Y150" s="265"/>
      <c r="Z150" s="265"/>
      <c r="AA150" s="265"/>
      <c r="AB150" s="265"/>
      <c r="AC150" s="265"/>
      <c r="AD150" s="265"/>
      <c r="AE150" s="265"/>
      <c r="AF150" s="265"/>
      <c r="AG150" s="265"/>
      <c r="AH150" s="265"/>
      <c r="AI150" s="265"/>
      <c r="AJ150" s="265"/>
      <c r="AK150" s="265"/>
      <c r="AL150" s="265"/>
      <c r="AM150" s="265"/>
      <c r="AN150" s="265"/>
      <c r="AO150" s="265"/>
      <c r="AP150" s="265"/>
      <c r="AQ150" s="265"/>
      <c r="AR150" s="265"/>
      <c r="AS150" s="265"/>
      <c r="AT150" s="265"/>
      <c r="AU150" s="265"/>
      <c r="AV150" s="265"/>
      <c r="AW150" s="265"/>
      <c r="AX150" s="265"/>
      <c r="AY150" s="265"/>
      <c r="AZ150" s="265"/>
      <c r="BA150" s="265"/>
      <c r="BB150" s="265"/>
      <c r="BC150" s="265"/>
      <c r="BD150" s="265"/>
      <c r="BE150" s="265"/>
      <c r="BF150" s="265"/>
      <c r="BG150" s="265"/>
      <c r="BH150" s="265"/>
      <c r="BI150" s="265"/>
      <c r="BJ150" s="265"/>
      <c r="BK150" s="265"/>
      <c r="BL150" s="265"/>
      <c r="BM150" s="265"/>
      <c r="BN150" s="265"/>
      <c r="BO150" s="265"/>
      <c r="BP150" s="265"/>
      <c r="BQ150" s="265"/>
      <c r="BR150" s="265"/>
      <c r="BS150" s="265"/>
      <c r="BT150" s="265"/>
      <c r="BU150" s="265"/>
      <c r="BV150" s="265"/>
      <c r="BW150" s="265"/>
      <c r="BX150" s="265"/>
      <c r="BY150" s="265"/>
      <c r="BZ150" s="265"/>
      <c r="CA150" s="265"/>
      <c r="CB150" s="265"/>
      <c r="CC150" s="265"/>
      <c r="CD150" s="265"/>
      <c r="CE150" s="265"/>
      <c r="CF150" s="265"/>
      <c r="CG150" s="265"/>
      <c r="CH150" s="265"/>
      <c r="CI150" s="265"/>
      <c r="CJ150" s="265"/>
      <c r="CK150" s="265"/>
      <c r="CL150" s="265"/>
      <c r="CM150" s="265"/>
      <c r="CN150" s="265"/>
      <c r="CO150" s="265"/>
      <c r="CP150" s="265"/>
      <c r="CQ150" s="265"/>
      <c r="CR150" s="265"/>
      <c r="CS150" s="265"/>
      <c r="CT150" s="265"/>
      <c r="CU150" s="265"/>
      <c r="CV150" s="265"/>
      <c r="CW150" s="265"/>
      <c r="CX150" s="265"/>
      <c r="CY150" s="265"/>
      <c r="CZ150" s="265"/>
      <c r="DA150" s="265"/>
      <c r="DB150" s="265"/>
      <c r="DC150" s="265"/>
      <c r="DD150" s="265"/>
      <c r="DE150" s="265"/>
      <c r="DF150" s="265"/>
      <c r="DG150" s="265"/>
      <c r="DH150" s="265"/>
      <c r="DI150" s="265"/>
      <c r="DJ150" s="265"/>
      <c r="DK150" s="265"/>
      <c r="DL150" s="265"/>
      <c r="DM150" s="265"/>
      <c r="DN150" s="265"/>
      <c r="DO150" s="265"/>
      <c r="DP150" s="265"/>
      <c r="DQ150" s="265"/>
      <c r="DR150" s="265"/>
      <c r="DS150" s="265"/>
      <c r="DT150" s="265"/>
      <c r="DU150" s="265"/>
      <c r="DV150" s="265"/>
      <c r="DW150" s="265"/>
      <c r="DX150" s="265"/>
      <c r="DY150" s="265"/>
      <c r="DZ150" s="265"/>
      <c r="EA150" s="265"/>
      <c r="EB150" s="265"/>
      <c r="EC150" s="265"/>
      <c r="ED150" s="265"/>
      <c r="EE150" s="265"/>
      <c r="EF150" s="265"/>
      <c r="EG150" s="265"/>
      <c r="EH150" s="265"/>
      <c r="EI150" s="265"/>
      <c r="EJ150" s="265"/>
      <c r="EK150" s="265"/>
      <c r="EL150" s="265"/>
      <c r="EM150" s="265"/>
      <c r="EN150" s="265"/>
      <c r="EO150" s="265"/>
      <c r="EP150" s="265"/>
      <c r="EQ150" s="265"/>
      <c r="ER150" s="265"/>
      <c r="ES150" s="265"/>
      <c r="ET150" s="265"/>
      <c r="EU150" s="265"/>
      <c r="EV150" s="265"/>
      <c r="EW150" s="265"/>
      <c r="EX150" s="265"/>
      <c r="EY150" s="265"/>
      <c r="EZ150" s="265"/>
      <c r="FA150" s="265"/>
      <c r="FB150" s="265"/>
      <c r="FC150" s="265"/>
      <c r="FD150" s="265"/>
      <c r="FE150" s="265"/>
      <c r="FF150" s="265"/>
      <c r="FG150" s="265"/>
      <c r="FH150" s="265"/>
      <c r="FI150" s="265"/>
      <c r="FJ150" s="265"/>
      <c r="FK150" s="265"/>
      <c r="FL150" s="265"/>
      <c r="FM150" s="265"/>
      <c r="FN150" s="265"/>
      <c r="FO150" s="265"/>
      <c r="FP150" s="265"/>
      <c r="FQ150" s="265"/>
      <c r="FR150" s="265"/>
      <c r="FS150" s="265"/>
      <c r="FT150" s="265"/>
      <c r="FU150" s="265"/>
      <c r="FV150" s="265"/>
      <c r="FW150" s="265"/>
      <c r="FX150" s="265"/>
      <c r="FY150" s="265"/>
      <c r="FZ150" s="265"/>
      <c r="GA150" s="265"/>
      <c r="GB150" s="265"/>
      <c r="GC150" s="265"/>
      <c r="GD150" s="265"/>
      <c r="GE150" s="265"/>
      <c r="GF150" s="265"/>
      <c r="GG150" s="265"/>
      <c r="GH150" s="265"/>
      <c r="GI150" s="265"/>
      <c r="GJ150" s="265"/>
      <c r="GK150" s="265"/>
      <c r="GL150" s="265"/>
      <c r="GM150" s="265"/>
      <c r="GN150" s="265"/>
      <c r="GO150" s="265"/>
      <c r="GP150" s="265"/>
      <c r="GQ150" s="265"/>
      <c r="GR150" s="265"/>
      <c r="GS150" s="265"/>
      <c r="GT150" s="265"/>
      <c r="GU150" s="265"/>
      <c r="GV150" s="265"/>
      <c r="GW150" s="265"/>
      <c r="GX150" s="265"/>
      <c r="GY150" s="265"/>
      <c r="GZ150" s="265"/>
      <c r="HA150" s="265"/>
      <c r="HB150" s="265"/>
      <c r="HC150" s="265"/>
      <c r="HD150" s="265"/>
      <c r="HE150" s="265"/>
      <c r="HF150" s="265"/>
      <c r="HG150" s="265"/>
      <c r="HH150" s="265"/>
      <c r="HI150" s="265"/>
      <c r="HJ150" s="265"/>
      <c r="HK150" s="265"/>
      <c r="HL150" s="265"/>
      <c r="HM150" s="265"/>
      <c r="HN150" s="265"/>
      <c r="HO150" s="265"/>
      <c r="HP150" s="265"/>
      <c r="HQ150" s="265"/>
      <c r="HR150" s="265"/>
      <c r="HS150" s="265"/>
      <c r="HT150" s="265"/>
      <c r="HU150" s="265"/>
      <c r="HV150" s="265"/>
      <c r="HW150" s="265"/>
      <c r="HX150" s="265"/>
      <c r="HY150" s="265"/>
      <c r="HZ150" s="265"/>
      <c r="IA150" s="265"/>
      <c r="IB150" s="265"/>
      <c r="IC150" s="265"/>
      <c r="ID150" s="265"/>
      <c r="IE150" s="265"/>
      <c r="IF150" s="265"/>
      <c r="IG150" s="265"/>
      <c r="IH150" s="265"/>
      <c r="II150" s="265"/>
      <c r="IJ150" s="265"/>
      <c r="IK150" s="265"/>
      <c r="IL150" s="265"/>
      <c r="IM150" s="265"/>
      <c r="IN150" s="265"/>
      <c r="IO150" s="265"/>
      <c r="IP150" s="265"/>
      <c r="IQ150" s="265"/>
      <c r="IR150" s="265"/>
      <c r="IS150" s="265"/>
      <c r="IT150" s="265"/>
      <c r="IU150" s="265"/>
      <c r="IV150" s="265"/>
    </row>
    <row r="151" spans="1:256" s="469" customFormat="1" ht="15" customHeight="1">
      <c r="A151" s="270"/>
      <c r="B151" s="270"/>
      <c r="C151" s="270"/>
      <c r="D151" s="461"/>
      <c r="E151" s="461"/>
      <c r="F151" s="461"/>
      <c r="G151" s="267"/>
      <c r="H151" s="267"/>
      <c r="I151" s="265"/>
      <c r="J151" s="266"/>
      <c r="K151" s="265"/>
      <c r="L151" s="265"/>
      <c r="M151" s="266"/>
      <c r="N151" s="265"/>
      <c r="O151" s="265"/>
      <c r="P151" s="265"/>
      <c r="Q151" s="265"/>
      <c r="R151" s="265"/>
      <c r="S151" s="265"/>
      <c r="T151" s="265"/>
      <c r="U151" s="265"/>
      <c r="V151" s="265"/>
      <c r="W151" s="265"/>
      <c r="X151" s="265"/>
      <c r="Y151" s="265"/>
      <c r="Z151" s="265"/>
      <c r="AA151" s="265"/>
      <c r="AB151" s="265"/>
      <c r="AC151" s="265"/>
      <c r="AD151" s="265"/>
      <c r="AE151" s="265"/>
      <c r="AF151" s="265"/>
      <c r="AG151" s="265"/>
      <c r="AH151" s="265"/>
      <c r="AI151" s="265"/>
      <c r="AJ151" s="265"/>
      <c r="AK151" s="265"/>
      <c r="AL151" s="265"/>
      <c r="AM151" s="265"/>
      <c r="AN151" s="265"/>
      <c r="AO151" s="265"/>
      <c r="AP151" s="265"/>
      <c r="AQ151" s="265"/>
      <c r="AR151" s="265"/>
      <c r="AS151" s="265"/>
      <c r="AT151" s="265"/>
      <c r="AU151" s="265"/>
      <c r="AV151" s="265"/>
      <c r="AW151" s="265"/>
      <c r="AX151" s="265"/>
      <c r="AY151" s="265"/>
      <c r="AZ151" s="265"/>
      <c r="BA151" s="265"/>
      <c r="BB151" s="265"/>
      <c r="BC151" s="265"/>
      <c r="BD151" s="265"/>
      <c r="BE151" s="265"/>
      <c r="BF151" s="265"/>
      <c r="BG151" s="265"/>
      <c r="BH151" s="265"/>
      <c r="BI151" s="265"/>
      <c r="BJ151" s="265"/>
      <c r="BK151" s="265"/>
      <c r="BL151" s="265"/>
      <c r="BM151" s="265"/>
      <c r="BN151" s="265"/>
      <c r="BO151" s="265"/>
      <c r="BP151" s="265"/>
      <c r="BQ151" s="265"/>
      <c r="BR151" s="265"/>
      <c r="BS151" s="265"/>
      <c r="BT151" s="265"/>
      <c r="BU151" s="265"/>
      <c r="BV151" s="265"/>
      <c r="BW151" s="265"/>
      <c r="BX151" s="265"/>
      <c r="BY151" s="265"/>
      <c r="BZ151" s="265"/>
      <c r="CA151" s="265"/>
      <c r="CB151" s="265"/>
      <c r="CC151" s="265"/>
      <c r="CD151" s="265"/>
      <c r="CE151" s="265"/>
      <c r="CF151" s="265"/>
      <c r="CG151" s="265"/>
      <c r="CH151" s="265"/>
      <c r="CI151" s="265"/>
      <c r="CJ151" s="265"/>
      <c r="CK151" s="265"/>
      <c r="CL151" s="265"/>
      <c r="CM151" s="265"/>
      <c r="CN151" s="265"/>
      <c r="CO151" s="265"/>
      <c r="CP151" s="265"/>
      <c r="CQ151" s="265"/>
      <c r="CR151" s="265"/>
      <c r="CS151" s="265"/>
      <c r="CT151" s="265"/>
      <c r="CU151" s="265"/>
      <c r="CV151" s="265"/>
      <c r="CW151" s="265"/>
      <c r="CX151" s="265"/>
      <c r="CY151" s="265"/>
      <c r="CZ151" s="265"/>
      <c r="DA151" s="265"/>
      <c r="DB151" s="265"/>
      <c r="DC151" s="265"/>
      <c r="DD151" s="265"/>
      <c r="DE151" s="265"/>
      <c r="DF151" s="265"/>
      <c r="DG151" s="265"/>
      <c r="DH151" s="265"/>
      <c r="DI151" s="265"/>
      <c r="DJ151" s="265"/>
      <c r="DK151" s="265"/>
      <c r="DL151" s="265"/>
      <c r="DM151" s="265"/>
      <c r="DN151" s="265"/>
      <c r="DO151" s="265"/>
      <c r="DP151" s="265"/>
      <c r="DQ151" s="265"/>
      <c r="DR151" s="265"/>
      <c r="DS151" s="265"/>
      <c r="DT151" s="265"/>
      <c r="DU151" s="265"/>
      <c r="DV151" s="265"/>
      <c r="DW151" s="265"/>
      <c r="DX151" s="265"/>
      <c r="DY151" s="265"/>
      <c r="DZ151" s="265"/>
      <c r="EA151" s="265"/>
      <c r="EB151" s="265"/>
      <c r="EC151" s="265"/>
      <c r="ED151" s="265"/>
      <c r="EE151" s="265"/>
      <c r="EF151" s="265"/>
      <c r="EG151" s="265"/>
      <c r="EH151" s="265"/>
      <c r="EI151" s="265"/>
      <c r="EJ151" s="265"/>
      <c r="EK151" s="265"/>
      <c r="EL151" s="265"/>
      <c r="EM151" s="265"/>
      <c r="EN151" s="265"/>
      <c r="EO151" s="265"/>
      <c r="EP151" s="265"/>
      <c r="EQ151" s="265"/>
      <c r="ER151" s="265"/>
      <c r="ES151" s="265"/>
      <c r="ET151" s="265"/>
      <c r="EU151" s="265"/>
      <c r="EV151" s="265"/>
      <c r="EW151" s="265"/>
      <c r="EX151" s="265"/>
      <c r="EY151" s="265"/>
      <c r="EZ151" s="265"/>
      <c r="FA151" s="265"/>
      <c r="FB151" s="265"/>
      <c r="FC151" s="265"/>
      <c r="FD151" s="265"/>
      <c r="FE151" s="265"/>
      <c r="FF151" s="265"/>
      <c r="FG151" s="265"/>
      <c r="FH151" s="265"/>
      <c r="FI151" s="265"/>
      <c r="FJ151" s="265"/>
      <c r="FK151" s="265"/>
      <c r="FL151" s="265"/>
      <c r="FM151" s="265"/>
      <c r="FN151" s="265"/>
      <c r="FO151" s="265"/>
      <c r="FP151" s="265"/>
      <c r="FQ151" s="265"/>
      <c r="FR151" s="265"/>
      <c r="FS151" s="265"/>
      <c r="FT151" s="265"/>
      <c r="FU151" s="265"/>
      <c r="FV151" s="265"/>
      <c r="FW151" s="265"/>
      <c r="FX151" s="265"/>
      <c r="FY151" s="265"/>
      <c r="FZ151" s="265"/>
      <c r="GA151" s="265"/>
      <c r="GB151" s="265"/>
      <c r="GC151" s="265"/>
      <c r="GD151" s="265"/>
      <c r="GE151" s="265"/>
      <c r="GF151" s="265"/>
      <c r="GG151" s="265"/>
      <c r="GH151" s="265"/>
      <c r="GI151" s="265"/>
      <c r="GJ151" s="265"/>
      <c r="GK151" s="265"/>
      <c r="GL151" s="265"/>
      <c r="GM151" s="265"/>
      <c r="GN151" s="265"/>
      <c r="GO151" s="265"/>
      <c r="GP151" s="265"/>
      <c r="GQ151" s="265"/>
      <c r="GR151" s="265"/>
      <c r="GS151" s="265"/>
      <c r="GT151" s="265"/>
      <c r="GU151" s="265"/>
      <c r="GV151" s="265"/>
      <c r="GW151" s="265"/>
      <c r="GX151" s="265"/>
      <c r="GY151" s="265"/>
      <c r="GZ151" s="265"/>
      <c r="HA151" s="265"/>
      <c r="HB151" s="265"/>
      <c r="HC151" s="265"/>
      <c r="HD151" s="265"/>
      <c r="HE151" s="265"/>
      <c r="HF151" s="265"/>
      <c r="HG151" s="265"/>
      <c r="HH151" s="265"/>
      <c r="HI151" s="265"/>
      <c r="HJ151" s="265"/>
      <c r="HK151" s="265"/>
      <c r="HL151" s="265"/>
      <c r="HM151" s="265"/>
      <c r="HN151" s="265"/>
      <c r="HO151" s="265"/>
      <c r="HP151" s="265"/>
      <c r="HQ151" s="265"/>
      <c r="HR151" s="265"/>
      <c r="HS151" s="265"/>
      <c r="HT151" s="265"/>
      <c r="HU151" s="265"/>
      <c r="HV151" s="265"/>
      <c r="HW151" s="265"/>
      <c r="HX151" s="265"/>
      <c r="HY151" s="265"/>
      <c r="HZ151" s="265"/>
      <c r="IA151" s="265"/>
      <c r="IB151" s="265"/>
      <c r="IC151" s="265"/>
      <c r="ID151" s="265"/>
      <c r="IE151" s="265"/>
      <c r="IF151" s="265"/>
      <c r="IG151" s="265"/>
      <c r="IH151" s="265"/>
      <c r="II151" s="265"/>
      <c r="IJ151" s="265"/>
      <c r="IK151" s="265"/>
      <c r="IL151" s="265"/>
      <c r="IM151" s="265"/>
      <c r="IN151" s="265"/>
      <c r="IO151" s="265"/>
      <c r="IP151" s="265"/>
      <c r="IQ151" s="265"/>
      <c r="IR151" s="265"/>
      <c r="IS151" s="265"/>
      <c r="IT151" s="265"/>
      <c r="IU151" s="265"/>
      <c r="IV151" s="265"/>
    </row>
    <row r="152" spans="1:256" s="469" customFormat="1" ht="15" customHeight="1">
      <c r="A152" s="270"/>
      <c r="B152" s="270"/>
      <c r="C152" s="270"/>
      <c r="D152" s="461"/>
      <c r="E152" s="461"/>
      <c r="F152" s="461"/>
      <c r="G152" s="267"/>
      <c r="H152" s="267"/>
      <c r="I152" s="265"/>
      <c r="J152" s="266"/>
      <c r="K152" s="265"/>
      <c r="L152" s="265"/>
      <c r="M152" s="266"/>
      <c r="N152" s="265"/>
      <c r="O152" s="265"/>
      <c r="P152" s="265"/>
      <c r="Q152" s="265"/>
      <c r="R152" s="265"/>
      <c r="S152" s="265"/>
      <c r="T152" s="265"/>
      <c r="U152" s="265"/>
      <c r="V152" s="265"/>
      <c r="W152" s="265"/>
      <c r="X152" s="265"/>
      <c r="Y152" s="265"/>
      <c r="Z152" s="265"/>
      <c r="AA152" s="265"/>
      <c r="AB152" s="265"/>
      <c r="AC152" s="265"/>
      <c r="AD152" s="265"/>
      <c r="AE152" s="265"/>
      <c r="AF152" s="265"/>
      <c r="AG152" s="265"/>
      <c r="AH152" s="265"/>
      <c r="AI152" s="265"/>
      <c r="AJ152" s="265"/>
      <c r="AK152" s="265"/>
      <c r="AL152" s="265"/>
      <c r="AM152" s="265"/>
      <c r="AN152" s="265"/>
      <c r="AO152" s="265"/>
      <c r="AP152" s="265"/>
      <c r="AQ152" s="265"/>
      <c r="AR152" s="265"/>
      <c r="AS152" s="265"/>
      <c r="AT152" s="265"/>
      <c r="AU152" s="265"/>
      <c r="AV152" s="265"/>
      <c r="AW152" s="265"/>
      <c r="AX152" s="265"/>
      <c r="AY152" s="265"/>
      <c r="AZ152" s="265"/>
      <c r="BA152" s="265"/>
      <c r="BB152" s="265"/>
      <c r="BC152" s="265"/>
      <c r="BD152" s="265"/>
      <c r="BE152" s="265"/>
      <c r="BF152" s="265"/>
      <c r="BG152" s="265"/>
      <c r="BH152" s="265"/>
      <c r="BI152" s="265"/>
      <c r="BJ152" s="265"/>
      <c r="BK152" s="265"/>
      <c r="BL152" s="265"/>
      <c r="BM152" s="265"/>
      <c r="BN152" s="265"/>
      <c r="BO152" s="265"/>
      <c r="BP152" s="265"/>
      <c r="BQ152" s="265"/>
      <c r="BR152" s="265"/>
      <c r="BS152" s="265"/>
      <c r="BT152" s="265"/>
      <c r="BU152" s="265"/>
      <c r="BV152" s="265"/>
      <c r="BW152" s="265"/>
      <c r="BX152" s="265"/>
      <c r="BY152" s="265"/>
      <c r="BZ152" s="265"/>
      <c r="CA152" s="265"/>
      <c r="CB152" s="265"/>
      <c r="CC152" s="265"/>
      <c r="CD152" s="265"/>
      <c r="CE152" s="265"/>
      <c r="CF152" s="265"/>
      <c r="CG152" s="265"/>
      <c r="CH152" s="265"/>
      <c r="CI152" s="265"/>
      <c r="CJ152" s="265"/>
      <c r="CK152" s="265"/>
      <c r="CL152" s="265"/>
      <c r="CM152" s="265"/>
      <c r="CN152" s="265"/>
      <c r="CO152" s="265"/>
      <c r="CP152" s="265"/>
      <c r="CQ152" s="265"/>
      <c r="CR152" s="265"/>
      <c r="CS152" s="265"/>
      <c r="CT152" s="265"/>
      <c r="CU152" s="265"/>
      <c r="CV152" s="265"/>
      <c r="CW152" s="265"/>
      <c r="CX152" s="265"/>
      <c r="CY152" s="265"/>
      <c r="CZ152" s="265"/>
      <c r="DA152" s="265"/>
      <c r="DB152" s="265"/>
      <c r="DC152" s="265"/>
      <c r="DD152" s="265"/>
      <c r="DE152" s="265"/>
      <c r="DF152" s="265"/>
      <c r="DG152" s="265"/>
      <c r="DH152" s="265"/>
      <c r="DI152" s="265"/>
      <c r="DJ152" s="265"/>
      <c r="DK152" s="265"/>
      <c r="DL152" s="265"/>
      <c r="DM152" s="265"/>
      <c r="DN152" s="265"/>
      <c r="DO152" s="265"/>
      <c r="DP152" s="265"/>
      <c r="DQ152" s="265"/>
      <c r="DR152" s="265"/>
      <c r="DS152" s="265"/>
      <c r="DT152" s="265"/>
      <c r="DU152" s="265"/>
      <c r="DV152" s="265"/>
      <c r="DW152" s="265"/>
      <c r="DX152" s="265"/>
      <c r="DY152" s="265"/>
      <c r="DZ152" s="265"/>
      <c r="EA152" s="265"/>
      <c r="EB152" s="265"/>
      <c r="EC152" s="265"/>
      <c r="ED152" s="265"/>
      <c r="EE152" s="265"/>
      <c r="EF152" s="265"/>
      <c r="EG152" s="265"/>
      <c r="EH152" s="265"/>
      <c r="EI152" s="265"/>
      <c r="EJ152" s="265"/>
      <c r="EK152" s="265"/>
      <c r="EL152" s="265"/>
      <c r="EM152" s="265"/>
      <c r="EN152" s="265"/>
      <c r="EO152" s="265"/>
      <c r="EP152" s="265"/>
      <c r="EQ152" s="265"/>
      <c r="ER152" s="265"/>
      <c r="ES152" s="265"/>
      <c r="ET152" s="265"/>
      <c r="EU152" s="265"/>
      <c r="EV152" s="265"/>
      <c r="EW152" s="265"/>
      <c r="EX152" s="265"/>
      <c r="EY152" s="265"/>
      <c r="EZ152" s="265"/>
      <c r="FA152" s="265"/>
      <c r="FB152" s="265"/>
      <c r="FC152" s="265"/>
      <c r="FD152" s="265"/>
      <c r="FE152" s="265"/>
      <c r="FF152" s="265"/>
      <c r="FG152" s="265"/>
      <c r="FH152" s="265"/>
      <c r="FI152" s="265"/>
      <c r="FJ152" s="265"/>
      <c r="FK152" s="265"/>
      <c r="FL152" s="265"/>
      <c r="FM152" s="265"/>
      <c r="FN152" s="265"/>
      <c r="FO152" s="265"/>
      <c r="FP152" s="265"/>
      <c r="FQ152" s="265"/>
      <c r="FR152" s="265"/>
      <c r="FS152" s="265"/>
      <c r="FT152" s="265"/>
      <c r="FU152" s="265"/>
      <c r="FV152" s="265"/>
      <c r="FW152" s="265"/>
      <c r="FX152" s="265"/>
      <c r="FY152" s="265"/>
      <c r="FZ152" s="265"/>
      <c r="GA152" s="265"/>
      <c r="GB152" s="265"/>
      <c r="GC152" s="265"/>
      <c r="GD152" s="265"/>
      <c r="GE152" s="265"/>
      <c r="GF152" s="265"/>
      <c r="GG152" s="265"/>
      <c r="GH152" s="265"/>
      <c r="GI152" s="265"/>
      <c r="GJ152" s="265"/>
      <c r="GK152" s="265"/>
      <c r="GL152" s="265"/>
      <c r="GM152" s="265"/>
      <c r="GN152" s="265"/>
      <c r="GO152" s="265"/>
      <c r="GP152" s="265"/>
      <c r="GQ152" s="265"/>
      <c r="GR152" s="265"/>
      <c r="GS152" s="265"/>
      <c r="GT152" s="265"/>
      <c r="GU152" s="265"/>
      <c r="GV152" s="265"/>
      <c r="GW152" s="265"/>
      <c r="GX152" s="265"/>
      <c r="GY152" s="265"/>
      <c r="GZ152" s="265"/>
      <c r="HA152" s="265"/>
      <c r="HB152" s="265"/>
      <c r="HC152" s="265"/>
      <c r="HD152" s="265"/>
      <c r="HE152" s="265"/>
      <c r="HF152" s="265"/>
      <c r="HG152" s="265"/>
      <c r="HH152" s="265"/>
      <c r="HI152" s="265"/>
      <c r="HJ152" s="265"/>
      <c r="HK152" s="265"/>
      <c r="HL152" s="265"/>
      <c r="HM152" s="265"/>
      <c r="HN152" s="265"/>
      <c r="HO152" s="265"/>
      <c r="HP152" s="265"/>
      <c r="HQ152" s="265"/>
      <c r="HR152" s="265"/>
      <c r="HS152" s="265"/>
      <c r="HT152" s="265"/>
      <c r="HU152" s="265"/>
      <c r="HV152" s="265"/>
      <c r="HW152" s="265"/>
      <c r="HX152" s="265"/>
      <c r="HY152" s="265"/>
      <c r="HZ152" s="265"/>
      <c r="IA152" s="265"/>
      <c r="IB152" s="265"/>
      <c r="IC152" s="265"/>
      <c r="ID152" s="265"/>
      <c r="IE152" s="265"/>
      <c r="IF152" s="265"/>
      <c r="IG152" s="265"/>
      <c r="IH152" s="265"/>
      <c r="II152" s="265"/>
      <c r="IJ152" s="265"/>
      <c r="IK152" s="265"/>
      <c r="IL152" s="265"/>
      <c r="IM152" s="265"/>
      <c r="IN152" s="265"/>
      <c r="IO152" s="265"/>
      <c r="IP152" s="265"/>
      <c r="IQ152" s="265"/>
      <c r="IR152" s="265"/>
      <c r="IS152" s="265"/>
      <c r="IT152" s="265"/>
      <c r="IU152" s="265"/>
      <c r="IV152" s="265"/>
    </row>
    <row r="153" spans="1:256" s="469" customFormat="1" ht="15" customHeight="1">
      <c r="A153" s="270"/>
      <c r="B153" s="270"/>
      <c r="C153" s="270"/>
      <c r="D153" s="461"/>
      <c r="E153" s="461"/>
      <c r="F153" s="461"/>
      <c r="G153" s="267"/>
      <c r="H153" s="267"/>
      <c r="I153" s="265"/>
      <c r="J153" s="266"/>
      <c r="K153" s="265"/>
      <c r="L153" s="265"/>
      <c r="M153" s="266"/>
      <c r="N153" s="265"/>
      <c r="O153" s="265"/>
      <c r="P153" s="265"/>
      <c r="Q153" s="265"/>
      <c r="R153" s="265"/>
      <c r="S153" s="265"/>
      <c r="T153" s="265"/>
      <c r="U153" s="265"/>
      <c r="V153" s="265"/>
      <c r="W153" s="265"/>
      <c r="X153" s="265"/>
      <c r="Y153" s="265"/>
      <c r="Z153" s="265"/>
      <c r="AA153" s="265"/>
      <c r="AB153" s="265"/>
      <c r="AC153" s="265"/>
      <c r="AD153" s="265"/>
      <c r="AE153" s="265"/>
      <c r="AF153" s="265"/>
      <c r="AG153" s="265"/>
      <c r="AH153" s="265"/>
      <c r="AI153" s="265"/>
      <c r="AJ153" s="265"/>
      <c r="AK153" s="265"/>
      <c r="AL153" s="265"/>
      <c r="AM153" s="265"/>
      <c r="AN153" s="265"/>
      <c r="AO153" s="265"/>
      <c r="AP153" s="265"/>
      <c r="AQ153" s="265"/>
      <c r="AR153" s="265"/>
      <c r="AS153" s="265"/>
      <c r="AT153" s="265"/>
      <c r="AU153" s="265"/>
      <c r="AV153" s="265"/>
      <c r="AW153" s="265"/>
      <c r="AX153" s="265"/>
      <c r="AY153" s="265"/>
      <c r="AZ153" s="265"/>
      <c r="BA153" s="265"/>
      <c r="BB153" s="265"/>
      <c r="BC153" s="265"/>
      <c r="BD153" s="265"/>
      <c r="BE153" s="265"/>
      <c r="BF153" s="265"/>
      <c r="BG153" s="265"/>
      <c r="BH153" s="265"/>
      <c r="BI153" s="265"/>
      <c r="BJ153" s="265"/>
      <c r="BK153" s="265"/>
      <c r="BL153" s="265"/>
      <c r="BM153" s="265"/>
      <c r="BN153" s="265"/>
      <c r="BO153" s="265"/>
      <c r="BP153" s="265"/>
      <c r="BQ153" s="265"/>
      <c r="BR153" s="265"/>
      <c r="BS153" s="265"/>
      <c r="BT153" s="265"/>
      <c r="BU153" s="265"/>
      <c r="BV153" s="265"/>
      <c r="BW153" s="265"/>
      <c r="BX153" s="265"/>
      <c r="BY153" s="265"/>
      <c r="BZ153" s="265"/>
      <c r="CA153" s="265"/>
      <c r="CB153" s="265"/>
      <c r="CC153" s="265"/>
      <c r="CD153" s="265"/>
      <c r="CE153" s="265"/>
      <c r="CF153" s="265"/>
      <c r="CG153" s="265"/>
      <c r="CH153" s="265"/>
      <c r="CI153" s="265"/>
      <c r="CJ153" s="265"/>
      <c r="CK153" s="265"/>
      <c r="CL153" s="265"/>
      <c r="CM153" s="265"/>
      <c r="CN153" s="265"/>
      <c r="CO153" s="265"/>
      <c r="CP153" s="265"/>
      <c r="CQ153" s="265"/>
      <c r="CR153" s="265"/>
      <c r="CS153" s="265"/>
      <c r="CT153" s="265"/>
      <c r="CU153" s="265"/>
      <c r="CV153" s="265"/>
      <c r="CW153" s="265"/>
      <c r="CX153" s="265"/>
      <c r="CY153" s="265"/>
      <c r="CZ153" s="265"/>
      <c r="DA153" s="265"/>
      <c r="DB153" s="265"/>
      <c r="DC153" s="265"/>
      <c r="DD153" s="265"/>
      <c r="DE153" s="265"/>
      <c r="DF153" s="265"/>
      <c r="DG153" s="265"/>
      <c r="DH153" s="265"/>
      <c r="DI153" s="265"/>
      <c r="DJ153" s="265"/>
      <c r="DK153" s="265"/>
      <c r="DL153" s="265"/>
      <c r="DM153" s="265"/>
      <c r="DN153" s="265"/>
      <c r="DO153" s="265"/>
      <c r="DP153" s="265"/>
      <c r="DQ153" s="265"/>
      <c r="DR153" s="265"/>
      <c r="DS153" s="265"/>
      <c r="DT153" s="265"/>
      <c r="DU153" s="265"/>
      <c r="DV153" s="265"/>
      <c r="DW153" s="265"/>
      <c r="DX153" s="265"/>
      <c r="DY153" s="265"/>
      <c r="DZ153" s="265"/>
      <c r="EA153" s="265"/>
      <c r="EB153" s="265"/>
      <c r="EC153" s="265"/>
      <c r="ED153" s="265"/>
      <c r="EE153" s="265"/>
      <c r="EF153" s="265"/>
      <c r="EG153" s="265"/>
      <c r="EH153" s="265"/>
      <c r="EI153" s="265"/>
      <c r="EJ153" s="265"/>
      <c r="EK153" s="265"/>
      <c r="EL153" s="265"/>
      <c r="EM153" s="265"/>
      <c r="EN153" s="265"/>
      <c r="EO153" s="265"/>
      <c r="EP153" s="265"/>
      <c r="EQ153" s="265"/>
      <c r="ER153" s="265"/>
      <c r="ES153" s="265"/>
      <c r="ET153" s="265"/>
      <c r="EU153" s="265"/>
      <c r="EV153" s="265"/>
      <c r="EW153" s="265"/>
      <c r="EX153" s="265"/>
      <c r="EY153" s="265"/>
      <c r="EZ153" s="265"/>
      <c r="FA153" s="265"/>
      <c r="FB153" s="265"/>
      <c r="FC153" s="265"/>
      <c r="FD153" s="265"/>
      <c r="FE153" s="265"/>
      <c r="FF153" s="265"/>
      <c r="FG153" s="265"/>
      <c r="FH153" s="265"/>
      <c r="FI153" s="265"/>
      <c r="FJ153" s="265"/>
      <c r="FK153" s="265"/>
      <c r="FL153" s="265"/>
      <c r="FM153" s="265"/>
      <c r="FN153" s="265"/>
      <c r="FO153" s="265"/>
      <c r="FP153" s="265"/>
      <c r="FQ153" s="265"/>
      <c r="FR153" s="265"/>
      <c r="FS153" s="265"/>
      <c r="FT153" s="265"/>
      <c r="FU153" s="265"/>
      <c r="FV153" s="265"/>
      <c r="FW153" s="265"/>
      <c r="FX153" s="265"/>
      <c r="FY153" s="265"/>
      <c r="FZ153" s="265"/>
      <c r="GA153" s="265"/>
      <c r="GB153" s="265"/>
      <c r="GC153" s="265"/>
      <c r="GD153" s="265"/>
      <c r="GE153" s="265"/>
      <c r="GF153" s="265"/>
      <c r="GG153" s="265"/>
      <c r="GH153" s="265"/>
      <c r="GI153" s="265"/>
      <c r="GJ153" s="265"/>
      <c r="GK153" s="265"/>
      <c r="GL153" s="265"/>
      <c r="GM153" s="265"/>
      <c r="GN153" s="265"/>
      <c r="GO153" s="265"/>
      <c r="GP153" s="265"/>
      <c r="GQ153" s="265"/>
      <c r="GR153" s="265"/>
      <c r="GS153" s="265"/>
      <c r="GT153" s="265"/>
      <c r="GU153" s="265"/>
      <c r="GV153" s="265"/>
      <c r="GW153" s="265"/>
      <c r="GX153" s="265"/>
      <c r="GY153" s="265"/>
      <c r="GZ153" s="265"/>
      <c r="HA153" s="265"/>
      <c r="HB153" s="265"/>
      <c r="HC153" s="265"/>
      <c r="HD153" s="265"/>
      <c r="HE153" s="265"/>
      <c r="HF153" s="265"/>
      <c r="HG153" s="265"/>
      <c r="HH153" s="265"/>
      <c r="HI153" s="265"/>
      <c r="HJ153" s="265"/>
      <c r="HK153" s="265"/>
      <c r="HL153" s="265"/>
      <c r="HM153" s="265"/>
      <c r="HN153" s="265"/>
      <c r="HO153" s="265"/>
      <c r="HP153" s="265"/>
      <c r="HQ153" s="265"/>
      <c r="HR153" s="265"/>
      <c r="HS153" s="265"/>
      <c r="HT153" s="265"/>
      <c r="HU153" s="265"/>
      <c r="HV153" s="265"/>
      <c r="HW153" s="265"/>
      <c r="HX153" s="265"/>
      <c r="HY153" s="265"/>
      <c r="HZ153" s="265"/>
      <c r="IA153" s="265"/>
      <c r="IB153" s="265"/>
      <c r="IC153" s="265"/>
      <c r="ID153" s="265"/>
      <c r="IE153" s="265"/>
      <c r="IF153" s="265"/>
      <c r="IG153" s="265"/>
      <c r="IH153" s="265"/>
      <c r="II153" s="265"/>
      <c r="IJ153" s="265"/>
      <c r="IK153" s="265"/>
      <c r="IL153" s="265"/>
      <c r="IM153" s="265"/>
      <c r="IN153" s="265"/>
      <c r="IO153" s="265"/>
      <c r="IP153" s="265"/>
      <c r="IQ153" s="265"/>
      <c r="IR153" s="265"/>
      <c r="IS153" s="265"/>
      <c r="IT153" s="265"/>
      <c r="IU153" s="265"/>
      <c r="IV153" s="265"/>
    </row>
    <row r="154" spans="1:256" s="469" customFormat="1" ht="15" customHeight="1">
      <c r="A154" s="270"/>
      <c r="B154" s="270"/>
      <c r="C154" s="270"/>
      <c r="D154" s="461"/>
      <c r="E154" s="461"/>
      <c r="F154" s="461"/>
      <c r="G154" s="267"/>
      <c r="H154" s="267"/>
      <c r="I154" s="265"/>
      <c r="J154" s="266"/>
      <c r="K154" s="265"/>
      <c r="L154" s="265"/>
      <c r="M154" s="266"/>
      <c r="N154" s="265"/>
      <c r="O154" s="265"/>
      <c r="P154" s="265"/>
      <c r="Q154" s="265"/>
      <c r="R154" s="265"/>
      <c r="S154" s="265"/>
      <c r="T154" s="265"/>
      <c r="U154" s="265"/>
      <c r="V154" s="265"/>
      <c r="W154" s="265"/>
      <c r="X154" s="265"/>
      <c r="Y154" s="265"/>
      <c r="Z154" s="265"/>
      <c r="AA154" s="265"/>
      <c r="AB154" s="265"/>
      <c r="AC154" s="265"/>
      <c r="AD154" s="265"/>
      <c r="AE154" s="265"/>
      <c r="AF154" s="265"/>
      <c r="AG154" s="265"/>
      <c r="AH154" s="265"/>
      <c r="AI154" s="265"/>
      <c r="AJ154" s="265"/>
      <c r="AK154" s="265"/>
      <c r="AL154" s="265"/>
      <c r="AM154" s="265"/>
      <c r="AN154" s="265"/>
      <c r="AO154" s="265"/>
      <c r="AP154" s="265"/>
      <c r="AQ154" s="265"/>
      <c r="AR154" s="265"/>
      <c r="AS154" s="265"/>
      <c r="AT154" s="265"/>
      <c r="AU154" s="265"/>
      <c r="AV154" s="265"/>
      <c r="AW154" s="265"/>
      <c r="AX154" s="265"/>
      <c r="AY154" s="265"/>
      <c r="AZ154" s="265"/>
      <c r="BA154" s="265"/>
      <c r="BB154" s="265"/>
      <c r="BC154" s="265"/>
      <c r="BD154" s="265"/>
      <c r="BE154" s="265"/>
      <c r="BF154" s="265"/>
      <c r="BG154" s="265"/>
      <c r="BH154" s="265"/>
      <c r="BI154" s="265"/>
      <c r="BJ154" s="265"/>
      <c r="BK154" s="265"/>
      <c r="BL154" s="265"/>
      <c r="BM154" s="265"/>
      <c r="BN154" s="265"/>
      <c r="BO154" s="265"/>
      <c r="BP154" s="265"/>
      <c r="BQ154" s="265"/>
      <c r="BR154" s="265"/>
      <c r="BS154" s="265"/>
      <c r="BT154" s="265"/>
      <c r="BU154" s="265"/>
      <c r="BV154" s="265"/>
      <c r="BW154" s="265"/>
      <c r="BX154" s="265"/>
      <c r="BY154" s="265"/>
      <c r="BZ154" s="265"/>
      <c r="CA154" s="265"/>
      <c r="CB154" s="265"/>
      <c r="CC154" s="265"/>
      <c r="CD154" s="265"/>
      <c r="CE154" s="265"/>
      <c r="CF154" s="265"/>
      <c r="CG154" s="265"/>
      <c r="CH154" s="265"/>
      <c r="CI154" s="265"/>
      <c r="CJ154" s="265"/>
      <c r="CK154" s="265"/>
      <c r="CL154" s="265"/>
      <c r="CM154" s="265"/>
      <c r="CN154" s="265"/>
      <c r="CO154" s="265"/>
      <c r="CP154" s="265"/>
      <c r="CQ154" s="265"/>
      <c r="CR154" s="265"/>
      <c r="CS154" s="265"/>
      <c r="CT154" s="265"/>
      <c r="CU154" s="265"/>
      <c r="CV154" s="265"/>
      <c r="CW154" s="265"/>
      <c r="CX154" s="265"/>
      <c r="CY154" s="265"/>
      <c r="CZ154" s="265"/>
      <c r="DA154" s="265"/>
      <c r="DB154" s="265"/>
      <c r="DC154" s="265"/>
      <c r="DD154" s="265"/>
      <c r="DE154" s="265"/>
      <c r="DF154" s="265"/>
      <c r="DG154" s="265"/>
      <c r="DH154" s="265"/>
      <c r="DI154" s="265"/>
      <c r="DJ154" s="265"/>
      <c r="DK154" s="265"/>
      <c r="DL154" s="265"/>
      <c r="DM154" s="265"/>
      <c r="DN154" s="265"/>
      <c r="DO154" s="265"/>
      <c r="DP154" s="265"/>
      <c r="DQ154" s="265"/>
      <c r="DR154" s="265"/>
      <c r="DS154" s="265"/>
      <c r="DT154" s="265"/>
      <c r="DU154" s="265"/>
      <c r="DV154" s="265"/>
      <c r="DW154" s="265"/>
      <c r="DX154" s="265"/>
      <c r="DY154" s="265"/>
      <c r="DZ154" s="265"/>
      <c r="EA154" s="265"/>
      <c r="EB154" s="265"/>
      <c r="EC154" s="265"/>
      <c r="ED154" s="265"/>
      <c r="EE154" s="265"/>
      <c r="EF154" s="265"/>
      <c r="EG154" s="265"/>
      <c r="EH154" s="265"/>
      <c r="EI154" s="265"/>
      <c r="EJ154" s="265"/>
      <c r="EK154" s="265"/>
      <c r="EL154" s="265"/>
      <c r="EM154" s="265"/>
      <c r="EN154" s="265"/>
      <c r="EO154" s="265"/>
      <c r="EP154" s="265"/>
      <c r="EQ154" s="265"/>
      <c r="ER154" s="265"/>
      <c r="ES154" s="265"/>
      <c r="ET154" s="265"/>
      <c r="EU154" s="265"/>
      <c r="EV154" s="265"/>
      <c r="EW154" s="265"/>
      <c r="EX154" s="265"/>
      <c r="EY154" s="265"/>
      <c r="EZ154" s="265"/>
      <c r="FA154" s="265"/>
      <c r="FB154" s="265"/>
      <c r="FC154" s="265"/>
      <c r="FD154" s="265"/>
      <c r="FE154" s="265"/>
      <c r="FF154" s="265"/>
      <c r="FG154" s="265"/>
      <c r="FH154" s="265"/>
      <c r="FI154" s="265"/>
      <c r="FJ154" s="265"/>
      <c r="FK154" s="265"/>
      <c r="FL154" s="265"/>
      <c r="FM154" s="265"/>
      <c r="FN154" s="265"/>
      <c r="FO154" s="265"/>
      <c r="FP154" s="265"/>
      <c r="FQ154" s="265"/>
      <c r="FR154" s="265"/>
      <c r="FS154" s="265"/>
      <c r="FT154" s="265"/>
      <c r="FU154" s="265"/>
      <c r="FV154" s="265"/>
      <c r="FW154" s="265"/>
      <c r="FX154" s="265"/>
      <c r="FY154" s="265"/>
      <c r="FZ154" s="265"/>
      <c r="GA154" s="265"/>
      <c r="GB154" s="265"/>
      <c r="GC154" s="265"/>
      <c r="GD154" s="265"/>
      <c r="GE154" s="265"/>
      <c r="GF154" s="265"/>
      <c r="GG154" s="265"/>
      <c r="GH154" s="265"/>
      <c r="GI154" s="265"/>
      <c r="GJ154" s="265"/>
      <c r="GK154" s="265"/>
      <c r="GL154" s="265"/>
      <c r="GM154" s="265"/>
      <c r="GN154" s="265"/>
      <c r="GO154" s="265"/>
      <c r="GP154" s="265"/>
      <c r="GQ154" s="265"/>
      <c r="GR154" s="265"/>
      <c r="GS154" s="265"/>
      <c r="GT154" s="265"/>
      <c r="GU154" s="265"/>
      <c r="GV154" s="265"/>
      <c r="GW154" s="265"/>
      <c r="GX154" s="265"/>
      <c r="GY154" s="265"/>
      <c r="GZ154" s="265"/>
      <c r="HA154" s="265"/>
      <c r="HB154" s="265"/>
      <c r="HC154" s="265"/>
      <c r="HD154" s="265"/>
      <c r="HE154" s="265"/>
      <c r="HF154" s="265"/>
      <c r="HG154" s="265"/>
      <c r="HH154" s="265"/>
      <c r="HI154" s="265"/>
      <c r="HJ154" s="265"/>
      <c r="HK154" s="265"/>
      <c r="HL154" s="265"/>
      <c r="HM154" s="265"/>
      <c r="HN154" s="265"/>
      <c r="HO154" s="265"/>
      <c r="HP154" s="265"/>
      <c r="HQ154" s="265"/>
      <c r="HR154" s="265"/>
      <c r="HS154" s="265"/>
      <c r="HT154" s="265"/>
      <c r="HU154" s="265"/>
      <c r="HV154" s="265"/>
      <c r="HW154" s="265"/>
      <c r="HX154" s="265"/>
      <c r="HY154" s="265"/>
      <c r="HZ154" s="265"/>
      <c r="IA154" s="265"/>
      <c r="IB154" s="265"/>
      <c r="IC154" s="265"/>
      <c r="ID154" s="265"/>
      <c r="IE154" s="265"/>
      <c r="IF154" s="265"/>
      <c r="IG154" s="265"/>
      <c r="IH154" s="265"/>
      <c r="II154" s="265"/>
      <c r="IJ154" s="265"/>
      <c r="IK154" s="265"/>
      <c r="IL154" s="265"/>
      <c r="IM154" s="265"/>
      <c r="IN154" s="265"/>
      <c r="IO154" s="265"/>
      <c r="IP154" s="265"/>
      <c r="IQ154" s="265"/>
      <c r="IR154" s="265"/>
      <c r="IS154" s="265"/>
      <c r="IT154" s="265"/>
      <c r="IU154" s="265"/>
      <c r="IV154" s="265"/>
    </row>
    <row r="155" spans="1:256" s="469" customFormat="1" ht="15" customHeight="1">
      <c r="A155" s="270"/>
      <c r="B155" s="270"/>
      <c r="C155" s="270"/>
      <c r="D155" s="461"/>
      <c r="E155" s="461"/>
      <c r="F155" s="461"/>
      <c r="G155" s="267"/>
      <c r="H155" s="267"/>
      <c r="I155" s="265"/>
      <c r="J155" s="266"/>
      <c r="K155" s="265"/>
      <c r="L155" s="265"/>
      <c r="M155" s="266"/>
      <c r="N155" s="265"/>
      <c r="O155" s="265"/>
      <c r="P155" s="265"/>
      <c r="Q155" s="265"/>
      <c r="R155" s="265"/>
      <c r="S155" s="265"/>
      <c r="T155" s="265"/>
      <c r="U155" s="265"/>
      <c r="V155" s="265"/>
      <c r="W155" s="265"/>
      <c r="X155" s="265"/>
      <c r="Y155" s="265"/>
      <c r="Z155" s="265"/>
      <c r="AA155" s="265"/>
      <c r="AB155" s="265"/>
      <c r="AC155" s="265"/>
      <c r="AD155" s="265"/>
      <c r="AE155" s="265"/>
      <c r="AF155" s="265"/>
      <c r="AG155" s="265"/>
      <c r="AH155" s="265"/>
      <c r="AI155" s="265"/>
      <c r="AJ155" s="265"/>
      <c r="AK155" s="265"/>
      <c r="AL155" s="265"/>
      <c r="AM155" s="265"/>
      <c r="AN155" s="265"/>
      <c r="AO155" s="265"/>
      <c r="AP155" s="265"/>
      <c r="AQ155" s="265"/>
      <c r="AR155" s="265"/>
      <c r="AS155" s="265"/>
      <c r="AT155" s="265"/>
      <c r="AU155" s="265"/>
      <c r="AV155" s="265"/>
      <c r="AW155" s="265"/>
      <c r="AX155" s="265"/>
      <c r="AY155" s="265"/>
      <c r="AZ155" s="265"/>
      <c r="BA155" s="265"/>
      <c r="BB155" s="265"/>
      <c r="BC155" s="265"/>
      <c r="BD155" s="265"/>
      <c r="BE155" s="265"/>
      <c r="BF155" s="265"/>
      <c r="BG155" s="265"/>
      <c r="BH155" s="265"/>
      <c r="BI155" s="265"/>
      <c r="BJ155" s="265"/>
      <c r="BK155" s="265"/>
      <c r="BL155" s="265"/>
      <c r="BM155" s="265"/>
      <c r="BN155" s="265"/>
      <c r="BO155" s="265"/>
      <c r="BP155" s="265"/>
      <c r="BQ155" s="265"/>
      <c r="BR155" s="265"/>
      <c r="BS155" s="265"/>
      <c r="BT155" s="265"/>
      <c r="BU155" s="265"/>
      <c r="BV155" s="265"/>
      <c r="BW155" s="265"/>
      <c r="BX155" s="265"/>
      <c r="BY155" s="265"/>
      <c r="BZ155" s="265"/>
      <c r="CA155" s="265"/>
      <c r="CB155" s="265"/>
      <c r="CC155" s="265"/>
      <c r="CD155" s="265"/>
      <c r="CE155" s="265"/>
      <c r="CF155" s="265"/>
      <c r="CG155" s="265"/>
      <c r="CH155" s="265"/>
      <c r="CI155" s="265"/>
      <c r="CJ155" s="265"/>
      <c r="CK155" s="265"/>
      <c r="CL155" s="265"/>
      <c r="CM155" s="265"/>
      <c r="CN155" s="265"/>
      <c r="CO155" s="265"/>
      <c r="CP155" s="265"/>
      <c r="CQ155" s="265"/>
      <c r="CR155" s="265"/>
      <c r="CS155" s="265"/>
      <c r="CT155" s="265"/>
      <c r="CU155" s="265"/>
      <c r="CV155" s="265"/>
      <c r="CW155" s="265"/>
      <c r="CX155" s="265"/>
      <c r="CY155" s="265"/>
      <c r="CZ155" s="265"/>
      <c r="DA155" s="265"/>
      <c r="DB155" s="265"/>
      <c r="DC155" s="265"/>
      <c r="DD155" s="265"/>
      <c r="DE155" s="265"/>
      <c r="DF155" s="265"/>
      <c r="DG155" s="265"/>
      <c r="DH155" s="265"/>
      <c r="DI155" s="265"/>
      <c r="DJ155" s="265"/>
      <c r="DK155" s="265"/>
      <c r="DL155" s="265"/>
      <c r="DM155" s="265"/>
      <c r="DN155" s="265"/>
      <c r="DO155" s="265"/>
      <c r="DP155" s="265"/>
      <c r="DQ155" s="265"/>
      <c r="DR155" s="265"/>
      <c r="DS155" s="265"/>
      <c r="DT155" s="265"/>
      <c r="DU155" s="265"/>
      <c r="DV155" s="265"/>
      <c r="DW155" s="265"/>
      <c r="DX155" s="265"/>
      <c r="DY155" s="265"/>
      <c r="DZ155" s="265"/>
      <c r="EA155" s="265"/>
      <c r="EB155" s="265"/>
      <c r="EC155" s="265"/>
      <c r="ED155" s="265"/>
      <c r="EE155" s="265"/>
      <c r="EF155" s="265"/>
      <c r="EG155" s="265"/>
      <c r="EH155" s="265"/>
      <c r="EI155" s="265"/>
      <c r="EJ155" s="265"/>
      <c r="EK155" s="265"/>
      <c r="EL155" s="265"/>
      <c r="EM155" s="265"/>
      <c r="EN155" s="265"/>
      <c r="EO155" s="265"/>
      <c r="EP155" s="265"/>
      <c r="EQ155" s="265"/>
      <c r="ER155" s="265"/>
      <c r="ES155" s="265"/>
      <c r="ET155" s="265"/>
      <c r="EU155" s="265"/>
      <c r="EV155" s="265"/>
      <c r="EW155" s="265"/>
      <c r="EX155" s="265"/>
      <c r="EY155" s="265"/>
      <c r="EZ155" s="265"/>
      <c r="FA155" s="265"/>
      <c r="FB155" s="265"/>
      <c r="FC155" s="265"/>
      <c r="FD155" s="265"/>
      <c r="FE155" s="265"/>
      <c r="FF155" s="265"/>
      <c r="FG155" s="265"/>
      <c r="FH155" s="265"/>
      <c r="FI155" s="265"/>
      <c r="FJ155" s="265"/>
      <c r="FK155" s="265"/>
      <c r="FL155" s="265"/>
      <c r="FM155" s="265"/>
      <c r="FN155" s="265"/>
      <c r="FO155" s="265"/>
      <c r="FP155" s="265"/>
      <c r="FQ155" s="265"/>
      <c r="FR155" s="265"/>
      <c r="FS155" s="265"/>
      <c r="FT155" s="265"/>
      <c r="FU155" s="265"/>
      <c r="FV155" s="265"/>
      <c r="FW155" s="265"/>
      <c r="FX155" s="265"/>
      <c r="FY155" s="265"/>
      <c r="FZ155" s="265"/>
      <c r="GA155" s="265"/>
      <c r="GB155" s="265"/>
      <c r="GC155" s="265"/>
      <c r="GD155" s="265"/>
      <c r="GE155" s="265"/>
      <c r="GF155" s="265"/>
      <c r="GG155" s="265"/>
      <c r="GH155" s="265"/>
      <c r="GI155" s="265"/>
      <c r="GJ155" s="265"/>
      <c r="GK155" s="265"/>
      <c r="GL155" s="265"/>
      <c r="GM155" s="265"/>
      <c r="GN155" s="265"/>
      <c r="GO155" s="265"/>
      <c r="GP155" s="265"/>
      <c r="GQ155" s="265"/>
      <c r="GR155" s="265"/>
      <c r="GS155" s="265"/>
      <c r="GT155" s="265"/>
      <c r="GU155" s="265"/>
      <c r="GV155" s="265"/>
      <c r="GW155" s="265"/>
      <c r="GX155" s="265"/>
      <c r="GY155" s="265"/>
      <c r="GZ155" s="265"/>
      <c r="HA155" s="265"/>
      <c r="HB155" s="265"/>
      <c r="HC155" s="265"/>
      <c r="HD155" s="265"/>
      <c r="HE155" s="265"/>
      <c r="HF155" s="265"/>
      <c r="HG155" s="265"/>
      <c r="HH155" s="265"/>
      <c r="HI155" s="265"/>
      <c r="HJ155" s="265"/>
      <c r="HK155" s="265"/>
      <c r="HL155" s="265"/>
      <c r="HM155" s="265"/>
      <c r="HN155" s="265"/>
      <c r="HO155" s="265"/>
      <c r="HP155" s="265"/>
      <c r="HQ155" s="265"/>
      <c r="HR155" s="265"/>
      <c r="HS155" s="265"/>
      <c r="HT155" s="265"/>
      <c r="HU155" s="265"/>
      <c r="HV155" s="265"/>
      <c r="HW155" s="265"/>
      <c r="HX155" s="265"/>
      <c r="HY155" s="265"/>
      <c r="HZ155" s="265"/>
      <c r="IA155" s="265"/>
      <c r="IB155" s="265"/>
      <c r="IC155" s="265"/>
      <c r="ID155" s="265"/>
      <c r="IE155" s="265"/>
      <c r="IF155" s="265"/>
      <c r="IG155" s="265"/>
      <c r="IH155" s="265"/>
      <c r="II155" s="265"/>
      <c r="IJ155" s="265"/>
      <c r="IK155" s="265"/>
      <c r="IL155" s="265"/>
      <c r="IM155" s="265"/>
      <c r="IN155" s="265"/>
      <c r="IO155" s="265"/>
      <c r="IP155" s="265"/>
      <c r="IQ155" s="265"/>
      <c r="IR155" s="265"/>
      <c r="IS155" s="265"/>
      <c r="IT155" s="265"/>
      <c r="IU155" s="265"/>
      <c r="IV155" s="265"/>
    </row>
    <row r="156" spans="1:256" s="469" customFormat="1" ht="15" customHeight="1">
      <c r="A156" s="270"/>
      <c r="B156" s="270"/>
      <c r="C156" s="270"/>
      <c r="D156" s="461"/>
      <c r="E156" s="461"/>
      <c r="F156" s="461"/>
      <c r="G156" s="267"/>
      <c r="H156" s="267"/>
      <c r="I156" s="265"/>
      <c r="J156" s="266"/>
      <c r="K156" s="265"/>
      <c r="L156" s="265"/>
      <c r="M156" s="266"/>
      <c r="N156" s="265"/>
      <c r="O156" s="265"/>
      <c r="P156" s="265"/>
      <c r="Q156" s="265"/>
      <c r="R156" s="265"/>
      <c r="S156" s="265"/>
      <c r="T156" s="265"/>
      <c r="U156" s="265"/>
      <c r="V156" s="265"/>
      <c r="W156" s="265"/>
      <c r="X156" s="265"/>
      <c r="Y156" s="265"/>
      <c r="Z156" s="265"/>
      <c r="AA156" s="265"/>
      <c r="AB156" s="265"/>
      <c r="AC156" s="265"/>
      <c r="AD156" s="265"/>
      <c r="AE156" s="265"/>
      <c r="AF156" s="265"/>
      <c r="AG156" s="265"/>
      <c r="AH156" s="265"/>
      <c r="AI156" s="265"/>
      <c r="AJ156" s="265"/>
      <c r="AK156" s="265"/>
      <c r="AL156" s="265"/>
      <c r="AM156" s="265"/>
      <c r="AN156" s="265"/>
      <c r="AO156" s="265"/>
      <c r="AP156" s="265"/>
      <c r="AQ156" s="265"/>
      <c r="AR156" s="265"/>
      <c r="AS156" s="265"/>
      <c r="AT156" s="265"/>
      <c r="AU156" s="265"/>
      <c r="AV156" s="265"/>
      <c r="AW156" s="265"/>
      <c r="AX156" s="265"/>
      <c r="AY156" s="265"/>
      <c r="AZ156" s="265"/>
      <c r="BA156" s="265"/>
      <c r="BB156" s="265"/>
      <c r="BC156" s="265"/>
      <c r="BD156" s="265"/>
      <c r="BE156" s="265"/>
      <c r="BF156" s="265"/>
      <c r="BG156" s="265"/>
      <c r="BH156" s="265"/>
      <c r="BI156" s="265"/>
      <c r="BJ156" s="265"/>
      <c r="BK156" s="265"/>
      <c r="BL156" s="265"/>
      <c r="BM156" s="265"/>
      <c r="BN156" s="265"/>
      <c r="BO156" s="265"/>
      <c r="BP156" s="265"/>
      <c r="BQ156" s="265"/>
      <c r="BR156" s="265"/>
      <c r="BS156" s="265"/>
      <c r="BT156" s="265"/>
      <c r="BU156" s="265"/>
      <c r="BV156" s="265"/>
      <c r="BW156" s="265"/>
      <c r="BX156" s="265"/>
      <c r="BY156" s="265"/>
      <c r="BZ156" s="265"/>
      <c r="CA156" s="265"/>
      <c r="CB156" s="265"/>
      <c r="CC156" s="265"/>
      <c r="CD156" s="265"/>
      <c r="CE156" s="265"/>
      <c r="CF156" s="265"/>
      <c r="CG156" s="265"/>
      <c r="CH156" s="265"/>
      <c r="CI156" s="265"/>
      <c r="CJ156" s="265"/>
      <c r="CK156" s="265"/>
      <c r="CL156" s="265"/>
      <c r="CM156" s="265"/>
      <c r="CN156" s="265"/>
      <c r="CO156" s="265"/>
      <c r="CP156" s="265"/>
      <c r="CQ156" s="265"/>
      <c r="CR156" s="265"/>
      <c r="CS156" s="265"/>
      <c r="CT156" s="265"/>
      <c r="CU156" s="265"/>
      <c r="CV156" s="265"/>
      <c r="CW156" s="265"/>
      <c r="CX156" s="265"/>
      <c r="CY156" s="265"/>
      <c r="CZ156" s="265"/>
      <c r="DA156" s="265"/>
      <c r="DB156" s="265"/>
      <c r="DC156" s="265"/>
      <c r="DD156" s="265"/>
      <c r="DE156" s="265"/>
      <c r="DF156" s="265"/>
      <c r="DG156" s="265"/>
      <c r="DH156" s="265"/>
      <c r="DI156" s="265"/>
      <c r="DJ156" s="265"/>
      <c r="DK156" s="265"/>
      <c r="DL156" s="265"/>
      <c r="DM156" s="265"/>
      <c r="DN156" s="265"/>
      <c r="DO156" s="265"/>
      <c r="DP156" s="265"/>
      <c r="DQ156" s="265"/>
      <c r="DR156" s="265"/>
      <c r="DS156" s="265"/>
      <c r="DT156" s="265"/>
      <c r="DU156" s="265"/>
      <c r="DV156" s="265"/>
      <c r="DW156" s="265"/>
      <c r="DX156" s="265"/>
      <c r="DY156" s="265"/>
      <c r="DZ156" s="265"/>
      <c r="EA156" s="265"/>
      <c r="EB156" s="265"/>
      <c r="EC156" s="265"/>
      <c r="ED156" s="265"/>
      <c r="EE156" s="265"/>
      <c r="EF156" s="265"/>
      <c r="EG156" s="265"/>
      <c r="EH156" s="265"/>
      <c r="EI156" s="265"/>
      <c r="EJ156" s="265"/>
      <c r="EK156" s="265"/>
      <c r="EL156" s="265"/>
      <c r="EM156" s="265"/>
      <c r="EN156" s="265"/>
      <c r="EO156" s="265"/>
      <c r="EP156" s="265"/>
      <c r="EQ156" s="265"/>
      <c r="ER156" s="265"/>
      <c r="ES156" s="265"/>
      <c r="ET156" s="265"/>
      <c r="EU156" s="265"/>
      <c r="EV156" s="265"/>
      <c r="EW156" s="265"/>
      <c r="EX156" s="265"/>
      <c r="EY156" s="265"/>
      <c r="EZ156" s="265"/>
      <c r="FA156" s="265"/>
      <c r="FB156" s="265"/>
      <c r="FC156" s="265"/>
      <c r="FD156" s="265"/>
      <c r="FE156" s="265"/>
      <c r="FF156" s="265"/>
      <c r="FG156" s="265"/>
      <c r="FH156" s="265"/>
      <c r="FI156" s="265"/>
      <c r="FJ156" s="265"/>
      <c r="FK156" s="265"/>
      <c r="FL156" s="265"/>
      <c r="FM156" s="265"/>
      <c r="FN156" s="265"/>
      <c r="FO156" s="265"/>
      <c r="FP156" s="265"/>
      <c r="FQ156" s="265"/>
      <c r="FR156" s="265"/>
      <c r="FS156" s="265"/>
      <c r="FT156" s="265"/>
      <c r="FU156" s="265"/>
      <c r="FV156" s="265"/>
      <c r="FW156" s="265"/>
      <c r="FX156" s="265"/>
      <c r="FY156" s="265"/>
      <c r="FZ156" s="265"/>
      <c r="GA156" s="265"/>
      <c r="GB156" s="265"/>
      <c r="GC156" s="265"/>
      <c r="GD156" s="265"/>
      <c r="GE156" s="265"/>
      <c r="GF156" s="265"/>
      <c r="GG156" s="265"/>
      <c r="GH156" s="265"/>
      <c r="GI156" s="265"/>
      <c r="GJ156" s="265"/>
      <c r="GK156" s="265"/>
      <c r="GL156" s="265"/>
      <c r="GM156" s="265"/>
      <c r="GN156" s="265"/>
      <c r="GO156" s="265"/>
      <c r="GP156" s="265"/>
      <c r="GQ156" s="265"/>
      <c r="GR156" s="265"/>
      <c r="GS156" s="265"/>
      <c r="GT156" s="265"/>
      <c r="GU156" s="265"/>
      <c r="GV156" s="265"/>
      <c r="GW156" s="265"/>
      <c r="GX156" s="265"/>
      <c r="GY156" s="265"/>
      <c r="GZ156" s="265"/>
      <c r="HA156" s="265"/>
      <c r="HB156" s="265"/>
      <c r="HC156" s="265"/>
      <c r="HD156" s="265"/>
      <c r="HE156" s="265"/>
      <c r="HF156" s="265"/>
      <c r="HG156" s="265"/>
      <c r="HH156" s="265"/>
      <c r="HI156" s="265"/>
      <c r="HJ156" s="265"/>
      <c r="HK156" s="265"/>
      <c r="HL156" s="265"/>
      <c r="HM156" s="265"/>
      <c r="HN156" s="265"/>
      <c r="HO156" s="265"/>
      <c r="HP156" s="265"/>
      <c r="HQ156" s="265"/>
      <c r="HR156" s="265"/>
      <c r="HS156" s="265"/>
      <c r="HT156" s="265"/>
      <c r="HU156" s="265"/>
      <c r="HV156" s="265"/>
      <c r="HW156" s="265"/>
      <c r="HX156" s="265"/>
      <c r="HY156" s="265"/>
      <c r="HZ156" s="265"/>
      <c r="IA156" s="265"/>
      <c r="IB156" s="265"/>
      <c r="IC156" s="265"/>
      <c r="ID156" s="265"/>
      <c r="IE156" s="265"/>
      <c r="IF156" s="265"/>
      <c r="IG156" s="265"/>
      <c r="IH156" s="265"/>
      <c r="II156" s="265"/>
      <c r="IJ156" s="265"/>
      <c r="IK156" s="265"/>
      <c r="IL156" s="265"/>
      <c r="IM156" s="265"/>
      <c r="IN156" s="265"/>
      <c r="IO156" s="265"/>
      <c r="IP156" s="265"/>
      <c r="IQ156" s="265"/>
      <c r="IR156" s="265"/>
      <c r="IS156" s="265"/>
      <c r="IT156" s="265"/>
      <c r="IU156" s="265"/>
      <c r="IV156" s="265"/>
    </row>
    <row r="157" spans="1:256" s="469" customFormat="1" ht="15" customHeight="1">
      <c r="A157" s="270"/>
      <c r="B157" s="270"/>
      <c r="C157" s="270"/>
      <c r="D157" s="461"/>
      <c r="E157" s="461"/>
      <c r="F157" s="461"/>
      <c r="G157" s="267"/>
      <c r="H157" s="267"/>
      <c r="I157" s="265"/>
      <c r="J157" s="266"/>
      <c r="K157" s="265"/>
      <c r="L157" s="265"/>
      <c r="M157" s="266"/>
      <c r="N157" s="265"/>
      <c r="O157" s="265"/>
      <c r="P157" s="265"/>
      <c r="Q157" s="265"/>
      <c r="R157" s="265"/>
      <c r="S157" s="265"/>
      <c r="T157" s="265"/>
      <c r="U157" s="265"/>
      <c r="V157" s="265"/>
      <c r="W157" s="265"/>
      <c r="X157" s="265"/>
      <c r="Y157" s="265"/>
      <c r="Z157" s="265"/>
      <c r="AA157" s="265"/>
      <c r="AB157" s="265"/>
      <c r="AC157" s="265"/>
      <c r="AD157" s="265"/>
      <c r="AE157" s="265"/>
      <c r="AF157" s="265"/>
      <c r="AG157" s="265"/>
      <c r="AH157" s="265"/>
      <c r="AI157" s="265"/>
      <c r="AJ157" s="265"/>
      <c r="AK157" s="265"/>
      <c r="AL157" s="265"/>
      <c r="AM157" s="265"/>
      <c r="AN157" s="265"/>
      <c r="AO157" s="265"/>
      <c r="AP157" s="265"/>
      <c r="AQ157" s="265"/>
      <c r="AR157" s="265"/>
      <c r="AS157" s="265"/>
      <c r="AT157" s="265"/>
      <c r="AU157" s="265"/>
      <c r="AV157" s="265"/>
      <c r="AW157" s="265"/>
      <c r="AX157" s="265"/>
      <c r="AY157" s="265"/>
      <c r="AZ157" s="265"/>
      <c r="BA157" s="265"/>
      <c r="BB157" s="265"/>
      <c r="BC157" s="265"/>
      <c r="BD157" s="265"/>
      <c r="BE157" s="265"/>
      <c r="BF157" s="265"/>
      <c r="BG157" s="265"/>
      <c r="BH157" s="265"/>
      <c r="BI157" s="265"/>
      <c r="BJ157" s="265"/>
      <c r="BK157" s="265"/>
      <c r="BL157" s="265"/>
      <c r="BM157" s="265"/>
      <c r="BN157" s="265"/>
      <c r="BO157" s="265"/>
      <c r="BP157" s="265"/>
      <c r="BQ157" s="265"/>
      <c r="BR157" s="265"/>
      <c r="BS157" s="265"/>
      <c r="BT157" s="265"/>
      <c r="BU157" s="265"/>
      <c r="BV157" s="265"/>
      <c r="BW157" s="265"/>
      <c r="BX157" s="265"/>
      <c r="BY157" s="265"/>
      <c r="BZ157" s="265"/>
      <c r="CA157" s="265"/>
      <c r="CB157" s="265"/>
      <c r="CC157" s="265"/>
      <c r="CD157" s="265"/>
      <c r="CE157" s="265"/>
      <c r="CF157" s="265"/>
      <c r="CG157" s="265"/>
      <c r="CH157" s="265"/>
      <c r="CI157" s="265"/>
      <c r="CJ157" s="265"/>
      <c r="CK157" s="265"/>
      <c r="CL157" s="265"/>
      <c r="CM157" s="265"/>
      <c r="CN157" s="265"/>
      <c r="CO157" s="265"/>
      <c r="CP157" s="265"/>
      <c r="CQ157" s="265"/>
      <c r="CR157" s="265"/>
      <c r="CS157" s="265"/>
      <c r="CT157" s="265"/>
      <c r="CU157" s="265"/>
      <c r="CV157" s="265"/>
      <c r="CW157" s="265"/>
      <c r="CX157" s="265"/>
      <c r="CY157" s="265"/>
      <c r="CZ157" s="265"/>
      <c r="DA157" s="265"/>
      <c r="DB157" s="265"/>
      <c r="DC157" s="265"/>
      <c r="DD157" s="265"/>
      <c r="DE157" s="265"/>
      <c r="DF157" s="265"/>
      <c r="DG157" s="265"/>
      <c r="DH157" s="265"/>
      <c r="DI157" s="265"/>
      <c r="DJ157" s="265"/>
      <c r="DK157" s="265"/>
      <c r="DL157" s="265"/>
      <c r="DM157" s="265"/>
      <c r="DN157" s="265"/>
      <c r="DO157" s="265"/>
      <c r="DP157" s="265"/>
      <c r="DQ157" s="265"/>
      <c r="DR157" s="265"/>
      <c r="DS157" s="265"/>
      <c r="DT157" s="265"/>
      <c r="DU157" s="265"/>
      <c r="DV157" s="265"/>
      <c r="DW157" s="265"/>
      <c r="DX157" s="265"/>
      <c r="DY157" s="265"/>
      <c r="DZ157" s="265"/>
      <c r="EA157" s="265"/>
      <c r="EB157" s="265"/>
      <c r="EC157" s="265"/>
      <c r="ED157" s="265"/>
      <c r="EE157" s="265"/>
      <c r="EF157" s="265"/>
      <c r="EG157" s="265"/>
      <c r="EH157" s="265"/>
      <c r="EI157" s="265"/>
      <c r="EJ157" s="265"/>
      <c r="EK157" s="265"/>
      <c r="EL157" s="265"/>
      <c r="EM157" s="265"/>
      <c r="EN157" s="265"/>
      <c r="EO157" s="265"/>
      <c r="EP157" s="265"/>
      <c r="EQ157" s="265"/>
      <c r="ER157" s="265"/>
      <c r="ES157" s="265"/>
      <c r="ET157" s="265"/>
      <c r="EU157" s="265"/>
      <c r="EV157" s="265"/>
      <c r="EW157" s="265"/>
      <c r="EX157" s="265"/>
      <c r="EY157" s="265"/>
      <c r="EZ157" s="265"/>
      <c r="FA157" s="265"/>
      <c r="FB157" s="265"/>
      <c r="FC157" s="265"/>
      <c r="FD157" s="265"/>
      <c r="FE157" s="265"/>
      <c r="FF157" s="265"/>
      <c r="FG157" s="265"/>
      <c r="FH157" s="265"/>
      <c r="FI157" s="265"/>
      <c r="FJ157" s="265"/>
      <c r="FK157" s="265"/>
      <c r="FL157" s="265"/>
      <c r="FM157" s="265"/>
      <c r="FN157" s="265"/>
      <c r="FO157" s="265"/>
      <c r="FP157" s="265"/>
      <c r="FQ157" s="265"/>
      <c r="FR157" s="265"/>
      <c r="FS157" s="265"/>
      <c r="FT157" s="265"/>
      <c r="FU157" s="265"/>
      <c r="FV157" s="265"/>
      <c r="FW157" s="265"/>
      <c r="FX157" s="265"/>
      <c r="FY157" s="265"/>
      <c r="FZ157" s="265"/>
      <c r="GA157" s="265"/>
      <c r="GB157" s="265"/>
      <c r="GC157" s="265"/>
      <c r="GD157" s="265"/>
      <c r="GE157" s="265"/>
      <c r="GF157" s="265"/>
      <c r="GG157" s="265"/>
      <c r="GH157" s="265"/>
      <c r="GI157" s="265"/>
      <c r="GJ157" s="265"/>
      <c r="GK157" s="265"/>
      <c r="GL157" s="265"/>
      <c r="GM157" s="265"/>
      <c r="GN157" s="265"/>
      <c r="GO157" s="265"/>
      <c r="GP157" s="265"/>
      <c r="GQ157" s="265"/>
      <c r="GR157" s="265"/>
      <c r="GS157" s="265"/>
      <c r="GT157" s="265"/>
      <c r="GU157" s="265"/>
      <c r="GV157" s="265"/>
      <c r="GW157" s="265"/>
      <c r="GX157" s="265"/>
      <c r="GY157" s="265"/>
      <c r="GZ157" s="265"/>
      <c r="HA157" s="265"/>
      <c r="HB157" s="265"/>
      <c r="HC157" s="265"/>
      <c r="HD157" s="265"/>
      <c r="HE157" s="265"/>
      <c r="HF157" s="265"/>
      <c r="HG157" s="265"/>
      <c r="HH157" s="265"/>
      <c r="HI157" s="265"/>
      <c r="HJ157" s="265"/>
      <c r="HK157" s="265"/>
      <c r="HL157" s="265"/>
      <c r="HM157" s="265"/>
      <c r="HN157" s="265"/>
      <c r="HO157" s="265"/>
      <c r="HP157" s="265"/>
      <c r="HQ157" s="265"/>
      <c r="HR157" s="265"/>
      <c r="HS157" s="265"/>
      <c r="HT157" s="265"/>
      <c r="HU157" s="265"/>
      <c r="HV157" s="265"/>
      <c r="HW157" s="265"/>
      <c r="HX157" s="265"/>
      <c r="HY157" s="265"/>
      <c r="HZ157" s="265"/>
      <c r="IA157" s="265"/>
      <c r="IB157" s="265"/>
      <c r="IC157" s="265"/>
      <c r="ID157" s="265"/>
      <c r="IE157" s="265"/>
      <c r="IF157" s="265"/>
      <c r="IG157" s="265"/>
      <c r="IH157" s="265"/>
      <c r="II157" s="265"/>
      <c r="IJ157" s="265"/>
      <c r="IK157" s="265"/>
      <c r="IL157" s="265"/>
      <c r="IM157" s="265"/>
      <c r="IN157" s="265"/>
      <c r="IO157" s="265"/>
      <c r="IP157" s="265"/>
      <c r="IQ157" s="265"/>
      <c r="IR157" s="265"/>
      <c r="IS157" s="265"/>
      <c r="IT157" s="265"/>
      <c r="IU157" s="265"/>
      <c r="IV157" s="265"/>
    </row>
    <row r="158" spans="1:256" s="469" customFormat="1" ht="15" customHeight="1">
      <c r="A158" s="270"/>
      <c r="B158" s="270"/>
      <c r="C158" s="270"/>
      <c r="D158" s="461"/>
      <c r="E158" s="461"/>
      <c r="F158" s="461"/>
      <c r="G158" s="267"/>
      <c r="H158" s="267"/>
      <c r="I158" s="265"/>
      <c r="J158" s="266"/>
      <c r="K158" s="265"/>
      <c r="L158" s="265"/>
      <c r="M158" s="266"/>
      <c r="N158" s="265"/>
      <c r="O158" s="265"/>
      <c r="P158" s="265"/>
      <c r="Q158" s="265"/>
      <c r="R158" s="265"/>
      <c r="S158" s="265"/>
      <c r="T158" s="265"/>
      <c r="U158" s="265"/>
      <c r="V158" s="265"/>
      <c r="W158" s="265"/>
      <c r="X158" s="265"/>
      <c r="Y158" s="265"/>
      <c r="Z158" s="265"/>
      <c r="AA158" s="265"/>
      <c r="AB158" s="265"/>
      <c r="AC158" s="265"/>
      <c r="AD158" s="265"/>
      <c r="AE158" s="265"/>
      <c r="AF158" s="265"/>
      <c r="AG158" s="265"/>
      <c r="AH158" s="265"/>
      <c r="AI158" s="265"/>
      <c r="AJ158" s="265"/>
      <c r="AK158" s="265"/>
      <c r="AL158" s="265"/>
      <c r="AM158" s="265"/>
      <c r="AN158" s="265"/>
      <c r="AO158" s="265"/>
      <c r="AP158" s="265"/>
      <c r="AQ158" s="265"/>
      <c r="AR158" s="265"/>
      <c r="AS158" s="265"/>
      <c r="AT158" s="265"/>
      <c r="AU158" s="265"/>
      <c r="AV158" s="265"/>
      <c r="AW158" s="265"/>
      <c r="AX158" s="265"/>
      <c r="AY158" s="265"/>
      <c r="AZ158" s="265"/>
      <c r="BA158" s="265"/>
      <c r="BB158" s="265"/>
      <c r="BC158" s="265"/>
      <c r="BD158" s="265"/>
      <c r="BE158" s="265"/>
      <c r="BF158" s="265"/>
      <c r="BG158" s="265"/>
      <c r="BH158" s="265"/>
      <c r="BI158" s="265"/>
      <c r="BJ158" s="265"/>
      <c r="BK158" s="265"/>
      <c r="BL158" s="265"/>
      <c r="BM158" s="265"/>
      <c r="BN158" s="265"/>
      <c r="BO158" s="265"/>
      <c r="BP158" s="265"/>
      <c r="BQ158" s="265"/>
      <c r="BR158" s="265"/>
      <c r="BS158" s="265"/>
      <c r="BT158" s="265"/>
      <c r="BU158" s="265"/>
      <c r="BV158" s="265"/>
      <c r="BW158" s="265"/>
      <c r="BX158" s="265"/>
      <c r="BY158" s="265"/>
      <c r="BZ158" s="265"/>
      <c r="CA158" s="265"/>
      <c r="CB158" s="265"/>
      <c r="CC158" s="265"/>
      <c r="CD158" s="265"/>
      <c r="CE158" s="265"/>
      <c r="CF158" s="265"/>
      <c r="CG158" s="265"/>
      <c r="CH158" s="265"/>
      <c r="CI158" s="265"/>
      <c r="CJ158" s="265"/>
      <c r="CK158" s="265"/>
      <c r="CL158" s="265"/>
      <c r="CM158" s="265"/>
      <c r="CN158" s="265"/>
      <c r="CO158" s="265"/>
      <c r="CP158" s="265"/>
      <c r="CQ158" s="265"/>
      <c r="CR158" s="265"/>
      <c r="CS158" s="265"/>
      <c r="CT158" s="265"/>
      <c r="CU158" s="265"/>
      <c r="CV158" s="265"/>
      <c r="CW158" s="265"/>
      <c r="CX158" s="265"/>
      <c r="CY158" s="265"/>
      <c r="CZ158" s="265"/>
      <c r="DA158" s="265"/>
      <c r="DB158" s="265"/>
      <c r="DC158" s="265"/>
      <c r="DD158" s="265"/>
      <c r="DE158" s="265"/>
      <c r="DF158" s="265"/>
      <c r="DG158" s="265"/>
      <c r="DH158" s="265"/>
      <c r="DI158" s="265"/>
      <c r="DJ158" s="265"/>
      <c r="DK158" s="265"/>
      <c r="DL158" s="265"/>
      <c r="DM158" s="265"/>
      <c r="DN158" s="265"/>
      <c r="DO158" s="265"/>
      <c r="DP158" s="265"/>
      <c r="DQ158" s="265"/>
      <c r="DR158" s="265"/>
      <c r="DS158" s="265"/>
      <c r="DT158" s="265"/>
      <c r="DU158" s="265"/>
      <c r="DV158" s="265"/>
      <c r="DW158" s="265"/>
      <c r="DX158" s="265"/>
      <c r="DY158" s="265"/>
      <c r="DZ158" s="265"/>
      <c r="EA158" s="265"/>
      <c r="EB158" s="265"/>
      <c r="EC158" s="265"/>
      <c r="ED158" s="265"/>
      <c r="EE158" s="265"/>
      <c r="EF158" s="265"/>
      <c r="EG158" s="265"/>
      <c r="EH158" s="265"/>
      <c r="EI158" s="265"/>
      <c r="EJ158" s="265"/>
      <c r="EK158" s="265"/>
      <c r="EL158" s="265"/>
      <c r="EM158" s="265"/>
      <c r="EN158" s="265"/>
      <c r="EO158" s="265"/>
      <c r="EP158" s="265"/>
      <c r="EQ158" s="265"/>
      <c r="ER158" s="265"/>
      <c r="ES158" s="265"/>
      <c r="ET158" s="265"/>
      <c r="EU158" s="265"/>
      <c r="EV158" s="265"/>
      <c r="EW158" s="265"/>
      <c r="EX158" s="265"/>
      <c r="EY158" s="265"/>
      <c r="EZ158" s="265"/>
      <c r="FA158" s="265"/>
      <c r="FB158" s="265"/>
      <c r="FC158" s="265"/>
      <c r="FD158" s="265"/>
      <c r="FE158" s="265"/>
      <c r="FF158" s="265"/>
      <c r="FG158" s="265"/>
      <c r="FH158" s="265"/>
      <c r="FI158" s="265"/>
      <c r="FJ158" s="265"/>
      <c r="FK158" s="265"/>
      <c r="FL158" s="265"/>
      <c r="FM158" s="265"/>
      <c r="FN158" s="265"/>
      <c r="FO158" s="265"/>
      <c r="FP158" s="265"/>
      <c r="FQ158" s="265"/>
      <c r="FR158" s="265"/>
      <c r="FS158" s="265"/>
      <c r="FT158" s="265"/>
      <c r="FU158" s="265"/>
      <c r="FV158" s="265"/>
      <c r="FW158" s="265"/>
      <c r="FX158" s="265"/>
      <c r="FY158" s="265"/>
      <c r="FZ158" s="265"/>
      <c r="GA158" s="265"/>
      <c r="GB158" s="265"/>
      <c r="GC158" s="265"/>
      <c r="GD158" s="265"/>
      <c r="GE158" s="265"/>
      <c r="GF158" s="265"/>
      <c r="GG158" s="265"/>
      <c r="GH158" s="265"/>
      <c r="GI158" s="265"/>
      <c r="GJ158" s="265"/>
      <c r="GK158" s="265"/>
      <c r="GL158" s="265"/>
      <c r="GM158" s="265"/>
      <c r="GN158" s="265"/>
      <c r="GO158" s="265"/>
      <c r="GP158" s="265"/>
      <c r="GQ158" s="265"/>
      <c r="GR158" s="265"/>
      <c r="GS158" s="265"/>
      <c r="GT158" s="265"/>
      <c r="GU158" s="265"/>
      <c r="GV158" s="265"/>
      <c r="GW158" s="265"/>
      <c r="GX158" s="265"/>
      <c r="GY158" s="265"/>
      <c r="GZ158" s="265"/>
      <c r="HA158" s="265"/>
      <c r="HB158" s="265"/>
      <c r="HC158" s="265"/>
      <c r="HD158" s="265"/>
      <c r="HE158" s="265"/>
      <c r="HF158" s="265"/>
      <c r="HG158" s="265"/>
      <c r="HH158" s="265"/>
      <c r="HI158" s="265"/>
      <c r="HJ158" s="265"/>
      <c r="HK158" s="265"/>
      <c r="HL158" s="265"/>
      <c r="HM158" s="265"/>
      <c r="HN158" s="265"/>
      <c r="HO158" s="265"/>
      <c r="HP158" s="265"/>
      <c r="HQ158" s="265"/>
      <c r="HR158" s="265"/>
      <c r="HS158" s="265"/>
      <c r="HT158" s="265"/>
      <c r="HU158" s="265"/>
      <c r="HV158" s="265"/>
      <c r="HW158" s="265"/>
      <c r="HX158" s="265"/>
      <c r="HY158" s="265"/>
      <c r="HZ158" s="265"/>
      <c r="IA158" s="265"/>
      <c r="IB158" s="265"/>
      <c r="IC158" s="265"/>
      <c r="ID158" s="265"/>
      <c r="IE158" s="265"/>
      <c r="IF158" s="265"/>
      <c r="IG158" s="265"/>
      <c r="IH158" s="265"/>
      <c r="II158" s="265"/>
      <c r="IJ158" s="265"/>
      <c r="IK158" s="265"/>
      <c r="IL158" s="265"/>
      <c r="IM158" s="265"/>
      <c r="IN158" s="265"/>
      <c r="IO158" s="265"/>
      <c r="IP158" s="265"/>
      <c r="IQ158" s="265"/>
      <c r="IR158" s="265"/>
      <c r="IS158" s="265"/>
      <c r="IT158" s="265"/>
      <c r="IU158" s="265"/>
      <c r="IV158" s="265"/>
    </row>
    <row r="159" spans="1:256" s="469" customFormat="1" ht="15" customHeight="1">
      <c r="A159" s="270"/>
      <c r="B159" s="270"/>
      <c r="C159" s="270"/>
      <c r="D159" s="461"/>
      <c r="E159" s="461"/>
      <c r="F159" s="461"/>
      <c r="G159" s="267"/>
      <c r="H159" s="267"/>
      <c r="I159" s="265"/>
      <c r="J159" s="266"/>
      <c r="K159" s="265"/>
      <c r="L159" s="265"/>
      <c r="M159" s="266"/>
      <c r="N159" s="265"/>
      <c r="O159" s="265"/>
      <c r="P159" s="265"/>
      <c r="Q159" s="265"/>
      <c r="R159" s="265"/>
      <c r="S159" s="265"/>
      <c r="T159" s="265"/>
      <c r="U159" s="265"/>
      <c r="V159" s="265"/>
      <c r="W159" s="265"/>
      <c r="X159" s="265"/>
      <c r="Y159" s="265"/>
      <c r="Z159" s="265"/>
      <c r="AA159" s="265"/>
      <c r="AB159" s="265"/>
      <c r="AC159" s="265"/>
      <c r="AD159" s="265"/>
      <c r="AE159" s="265"/>
      <c r="AF159" s="265"/>
      <c r="AG159" s="265"/>
      <c r="AH159" s="265"/>
      <c r="AI159" s="265"/>
      <c r="AJ159" s="265"/>
      <c r="AK159" s="265"/>
      <c r="AL159" s="265"/>
      <c r="AM159" s="265"/>
      <c r="AN159" s="265"/>
      <c r="AO159" s="265"/>
      <c r="AP159" s="265"/>
      <c r="AQ159" s="265"/>
      <c r="AR159" s="265"/>
      <c r="AS159" s="265"/>
      <c r="AT159" s="265"/>
      <c r="AU159" s="265"/>
      <c r="AV159" s="265"/>
      <c r="AW159" s="265"/>
      <c r="AX159" s="265"/>
      <c r="AY159" s="265"/>
      <c r="AZ159" s="265"/>
      <c r="BA159" s="265"/>
      <c r="BB159" s="265"/>
      <c r="BC159" s="265"/>
      <c r="BD159" s="265"/>
      <c r="BE159" s="265"/>
      <c r="BF159" s="265"/>
      <c r="BG159" s="265"/>
      <c r="BH159" s="265"/>
      <c r="BI159" s="265"/>
      <c r="BJ159" s="265"/>
      <c r="BK159" s="265"/>
      <c r="BL159" s="265"/>
      <c r="BM159" s="265"/>
      <c r="BN159" s="265"/>
      <c r="BO159" s="265"/>
      <c r="BP159" s="265"/>
      <c r="BQ159" s="265"/>
      <c r="BR159" s="265"/>
      <c r="BS159" s="265"/>
      <c r="BT159" s="265"/>
      <c r="BU159" s="265"/>
      <c r="BV159" s="265"/>
      <c r="BW159" s="265"/>
      <c r="BX159" s="265"/>
      <c r="BY159" s="265"/>
      <c r="BZ159" s="265"/>
      <c r="CA159" s="265"/>
      <c r="CB159" s="265"/>
      <c r="CC159" s="265"/>
      <c r="CD159" s="265"/>
      <c r="CE159" s="265"/>
      <c r="CF159" s="265"/>
      <c r="CG159" s="265"/>
      <c r="CH159" s="265"/>
      <c r="CI159" s="265"/>
      <c r="CJ159" s="265"/>
      <c r="CK159" s="265"/>
      <c r="CL159" s="265"/>
      <c r="CM159" s="265"/>
      <c r="CN159" s="265"/>
      <c r="CO159" s="265"/>
      <c r="CP159" s="265"/>
      <c r="CQ159" s="265"/>
      <c r="CR159" s="265"/>
      <c r="CS159" s="265"/>
      <c r="CT159" s="265"/>
      <c r="CU159" s="265"/>
      <c r="CV159" s="265"/>
      <c r="CW159" s="265"/>
      <c r="CX159" s="265"/>
      <c r="CY159" s="265"/>
      <c r="CZ159" s="265"/>
      <c r="DA159" s="265"/>
      <c r="DB159" s="265"/>
      <c r="DC159" s="265"/>
      <c r="DD159" s="265"/>
      <c r="DE159" s="265"/>
      <c r="DF159" s="265"/>
      <c r="DG159" s="265"/>
      <c r="DH159" s="265"/>
      <c r="DI159" s="265"/>
      <c r="DJ159" s="265"/>
      <c r="DK159" s="265"/>
      <c r="DL159" s="265"/>
      <c r="DM159" s="265"/>
      <c r="DN159" s="265"/>
      <c r="DO159" s="265"/>
      <c r="DP159" s="265"/>
      <c r="DQ159" s="265"/>
      <c r="DR159" s="265"/>
      <c r="DS159" s="265"/>
      <c r="DT159" s="265"/>
      <c r="DU159" s="265"/>
      <c r="DV159" s="265"/>
      <c r="DW159" s="265"/>
      <c r="DX159" s="265"/>
      <c r="DY159" s="265"/>
      <c r="DZ159" s="265"/>
      <c r="EA159" s="265"/>
      <c r="EB159" s="265"/>
      <c r="EC159" s="265"/>
      <c r="ED159" s="265"/>
      <c r="EE159" s="265"/>
      <c r="EF159" s="265"/>
      <c r="EG159" s="265"/>
      <c r="EH159" s="265"/>
      <c r="EI159" s="265"/>
      <c r="EJ159" s="265"/>
      <c r="EK159" s="265"/>
      <c r="EL159" s="265"/>
      <c r="EM159" s="265"/>
      <c r="EN159" s="265"/>
      <c r="EO159" s="265"/>
      <c r="EP159" s="265"/>
      <c r="EQ159" s="265"/>
      <c r="ER159" s="265"/>
      <c r="ES159" s="265"/>
      <c r="ET159" s="265"/>
      <c r="EU159" s="265"/>
      <c r="EV159" s="265"/>
      <c r="EW159" s="265"/>
      <c r="EX159" s="265"/>
      <c r="EY159" s="265"/>
      <c r="EZ159" s="265"/>
      <c r="FA159" s="265"/>
      <c r="FB159" s="265"/>
      <c r="FC159" s="265"/>
      <c r="FD159" s="265"/>
      <c r="FE159" s="265"/>
      <c r="FF159" s="265"/>
      <c r="FG159" s="265"/>
      <c r="FH159" s="265"/>
      <c r="FI159" s="265"/>
      <c r="FJ159" s="265"/>
      <c r="FK159" s="265"/>
      <c r="FL159" s="265"/>
      <c r="FM159" s="265"/>
      <c r="FN159" s="265"/>
      <c r="FO159" s="265"/>
      <c r="FP159" s="265"/>
      <c r="FQ159" s="265"/>
      <c r="FR159" s="265"/>
      <c r="FS159" s="265"/>
      <c r="FT159" s="265"/>
      <c r="FU159" s="265"/>
      <c r="FV159" s="265"/>
      <c r="FW159" s="265"/>
      <c r="FX159" s="265"/>
      <c r="FY159" s="265"/>
      <c r="FZ159" s="265"/>
      <c r="GA159" s="265"/>
      <c r="GB159" s="265"/>
      <c r="GC159" s="265"/>
      <c r="GD159" s="265"/>
      <c r="GE159" s="265"/>
      <c r="GF159" s="265"/>
      <c r="GG159" s="265"/>
      <c r="GH159" s="265"/>
      <c r="GI159" s="265"/>
      <c r="GJ159" s="265"/>
      <c r="GK159" s="265"/>
      <c r="GL159" s="265"/>
      <c r="GM159" s="265"/>
      <c r="GN159" s="265"/>
      <c r="GO159" s="265"/>
      <c r="GP159" s="265"/>
      <c r="GQ159" s="265"/>
      <c r="GR159" s="265"/>
      <c r="GS159" s="265"/>
      <c r="GT159" s="265"/>
      <c r="GU159" s="265"/>
      <c r="GV159" s="265"/>
      <c r="GW159" s="265"/>
      <c r="GX159" s="265"/>
      <c r="GY159" s="265"/>
      <c r="GZ159" s="265"/>
      <c r="HA159" s="265"/>
      <c r="HB159" s="265"/>
      <c r="HC159" s="265"/>
      <c r="HD159" s="265"/>
      <c r="HE159" s="265"/>
      <c r="HF159" s="265"/>
      <c r="HG159" s="265"/>
      <c r="HH159" s="265"/>
      <c r="HI159" s="265"/>
      <c r="HJ159" s="265"/>
      <c r="HK159" s="265"/>
      <c r="HL159" s="265"/>
      <c r="HM159" s="265"/>
      <c r="HN159" s="265"/>
      <c r="HO159" s="265"/>
      <c r="HP159" s="265"/>
      <c r="HQ159" s="265"/>
      <c r="HR159" s="265"/>
      <c r="HS159" s="265"/>
      <c r="HT159" s="265"/>
      <c r="HU159" s="265"/>
      <c r="HV159" s="265"/>
      <c r="HW159" s="265"/>
      <c r="HX159" s="265"/>
      <c r="HY159" s="265"/>
      <c r="HZ159" s="265"/>
      <c r="IA159" s="265"/>
      <c r="IB159" s="265"/>
      <c r="IC159" s="265"/>
      <c r="ID159" s="265"/>
      <c r="IE159" s="265"/>
      <c r="IF159" s="265"/>
      <c r="IG159" s="265"/>
      <c r="IH159" s="265"/>
      <c r="II159" s="265"/>
      <c r="IJ159" s="265"/>
      <c r="IK159" s="265"/>
      <c r="IL159" s="265"/>
      <c r="IM159" s="265"/>
      <c r="IN159" s="265"/>
      <c r="IO159" s="265"/>
      <c r="IP159" s="265"/>
      <c r="IQ159" s="265"/>
      <c r="IR159" s="265"/>
      <c r="IS159" s="265"/>
      <c r="IT159" s="265"/>
      <c r="IU159" s="265"/>
      <c r="IV159" s="265"/>
    </row>
    <row r="160" spans="1:256" s="469" customFormat="1" ht="15" customHeight="1">
      <c r="A160" s="270"/>
      <c r="B160" s="270"/>
      <c r="C160" s="270"/>
      <c r="D160" s="461"/>
      <c r="E160" s="461"/>
      <c r="F160" s="461"/>
      <c r="G160" s="267"/>
      <c r="H160" s="267"/>
      <c r="I160" s="265"/>
      <c r="J160" s="266"/>
      <c r="K160" s="265"/>
      <c r="L160" s="265"/>
      <c r="M160" s="266"/>
      <c r="N160" s="265"/>
      <c r="O160" s="265"/>
      <c r="P160" s="265"/>
      <c r="Q160" s="265"/>
      <c r="R160" s="265"/>
      <c r="S160" s="265"/>
      <c r="T160" s="265"/>
      <c r="U160" s="265"/>
      <c r="V160" s="265"/>
      <c r="W160" s="265"/>
      <c r="X160" s="265"/>
      <c r="Y160" s="265"/>
      <c r="Z160" s="265"/>
      <c r="AA160" s="265"/>
      <c r="AB160" s="265"/>
      <c r="AC160" s="265"/>
      <c r="AD160" s="265"/>
      <c r="AE160" s="265"/>
      <c r="AF160" s="265"/>
      <c r="AG160" s="265"/>
      <c r="AH160" s="265"/>
      <c r="AI160" s="265"/>
      <c r="AJ160" s="265"/>
      <c r="AK160" s="265"/>
      <c r="AL160" s="265"/>
      <c r="AM160" s="265"/>
      <c r="AN160" s="265"/>
      <c r="AO160" s="265"/>
      <c r="AP160" s="265"/>
      <c r="AQ160" s="265"/>
      <c r="AR160" s="265"/>
      <c r="AS160" s="265"/>
      <c r="AT160" s="265"/>
      <c r="AU160" s="265"/>
      <c r="AV160" s="265"/>
      <c r="AW160" s="265"/>
      <c r="AX160" s="265"/>
      <c r="AY160" s="265"/>
      <c r="AZ160" s="265"/>
      <c r="BA160" s="265"/>
      <c r="BB160" s="265"/>
      <c r="BC160" s="265"/>
      <c r="BD160" s="265"/>
      <c r="BE160" s="265"/>
      <c r="BF160" s="265"/>
      <c r="BG160" s="265"/>
      <c r="BH160" s="265"/>
      <c r="BI160" s="265"/>
      <c r="BJ160" s="265"/>
      <c r="BK160" s="265"/>
      <c r="BL160" s="265"/>
      <c r="BM160" s="265"/>
      <c r="BN160" s="265"/>
      <c r="BO160" s="265"/>
      <c r="BP160" s="265"/>
      <c r="BQ160" s="265"/>
      <c r="BR160" s="265"/>
      <c r="BS160" s="265"/>
      <c r="BT160" s="265"/>
      <c r="BU160" s="265"/>
      <c r="BV160" s="265"/>
      <c r="BW160" s="265"/>
      <c r="BX160" s="265"/>
      <c r="BY160" s="265"/>
      <c r="BZ160" s="265"/>
      <c r="CA160" s="265"/>
      <c r="CB160" s="265"/>
      <c r="CC160" s="265"/>
      <c r="CD160" s="265"/>
      <c r="CE160" s="265"/>
      <c r="CF160" s="265"/>
      <c r="CG160" s="265"/>
      <c r="CH160" s="265"/>
      <c r="CI160" s="265"/>
      <c r="CJ160" s="265"/>
      <c r="CK160" s="265"/>
      <c r="CL160" s="265"/>
      <c r="CM160" s="265"/>
      <c r="CN160" s="265"/>
      <c r="CO160" s="265"/>
      <c r="CP160" s="265"/>
      <c r="CQ160" s="265"/>
      <c r="CR160" s="265"/>
      <c r="CS160" s="265"/>
      <c r="CT160" s="265"/>
      <c r="CU160" s="265"/>
      <c r="CV160" s="265"/>
      <c r="CW160" s="265"/>
      <c r="CX160" s="265"/>
      <c r="CY160" s="265"/>
      <c r="CZ160" s="265"/>
      <c r="DA160" s="265"/>
      <c r="DB160" s="265"/>
      <c r="DC160" s="265"/>
      <c r="DD160" s="265"/>
      <c r="DE160" s="265"/>
      <c r="DF160" s="265"/>
      <c r="DG160" s="265"/>
      <c r="DH160" s="265"/>
      <c r="DI160" s="265"/>
      <c r="DJ160" s="265"/>
      <c r="DK160" s="265"/>
      <c r="DL160" s="265"/>
      <c r="DM160" s="265"/>
      <c r="DN160" s="265"/>
      <c r="DO160" s="265"/>
      <c r="DP160" s="265"/>
      <c r="DQ160" s="265"/>
      <c r="DR160" s="265"/>
      <c r="DS160" s="265"/>
      <c r="DT160" s="265"/>
      <c r="DU160" s="265"/>
      <c r="DV160" s="265"/>
      <c r="DW160" s="265"/>
      <c r="DX160" s="265"/>
      <c r="DY160" s="265"/>
      <c r="DZ160" s="265"/>
      <c r="EA160" s="265"/>
      <c r="EB160" s="265"/>
      <c r="EC160" s="265"/>
      <c r="ED160" s="265"/>
      <c r="EE160" s="265"/>
      <c r="EF160" s="265"/>
      <c r="EG160" s="265"/>
      <c r="EH160" s="265"/>
      <c r="EI160" s="265"/>
      <c r="EJ160" s="265"/>
      <c r="EK160" s="265"/>
      <c r="EL160" s="265"/>
      <c r="EM160" s="265"/>
      <c r="EN160" s="265"/>
      <c r="EO160" s="265"/>
      <c r="EP160" s="265"/>
      <c r="EQ160" s="265"/>
      <c r="ER160" s="265"/>
      <c r="ES160" s="265"/>
      <c r="ET160" s="265"/>
      <c r="EU160" s="265"/>
      <c r="EV160" s="265"/>
      <c r="EW160" s="265"/>
      <c r="EX160" s="265"/>
      <c r="EY160" s="265"/>
      <c r="EZ160" s="265"/>
      <c r="FA160" s="265"/>
      <c r="FB160" s="265"/>
      <c r="FC160" s="265"/>
      <c r="FD160" s="265"/>
      <c r="FE160" s="265"/>
      <c r="FF160" s="265"/>
      <c r="FG160" s="265"/>
      <c r="FH160" s="265"/>
      <c r="FI160" s="265"/>
      <c r="FJ160" s="265"/>
      <c r="FK160" s="265"/>
      <c r="FL160" s="265"/>
      <c r="FM160" s="265"/>
      <c r="FN160" s="265"/>
      <c r="FO160" s="265"/>
      <c r="FP160" s="265"/>
      <c r="FQ160" s="265"/>
      <c r="FR160" s="265"/>
      <c r="FS160" s="265"/>
      <c r="FT160" s="265"/>
      <c r="FU160" s="265"/>
      <c r="FV160" s="265"/>
      <c r="FW160" s="265"/>
      <c r="FX160" s="265"/>
      <c r="FY160" s="265"/>
      <c r="FZ160" s="265"/>
      <c r="GA160" s="265"/>
      <c r="GB160" s="265"/>
      <c r="GC160" s="265"/>
      <c r="GD160" s="265"/>
      <c r="GE160" s="265"/>
      <c r="GF160" s="265"/>
      <c r="GG160" s="265"/>
      <c r="GH160" s="265"/>
      <c r="GI160" s="265"/>
      <c r="GJ160" s="265"/>
      <c r="GK160" s="265"/>
      <c r="GL160" s="265"/>
      <c r="GM160" s="265"/>
      <c r="GN160" s="265"/>
      <c r="GO160" s="265"/>
      <c r="GP160" s="265"/>
      <c r="GQ160" s="265"/>
      <c r="GR160" s="265"/>
      <c r="GS160" s="265"/>
      <c r="GT160" s="265"/>
      <c r="GU160" s="265"/>
      <c r="GV160" s="265"/>
      <c r="GW160" s="265"/>
      <c r="GX160" s="265"/>
      <c r="GY160" s="265"/>
      <c r="GZ160" s="265"/>
      <c r="HA160" s="265"/>
      <c r="HB160" s="265"/>
      <c r="HC160" s="265"/>
      <c r="HD160" s="265"/>
      <c r="HE160" s="265"/>
      <c r="HF160" s="265"/>
      <c r="HG160" s="265"/>
      <c r="HH160" s="265"/>
      <c r="HI160" s="265"/>
      <c r="HJ160" s="265"/>
      <c r="HK160" s="265"/>
      <c r="HL160" s="265"/>
      <c r="HM160" s="265"/>
      <c r="HN160" s="265"/>
      <c r="HO160" s="265"/>
      <c r="HP160" s="265"/>
      <c r="HQ160" s="265"/>
      <c r="HR160" s="265"/>
      <c r="HS160" s="265"/>
      <c r="HT160" s="265"/>
      <c r="HU160" s="265"/>
      <c r="HV160" s="265"/>
      <c r="HW160" s="265"/>
      <c r="HX160" s="265"/>
      <c r="HY160" s="265"/>
      <c r="HZ160" s="265"/>
      <c r="IA160" s="265"/>
      <c r="IB160" s="265"/>
      <c r="IC160" s="265"/>
      <c r="ID160" s="265"/>
      <c r="IE160" s="265"/>
      <c r="IF160" s="265"/>
      <c r="IG160" s="265"/>
      <c r="IH160" s="265"/>
      <c r="II160" s="265"/>
      <c r="IJ160" s="265"/>
      <c r="IK160" s="265"/>
      <c r="IL160" s="265"/>
      <c r="IM160" s="265"/>
      <c r="IN160" s="265"/>
      <c r="IO160" s="265"/>
      <c r="IP160" s="265"/>
      <c r="IQ160" s="265"/>
      <c r="IR160" s="265"/>
      <c r="IS160" s="265"/>
      <c r="IT160" s="265"/>
      <c r="IU160" s="265"/>
      <c r="IV160" s="265"/>
    </row>
    <row r="161" spans="1:256" s="469" customFormat="1" ht="15" customHeight="1">
      <c r="A161" s="270"/>
      <c r="B161" s="270"/>
      <c r="C161" s="270"/>
      <c r="D161" s="461"/>
      <c r="E161" s="461"/>
      <c r="F161" s="461"/>
      <c r="G161" s="267"/>
      <c r="H161" s="267"/>
      <c r="I161" s="265"/>
      <c r="J161" s="266"/>
      <c r="K161" s="265"/>
      <c r="L161" s="265"/>
      <c r="M161" s="266"/>
      <c r="N161" s="265"/>
      <c r="O161" s="265"/>
      <c r="P161" s="265"/>
      <c r="Q161" s="265"/>
      <c r="R161" s="265"/>
      <c r="S161" s="265"/>
      <c r="T161" s="265"/>
      <c r="U161" s="265"/>
      <c r="V161" s="265"/>
      <c r="W161" s="265"/>
      <c r="X161" s="265"/>
      <c r="Y161" s="265"/>
      <c r="Z161" s="265"/>
      <c r="AA161" s="265"/>
      <c r="AB161" s="265"/>
      <c r="AC161" s="265"/>
      <c r="AD161" s="265"/>
      <c r="AE161" s="265"/>
      <c r="AF161" s="265"/>
      <c r="AG161" s="265"/>
      <c r="AH161" s="265"/>
      <c r="AI161" s="265"/>
      <c r="AJ161" s="265"/>
      <c r="AK161" s="265"/>
      <c r="AL161" s="265"/>
      <c r="AM161" s="265"/>
      <c r="AN161" s="265"/>
      <c r="AO161" s="265"/>
      <c r="AP161" s="265"/>
      <c r="AQ161" s="265"/>
      <c r="AR161" s="265"/>
      <c r="AS161" s="265"/>
      <c r="AT161" s="265"/>
      <c r="AU161" s="265"/>
      <c r="AV161" s="265"/>
      <c r="AW161" s="265"/>
      <c r="AX161" s="265"/>
      <c r="AY161" s="265"/>
      <c r="AZ161" s="265"/>
      <c r="BA161" s="265"/>
      <c r="BB161" s="265"/>
      <c r="BC161" s="265"/>
      <c r="BD161" s="265"/>
      <c r="BE161" s="265"/>
      <c r="BF161" s="265"/>
      <c r="BG161" s="265"/>
      <c r="BH161" s="265"/>
      <c r="BI161" s="265"/>
      <c r="BJ161" s="265"/>
      <c r="BK161" s="265"/>
      <c r="BL161" s="265"/>
      <c r="BM161" s="265"/>
      <c r="BN161" s="265"/>
      <c r="BO161" s="265"/>
      <c r="BP161" s="265"/>
      <c r="BQ161" s="265"/>
      <c r="BR161" s="265"/>
      <c r="BS161" s="265"/>
      <c r="BT161" s="265"/>
      <c r="BU161" s="265"/>
      <c r="BV161" s="265"/>
      <c r="BW161" s="265"/>
      <c r="BX161" s="265"/>
      <c r="BY161" s="265"/>
      <c r="BZ161" s="265"/>
      <c r="CA161" s="265"/>
      <c r="CB161" s="265"/>
      <c r="CC161" s="265"/>
      <c r="CD161" s="265"/>
      <c r="CE161" s="265"/>
      <c r="CF161" s="265"/>
      <c r="CG161" s="265"/>
      <c r="CH161" s="265"/>
      <c r="CI161" s="265"/>
      <c r="CJ161" s="265"/>
      <c r="CK161" s="265"/>
      <c r="CL161" s="265"/>
      <c r="CM161" s="265"/>
      <c r="CN161" s="265"/>
      <c r="CO161" s="265"/>
      <c r="CP161" s="265"/>
      <c r="CQ161" s="265"/>
      <c r="CR161" s="265"/>
      <c r="CS161" s="265"/>
      <c r="CT161" s="265"/>
      <c r="CU161" s="265"/>
      <c r="CV161" s="265"/>
      <c r="CW161" s="265"/>
      <c r="CX161" s="265"/>
      <c r="CY161" s="265"/>
      <c r="CZ161" s="265"/>
      <c r="DA161" s="265"/>
      <c r="DB161" s="265"/>
      <c r="DC161" s="265"/>
      <c r="DD161" s="265"/>
      <c r="DE161" s="265"/>
      <c r="DF161" s="265"/>
      <c r="DG161" s="265"/>
      <c r="DH161" s="265"/>
      <c r="DI161" s="265"/>
      <c r="DJ161" s="265"/>
      <c r="DK161" s="265"/>
      <c r="DL161" s="265"/>
      <c r="DM161" s="265"/>
      <c r="DN161" s="265"/>
      <c r="DO161" s="265"/>
      <c r="DP161" s="265"/>
      <c r="DQ161" s="265"/>
      <c r="DR161" s="265"/>
      <c r="DS161" s="265"/>
      <c r="DT161" s="265"/>
      <c r="DU161" s="265"/>
      <c r="DV161" s="265"/>
      <c r="DW161" s="265"/>
      <c r="DX161" s="265"/>
      <c r="DY161" s="265"/>
      <c r="DZ161" s="265"/>
      <c r="EA161" s="265"/>
      <c r="EB161" s="265"/>
      <c r="EC161" s="265"/>
      <c r="ED161" s="265"/>
      <c r="EE161" s="265"/>
      <c r="EF161" s="265"/>
      <c r="EG161" s="265"/>
      <c r="EH161" s="265"/>
      <c r="EI161" s="265"/>
      <c r="EJ161" s="265"/>
      <c r="EK161" s="265"/>
      <c r="EL161" s="265"/>
      <c r="EM161" s="265"/>
      <c r="EN161" s="265"/>
      <c r="EO161" s="265"/>
      <c r="EP161" s="265"/>
      <c r="EQ161" s="265"/>
      <c r="ER161" s="265"/>
      <c r="ES161" s="265"/>
      <c r="ET161" s="265"/>
      <c r="EU161" s="265"/>
      <c r="EV161" s="265"/>
      <c r="EW161" s="265"/>
      <c r="EX161" s="265"/>
      <c r="EY161" s="265"/>
      <c r="EZ161" s="265"/>
      <c r="FA161" s="265"/>
      <c r="FB161" s="265"/>
      <c r="FC161" s="265"/>
      <c r="FD161" s="265"/>
      <c r="FE161" s="265"/>
      <c r="FF161" s="265"/>
      <c r="FG161" s="265"/>
      <c r="FH161" s="265"/>
      <c r="FI161" s="265"/>
      <c r="FJ161" s="265"/>
      <c r="FK161" s="265"/>
      <c r="FL161" s="265"/>
      <c r="FM161" s="265"/>
      <c r="FN161" s="265"/>
      <c r="FO161" s="265"/>
      <c r="FP161" s="265"/>
      <c r="FQ161" s="265"/>
      <c r="FR161" s="265"/>
      <c r="FS161" s="265"/>
      <c r="FT161" s="265"/>
      <c r="FU161" s="265"/>
      <c r="FV161" s="265"/>
      <c r="FW161" s="265"/>
      <c r="FX161" s="265"/>
      <c r="FY161" s="265"/>
      <c r="FZ161" s="265"/>
      <c r="GA161" s="265"/>
      <c r="GB161" s="265"/>
      <c r="GC161" s="265"/>
      <c r="GD161" s="265"/>
      <c r="GE161" s="265"/>
      <c r="GF161" s="265"/>
      <c r="GG161" s="265"/>
      <c r="GH161" s="265"/>
      <c r="GI161" s="265"/>
      <c r="GJ161" s="265"/>
      <c r="GK161" s="265"/>
      <c r="GL161" s="265"/>
      <c r="GM161" s="265"/>
      <c r="GN161" s="265"/>
      <c r="GO161" s="265"/>
      <c r="GP161" s="265"/>
      <c r="GQ161" s="265"/>
      <c r="GR161" s="265"/>
      <c r="GS161" s="265"/>
      <c r="GT161" s="265"/>
      <c r="GU161" s="265"/>
      <c r="GV161" s="265"/>
      <c r="GW161" s="265"/>
      <c r="GX161" s="265"/>
      <c r="GY161" s="265"/>
      <c r="GZ161" s="265"/>
      <c r="HA161" s="265"/>
      <c r="HB161" s="265"/>
      <c r="HC161" s="265"/>
      <c r="HD161" s="265"/>
      <c r="HE161" s="265"/>
      <c r="HF161" s="265"/>
      <c r="HG161" s="265"/>
      <c r="HH161" s="265"/>
      <c r="HI161" s="265"/>
      <c r="HJ161" s="265"/>
      <c r="HK161" s="265"/>
      <c r="HL161" s="265"/>
      <c r="HM161" s="265"/>
      <c r="HN161" s="265"/>
      <c r="HO161" s="265"/>
      <c r="HP161" s="265"/>
      <c r="HQ161" s="265"/>
      <c r="HR161" s="265"/>
      <c r="HS161" s="265"/>
      <c r="HT161" s="265"/>
      <c r="HU161" s="265"/>
      <c r="HV161" s="265"/>
      <c r="HW161" s="265"/>
      <c r="HX161" s="265"/>
      <c r="HY161" s="265"/>
      <c r="HZ161" s="265"/>
      <c r="IA161" s="265"/>
      <c r="IB161" s="265"/>
      <c r="IC161" s="265"/>
      <c r="ID161" s="265"/>
      <c r="IE161" s="265"/>
      <c r="IF161" s="265"/>
      <c r="IG161" s="265"/>
      <c r="IH161" s="265"/>
      <c r="II161" s="265"/>
      <c r="IJ161" s="265"/>
      <c r="IK161" s="265"/>
      <c r="IL161" s="265"/>
      <c r="IM161" s="265"/>
      <c r="IN161" s="265"/>
      <c r="IO161" s="265"/>
      <c r="IP161" s="265"/>
      <c r="IQ161" s="265"/>
      <c r="IR161" s="265"/>
      <c r="IS161" s="265"/>
      <c r="IT161" s="265"/>
      <c r="IU161" s="265"/>
      <c r="IV161" s="265"/>
    </row>
    <row r="162" spans="1:256" s="469" customFormat="1" ht="15" customHeight="1">
      <c r="A162" s="270"/>
      <c r="B162" s="270"/>
      <c r="C162" s="270"/>
      <c r="D162" s="461"/>
      <c r="E162" s="461"/>
      <c r="F162" s="461"/>
      <c r="G162" s="267"/>
      <c r="H162" s="267"/>
      <c r="I162" s="265"/>
      <c r="J162" s="266"/>
      <c r="K162" s="265"/>
      <c r="L162" s="265"/>
      <c r="M162" s="266"/>
      <c r="N162" s="265"/>
      <c r="O162" s="265"/>
      <c r="P162" s="265"/>
      <c r="Q162" s="265"/>
      <c r="R162" s="265"/>
      <c r="S162" s="265"/>
      <c r="T162" s="265"/>
      <c r="U162" s="265"/>
      <c r="V162" s="265"/>
      <c r="W162" s="265"/>
      <c r="X162" s="265"/>
      <c r="Y162" s="265"/>
      <c r="Z162" s="265"/>
      <c r="AA162" s="265"/>
      <c r="AB162" s="265"/>
      <c r="AC162" s="265"/>
      <c r="AD162" s="265"/>
      <c r="AE162" s="265"/>
      <c r="AF162" s="265"/>
      <c r="AG162" s="265"/>
      <c r="AH162" s="265"/>
      <c r="AI162" s="265"/>
      <c r="AJ162" s="265"/>
      <c r="AK162" s="265"/>
      <c r="AL162" s="265"/>
      <c r="AM162" s="265"/>
      <c r="AN162" s="265"/>
      <c r="AO162" s="265"/>
      <c r="AP162" s="265"/>
      <c r="AQ162" s="265"/>
      <c r="AR162" s="265"/>
      <c r="AS162" s="265"/>
      <c r="AT162" s="265"/>
      <c r="AU162" s="265"/>
      <c r="AV162" s="265"/>
      <c r="AW162" s="265"/>
      <c r="AX162" s="265"/>
      <c r="AY162" s="265"/>
      <c r="AZ162" s="265"/>
      <c r="BA162" s="265"/>
      <c r="BB162" s="265"/>
      <c r="BC162" s="265"/>
      <c r="BD162" s="265"/>
      <c r="BE162" s="265"/>
      <c r="BF162" s="265"/>
      <c r="BG162" s="265"/>
      <c r="BH162" s="265"/>
      <c r="BI162" s="265"/>
      <c r="BJ162" s="265"/>
      <c r="BK162" s="265"/>
      <c r="BL162" s="265"/>
      <c r="BM162" s="265"/>
      <c r="BN162" s="265"/>
      <c r="BO162" s="265"/>
      <c r="BP162" s="265"/>
      <c r="BQ162" s="265"/>
      <c r="BR162" s="265"/>
      <c r="BS162" s="265"/>
      <c r="BT162" s="265"/>
      <c r="BU162" s="265"/>
      <c r="BV162" s="265"/>
      <c r="BW162" s="265"/>
      <c r="BX162" s="265"/>
      <c r="BY162" s="265"/>
      <c r="BZ162" s="265"/>
      <c r="CA162" s="265"/>
      <c r="CB162" s="265"/>
      <c r="CC162" s="265"/>
      <c r="CD162" s="265"/>
      <c r="CE162" s="265"/>
      <c r="CF162" s="265"/>
      <c r="CG162" s="265"/>
      <c r="CH162" s="265"/>
      <c r="CI162" s="265"/>
      <c r="CJ162" s="265"/>
      <c r="CK162" s="265"/>
      <c r="CL162" s="265"/>
      <c r="CM162" s="265"/>
      <c r="CN162" s="265"/>
      <c r="CO162" s="265"/>
      <c r="CP162" s="265"/>
      <c r="CQ162" s="265"/>
      <c r="CR162" s="265"/>
      <c r="CS162" s="265"/>
      <c r="CT162" s="265"/>
      <c r="CU162" s="265"/>
      <c r="CV162" s="265"/>
      <c r="CW162" s="265"/>
      <c r="CX162" s="265"/>
      <c r="CY162" s="265"/>
      <c r="CZ162" s="265"/>
      <c r="DA162" s="265"/>
      <c r="DB162" s="265"/>
      <c r="DC162" s="265"/>
      <c r="DD162" s="265"/>
      <c r="DE162" s="265"/>
      <c r="DF162" s="265"/>
      <c r="DG162" s="265"/>
      <c r="DH162" s="265"/>
      <c r="DI162" s="265"/>
      <c r="DJ162" s="265"/>
      <c r="DK162" s="265"/>
      <c r="DL162" s="265"/>
      <c r="DM162" s="265"/>
      <c r="DN162" s="265"/>
      <c r="DO162" s="265"/>
      <c r="DP162" s="265"/>
      <c r="DQ162" s="265"/>
      <c r="DR162" s="265"/>
      <c r="DS162" s="265"/>
      <c r="DT162" s="265"/>
      <c r="DU162" s="265"/>
      <c r="DV162" s="265"/>
      <c r="DW162" s="265"/>
      <c r="DX162" s="265"/>
      <c r="DY162" s="265"/>
      <c r="DZ162" s="265"/>
      <c r="EA162" s="265"/>
      <c r="EB162" s="265"/>
      <c r="EC162" s="265"/>
      <c r="ED162" s="265"/>
      <c r="EE162" s="265"/>
      <c r="EF162" s="265"/>
      <c r="EG162" s="265"/>
      <c r="EH162" s="265"/>
      <c r="EI162" s="265"/>
      <c r="EJ162" s="265"/>
      <c r="EK162" s="265"/>
      <c r="EL162" s="265"/>
      <c r="EM162" s="265"/>
      <c r="EN162" s="265"/>
      <c r="EO162" s="265"/>
      <c r="EP162" s="265"/>
      <c r="EQ162" s="265"/>
      <c r="ER162" s="265"/>
      <c r="ES162" s="265"/>
      <c r="ET162" s="265"/>
      <c r="EU162" s="265"/>
      <c r="EV162" s="265"/>
      <c r="EW162" s="265"/>
      <c r="EX162" s="265"/>
      <c r="EY162" s="265"/>
      <c r="EZ162" s="265"/>
      <c r="FA162" s="265"/>
      <c r="FB162" s="265"/>
      <c r="FC162" s="265"/>
      <c r="FD162" s="265"/>
      <c r="FE162" s="265"/>
      <c r="FF162" s="265"/>
      <c r="FG162" s="265"/>
      <c r="FH162" s="265"/>
      <c r="FI162" s="265"/>
      <c r="FJ162" s="265"/>
      <c r="FK162" s="265"/>
      <c r="FL162" s="265"/>
      <c r="FM162" s="265"/>
      <c r="FN162" s="265"/>
      <c r="FO162" s="265"/>
      <c r="FP162" s="265"/>
      <c r="FQ162" s="265"/>
      <c r="FR162" s="265"/>
      <c r="FS162" s="265"/>
      <c r="FT162" s="265"/>
      <c r="FU162" s="265"/>
      <c r="FV162" s="265"/>
      <c r="FW162" s="265"/>
      <c r="FX162" s="265"/>
      <c r="FY162" s="265"/>
      <c r="FZ162" s="265"/>
      <c r="GA162" s="265"/>
      <c r="GB162" s="265"/>
      <c r="GC162" s="265"/>
      <c r="GD162" s="265"/>
      <c r="GE162" s="265"/>
      <c r="GF162" s="265"/>
      <c r="GG162" s="265"/>
      <c r="GH162" s="265"/>
      <c r="GI162" s="265"/>
      <c r="GJ162" s="265"/>
      <c r="GK162" s="265"/>
      <c r="GL162" s="265"/>
      <c r="GM162" s="265"/>
      <c r="GN162" s="265"/>
      <c r="GO162" s="265"/>
      <c r="GP162" s="265"/>
      <c r="GQ162" s="265"/>
      <c r="GR162" s="265"/>
      <c r="GS162" s="265"/>
      <c r="GT162" s="265"/>
      <c r="GU162" s="265"/>
      <c r="GV162" s="265"/>
      <c r="GW162" s="265"/>
      <c r="GX162" s="265"/>
      <c r="GY162" s="265"/>
      <c r="GZ162" s="265"/>
      <c r="HA162" s="265"/>
      <c r="HB162" s="265"/>
      <c r="HC162" s="265"/>
      <c r="HD162" s="265"/>
      <c r="HE162" s="265"/>
      <c r="HF162" s="265"/>
      <c r="HG162" s="265"/>
      <c r="HH162" s="265"/>
      <c r="HI162" s="265"/>
      <c r="HJ162" s="265"/>
      <c r="HK162" s="265"/>
      <c r="HL162" s="265"/>
      <c r="HM162" s="265"/>
      <c r="HN162" s="265"/>
      <c r="HO162" s="265"/>
      <c r="HP162" s="265"/>
      <c r="HQ162" s="265"/>
      <c r="HR162" s="265"/>
      <c r="HS162" s="265"/>
      <c r="HT162" s="265"/>
      <c r="HU162" s="265"/>
      <c r="HV162" s="265"/>
      <c r="HW162" s="265"/>
      <c r="HX162" s="265"/>
      <c r="HY162" s="265"/>
      <c r="HZ162" s="265"/>
      <c r="IA162" s="265"/>
      <c r="IB162" s="265"/>
      <c r="IC162" s="265"/>
      <c r="ID162" s="265"/>
      <c r="IE162" s="265"/>
      <c r="IF162" s="265"/>
      <c r="IG162" s="265"/>
      <c r="IH162" s="265"/>
      <c r="II162" s="265"/>
      <c r="IJ162" s="265"/>
      <c r="IK162" s="265"/>
      <c r="IL162" s="265"/>
      <c r="IM162" s="265"/>
      <c r="IN162" s="265"/>
      <c r="IO162" s="265"/>
      <c r="IP162" s="265"/>
      <c r="IQ162" s="265"/>
      <c r="IR162" s="265"/>
      <c r="IS162" s="265"/>
      <c r="IT162" s="265"/>
      <c r="IU162" s="265"/>
      <c r="IV162" s="265"/>
    </row>
    <row r="163" spans="1:256" s="469" customFormat="1" ht="15" customHeight="1">
      <c r="A163" s="270"/>
      <c r="B163" s="270"/>
      <c r="C163" s="270"/>
      <c r="D163" s="461"/>
      <c r="E163" s="461"/>
      <c r="F163" s="461"/>
      <c r="G163" s="267"/>
      <c r="H163" s="267"/>
      <c r="I163" s="265"/>
      <c r="J163" s="266"/>
      <c r="K163" s="265"/>
      <c r="L163" s="265"/>
      <c r="M163" s="266"/>
      <c r="N163" s="265"/>
      <c r="O163" s="265"/>
      <c r="P163" s="265"/>
      <c r="Q163" s="265"/>
      <c r="R163" s="265"/>
      <c r="S163" s="265"/>
      <c r="T163" s="265"/>
      <c r="U163" s="265"/>
      <c r="V163" s="265"/>
      <c r="W163" s="265"/>
      <c r="X163" s="265"/>
      <c r="Y163" s="265"/>
      <c r="Z163" s="265"/>
      <c r="AA163" s="265"/>
      <c r="AB163" s="265"/>
      <c r="AC163" s="265"/>
      <c r="AD163" s="265"/>
      <c r="AE163" s="265"/>
      <c r="AF163" s="265"/>
      <c r="AG163" s="265"/>
      <c r="AH163" s="265"/>
      <c r="AI163" s="265"/>
      <c r="AJ163" s="265"/>
      <c r="AK163" s="265"/>
      <c r="AL163" s="265"/>
      <c r="AM163" s="265"/>
      <c r="AN163" s="265"/>
      <c r="AO163" s="265"/>
      <c r="AP163" s="265"/>
      <c r="AQ163" s="265"/>
      <c r="AR163" s="265"/>
      <c r="AS163" s="265"/>
      <c r="AT163" s="265"/>
      <c r="AU163" s="265"/>
      <c r="AV163" s="265"/>
      <c r="AW163" s="265"/>
      <c r="AX163" s="265"/>
      <c r="AY163" s="265"/>
      <c r="AZ163" s="265"/>
      <c r="BA163" s="265"/>
      <c r="BB163" s="265"/>
      <c r="BC163" s="265"/>
      <c r="BD163" s="265"/>
      <c r="BE163" s="265"/>
      <c r="BF163" s="265"/>
      <c r="BG163" s="265"/>
      <c r="BH163" s="265"/>
      <c r="BI163" s="265"/>
      <c r="BJ163" s="265"/>
      <c r="BK163" s="265"/>
      <c r="BL163" s="265"/>
      <c r="BM163" s="265"/>
      <c r="BN163" s="265"/>
      <c r="BO163" s="265"/>
      <c r="BP163" s="265"/>
      <c r="BQ163" s="265"/>
      <c r="BR163" s="265"/>
      <c r="BS163" s="265"/>
      <c r="BT163" s="265"/>
      <c r="BU163" s="265"/>
      <c r="BV163" s="265"/>
      <c r="BW163" s="265"/>
      <c r="BX163" s="265"/>
      <c r="BY163" s="265"/>
      <c r="BZ163" s="265"/>
      <c r="CA163" s="265"/>
      <c r="CB163" s="265"/>
      <c r="CC163" s="265"/>
      <c r="CD163" s="265"/>
      <c r="CE163" s="265"/>
      <c r="CF163" s="265"/>
      <c r="CG163" s="265"/>
      <c r="CH163" s="265"/>
      <c r="CI163" s="265"/>
      <c r="CJ163" s="265"/>
      <c r="CK163" s="265"/>
      <c r="CL163" s="265"/>
      <c r="CM163" s="265"/>
      <c r="CN163" s="265"/>
      <c r="CO163" s="265"/>
      <c r="CP163" s="265"/>
      <c r="CQ163" s="265"/>
      <c r="CR163" s="265"/>
      <c r="CS163" s="265"/>
      <c r="CT163" s="265"/>
      <c r="CU163" s="265"/>
      <c r="CV163" s="265"/>
      <c r="CW163" s="265"/>
      <c r="CX163" s="265"/>
      <c r="CY163" s="265"/>
      <c r="CZ163" s="265"/>
      <c r="DA163" s="265"/>
      <c r="DB163" s="265"/>
      <c r="DC163" s="265"/>
      <c r="DD163" s="265"/>
      <c r="DE163" s="265"/>
      <c r="DF163" s="265"/>
      <c r="DG163" s="265"/>
      <c r="DH163" s="265"/>
      <c r="DI163" s="265"/>
      <c r="DJ163" s="265"/>
      <c r="DK163" s="265"/>
      <c r="DL163" s="265"/>
      <c r="DM163" s="265"/>
      <c r="DN163" s="265"/>
      <c r="DO163" s="265"/>
      <c r="DP163" s="265"/>
      <c r="DQ163" s="265"/>
      <c r="DR163" s="265"/>
      <c r="DS163" s="265"/>
      <c r="DT163" s="265"/>
      <c r="DU163" s="265"/>
      <c r="DV163" s="265"/>
      <c r="DW163" s="265"/>
      <c r="DX163" s="265"/>
      <c r="DY163" s="265"/>
      <c r="DZ163" s="265"/>
      <c r="EA163" s="265"/>
      <c r="EB163" s="265"/>
      <c r="EC163" s="265"/>
      <c r="ED163" s="265"/>
      <c r="EE163" s="265"/>
      <c r="EF163" s="265"/>
      <c r="EG163" s="265"/>
      <c r="EH163" s="265"/>
      <c r="EI163" s="265"/>
      <c r="EJ163" s="265"/>
      <c r="EK163" s="265"/>
      <c r="EL163" s="265"/>
      <c r="EM163" s="265"/>
      <c r="EN163" s="265"/>
      <c r="EO163" s="265"/>
      <c r="EP163" s="265"/>
      <c r="EQ163" s="265"/>
      <c r="ER163" s="265"/>
      <c r="ES163" s="265"/>
      <c r="ET163" s="265"/>
      <c r="EU163" s="265"/>
      <c r="EV163" s="265"/>
      <c r="EW163" s="265"/>
      <c r="EX163" s="265"/>
      <c r="EY163" s="265"/>
      <c r="EZ163" s="265"/>
      <c r="FA163" s="265"/>
      <c r="FB163" s="265"/>
      <c r="FC163" s="265"/>
      <c r="FD163" s="265"/>
      <c r="FE163" s="265"/>
      <c r="FF163" s="265"/>
      <c r="FG163" s="265"/>
      <c r="FH163" s="265"/>
      <c r="FI163" s="265"/>
      <c r="FJ163" s="265"/>
      <c r="FK163" s="265"/>
      <c r="FL163" s="265"/>
      <c r="FM163" s="265"/>
      <c r="FN163" s="265"/>
      <c r="FO163" s="265"/>
      <c r="FP163" s="265"/>
      <c r="FQ163" s="265"/>
      <c r="FR163" s="265"/>
      <c r="FS163" s="265"/>
      <c r="FT163" s="265"/>
      <c r="FU163" s="265"/>
      <c r="FV163" s="265"/>
      <c r="FW163" s="265"/>
      <c r="FX163" s="265"/>
      <c r="FY163" s="265"/>
      <c r="FZ163" s="265"/>
      <c r="GA163" s="265"/>
      <c r="GB163" s="265"/>
      <c r="GC163" s="265"/>
      <c r="GD163" s="265"/>
      <c r="GE163" s="265"/>
      <c r="GF163" s="265"/>
      <c r="GG163" s="265"/>
      <c r="GH163" s="265"/>
      <c r="GI163" s="265"/>
      <c r="GJ163" s="265"/>
      <c r="GK163" s="265"/>
      <c r="GL163" s="265"/>
      <c r="GM163" s="265"/>
      <c r="GN163" s="265"/>
      <c r="GO163" s="265"/>
      <c r="GP163" s="265"/>
      <c r="GQ163" s="265"/>
      <c r="GR163" s="265"/>
      <c r="GS163" s="265"/>
      <c r="GT163" s="265"/>
      <c r="GU163" s="265"/>
      <c r="GV163" s="265"/>
      <c r="GW163" s="265"/>
      <c r="GX163" s="265"/>
      <c r="GY163" s="265"/>
      <c r="GZ163" s="265"/>
      <c r="HA163" s="265"/>
      <c r="HB163" s="265"/>
      <c r="HC163" s="265"/>
      <c r="HD163" s="265"/>
      <c r="HE163" s="265"/>
      <c r="HF163" s="265"/>
      <c r="HG163" s="265"/>
      <c r="HH163" s="265"/>
      <c r="HI163" s="265"/>
      <c r="HJ163" s="265"/>
      <c r="HK163" s="265"/>
      <c r="HL163" s="265"/>
      <c r="HM163" s="265"/>
      <c r="HN163" s="265"/>
      <c r="HO163" s="265"/>
      <c r="HP163" s="265"/>
      <c r="HQ163" s="265"/>
      <c r="HR163" s="265"/>
      <c r="HS163" s="265"/>
      <c r="HT163" s="265"/>
      <c r="HU163" s="265"/>
      <c r="HV163" s="265"/>
      <c r="HW163" s="265"/>
      <c r="HX163" s="265"/>
      <c r="HY163" s="265"/>
      <c r="HZ163" s="265"/>
      <c r="IA163" s="265"/>
      <c r="IB163" s="265"/>
      <c r="IC163" s="265"/>
      <c r="ID163" s="265"/>
      <c r="IE163" s="265"/>
      <c r="IF163" s="265"/>
      <c r="IG163" s="265"/>
      <c r="IH163" s="265"/>
      <c r="II163" s="265"/>
      <c r="IJ163" s="265"/>
      <c r="IK163" s="265"/>
      <c r="IL163" s="265"/>
      <c r="IM163" s="265"/>
      <c r="IN163" s="265"/>
      <c r="IO163" s="265"/>
      <c r="IP163" s="265"/>
      <c r="IQ163" s="265"/>
      <c r="IR163" s="265"/>
      <c r="IS163" s="265"/>
      <c r="IT163" s="265"/>
      <c r="IU163" s="265"/>
      <c r="IV163" s="265"/>
    </row>
    <row r="164" spans="1:256" s="469" customFormat="1" ht="15" customHeight="1">
      <c r="A164" s="270"/>
      <c r="B164" s="270"/>
      <c r="C164" s="270"/>
      <c r="D164" s="461"/>
      <c r="E164" s="461"/>
      <c r="F164" s="461"/>
      <c r="G164" s="267"/>
      <c r="H164" s="267"/>
      <c r="I164" s="265"/>
      <c r="J164" s="266"/>
      <c r="K164" s="265"/>
      <c r="L164" s="265"/>
      <c r="M164" s="266"/>
      <c r="N164" s="265"/>
      <c r="O164" s="265"/>
      <c r="P164" s="265"/>
      <c r="Q164" s="265"/>
      <c r="R164" s="265"/>
      <c r="S164" s="265"/>
      <c r="T164" s="265"/>
      <c r="U164" s="265"/>
      <c r="V164" s="265"/>
      <c r="W164" s="265"/>
      <c r="X164" s="265"/>
      <c r="Y164" s="265"/>
      <c r="Z164" s="265"/>
      <c r="AA164" s="265"/>
      <c r="AB164" s="265"/>
      <c r="AC164" s="265"/>
      <c r="AD164" s="265"/>
      <c r="AE164" s="265"/>
      <c r="AF164" s="265"/>
      <c r="AG164" s="265"/>
      <c r="AH164" s="265"/>
      <c r="AI164" s="265"/>
      <c r="AJ164" s="265"/>
      <c r="AK164" s="265"/>
      <c r="AL164" s="265"/>
      <c r="AM164" s="265"/>
      <c r="AN164" s="265"/>
      <c r="AO164" s="265"/>
      <c r="AP164" s="265"/>
      <c r="AQ164" s="265"/>
      <c r="AR164" s="265"/>
      <c r="AS164" s="265"/>
      <c r="AT164" s="265"/>
      <c r="AU164" s="265"/>
      <c r="AV164" s="265"/>
      <c r="AW164" s="265"/>
      <c r="AX164" s="265"/>
      <c r="AY164" s="265"/>
      <c r="AZ164" s="265"/>
      <c r="BA164" s="265"/>
      <c r="BB164" s="265"/>
      <c r="BC164" s="265"/>
      <c r="BD164" s="265"/>
      <c r="BE164" s="265"/>
      <c r="BF164" s="265"/>
      <c r="BG164" s="265"/>
      <c r="BH164" s="265"/>
      <c r="BI164" s="265"/>
      <c r="BJ164" s="265"/>
      <c r="BK164" s="265"/>
      <c r="BL164" s="265"/>
      <c r="BM164" s="265"/>
      <c r="BN164" s="265"/>
      <c r="BO164" s="265"/>
      <c r="BP164" s="265"/>
      <c r="BQ164" s="265"/>
      <c r="BR164" s="265"/>
      <c r="BS164" s="265"/>
      <c r="BT164" s="265"/>
      <c r="BU164" s="265"/>
      <c r="BV164" s="265"/>
      <c r="BW164" s="265"/>
      <c r="BX164" s="265"/>
      <c r="BY164" s="265"/>
      <c r="BZ164" s="265"/>
      <c r="CA164" s="265"/>
      <c r="CB164" s="265"/>
      <c r="CC164" s="265"/>
      <c r="CD164" s="265"/>
      <c r="CE164" s="265"/>
      <c r="CF164" s="265"/>
      <c r="CG164" s="265"/>
      <c r="CH164" s="265"/>
      <c r="CI164" s="265"/>
      <c r="CJ164" s="265"/>
      <c r="CK164" s="265"/>
      <c r="CL164" s="265"/>
      <c r="CM164" s="265"/>
      <c r="CN164" s="265"/>
      <c r="CO164" s="265"/>
      <c r="CP164" s="265"/>
      <c r="CQ164" s="265"/>
      <c r="CR164" s="265"/>
      <c r="CS164" s="265"/>
      <c r="CT164" s="265"/>
      <c r="CU164" s="265"/>
      <c r="CV164" s="265"/>
      <c r="CW164" s="265"/>
      <c r="CX164" s="265"/>
      <c r="CY164" s="265"/>
      <c r="CZ164" s="265"/>
      <c r="DA164" s="265"/>
      <c r="DB164" s="265"/>
      <c r="DC164" s="265"/>
      <c r="DD164" s="265"/>
      <c r="DE164" s="265"/>
      <c r="DF164" s="265"/>
      <c r="DG164" s="265"/>
      <c r="DH164" s="265"/>
      <c r="DI164" s="265"/>
      <c r="DJ164" s="265"/>
      <c r="DK164" s="265"/>
      <c r="DL164" s="265"/>
      <c r="DM164" s="265"/>
      <c r="DN164" s="265"/>
      <c r="DO164" s="265"/>
      <c r="DP164" s="265"/>
      <c r="DQ164" s="265"/>
      <c r="DR164" s="265"/>
      <c r="DS164" s="265"/>
      <c r="DT164" s="265"/>
      <c r="DU164" s="265"/>
      <c r="DV164" s="265"/>
      <c r="DW164" s="265"/>
      <c r="DX164" s="265"/>
      <c r="DY164" s="265"/>
      <c r="DZ164" s="265"/>
      <c r="EA164" s="265"/>
      <c r="EB164" s="265"/>
      <c r="EC164" s="265"/>
      <c r="ED164" s="265"/>
      <c r="EE164" s="265"/>
      <c r="EF164" s="265"/>
      <c r="EG164" s="265"/>
      <c r="EH164" s="265"/>
      <c r="EI164" s="265"/>
      <c r="EJ164" s="265"/>
      <c r="EK164" s="265"/>
      <c r="EL164" s="265"/>
      <c r="EM164" s="265"/>
      <c r="EN164" s="265"/>
      <c r="EO164" s="265"/>
      <c r="EP164" s="265"/>
      <c r="EQ164" s="265"/>
      <c r="ER164" s="265"/>
      <c r="ES164" s="265"/>
      <c r="ET164" s="265"/>
      <c r="EU164" s="265"/>
      <c r="EV164" s="265"/>
      <c r="EW164" s="265"/>
      <c r="EX164" s="265"/>
      <c r="EY164" s="265"/>
      <c r="EZ164" s="265"/>
      <c r="FA164" s="265"/>
      <c r="FB164" s="265"/>
      <c r="FC164" s="265"/>
      <c r="FD164" s="265"/>
      <c r="FE164" s="265"/>
      <c r="FF164" s="265"/>
      <c r="FG164" s="265"/>
      <c r="FH164" s="265"/>
      <c r="FI164" s="265"/>
      <c r="FJ164" s="265"/>
      <c r="FK164" s="265"/>
      <c r="FL164" s="265"/>
      <c r="FM164" s="265"/>
      <c r="FN164" s="265"/>
      <c r="FO164" s="265"/>
      <c r="FP164" s="265"/>
      <c r="FQ164" s="265"/>
      <c r="FR164" s="265"/>
      <c r="FS164" s="265"/>
      <c r="FT164" s="265"/>
      <c r="FU164" s="265"/>
      <c r="FV164" s="265"/>
      <c r="FW164" s="265"/>
      <c r="FX164" s="265"/>
      <c r="FY164" s="265"/>
      <c r="FZ164" s="265"/>
      <c r="GA164" s="265"/>
      <c r="GB164" s="265"/>
      <c r="GC164" s="265"/>
      <c r="GD164" s="265"/>
      <c r="GE164" s="265"/>
      <c r="GF164" s="265"/>
      <c r="GG164" s="265"/>
      <c r="GH164" s="265"/>
      <c r="GI164" s="265"/>
      <c r="GJ164" s="265"/>
      <c r="GK164" s="265"/>
      <c r="GL164" s="265"/>
      <c r="GM164" s="265"/>
      <c r="GN164" s="265"/>
      <c r="GO164" s="265"/>
      <c r="GP164" s="265"/>
      <c r="GQ164" s="265"/>
      <c r="GR164" s="265"/>
      <c r="GS164" s="265"/>
      <c r="GT164" s="265"/>
      <c r="GU164" s="265"/>
      <c r="GV164" s="265"/>
      <c r="GW164" s="265"/>
      <c r="GX164" s="265"/>
      <c r="GY164" s="265"/>
      <c r="GZ164" s="265"/>
      <c r="HA164" s="265"/>
      <c r="HB164" s="265"/>
      <c r="HC164" s="265"/>
      <c r="HD164" s="265"/>
      <c r="HE164" s="265"/>
      <c r="HF164" s="265"/>
      <c r="HG164" s="265"/>
      <c r="HH164" s="265"/>
      <c r="HI164" s="265"/>
      <c r="HJ164" s="265"/>
      <c r="HK164" s="265"/>
      <c r="HL164" s="265"/>
      <c r="HM164" s="265"/>
      <c r="HN164" s="265"/>
      <c r="HO164" s="265"/>
      <c r="HP164" s="265"/>
      <c r="HQ164" s="265"/>
      <c r="HR164" s="265"/>
      <c r="HS164" s="265"/>
      <c r="HT164" s="265"/>
      <c r="HU164" s="265"/>
      <c r="HV164" s="265"/>
      <c r="HW164" s="265"/>
      <c r="HX164" s="265"/>
      <c r="HY164" s="265"/>
      <c r="HZ164" s="265"/>
      <c r="IA164" s="265"/>
      <c r="IB164" s="265"/>
      <c r="IC164" s="265"/>
      <c r="ID164" s="265"/>
      <c r="IE164" s="265"/>
      <c r="IF164" s="265"/>
      <c r="IG164" s="265"/>
      <c r="IH164" s="265"/>
      <c r="II164" s="265"/>
      <c r="IJ164" s="265"/>
      <c r="IK164" s="265"/>
      <c r="IL164" s="265"/>
      <c r="IM164" s="265"/>
      <c r="IN164" s="265"/>
      <c r="IO164" s="265"/>
      <c r="IP164" s="265"/>
      <c r="IQ164" s="265"/>
      <c r="IR164" s="265"/>
      <c r="IS164" s="265"/>
      <c r="IT164" s="265"/>
      <c r="IU164" s="265"/>
      <c r="IV164" s="265"/>
    </row>
    <row r="165" spans="1:256" s="469" customFormat="1" ht="15" customHeight="1">
      <c r="A165" s="270"/>
      <c r="B165" s="270"/>
      <c r="C165" s="270"/>
      <c r="D165" s="461"/>
      <c r="E165" s="461"/>
      <c r="F165" s="461"/>
      <c r="G165" s="267"/>
      <c r="H165" s="267"/>
      <c r="I165" s="265"/>
      <c r="J165" s="266"/>
      <c r="K165" s="265"/>
      <c r="L165" s="265"/>
      <c r="M165" s="266"/>
      <c r="N165" s="265"/>
      <c r="O165" s="265"/>
      <c r="P165" s="265"/>
      <c r="Q165" s="265"/>
      <c r="R165" s="265"/>
      <c r="S165" s="265"/>
      <c r="T165" s="265"/>
      <c r="U165" s="265"/>
      <c r="V165" s="265"/>
      <c r="W165" s="265"/>
      <c r="X165" s="265"/>
      <c r="Y165" s="265"/>
      <c r="Z165" s="265"/>
      <c r="AA165" s="265"/>
      <c r="AB165" s="265"/>
      <c r="AC165" s="265"/>
      <c r="AD165" s="265"/>
      <c r="AE165" s="265"/>
      <c r="AF165" s="265"/>
      <c r="AG165" s="265"/>
      <c r="AH165" s="265"/>
      <c r="AI165" s="265"/>
      <c r="AJ165" s="265"/>
      <c r="AK165" s="265"/>
      <c r="AL165" s="265"/>
      <c r="AM165" s="265"/>
      <c r="AN165" s="265"/>
      <c r="AO165" s="265"/>
      <c r="AP165" s="265"/>
      <c r="AQ165" s="265"/>
      <c r="AR165" s="265"/>
      <c r="AS165" s="265"/>
      <c r="AT165" s="265"/>
      <c r="AU165" s="265"/>
      <c r="AV165" s="265"/>
      <c r="AW165" s="265"/>
      <c r="AX165" s="265"/>
      <c r="AY165" s="265"/>
      <c r="AZ165" s="265"/>
      <c r="BA165" s="265"/>
      <c r="BB165" s="265"/>
      <c r="BC165" s="265"/>
      <c r="BD165" s="265"/>
      <c r="BE165" s="265"/>
      <c r="BF165" s="265"/>
      <c r="BG165" s="265"/>
      <c r="BH165" s="265"/>
      <c r="BI165" s="265"/>
      <c r="BJ165" s="265"/>
      <c r="BK165" s="265"/>
      <c r="BL165" s="265"/>
      <c r="BM165" s="265"/>
      <c r="BN165" s="265"/>
      <c r="BO165" s="265"/>
      <c r="BP165" s="265"/>
      <c r="BQ165" s="265"/>
      <c r="BR165" s="265"/>
      <c r="BS165" s="265"/>
      <c r="BT165" s="265"/>
      <c r="BU165" s="265"/>
      <c r="BV165" s="265"/>
      <c r="BW165" s="265"/>
      <c r="BX165" s="265"/>
      <c r="BY165" s="265"/>
      <c r="BZ165" s="265"/>
      <c r="CA165" s="265"/>
      <c r="CB165" s="265"/>
      <c r="CC165" s="265"/>
      <c r="CD165" s="265"/>
      <c r="CE165" s="265"/>
      <c r="CF165" s="265"/>
      <c r="CG165" s="265"/>
      <c r="CH165" s="265"/>
      <c r="CI165" s="265"/>
      <c r="CJ165" s="265"/>
      <c r="CK165" s="265"/>
      <c r="CL165" s="265"/>
      <c r="CM165" s="265"/>
      <c r="CN165" s="265"/>
      <c r="CO165" s="265"/>
      <c r="CP165" s="265"/>
      <c r="CQ165" s="265"/>
      <c r="CR165" s="265"/>
      <c r="CS165" s="265"/>
      <c r="CT165" s="265"/>
      <c r="CU165" s="265"/>
      <c r="CV165" s="265"/>
      <c r="CW165" s="265"/>
      <c r="CX165" s="265"/>
      <c r="CY165" s="265"/>
      <c r="CZ165" s="265"/>
      <c r="DA165" s="265"/>
      <c r="DB165" s="265"/>
      <c r="DC165" s="265"/>
      <c r="DD165" s="265"/>
      <c r="DE165" s="265"/>
      <c r="DF165" s="265"/>
      <c r="DG165" s="265"/>
      <c r="DH165" s="265"/>
      <c r="DI165" s="265"/>
      <c r="DJ165" s="265"/>
      <c r="DK165" s="265"/>
      <c r="DL165" s="265"/>
      <c r="DM165" s="265"/>
      <c r="DN165" s="265"/>
      <c r="DO165" s="265"/>
      <c r="DP165" s="265"/>
      <c r="DQ165" s="265"/>
      <c r="DR165" s="265"/>
      <c r="DS165" s="265"/>
      <c r="DT165" s="265"/>
      <c r="DU165" s="265"/>
      <c r="DV165" s="265"/>
      <c r="DW165" s="265"/>
      <c r="DX165" s="265"/>
      <c r="DY165" s="265"/>
      <c r="DZ165" s="265"/>
      <c r="EA165" s="265"/>
      <c r="EB165" s="265"/>
      <c r="EC165" s="265"/>
      <c r="ED165" s="265"/>
      <c r="EE165" s="265"/>
      <c r="EF165" s="265"/>
      <c r="EG165" s="265"/>
      <c r="EH165" s="265"/>
      <c r="EI165" s="265"/>
      <c r="EJ165" s="265"/>
      <c r="EK165" s="265"/>
      <c r="EL165" s="265"/>
      <c r="EM165" s="265"/>
      <c r="EN165" s="265"/>
      <c r="EO165" s="265"/>
      <c r="EP165" s="265"/>
      <c r="EQ165" s="265"/>
      <c r="ER165" s="265"/>
      <c r="ES165" s="265"/>
      <c r="ET165" s="265"/>
      <c r="EU165" s="265"/>
      <c r="EV165" s="265"/>
      <c r="EW165" s="265"/>
      <c r="EX165" s="265"/>
      <c r="EY165" s="265"/>
      <c r="EZ165" s="265"/>
      <c r="FA165" s="265"/>
      <c r="FB165" s="265"/>
      <c r="FC165" s="265"/>
      <c r="FD165" s="265"/>
      <c r="FE165" s="265"/>
      <c r="FF165" s="265"/>
      <c r="FG165" s="265"/>
      <c r="FH165" s="265"/>
      <c r="FI165" s="265"/>
      <c r="FJ165" s="265"/>
      <c r="FK165" s="265"/>
      <c r="FL165" s="265"/>
      <c r="FM165" s="265"/>
      <c r="FN165" s="265"/>
      <c r="FO165" s="265"/>
      <c r="FP165" s="265"/>
      <c r="FQ165" s="265"/>
      <c r="FR165" s="265"/>
      <c r="FS165" s="265"/>
      <c r="FT165" s="265"/>
      <c r="FU165" s="265"/>
      <c r="FV165" s="265"/>
      <c r="FW165" s="265"/>
      <c r="FX165" s="265"/>
      <c r="FY165" s="265"/>
      <c r="FZ165" s="265"/>
      <c r="GA165" s="265"/>
      <c r="GB165" s="265"/>
      <c r="GC165" s="265"/>
      <c r="GD165" s="265"/>
      <c r="GE165" s="265"/>
      <c r="GF165" s="265"/>
      <c r="GG165" s="265"/>
      <c r="GH165" s="265"/>
      <c r="GI165" s="265"/>
      <c r="GJ165" s="265"/>
      <c r="GK165" s="265"/>
      <c r="GL165" s="265"/>
      <c r="GM165" s="265"/>
      <c r="GN165" s="265"/>
      <c r="GO165" s="265"/>
      <c r="GP165" s="265"/>
      <c r="GQ165" s="265"/>
      <c r="GR165" s="265"/>
      <c r="GS165" s="265"/>
      <c r="GT165" s="265"/>
      <c r="GU165" s="265"/>
      <c r="GV165" s="265"/>
      <c r="GW165" s="265"/>
      <c r="GX165" s="265"/>
      <c r="GY165" s="265"/>
      <c r="GZ165" s="265"/>
      <c r="HA165" s="265"/>
      <c r="HB165" s="265"/>
      <c r="HC165" s="265"/>
      <c r="HD165" s="265"/>
      <c r="HE165" s="265"/>
      <c r="HF165" s="265"/>
      <c r="HG165" s="265"/>
      <c r="HH165" s="265"/>
      <c r="HI165" s="265"/>
      <c r="HJ165" s="265"/>
      <c r="HK165" s="265"/>
      <c r="HL165" s="265"/>
      <c r="HM165" s="265"/>
      <c r="HN165" s="265"/>
      <c r="HO165" s="265"/>
      <c r="HP165" s="265"/>
      <c r="HQ165" s="265"/>
      <c r="HR165" s="265"/>
      <c r="HS165" s="265"/>
      <c r="HT165" s="265"/>
      <c r="HU165" s="265"/>
      <c r="HV165" s="265"/>
      <c r="HW165" s="265"/>
      <c r="HX165" s="265"/>
      <c r="HY165" s="265"/>
      <c r="HZ165" s="265"/>
      <c r="IA165" s="265"/>
      <c r="IB165" s="265"/>
      <c r="IC165" s="265"/>
      <c r="ID165" s="265"/>
      <c r="IE165" s="265"/>
      <c r="IF165" s="265"/>
      <c r="IG165" s="265"/>
      <c r="IH165" s="265"/>
      <c r="II165" s="265"/>
      <c r="IJ165" s="265"/>
      <c r="IK165" s="265"/>
      <c r="IL165" s="265"/>
      <c r="IM165" s="265"/>
      <c r="IN165" s="265"/>
      <c r="IO165" s="265"/>
      <c r="IP165" s="265"/>
      <c r="IQ165" s="265"/>
      <c r="IR165" s="265"/>
      <c r="IS165" s="265"/>
      <c r="IT165" s="265"/>
      <c r="IU165" s="265"/>
      <c r="IV165" s="265"/>
    </row>
    <row r="166" spans="1:256" s="469" customFormat="1" ht="15" customHeight="1">
      <c r="A166" s="270"/>
      <c r="B166" s="270"/>
      <c r="C166" s="270"/>
      <c r="D166" s="461"/>
      <c r="E166" s="461"/>
      <c r="F166" s="461"/>
      <c r="G166" s="267"/>
      <c r="H166" s="267"/>
      <c r="I166" s="265"/>
      <c r="J166" s="266"/>
      <c r="K166" s="265"/>
      <c r="L166" s="265"/>
      <c r="M166" s="266"/>
      <c r="N166" s="265"/>
      <c r="O166" s="265"/>
      <c r="P166" s="265"/>
      <c r="Q166" s="265"/>
      <c r="R166" s="265"/>
      <c r="S166" s="265"/>
      <c r="T166" s="265"/>
      <c r="U166" s="265"/>
      <c r="V166" s="265"/>
      <c r="W166" s="265"/>
      <c r="X166" s="265"/>
      <c r="Y166" s="265"/>
      <c r="Z166" s="265"/>
      <c r="AA166" s="265"/>
      <c r="AB166" s="265"/>
      <c r="AC166" s="265"/>
      <c r="AD166" s="265"/>
      <c r="AE166" s="265"/>
      <c r="AF166" s="265"/>
      <c r="AG166" s="265"/>
      <c r="AH166" s="265"/>
      <c r="AI166" s="265"/>
      <c r="AJ166" s="265"/>
      <c r="AK166" s="265"/>
      <c r="AL166" s="265"/>
      <c r="AM166" s="265"/>
      <c r="AN166" s="265"/>
      <c r="AO166" s="265"/>
      <c r="AP166" s="265"/>
      <c r="AQ166" s="265"/>
      <c r="AR166" s="265"/>
      <c r="AS166" s="265"/>
      <c r="AT166" s="265"/>
      <c r="AU166" s="265"/>
      <c r="AV166" s="265"/>
      <c r="AW166" s="265"/>
      <c r="AX166" s="265"/>
      <c r="AY166" s="265"/>
      <c r="AZ166" s="265"/>
      <c r="BA166" s="265"/>
      <c r="BB166" s="265"/>
      <c r="BC166" s="265"/>
      <c r="BD166" s="265"/>
      <c r="BE166" s="265"/>
      <c r="BF166" s="265"/>
      <c r="BG166" s="265"/>
      <c r="BH166" s="265"/>
      <c r="BI166" s="265"/>
      <c r="BJ166" s="265"/>
      <c r="BK166" s="265"/>
      <c r="BL166" s="265"/>
      <c r="BM166" s="265"/>
      <c r="BN166" s="265"/>
      <c r="BO166" s="265"/>
      <c r="BP166" s="265"/>
      <c r="BQ166" s="265"/>
      <c r="BR166" s="265"/>
      <c r="BS166" s="265"/>
      <c r="BT166" s="265"/>
      <c r="BU166" s="265"/>
      <c r="BV166" s="265"/>
      <c r="BW166" s="265"/>
      <c r="BX166" s="265"/>
      <c r="BY166" s="265"/>
      <c r="BZ166" s="265"/>
      <c r="CA166" s="265"/>
      <c r="CB166" s="265"/>
      <c r="CC166" s="265"/>
      <c r="CD166" s="265"/>
      <c r="CE166" s="265"/>
      <c r="CF166" s="265"/>
      <c r="CG166" s="265"/>
      <c r="CH166" s="265"/>
      <c r="CI166" s="265"/>
      <c r="CJ166" s="265"/>
      <c r="CK166" s="265"/>
      <c r="CL166" s="265"/>
      <c r="CM166" s="265"/>
      <c r="CN166" s="265"/>
      <c r="CO166" s="265"/>
      <c r="CP166" s="265"/>
      <c r="CQ166" s="265"/>
      <c r="CR166" s="265"/>
      <c r="CS166" s="265"/>
      <c r="CT166" s="265"/>
      <c r="CU166" s="265"/>
      <c r="CV166" s="265"/>
      <c r="CW166" s="265"/>
      <c r="CX166" s="265"/>
      <c r="CY166" s="265"/>
      <c r="CZ166" s="265"/>
      <c r="DA166" s="265"/>
      <c r="DB166" s="265"/>
      <c r="DC166" s="265"/>
      <c r="DD166" s="265"/>
      <c r="DE166" s="265"/>
      <c r="DF166" s="265"/>
      <c r="DG166" s="265"/>
      <c r="DH166" s="265"/>
      <c r="DI166" s="265"/>
      <c r="DJ166" s="265"/>
      <c r="DK166" s="265"/>
      <c r="DL166" s="265"/>
      <c r="DM166" s="265"/>
      <c r="DN166" s="265"/>
      <c r="DO166" s="265"/>
      <c r="DP166" s="265"/>
      <c r="DQ166" s="265"/>
      <c r="DR166" s="265"/>
      <c r="DS166" s="265"/>
      <c r="DT166" s="265"/>
      <c r="DU166" s="265"/>
      <c r="DV166" s="265"/>
      <c r="DW166" s="265"/>
      <c r="DX166" s="265"/>
      <c r="DY166" s="265"/>
      <c r="DZ166" s="265"/>
      <c r="EA166" s="265"/>
      <c r="EB166" s="265"/>
      <c r="EC166" s="265"/>
      <c r="ED166" s="265"/>
      <c r="EE166" s="265"/>
      <c r="EF166" s="265"/>
      <c r="EG166" s="265"/>
      <c r="EH166" s="265"/>
      <c r="EI166" s="265"/>
      <c r="EJ166" s="265"/>
      <c r="EK166" s="265"/>
      <c r="EL166" s="265"/>
      <c r="EM166" s="265"/>
      <c r="EN166" s="265"/>
      <c r="EO166" s="265"/>
      <c r="EP166" s="265"/>
      <c r="EQ166" s="265"/>
      <c r="ER166" s="265"/>
      <c r="ES166" s="265"/>
      <c r="ET166" s="265"/>
      <c r="EU166" s="265"/>
      <c r="EV166" s="265"/>
      <c r="EW166" s="265"/>
      <c r="EX166" s="265"/>
      <c r="EY166" s="265"/>
      <c r="EZ166" s="265"/>
      <c r="FA166" s="265"/>
      <c r="FB166" s="265"/>
      <c r="FC166" s="265"/>
      <c r="FD166" s="265"/>
      <c r="FE166" s="265"/>
      <c r="FF166" s="265"/>
      <c r="FG166" s="265"/>
      <c r="FH166" s="265"/>
      <c r="FI166" s="265"/>
      <c r="FJ166" s="265"/>
      <c r="FK166" s="265"/>
      <c r="FL166" s="265"/>
      <c r="FM166" s="265"/>
      <c r="FN166" s="265"/>
      <c r="FO166" s="265"/>
      <c r="FP166" s="265"/>
      <c r="FQ166" s="265"/>
      <c r="FR166" s="265"/>
      <c r="FS166" s="265"/>
      <c r="FT166" s="265"/>
      <c r="FU166" s="265"/>
      <c r="FV166" s="265"/>
      <c r="FW166" s="265"/>
      <c r="FX166" s="265"/>
      <c r="FY166" s="265"/>
      <c r="FZ166" s="265"/>
      <c r="GA166" s="265"/>
      <c r="GB166" s="265"/>
      <c r="GC166" s="265"/>
      <c r="GD166" s="265"/>
      <c r="GE166" s="265"/>
      <c r="GF166" s="265"/>
      <c r="GG166" s="265"/>
      <c r="GH166" s="265"/>
      <c r="GI166" s="265"/>
      <c r="GJ166" s="265"/>
      <c r="GK166" s="265"/>
      <c r="GL166" s="265"/>
      <c r="GM166" s="265"/>
      <c r="GN166" s="265"/>
      <c r="GO166" s="265"/>
      <c r="GP166" s="265"/>
      <c r="GQ166" s="265"/>
      <c r="GR166" s="265"/>
      <c r="GS166" s="265"/>
      <c r="GT166" s="265"/>
      <c r="GU166" s="265"/>
      <c r="GV166" s="265"/>
      <c r="GW166" s="265"/>
      <c r="GX166" s="265"/>
      <c r="GY166" s="265"/>
      <c r="GZ166" s="265"/>
      <c r="HA166" s="265"/>
      <c r="HB166" s="265"/>
      <c r="HC166" s="265"/>
      <c r="HD166" s="265"/>
      <c r="HE166" s="265"/>
      <c r="HF166" s="265"/>
      <c r="HG166" s="265"/>
      <c r="HH166" s="265"/>
      <c r="HI166" s="265"/>
      <c r="HJ166" s="265"/>
      <c r="HK166" s="265"/>
      <c r="HL166" s="265"/>
      <c r="HM166" s="265"/>
      <c r="HN166" s="265"/>
      <c r="HO166" s="265"/>
      <c r="HP166" s="265"/>
      <c r="HQ166" s="265"/>
      <c r="HR166" s="265"/>
      <c r="HS166" s="265"/>
      <c r="HT166" s="265"/>
      <c r="HU166" s="265"/>
      <c r="HV166" s="265"/>
      <c r="HW166" s="265"/>
      <c r="HX166" s="265"/>
      <c r="HY166" s="265"/>
      <c r="HZ166" s="265"/>
      <c r="IA166" s="265"/>
      <c r="IB166" s="265"/>
      <c r="IC166" s="265"/>
      <c r="ID166" s="265"/>
      <c r="IE166" s="265"/>
      <c r="IF166" s="265"/>
      <c r="IG166" s="265"/>
      <c r="IH166" s="265"/>
      <c r="II166" s="265"/>
      <c r="IJ166" s="265"/>
      <c r="IK166" s="265"/>
      <c r="IL166" s="265"/>
      <c r="IM166" s="265"/>
      <c r="IN166" s="265"/>
      <c r="IO166" s="265"/>
      <c r="IP166" s="265"/>
      <c r="IQ166" s="265"/>
      <c r="IR166" s="265"/>
      <c r="IS166" s="265"/>
      <c r="IT166" s="265"/>
      <c r="IU166" s="265"/>
      <c r="IV166" s="265"/>
    </row>
    <row r="167" spans="1:256" s="469" customFormat="1" ht="15" customHeight="1">
      <c r="A167" s="270"/>
      <c r="B167" s="270"/>
      <c r="C167" s="270"/>
      <c r="D167" s="461"/>
      <c r="E167" s="461"/>
      <c r="F167" s="461"/>
      <c r="G167" s="267"/>
      <c r="H167" s="267"/>
      <c r="I167" s="265"/>
      <c r="J167" s="266"/>
      <c r="K167" s="265"/>
      <c r="L167" s="265"/>
      <c r="M167" s="266"/>
      <c r="N167" s="265"/>
      <c r="O167" s="265"/>
      <c r="P167" s="265"/>
      <c r="Q167" s="265"/>
      <c r="R167" s="265"/>
      <c r="S167" s="265"/>
      <c r="T167" s="265"/>
      <c r="U167" s="265"/>
      <c r="V167" s="265"/>
      <c r="W167" s="265"/>
      <c r="X167" s="265"/>
      <c r="Y167" s="265"/>
      <c r="Z167" s="265"/>
      <c r="AA167" s="265"/>
      <c r="AB167" s="265"/>
      <c r="AC167" s="265"/>
      <c r="AD167" s="265"/>
      <c r="AE167" s="265"/>
      <c r="AF167" s="265"/>
      <c r="AG167" s="265"/>
      <c r="AH167" s="265"/>
      <c r="AI167" s="265"/>
      <c r="AJ167" s="265"/>
      <c r="AK167" s="265"/>
      <c r="AL167" s="265"/>
      <c r="AM167" s="265"/>
      <c r="AN167" s="265"/>
      <c r="AO167" s="265"/>
      <c r="AP167" s="265"/>
      <c r="AQ167" s="265"/>
      <c r="AR167" s="265"/>
      <c r="AS167" s="265"/>
      <c r="AT167" s="265"/>
      <c r="AU167" s="265"/>
      <c r="AV167" s="265"/>
      <c r="AW167" s="265"/>
      <c r="AX167" s="265"/>
      <c r="AY167" s="265"/>
      <c r="AZ167" s="265"/>
      <c r="BA167" s="265"/>
      <c r="BB167" s="265"/>
      <c r="BC167" s="265"/>
      <c r="BD167" s="265"/>
      <c r="BE167" s="265"/>
      <c r="BF167" s="265"/>
      <c r="BG167" s="265"/>
      <c r="BH167" s="265"/>
      <c r="BI167" s="265"/>
      <c r="BJ167" s="265"/>
      <c r="BK167" s="265"/>
      <c r="BL167" s="265"/>
      <c r="BM167" s="265"/>
      <c r="BN167" s="265"/>
      <c r="BO167" s="265"/>
      <c r="BP167" s="265"/>
      <c r="BQ167" s="265"/>
      <c r="BR167" s="265"/>
      <c r="BS167" s="265"/>
      <c r="BT167" s="265"/>
      <c r="BU167" s="265"/>
      <c r="BV167" s="265"/>
      <c r="BW167" s="265"/>
      <c r="BX167" s="265"/>
      <c r="BY167" s="265"/>
      <c r="BZ167" s="265"/>
      <c r="CA167" s="265"/>
      <c r="CB167" s="265"/>
      <c r="CC167" s="265"/>
      <c r="CD167" s="265"/>
      <c r="CE167" s="265"/>
      <c r="CF167" s="265"/>
      <c r="CG167" s="265"/>
      <c r="CH167" s="265"/>
      <c r="CI167" s="265"/>
      <c r="CJ167" s="265"/>
      <c r="CK167" s="265"/>
      <c r="CL167" s="265"/>
      <c r="CM167" s="265"/>
      <c r="CN167" s="265"/>
      <c r="CO167" s="265"/>
      <c r="CP167" s="265"/>
      <c r="CQ167" s="265"/>
      <c r="CR167" s="265"/>
      <c r="CS167" s="265"/>
      <c r="CT167" s="265"/>
      <c r="CU167" s="265"/>
      <c r="CV167" s="265"/>
      <c r="CW167" s="265"/>
      <c r="CX167" s="265"/>
      <c r="CY167" s="265"/>
      <c r="CZ167" s="265"/>
      <c r="DA167" s="265"/>
      <c r="DB167" s="265"/>
      <c r="DC167" s="265"/>
      <c r="DD167" s="265"/>
      <c r="DE167" s="265"/>
      <c r="DF167" s="265"/>
      <c r="DG167" s="265"/>
      <c r="DH167" s="265"/>
      <c r="DI167" s="265"/>
      <c r="DJ167" s="265"/>
      <c r="DK167" s="265"/>
      <c r="DL167" s="265"/>
      <c r="DM167" s="265"/>
      <c r="DN167" s="265"/>
      <c r="DO167" s="265"/>
      <c r="DP167" s="265"/>
      <c r="DQ167" s="265"/>
      <c r="DR167" s="265"/>
      <c r="DS167" s="265"/>
      <c r="DT167" s="265"/>
      <c r="DU167" s="265"/>
      <c r="DV167" s="265"/>
      <c r="DW167" s="265"/>
      <c r="DX167" s="265"/>
      <c r="DY167" s="265"/>
      <c r="DZ167" s="265"/>
      <c r="EA167" s="265"/>
      <c r="EB167" s="265"/>
      <c r="EC167" s="265"/>
      <c r="ED167" s="265"/>
      <c r="EE167" s="265"/>
      <c r="EF167" s="265"/>
      <c r="EG167" s="265"/>
      <c r="EH167" s="265"/>
      <c r="EI167" s="265"/>
      <c r="EJ167" s="265"/>
      <c r="EK167" s="265"/>
      <c r="EL167" s="265"/>
      <c r="EM167" s="265"/>
      <c r="EN167" s="265"/>
      <c r="EO167" s="265"/>
      <c r="EP167" s="265"/>
      <c r="EQ167" s="265"/>
      <c r="ER167" s="265"/>
      <c r="ES167" s="265"/>
      <c r="ET167" s="265"/>
      <c r="EU167" s="265"/>
      <c r="EV167" s="265"/>
      <c r="EW167" s="265"/>
      <c r="EX167" s="265"/>
      <c r="EY167" s="265"/>
      <c r="EZ167" s="265"/>
      <c r="FA167" s="265"/>
      <c r="FB167" s="265"/>
      <c r="FC167" s="265"/>
      <c r="FD167" s="265"/>
      <c r="FE167" s="265"/>
      <c r="FF167" s="265"/>
      <c r="FG167" s="265"/>
      <c r="FH167" s="265"/>
      <c r="FI167" s="265"/>
      <c r="FJ167" s="265"/>
      <c r="FK167" s="265"/>
      <c r="FL167" s="265"/>
      <c r="FM167" s="265"/>
      <c r="FN167" s="265"/>
      <c r="FO167" s="265"/>
      <c r="FP167" s="265"/>
      <c r="FQ167" s="265"/>
      <c r="FR167" s="265"/>
      <c r="FS167" s="265"/>
      <c r="FT167" s="265"/>
      <c r="FU167" s="265"/>
      <c r="FV167" s="265"/>
      <c r="FW167" s="265"/>
      <c r="FX167" s="265"/>
      <c r="FY167" s="265"/>
      <c r="FZ167" s="265"/>
      <c r="GA167" s="265"/>
      <c r="GB167" s="265"/>
      <c r="GC167" s="265"/>
      <c r="GD167" s="265"/>
      <c r="GE167" s="265"/>
      <c r="GF167" s="265"/>
      <c r="GG167" s="265"/>
      <c r="GH167" s="265"/>
      <c r="GI167" s="265"/>
      <c r="GJ167" s="265"/>
      <c r="GK167" s="265"/>
      <c r="GL167" s="265"/>
      <c r="GM167" s="265"/>
      <c r="GN167" s="265"/>
      <c r="GO167" s="265"/>
      <c r="GP167" s="265"/>
      <c r="GQ167" s="265"/>
      <c r="GR167" s="265"/>
      <c r="GS167" s="265"/>
      <c r="GT167" s="265"/>
      <c r="GU167" s="265"/>
      <c r="GV167" s="265"/>
      <c r="GW167" s="265"/>
      <c r="GX167" s="265"/>
      <c r="GY167" s="265"/>
      <c r="GZ167" s="265"/>
      <c r="HA167" s="265"/>
      <c r="HB167" s="265"/>
      <c r="HC167" s="265"/>
      <c r="HD167" s="265"/>
      <c r="HE167" s="265"/>
      <c r="HF167" s="265"/>
      <c r="HG167" s="265"/>
      <c r="HH167" s="265"/>
      <c r="HI167" s="265"/>
      <c r="HJ167" s="265"/>
      <c r="HK167" s="265"/>
      <c r="HL167" s="265"/>
      <c r="HM167" s="265"/>
      <c r="HN167" s="265"/>
      <c r="HO167" s="265"/>
      <c r="HP167" s="265"/>
      <c r="HQ167" s="265"/>
      <c r="HR167" s="265"/>
      <c r="HS167" s="265"/>
      <c r="HT167" s="265"/>
      <c r="HU167" s="265"/>
      <c r="HV167" s="265"/>
      <c r="HW167" s="265"/>
      <c r="HX167" s="265"/>
      <c r="HY167" s="265"/>
      <c r="HZ167" s="265"/>
      <c r="IA167" s="265"/>
      <c r="IB167" s="265"/>
      <c r="IC167" s="265"/>
      <c r="ID167" s="265"/>
      <c r="IE167" s="265"/>
      <c r="IF167" s="265"/>
      <c r="IG167" s="265"/>
      <c r="IH167" s="265"/>
      <c r="II167" s="265"/>
      <c r="IJ167" s="265"/>
      <c r="IK167" s="265"/>
      <c r="IL167" s="265"/>
      <c r="IM167" s="265"/>
      <c r="IN167" s="265"/>
      <c r="IO167" s="265"/>
      <c r="IP167" s="265"/>
      <c r="IQ167" s="265"/>
      <c r="IR167" s="265"/>
      <c r="IS167" s="265"/>
      <c r="IT167" s="265"/>
      <c r="IU167" s="265"/>
      <c r="IV167" s="265"/>
    </row>
    <row r="168" spans="1:256" s="469" customFormat="1" ht="15" customHeight="1">
      <c r="A168" s="270"/>
      <c r="B168" s="270"/>
      <c r="C168" s="270"/>
      <c r="D168" s="461"/>
      <c r="E168" s="461"/>
      <c r="F168" s="461"/>
      <c r="G168" s="267"/>
      <c r="H168" s="267"/>
      <c r="I168" s="265"/>
      <c r="J168" s="266"/>
      <c r="K168" s="265"/>
      <c r="L168" s="265"/>
      <c r="M168" s="266"/>
      <c r="N168" s="265"/>
      <c r="O168" s="265"/>
      <c r="P168" s="265"/>
      <c r="Q168" s="265"/>
      <c r="R168" s="265"/>
      <c r="S168" s="265"/>
      <c r="T168" s="265"/>
      <c r="U168" s="265"/>
      <c r="V168" s="265"/>
      <c r="W168" s="265"/>
      <c r="X168" s="265"/>
      <c r="Y168" s="265"/>
      <c r="Z168" s="265"/>
      <c r="AA168" s="265"/>
      <c r="AB168" s="265"/>
      <c r="AC168" s="265"/>
      <c r="AD168" s="265"/>
      <c r="AE168" s="265"/>
      <c r="AF168" s="265"/>
      <c r="AG168" s="265"/>
      <c r="AH168" s="265"/>
      <c r="AI168" s="265"/>
      <c r="AJ168" s="265"/>
      <c r="AK168" s="265"/>
      <c r="AL168" s="265"/>
      <c r="AM168" s="265"/>
      <c r="AN168" s="265"/>
      <c r="AO168" s="265"/>
      <c r="AP168" s="265"/>
      <c r="AQ168" s="265"/>
      <c r="AR168" s="265"/>
      <c r="AS168" s="265"/>
      <c r="AT168" s="265"/>
      <c r="AU168" s="265"/>
      <c r="AV168" s="265"/>
      <c r="AW168" s="265"/>
      <c r="AX168" s="265"/>
      <c r="AY168" s="265"/>
      <c r="AZ168" s="265"/>
      <c r="BA168" s="265"/>
      <c r="BB168" s="265"/>
      <c r="BC168" s="265"/>
      <c r="BD168" s="265"/>
      <c r="BE168" s="265"/>
      <c r="BF168" s="265"/>
      <c r="BG168" s="265"/>
      <c r="BH168" s="265"/>
      <c r="BI168" s="265"/>
      <c r="BJ168" s="265"/>
      <c r="BK168" s="265"/>
      <c r="BL168" s="265"/>
      <c r="BM168" s="265"/>
      <c r="BN168" s="265"/>
      <c r="BO168" s="265"/>
      <c r="BP168" s="265"/>
      <c r="BQ168" s="265"/>
      <c r="BR168" s="265"/>
      <c r="BS168" s="265"/>
      <c r="BT168" s="265"/>
      <c r="BU168" s="265"/>
      <c r="BV168" s="265"/>
      <c r="BW168" s="265"/>
      <c r="BX168" s="265"/>
      <c r="BY168" s="265"/>
      <c r="BZ168" s="265"/>
      <c r="CA168" s="265"/>
      <c r="CB168" s="265"/>
      <c r="CC168" s="265"/>
      <c r="CD168" s="265"/>
      <c r="CE168" s="265"/>
      <c r="CF168" s="265"/>
      <c r="CG168" s="265"/>
      <c r="CH168" s="265"/>
      <c r="CI168" s="265"/>
      <c r="CJ168" s="265"/>
      <c r="CK168" s="265"/>
      <c r="CL168" s="265"/>
      <c r="CM168" s="265"/>
      <c r="CN168" s="265"/>
      <c r="CO168" s="265"/>
      <c r="CP168" s="265"/>
      <c r="CQ168" s="265"/>
      <c r="CR168" s="265"/>
      <c r="CS168" s="265"/>
      <c r="CT168" s="265"/>
      <c r="CU168" s="265"/>
      <c r="CV168" s="265"/>
      <c r="CW168" s="265"/>
      <c r="CX168" s="265"/>
      <c r="CY168" s="265"/>
      <c r="CZ168" s="265"/>
      <c r="DA168" s="265"/>
      <c r="DB168" s="265"/>
      <c r="DC168" s="265"/>
      <c r="DD168" s="265"/>
      <c r="DE168" s="265"/>
      <c r="DF168" s="265"/>
      <c r="DG168" s="265"/>
      <c r="DH168" s="265"/>
      <c r="DI168" s="265"/>
      <c r="DJ168" s="265"/>
      <c r="DK168" s="265"/>
      <c r="DL168" s="265"/>
      <c r="DM168" s="265"/>
      <c r="DN168" s="265"/>
      <c r="DO168" s="265"/>
      <c r="DP168" s="265"/>
      <c r="DQ168" s="265"/>
      <c r="DR168" s="265"/>
      <c r="DS168" s="265"/>
      <c r="DT168" s="265"/>
      <c r="DU168" s="265"/>
      <c r="DV168" s="265"/>
      <c r="DW168" s="265"/>
      <c r="DX168" s="265"/>
      <c r="DY168" s="265"/>
      <c r="DZ168" s="265"/>
      <c r="EA168" s="265"/>
      <c r="EB168" s="265"/>
      <c r="EC168" s="265"/>
      <c r="ED168" s="265"/>
      <c r="EE168" s="265"/>
      <c r="EF168" s="265"/>
      <c r="EG168" s="265"/>
      <c r="EH168" s="265"/>
      <c r="EI168" s="265"/>
      <c r="EJ168" s="265"/>
      <c r="EK168" s="265"/>
      <c r="EL168" s="265"/>
      <c r="EM168" s="265"/>
      <c r="EN168" s="265"/>
      <c r="EO168" s="265"/>
      <c r="EP168" s="265"/>
      <c r="EQ168" s="265"/>
      <c r="ER168" s="265"/>
      <c r="ES168" s="265"/>
      <c r="ET168" s="265"/>
      <c r="EU168" s="265"/>
      <c r="EV168" s="265"/>
      <c r="EW168" s="265"/>
      <c r="EX168" s="265"/>
      <c r="EY168" s="265"/>
      <c r="EZ168" s="265"/>
      <c r="FA168" s="265"/>
      <c r="FB168" s="265"/>
      <c r="FC168" s="265"/>
      <c r="FD168" s="265"/>
      <c r="FE168" s="265"/>
      <c r="FF168" s="265"/>
      <c r="FG168" s="265"/>
      <c r="FH168" s="265"/>
      <c r="FI168" s="265"/>
      <c r="FJ168" s="265"/>
      <c r="FK168" s="265"/>
      <c r="FL168" s="265"/>
      <c r="FM168" s="265"/>
      <c r="FN168" s="265"/>
      <c r="FO168" s="265"/>
      <c r="FP168" s="265"/>
      <c r="FQ168" s="265"/>
      <c r="FR168" s="265"/>
      <c r="FS168" s="265"/>
      <c r="FT168" s="265"/>
      <c r="FU168" s="265"/>
      <c r="FV168" s="265"/>
      <c r="FW168" s="265"/>
      <c r="FX168" s="265"/>
      <c r="FY168" s="265"/>
      <c r="FZ168" s="265"/>
      <c r="GA168" s="265"/>
      <c r="GB168" s="265"/>
      <c r="GC168" s="265"/>
      <c r="GD168" s="265"/>
      <c r="GE168" s="265"/>
      <c r="GF168" s="265"/>
      <c r="GG168" s="265"/>
      <c r="GH168" s="265"/>
      <c r="GI168" s="265"/>
      <c r="GJ168" s="265"/>
      <c r="GK168" s="265"/>
      <c r="GL168" s="265"/>
      <c r="GM168" s="265"/>
      <c r="GN168" s="265"/>
      <c r="GO168" s="265"/>
      <c r="GP168" s="265"/>
      <c r="GQ168" s="265"/>
      <c r="GR168" s="265"/>
      <c r="GS168" s="265"/>
      <c r="GT168" s="265"/>
      <c r="GU168" s="265"/>
      <c r="GV168" s="265"/>
      <c r="GW168" s="265"/>
      <c r="GX168" s="265"/>
      <c r="GY168" s="265"/>
      <c r="GZ168" s="265"/>
      <c r="HA168" s="265"/>
      <c r="HB168" s="265"/>
      <c r="HC168" s="265"/>
      <c r="HD168" s="265"/>
      <c r="HE168" s="265"/>
      <c r="HF168" s="265"/>
      <c r="HG168" s="265"/>
      <c r="HH168" s="265"/>
      <c r="HI168" s="265"/>
      <c r="HJ168" s="265"/>
      <c r="HK168" s="265"/>
      <c r="HL168" s="265"/>
      <c r="HM168" s="265"/>
      <c r="HN168" s="265"/>
      <c r="HO168" s="265"/>
      <c r="HP168" s="265"/>
      <c r="HQ168" s="265"/>
      <c r="HR168" s="265"/>
      <c r="HS168" s="265"/>
      <c r="HT168" s="265"/>
      <c r="HU168" s="265"/>
      <c r="HV168" s="265"/>
      <c r="HW168" s="265"/>
      <c r="HX168" s="265"/>
      <c r="HY168" s="265"/>
      <c r="HZ168" s="265"/>
      <c r="IA168" s="265"/>
      <c r="IB168" s="265"/>
      <c r="IC168" s="265"/>
      <c r="ID168" s="265"/>
      <c r="IE168" s="265"/>
      <c r="IF168" s="265"/>
      <c r="IG168" s="265"/>
      <c r="IH168" s="265"/>
      <c r="II168" s="265"/>
      <c r="IJ168" s="265"/>
      <c r="IK168" s="265"/>
      <c r="IL168" s="265"/>
      <c r="IM168" s="265"/>
      <c r="IN168" s="265"/>
      <c r="IO168" s="265"/>
      <c r="IP168" s="265"/>
      <c r="IQ168" s="265"/>
      <c r="IR168" s="265"/>
      <c r="IS168" s="265"/>
      <c r="IT168" s="265"/>
      <c r="IU168" s="265"/>
      <c r="IV168" s="265"/>
    </row>
    <row r="169" spans="1:256" s="469" customFormat="1" ht="15" customHeight="1">
      <c r="A169" s="270"/>
      <c r="B169" s="270"/>
      <c r="C169" s="270"/>
      <c r="D169" s="461"/>
      <c r="E169" s="461"/>
      <c r="F169" s="461"/>
      <c r="G169" s="267"/>
      <c r="H169" s="267"/>
      <c r="I169" s="265"/>
      <c r="J169" s="266"/>
      <c r="K169" s="265"/>
      <c r="L169" s="265"/>
      <c r="M169" s="266"/>
      <c r="N169" s="265"/>
      <c r="O169" s="265"/>
      <c r="P169" s="265"/>
      <c r="Q169" s="265"/>
      <c r="R169" s="265"/>
      <c r="S169" s="265"/>
      <c r="T169" s="265"/>
      <c r="U169" s="265"/>
      <c r="V169" s="265"/>
      <c r="W169" s="265"/>
      <c r="X169" s="265"/>
      <c r="Y169" s="265"/>
      <c r="Z169" s="265"/>
      <c r="AA169" s="265"/>
      <c r="AB169" s="265"/>
      <c r="AC169" s="265"/>
      <c r="AD169" s="265"/>
      <c r="AE169" s="265"/>
      <c r="AF169" s="265"/>
      <c r="AG169" s="265"/>
      <c r="AH169" s="265"/>
      <c r="AI169" s="265"/>
      <c r="AJ169" s="265"/>
      <c r="AK169" s="265"/>
      <c r="AL169" s="265"/>
      <c r="AM169" s="265"/>
      <c r="AN169" s="265"/>
      <c r="AO169" s="265"/>
      <c r="AP169" s="265"/>
      <c r="AQ169" s="265"/>
      <c r="AR169" s="265"/>
      <c r="AS169" s="265"/>
      <c r="AT169" s="265"/>
      <c r="AU169" s="265"/>
      <c r="AV169" s="265"/>
      <c r="AW169" s="265"/>
      <c r="AX169" s="265"/>
      <c r="AY169" s="265"/>
      <c r="AZ169" s="265"/>
      <c r="BA169" s="265"/>
      <c r="BB169" s="265"/>
      <c r="BC169" s="265"/>
      <c r="BD169" s="265"/>
      <c r="BE169" s="265"/>
      <c r="BF169" s="265"/>
      <c r="BG169" s="265"/>
      <c r="BH169" s="265"/>
      <c r="BI169" s="265"/>
      <c r="BJ169" s="265"/>
      <c r="BK169" s="265"/>
      <c r="BL169" s="265"/>
      <c r="BM169" s="265"/>
      <c r="BN169" s="265"/>
      <c r="BO169" s="265"/>
      <c r="BP169" s="265"/>
      <c r="BQ169" s="265"/>
      <c r="BR169" s="265"/>
      <c r="BS169" s="265"/>
      <c r="BT169" s="265"/>
      <c r="BU169" s="265"/>
      <c r="BV169" s="265"/>
      <c r="BW169" s="265"/>
      <c r="BX169" s="265"/>
      <c r="BY169" s="265"/>
      <c r="BZ169" s="265"/>
      <c r="CA169" s="265"/>
      <c r="CB169" s="265"/>
      <c r="CC169" s="265"/>
      <c r="CD169" s="265"/>
      <c r="CE169" s="265"/>
      <c r="CF169" s="265"/>
      <c r="CG169" s="265"/>
      <c r="CH169" s="265"/>
      <c r="CI169" s="265"/>
      <c r="CJ169" s="265"/>
      <c r="CK169" s="265"/>
      <c r="CL169" s="265"/>
      <c r="CM169" s="265"/>
      <c r="CN169" s="265"/>
      <c r="CO169" s="265"/>
      <c r="CP169" s="265"/>
      <c r="CQ169" s="265"/>
      <c r="CR169" s="265"/>
      <c r="CS169" s="265"/>
      <c r="CT169" s="265"/>
      <c r="CU169" s="265"/>
      <c r="CV169" s="265"/>
      <c r="CW169" s="265"/>
      <c r="CX169" s="265"/>
      <c r="CY169" s="265"/>
      <c r="CZ169" s="265"/>
      <c r="DA169" s="265"/>
      <c r="DB169" s="265"/>
      <c r="DC169" s="265"/>
      <c r="DD169" s="265"/>
      <c r="DE169" s="265"/>
      <c r="DF169" s="265"/>
      <c r="DG169" s="265"/>
      <c r="DH169" s="265"/>
      <c r="DI169" s="265"/>
      <c r="DJ169" s="265"/>
      <c r="DK169" s="265"/>
      <c r="DL169" s="265"/>
      <c r="DM169" s="265"/>
      <c r="DN169" s="265"/>
      <c r="DO169" s="265"/>
      <c r="DP169" s="265"/>
      <c r="DQ169" s="265"/>
      <c r="DR169" s="265"/>
      <c r="DS169" s="265"/>
      <c r="DT169" s="265"/>
      <c r="DU169" s="265"/>
      <c r="DV169" s="265"/>
      <c r="DW169" s="265"/>
      <c r="DX169" s="265"/>
      <c r="DY169" s="265"/>
      <c r="DZ169" s="265"/>
      <c r="EA169" s="265"/>
      <c r="EB169" s="265"/>
      <c r="EC169" s="265"/>
      <c r="ED169" s="265"/>
      <c r="EE169" s="265"/>
      <c r="EF169" s="265"/>
      <c r="EG169" s="265"/>
      <c r="EH169" s="265"/>
      <c r="EI169" s="265"/>
      <c r="EJ169" s="265"/>
      <c r="EK169" s="265"/>
      <c r="EL169" s="265"/>
      <c r="EM169" s="265"/>
      <c r="EN169" s="265"/>
      <c r="EO169" s="265"/>
      <c r="EP169" s="265"/>
      <c r="EQ169" s="265"/>
      <c r="ER169" s="265"/>
      <c r="ES169" s="265"/>
      <c r="ET169" s="265"/>
      <c r="EU169" s="265"/>
      <c r="EV169" s="265"/>
      <c r="EW169" s="265"/>
      <c r="EX169" s="265"/>
      <c r="EY169" s="265"/>
      <c r="EZ169" s="265"/>
      <c r="FA169" s="265"/>
      <c r="FB169" s="265"/>
      <c r="FC169" s="265"/>
      <c r="FD169" s="265"/>
      <c r="FE169" s="265"/>
      <c r="FF169" s="265"/>
      <c r="FG169" s="265"/>
      <c r="FH169" s="265"/>
      <c r="FI169" s="265"/>
      <c r="FJ169" s="265"/>
      <c r="FK169" s="265"/>
      <c r="FL169" s="265"/>
      <c r="FM169" s="265"/>
      <c r="FN169" s="265"/>
      <c r="FO169" s="265"/>
      <c r="FP169" s="265"/>
      <c r="FQ169" s="265"/>
      <c r="FR169" s="265"/>
      <c r="FS169" s="265"/>
      <c r="FT169" s="265"/>
      <c r="FU169" s="265"/>
      <c r="FV169" s="265"/>
      <c r="FW169" s="265"/>
      <c r="FX169" s="265"/>
      <c r="FY169" s="265"/>
      <c r="FZ169" s="265"/>
      <c r="GA169" s="265"/>
      <c r="GB169" s="265"/>
      <c r="GC169" s="265"/>
      <c r="GD169" s="265"/>
      <c r="GE169" s="265"/>
      <c r="GF169" s="265"/>
      <c r="GG169" s="265"/>
      <c r="GH169" s="265"/>
      <c r="GI169" s="265"/>
      <c r="GJ169" s="265"/>
      <c r="GK169" s="265"/>
      <c r="GL169" s="265"/>
      <c r="GM169" s="265"/>
      <c r="GN169" s="265"/>
      <c r="GO169" s="265"/>
      <c r="GP169" s="265"/>
      <c r="GQ169" s="265"/>
      <c r="GR169" s="265"/>
      <c r="GS169" s="265"/>
      <c r="GT169" s="265"/>
      <c r="GU169" s="265"/>
      <c r="GV169" s="265"/>
      <c r="GW169" s="265"/>
      <c r="GX169" s="265"/>
      <c r="GY169" s="265"/>
      <c r="GZ169" s="265"/>
      <c r="HA169" s="265"/>
      <c r="HB169" s="265"/>
      <c r="HC169" s="265"/>
      <c r="HD169" s="265"/>
      <c r="HE169" s="265"/>
      <c r="HF169" s="265"/>
      <c r="HG169" s="265"/>
      <c r="HH169" s="265"/>
      <c r="HI169" s="265"/>
      <c r="HJ169" s="265"/>
      <c r="HK169" s="265"/>
      <c r="HL169" s="265"/>
      <c r="HM169" s="265"/>
      <c r="HN169" s="265"/>
      <c r="HO169" s="265"/>
      <c r="HP169" s="265"/>
      <c r="HQ169" s="265"/>
      <c r="HR169" s="265"/>
      <c r="HS169" s="265"/>
      <c r="HT169" s="265"/>
      <c r="HU169" s="265"/>
      <c r="HV169" s="265"/>
      <c r="HW169" s="265"/>
      <c r="HX169" s="265"/>
      <c r="HY169" s="265"/>
      <c r="HZ169" s="265"/>
      <c r="IA169" s="265"/>
      <c r="IB169" s="265"/>
      <c r="IC169" s="265"/>
      <c r="ID169" s="265"/>
      <c r="IE169" s="265"/>
      <c r="IF169" s="265"/>
      <c r="IG169" s="265"/>
      <c r="IH169" s="265"/>
      <c r="II169" s="265"/>
      <c r="IJ169" s="265"/>
      <c r="IK169" s="265"/>
      <c r="IL169" s="265"/>
      <c r="IM169" s="265"/>
      <c r="IN169" s="265"/>
      <c r="IO169" s="265"/>
      <c r="IP169" s="265"/>
      <c r="IQ169" s="265"/>
      <c r="IR169" s="265"/>
      <c r="IS169" s="265"/>
      <c r="IT169" s="265"/>
      <c r="IU169" s="265"/>
      <c r="IV169" s="265"/>
    </row>
    <row r="170" spans="1:256" s="469" customFormat="1" ht="15" customHeight="1">
      <c r="A170" s="270"/>
      <c r="B170" s="270"/>
      <c r="C170" s="270"/>
      <c r="D170" s="461"/>
      <c r="E170" s="461"/>
      <c r="F170" s="461"/>
      <c r="G170" s="267"/>
      <c r="H170" s="267"/>
      <c r="I170" s="265"/>
      <c r="J170" s="266"/>
      <c r="K170" s="265"/>
      <c r="L170" s="265"/>
      <c r="M170" s="266"/>
      <c r="N170" s="265"/>
      <c r="O170" s="265"/>
      <c r="P170" s="265"/>
      <c r="Q170" s="265"/>
      <c r="R170" s="265"/>
      <c r="S170" s="265"/>
      <c r="T170" s="265"/>
      <c r="U170" s="265"/>
      <c r="V170" s="265"/>
      <c r="W170" s="265"/>
      <c r="X170" s="265"/>
      <c r="Y170" s="265"/>
      <c r="Z170" s="265"/>
      <c r="AA170" s="265"/>
      <c r="AB170" s="265"/>
      <c r="AC170" s="265"/>
      <c r="AD170" s="265"/>
      <c r="AE170" s="265"/>
      <c r="AF170" s="265"/>
      <c r="AG170" s="265"/>
      <c r="AH170" s="265"/>
      <c r="AI170" s="265"/>
      <c r="AJ170" s="265"/>
      <c r="AK170" s="265"/>
      <c r="AL170" s="265"/>
      <c r="AM170" s="265"/>
      <c r="AN170" s="265"/>
      <c r="AO170" s="265"/>
      <c r="AP170" s="265"/>
      <c r="AQ170" s="265"/>
      <c r="AR170" s="265"/>
      <c r="AS170" s="265"/>
      <c r="AT170" s="265"/>
      <c r="AU170" s="265"/>
      <c r="AV170" s="265"/>
      <c r="AW170" s="265"/>
      <c r="AX170" s="265"/>
      <c r="AY170" s="265"/>
      <c r="AZ170" s="265"/>
      <c r="BA170" s="265"/>
      <c r="BB170" s="265"/>
      <c r="BC170" s="265"/>
      <c r="BD170" s="265"/>
      <c r="BE170" s="265"/>
      <c r="BF170" s="265"/>
      <c r="BG170" s="265"/>
      <c r="BH170" s="265"/>
      <c r="BI170" s="265"/>
      <c r="BJ170" s="265"/>
      <c r="BK170" s="265"/>
      <c r="BL170" s="265"/>
      <c r="BM170" s="265"/>
      <c r="BN170" s="265"/>
      <c r="BO170" s="265"/>
      <c r="BP170" s="265"/>
      <c r="BQ170" s="265"/>
      <c r="BR170" s="265"/>
      <c r="BS170" s="265"/>
      <c r="BT170" s="265"/>
      <c r="BU170" s="265"/>
      <c r="BV170" s="265"/>
      <c r="BW170" s="265"/>
      <c r="BX170" s="265"/>
      <c r="BY170" s="265"/>
      <c r="BZ170" s="265"/>
      <c r="CA170" s="265"/>
      <c r="CB170" s="265"/>
      <c r="CC170" s="265"/>
      <c r="CD170" s="265"/>
      <c r="CE170" s="265"/>
      <c r="CF170" s="265"/>
      <c r="CG170" s="265"/>
      <c r="CH170" s="265"/>
      <c r="CI170" s="265"/>
      <c r="CJ170" s="265"/>
      <c r="CK170" s="265"/>
      <c r="CL170" s="265"/>
      <c r="CM170" s="265"/>
      <c r="CN170" s="265"/>
      <c r="CO170" s="265"/>
      <c r="CP170" s="265"/>
      <c r="CQ170" s="265"/>
      <c r="CR170" s="265"/>
      <c r="CS170" s="265"/>
      <c r="CT170" s="265"/>
      <c r="CU170" s="265"/>
      <c r="CV170" s="265"/>
      <c r="CW170" s="265"/>
      <c r="CX170" s="265"/>
      <c r="CY170" s="265"/>
      <c r="CZ170" s="265"/>
      <c r="DA170" s="265"/>
      <c r="DB170" s="265"/>
      <c r="DC170" s="265"/>
      <c r="DD170" s="265"/>
      <c r="DE170" s="265"/>
      <c r="DF170" s="265"/>
      <c r="DG170" s="265"/>
      <c r="DH170" s="265"/>
      <c r="DI170" s="265"/>
      <c r="DJ170" s="265"/>
      <c r="DK170" s="265"/>
      <c r="DL170" s="265"/>
      <c r="DM170" s="265"/>
      <c r="DN170" s="265"/>
      <c r="DO170" s="265"/>
      <c r="DP170" s="265"/>
      <c r="DQ170" s="265"/>
      <c r="DR170" s="265"/>
      <c r="DS170" s="265"/>
      <c r="DT170" s="265"/>
      <c r="DU170" s="265"/>
      <c r="DV170" s="265"/>
      <c r="DW170" s="265"/>
      <c r="DX170" s="265"/>
      <c r="DY170" s="265"/>
      <c r="DZ170" s="265"/>
      <c r="EA170" s="265"/>
      <c r="EB170" s="265"/>
      <c r="EC170" s="265"/>
      <c r="ED170" s="265"/>
      <c r="EE170" s="265"/>
      <c r="EF170" s="265"/>
      <c r="EG170" s="265"/>
      <c r="EH170" s="265"/>
      <c r="EI170" s="265"/>
      <c r="EJ170" s="265"/>
      <c r="EK170" s="265"/>
      <c r="EL170" s="265"/>
      <c r="EM170" s="265"/>
      <c r="EN170" s="265"/>
      <c r="EO170" s="265"/>
      <c r="EP170" s="265"/>
      <c r="EQ170" s="265"/>
      <c r="ER170" s="265"/>
      <c r="ES170" s="265"/>
      <c r="ET170" s="265"/>
      <c r="EU170" s="265"/>
      <c r="EV170" s="265"/>
      <c r="EW170" s="265"/>
      <c r="EX170" s="265"/>
      <c r="EY170" s="265"/>
      <c r="EZ170" s="265"/>
      <c r="FA170" s="265"/>
      <c r="FB170" s="265"/>
      <c r="FC170" s="265"/>
      <c r="FD170" s="265"/>
      <c r="FE170" s="265"/>
      <c r="FF170" s="265"/>
      <c r="FG170" s="265"/>
      <c r="FH170" s="265"/>
      <c r="FI170" s="265"/>
      <c r="FJ170" s="265"/>
      <c r="FK170" s="265"/>
      <c r="FL170" s="265"/>
      <c r="FM170" s="265"/>
      <c r="FN170" s="265"/>
      <c r="FO170" s="265"/>
      <c r="FP170" s="265"/>
      <c r="FQ170" s="265"/>
      <c r="FR170" s="265"/>
      <c r="FS170" s="265"/>
      <c r="FT170" s="265"/>
      <c r="FU170" s="265"/>
      <c r="FV170" s="265"/>
      <c r="FW170" s="265"/>
      <c r="FX170" s="265"/>
      <c r="FY170" s="265"/>
      <c r="FZ170" s="265"/>
      <c r="GA170" s="265"/>
      <c r="GB170" s="265"/>
      <c r="GC170" s="265"/>
      <c r="GD170" s="265"/>
      <c r="GE170" s="265"/>
      <c r="GF170" s="265"/>
      <c r="GG170" s="265"/>
      <c r="GH170" s="265"/>
      <c r="GI170" s="265"/>
      <c r="GJ170" s="265"/>
      <c r="GK170" s="265"/>
      <c r="GL170" s="265"/>
      <c r="GM170" s="265"/>
      <c r="GN170" s="265"/>
      <c r="GO170" s="265"/>
      <c r="GP170" s="265"/>
      <c r="GQ170" s="265"/>
      <c r="GR170" s="265"/>
      <c r="GS170" s="265"/>
      <c r="GT170" s="265"/>
      <c r="GU170" s="265"/>
      <c r="GV170" s="265"/>
      <c r="GW170" s="265"/>
      <c r="GX170" s="265"/>
      <c r="GY170" s="265"/>
      <c r="GZ170" s="265"/>
      <c r="HA170" s="265"/>
      <c r="HB170" s="265"/>
      <c r="HC170" s="265"/>
      <c r="HD170" s="265"/>
      <c r="HE170" s="265"/>
      <c r="HF170" s="265"/>
      <c r="HG170" s="265"/>
      <c r="HH170" s="265"/>
      <c r="HI170" s="265"/>
      <c r="HJ170" s="265"/>
      <c r="HK170" s="265"/>
      <c r="HL170" s="265"/>
      <c r="HM170" s="265"/>
      <c r="HN170" s="265"/>
      <c r="HO170" s="265"/>
      <c r="HP170" s="265"/>
      <c r="HQ170" s="265"/>
      <c r="HR170" s="265"/>
      <c r="HS170" s="265"/>
      <c r="HT170" s="265"/>
      <c r="HU170" s="265"/>
      <c r="HV170" s="265"/>
      <c r="HW170" s="265"/>
      <c r="HX170" s="265"/>
      <c r="HY170" s="265"/>
      <c r="HZ170" s="265"/>
      <c r="IA170" s="265"/>
      <c r="IB170" s="265"/>
      <c r="IC170" s="265"/>
      <c r="ID170" s="265"/>
      <c r="IE170" s="265"/>
      <c r="IF170" s="265"/>
      <c r="IG170" s="265"/>
      <c r="IH170" s="265"/>
      <c r="II170" s="265"/>
      <c r="IJ170" s="265"/>
      <c r="IK170" s="265"/>
      <c r="IL170" s="265"/>
      <c r="IM170" s="265"/>
      <c r="IN170" s="265"/>
      <c r="IO170" s="265"/>
      <c r="IP170" s="265"/>
      <c r="IQ170" s="265"/>
      <c r="IR170" s="265"/>
      <c r="IS170" s="265"/>
      <c r="IT170" s="265"/>
      <c r="IU170" s="265"/>
      <c r="IV170" s="265"/>
    </row>
    <row r="171" spans="1:256" s="469" customFormat="1" ht="15" customHeight="1">
      <c r="A171" s="270"/>
      <c r="B171" s="270"/>
      <c r="C171" s="270"/>
      <c r="D171" s="461"/>
      <c r="E171" s="461"/>
      <c r="F171" s="461"/>
      <c r="G171" s="267"/>
      <c r="H171" s="267"/>
      <c r="I171" s="265"/>
      <c r="J171" s="266"/>
      <c r="K171" s="265"/>
      <c r="L171" s="265"/>
      <c r="M171" s="266"/>
      <c r="N171" s="265"/>
      <c r="O171" s="265"/>
      <c r="P171" s="265"/>
      <c r="Q171" s="265"/>
      <c r="R171" s="265"/>
      <c r="S171" s="265"/>
      <c r="T171" s="265"/>
      <c r="U171" s="265"/>
      <c r="V171" s="265"/>
      <c r="W171" s="265"/>
      <c r="X171" s="265"/>
      <c r="Y171" s="265"/>
      <c r="Z171" s="265"/>
      <c r="AA171" s="265"/>
      <c r="AB171" s="265"/>
      <c r="AC171" s="265"/>
      <c r="AD171" s="265"/>
      <c r="AE171" s="265"/>
      <c r="AF171" s="265"/>
      <c r="AG171" s="265"/>
      <c r="AH171" s="265"/>
      <c r="AI171" s="265"/>
      <c r="AJ171" s="265"/>
      <c r="AK171" s="265"/>
      <c r="AL171" s="265"/>
      <c r="AM171" s="265"/>
      <c r="AN171" s="265"/>
      <c r="AO171" s="265"/>
      <c r="AP171" s="265"/>
      <c r="AQ171" s="265"/>
      <c r="AR171" s="265"/>
      <c r="AS171" s="265"/>
      <c r="AT171" s="265"/>
      <c r="AU171" s="265"/>
      <c r="AV171" s="265"/>
      <c r="AW171" s="265"/>
      <c r="AX171" s="265"/>
      <c r="AY171" s="265"/>
      <c r="AZ171" s="265"/>
      <c r="BA171" s="265"/>
      <c r="BB171" s="265"/>
      <c r="BC171" s="265"/>
      <c r="BD171" s="265"/>
      <c r="BE171" s="265"/>
      <c r="BF171" s="265"/>
      <c r="BG171" s="265"/>
      <c r="BH171" s="265"/>
      <c r="BI171" s="265"/>
      <c r="BJ171" s="265"/>
      <c r="BK171" s="265"/>
      <c r="BL171" s="265"/>
      <c r="BM171" s="265"/>
      <c r="BN171" s="265"/>
      <c r="BO171" s="265"/>
      <c r="BP171" s="265"/>
      <c r="BQ171" s="265"/>
      <c r="BR171" s="265"/>
      <c r="BS171" s="265"/>
      <c r="BT171" s="265"/>
      <c r="BU171" s="265"/>
      <c r="BV171" s="265"/>
      <c r="BW171" s="265"/>
      <c r="BX171" s="265"/>
      <c r="BY171" s="265"/>
      <c r="BZ171" s="265"/>
      <c r="CA171" s="265"/>
      <c r="CB171" s="265"/>
      <c r="CC171" s="265"/>
      <c r="CD171" s="265"/>
      <c r="CE171" s="265"/>
      <c r="CF171" s="265"/>
      <c r="CG171" s="265"/>
      <c r="CH171" s="265"/>
      <c r="CI171" s="265"/>
      <c r="CJ171" s="265"/>
      <c r="CK171" s="265"/>
      <c r="CL171" s="265"/>
      <c r="CM171" s="265"/>
      <c r="CN171" s="265"/>
      <c r="CO171" s="265"/>
      <c r="CP171" s="265"/>
      <c r="CQ171" s="265"/>
      <c r="CR171" s="265"/>
      <c r="CS171" s="265"/>
      <c r="CT171" s="265"/>
      <c r="CU171" s="265"/>
      <c r="CV171" s="265"/>
      <c r="CW171" s="265"/>
      <c r="CX171" s="265"/>
      <c r="CY171" s="265"/>
      <c r="CZ171" s="265"/>
      <c r="DA171" s="265"/>
      <c r="DB171" s="265"/>
      <c r="DC171" s="265"/>
      <c r="DD171" s="265"/>
      <c r="DE171" s="265"/>
      <c r="DF171" s="265"/>
      <c r="DG171" s="265"/>
      <c r="DH171" s="265"/>
      <c r="DI171" s="265"/>
      <c r="DJ171" s="265"/>
      <c r="DK171" s="265"/>
      <c r="DL171" s="265"/>
      <c r="DM171" s="265"/>
      <c r="DN171" s="265"/>
      <c r="DO171" s="265"/>
      <c r="DP171" s="265"/>
      <c r="DQ171" s="265"/>
      <c r="DR171" s="265"/>
      <c r="DS171" s="265"/>
      <c r="DT171" s="265"/>
      <c r="DU171" s="265"/>
      <c r="DV171" s="265"/>
      <c r="DW171" s="265"/>
      <c r="DX171" s="265"/>
      <c r="DY171" s="265"/>
      <c r="DZ171" s="265"/>
      <c r="EA171" s="265"/>
      <c r="EB171" s="265"/>
      <c r="EC171" s="265"/>
      <c r="ED171" s="265"/>
      <c r="EE171" s="265"/>
      <c r="EF171" s="265"/>
      <c r="EG171" s="265"/>
      <c r="EH171" s="265"/>
      <c r="EI171" s="265"/>
      <c r="EJ171" s="265"/>
      <c r="EK171" s="265"/>
      <c r="EL171" s="265"/>
      <c r="EM171" s="265"/>
      <c r="EN171" s="265"/>
      <c r="EO171" s="265"/>
      <c r="EP171" s="265"/>
      <c r="EQ171" s="265"/>
      <c r="ER171" s="265"/>
      <c r="ES171" s="265"/>
      <c r="ET171" s="265"/>
      <c r="EU171" s="265"/>
      <c r="EV171" s="265"/>
      <c r="EW171" s="265"/>
      <c r="EX171" s="265"/>
      <c r="EY171" s="265"/>
      <c r="EZ171" s="265"/>
      <c r="FA171" s="265"/>
      <c r="FB171" s="265"/>
      <c r="FC171" s="265"/>
      <c r="FD171" s="265"/>
      <c r="FE171" s="265"/>
      <c r="FF171" s="265"/>
      <c r="FG171" s="265"/>
      <c r="FH171" s="265"/>
      <c r="FI171" s="265"/>
      <c r="FJ171" s="265"/>
      <c r="FK171" s="265"/>
      <c r="FL171" s="265"/>
      <c r="FM171" s="265"/>
      <c r="FN171" s="265"/>
      <c r="FO171" s="265"/>
      <c r="FP171" s="265"/>
      <c r="FQ171" s="265"/>
      <c r="FR171" s="265"/>
      <c r="FS171" s="265"/>
      <c r="FT171" s="265"/>
      <c r="FU171" s="265"/>
      <c r="FV171" s="265"/>
      <c r="FW171" s="265"/>
      <c r="FX171" s="265"/>
      <c r="FY171" s="265"/>
      <c r="FZ171" s="265"/>
      <c r="GA171" s="265"/>
      <c r="GB171" s="265"/>
      <c r="GC171" s="265"/>
      <c r="GD171" s="265"/>
      <c r="GE171" s="265"/>
      <c r="GF171" s="265"/>
      <c r="GG171" s="265"/>
      <c r="GH171" s="265"/>
      <c r="GI171" s="265"/>
      <c r="GJ171" s="265"/>
      <c r="GK171" s="265"/>
      <c r="GL171" s="265"/>
      <c r="GM171" s="265"/>
      <c r="GN171" s="265"/>
      <c r="GO171" s="265"/>
      <c r="GP171" s="265"/>
      <c r="GQ171" s="265"/>
      <c r="GR171" s="265"/>
      <c r="GS171" s="265"/>
      <c r="GT171" s="265"/>
      <c r="GU171" s="265"/>
      <c r="GV171" s="265"/>
      <c r="GW171" s="265"/>
      <c r="GX171" s="265"/>
      <c r="GY171" s="265"/>
      <c r="GZ171" s="265"/>
      <c r="HA171" s="265"/>
      <c r="HB171" s="265"/>
      <c r="HC171" s="265"/>
      <c r="HD171" s="265"/>
      <c r="HE171" s="265"/>
      <c r="HF171" s="265"/>
      <c r="HG171" s="265"/>
      <c r="HH171" s="265"/>
      <c r="HI171" s="265"/>
      <c r="HJ171" s="265"/>
      <c r="HK171" s="265"/>
      <c r="HL171" s="265"/>
      <c r="HM171" s="265"/>
      <c r="HN171" s="265"/>
      <c r="HO171" s="265"/>
      <c r="HP171" s="265"/>
      <c r="HQ171" s="265"/>
      <c r="HR171" s="265"/>
      <c r="HS171" s="265"/>
      <c r="HT171" s="265"/>
      <c r="HU171" s="265"/>
      <c r="HV171" s="265"/>
      <c r="HW171" s="265"/>
      <c r="HX171" s="265"/>
      <c r="HY171" s="265"/>
      <c r="HZ171" s="265"/>
      <c r="IA171" s="265"/>
      <c r="IB171" s="265"/>
      <c r="IC171" s="265"/>
      <c r="ID171" s="265"/>
      <c r="IE171" s="265"/>
      <c r="IF171" s="265"/>
      <c r="IG171" s="265"/>
      <c r="IH171" s="265"/>
      <c r="II171" s="265"/>
      <c r="IJ171" s="265"/>
      <c r="IK171" s="265"/>
      <c r="IL171" s="265"/>
      <c r="IM171" s="265"/>
      <c r="IN171" s="265"/>
      <c r="IO171" s="265"/>
      <c r="IP171" s="265"/>
      <c r="IQ171" s="265"/>
      <c r="IR171" s="265"/>
      <c r="IS171" s="265"/>
      <c r="IT171" s="265"/>
      <c r="IU171" s="265"/>
      <c r="IV171" s="265"/>
    </row>
    <row r="172" spans="1:256" s="469" customFormat="1" ht="15" customHeight="1">
      <c r="A172" s="270"/>
      <c r="B172" s="270"/>
      <c r="C172" s="270"/>
      <c r="D172" s="461"/>
      <c r="E172" s="461"/>
      <c r="F172" s="461"/>
      <c r="G172" s="267"/>
      <c r="H172" s="267"/>
      <c r="I172" s="265"/>
      <c r="J172" s="266"/>
      <c r="K172" s="265"/>
      <c r="L172" s="265"/>
      <c r="M172" s="266"/>
      <c r="N172" s="265"/>
      <c r="O172" s="265"/>
      <c r="P172" s="265"/>
      <c r="Q172" s="265"/>
      <c r="R172" s="265"/>
      <c r="S172" s="265"/>
      <c r="T172" s="265"/>
      <c r="U172" s="265"/>
      <c r="V172" s="265"/>
      <c r="W172" s="265"/>
      <c r="X172" s="265"/>
      <c r="Y172" s="265"/>
      <c r="Z172" s="265"/>
      <c r="AA172" s="265"/>
      <c r="AB172" s="265"/>
      <c r="AC172" s="265"/>
      <c r="AD172" s="265"/>
      <c r="AE172" s="265"/>
      <c r="AF172" s="265"/>
      <c r="AG172" s="265"/>
      <c r="AH172" s="265"/>
      <c r="AI172" s="265"/>
      <c r="AJ172" s="265"/>
      <c r="AK172" s="265"/>
      <c r="AL172" s="265"/>
      <c r="AM172" s="265"/>
      <c r="AN172" s="265"/>
      <c r="AO172" s="265"/>
      <c r="AP172" s="265"/>
      <c r="AQ172" s="265"/>
      <c r="AR172" s="265"/>
      <c r="AS172" s="265"/>
      <c r="AT172" s="265"/>
      <c r="AU172" s="265"/>
      <c r="AV172" s="265"/>
      <c r="AW172" s="265"/>
      <c r="AX172" s="265"/>
      <c r="AY172" s="265"/>
      <c r="AZ172" s="265"/>
      <c r="BA172" s="265"/>
      <c r="BB172" s="265"/>
      <c r="BC172" s="265"/>
      <c r="BD172" s="265"/>
      <c r="BE172" s="265"/>
      <c r="BF172" s="265"/>
      <c r="BG172" s="265"/>
      <c r="BH172" s="265"/>
      <c r="BI172" s="265"/>
      <c r="BJ172" s="265"/>
      <c r="BK172" s="265"/>
      <c r="BL172" s="265"/>
      <c r="BM172" s="265"/>
      <c r="BN172" s="265"/>
      <c r="BO172" s="265"/>
      <c r="BP172" s="265"/>
      <c r="BQ172" s="265"/>
      <c r="BR172" s="265"/>
      <c r="BS172" s="265"/>
      <c r="BT172" s="265"/>
      <c r="BU172" s="265"/>
      <c r="BV172" s="265"/>
      <c r="BW172" s="265"/>
      <c r="BX172" s="265"/>
      <c r="BY172" s="265"/>
      <c r="BZ172" s="265"/>
      <c r="CA172" s="265"/>
      <c r="CB172" s="265"/>
      <c r="CC172" s="265"/>
      <c r="CD172" s="265"/>
      <c r="CE172" s="265"/>
      <c r="CF172" s="265"/>
      <c r="CG172" s="265"/>
      <c r="CH172" s="265"/>
      <c r="CI172" s="265"/>
      <c r="CJ172" s="265"/>
      <c r="CK172" s="265"/>
      <c r="CL172" s="265"/>
      <c r="CM172" s="265"/>
      <c r="CN172" s="265"/>
      <c r="CO172" s="265"/>
      <c r="CP172" s="265"/>
      <c r="CQ172" s="265"/>
      <c r="CR172" s="265"/>
      <c r="CS172" s="265"/>
      <c r="CT172" s="265"/>
      <c r="CU172" s="265"/>
      <c r="CV172" s="265"/>
      <c r="CW172" s="265"/>
      <c r="CX172" s="265"/>
      <c r="CY172" s="265"/>
      <c r="CZ172" s="265"/>
      <c r="DA172" s="265"/>
      <c r="DB172" s="265"/>
      <c r="DC172" s="265"/>
      <c r="DD172" s="265"/>
      <c r="DE172" s="265"/>
      <c r="DF172" s="265"/>
      <c r="DG172" s="265"/>
      <c r="DH172" s="265"/>
      <c r="DI172" s="265"/>
      <c r="DJ172" s="265"/>
      <c r="DK172" s="265"/>
      <c r="DL172" s="265"/>
      <c r="DM172" s="265"/>
      <c r="DN172" s="265"/>
      <c r="DO172" s="265"/>
      <c r="DP172" s="265"/>
      <c r="DQ172" s="265"/>
      <c r="DR172" s="265"/>
      <c r="DS172" s="265"/>
      <c r="DT172" s="265"/>
      <c r="DU172" s="265"/>
      <c r="DV172" s="265"/>
      <c r="DW172" s="265"/>
      <c r="DX172" s="265"/>
      <c r="DY172" s="265"/>
      <c r="DZ172" s="265"/>
      <c r="EA172" s="265"/>
      <c r="EB172" s="265"/>
      <c r="EC172" s="265"/>
      <c r="ED172" s="265"/>
      <c r="EE172" s="265"/>
      <c r="EF172" s="265"/>
      <c r="EG172" s="265"/>
      <c r="EH172" s="265"/>
      <c r="EI172" s="265"/>
      <c r="EJ172" s="265"/>
      <c r="EK172" s="265"/>
      <c r="EL172" s="265"/>
      <c r="EM172" s="265"/>
      <c r="EN172" s="265"/>
      <c r="EO172" s="265"/>
      <c r="EP172" s="265"/>
      <c r="EQ172" s="265"/>
      <c r="ER172" s="265"/>
      <c r="ES172" s="265"/>
      <c r="ET172" s="265"/>
      <c r="EU172" s="265"/>
      <c r="EV172" s="265"/>
      <c r="EW172" s="265"/>
      <c r="EX172" s="265"/>
      <c r="EY172" s="265"/>
      <c r="EZ172" s="265"/>
      <c r="FA172" s="265"/>
      <c r="FB172" s="265"/>
      <c r="FC172" s="265"/>
      <c r="FD172" s="265"/>
      <c r="FE172" s="265"/>
      <c r="FF172" s="265"/>
      <c r="FG172" s="265"/>
      <c r="FH172" s="265"/>
      <c r="FI172" s="265"/>
      <c r="FJ172" s="265"/>
      <c r="FK172" s="265"/>
      <c r="FL172" s="265"/>
      <c r="FM172" s="265"/>
      <c r="FN172" s="265"/>
      <c r="FO172" s="265"/>
      <c r="FP172" s="265"/>
      <c r="FQ172" s="265"/>
      <c r="FR172" s="265"/>
      <c r="FS172" s="265"/>
      <c r="FT172" s="265"/>
      <c r="FU172" s="265"/>
      <c r="FV172" s="265"/>
      <c r="FW172" s="265"/>
      <c r="FX172" s="265"/>
      <c r="FY172" s="265"/>
      <c r="FZ172" s="265"/>
      <c r="GA172" s="265"/>
      <c r="GB172" s="265"/>
      <c r="GC172" s="265"/>
      <c r="GD172" s="265"/>
      <c r="GE172" s="265"/>
      <c r="GF172" s="265"/>
      <c r="GG172" s="265"/>
      <c r="GH172" s="265"/>
      <c r="GI172" s="265"/>
      <c r="GJ172" s="265"/>
      <c r="GK172" s="265"/>
      <c r="GL172" s="265"/>
      <c r="GM172" s="265"/>
      <c r="GN172" s="265"/>
      <c r="GO172" s="265"/>
      <c r="GP172" s="265"/>
      <c r="GQ172" s="265"/>
      <c r="GR172" s="265"/>
      <c r="GS172" s="265"/>
      <c r="GT172" s="265"/>
      <c r="GU172" s="265"/>
      <c r="GV172" s="265"/>
      <c r="GW172" s="265"/>
      <c r="GX172" s="265"/>
      <c r="GY172" s="265"/>
      <c r="GZ172" s="265"/>
      <c r="HA172" s="265"/>
      <c r="HB172" s="265"/>
      <c r="HC172" s="265"/>
      <c r="HD172" s="265"/>
      <c r="HE172" s="265"/>
      <c r="HF172" s="265"/>
      <c r="HG172" s="265"/>
      <c r="HH172" s="265"/>
      <c r="HI172" s="265"/>
      <c r="HJ172" s="265"/>
      <c r="HK172" s="265"/>
      <c r="HL172" s="265"/>
      <c r="HM172" s="265"/>
      <c r="HN172" s="265"/>
      <c r="HO172" s="265"/>
      <c r="HP172" s="265"/>
      <c r="HQ172" s="265"/>
      <c r="HR172" s="265"/>
      <c r="HS172" s="265"/>
      <c r="HT172" s="265"/>
      <c r="HU172" s="265"/>
      <c r="HV172" s="265"/>
      <c r="HW172" s="265"/>
      <c r="HX172" s="265"/>
      <c r="HY172" s="265"/>
      <c r="HZ172" s="265"/>
      <c r="IA172" s="265"/>
      <c r="IB172" s="265"/>
      <c r="IC172" s="265"/>
      <c r="ID172" s="265"/>
      <c r="IE172" s="265"/>
      <c r="IF172" s="265"/>
      <c r="IG172" s="265"/>
      <c r="IH172" s="265"/>
      <c r="II172" s="265"/>
      <c r="IJ172" s="265"/>
      <c r="IK172" s="265"/>
      <c r="IL172" s="265"/>
      <c r="IM172" s="265"/>
      <c r="IN172" s="265"/>
      <c r="IO172" s="265"/>
      <c r="IP172" s="265"/>
      <c r="IQ172" s="265"/>
      <c r="IR172" s="265"/>
      <c r="IS172" s="265"/>
      <c r="IT172" s="265"/>
      <c r="IU172" s="265"/>
      <c r="IV172" s="265"/>
    </row>
    <row r="173" spans="1:256" s="469" customFormat="1" ht="15" customHeight="1">
      <c r="A173" s="270"/>
      <c r="B173" s="270"/>
      <c r="C173" s="270"/>
      <c r="D173" s="461"/>
      <c r="E173" s="461"/>
      <c r="F173" s="461"/>
      <c r="G173" s="267"/>
      <c r="H173" s="267"/>
      <c r="I173" s="265"/>
      <c r="J173" s="266"/>
      <c r="K173" s="265"/>
      <c r="L173" s="265"/>
      <c r="M173" s="266"/>
      <c r="N173" s="265"/>
      <c r="O173" s="265"/>
      <c r="P173" s="265"/>
      <c r="Q173" s="265"/>
      <c r="R173" s="265"/>
      <c r="S173" s="265"/>
      <c r="T173" s="265"/>
      <c r="U173" s="265"/>
      <c r="V173" s="265"/>
      <c r="W173" s="265"/>
      <c r="X173" s="265"/>
      <c r="Y173" s="265"/>
      <c r="Z173" s="265"/>
      <c r="AA173" s="265"/>
      <c r="AB173" s="265"/>
      <c r="AC173" s="265"/>
      <c r="AD173" s="265"/>
      <c r="AE173" s="265"/>
      <c r="AF173" s="265"/>
      <c r="AG173" s="265"/>
      <c r="AH173" s="265"/>
      <c r="AI173" s="265"/>
      <c r="AJ173" s="265"/>
      <c r="AK173" s="265"/>
      <c r="AL173" s="265"/>
      <c r="AM173" s="265"/>
      <c r="AN173" s="265"/>
      <c r="AO173" s="265"/>
      <c r="AP173" s="265"/>
      <c r="AQ173" s="265"/>
      <c r="AR173" s="265"/>
      <c r="AS173" s="265"/>
      <c r="AT173" s="265"/>
      <c r="AU173" s="265"/>
      <c r="AV173" s="265"/>
      <c r="AW173" s="265"/>
      <c r="AX173" s="265"/>
      <c r="AY173" s="265"/>
      <c r="AZ173" s="265"/>
      <c r="BA173" s="265"/>
      <c r="BB173" s="265"/>
      <c r="BC173" s="265"/>
      <c r="BD173" s="265"/>
      <c r="BE173" s="265"/>
      <c r="BF173" s="265"/>
      <c r="BG173" s="265"/>
      <c r="BH173" s="265"/>
      <c r="BI173" s="265"/>
      <c r="BJ173" s="265"/>
      <c r="BK173" s="265"/>
      <c r="BL173" s="265"/>
      <c r="BM173" s="265"/>
      <c r="BN173" s="265"/>
      <c r="BO173" s="265"/>
      <c r="BP173" s="265"/>
      <c r="BQ173" s="265"/>
      <c r="BR173" s="265"/>
      <c r="BS173" s="265"/>
      <c r="BT173" s="265"/>
      <c r="BU173" s="265"/>
      <c r="BV173" s="265"/>
      <c r="BW173" s="265"/>
      <c r="BX173" s="265"/>
      <c r="BY173" s="265"/>
      <c r="BZ173" s="265"/>
      <c r="CA173" s="265"/>
      <c r="CB173" s="265"/>
      <c r="CC173" s="265"/>
      <c r="CD173" s="265"/>
      <c r="CE173" s="265"/>
      <c r="CF173" s="265"/>
      <c r="CG173" s="265"/>
      <c r="CH173" s="265"/>
      <c r="CI173" s="265"/>
      <c r="CJ173" s="265"/>
      <c r="CK173" s="265"/>
      <c r="CL173" s="265"/>
      <c r="CM173" s="265"/>
      <c r="CN173" s="265"/>
      <c r="CO173" s="265"/>
      <c r="CP173" s="265"/>
      <c r="CQ173" s="265"/>
      <c r="CR173" s="265"/>
      <c r="CS173" s="265"/>
      <c r="CT173" s="265"/>
      <c r="CU173" s="265"/>
      <c r="CV173" s="265"/>
      <c r="CW173" s="265"/>
      <c r="CX173" s="265"/>
      <c r="CY173" s="265"/>
      <c r="CZ173" s="265"/>
      <c r="DA173" s="265"/>
      <c r="DB173" s="265"/>
      <c r="DC173" s="265"/>
      <c r="DD173" s="265"/>
      <c r="DE173" s="265"/>
      <c r="DF173" s="265"/>
      <c r="DG173" s="265"/>
      <c r="DH173" s="265"/>
      <c r="DI173" s="265"/>
      <c r="DJ173" s="265"/>
      <c r="DK173" s="265"/>
      <c r="DL173" s="265"/>
      <c r="DM173" s="265"/>
      <c r="DN173" s="265"/>
      <c r="DO173" s="265"/>
      <c r="DP173" s="265"/>
      <c r="DQ173" s="265"/>
      <c r="DR173" s="265"/>
      <c r="DS173" s="265"/>
      <c r="DT173" s="265"/>
      <c r="DU173" s="265"/>
      <c r="DV173" s="265"/>
      <c r="DW173" s="265"/>
      <c r="DX173" s="265"/>
      <c r="DY173" s="265"/>
      <c r="DZ173" s="265"/>
      <c r="EA173" s="265"/>
      <c r="EB173" s="265"/>
      <c r="EC173" s="265"/>
      <c r="ED173" s="265"/>
      <c r="EE173" s="265"/>
      <c r="EF173" s="265"/>
      <c r="EG173" s="265"/>
      <c r="EH173" s="265"/>
      <c r="EI173" s="265"/>
      <c r="EJ173" s="265"/>
      <c r="EK173" s="265"/>
      <c r="EL173" s="265"/>
      <c r="EM173" s="265"/>
      <c r="EN173" s="265"/>
      <c r="EO173" s="265"/>
      <c r="EP173" s="265"/>
      <c r="EQ173" s="265"/>
      <c r="ER173" s="265"/>
      <c r="ES173" s="265"/>
      <c r="ET173" s="265"/>
      <c r="EU173" s="265"/>
      <c r="EV173" s="265"/>
      <c r="EW173" s="265"/>
      <c r="EX173" s="265"/>
      <c r="EY173" s="265"/>
      <c r="EZ173" s="265"/>
      <c r="FA173" s="265"/>
      <c r="FB173" s="265"/>
      <c r="FC173" s="265"/>
      <c r="FD173" s="265"/>
      <c r="FE173" s="265"/>
      <c r="FF173" s="265"/>
      <c r="FG173" s="265"/>
      <c r="FH173" s="265"/>
      <c r="FI173" s="265"/>
      <c r="FJ173" s="265"/>
      <c r="FK173" s="265"/>
      <c r="FL173" s="265"/>
      <c r="FM173" s="265"/>
      <c r="FN173" s="265"/>
      <c r="FO173" s="265"/>
      <c r="FP173" s="265"/>
      <c r="FQ173" s="265"/>
      <c r="FR173" s="265"/>
      <c r="FS173" s="265"/>
      <c r="FT173" s="265"/>
      <c r="FU173" s="265"/>
      <c r="FV173" s="265"/>
      <c r="FW173" s="265"/>
      <c r="FX173" s="265"/>
      <c r="FY173" s="265"/>
      <c r="FZ173" s="265"/>
      <c r="GA173" s="265"/>
      <c r="GB173" s="265"/>
      <c r="GC173" s="265"/>
      <c r="GD173" s="265"/>
      <c r="GE173" s="265"/>
      <c r="GF173" s="265"/>
      <c r="GG173" s="265"/>
      <c r="GH173" s="265"/>
      <c r="GI173" s="265"/>
      <c r="GJ173" s="265"/>
      <c r="GK173" s="265"/>
      <c r="GL173" s="265"/>
      <c r="GM173" s="265"/>
      <c r="GN173" s="265"/>
      <c r="GO173" s="265"/>
      <c r="GP173" s="265"/>
      <c r="GQ173" s="265"/>
      <c r="GR173" s="265"/>
      <c r="GS173" s="265"/>
      <c r="GT173" s="265"/>
      <c r="GU173" s="265"/>
      <c r="GV173" s="265"/>
      <c r="GW173" s="265"/>
      <c r="GX173" s="265"/>
      <c r="GY173" s="265"/>
      <c r="GZ173" s="265"/>
      <c r="HA173" s="265"/>
      <c r="HB173" s="265"/>
      <c r="HC173" s="265"/>
      <c r="HD173" s="265"/>
      <c r="HE173" s="265"/>
      <c r="HF173" s="265"/>
      <c r="HG173" s="265"/>
      <c r="HH173" s="265"/>
      <c r="HI173" s="265"/>
      <c r="HJ173" s="265"/>
      <c r="HK173" s="265"/>
      <c r="HL173" s="265"/>
      <c r="HM173" s="265"/>
      <c r="HN173" s="265"/>
      <c r="HO173" s="265"/>
      <c r="HP173" s="265"/>
      <c r="HQ173" s="265"/>
      <c r="HR173" s="265"/>
      <c r="HS173" s="265"/>
      <c r="HT173" s="265"/>
      <c r="HU173" s="265"/>
      <c r="HV173" s="265"/>
      <c r="HW173" s="265"/>
      <c r="HX173" s="265"/>
      <c r="HY173" s="265"/>
      <c r="HZ173" s="265"/>
      <c r="IA173" s="265"/>
      <c r="IB173" s="265"/>
      <c r="IC173" s="265"/>
      <c r="ID173" s="265"/>
      <c r="IE173" s="265"/>
      <c r="IF173" s="265"/>
      <c r="IG173" s="265"/>
      <c r="IH173" s="265"/>
      <c r="II173" s="265"/>
      <c r="IJ173" s="265"/>
      <c r="IK173" s="265"/>
      <c r="IL173" s="265"/>
      <c r="IM173" s="265"/>
      <c r="IN173" s="265"/>
      <c r="IO173" s="265"/>
      <c r="IP173" s="265"/>
      <c r="IQ173" s="265"/>
      <c r="IR173" s="265"/>
      <c r="IS173" s="265"/>
      <c r="IT173" s="265"/>
      <c r="IU173" s="265"/>
      <c r="IV173" s="265"/>
    </row>
    <row r="174" spans="1:256" s="469" customFormat="1" ht="15" customHeight="1">
      <c r="A174" s="270"/>
      <c r="B174" s="270"/>
      <c r="C174" s="270"/>
      <c r="D174" s="461"/>
      <c r="E174" s="461"/>
      <c r="F174" s="461"/>
      <c r="G174" s="267"/>
      <c r="H174" s="267"/>
      <c r="I174" s="265"/>
      <c r="J174" s="266"/>
      <c r="K174" s="265"/>
      <c r="L174" s="265"/>
      <c r="M174" s="266"/>
      <c r="N174" s="265"/>
      <c r="O174" s="265"/>
      <c r="P174" s="265"/>
      <c r="Q174" s="265"/>
      <c r="R174" s="265"/>
      <c r="S174" s="265"/>
      <c r="T174" s="265"/>
      <c r="U174" s="265"/>
      <c r="V174" s="265"/>
      <c r="W174" s="265"/>
      <c r="X174" s="265"/>
      <c r="Y174" s="265"/>
      <c r="Z174" s="265"/>
      <c r="AA174" s="265"/>
      <c r="AB174" s="265"/>
      <c r="AC174" s="265"/>
      <c r="AD174" s="265"/>
      <c r="AE174" s="265"/>
      <c r="AF174" s="265"/>
      <c r="AG174" s="265"/>
      <c r="AH174" s="265"/>
      <c r="AI174" s="265"/>
      <c r="AJ174" s="265"/>
      <c r="AK174" s="265"/>
      <c r="AL174" s="265"/>
      <c r="AM174" s="265"/>
      <c r="AN174" s="265"/>
      <c r="AO174" s="265"/>
      <c r="AP174" s="265"/>
      <c r="AQ174" s="265"/>
      <c r="AR174" s="265"/>
      <c r="AS174" s="265"/>
      <c r="AT174" s="265"/>
      <c r="AU174" s="265"/>
      <c r="AV174" s="265"/>
      <c r="AW174" s="265"/>
      <c r="AX174" s="265"/>
      <c r="AY174" s="265"/>
      <c r="AZ174" s="265"/>
      <c r="BA174" s="265"/>
      <c r="BB174" s="265"/>
      <c r="BC174" s="265"/>
      <c r="BD174" s="265"/>
      <c r="BE174" s="265"/>
      <c r="BF174" s="265"/>
      <c r="BG174" s="265"/>
      <c r="BH174" s="265"/>
      <c r="BI174" s="265"/>
      <c r="BJ174" s="265"/>
      <c r="BK174" s="265"/>
      <c r="BL174" s="265"/>
      <c r="BM174" s="265"/>
      <c r="BN174" s="265"/>
      <c r="BO174" s="265"/>
      <c r="BP174" s="265"/>
      <c r="BQ174" s="265"/>
      <c r="BR174" s="265"/>
      <c r="BS174" s="265"/>
      <c r="BT174" s="265"/>
      <c r="BU174" s="265"/>
      <c r="BV174" s="265"/>
      <c r="BW174" s="265"/>
      <c r="BX174" s="265"/>
      <c r="BY174" s="265"/>
      <c r="BZ174" s="265"/>
      <c r="CA174" s="265"/>
      <c r="CB174" s="265"/>
      <c r="CC174" s="265"/>
      <c r="CD174" s="265"/>
      <c r="CE174" s="265"/>
      <c r="CF174" s="265"/>
      <c r="CG174" s="265"/>
      <c r="CH174" s="265"/>
      <c r="CI174" s="265"/>
      <c r="CJ174" s="265"/>
      <c r="CK174" s="265"/>
      <c r="CL174" s="265"/>
      <c r="CM174" s="265"/>
      <c r="CN174" s="265"/>
      <c r="CO174" s="265"/>
      <c r="CP174" s="265"/>
      <c r="CQ174" s="265"/>
      <c r="CR174" s="265"/>
      <c r="CS174" s="265"/>
      <c r="CT174" s="265"/>
      <c r="CU174" s="265"/>
      <c r="CV174" s="265"/>
      <c r="CW174" s="265"/>
      <c r="CX174" s="265"/>
      <c r="CY174" s="265"/>
      <c r="CZ174" s="265"/>
      <c r="DA174" s="265"/>
      <c r="DB174" s="265"/>
      <c r="DC174" s="265"/>
      <c r="DD174" s="265"/>
      <c r="DE174" s="265"/>
      <c r="DF174" s="265"/>
      <c r="DG174" s="265"/>
      <c r="DH174" s="265"/>
      <c r="DI174" s="265"/>
      <c r="DJ174" s="265"/>
      <c r="DK174" s="265"/>
      <c r="DL174" s="265"/>
      <c r="DM174" s="265"/>
      <c r="DN174" s="265"/>
      <c r="DO174" s="265"/>
      <c r="DP174" s="265"/>
      <c r="DQ174" s="265"/>
      <c r="DR174" s="265"/>
      <c r="DS174" s="265"/>
      <c r="DT174" s="265"/>
      <c r="DU174" s="265"/>
      <c r="DV174" s="265"/>
      <c r="DW174" s="265"/>
      <c r="DX174" s="265"/>
      <c r="DY174" s="265"/>
      <c r="DZ174" s="265"/>
      <c r="EA174" s="265"/>
      <c r="EB174" s="265"/>
      <c r="EC174" s="265"/>
      <c r="ED174" s="265"/>
      <c r="EE174" s="265"/>
      <c r="EF174" s="265"/>
      <c r="EG174" s="265"/>
      <c r="EH174" s="265"/>
      <c r="EI174" s="265"/>
      <c r="EJ174" s="265"/>
      <c r="EK174" s="265"/>
      <c r="EL174" s="265"/>
      <c r="EM174" s="265"/>
      <c r="EN174" s="265"/>
      <c r="EO174" s="265"/>
      <c r="EP174" s="265"/>
      <c r="EQ174" s="265"/>
      <c r="ER174" s="265"/>
      <c r="ES174" s="265"/>
      <c r="ET174" s="265"/>
      <c r="EU174" s="265"/>
      <c r="EV174" s="265"/>
      <c r="EW174" s="265"/>
      <c r="EX174" s="265"/>
      <c r="EY174" s="265"/>
      <c r="EZ174" s="265"/>
      <c r="FA174" s="265"/>
      <c r="FB174" s="265"/>
      <c r="FC174" s="265"/>
      <c r="FD174" s="265"/>
      <c r="FE174" s="265"/>
      <c r="FF174" s="265"/>
      <c r="FG174" s="265"/>
      <c r="FH174" s="265"/>
      <c r="FI174" s="265"/>
      <c r="FJ174" s="265"/>
      <c r="FK174" s="265"/>
      <c r="FL174" s="265"/>
      <c r="FM174" s="265"/>
      <c r="FN174" s="265"/>
      <c r="FO174" s="265"/>
      <c r="FP174" s="265"/>
      <c r="FQ174" s="265"/>
      <c r="FR174" s="265"/>
      <c r="FS174" s="265"/>
      <c r="FT174" s="265"/>
      <c r="FU174" s="265"/>
      <c r="FV174" s="265"/>
      <c r="FW174" s="265"/>
      <c r="FX174" s="265"/>
      <c r="FY174" s="265"/>
      <c r="FZ174" s="265"/>
      <c r="GA174" s="265"/>
      <c r="GB174" s="265"/>
      <c r="GC174" s="265"/>
      <c r="GD174" s="265"/>
      <c r="GE174" s="265"/>
      <c r="GF174" s="265"/>
      <c r="GG174" s="265"/>
      <c r="GH174" s="265"/>
      <c r="GI174" s="265"/>
      <c r="GJ174" s="265"/>
      <c r="GK174" s="265"/>
      <c r="GL174" s="265"/>
      <c r="GM174" s="265"/>
      <c r="GN174" s="265"/>
      <c r="GO174" s="265"/>
      <c r="GP174" s="265"/>
      <c r="GQ174" s="265"/>
      <c r="GR174" s="265"/>
      <c r="GS174" s="265"/>
      <c r="GT174" s="265"/>
      <c r="GU174" s="265"/>
      <c r="GV174" s="265"/>
      <c r="GW174" s="265"/>
      <c r="GX174" s="265"/>
      <c r="GY174" s="265"/>
      <c r="GZ174" s="265"/>
      <c r="HA174" s="265"/>
      <c r="HB174" s="265"/>
      <c r="HC174" s="265"/>
      <c r="HD174" s="265"/>
      <c r="HE174" s="265"/>
      <c r="HF174" s="265"/>
      <c r="HG174" s="265"/>
      <c r="HH174" s="265"/>
      <c r="HI174" s="265"/>
      <c r="HJ174" s="265"/>
      <c r="HK174" s="265"/>
      <c r="HL174" s="265"/>
      <c r="HM174" s="265"/>
      <c r="HN174" s="265"/>
      <c r="HO174" s="265"/>
      <c r="HP174" s="265"/>
      <c r="HQ174" s="265"/>
      <c r="HR174" s="265"/>
      <c r="HS174" s="265"/>
      <c r="HT174" s="265"/>
      <c r="HU174" s="265"/>
      <c r="HV174" s="265"/>
      <c r="HW174" s="265"/>
      <c r="HX174" s="265"/>
      <c r="HY174" s="265"/>
      <c r="HZ174" s="265"/>
      <c r="IA174" s="265"/>
      <c r="IB174" s="265"/>
      <c r="IC174" s="265"/>
      <c r="ID174" s="265"/>
      <c r="IE174" s="265"/>
      <c r="IF174" s="265"/>
      <c r="IG174" s="265"/>
      <c r="IH174" s="265"/>
      <c r="II174" s="265"/>
      <c r="IJ174" s="265"/>
      <c r="IK174" s="265"/>
      <c r="IL174" s="265"/>
      <c r="IM174" s="265"/>
      <c r="IN174" s="265"/>
      <c r="IO174" s="265"/>
      <c r="IP174" s="265"/>
      <c r="IQ174" s="265"/>
      <c r="IR174" s="265"/>
      <c r="IS174" s="265"/>
      <c r="IT174" s="265"/>
      <c r="IU174" s="265"/>
      <c r="IV174" s="265"/>
    </row>
    <row r="175" spans="1:256" s="469" customFormat="1" ht="15" customHeight="1">
      <c r="A175" s="270"/>
      <c r="B175" s="270"/>
      <c r="C175" s="270"/>
      <c r="D175" s="461"/>
      <c r="E175" s="461"/>
      <c r="F175" s="461"/>
      <c r="G175" s="267"/>
      <c r="H175" s="267"/>
      <c r="I175" s="265"/>
      <c r="J175" s="266"/>
      <c r="K175" s="265"/>
      <c r="L175" s="265"/>
      <c r="M175" s="266"/>
      <c r="N175" s="265"/>
      <c r="O175" s="265"/>
      <c r="P175" s="265"/>
      <c r="Q175" s="265"/>
      <c r="R175" s="265"/>
      <c r="S175" s="265"/>
      <c r="T175" s="265"/>
      <c r="U175" s="265"/>
      <c r="V175" s="265"/>
      <c r="W175" s="265"/>
      <c r="X175" s="265"/>
      <c r="Y175" s="265"/>
      <c r="Z175" s="265"/>
      <c r="AA175" s="265"/>
      <c r="AB175" s="265"/>
      <c r="AC175" s="265"/>
      <c r="AD175" s="265"/>
      <c r="AE175" s="265"/>
      <c r="AF175" s="265"/>
      <c r="AG175" s="265"/>
      <c r="AH175" s="265"/>
      <c r="AI175" s="265"/>
      <c r="AJ175" s="265"/>
      <c r="AK175" s="265"/>
      <c r="AL175" s="265"/>
      <c r="AM175" s="265"/>
      <c r="AN175" s="265"/>
      <c r="AO175" s="265"/>
      <c r="AP175" s="265"/>
      <c r="AQ175" s="265"/>
      <c r="AR175" s="265"/>
      <c r="AS175" s="265"/>
      <c r="AT175" s="265"/>
      <c r="AU175" s="265"/>
      <c r="AV175" s="265"/>
      <c r="AW175" s="265"/>
      <c r="AX175" s="265"/>
      <c r="AY175" s="265"/>
      <c r="AZ175" s="265"/>
      <c r="BA175" s="265"/>
      <c r="BB175" s="265"/>
      <c r="BC175" s="265"/>
      <c r="BD175" s="265"/>
      <c r="BE175" s="265"/>
      <c r="BF175" s="265"/>
      <c r="BG175" s="265"/>
      <c r="BH175" s="265"/>
      <c r="BI175" s="265"/>
      <c r="BJ175" s="265"/>
      <c r="BK175" s="265"/>
      <c r="BL175" s="265"/>
      <c r="BM175" s="265"/>
      <c r="BN175" s="265"/>
      <c r="BO175" s="265"/>
      <c r="BP175" s="265"/>
      <c r="BQ175" s="265"/>
      <c r="BR175" s="265"/>
      <c r="BS175" s="265"/>
      <c r="BT175" s="265"/>
      <c r="BU175" s="265"/>
      <c r="BV175" s="265"/>
      <c r="BW175" s="265"/>
      <c r="BX175" s="265"/>
      <c r="BY175" s="265"/>
      <c r="BZ175" s="265"/>
      <c r="CA175" s="265"/>
      <c r="CB175" s="265"/>
      <c r="CC175" s="265"/>
      <c r="CD175" s="265"/>
      <c r="CE175" s="265"/>
      <c r="CF175" s="265"/>
      <c r="CG175" s="265"/>
      <c r="CH175" s="265"/>
      <c r="CI175" s="265"/>
      <c r="CJ175" s="265"/>
      <c r="CK175" s="265"/>
      <c r="CL175" s="265"/>
      <c r="CM175" s="265"/>
      <c r="CN175" s="265"/>
      <c r="CO175" s="265"/>
      <c r="CP175" s="265"/>
      <c r="CQ175" s="265"/>
      <c r="CR175" s="265"/>
      <c r="CS175" s="265"/>
      <c r="CT175" s="265"/>
      <c r="CU175" s="265"/>
      <c r="CV175" s="265"/>
      <c r="CW175" s="265"/>
      <c r="CX175" s="265"/>
      <c r="CY175" s="265"/>
      <c r="CZ175" s="265"/>
      <c r="DA175" s="265"/>
      <c r="DB175" s="265"/>
      <c r="DC175" s="265"/>
      <c r="DD175" s="265"/>
      <c r="DE175" s="265"/>
      <c r="DF175" s="265"/>
      <c r="DG175" s="265"/>
      <c r="DH175" s="265"/>
      <c r="DI175" s="265"/>
      <c r="DJ175" s="265"/>
      <c r="DK175" s="265"/>
      <c r="DL175" s="265"/>
      <c r="DM175" s="265"/>
      <c r="DN175" s="265"/>
      <c r="DO175" s="265"/>
      <c r="DP175" s="265"/>
      <c r="DQ175" s="265"/>
      <c r="DR175" s="265"/>
      <c r="DS175" s="265"/>
      <c r="DT175" s="265"/>
      <c r="DU175" s="265"/>
      <c r="DV175" s="265"/>
      <c r="DW175" s="265"/>
      <c r="DX175" s="265"/>
      <c r="DY175" s="265"/>
      <c r="DZ175" s="265"/>
      <c r="EA175" s="265"/>
      <c r="EB175" s="265"/>
      <c r="EC175" s="265"/>
      <c r="ED175" s="265"/>
      <c r="EE175" s="265"/>
      <c r="EF175" s="265"/>
      <c r="EG175" s="265"/>
      <c r="EH175" s="265"/>
      <c r="EI175" s="265"/>
      <c r="EJ175" s="265"/>
      <c r="EK175" s="265"/>
      <c r="EL175" s="265"/>
      <c r="EM175" s="265"/>
      <c r="EN175" s="265"/>
      <c r="EO175" s="265"/>
      <c r="EP175" s="265"/>
      <c r="EQ175" s="265"/>
      <c r="ER175" s="265"/>
      <c r="ES175" s="265"/>
      <c r="ET175" s="265"/>
      <c r="EU175" s="265"/>
      <c r="EV175" s="265"/>
      <c r="EW175" s="265"/>
      <c r="EX175" s="265"/>
      <c r="EY175" s="265"/>
      <c r="EZ175" s="265"/>
      <c r="FA175" s="265"/>
      <c r="FB175" s="265"/>
      <c r="FC175" s="265"/>
      <c r="FD175" s="265"/>
      <c r="FE175" s="265"/>
      <c r="FF175" s="265"/>
      <c r="FG175" s="265"/>
      <c r="FH175" s="265"/>
      <c r="FI175" s="265"/>
      <c r="FJ175" s="265"/>
      <c r="FK175" s="265"/>
      <c r="FL175" s="265"/>
      <c r="FM175" s="265"/>
      <c r="FN175" s="265"/>
      <c r="FO175" s="265"/>
      <c r="FP175" s="265"/>
      <c r="FQ175" s="265"/>
      <c r="FR175" s="265"/>
      <c r="FS175" s="265"/>
      <c r="FT175" s="265"/>
      <c r="FU175" s="265"/>
      <c r="FV175" s="265"/>
      <c r="FW175" s="265"/>
      <c r="FX175" s="265"/>
      <c r="FY175" s="265"/>
      <c r="FZ175" s="265"/>
      <c r="GA175" s="265"/>
      <c r="GB175" s="265"/>
      <c r="GC175" s="265"/>
      <c r="GD175" s="265"/>
      <c r="GE175" s="265"/>
      <c r="GF175" s="265"/>
      <c r="GG175" s="265"/>
      <c r="GH175" s="265"/>
      <c r="GI175" s="265"/>
      <c r="GJ175" s="265"/>
      <c r="GK175" s="265"/>
      <c r="GL175" s="265"/>
      <c r="GM175" s="265"/>
      <c r="GN175" s="265"/>
      <c r="GO175" s="265"/>
      <c r="GP175" s="265"/>
      <c r="GQ175" s="265"/>
      <c r="GR175" s="265"/>
      <c r="GS175" s="265"/>
      <c r="GT175" s="265"/>
      <c r="GU175" s="265"/>
      <c r="GV175" s="265"/>
      <c r="GW175" s="265"/>
      <c r="GX175" s="265"/>
      <c r="GY175" s="265"/>
      <c r="GZ175" s="265"/>
      <c r="HA175" s="265"/>
      <c r="HB175" s="265"/>
      <c r="HC175" s="265"/>
      <c r="HD175" s="265"/>
      <c r="HE175" s="265"/>
      <c r="HF175" s="265"/>
      <c r="HG175" s="265"/>
      <c r="HH175" s="265"/>
      <c r="HI175" s="265"/>
      <c r="HJ175" s="265"/>
      <c r="HK175" s="265"/>
      <c r="HL175" s="265"/>
      <c r="HM175" s="265"/>
      <c r="HN175" s="265"/>
      <c r="HO175" s="265"/>
      <c r="HP175" s="265"/>
      <c r="HQ175" s="265"/>
      <c r="HR175" s="265"/>
      <c r="HS175" s="265"/>
      <c r="HT175" s="265"/>
      <c r="HU175" s="265"/>
      <c r="HV175" s="265"/>
      <c r="HW175" s="265"/>
      <c r="HX175" s="265"/>
      <c r="HY175" s="265"/>
      <c r="HZ175" s="265"/>
      <c r="IA175" s="265"/>
      <c r="IB175" s="265"/>
      <c r="IC175" s="265"/>
      <c r="ID175" s="265"/>
      <c r="IE175" s="265"/>
      <c r="IF175" s="265"/>
      <c r="IG175" s="265"/>
      <c r="IH175" s="265"/>
      <c r="II175" s="265"/>
      <c r="IJ175" s="265"/>
      <c r="IK175" s="265"/>
      <c r="IL175" s="265"/>
      <c r="IM175" s="265"/>
      <c r="IN175" s="265"/>
      <c r="IO175" s="265"/>
      <c r="IP175" s="265"/>
      <c r="IQ175" s="265"/>
      <c r="IR175" s="265"/>
      <c r="IS175" s="265"/>
      <c r="IT175" s="265"/>
      <c r="IU175" s="265"/>
      <c r="IV175" s="265"/>
    </row>
    <row r="176" spans="1:256" s="469" customFormat="1" ht="15" customHeight="1">
      <c r="A176" s="270"/>
      <c r="B176" s="270"/>
      <c r="C176" s="270"/>
      <c r="D176" s="461"/>
      <c r="E176" s="461"/>
      <c r="F176" s="461"/>
      <c r="G176" s="267"/>
      <c r="H176" s="267"/>
      <c r="I176" s="265"/>
      <c r="J176" s="266"/>
      <c r="K176" s="265"/>
      <c r="L176" s="265"/>
      <c r="M176" s="266"/>
      <c r="N176" s="265"/>
      <c r="O176" s="265"/>
      <c r="P176" s="265"/>
      <c r="Q176" s="265"/>
      <c r="R176" s="265"/>
      <c r="S176" s="265"/>
      <c r="T176" s="265"/>
      <c r="U176" s="265"/>
      <c r="V176" s="265"/>
      <c r="W176" s="265"/>
      <c r="X176" s="265"/>
      <c r="Y176" s="265"/>
      <c r="Z176" s="265"/>
      <c r="AA176" s="265"/>
      <c r="AB176" s="265"/>
      <c r="AC176" s="265"/>
      <c r="AD176" s="265"/>
      <c r="AE176" s="265"/>
      <c r="AF176" s="265"/>
      <c r="AG176" s="265"/>
      <c r="AH176" s="265"/>
      <c r="AI176" s="265"/>
      <c r="AJ176" s="265"/>
      <c r="AK176" s="265"/>
      <c r="AL176" s="265"/>
      <c r="AM176" s="265"/>
      <c r="AN176" s="265"/>
      <c r="AO176" s="265"/>
      <c r="AP176" s="265"/>
      <c r="AQ176" s="265"/>
      <c r="AR176" s="265"/>
      <c r="AS176" s="265"/>
      <c r="AT176" s="265"/>
      <c r="AU176" s="265"/>
      <c r="AV176" s="265"/>
      <c r="AW176" s="265"/>
      <c r="AX176" s="265"/>
      <c r="AY176" s="265"/>
      <c r="AZ176" s="265"/>
      <c r="BA176" s="265"/>
      <c r="BB176" s="265"/>
      <c r="BC176" s="265"/>
      <c r="BD176" s="265"/>
      <c r="BE176" s="265"/>
      <c r="BF176" s="265"/>
      <c r="BG176" s="265"/>
      <c r="BH176" s="265"/>
      <c r="BI176" s="265"/>
      <c r="BJ176" s="265"/>
      <c r="BK176" s="265"/>
      <c r="BL176" s="265"/>
      <c r="BM176" s="265"/>
      <c r="BN176" s="265"/>
      <c r="BO176" s="265"/>
      <c r="BP176" s="265"/>
      <c r="BQ176" s="265"/>
      <c r="BR176" s="265"/>
      <c r="BS176" s="265"/>
      <c r="BT176" s="265"/>
      <c r="BU176" s="265"/>
      <c r="BV176" s="265"/>
      <c r="BW176" s="265"/>
      <c r="BX176" s="265"/>
      <c r="BY176" s="265"/>
      <c r="BZ176" s="265"/>
      <c r="CA176" s="265"/>
      <c r="CB176" s="265"/>
      <c r="CC176" s="265"/>
      <c r="CD176" s="265"/>
      <c r="CE176" s="265"/>
      <c r="CF176" s="265"/>
      <c r="CG176" s="265"/>
      <c r="CH176" s="265"/>
      <c r="CI176" s="265"/>
      <c r="CJ176" s="265"/>
      <c r="CK176" s="265"/>
      <c r="CL176" s="265"/>
      <c r="CM176" s="265"/>
      <c r="CN176" s="265"/>
      <c r="CO176" s="265"/>
      <c r="CP176" s="265"/>
      <c r="CQ176" s="265"/>
      <c r="CR176" s="265"/>
      <c r="CS176" s="265"/>
      <c r="CT176" s="265"/>
      <c r="CU176" s="265"/>
      <c r="CV176" s="265"/>
      <c r="CW176" s="265"/>
      <c r="CX176" s="265"/>
      <c r="CY176" s="265"/>
      <c r="CZ176" s="265"/>
      <c r="DA176" s="265"/>
      <c r="DB176" s="265"/>
      <c r="DC176" s="265"/>
      <c r="DD176" s="265"/>
      <c r="DE176" s="265"/>
      <c r="DF176" s="265"/>
      <c r="DG176" s="265"/>
      <c r="DH176" s="265"/>
      <c r="DI176" s="265"/>
      <c r="DJ176" s="265"/>
      <c r="DK176" s="265"/>
      <c r="DL176" s="265"/>
      <c r="DM176" s="265"/>
      <c r="DN176" s="265"/>
      <c r="DO176" s="265"/>
      <c r="DP176" s="265"/>
      <c r="DQ176" s="265"/>
      <c r="DR176" s="265"/>
      <c r="DS176" s="265"/>
      <c r="DT176" s="265"/>
      <c r="DU176" s="265"/>
      <c r="DV176" s="265"/>
      <c r="DW176" s="265"/>
      <c r="DX176" s="265"/>
      <c r="DY176" s="265"/>
      <c r="DZ176" s="265"/>
      <c r="EA176" s="265"/>
      <c r="EB176" s="265"/>
      <c r="EC176" s="265"/>
      <c r="ED176" s="265"/>
      <c r="EE176" s="265"/>
      <c r="EF176" s="265"/>
      <c r="EG176" s="265"/>
      <c r="EH176" s="265"/>
      <c r="EI176" s="265"/>
      <c r="EJ176" s="265"/>
      <c r="EK176" s="265"/>
      <c r="EL176" s="265"/>
      <c r="EM176" s="265"/>
      <c r="EN176" s="265"/>
      <c r="EO176" s="265"/>
      <c r="EP176" s="265"/>
      <c r="EQ176" s="265"/>
      <c r="ER176" s="265"/>
      <c r="ES176" s="265"/>
      <c r="ET176" s="265"/>
      <c r="EU176" s="265"/>
      <c r="EV176" s="265"/>
      <c r="EW176" s="265"/>
      <c r="EX176" s="265"/>
      <c r="EY176" s="265"/>
      <c r="EZ176" s="265"/>
      <c r="FA176" s="265"/>
      <c r="FB176" s="265"/>
      <c r="FC176" s="265"/>
      <c r="FD176" s="265"/>
      <c r="FE176" s="265"/>
      <c r="FF176" s="265"/>
      <c r="FG176" s="265"/>
      <c r="FH176" s="265"/>
      <c r="FI176" s="265"/>
      <c r="FJ176" s="265"/>
      <c r="FK176" s="265"/>
      <c r="FL176" s="265"/>
      <c r="FM176" s="265"/>
      <c r="FN176" s="265"/>
      <c r="FO176" s="265"/>
      <c r="FP176" s="265"/>
      <c r="FQ176" s="265"/>
      <c r="FR176" s="265"/>
      <c r="FS176" s="265"/>
      <c r="FT176" s="265"/>
      <c r="FU176" s="265"/>
      <c r="FV176" s="265"/>
      <c r="FW176" s="265"/>
      <c r="FX176" s="265"/>
      <c r="FY176" s="265"/>
      <c r="FZ176" s="265"/>
      <c r="GA176" s="265"/>
      <c r="GB176" s="265"/>
      <c r="GC176" s="265"/>
      <c r="GD176" s="265"/>
      <c r="GE176" s="265"/>
      <c r="GF176" s="265"/>
      <c r="GG176" s="265"/>
      <c r="GH176" s="265"/>
      <c r="GI176" s="265"/>
      <c r="GJ176" s="265"/>
      <c r="GK176" s="265"/>
      <c r="GL176" s="265"/>
      <c r="GM176" s="265"/>
      <c r="GN176" s="265"/>
      <c r="GO176" s="265"/>
      <c r="GP176" s="265"/>
      <c r="GQ176" s="265"/>
      <c r="GR176" s="265"/>
      <c r="GS176" s="265"/>
      <c r="GT176" s="265"/>
      <c r="GU176" s="265"/>
      <c r="GV176" s="265"/>
      <c r="GW176" s="265"/>
      <c r="GX176" s="265"/>
      <c r="GY176" s="265"/>
      <c r="GZ176" s="265"/>
      <c r="HA176" s="265"/>
      <c r="HB176" s="265"/>
      <c r="HC176" s="265"/>
      <c r="HD176" s="265"/>
      <c r="HE176" s="265"/>
      <c r="HF176" s="265"/>
      <c r="HG176" s="265"/>
      <c r="HH176" s="265"/>
      <c r="HI176" s="265"/>
      <c r="HJ176" s="265"/>
      <c r="HK176" s="265"/>
      <c r="HL176" s="265"/>
      <c r="HM176" s="265"/>
      <c r="HN176" s="265"/>
      <c r="HO176" s="265"/>
      <c r="HP176" s="265"/>
      <c r="HQ176" s="265"/>
      <c r="HR176" s="265"/>
      <c r="HS176" s="265"/>
      <c r="HT176" s="265"/>
      <c r="HU176" s="265"/>
      <c r="HV176" s="265"/>
      <c r="HW176" s="265"/>
      <c r="HX176" s="265"/>
      <c r="HY176" s="265"/>
      <c r="HZ176" s="265"/>
      <c r="IA176" s="265"/>
      <c r="IB176" s="265"/>
      <c r="IC176" s="265"/>
      <c r="ID176" s="265"/>
      <c r="IE176" s="265"/>
      <c r="IF176" s="265"/>
      <c r="IG176" s="265"/>
      <c r="IH176" s="265"/>
      <c r="II176" s="265"/>
      <c r="IJ176" s="265"/>
      <c r="IK176" s="265"/>
      <c r="IL176" s="265"/>
      <c r="IM176" s="265"/>
      <c r="IN176" s="265"/>
      <c r="IO176" s="265"/>
      <c r="IP176" s="265"/>
      <c r="IQ176" s="265"/>
      <c r="IR176" s="265"/>
      <c r="IS176" s="265"/>
      <c r="IT176" s="265"/>
      <c r="IU176" s="265"/>
      <c r="IV176" s="265"/>
    </row>
    <row r="177" spans="4:256" s="265" customFormat="1" ht="15" customHeight="1">
      <c r="D177" s="461"/>
      <c r="E177" s="461"/>
      <c r="F177" s="461"/>
      <c r="G177" s="267"/>
      <c r="H177" s="267"/>
      <c r="J177" s="266"/>
      <c r="M177" s="266"/>
    </row>
    <row r="178" spans="4:256" s="265" customFormat="1" ht="15" customHeight="1">
      <c r="D178" s="461"/>
      <c r="E178" s="461"/>
      <c r="F178" s="461"/>
      <c r="G178" s="267"/>
      <c r="H178" s="267"/>
      <c r="J178" s="266"/>
      <c r="M178" s="266"/>
    </row>
    <row r="179" spans="4:256" s="265" customFormat="1" ht="15" customHeight="1">
      <c r="D179" s="461"/>
      <c r="E179" s="461"/>
      <c r="F179" s="461"/>
      <c r="G179" s="267"/>
      <c r="H179" s="267"/>
      <c r="J179" s="266"/>
      <c r="M179" s="266"/>
    </row>
    <row r="180" spans="4:256" s="265" customFormat="1" ht="15" customHeight="1">
      <c r="D180" s="461"/>
      <c r="E180" s="461"/>
      <c r="F180" s="461"/>
      <c r="G180" s="267"/>
      <c r="H180" s="267"/>
      <c r="J180" s="266"/>
      <c r="M180" s="266"/>
    </row>
    <row r="181" spans="4:256" s="265" customFormat="1" ht="15" customHeight="1">
      <c r="D181" s="461"/>
      <c r="E181" s="461"/>
      <c r="F181" s="461"/>
      <c r="G181" s="267"/>
      <c r="H181" s="267"/>
      <c r="J181" s="266"/>
      <c r="M181" s="266"/>
    </row>
    <row r="182" spans="4:256" s="270" customFormat="1" ht="15" customHeight="1">
      <c r="D182" s="461"/>
      <c r="E182" s="461"/>
      <c r="F182" s="461"/>
      <c r="G182" s="267"/>
      <c r="H182" s="267"/>
      <c r="I182" s="265"/>
      <c r="J182" s="266"/>
      <c r="K182" s="265"/>
      <c r="L182" s="265"/>
      <c r="M182" s="266"/>
      <c r="N182" s="265"/>
      <c r="O182" s="265"/>
      <c r="P182" s="265"/>
      <c r="Q182" s="265"/>
      <c r="R182" s="265"/>
      <c r="S182" s="265"/>
      <c r="T182" s="265"/>
      <c r="U182" s="265"/>
      <c r="V182" s="265"/>
      <c r="W182" s="265"/>
      <c r="X182" s="265"/>
      <c r="Y182" s="265"/>
      <c r="Z182" s="265"/>
      <c r="AA182" s="265"/>
      <c r="AB182" s="265"/>
      <c r="AC182" s="265"/>
      <c r="AD182" s="265"/>
      <c r="AE182" s="265"/>
      <c r="AF182" s="265"/>
      <c r="AG182" s="265"/>
      <c r="AH182" s="265"/>
      <c r="AI182" s="265"/>
      <c r="AJ182" s="265"/>
      <c r="AK182" s="265"/>
      <c r="AL182" s="265"/>
      <c r="AM182" s="265"/>
      <c r="AN182" s="265"/>
      <c r="AO182" s="265"/>
      <c r="AP182" s="265"/>
      <c r="AQ182" s="265"/>
      <c r="AR182" s="265"/>
      <c r="AS182" s="265"/>
      <c r="AT182" s="265"/>
      <c r="AU182" s="265"/>
      <c r="AV182" s="265"/>
      <c r="AW182" s="265"/>
      <c r="AX182" s="265"/>
      <c r="AY182" s="265"/>
      <c r="AZ182" s="265"/>
      <c r="BA182" s="265"/>
      <c r="BB182" s="265"/>
      <c r="BC182" s="265"/>
      <c r="BD182" s="265"/>
      <c r="BE182" s="265"/>
      <c r="BF182" s="265"/>
      <c r="BG182" s="265"/>
      <c r="BH182" s="265"/>
      <c r="BI182" s="265"/>
      <c r="BJ182" s="265"/>
      <c r="BK182" s="265"/>
      <c r="BL182" s="265"/>
      <c r="BM182" s="265"/>
      <c r="BN182" s="265"/>
      <c r="BO182" s="265"/>
      <c r="BP182" s="265"/>
      <c r="BQ182" s="265"/>
      <c r="BR182" s="265"/>
      <c r="BS182" s="265"/>
      <c r="BT182" s="265"/>
      <c r="BU182" s="265"/>
      <c r="BV182" s="265"/>
      <c r="BW182" s="265"/>
      <c r="BX182" s="265"/>
      <c r="BY182" s="265"/>
      <c r="BZ182" s="265"/>
      <c r="CA182" s="265"/>
      <c r="CB182" s="265"/>
      <c r="CC182" s="265"/>
      <c r="CD182" s="265"/>
      <c r="CE182" s="265"/>
      <c r="CF182" s="265"/>
      <c r="CG182" s="265"/>
      <c r="CH182" s="265"/>
      <c r="CI182" s="265"/>
      <c r="CJ182" s="265"/>
      <c r="CK182" s="265"/>
      <c r="CL182" s="265"/>
      <c r="CM182" s="265"/>
      <c r="CN182" s="265"/>
      <c r="CO182" s="265"/>
      <c r="CP182" s="265"/>
      <c r="CQ182" s="265"/>
      <c r="CR182" s="265"/>
      <c r="CS182" s="265"/>
      <c r="CT182" s="265"/>
      <c r="CU182" s="265"/>
      <c r="CV182" s="265"/>
      <c r="CW182" s="265"/>
      <c r="CX182" s="265"/>
      <c r="CY182" s="265"/>
      <c r="CZ182" s="265"/>
      <c r="DA182" s="265"/>
      <c r="DB182" s="265"/>
      <c r="DC182" s="265"/>
      <c r="DD182" s="265"/>
      <c r="DE182" s="265"/>
      <c r="DF182" s="265"/>
      <c r="DG182" s="265"/>
      <c r="DH182" s="265"/>
      <c r="DI182" s="265"/>
      <c r="DJ182" s="265"/>
      <c r="DK182" s="265"/>
      <c r="DL182" s="265"/>
      <c r="DM182" s="265"/>
      <c r="DN182" s="265"/>
      <c r="DO182" s="265"/>
      <c r="DP182" s="265"/>
      <c r="DQ182" s="265"/>
      <c r="DR182" s="265"/>
      <c r="DS182" s="265"/>
      <c r="DT182" s="265"/>
      <c r="DU182" s="265"/>
      <c r="DV182" s="265"/>
      <c r="DW182" s="265"/>
      <c r="DX182" s="265"/>
      <c r="DY182" s="265"/>
      <c r="DZ182" s="265"/>
      <c r="EA182" s="265"/>
      <c r="EB182" s="265"/>
      <c r="EC182" s="265"/>
      <c r="ED182" s="265"/>
      <c r="EE182" s="265"/>
      <c r="EF182" s="265"/>
      <c r="EG182" s="265"/>
      <c r="EH182" s="265"/>
      <c r="EI182" s="265"/>
      <c r="EJ182" s="265"/>
      <c r="EK182" s="265"/>
      <c r="EL182" s="265"/>
      <c r="EM182" s="265"/>
      <c r="EN182" s="265"/>
      <c r="EO182" s="265"/>
      <c r="EP182" s="265"/>
      <c r="EQ182" s="265"/>
      <c r="ER182" s="265"/>
      <c r="ES182" s="265"/>
      <c r="ET182" s="265"/>
      <c r="EU182" s="265"/>
      <c r="EV182" s="265"/>
      <c r="EW182" s="265"/>
      <c r="EX182" s="265"/>
      <c r="EY182" s="265"/>
      <c r="EZ182" s="265"/>
      <c r="FA182" s="265"/>
      <c r="FB182" s="265"/>
      <c r="FC182" s="265"/>
      <c r="FD182" s="265"/>
      <c r="FE182" s="265"/>
      <c r="FF182" s="265"/>
      <c r="FG182" s="265"/>
      <c r="FH182" s="265"/>
      <c r="FI182" s="265"/>
      <c r="FJ182" s="265"/>
      <c r="FK182" s="265"/>
      <c r="FL182" s="265"/>
      <c r="FM182" s="265"/>
      <c r="FN182" s="265"/>
      <c r="FO182" s="265"/>
      <c r="FP182" s="265"/>
      <c r="FQ182" s="265"/>
      <c r="FR182" s="265"/>
      <c r="FS182" s="265"/>
      <c r="FT182" s="265"/>
      <c r="FU182" s="265"/>
      <c r="FV182" s="265"/>
      <c r="FW182" s="265"/>
      <c r="FX182" s="265"/>
      <c r="FY182" s="265"/>
      <c r="FZ182" s="265"/>
      <c r="GA182" s="265"/>
      <c r="GB182" s="265"/>
      <c r="GC182" s="265"/>
      <c r="GD182" s="265"/>
      <c r="GE182" s="265"/>
      <c r="GF182" s="265"/>
      <c r="GG182" s="265"/>
      <c r="GH182" s="265"/>
      <c r="GI182" s="265"/>
      <c r="GJ182" s="265"/>
      <c r="GK182" s="265"/>
      <c r="GL182" s="265"/>
      <c r="GM182" s="265"/>
      <c r="GN182" s="265"/>
      <c r="GO182" s="265"/>
      <c r="GP182" s="265"/>
      <c r="GQ182" s="265"/>
      <c r="GR182" s="265"/>
      <c r="GS182" s="265"/>
      <c r="GT182" s="265"/>
      <c r="GU182" s="265"/>
      <c r="GV182" s="265"/>
      <c r="GW182" s="265"/>
      <c r="GX182" s="265"/>
      <c r="GY182" s="265"/>
      <c r="GZ182" s="265"/>
      <c r="HA182" s="265"/>
      <c r="HB182" s="265"/>
      <c r="HC182" s="265"/>
      <c r="HD182" s="265"/>
      <c r="HE182" s="265"/>
      <c r="HF182" s="265"/>
      <c r="HG182" s="265"/>
      <c r="HH182" s="265"/>
      <c r="HI182" s="265"/>
      <c r="HJ182" s="265"/>
      <c r="HK182" s="265"/>
      <c r="HL182" s="265"/>
      <c r="HM182" s="265"/>
      <c r="HN182" s="265"/>
      <c r="HO182" s="265"/>
      <c r="HP182" s="265"/>
      <c r="HQ182" s="265"/>
      <c r="HR182" s="265"/>
      <c r="HS182" s="265"/>
      <c r="HT182" s="265"/>
      <c r="HU182" s="265"/>
      <c r="HV182" s="265"/>
      <c r="HW182" s="265"/>
      <c r="HX182" s="265"/>
      <c r="HY182" s="265"/>
      <c r="HZ182" s="265"/>
      <c r="IA182" s="265"/>
      <c r="IB182" s="265"/>
      <c r="IC182" s="265"/>
      <c r="ID182" s="265"/>
      <c r="IE182" s="265"/>
      <c r="IF182" s="265"/>
      <c r="IG182" s="265"/>
      <c r="IH182" s="265"/>
      <c r="II182" s="265"/>
      <c r="IJ182" s="265"/>
      <c r="IK182" s="265"/>
      <c r="IL182" s="265"/>
      <c r="IM182" s="265"/>
      <c r="IN182" s="265"/>
      <c r="IO182" s="265"/>
      <c r="IP182" s="265"/>
      <c r="IQ182" s="265"/>
      <c r="IR182" s="265"/>
      <c r="IS182" s="265"/>
      <c r="IT182" s="265"/>
      <c r="IU182" s="265"/>
      <c r="IV182" s="265"/>
    </row>
    <row r="183" spans="4:256" s="270" customFormat="1" ht="15" customHeight="1">
      <c r="D183" s="461"/>
      <c r="E183" s="461"/>
      <c r="F183" s="461"/>
      <c r="G183" s="267"/>
      <c r="H183" s="267"/>
      <c r="I183" s="265"/>
      <c r="J183" s="266"/>
      <c r="K183" s="265"/>
      <c r="L183" s="265"/>
      <c r="M183" s="266"/>
      <c r="N183" s="265"/>
      <c r="O183" s="265"/>
      <c r="P183" s="265"/>
      <c r="Q183" s="265"/>
      <c r="R183" s="265"/>
      <c r="S183" s="265"/>
      <c r="T183" s="265"/>
      <c r="U183" s="265"/>
      <c r="V183" s="265"/>
      <c r="W183" s="265"/>
      <c r="X183" s="265"/>
      <c r="Y183" s="265"/>
      <c r="Z183" s="265"/>
      <c r="AA183" s="265"/>
      <c r="AB183" s="265"/>
      <c r="AC183" s="265"/>
      <c r="AD183" s="265"/>
      <c r="AE183" s="265"/>
      <c r="AF183" s="265"/>
      <c r="AG183" s="265"/>
      <c r="AH183" s="265"/>
      <c r="AI183" s="265"/>
      <c r="AJ183" s="265"/>
      <c r="AK183" s="265"/>
      <c r="AL183" s="265"/>
      <c r="AM183" s="265"/>
      <c r="AN183" s="265"/>
      <c r="AO183" s="265"/>
      <c r="AP183" s="265"/>
      <c r="AQ183" s="265"/>
      <c r="AR183" s="265"/>
      <c r="AS183" s="265"/>
      <c r="AT183" s="265"/>
      <c r="AU183" s="265"/>
      <c r="AV183" s="265"/>
      <c r="AW183" s="265"/>
      <c r="AX183" s="265"/>
      <c r="AY183" s="265"/>
      <c r="AZ183" s="265"/>
      <c r="BA183" s="265"/>
      <c r="BB183" s="265"/>
      <c r="BC183" s="265"/>
      <c r="BD183" s="265"/>
      <c r="BE183" s="265"/>
      <c r="BF183" s="265"/>
      <c r="BG183" s="265"/>
      <c r="BH183" s="265"/>
      <c r="BI183" s="265"/>
      <c r="BJ183" s="265"/>
      <c r="BK183" s="265"/>
      <c r="BL183" s="265"/>
      <c r="BM183" s="265"/>
      <c r="BN183" s="265"/>
      <c r="BO183" s="265"/>
      <c r="BP183" s="265"/>
      <c r="BQ183" s="265"/>
      <c r="BR183" s="265"/>
      <c r="BS183" s="265"/>
      <c r="BT183" s="265"/>
      <c r="BU183" s="265"/>
      <c r="BV183" s="265"/>
      <c r="BW183" s="265"/>
      <c r="BX183" s="265"/>
      <c r="BY183" s="265"/>
      <c r="BZ183" s="265"/>
      <c r="CA183" s="265"/>
      <c r="CB183" s="265"/>
      <c r="CC183" s="265"/>
      <c r="CD183" s="265"/>
      <c r="CE183" s="265"/>
      <c r="CF183" s="265"/>
      <c r="CG183" s="265"/>
      <c r="CH183" s="265"/>
      <c r="CI183" s="265"/>
      <c r="CJ183" s="265"/>
      <c r="CK183" s="265"/>
      <c r="CL183" s="265"/>
      <c r="CM183" s="265"/>
      <c r="CN183" s="265"/>
      <c r="CO183" s="265"/>
      <c r="CP183" s="265"/>
      <c r="CQ183" s="265"/>
      <c r="CR183" s="265"/>
      <c r="CS183" s="265"/>
      <c r="CT183" s="265"/>
      <c r="CU183" s="265"/>
      <c r="CV183" s="265"/>
      <c r="CW183" s="265"/>
      <c r="CX183" s="265"/>
      <c r="CY183" s="265"/>
      <c r="CZ183" s="265"/>
      <c r="DA183" s="265"/>
      <c r="DB183" s="265"/>
      <c r="DC183" s="265"/>
      <c r="DD183" s="265"/>
      <c r="DE183" s="265"/>
      <c r="DF183" s="265"/>
      <c r="DG183" s="265"/>
      <c r="DH183" s="265"/>
      <c r="DI183" s="265"/>
      <c r="DJ183" s="265"/>
      <c r="DK183" s="265"/>
      <c r="DL183" s="265"/>
      <c r="DM183" s="265"/>
      <c r="DN183" s="265"/>
      <c r="DO183" s="265"/>
      <c r="DP183" s="265"/>
      <c r="DQ183" s="265"/>
      <c r="DR183" s="265"/>
      <c r="DS183" s="265"/>
      <c r="DT183" s="265"/>
      <c r="DU183" s="265"/>
      <c r="DV183" s="265"/>
      <c r="DW183" s="265"/>
      <c r="DX183" s="265"/>
      <c r="DY183" s="265"/>
      <c r="DZ183" s="265"/>
      <c r="EA183" s="265"/>
      <c r="EB183" s="265"/>
      <c r="EC183" s="265"/>
      <c r="ED183" s="265"/>
      <c r="EE183" s="265"/>
      <c r="EF183" s="265"/>
      <c r="EG183" s="265"/>
      <c r="EH183" s="265"/>
      <c r="EI183" s="265"/>
      <c r="EJ183" s="265"/>
      <c r="EK183" s="265"/>
      <c r="EL183" s="265"/>
      <c r="EM183" s="265"/>
      <c r="EN183" s="265"/>
      <c r="EO183" s="265"/>
      <c r="EP183" s="265"/>
      <c r="EQ183" s="265"/>
      <c r="ER183" s="265"/>
      <c r="ES183" s="265"/>
      <c r="ET183" s="265"/>
      <c r="EU183" s="265"/>
      <c r="EV183" s="265"/>
      <c r="EW183" s="265"/>
      <c r="EX183" s="265"/>
      <c r="EY183" s="265"/>
      <c r="EZ183" s="265"/>
      <c r="FA183" s="265"/>
      <c r="FB183" s="265"/>
      <c r="FC183" s="265"/>
      <c r="FD183" s="265"/>
      <c r="FE183" s="265"/>
      <c r="FF183" s="265"/>
      <c r="FG183" s="265"/>
      <c r="FH183" s="265"/>
      <c r="FI183" s="265"/>
      <c r="FJ183" s="265"/>
      <c r="FK183" s="265"/>
      <c r="FL183" s="265"/>
      <c r="FM183" s="265"/>
      <c r="FN183" s="265"/>
      <c r="FO183" s="265"/>
      <c r="FP183" s="265"/>
      <c r="FQ183" s="265"/>
      <c r="FR183" s="265"/>
      <c r="FS183" s="265"/>
      <c r="FT183" s="265"/>
      <c r="FU183" s="265"/>
      <c r="FV183" s="265"/>
      <c r="FW183" s="265"/>
      <c r="FX183" s="265"/>
      <c r="FY183" s="265"/>
      <c r="FZ183" s="265"/>
      <c r="GA183" s="265"/>
      <c r="GB183" s="265"/>
      <c r="GC183" s="265"/>
      <c r="GD183" s="265"/>
      <c r="GE183" s="265"/>
      <c r="GF183" s="265"/>
      <c r="GG183" s="265"/>
      <c r="GH183" s="265"/>
      <c r="GI183" s="265"/>
      <c r="GJ183" s="265"/>
      <c r="GK183" s="265"/>
      <c r="GL183" s="265"/>
      <c r="GM183" s="265"/>
      <c r="GN183" s="265"/>
      <c r="GO183" s="265"/>
      <c r="GP183" s="265"/>
      <c r="GQ183" s="265"/>
      <c r="GR183" s="265"/>
      <c r="GS183" s="265"/>
      <c r="GT183" s="265"/>
      <c r="GU183" s="265"/>
      <c r="GV183" s="265"/>
      <c r="GW183" s="265"/>
      <c r="GX183" s="265"/>
      <c r="GY183" s="265"/>
      <c r="GZ183" s="265"/>
      <c r="HA183" s="265"/>
      <c r="HB183" s="265"/>
      <c r="HC183" s="265"/>
      <c r="HD183" s="265"/>
      <c r="HE183" s="265"/>
      <c r="HF183" s="265"/>
      <c r="HG183" s="265"/>
      <c r="HH183" s="265"/>
      <c r="HI183" s="265"/>
      <c r="HJ183" s="265"/>
      <c r="HK183" s="265"/>
      <c r="HL183" s="265"/>
      <c r="HM183" s="265"/>
      <c r="HN183" s="265"/>
      <c r="HO183" s="265"/>
      <c r="HP183" s="265"/>
      <c r="HQ183" s="265"/>
      <c r="HR183" s="265"/>
      <c r="HS183" s="265"/>
      <c r="HT183" s="265"/>
      <c r="HU183" s="265"/>
      <c r="HV183" s="265"/>
      <c r="HW183" s="265"/>
      <c r="HX183" s="265"/>
      <c r="HY183" s="265"/>
      <c r="HZ183" s="265"/>
      <c r="IA183" s="265"/>
      <c r="IB183" s="265"/>
      <c r="IC183" s="265"/>
      <c r="ID183" s="265"/>
      <c r="IE183" s="265"/>
      <c r="IF183" s="265"/>
      <c r="IG183" s="265"/>
      <c r="IH183" s="265"/>
      <c r="II183" s="265"/>
      <c r="IJ183" s="265"/>
      <c r="IK183" s="265"/>
      <c r="IL183" s="265"/>
      <c r="IM183" s="265"/>
      <c r="IN183" s="265"/>
      <c r="IO183" s="265"/>
      <c r="IP183" s="265"/>
      <c r="IQ183" s="265"/>
      <c r="IR183" s="265"/>
      <c r="IS183" s="265"/>
      <c r="IT183" s="265"/>
      <c r="IU183" s="265"/>
      <c r="IV183" s="265"/>
    </row>
    <row r="184" spans="4:256" s="270" customFormat="1" ht="15" customHeight="1">
      <c r="D184" s="461"/>
      <c r="E184" s="461"/>
      <c r="F184" s="461"/>
      <c r="G184" s="267"/>
      <c r="H184" s="267"/>
      <c r="I184" s="265"/>
      <c r="J184" s="266"/>
      <c r="K184" s="265"/>
      <c r="L184" s="265"/>
      <c r="M184" s="266"/>
      <c r="N184" s="265"/>
      <c r="O184" s="265"/>
      <c r="P184" s="265"/>
      <c r="Q184" s="265"/>
      <c r="R184" s="265"/>
      <c r="S184" s="265"/>
      <c r="T184" s="265"/>
      <c r="U184" s="265"/>
      <c r="V184" s="265"/>
      <c r="W184" s="265"/>
      <c r="X184" s="265"/>
      <c r="Y184" s="265"/>
      <c r="Z184" s="265"/>
      <c r="AA184" s="265"/>
      <c r="AB184" s="265"/>
      <c r="AC184" s="265"/>
      <c r="AD184" s="265"/>
      <c r="AE184" s="265"/>
      <c r="AF184" s="265"/>
      <c r="AG184" s="265"/>
      <c r="AH184" s="265"/>
      <c r="AI184" s="265"/>
      <c r="AJ184" s="265"/>
      <c r="AK184" s="265"/>
      <c r="AL184" s="265"/>
      <c r="AM184" s="265"/>
      <c r="AN184" s="265"/>
      <c r="AO184" s="265"/>
      <c r="AP184" s="265"/>
      <c r="AQ184" s="265"/>
      <c r="AR184" s="265"/>
      <c r="AS184" s="265"/>
      <c r="AT184" s="265"/>
      <c r="AU184" s="265"/>
      <c r="AV184" s="265"/>
      <c r="AW184" s="265"/>
      <c r="AX184" s="265"/>
      <c r="AY184" s="265"/>
      <c r="AZ184" s="265"/>
      <c r="BA184" s="265"/>
      <c r="BB184" s="265"/>
      <c r="BC184" s="265"/>
      <c r="BD184" s="265"/>
      <c r="BE184" s="265"/>
      <c r="BF184" s="265"/>
      <c r="BG184" s="265"/>
      <c r="BH184" s="265"/>
      <c r="BI184" s="265"/>
      <c r="BJ184" s="265"/>
      <c r="BK184" s="265"/>
      <c r="BL184" s="265"/>
      <c r="BM184" s="265"/>
      <c r="BN184" s="265"/>
      <c r="BO184" s="265"/>
      <c r="BP184" s="265"/>
      <c r="BQ184" s="265"/>
      <c r="BR184" s="265"/>
      <c r="BS184" s="265"/>
      <c r="BT184" s="265"/>
      <c r="BU184" s="265"/>
      <c r="BV184" s="265"/>
      <c r="BW184" s="265"/>
      <c r="BX184" s="265"/>
      <c r="BY184" s="265"/>
      <c r="BZ184" s="265"/>
      <c r="CA184" s="265"/>
      <c r="CB184" s="265"/>
      <c r="CC184" s="265"/>
      <c r="CD184" s="265"/>
      <c r="CE184" s="265"/>
      <c r="CF184" s="265"/>
      <c r="CG184" s="265"/>
      <c r="CH184" s="265"/>
      <c r="CI184" s="265"/>
      <c r="CJ184" s="265"/>
      <c r="CK184" s="265"/>
      <c r="CL184" s="265"/>
      <c r="CM184" s="265"/>
      <c r="CN184" s="265"/>
      <c r="CO184" s="265"/>
      <c r="CP184" s="265"/>
      <c r="CQ184" s="265"/>
      <c r="CR184" s="265"/>
      <c r="CS184" s="265"/>
      <c r="CT184" s="265"/>
      <c r="CU184" s="265"/>
      <c r="CV184" s="265"/>
      <c r="CW184" s="265"/>
      <c r="CX184" s="265"/>
      <c r="CY184" s="265"/>
      <c r="CZ184" s="265"/>
      <c r="DA184" s="265"/>
      <c r="DB184" s="265"/>
      <c r="DC184" s="265"/>
      <c r="DD184" s="265"/>
      <c r="DE184" s="265"/>
      <c r="DF184" s="265"/>
      <c r="DG184" s="265"/>
      <c r="DH184" s="265"/>
      <c r="DI184" s="265"/>
      <c r="DJ184" s="265"/>
      <c r="DK184" s="265"/>
      <c r="DL184" s="265"/>
      <c r="DM184" s="265"/>
      <c r="DN184" s="265"/>
      <c r="DO184" s="265"/>
      <c r="DP184" s="265"/>
      <c r="DQ184" s="265"/>
      <c r="DR184" s="265"/>
      <c r="DS184" s="265"/>
      <c r="DT184" s="265"/>
      <c r="DU184" s="265"/>
      <c r="DV184" s="265"/>
      <c r="DW184" s="265"/>
      <c r="DX184" s="265"/>
      <c r="DY184" s="265"/>
      <c r="DZ184" s="265"/>
      <c r="EA184" s="265"/>
      <c r="EB184" s="265"/>
      <c r="EC184" s="265"/>
      <c r="ED184" s="265"/>
      <c r="EE184" s="265"/>
      <c r="EF184" s="265"/>
      <c r="EG184" s="265"/>
      <c r="EH184" s="265"/>
      <c r="EI184" s="265"/>
      <c r="EJ184" s="265"/>
      <c r="EK184" s="265"/>
      <c r="EL184" s="265"/>
      <c r="EM184" s="265"/>
      <c r="EN184" s="265"/>
      <c r="EO184" s="265"/>
      <c r="EP184" s="265"/>
      <c r="EQ184" s="265"/>
      <c r="ER184" s="265"/>
      <c r="ES184" s="265"/>
      <c r="ET184" s="265"/>
      <c r="EU184" s="265"/>
      <c r="EV184" s="265"/>
      <c r="EW184" s="265"/>
      <c r="EX184" s="265"/>
      <c r="EY184" s="265"/>
      <c r="EZ184" s="265"/>
      <c r="FA184" s="265"/>
      <c r="FB184" s="265"/>
      <c r="FC184" s="265"/>
      <c r="FD184" s="265"/>
      <c r="FE184" s="265"/>
      <c r="FF184" s="265"/>
      <c r="FG184" s="265"/>
      <c r="FH184" s="265"/>
      <c r="FI184" s="265"/>
      <c r="FJ184" s="265"/>
      <c r="FK184" s="265"/>
      <c r="FL184" s="265"/>
      <c r="FM184" s="265"/>
      <c r="FN184" s="265"/>
      <c r="FO184" s="265"/>
      <c r="FP184" s="265"/>
      <c r="FQ184" s="265"/>
      <c r="FR184" s="265"/>
      <c r="FS184" s="265"/>
      <c r="FT184" s="265"/>
      <c r="FU184" s="265"/>
      <c r="FV184" s="265"/>
      <c r="FW184" s="265"/>
      <c r="FX184" s="265"/>
      <c r="FY184" s="265"/>
      <c r="FZ184" s="265"/>
      <c r="GA184" s="265"/>
      <c r="GB184" s="265"/>
      <c r="GC184" s="265"/>
      <c r="GD184" s="265"/>
      <c r="GE184" s="265"/>
      <c r="GF184" s="265"/>
      <c r="GG184" s="265"/>
      <c r="GH184" s="265"/>
      <c r="GI184" s="265"/>
      <c r="GJ184" s="265"/>
      <c r="GK184" s="265"/>
      <c r="GL184" s="265"/>
      <c r="GM184" s="265"/>
      <c r="GN184" s="265"/>
      <c r="GO184" s="265"/>
      <c r="GP184" s="265"/>
      <c r="GQ184" s="265"/>
      <c r="GR184" s="265"/>
      <c r="GS184" s="265"/>
      <c r="GT184" s="265"/>
      <c r="GU184" s="265"/>
      <c r="GV184" s="265"/>
      <c r="GW184" s="265"/>
      <c r="GX184" s="265"/>
      <c r="GY184" s="265"/>
      <c r="GZ184" s="265"/>
      <c r="HA184" s="265"/>
      <c r="HB184" s="265"/>
      <c r="HC184" s="265"/>
      <c r="HD184" s="265"/>
      <c r="HE184" s="265"/>
      <c r="HF184" s="265"/>
      <c r="HG184" s="265"/>
      <c r="HH184" s="265"/>
      <c r="HI184" s="265"/>
      <c r="HJ184" s="265"/>
      <c r="HK184" s="265"/>
      <c r="HL184" s="265"/>
      <c r="HM184" s="265"/>
      <c r="HN184" s="265"/>
      <c r="HO184" s="265"/>
      <c r="HP184" s="265"/>
      <c r="HQ184" s="265"/>
      <c r="HR184" s="265"/>
      <c r="HS184" s="265"/>
      <c r="HT184" s="265"/>
      <c r="HU184" s="265"/>
      <c r="HV184" s="265"/>
      <c r="HW184" s="265"/>
      <c r="HX184" s="265"/>
      <c r="HY184" s="265"/>
      <c r="HZ184" s="265"/>
      <c r="IA184" s="265"/>
      <c r="IB184" s="265"/>
      <c r="IC184" s="265"/>
      <c r="ID184" s="265"/>
      <c r="IE184" s="265"/>
      <c r="IF184" s="265"/>
      <c r="IG184" s="265"/>
      <c r="IH184" s="265"/>
      <c r="II184" s="265"/>
      <c r="IJ184" s="265"/>
      <c r="IK184" s="265"/>
      <c r="IL184" s="265"/>
      <c r="IM184" s="265"/>
      <c r="IN184" s="265"/>
      <c r="IO184" s="265"/>
      <c r="IP184" s="265"/>
      <c r="IQ184" s="265"/>
      <c r="IR184" s="265"/>
      <c r="IS184" s="265"/>
      <c r="IT184" s="265"/>
      <c r="IU184" s="265"/>
      <c r="IV184" s="265"/>
    </row>
    <row r="185" spans="4:256" s="270" customFormat="1" ht="15" customHeight="1">
      <c r="D185" s="461"/>
      <c r="E185" s="461"/>
      <c r="F185" s="461"/>
      <c r="G185" s="267"/>
      <c r="H185" s="267"/>
      <c r="I185" s="265"/>
      <c r="J185" s="266"/>
      <c r="K185" s="265"/>
      <c r="L185" s="265"/>
      <c r="M185" s="266"/>
      <c r="N185" s="265"/>
      <c r="O185" s="265"/>
      <c r="P185" s="265"/>
      <c r="Q185" s="265"/>
      <c r="R185" s="265"/>
      <c r="S185" s="265"/>
      <c r="T185" s="265"/>
      <c r="U185" s="265"/>
      <c r="V185" s="265"/>
      <c r="W185" s="265"/>
      <c r="X185" s="265"/>
      <c r="Y185" s="265"/>
      <c r="Z185" s="265"/>
      <c r="AA185" s="265"/>
      <c r="AB185" s="265"/>
      <c r="AC185" s="265"/>
      <c r="AD185" s="265"/>
      <c r="AE185" s="265"/>
      <c r="AF185" s="265"/>
      <c r="AG185" s="265"/>
      <c r="AH185" s="265"/>
      <c r="AI185" s="265"/>
      <c r="AJ185" s="265"/>
      <c r="AK185" s="265"/>
      <c r="AL185" s="265"/>
      <c r="AM185" s="265"/>
      <c r="AN185" s="265"/>
      <c r="AO185" s="265"/>
      <c r="AP185" s="265"/>
      <c r="AQ185" s="265"/>
      <c r="AR185" s="265"/>
      <c r="AS185" s="265"/>
      <c r="AT185" s="265"/>
      <c r="AU185" s="265"/>
      <c r="AV185" s="265"/>
      <c r="AW185" s="265"/>
      <c r="AX185" s="265"/>
      <c r="AY185" s="265"/>
      <c r="AZ185" s="265"/>
      <c r="BA185" s="265"/>
      <c r="BB185" s="265"/>
      <c r="BC185" s="265"/>
      <c r="BD185" s="265"/>
      <c r="BE185" s="265"/>
      <c r="BF185" s="265"/>
      <c r="BG185" s="265"/>
      <c r="BH185" s="265"/>
      <c r="BI185" s="265"/>
      <c r="BJ185" s="265"/>
      <c r="BK185" s="265"/>
      <c r="BL185" s="265"/>
      <c r="BM185" s="265"/>
      <c r="BN185" s="265"/>
      <c r="BO185" s="265"/>
      <c r="BP185" s="265"/>
      <c r="BQ185" s="265"/>
      <c r="BR185" s="265"/>
      <c r="BS185" s="265"/>
      <c r="BT185" s="265"/>
      <c r="BU185" s="265"/>
      <c r="BV185" s="265"/>
      <c r="BW185" s="265"/>
      <c r="BX185" s="265"/>
      <c r="BY185" s="265"/>
      <c r="BZ185" s="265"/>
      <c r="CA185" s="265"/>
      <c r="CB185" s="265"/>
      <c r="CC185" s="265"/>
      <c r="CD185" s="265"/>
      <c r="CE185" s="265"/>
      <c r="CF185" s="265"/>
      <c r="CG185" s="265"/>
      <c r="CH185" s="265"/>
      <c r="CI185" s="265"/>
      <c r="CJ185" s="265"/>
      <c r="CK185" s="265"/>
      <c r="CL185" s="265"/>
      <c r="CM185" s="265"/>
      <c r="CN185" s="265"/>
      <c r="CO185" s="265"/>
      <c r="CP185" s="265"/>
      <c r="CQ185" s="265"/>
      <c r="CR185" s="265"/>
      <c r="CS185" s="265"/>
      <c r="CT185" s="265"/>
      <c r="CU185" s="265"/>
      <c r="CV185" s="265"/>
      <c r="CW185" s="265"/>
      <c r="CX185" s="265"/>
      <c r="CY185" s="265"/>
      <c r="CZ185" s="265"/>
      <c r="DA185" s="265"/>
      <c r="DB185" s="265"/>
      <c r="DC185" s="265"/>
      <c r="DD185" s="265"/>
      <c r="DE185" s="265"/>
      <c r="DF185" s="265"/>
      <c r="DG185" s="265"/>
      <c r="DH185" s="265"/>
      <c r="DI185" s="265"/>
      <c r="DJ185" s="265"/>
      <c r="DK185" s="265"/>
      <c r="DL185" s="265"/>
      <c r="DM185" s="265"/>
      <c r="DN185" s="265"/>
      <c r="DO185" s="265"/>
      <c r="DP185" s="265"/>
      <c r="DQ185" s="265"/>
      <c r="DR185" s="265"/>
      <c r="DS185" s="265"/>
      <c r="DT185" s="265"/>
      <c r="DU185" s="265"/>
      <c r="DV185" s="265"/>
      <c r="DW185" s="265"/>
      <c r="DX185" s="265"/>
      <c r="DY185" s="265"/>
      <c r="DZ185" s="265"/>
      <c r="EA185" s="265"/>
      <c r="EB185" s="265"/>
      <c r="EC185" s="265"/>
      <c r="ED185" s="265"/>
      <c r="EE185" s="265"/>
      <c r="EF185" s="265"/>
      <c r="EG185" s="265"/>
      <c r="EH185" s="265"/>
      <c r="EI185" s="265"/>
      <c r="EJ185" s="265"/>
      <c r="EK185" s="265"/>
      <c r="EL185" s="265"/>
      <c r="EM185" s="265"/>
      <c r="EN185" s="265"/>
      <c r="EO185" s="265"/>
      <c r="EP185" s="265"/>
      <c r="EQ185" s="265"/>
      <c r="ER185" s="265"/>
      <c r="ES185" s="265"/>
      <c r="ET185" s="265"/>
      <c r="EU185" s="265"/>
      <c r="EV185" s="265"/>
      <c r="EW185" s="265"/>
      <c r="EX185" s="265"/>
      <c r="EY185" s="265"/>
      <c r="EZ185" s="265"/>
      <c r="FA185" s="265"/>
      <c r="FB185" s="265"/>
      <c r="FC185" s="265"/>
      <c r="FD185" s="265"/>
      <c r="FE185" s="265"/>
      <c r="FF185" s="265"/>
      <c r="FG185" s="265"/>
      <c r="FH185" s="265"/>
      <c r="FI185" s="265"/>
      <c r="FJ185" s="265"/>
      <c r="FK185" s="265"/>
      <c r="FL185" s="265"/>
      <c r="FM185" s="265"/>
      <c r="FN185" s="265"/>
      <c r="FO185" s="265"/>
      <c r="FP185" s="265"/>
      <c r="FQ185" s="265"/>
      <c r="FR185" s="265"/>
      <c r="FS185" s="265"/>
      <c r="FT185" s="265"/>
      <c r="FU185" s="265"/>
      <c r="FV185" s="265"/>
      <c r="FW185" s="265"/>
      <c r="FX185" s="265"/>
      <c r="FY185" s="265"/>
      <c r="FZ185" s="265"/>
      <c r="GA185" s="265"/>
      <c r="GB185" s="265"/>
      <c r="GC185" s="265"/>
      <c r="GD185" s="265"/>
      <c r="GE185" s="265"/>
      <c r="GF185" s="265"/>
      <c r="GG185" s="265"/>
      <c r="GH185" s="265"/>
      <c r="GI185" s="265"/>
      <c r="GJ185" s="265"/>
      <c r="GK185" s="265"/>
      <c r="GL185" s="265"/>
      <c r="GM185" s="265"/>
      <c r="GN185" s="265"/>
      <c r="GO185" s="265"/>
      <c r="GP185" s="265"/>
      <c r="GQ185" s="265"/>
      <c r="GR185" s="265"/>
      <c r="GS185" s="265"/>
      <c r="GT185" s="265"/>
      <c r="GU185" s="265"/>
      <c r="GV185" s="265"/>
      <c r="GW185" s="265"/>
      <c r="GX185" s="265"/>
      <c r="GY185" s="265"/>
      <c r="GZ185" s="265"/>
      <c r="HA185" s="265"/>
      <c r="HB185" s="265"/>
      <c r="HC185" s="265"/>
      <c r="HD185" s="265"/>
      <c r="HE185" s="265"/>
      <c r="HF185" s="265"/>
      <c r="HG185" s="265"/>
      <c r="HH185" s="265"/>
      <c r="HI185" s="265"/>
      <c r="HJ185" s="265"/>
      <c r="HK185" s="265"/>
      <c r="HL185" s="265"/>
      <c r="HM185" s="265"/>
      <c r="HN185" s="265"/>
      <c r="HO185" s="265"/>
      <c r="HP185" s="265"/>
      <c r="HQ185" s="265"/>
      <c r="HR185" s="265"/>
      <c r="HS185" s="265"/>
      <c r="HT185" s="265"/>
      <c r="HU185" s="265"/>
      <c r="HV185" s="265"/>
      <c r="HW185" s="265"/>
      <c r="HX185" s="265"/>
      <c r="HY185" s="265"/>
      <c r="HZ185" s="265"/>
      <c r="IA185" s="265"/>
      <c r="IB185" s="265"/>
      <c r="IC185" s="265"/>
      <c r="ID185" s="265"/>
      <c r="IE185" s="265"/>
      <c r="IF185" s="265"/>
      <c r="IG185" s="265"/>
      <c r="IH185" s="265"/>
      <c r="II185" s="265"/>
      <c r="IJ185" s="265"/>
      <c r="IK185" s="265"/>
      <c r="IL185" s="265"/>
      <c r="IM185" s="265"/>
      <c r="IN185" s="265"/>
      <c r="IO185" s="265"/>
      <c r="IP185" s="265"/>
      <c r="IQ185" s="265"/>
      <c r="IR185" s="265"/>
      <c r="IS185" s="265"/>
      <c r="IT185" s="265"/>
      <c r="IU185" s="265"/>
      <c r="IV185" s="265"/>
    </row>
    <row r="186" spans="4:256" s="270" customFormat="1" ht="15" customHeight="1">
      <c r="D186" s="461"/>
      <c r="E186" s="461"/>
      <c r="F186" s="461"/>
      <c r="G186" s="267"/>
      <c r="H186" s="267"/>
      <c r="I186" s="265"/>
      <c r="J186" s="266"/>
      <c r="K186" s="265"/>
      <c r="L186" s="265"/>
      <c r="M186" s="266"/>
      <c r="N186" s="265"/>
      <c r="O186" s="265"/>
      <c r="P186" s="265"/>
      <c r="Q186" s="265"/>
      <c r="R186" s="265"/>
      <c r="S186" s="265"/>
      <c r="T186" s="265"/>
      <c r="U186" s="265"/>
      <c r="V186" s="265"/>
      <c r="W186" s="265"/>
      <c r="X186" s="265"/>
      <c r="Y186" s="265"/>
      <c r="Z186" s="265"/>
      <c r="AA186" s="265"/>
      <c r="AB186" s="265"/>
      <c r="AC186" s="265"/>
      <c r="AD186" s="265"/>
      <c r="AE186" s="265"/>
      <c r="AF186" s="265"/>
      <c r="AG186" s="265"/>
      <c r="AH186" s="265"/>
      <c r="AI186" s="265"/>
      <c r="AJ186" s="265"/>
      <c r="AK186" s="265"/>
      <c r="AL186" s="265"/>
      <c r="AM186" s="265"/>
      <c r="AN186" s="265"/>
      <c r="AO186" s="265"/>
      <c r="AP186" s="265"/>
      <c r="AQ186" s="265"/>
      <c r="AR186" s="265"/>
      <c r="AS186" s="265"/>
      <c r="AT186" s="265"/>
      <c r="AU186" s="265"/>
      <c r="AV186" s="265"/>
      <c r="AW186" s="265"/>
      <c r="AX186" s="265"/>
      <c r="AY186" s="265"/>
      <c r="AZ186" s="265"/>
      <c r="BA186" s="265"/>
      <c r="BB186" s="265"/>
      <c r="BC186" s="265"/>
      <c r="BD186" s="265"/>
      <c r="BE186" s="265"/>
      <c r="BF186" s="265"/>
      <c r="BG186" s="265"/>
      <c r="BH186" s="265"/>
      <c r="BI186" s="265"/>
      <c r="BJ186" s="265"/>
      <c r="BK186" s="265"/>
      <c r="BL186" s="265"/>
      <c r="BM186" s="265"/>
      <c r="BN186" s="265"/>
      <c r="BO186" s="265"/>
      <c r="BP186" s="265"/>
      <c r="BQ186" s="265"/>
      <c r="BR186" s="265"/>
      <c r="BS186" s="265"/>
      <c r="BT186" s="265"/>
      <c r="BU186" s="265"/>
      <c r="BV186" s="265"/>
      <c r="BW186" s="265"/>
      <c r="BX186" s="265"/>
      <c r="BY186" s="265"/>
      <c r="BZ186" s="265"/>
      <c r="CA186" s="265"/>
      <c r="CB186" s="265"/>
      <c r="CC186" s="265"/>
      <c r="CD186" s="265"/>
      <c r="CE186" s="265"/>
      <c r="CF186" s="265"/>
      <c r="CG186" s="265"/>
      <c r="CH186" s="265"/>
      <c r="CI186" s="265"/>
      <c r="CJ186" s="265"/>
      <c r="CK186" s="265"/>
      <c r="CL186" s="265"/>
      <c r="CM186" s="265"/>
      <c r="CN186" s="265"/>
      <c r="CO186" s="265"/>
      <c r="CP186" s="265"/>
      <c r="CQ186" s="265"/>
      <c r="CR186" s="265"/>
      <c r="CS186" s="265"/>
      <c r="CT186" s="265"/>
      <c r="CU186" s="265"/>
      <c r="CV186" s="265"/>
      <c r="CW186" s="265"/>
      <c r="CX186" s="265"/>
      <c r="CY186" s="265"/>
      <c r="CZ186" s="265"/>
      <c r="DA186" s="265"/>
      <c r="DB186" s="265"/>
      <c r="DC186" s="265"/>
      <c r="DD186" s="265"/>
      <c r="DE186" s="265"/>
      <c r="DF186" s="265"/>
      <c r="DG186" s="265"/>
      <c r="DH186" s="265"/>
      <c r="DI186" s="265"/>
      <c r="DJ186" s="265"/>
      <c r="DK186" s="265"/>
      <c r="DL186" s="265"/>
      <c r="DM186" s="265"/>
      <c r="DN186" s="265"/>
      <c r="DO186" s="265"/>
      <c r="DP186" s="265"/>
      <c r="DQ186" s="265"/>
      <c r="DR186" s="265"/>
      <c r="DS186" s="265"/>
      <c r="DT186" s="265"/>
      <c r="DU186" s="265"/>
      <c r="DV186" s="265"/>
      <c r="DW186" s="265"/>
      <c r="DX186" s="265"/>
      <c r="DY186" s="265"/>
      <c r="DZ186" s="265"/>
      <c r="EA186" s="265"/>
      <c r="EB186" s="265"/>
      <c r="EC186" s="265"/>
      <c r="ED186" s="265"/>
      <c r="EE186" s="265"/>
      <c r="EF186" s="265"/>
      <c r="EG186" s="265"/>
      <c r="EH186" s="265"/>
      <c r="EI186" s="265"/>
      <c r="EJ186" s="265"/>
      <c r="EK186" s="265"/>
      <c r="EL186" s="265"/>
      <c r="EM186" s="265"/>
      <c r="EN186" s="265"/>
      <c r="EO186" s="265"/>
      <c r="EP186" s="265"/>
      <c r="EQ186" s="265"/>
      <c r="ER186" s="265"/>
      <c r="ES186" s="265"/>
      <c r="ET186" s="265"/>
      <c r="EU186" s="265"/>
      <c r="EV186" s="265"/>
      <c r="EW186" s="265"/>
      <c r="EX186" s="265"/>
      <c r="EY186" s="265"/>
      <c r="EZ186" s="265"/>
      <c r="FA186" s="265"/>
      <c r="FB186" s="265"/>
      <c r="FC186" s="265"/>
      <c r="FD186" s="265"/>
      <c r="FE186" s="265"/>
      <c r="FF186" s="265"/>
      <c r="FG186" s="265"/>
      <c r="FH186" s="265"/>
      <c r="FI186" s="265"/>
      <c r="FJ186" s="265"/>
      <c r="FK186" s="265"/>
      <c r="FL186" s="265"/>
      <c r="FM186" s="265"/>
      <c r="FN186" s="265"/>
      <c r="FO186" s="265"/>
      <c r="FP186" s="265"/>
      <c r="FQ186" s="265"/>
      <c r="FR186" s="265"/>
      <c r="FS186" s="265"/>
      <c r="FT186" s="265"/>
      <c r="FU186" s="265"/>
      <c r="FV186" s="265"/>
      <c r="FW186" s="265"/>
      <c r="FX186" s="265"/>
      <c r="FY186" s="265"/>
      <c r="FZ186" s="265"/>
      <c r="GA186" s="265"/>
      <c r="GB186" s="265"/>
      <c r="GC186" s="265"/>
      <c r="GD186" s="265"/>
      <c r="GE186" s="265"/>
      <c r="GF186" s="265"/>
      <c r="GG186" s="265"/>
      <c r="GH186" s="265"/>
      <c r="GI186" s="265"/>
      <c r="GJ186" s="265"/>
      <c r="GK186" s="265"/>
      <c r="GL186" s="265"/>
      <c r="GM186" s="265"/>
      <c r="GN186" s="265"/>
      <c r="GO186" s="265"/>
      <c r="GP186" s="265"/>
      <c r="GQ186" s="265"/>
      <c r="GR186" s="265"/>
      <c r="GS186" s="265"/>
      <c r="GT186" s="265"/>
      <c r="GU186" s="265"/>
      <c r="GV186" s="265"/>
      <c r="GW186" s="265"/>
      <c r="GX186" s="265"/>
      <c r="GY186" s="265"/>
      <c r="GZ186" s="265"/>
      <c r="HA186" s="265"/>
      <c r="HB186" s="265"/>
      <c r="HC186" s="265"/>
      <c r="HD186" s="265"/>
      <c r="HE186" s="265"/>
      <c r="HF186" s="265"/>
      <c r="HG186" s="265"/>
      <c r="HH186" s="265"/>
      <c r="HI186" s="265"/>
      <c r="HJ186" s="265"/>
      <c r="HK186" s="265"/>
      <c r="HL186" s="265"/>
      <c r="HM186" s="265"/>
      <c r="HN186" s="265"/>
      <c r="HO186" s="265"/>
      <c r="HP186" s="265"/>
      <c r="HQ186" s="265"/>
      <c r="HR186" s="265"/>
      <c r="HS186" s="265"/>
      <c r="HT186" s="265"/>
      <c r="HU186" s="265"/>
      <c r="HV186" s="265"/>
      <c r="HW186" s="265"/>
      <c r="HX186" s="265"/>
      <c r="HY186" s="265"/>
      <c r="HZ186" s="265"/>
      <c r="IA186" s="265"/>
      <c r="IB186" s="265"/>
      <c r="IC186" s="265"/>
      <c r="ID186" s="265"/>
      <c r="IE186" s="265"/>
      <c r="IF186" s="265"/>
      <c r="IG186" s="265"/>
      <c r="IH186" s="265"/>
      <c r="II186" s="265"/>
      <c r="IJ186" s="265"/>
      <c r="IK186" s="265"/>
      <c r="IL186" s="265"/>
      <c r="IM186" s="265"/>
      <c r="IN186" s="265"/>
      <c r="IO186" s="265"/>
      <c r="IP186" s="265"/>
      <c r="IQ186" s="265"/>
      <c r="IR186" s="265"/>
      <c r="IS186" s="265"/>
      <c r="IT186" s="265"/>
      <c r="IU186" s="265"/>
      <c r="IV186" s="265"/>
    </row>
    <row r="187" spans="4:256" s="270" customFormat="1" ht="15" customHeight="1">
      <c r="D187" s="461"/>
      <c r="E187" s="461"/>
      <c r="F187" s="461"/>
      <c r="G187" s="267"/>
      <c r="H187" s="267"/>
      <c r="I187" s="265"/>
      <c r="J187" s="266"/>
      <c r="K187" s="265"/>
      <c r="L187" s="265"/>
      <c r="M187" s="266"/>
      <c r="N187" s="265"/>
      <c r="O187" s="265"/>
      <c r="P187" s="265"/>
      <c r="Q187" s="265"/>
      <c r="R187" s="265"/>
      <c r="S187" s="265"/>
      <c r="T187" s="265"/>
      <c r="U187" s="265"/>
      <c r="V187" s="265"/>
      <c r="W187" s="265"/>
      <c r="X187" s="265"/>
      <c r="Y187" s="265"/>
      <c r="Z187" s="265"/>
      <c r="AA187" s="265"/>
      <c r="AB187" s="265"/>
      <c r="AC187" s="265"/>
      <c r="AD187" s="265"/>
      <c r="AE187" s="265"/>
      <c r="AF187" s="265"/>
      <c r="AG187" s="265"/>
      <c r="AH187" s="265"/>
      <c r="AI187" s="265"/>
      <c r="AJ187" s="265"/>
      <c r="AK187" s="265"/>
      <c r="AL187" s="265"/>
      <c r="AM187" s="265"/>
      <c r="AN187" s="265"/>
      <c r="AO187" s="265"/>
      <c r="AP187" s="265"/>
      <c r="AQ187" s="265"/>
      <c r="AR187" s="265"/>
      <c r="AS187" s="265"/>
      <c r="AT187" s="265"/>
      <c r="AU187" s="265"/>
      <c r="AV187" s="265"/>
      <c r="AW187" s="265"/>
      <c r="AX187" s="265"/>
      <c r="AY187" s="265"/>
      <c r="AZ187" s="265"/>
      <c r="BA187" s="265"/>
      <c r="BB187" s="265"/>
      <c r="BC187" s="265"/>
      <c r="BD187" s="265"/>
      <c r="BE187" s="265"/>
      <c r="BF187" s="265"/>
      <c r="BG187" s="265"/>
      <c r="BH187" s="265"/>
      <c r="BI187" s="265"/>
      <c r="BJ187" s="265"/>
      <c r="BK187" s="265"/>
      <c r="BL187" s="265"/>
      <c r="BM187" s="265"/>
      <c r="BN187" s="265"/>
      <c r="BO187" s="265"/>
      <c r="BP187" s="265"/>
      <c r="BQ187" s="265"/>
      <c r="BR187" s="265"/>
      <c r="BS187" s="265"/>
      <c r="BT187" s="265"/>
      <c r="BU187" s="265"/>
      <c r="BV187" s="265"/>
      <c r="BW187" s="265"/>
      <c r="BX187" s="265"/>
      <c r="BY187" s="265"/>
      <c r="BZ187" s="265"/>
      <c r="CA187" s="265"/>
      <c r="CB187" s="265"/>
      <c r="CC187" s="265"/>
      <c r="CD187" s="265"/>
      <c r="CE187" s="265"/>
      <c r="CF187" s="265"/>
      <c r="CG187" s="265"/>
      <c r="CH187" s="265"/>
      <c r="CI187" s="265"/>
      <c r="CJ187" s="265"/>
      <c r="CK187" s="265"/>
      <c r="CL187" s="265"/>
      <c r="CM187" s="265"/>
      <c r="CN187" s="265"/>
      <c r="CO187" s="265"/>
      <c r="CP187" s="265"/>
      <c r="CQ187" s="265"/>
      <c r="CR187" s="265"/>
      <c r="CS187" s="265"/>
      <c r="CT187" s="265"/>
      <c r="CU187" s="265"/>
      <c r="CV187" s="265"/>
      <c r="CW187" s="265"/>
      <c r="CX187" s="265"/>
      <c r="CY187" s="265"/>
      <c r="CZ187" s="265"/>
      <c r="DA187" s="265"/>
      <c r="DB187" s="265"/>
      <c r="DC187" s="265"/>
      <c r="DD187" s="265"/>
      <c r="DE187" s="265"/>
      <c r="DF187" s="265"/>
      <c r="DG187" s="265"/>
      <c r="DH187" s="265"/>
      <c r="DI187" s="265"/>
      <c r="DJ187" s="265"/>
      <c r="DK187" s="265"/>
      <c r="DL187" s="265"/>
      <c r="DM187" s="265"/>
      <c r="DN187" s="265"/>
      <c r="DO187" s="265"/>
      <c r="DP187" s="265"/>
      <c r="DQ187" s="265"/>
      <c r="DR187" s="265"/>
      <c r="DS187" s="265"/>
      <c r="DT187" s="265"/>
      <c r="DU187" s="265"/>
      <c r="DV187" s="265"/>
      <c r="DW187" s="265"/>
      <c r="DX187" s="265"/>
      <c r="DY187" s="265"/>
      <c r="DZ187" s="265"/>
      <c r="EA187" s="265"/>
      <c r="EB187" s="265"/>
      <c r="EC187" s="265"/>
      <c r="ED187" s="265"/>
      <c r="EE187" s="265"/>
      <c r="EF187" s="265"/>
      <c r="EG187" s="265"/>
      <c r="EH187" s="265"/>
      <c r="EI187" s="265"/>
      <c r="EJ187" s="265"/>
      <c r="EK187" s="265"/>
      <c r="EL187" s="265"/>
      <c r="EM187" s="265"/>
      <c r="EN187" s="265"/>
      <c r="EO187" s="265"/>
      <c r="EP187" s="265"/>
      <c r="EQ187" s="265"/>
      <c r="ER187" s="265"/>
      <c r="ES187" s="265"/>
      <c r="ET187" s="265"/>
      <c r="EU187" s="265"/>
      <c r="EV187" s="265"/>
      <c r="EW187" s="265"/>
      <c r="EX187" s="265"/>
      <c r="EY187" s="265"/>
      <c r="EZ187" s="265"/>
      <c r="FA187" s="265"/>
      <c r="FB187" s="265"/>
      <c r="FC187" s="265"/>
      <c r="FD187" s="265"/>
      <c r="FE187" s="265"/>
      <c r="FF187" s="265"/>
      <c r="FG187" s="265"/>
      <c r="FH187" s="265"/>
      <c r="FI187" s="265"/>
      <c r="FJ187" s="265"/>
      <c r="FK187" s="265"/>
      <c r="FL187" s="265"/>
      <c r="FM187" s="265"/>
      <c r="FN187" s="265"/>
      <c r="FO187" s="265"/>
      <c r="FP187" s="265"/>
      <c r="FQ187" s="265"/>
      <c r="FR187" s="265"/>
      <c r="FS187" s="265"/>
      <c r="FT187" s="265"/>
      <c r="FU187" s="265"/>
      <c r="FV187" s="265"/>
      <c r="FW187" s="265"/>
      <c r="FX187" s="265"/>
      <c r="FY187" s="265"/>
      <c r="FZ187" s="265"/>
      <c r="GA187" s="265"/>
      <c r="GB187" s="265"/>
      <c r="GC187" s="265"/>
      <c r="GD187" s="265"/>
      <c r="GE187" s="265"/>
      <c r="GF187" s="265"/>
      <c r="GG187" s="265"/>
      <c r="GH187" s="265"/>
      <c r="GI187" s="265"/>
      <c r="GJ187" s="265"/>
      <c r="GK187" s="265"/>
      <c r="GL187" s="265"/>
      <c r="GM187" s="265"/>
      <c r="GN187" s="265"/>
      <c r="GO187" s="265"/>
      <c r="GP187" s="265"/>
      <c r="GQ187" s="265"/>
      <c r="GR187" s="265"/>
      <c r="GS187" s="265"/>
      <c r="GT187" s="265"/>
      <c r="GU187" s="265"/>
      <c r="GV187" s="265"/>
      <c r="GW187" s="265"/>
      <c r="GX187" s="265"/>
      <c r="GY187" s="265"/>
      <c r="GZ187" s="265"/>
      <c r="HA187" s="265"/>
      <c r="HB187" s="265"/>
      <c r="HC187" s="265"/>
      <c r="HD187" s="265"/>
      <c r="HE187" s="265"/>
      <c r="HF187" s="265"/>
      <c r="HG187" s="265"/>
      <c r="HH187" s="265"/>
      <c r="HI187" s="265"/>
      <c r="HJ187" s="265"/>
      <c r="HK187" s="265"/>
      <c r="HL187" s="265"/>
      <c r="HM187" s="265"/>
      <c r="HN187" s="265"/>
      <c r="HO187" s="265"/>
      <c r="HP187" s="265"/>
      <c r="HQ187" s="265"/>
      <c r="HR187" s="265"/>
      <c r="HS187" s="265"/>
      <c r="HT187" s="265"/>
      <c r="HU187" s="265"/>
      <c r="HV187" s="265"/>
      <c r="HW187" s="265"/>
      <c r="HX187" s="265"/>
      <c r="HY187" s="265"/>
      <c r="HZ187" s="265"/>
      <c r="IA187" s="265"/>
      <c r="IB187" s="265"/>
      <c r="IC187" s="265"/>
      <c r="ID187" s="265"/>
      <c r="IE187" s="265"/>
      <c r="IF187" s="265"/>
      <c r="IG187" s="265"/>
      <c r="IH187" s="265"/>
      <c r="II187" s="265"/>
      <c r="IJ187" s="265"/>
      <c r="IK187" s="265"/>
      <c r="IL187" s="265"/>
      <c r="IM187" s="265"/>
      <c r="IN187" s="265"/>
      <c r="IO187" s="265"/>
      <c r="IP187" s="265"/>
      <c r="IQ187" s="265"/>
      <c r="IR187" s="265"/>
      <c r="IS187" s="265"/>
      <c r="IT187" s="265"/>
      <c r="IU187" s="265"/>
      <c r="IV187" s="265"/>
    </row>
    <row r="188" spans="4:256" s="270" customFormat="1" ht="15" customHeight="1">
      <c r="D188" s="461"/>
      <c r="E188" s="461"/>
      <c r="F188" s="461"/>
      <c r="G188" s="267"/>
      <c r="H188" s="267"/>
      <c r="I188" s="265"/>
      <c r="J188" s="266"/>
      <c r="K188" s="265"/>
      <c r="L188" s="265"/>
      <c r="M188" s="266"/>
      <c r="N188" s="265"/>
      <c r="O188" s="265"/>
      <c r="P188" s="265"/>
      <c r="Q188" s="265"/>
      <c r="R188" s="265"/>
      <c r="S188" s="265"/>
      <c r="T188" s="265"/>
      <c r="U188" s="265"/>
      <c r="V188" s="265"/>
      <c r="W188" s="265"/>
      <c r="X188" s="265"/>
      <c r="Y188" s="265"/>
      <c r="Z188" s="265"/>
      <c r="AA188" s="265"/>
      <c r="AB188" s="265"/>
      <c r="AC188" s="265"/>
      <c r="AD188" s="265"/>
      <c r="AE188" s="265"/>
      <c r="AF188" s="265"/>
      <c r="AG188" s="265"/>
      <c r="AH188" s="265"/>
      <c r="AI188" s="265"/>
      <c r="AJ188" s="265"/>
      <c r="AK188" s="265"/>
      <c r="AL188" s="265"/>
      <c r="AM188" s="265"/>
      <c r="AN188" s="265"/>
      <c r="AO188" s="265"/>
      <c r="AP188" s="265"/>
      <c r="AQ188" s="265"/>
      <c r="AR188" s="265"/>
      <c r="AS188" s="265"/>
      <c r="AT188" s="265"/>
      <c r="AU188" s="265"/>
      <c r="AV188" s="265"/>
      <c r="AW188" s="265"/>
      <c r="AX188" s="265"/>
      <c r="AY188" s="265"/>
      <c r="AZ188" s="265"/>
      <c r="BA188" s="265"/>
      <c r="BB188" s="265"/>
      <c r="BC188" s="265"/>
      <c r="BD188" s="265"/>
      <c r="BE188" s="265"/>
      <c r="BF188" s="265"/>
      <c r="BG188" s="265"/>
      <c r="BH188" s="265"/>
      <c r="BI188" s="265"/>
      <c r="BJ188" s="265"/>
      <c r="BK188" s="265"/>
      <c r="BL188" s="265"/>
      <c r="BM188" s="265"/>
      <c r="BN188" s="265"/>
      <c r="BO188" s="265"/>
      <c r="BP188" s="265"/>
      <c r="BQ188" s="265"/>
      <c r="BR188" s="265"/>
      <c r="BS188" s="265"/>
      <c r="BT188" s="265"/>
      <c r="BU188" s="265"/>
      <c r="BV188" s="265"/>
      <c r="BW188" s="265"/>
      <c r="BX188" s="265"/>
      <c r="BY188" s="265"/>
      <c r="BZ188" s="265"/>
      <c r="CA188" s="265"/>
      <c r="CB188" s="265"/>
      <c r="CC188" s="265"/>
      <c r="CD188" s="265"/>
      <c r="CE188" s="265"/>
      <c r="CF188" s="265"/>
      <c r="CG188" s="265"/>
      <c r="CH188" s="265"/>
      <c r="CI188" s="265"/>
      <c r="CJ188" s="265"/>
      <c r="CK188" s="265"/>
      <c r="CL188" s="265"/>
      <c r="CM188" s="265"/>
      <c r="CN188" s="265"/>
      <c r="CO188" s="265"/>
      <c r="CP188" s="265"/>
      <c r="CQ188" s="265"/>
      <c r="CR188" s="265"/>
      <c r="CS188" s="265"/>
      <c r="CT188" s="265"/>
      <c r="CU188" s="265"/>
      <c r="CV188" s="265"/>
      <c r="CW188" s="265"/>
      <c r="CX188" s="265"/>
      <c r="CY188" s="265"/>
      <c r="CZ188" s="265"/>
      <c r="DA188" s="265"/>
      <c r="DB188" s="265"/>
      <c r="DC188" s="265"/>
      <c r="DD188" s="265"/>
      <c r="DE188" s="265"/>
      <c r="DF188" s="265"/>
      <c r="DG188" s="265"/>
      <c r="DH188" s="265"/>
      <c r="DI188" s="265"/>
      <c r="DJ188" s="265"/>
      <c r="DK188" s="265"/>
      <c r="DL188" s="265"/>
      <c r="DM188" s="265"/>
      <c r="DN188" s="265"/>
      <c r="DO188" s="265"/>
      <c r="DP188" s="265"/>
      <c r="DQ188" s="265"/>
      <c r="DR188" s="265"/>
      <c r="DS188" s="265"/>
      <c r="DT188" s="265"/>
      <c r="DU188" s="265"/>
      <c r="DV188" s="265"/>
      <c r="DW188" s="265"/>
      <c r="DX188" s="265"/>
      <c r="DY188" s="265"/>
      <c r="DZ188" s="265"/>
      <c r="EA188" s="265"/>
      <c r="EB188" s="265"/>
      <c r="EC188" s="265"/>
      <c r="ED188" s="265"/>
      <c r="EE188" s="265"/>
      <c r="EF188" s="265"/>
      <c r="EG188" s="265"/>
      <c r="EH188" s="265"/>
      <c r="EI188" s="265"/>
      <c r="EJ188" s="265"/>
      <c r="EK188" s="265"/>
      <c r="EL188" s="265"/>
      <c r="EM188" s="265"/>
      <c r="EN188" s="265"/>
      <c r="EO188" s="265"/>
      <c r="EP188" s="265"/>
      <c r="EQ188" s="265"/>
      <c r="ER188" s="265"/>
      <c r="ES188" s="265"/>
      <c r="ET188" s="265"/>
      <c r="EU188" s="265"/>
      <c r="EV188" s="265"/>
      <c r="EW188" s="265"/>
      <c r="EX188" s="265"/>
      <c r="EY188" s="265"/>
      <c r="EZ188" s="265"/>
      <c r="FA188" s="265"/>
      <c r="FB188" s="265"/>
      <c r="FC188" s="265"/>
      <c r="FD188" s="265"/>
      <c r="FE188" s="265"/>
      <c r="FF188" s="265"/>
      <c r="FG188" s="265"/>
      <c r="FH188" s="265"/>
      <c r="FI188" s="265"/>
      <c r="FJ188" s="265"/>
      <c r="FK188" s="265"/>
      <c r="FL188" s="265"/>
      <c r="FM188" s="265"/>
      <c r="FN188" s="265"/>
      <c r="FO188" s="265"/>
      <c r="FP188" s="265"/>
      <c r="FQ188" s="265"/>
      <c r="FR188" s="265"/>
      <c r="FS188" s="265"/>
      <c r="FT188" s="265"/>
      <c r="FU188" s="265"/>
      <c r="FV188" s="265"/>
      <c r="FW188" s="265"/>
      <c r="FX188" s="265"/>
      <c r="FY188" s="265"/>
      <c r="FZ188" s="265"/>
      <c r="GA188" s="265"/>
      <c r="GB188" s="265"/>
      <c r="GC188" s="265"/>
      <c r="GD188" s="265"/>
      <c r="GE188" s="265"/>
      <c r="GF188" s="265"/>
      <c r="GG188" s="265"/>
      <c r="GH188" s="265"/>
      <c r="GI188" s="265"/>
      <c r="GJ188" s="265"/>
      <c r="GK188" s="265"/>
      <c r="GL188" s="265"/>
      <c r="GM188" s="265"/>
      <c r="GN188" s="265"/>
      <c r="GO188" s="265"/>
      <c r="GP188" s="265"/>
      <c r="GQ188" s="265"/>
      <c r="GR188" s="265"/>
      <c r="GS188" s="265"/>
      <c r="GT188" s="265"/>
      <c r="GU188" s="265"/>
      <c r="GV188" s="265"/>
      <c r="GW188" s="265"/>
      <c r="GX188" s="265"/>
      <c r="GY188" s="265"/>
      <c r="GZ188" s="265"/>
      <c r="HA188" s="265"/>
      <c r="HB188" s="265"/>
      <c r="HC188" s="265"/>
      <c r="HD188" s="265"/>
      <c r="HE188" s="265"/>
      <c r="HF188" s="265"/>
      <c r="HG188" s="265"/>
      <c r="HH188" s="265"/>
      <c r="HI188" s="265"/>
      <c r="HJ188" s="265"/>
      <c r="HK188" s="265"/>
      <c r="HL188" s="265"/>
      <c r="HM188" s="265"/>
      <c r="HN188" s="265"/>
      <c r="HO188" s="265"/>
      <c r="HP188" s="265"/>
      <c r="HQ188" s="265"/>
      <c r="HR188" s="265"/>
      <c r="HS188" s="265"/>
      <c r="HT188" s="265"/>
      <c r="HU188" s="265"/>
      <c r="HV188" s="265"/>
      <c r="HW188" s="265"/>
      <c r="HX188" s="265"/>
      <c r="HY188" s="265"/>
      <c r="HZ188" s="265"/>
      <c r="IA188" s="265"/>
      <c r="IB188" s="265"/>
      <c r="IC188" s="265"/>
      <c r="ID188" s="265"/>
      <c r="IE188" s="265"/>
      <c r="IF188" s="265"/>
      <c r="IG188" s="265"/>
      <c r="IH188" s="265"/>
      <c r="II188" s="265"/>
      <c r="IJ188" s="265"/>
      <c r="IK188" s="265"/>
      <c r="IL188" s="265"/>
      <c r="IM188" s="265"/>
      <c r="IN188" s="265"/>
      <c r="IO188" s="265"/>
      <c r="IP188" s="265"/>
      <c r="IQ188" s="265"/>
      <c r="IR188" s="265"/>
      <c r="IS188" s="265"/>
      <c r="IT188" s="265"/>
      <c r="IU188" s="265"/>
      <c r="IV188" s="265"/>
    </row>
    <row r="189" spans="4:256" s="270" customFormat="1" ht="15" customHeight="1">
      <c r="D189" s="461"/>
      <c r="E189" s="461"/>
      <c r="F189" s="461"/>
      <c r="G189" s="267"/>
      <c r="H189" s="267"/>
      <c r="I189" s="265"/>
      <c r="J189" s="266"/>
      <c r="K189" s="265"/>
      <c r="L189" s="265"/>
      <c r="M189" s="266"/>
      <c r="N189" s="265"/>
      <c r="O189" s="265"/>
      <c r="P189" s="265"/>
      <c r="Q189" s="265"/>
      <c r="R189" s="265"/>
      <c r="S189" s="265"/>
      <c r="T189" s="265"/>
      <c r="U189" s="265"/>
      <c r="V189" s="265"/>
      <c r="W189" s="265"/>
      <c r="X189" s="265"/>
      <c r="Y189" s="265"/>
      <c r="Z189" s="265"/>
      <c r="AA189" s="265"/>
      <c r="AB189" s="265"/>
      <c r="AC189" s="265"/>
      <c r="AD189" s="265"/>
      <c r="AE189" s="265"/>
      <c r="AF189" s="265"/>
      <c r="AG189" s="265"/>
      <c r="AH189" s="265"/>
      <c r="AI189" s="265"/>
      <c r="AJ189" s="265"/>
      <c r="AK189" s="265"/>
      <c r="AL189" s="265"/>
      <c r="AM189" s="265"/>
      <c r="AN189" s="265"/>
      <c r="AO189" s="265"/>
      <c r="AP189" s="265"/>
      <c r="AQ189" s="265"/>
      <c r="AR189" s="265"/>
      <c r="AS189" s="265"/>
      <c r="AT189" s="265"/>
      <c r="AU189" s="265"/>
      <c r="AV189" s="265"/>
      <c r="AW189" s="265"/>
      <c r="AX189" s="265"/>
      <c r="AY189" s="265"/>
      <c r="AZ189" s="265"/>
      <c r="BA189" s="265"/>
      <c r="BB189" s="265"/>
      <c r="BC189" s="265"/>
      <c r="BD189" s="265"/>
      <c r="BE189" s="265"/>
      <c r="BF189" s="265"/>
      <c r="BG189" s="265"/>
      <c r="BH189" s="265"/>
      <c r="BI189" s="265"/>
      <c r="BJ189" s="265"/>
      <c r="BK189" s="265"/>
      <c r="BL189" s="265"/>
      <c r="BM189" s="265"/>
      <c r="BN189" s="265"/>
      <c r="BO189" s="265"/>
      <c r="BP189" s="265"/>
      <c r="BQ189" s="265"/>
      <c r="BR189" s="265"/>
      <c r="BS189" s="265"/>
      <c r="BT189" s="265"/>
      <c r="BU189" s="265"/>
      <c r="BV189" s="265"/>
      <c r="BW189" s="265"/>
      <c r="BX189" s="265"/>
      <c r="BY189" s="265"/>
      <c r="BZ189" s="265"/>
      <c r="CA189" s="265"/>
      <c r="CB189" s="265"/>
      <c r="CC189" s="265"/>
      <c r="CD189" s="265"/>
      <c r="CE189" s="265"/>
      <c r="CF189" s="265"/>
      <c r="CG189" s="265"/>
      <c r="CH189" s="265"/>
      <c r="CI189" s="265"/>
      <c r="CJ189" s="265"/>
      <c r="CK189" s="265"/>
      <c r="CL189" s="265"/>
      <c r="CM189" s="265"/>
      <c r="CN189" s="265"/>
      <c r="CO189" s="265"/>
      <c r="CP189" s="265"/>
      <c r="CQ189" s="265"/>
      <c r="CR189" s="265"/>
      <c r="CS189" s="265"/>
      <c r="CT189" s="265"/>
      <c r="CU189" s="265"/>
      <c r="CV189" s="265"/>
      <c r="CW189" s="265"/>
      <c r="CX189" s="265"/>
      <c r="CY189" s="265"/>
      <c r="CZ189" s="265"/>
      <c r="DA189" s="265"/>
      <c r="DB189" s="265"/>
      <c r="DC189" s="265"/>
      <c r="DD189" s="265"/>
      <c r="DE189" s="265"/>
      <c r="DF189" s="265"/>
      <c r="DG189" s="265"/>
      <c r="DH189" s="265"/>
      <c r="DI189" s="265"/>
      <c r="DJ189" s="265"/>
      <c r="DK189" s="265"/>
      <c r="DL189" s="265"/>
      <c r="DM189" s="265"/>
      <c r="DN189" s="265"/>
      <c r="DO189" s="265"/>
      <c r="DP189" s="265"/>
      <c r="DQ189" s="265"/>
      <c r="DR189" s="265"/>
      <c r="DS189" s="265"/>
      <c r="DT189" s="265"/>
      <c r="DU189" s="265"/>
      <c r="DV189" s="265"/>
      <c r="DW189" s="265"/>
      <c r="DX189" s="265"/>
      <c r="DY189" s="265"/>
      <c r="DZ189" s="265"/>
      <c r="EA189" s="265"/>
      <c r="EB189" s="265"/>
      <c r="EC189" s="265"/>
      <c r="ED189" s="265"/>
      <c r="EE189" s="265"/>
      <c r="EF189" s="265"/>
      <c r="EG189" s="265"/>
      <c r="EH189" s="265"/>
      <c r="EI189" s="265"/>
      <c r="EJ189" s="265"/>
      <c r="EK189" s="265"/>
      <c r="EL189" s="265"/>
      <c r="EM189" s="265"/>
      <c r="EN189" s="265"/>
      <c r="EO189" s="265"/>
      <c r="EP189" s="265"/>
      <c r="EQ189" s="265"/>
      <c r="ER189" s="265"/>
      <c r="ES189" s="265"/>
      <c r="ET189" s="265"/>
      <c r="EU189" s="265"/>
      <c r="EV189" s="265"/>
      <c r="EW189" s="265"/>
      <c r="EX189" s="265"/>
      <c r="EY189" s="265"/>
      <c r="EZ189" s="265"/>
      <c r="FA189" s="265"/>
      <c r="FB189" s="265"/>
      <c r="FC189" s="265"/>
      <c r="FD189" s="265"/>
      <c r="FE189" s="265"/>
      <c r="FF189" s="265"/>
      <c r="FG189" s="265"/>
      <c r="FH189" s="265"/>
      <c r="FI189" s="265"/>
      <c r="FJ189" s="265"/>
      <c r="FK189" s="265"/>
      <c r="FL189" s="265"/>
      <c r="FM189" s="265"/>
      <c r="FN189" s="265"/>
      <c r="FO189" s="265"/>
      <c r="FP189" s="265"/>
      <c r="FQ189" s="265"/>
      <c r="FR189" s="265"/>
      <c r="FS189" s="265"/>
      <c r="FT189" s="265"/>
      <c r="FU189" s="265"/>
      <c r="FV189" s="265"/>
      <c r="FW189" s="265"/>
      <c r="FX189" s="265"/>
      <c r="FY189" s="265"/>
      <c r="FZ189" s="265"/>
      <c r="GA189" s="265"/>
      <c r="GB189" s="265"/>
      <c r="GC189" s="265"/>
      <c r="GD189" s="265"/>
      <c r="GE189" s="265"/>
      <c r="GF189" s="265"/>
      <c r="GG189" s="265"/>
      <c r="GH189" s="265"/>
      <c r="GI189" s="265"/>
      <c r="GJ189" s="265"/>
      <c r="GK189" s="265"/>
      <c r="GL189" s="265"/>
      <c r="GM189" s="265"/>
      <c r="GN189" s="265"/>
      <c r="GO189" s="265"/>
      <c r="GP189" s="265"/>
      <c r="GQ189" s="265"/>
      <c r="GR189" s="265"/>
      <c r="GS189" s="265"/>
      <c r="GT189" s="265"/>
      <c r="GU189" s="265"/>
      <c r="GV189" s="265"/>
      <c r="GW189" s="265"/>
      <c r="GX189" s="265"/>
      <c r="GY189" s="265"/>
      <c r="GZ189" s="265"/>
      <c r="HA189" s="265"/>
      <c r="HB189" s="265"/>
      <c r="HC189" s="265"/>
      <c r="HD189" s="265"/>
      <c r="HE189" s="265"/>
      <c r="HF189" s="265"/>
      <c r="HG189" s="265"/>
      <c r="HH189" s="265"/>
      <c r="HI189" s="265"/>
      <c r="HJ189" s="265"/>
      <c r="HK189" s="265"/>
      <c r="HL189" s="265"/>
      <c r="HM189" s="265"/>
      <c r="HN189" s="265"/>
      <c r="HO189" s="265"/>
      <c r="HP189" s="265"/>
      <c r="HQ189" s="265"/>
      <c r="HR189" s="265"/>
      <c r="HS189" s="265"/>
      <c r="HT189" s="265"/>
      <c r="HU189" s="265"/>
      <c r="HV189" s="265"/>
      <c r="HW189" s="265"/>
      <c r="HX189" s="265"/>
      <c r="HY189" s="265"/>
      <c r="HZ189" s="265"/>
      <c r="IA189" s="265"/>
      <c r="IB189" s="265"/>
      <c r="IC189" s="265"/>
      <c r="ID189" s="265"/>
      <c r="IE189" s="265"/>
      <c r="IF189" s="265"/>
      <c r="IG189" s="265"/>
      <c r="IH189" s="265"/>
      <c r="II189" s="265"/>
      <c r="IJ189" s="265"/>
      <c r="IK189" s="265"/>
      <c r="IL189" s="265"/>
      <c r="IM189" s="265"/>
      <c r="IN189" s="265"/>
      <c r="IO189" s="265"/>
      <c r="IP189" s="265"/>
      <c r="IQ189" s="265"/>
      <c r="IR189" s="265"/>
      <c r="IS189" s="265"/>
      <c r="IT189" s="265"/>
      <c r="IU189" s="265"/>
      <c r="IV189" s="265"/>
    </row>
    <row r="190" spans="4:256" s="270" customFormat="1" ht="15" customHeight="1">
      <c r="D190" s="461"/>
      <c r="E190" s="461"/>
      <c r="F190" s="461"/>
      <c r="G190" s="267"/>
      <c r="H190" s="267"/>
      <c r="I190" s="265"/>
      <c r="J190" s="266"/>
      <c r="K190" s="265"/>
      <c r="L190" s="265"/>
      <c r="M190" s="266"/>
      <c r="N190" s="265"/>
      <c r="O190" s="265"/>
      <c r="P190" s="265"/>
      <c r="Q190" s="265"/>
      <c r="R190" s="265"/>
      <c r="S190" s="265"/>
      <c r="T190" s="265"/>
      <c r="U190" s="265"/>
      <c r="V190" s="265"/>
      <c r="W190" s="265"/>
      <c r="X190" s="265"/>
      <c r="Y190" s="265"/>
      <c r="Z190" s="265"/>
      <c r="AA190" s="265"/>
      <c r="AB190" s="265"/>
      <c r="AC190" s="265"/>
      <c r="AD190" s="265"/>
      <c r="AE190" s="265"/>
      <c r="AF190" s="265"/>
      <c r="AG190" s="265"/>
      <c r="AH190" s="265"/>
      <c r="AI190" s="265"/>
      <c r="AJ190" s="265"/>
      <c r="AK190" s="265"/>
      <c r="AL190" s="265"/>
      <c r="AM190" s="265"/>
      <c r="AN190" s="265"/>
      <c r="AO190" s="265"/>
      <c r="AP190" s="265"/>
      <c r="AQ190" s="265"/>
      <c r="AR190" s="265"/>
      <c r="AS190" s="265"/>
      <c r="AT190" s="265"/>
      <c r="AU190" s="265"/>
      <c r="AV190" s="265"/>
      <c r="AW190" s="265"/>
      <c r="AX190" s="265"/>
      <c r="AY190" s="265"/>
      <c r="AZ190" s="265"/>
      <c r="BA190" s="265"/>
      <c r="BB190" s="265"/>
      <c r="BC190" s="265"/>
      <c r="BD190" s="265"/>
      <c r="BE190" s="265"/>
      <c r="BF190" s="265"/>
      <c r="BG190" s="265"/>
      <c r="BH190" s="265"/>
      <c r="BI190" s="265"/>
      <c r="BJ190" s="265"/>
      <c r="BK190" s="265"/>
      <c r="BL190" s="265"/>
      <c r="BM190" s="265"/>
      <c r="BN190" s="265"/>
      <c r="BO190" s="265"/>
      <c r="BP190" s="265"/>
      <c r="BQ190" s="265"/>
      <c r="BR190" s="265"/>
      <c r="BS190" s="265"/>
      <c r="BT190" s="265"/>
      <c r="BU190" s="265"/>
      <c r="BV190" s="265"/>
      <c r="BW190" s="265"/>
      <c r="BX190" s="265"/>
      <c r="BY190" s="265"/>
      <c r="BZ190" s="265"/>
      <c r="CA190" s="265"/>
      <c r="CB190" s="265"/>
      <c r="CC190" s="265"/>
      <c r="CD190" s="265"/>
      <c r="CE190" s="265"/>
      <c r="CF190" s="265"/>
      <c r="CG190" s="265"/>
      <c r="CH190" s="265"/>
      <c r="CI190" s="265"/>
      <c r="CJ190" s="265"/>
      <c r="CK190" s="265"/>
      <c r="CL190" s="265"/>
      <c r="CM190" s="265"/>
      <c r="CN190" s="265"/>
      <c r="CO190" s="265"/>
      <c r="CP190" s="265"/>
      <c r="CQ190" s="265"/>
      <c r="CR190" s="265"/>
      <c r="CS190" s="265"/>
      <c r="CT190" s="265"/>
      <c r="CU190" s="265"/>
      <c r="CV190" s="265"/>
      <c r="CW190" s="265"/>
      <c r="CX190" s="265"/>
      <c r="CY190" s="265"/>
      <c r="CZ190" s="265"/>
      <c r="DA190" s="265"/>
      <c r="DB190" s="265"/>
      <c r="DC190" s="265"/>
      <c r="DD190" s="265"/>
      <c r="DE190" s="265"/>
      <c r="DF190" s="265"/>
      <c r="DG190" s="265"/>
      <c r="DH190" s="265"/>
      <c r="DI190" s="265"/>
      <c r="DJ190" s="265"/>
      <c r="DK190" s="265"/>
      <c r="DL190" s="265"/>
      <c r="DM190" s="265"/>
      <c r="DN190" s="265"/>
      <c r="DO190" s="265"/>
      <c r="DP190" s="265"/>
      <c r="DQ190" s="265"/>
      <c r="DR190" s="265"/>
      <c r="DS190" s="265"/>
      <c r="DT190" s="265"/>
      <c r="DU190" s="265"/>
      <c r="DV190" s="265"/>
      <c r="DW190" s="265"/>
      <c r="DX190" s="265"/>
      <c r="DY190" s="265"/>
      <c r="DZ190" s="265"/>
      <c r="EA190" s="265"/>
      <c r="EB190" s="265"/>
      <c r="EC190" s="265"/>
      <c r="ED190" s="265"/>
      <c r="EE190" s="265"/>
      <c r="EF190" s="265"/>
      <c r="EG190" s="265"/>
      <c r="EH190" s="265"/>
      <c r="EI190" s="265"/>
      <c r="EJ190" s="265"/>
      <c r="EK190" s="265"/>
      <c r="EL190" s="265"/>
      <c r="EM190" s="265"/>
      <c r="EN190" s="265"/>
      <c r="EO190" s="265"/>
      <c r="EP190" s="265"/>
      <c r="EQ190" s="265"/>
      <c r="ER190" s="265"/>
      <c r="ES190" s="265"/>
      <c r="ET190" s="265"/>
      <c r="EU190" s="265"/>
      <c r="EV190" s="265"/>
      <c r="EW190" s="265"/>
      <c r="EX190" s="265"/>
      <c r="EY190" s="265"/>
      <c r="EZ190" s="265"/>
      <c r="FA190" s="265"/>
      <c r="FB190" s="265"/>
      <c r="FC190" s="265"/>
      <c r="FD190" s="265"/>
      <c r="FE190" s="265"/>
      <c r="FF190" s="265"/>
      <c r="FG190" s="265"/>
      <c r="FH190" s="265"/>
      <c r="FI190" s="265"/>
      <c r="FJ190" s="265"/>
      <c r="FK190" s="265"/>
      <c r="FL190" s="265"/>
      <c r="FM190" s="265"/>
      <c r="FN190" s="265"/>
      <c r="FO190" s="265"/>
      <c r="FP190" s="265"/>
      <c r="FQ190" s="265"/>
      <c r="FR190" s="265"/>
      <c r="FS190" s="265"/>
      <c r="FT190" s="265"/>
      <c r="FU190" s="265"/>
      <c r="FV190" s="265"/>
      <c r="FW190" s="265"/>
      <c r="FX190" s="265"/>
      <c r="FY190" s="265"/>
      <c r="FZ190" s="265"/>
      <c r="GA190" s="265"/>
      <c r="GB190" s="265"/>
      <c r="GC190" s="265"/>
      <c r="GD190" s="265"/>
      <c r="GE190" s="265"/>
      <c r="GF190" s="265"/>
      <c r="GG190" s="265"/>
      <c r="GH190" s="265"/>
      <c r="GI190" s="265"/>
      <c r="GJ190" s="265"/>
      <c r="GK190" s="265"/>
      <c r="GL190" s="265"/>
      <c r="GM190" s="265"/>
      <c r="GN190" s="265"/>
      <c r="GO190" s="265"/>
      <c r="GP190" s="265"/>
      <c r="GQ190" s="265"/>
      <c r="GR190" s="265"/>
      <c r="GS190" s="265"/>
      <c r="GT190" s="265"/>
      <c r="GU190" s="265"/>
      <c r="GV190" s="265"/>
      <c r="GW190" s="265"/>
      <c r="GX190" s="265"/>
      <c r="GY190" s="265"/>
      <c r="GZ190" s="265"/>
      <c r="HA190" s="265"/>
      <c r="HB190" s="265"/>
      <c r="HC190" s="265"/>
      <c r="HD190" s="265"/>
      <c r="HE190" s="265"/>
      <c r="HF190" s="265"/>
      <c r="HG190" s="265"/>
      <c r="HH190" s="265"/>
      <c r="HI190" s="265"/>
      <c r="HJ190" s="265"/>
      <c r="HK190" s="265"/>
      <c r="HL190" s="265"/>
      <c r="HM190" s="265"/>
      <c r="HN190" s="265"/>
      <c r="HO190" s="265"/>
      <c r="HP190" s="265"/>
      <c r="HQ190" s="265"/>
      <c r="HR190" s="265"/>
      <c r="HS190" s="265"/>
      <c r="HT190" s="265"/>
      <c r="HU190" s="265"/>
      <c r="HV190" s="265"/>
      <c r="HW190" s="265"/>
      <c r="HX190" s="265"/>
      <c r="HY190" s="265"/>
      <c r="HZ190" s="265"/>
      <c r="IA190" s="265"/>
      <c r="IB190" s="265"/>
      <c r="IC190" s="265"/>
      <c r="ID190" s="265"/>
      <c r="IE190" s="265"/>
      <c r="IF190" s="265"/>
      <c r="IG190" s="265"/>
      <c r="IH190" s="265"/>
      <c r="II190" s="265"/>
      <c r="IJ190" s="265"/>
      <c r="IK190" s="265"/>
      <c r="IL190" s="265"/>
      <c r="IM190" s="265"/>
      <c r="IN190" s="265"/>
      <c r="IO190" s="265"/>
      <c r="IP190" s="265"/>
      <c r="IQ190" s="265"/>
      <c r="IR190" s="265"/>
      <c r="IS190" s="265"/>
      <c r="IT190" s="265"/>
      <c r="IU190" s="265"/>
      <c r="IV190" s="265"/>
    </row>
    <row r="191" spans="4:256" s="270" customFormat="1" ht="15" customHeight="1">
      <c r="D191" s="461"/>
      <c r="E191" s="461"/>
      <c r="F191" s="461"/>
      <c r="G191" s="267"/>
      <c r="H191" s="267"/>
      <c r="I191" s="265"/>
      <c r="J191" s="266"/>
      <c r="K191" s="265"/>
      <c r="L191" s="265"/>
      <c r="M191" s="266"/>
      <c r="N191" s="265"/>
      <c r="O191" s="265"/>
      <c r="P191" s="265"/>
      <c r="Q191" s="265"/>
      <c r="R191" s="265"/>
      <c r="S191" s="265"/>
      <c r="T191" s="265"/>
      <c r="U191" s="265"/>
      <c r="V191" s="265"/>
      <c r="W191" s="265"/>
      <c r="X191" s="265"/>
      <c r="Y191" s="265"/>
      <c r="Z191" s="265"/>
      <c r="AA191" s="265"/>
      <c r="AB191" s="265"/>
      <c r="AC191" s="265"/>
      <c r="AD191" s="265"/>
      <c r="AE191" s="265"/>
      <c r="AF191" s="265"/>
      <c r="AG191" s="265"/>
      <c r="AH191" s="265"/>
      <c r="AI191" s="265"/>
      <c r="AJ191" s="265"/>
      <c r="AK191" s="265"/>
      <c r="AL191" s="265"/>
      <c r="AM191" s="265"/>
      <c r="AN191" s="265"/>
      <c r="AO191" s="265"/>
      <c r="AP191" s="265"/>
      <c r="AQ191" s="265"/>
      <c r="AR191" s="265"/>
      <c r="AS191" s="265"/>
      <c r="AT191" s="265"/>
      <c r="AU191" s="265"/>
      <c r="AV191" s="265"/>
      <c r="AW191" s="265"/>
      <c r="AX191" s="265"/>
      <c r="AY191" s="265"/>
      <c r="AZ191" s="265"/>
      <c r="BA191" s="265"/>
      <c r="BB191" s="265"/>
      <c r="BC191" s="265"/>
      <c r="BD191" s="265"/>
      <c r="BE191" s="265"/>
      <c r="BF191" s="265"/>
      <c r="BG191" s="265"/>
      <c r="BH191" s="265"/>
      <c r="BI191" s="265"/>
      <c r="BJ191" s="265"/>
      <c r="BK191" s="265"/>
      <c r="BL191" s="265"/>
      <c r="BM191" s="265"/>
      <c r="BN191" s="265"/>
      <c r="BO191" s="265"/>
      <c r="BP191" s="265"/>
      <c r="BQ191" s="265"/>
      <c r="BR191" s="265"/>
      <c r="BS191" s="265"/>
      <c r="BT191" s="265"/>
      <c r="BU191" s="265"/>
      <c r="BV191" s="265"/>
      <c r="BW191" s="265"/>
      <c r="BX191" s="265"/>
      <c r="BY191" s="265"/>
      <c r="BZ191" s="265"/>
      <c r="CA191" s="265"/>
      <c r="CB191" s="265"/>
      <c r="CC191" s="265"/>
      <c r="CD191" s="265"/>
      <c r="CE191" s="265"/>
      <c r="CF191" s="265"/>
      <c r="CG191" s="265"/>
      <c r="CH191" s="265"/>
      <c r="CI191" s="265"/>
      <c r="CJ191" s="265"/>
      <c r="CK191" s="265"/>
      <c r="CL191" s="265"/>
      <c r="CM191" s="265"/>
      <c r="CN191" s="265"/>
      <c r="CO191" s="265"/>
      <c r="CP191" s="265"/>
      <c r="CQ191" s="265"/>
      <c r="CR191" s="265"/>
      <c r="CS191" s="265"/>
      <c r="CT191" s="265"/>
      <c r="CU191" s="265"/>
      <c r="CV191" s="265"/>
      <c r="CW191" s="265"/>
      <c r="CX191" s="265"/>
      <c r="CY191" s="265"/>
      <c r="CZ191" s="265"/>
      <c r="DA191" s="265"/>
      <c r="DB191" s="265"/>
      <c r="DC191" s="265"/>
      <c r="DD191" s="265"/>
      <c r="DE191" s="265"/>
      <c r="DF191" s="265"/>
      <c r="DG191" s="265"/>
      <c r="DH191" s="265"/>
      <c r="DI191" s="265"/>
      <c r="DJ191" s="265"/>
      <c r="DK191" s="265"/>
      <c r="DL191" s="265"/>
      <c r="DM191" s="265"/>
      <c r="DN191" s="265"/>
      <c r="DO191" s="265"/>
      <c r="DP191" s="265"/>
      <c r="DQ191" s="265"/>
      <c r="DR191" s="265"/>
      <c r="DS191" s="265"/>
      <c r="DT191" s="265"/>
      <c r="DU191" s="265"/>
      <c r="DV191" s="265"/>
      <c r="DW191" s="265"/>
      <c r="DX191" s="265"/>
      <c r="DY191" s="265"/>
      <c r="DZ191" s="265"/>
      <c r="EA191" s="265"/>
      <c r="EB191" s="265"/>
      <c r="EC191" s="265"/>
      <c r="ED191" s="265"/>
      <c r="EE191" s="265"/>
      <c r="EF191" s="265"/>
      <c r="EG191" s="265"/>
      <c r="EH191" s="265"/>
      <c r="EI191" s="265"/>
      <c r="EJ191" s="265"/>
      <c r="EK191" s="265"/>
      <c r="EL191" s="265"/>
      <c r="EM191" s="265"/>
      <c r="EN191" s="265"/>
      <c r="EO191" s="265"/>
      <c r="EP191" s="265"/>
      <c r="EQ191" s="265"/>
      <c r="ER191" s="265"/>
      <c r="ES191" s="265"/>
      <c r="ET191" s="265"/>
      <c r="EU191" s="265"/>
      <c r="EV191" s="265"/>
      <c r="EW191" s="265"/>
      <c r="EX191" s="265"/>
      <c r="EY191" s="265"/>
      <c r="EZ191" s="265"/>
      <c r="FA191" s="265"/>
      <c r="FB191" s="265"/>
      <c r="FC191" s="265"/>
      <c r="FD191" s="265"/>
      <c r="FE191" s="265"/>
      <c r="FF191" s="265"/>
      <c r="FG191" s="265"/>
      <c r="FH191" s="265"/>
      <c r="FI191" s="265"/>
      <c r="FJ191" s="265"/>
      <c r="FK191" s="265"/>
      <c r="FL191" s="265"/>
      <c r="FM191" s="265"/>
      <c r="FN191" s="265"/>
      <c r="FO191" s="265"/>
      <c r="FP191" s="265"/>
      <c r="FQ191" s="265"/>
      <c r="FR191" s="265"/>
      <c r="FS191" s="265"/>
      <c r="FT191" s="265"/>
      <c r="FU191" s="265"/>
      <c r="FV191" s="265"/>
      <c r="FW191" s="265"/>
      <c r="FX191" s="265"/>
      <c r="FY191" s="265"/>
      <c r="FZ191" s="265"/>
      <c r="GA191" s="265"/>
      <c r="GB191" s="265"/>
      <c r="GC191" s="265"/>
      <c r="GD191" s="265"/>
      <c r="GE191" s="265"/>
      <c r="GF191" s="265"/>
      <c r="GG191" s="265"/>
      <c r="GH191" s="265"/>
      <c r="GI191" s="265"/>
      <c r="GJ191" s="265"/>
      <c r="GK191" s="265"/>
      <c r="GL191" s="265"/>
      <c r="GM191" s="265"/>
      <c r="GN191" s="265"/>
      <c r="GO191" s="265"/>
      <c r="GP191" s="265"/>
      <c r="GQ191" s="265"/>
      <c r="GR191" s="265"/>
      <c r="GS191" s="265"/>
      <c r="GT191" s="265"/>
      <c r="GU191" s="265"/>
      <c r="GV191" s="265"/>
      <c r="GW191" s="265"/>
      <c r="GX191" s="265"/>
      <c r="GY191" s="265"/>
      <c r="GZ191" s="265"/>
      <c r="HA191" s="265"/>
      <c r="HB191" s="265"/>
      <c r="HC191" s="265"/>
      <c r="HD191" s="265"/>
      <c r="HE191" s="265"/>
      <c r="HF191" s="265"/>
      <c r="HG191" s="265"/>
      <c r="HH191" s="265"/>
      <c r="HI191" s="265"/>
      <c r="HJ191" s="265"/>
      <c r="HK191" s="265"/>
      <c r="HL191" s="265"/>
      <c r="HM191" s="265"/>
      <c r="HN191" s="265"/>
      <c r="HO191" s="265"/>
      <c r="HP191" s="265"/>
      <c r="HQ191" s="265"/>
      <c r="HR191" s="265"/>
      <c r="HS191" s="265"/>
      <c r="HT191" s="265"/>
      <c r="HU191" s="265"/>
      <c r="HV191" s="265"/>
      <c r="HW191" s="265"/>
      <c r="HX191" s="265"/>
      <c r="HY191" s="265"/>
      <c r="HZ191" s="265"/>
      <c r="IA191" s="265"/>
      <c r="IB191" s="265"/>
      <c r="IC191" s="265"/>
      <c r="ID191" s="265"/>
      <c r="IE191" s="265"/>
      <c r="IF191" s="265"/>
      <c r="IG191" s="265"/>
      <c r="IH191" s="265"/>
      <c r="II191" s="265"/>
      <c r="IJ191" s="265"/>
      <c r="IK191" s="265"/>
      <c r="IL191" s="265"/>
      <c r="IM191" s="265"/>
      <c r="IN191" s="265"/>
      <c r="IO191" s="265"/>
      <c r="IP191" s="265"/>
      <c r="IQ191" s="265"/>
      <c r="IR191" s="265"/>
      <c r="IS191" s="265"/>
      <c r="IT191" s="265"/>
      <c r="IU191" s="265"/>
      <c r="IV191" s="265"/>
    </row>
    <row r="192" spans="4:256" s="270" customFormat="1" ht="15" customHeight="1">
      <c r="D192" s="461"/>
      <c r="E192" s="461"/>
      <c r="F192" s="461"/>
      <c r="G192" s="267"/>
      <c r="H192" s="267"/>
      <c r="I192" s="265"/>
      <c r="J192" s="266"/>
      <c r="K192" s="265"/>
      <c r="L192" s="265"/>
      <c r="M192" s="266"/>
      <c r="N192" s="265"/>
      <c r="O192" s="265"/>
      <c r="P192" s="265"/>
      <c r="Q192" s="265"/>
      <c r="R192" s="265"/>
      <c r="S192" s="265"/>
      <c r="T192" s="265"/>
      <c r="U192" s="265"/>
      <c r="V192" s="265"/>
      <c r="W192" s="265"/>
      <c r="X192" s="265"/>
      <c r="Y192" s="265"/>
      <c r="Z192" s="265"/>
      <c r="AA192" s="265"/>
      <c r="AB192" s="265"/>
      <c r="AC192" s="265"/>
      <c r="AD192" s="265"/>
      <c r="AE192" s="265"/>
      <c r="AF192" s="265"/>
      <c r="AG192" s="265"/>
      <c r="AH192" s="265"/>
      <c r="AI192" s="265"/>
      <c r="AJ192" s="265"/>
      <c r="AK192" s="265"/>
      <c r="AL192" s="265"/>
      <c r="AM192" s="265"/>
      <c r="AN192" s="265"/>
      <c r="AO192" s="265"/>
      <c r="AP192" s="265"/>
      <c r="AQ192" s="265"/>
      <c r="AR192" s="265"/>
      <c r="AS192" s="265"/>
      <c r="AT192" s="265"/>
      <c r="AU192" s="265"/>
      <c r="AV192" s="265"/>
      <c r="AW192" s="265"/>
      <c r="AX192" s="265"/>
      <c r="AY192" s="265"/>
      <c r="AZ192" s="265"/>
      <c r="BA192" s="265"/>
      <c r="BB192" s="265"/>
      <c r="BC192" s="265"/>
      <c r="BD192" s="265"/>
      <c r="BE192" s="265"/>
      <c r="BF192" s="265"/>
      <c r="BG192" s="265"/>
      <c r="BH192" s="265"/>
      <c r="BI192" s="265"/>
      <c r="BJ192" s="265"/>
      <c r="BK192" s="265"/>
      <c r="BL192" s="265"/>
      <c r="BM192" s="265"/>
      <c r="BN192" s="265"/>
      <c r="BO192" s="265"/>
      <c r="BP192" s="265"/>
      <c r="BQ192" s="265"/>
      <c r="BR192" s="265"/>
      <c r="BS192" s="265"/>
      <c r="BT192" s="265"/>
      <c r="BU192" s="265"/>
      <c r="BV192" s="265"/>
      <c r="BW192" s="265"/>
      <c r="BX192" s="265"/>
      <c r="BY192" s="265"/>
      <c r="BZ192" s="265"/>
      <c r="CA192" s="265"/>
      <c r="CB192" s="265"/>
      <c r="CC192" s="265"/>
      <c r="CD192" s="265"/>
      <c r="CE192" s="265"/>
      <c r="CF192" s="265"/>
      <c r="CG192" s="265"/>
      <c r="CH192" s="265"/>
      <c r="CI192" s="265"/>
      <c r="CJ192" s="265"/>
      <c r="CK192" s="265"/>
      <c r="CL192" s="265"/>
      <c r="CM192" s="265"/>
      <c r="CN192" s="265"/>
      <c r="CO192" s="265"/>
      <c r="CP192" s="265"/>
      <c r="CQ192" s="265"/>
      <c r="CR192" s="265"/>
      <c r="CS192" s="265"/>
      <c r="CT192" s="265"/>
      <c r="CU192" s="265"/>
      <c r="CV192" s="265"/>
      <c r="CW192" s="265"/>
      <c r="CX192" s="265"/>
      <c r="CY192" s="265"/>
      <c r="CZ192" s="265"/>
      <c r="DA192" s="265"/>
      <c r="DB192" s="265"/>
      <c r="DC192" s="265"/>
      <c r="DD192" s="265"/>
      <c r="DE192" s="265"/>
      <c r="DF192" s="265"/>
      <c r="DG192" s="265"/>
      <c r="DH192" s="265"/>
      <c r="DI192" s="265"/>
      <c r="DJ192" s="265"/>
      <c r="DK192" s="265"/>
      <c r="DL192" s="265"/>
      <c r="DM192" s="265"/>
      <c r="DN192" s="265"/>
      <c r="DO192" s="265"/>
      <c r="DP192" s="265"/>
      <c r="DQ192" s="265"/>
      <c r="DR192" s="265"/>
      <c r="DS192" s="265"/>
      <c r="DT192" s="265"/>
      <c r="DU192" s="265"/>
      <c r="DV192" s="265"/>
      <c r="DW192" s="265"/>
      <c r="DX192" s="265"/>
      <c r="DY192" s="265"/>
      <c r="DZ192" s="265"/>
      <c r="EA192" s="265"/>
      <c r="EB192" s="265"/>
      <c r="EC192" s="265"/>
      <c r="ED192" s="265"/>
      <c r="EE192" s="265"/>
      <c r="EF192" s="265"/>
      <c r="EG192" s="265"/>
      <c r="EH192" s="265"/>
      <c r="EI192" s="265"/>
      <c r="EJ192" s="265"/>
      <c r="EK192" s="265"/>
      <c r="EL192" s="265"/>
      <c r="EM192" s="265"/>
      <c r="EN192" s="265"/>
      <c r="EO192" s="265"/>
      <c r="EP192" s="265"/>
      <c r="EQ192" s="265"/>
      <c r="ER192" s="265"/>
      <c r="ES192" s="265"/>
      <c r="ET192" s="265"/>
      <c r="EU192" s="265"/>
      <c r="EV192" s="265"/>
      <c r="EW192" s="265"/>
      <c r="EX192" s="265"/>
      <c r="EY192" s="265"/>
      <c r="EZ192" s="265"/>
      <c r="FA192" s="265"/>
      <c r="FB192" s="265"/>
      <c r="FC192" s="265"/>
      <c r="FD192" s="265"/>
      <c r="FE192" s="265"/>
      <c r="FF192" s="265"/>
      <c r="FG192" s="265"/>
      <c r="FH192" s="265"/>
      <c r="FI192" s="265"/>
      <c r="FJ192" s="265"/>
      <c r="FK192" s="265"/>
      <c r="FL192" s="265"/>
      <c r="FM192" s="265"/>
      <c r="FN192" s="265"/>
      <c r="FO192" s="265"/>
      <c r="FP192" s="265"/>
      <c r="FQ192" s="265"/>
      <c r="FR192" s="265"/>
      <c r="FS192" s="265"/>
      <c r="FT192" s="265"/>
      <c r="FU192" s="265"/>
      <c r="FV192" s="265"/>
      <c r="FW192" s="265"/>
      <c r="FX192" s="265"/>
      <c r="FY192" s="265"/>
      <c r="FZ192" s="265"/>
      <c r="GA192" s="265"/>
      <c r="GB192" s="265"/>
      <c r="GC192" s="265"/>
      <c r="GD192" s="265"/>
      <c r="GE192" s="265"/>
      <c r="GF192" s="265"/>
      <c r="GG192" s="265"/>
      <c r="GH192" s="265"/>
      <c r="GI192" s="265"/>
      <c r="GJ192" s="265"/>
      <c r="GK192" s="265"/>
      <c r="GL192" s="265"/>
      <c r="GM192" s="265"/>
      <c r="GN192" s="265"/>
      <c r="GO192" s="265"/>
      <c r="GP192" s="265"/>
      <c r="GQ192" s="265"/>
      <c r="GR192" s="265"/>
      <c r="GS192" s="265"/>
      <c r="GT192" s="265"/>
      <c r="GU192" s="265"/>
      <c r="GV192" s="265"/>
      <c r="GW192" s="265"/>
      <c r="GX192" s="265"/>
      <c r="GY192" s="265"/>
      <c r="GZ192" s="265"/>
      <c r="HA192" s="265"/>
      <c r="HB192" s="265"/>
      <c r="HC192" s="265"/>
      <c r="HD192" s="265"/>
      <c r="HE192" s="265"/>
      <c r="HF192" s="265"/>
      <c r="HG192" s="265"/>
      <c r="HH192" s="265"/>
      <c r="HI192" s="265"/>
      <c r="HJ192" s="265"/>
      <c r="HK192" s="265"/>
      <c r="HL192" s="265"/>
      <c r="HM192" s="265"/>
      <c r="HN192" s="265"/>
      <c r="HO192" s="265"/>
      <c r="HP192" s="265"/>
      <c r="HQ192" s="265"/>
      <c r="HR192" s="265"/>
      <c r="HS192" s="265"/>
      <c r="HT192" s="265"/>
      <c r="HU192" s="265"/>
      <c r="HV192" s="265"/>
      <c r="HW192" s="265"/>
      <c r="HX192" s="265"/>
      <c r="HY192" s="265"/>
      <c r="HZ192" s="265"/>
      <c r="IA192" s="265"/>
      <c r="IB192" s="265"/>
      <c r="IC192" s="265"/>
      <c r="ID192" s="265"/>
      <c r="IE192" s="265"/>
      <c r="IF192" s="265"/>
      <c r="IG192" s="265"/>
      <c r="IH192" s="265"/>
      <c r="II192" s="265"/>
      <c r="IJ192" s="265"/>
      <c r="IK192" s="265"/>
      <c r="IL192" s="265"/>
      <c r="IM192" s="265"/>
      <c r="IN192" s="265"/>
      <c r="IO192" s="265"/>
      <c r="IP192" s="265"/>
      <c r="IQ192" s="265"/>
      <c r="IR192" s="265"/>
      <c r="IS192" s="265"/>
      <c r="IT192" s="265"/>
      <c r="IU192" s="265"/>
      <c r="IV192" s="265"/>
    </row>
    <row r="193" spans="4:256" s="270" customFormat="1" ht="15" customHeight="1">
      <c r="D193" s="461"/>
      <c r="E193" s="461"/>
      <c r="F193" s="461"/>
      <c r="G193" s="267"/>
      <c r="H193" s="267"/>
      <c r="I193" s="265"/>
      <c r="J193" s="266"/>
      <c r="K193" s="265"/>
      <c r="L193" s="265"/>
      <c r="M193" s="266"/>
      <c r="N193" s="265"/>
      <c r="O193" s="265"/>
      <c r="P193" s="265"/>
      <c r="Q193" s="265"/>
      <c r="R193" s="265"/>
      <c r="S193" s="265"/>
      <c r="T193" s="265"/>
      <c r="U193" s="265"/>
      <c r="V193" s="265"/>
      <c r="W193" s="265"/>
      <c r="X193" s="265"/>
      <c r="Y193" s="265"/>
      <c r="Z193" s="265"/>
      <c r="AA193" s="265"/>
      <c r="AB193" s="265"/>
      <c r="AC193" s="265"/>
      <c r="AD193" s="265"/>
      <c r="AE193" s="265"/>
      <c r="AF193" s="265"/>
      <c r="AG193" s="265"/>
      <c r="AH193" s="265"/>
      <c r="AI193" s="265"/>
      <c r="AJ193" s="265"/>
      <c r="AK193" s="265"/>
      <c r="AL193" s="265"/>
      <c r="AM193" s="265"/>
      <c r="AN193" s="265"/>
      <c r="AO193" s="265"/>
      <c r="AP193" s="265"/>
      <c r="AQ193" s="265"/>
      <c r="AR193" s="265"/>
      <c r="AS193" s="265"/>
      <c r="AT193" s="265"/>
      <c r="AU193" s="265"/>
      <c r="AV193" s="265"/>
      <c r="AW193" s="265"/>
      <c r="AX193" s="265"/>
      <c r="AY193" s="265"/>
      <c r="AZ193" s="265"/>
      <c r="BA193" s="265"/>
      <c r="BB193" s="265"/>
      <c r="BC193" s="265"/>
      <c r="BD193" s="265"/>
      <c r="BE193" s="265"/>
      <c r="BF193" s="265"/>
      <c r="BG193" s="265"/>
      <c r="BH193" s="265"/>
      <c r="BI193" s="265"/>
      <c r="BJ193" s="265"/>
      <c r="BK193" s="265"/>
      <c r="BL193" s="265"/>
      <c r="BM193" s="265"/>
      <c r="BN193" s="265"/>
      <c r="BO193" s="265"/>
      <c r="BP193" s="265"/>
      <c r="BQ193" s="265"/>
      <c r="BR193" s="265"/>
      <c r="BS193" s="265"/>
      <c r="BT193" s="265"/>
      <c r="BU193" s="265"/>
      <c r="BV193" s="265"/>
      <c r="BW193" s="265"/>
      <c r="BX193" s="265"/>
      <c r="BY193" s="265"/>
      <c r="BZ193" s="265"/>
      <c r="CA193" s="265"/>
      <c r="CB193" s="265"/>
      <c r="CC193" s="265"/>
      <c r="CD193" s="265"/>
      <c r="CE193" s="265"/>
      <c r="CF193" s="265"/>
      <c r="CG193" s="265"/>
      <c r="CH193" s="265"/>
      <c r="CI193" s="265"/>
      <c r="CJ193" s="265"/>
      <c r="CK193" s="265"/>
      <c r="CL193" s="265"/>
      <c r="CM193" s="265"/>
      <c r="CN193" s="265"/>
      <c r="CO193" s="265"/>
      <c r="CP193" s="265"/>
      <c r="CQ193" s="265"/>
      <c r="CR193" s="265"/>
      <c r="CS193" s="265"/>
      <c r="CT193" s="265"/>
      <c r="CU193" s="265"/>
      <c r="CV193" s="265"/>
      <c r="CW193" s="265"/>
      <c r="CX193" s="265"/>
      <c r="CY193" s="265"/>
      <c r="CZ193" s="265"/>
      <c r="DA193" s="265"/>
      <c r="DB193" s="265"/>
      <c r="DC193" s="265"/>
      <c r="DD193" s="265"/>
      <c r="DE193" s="265"/>
      <c r="DF193" s="265"/>
      <c r="DG193" s="265"/>
      <c r="DH193" s="265"/>
      <c r="DI193" s="265"/>
      <c r="DJ193" s="265"/>
      <c r="DK193" s="265"/>
      <c r="DL193" s="265"/>
      <c r="DM193" s="265"/>
      <c r="DN193" s="265"/>
      <c r="DO193" s="265"/>
      <c r="DP193" s="265"/>
      <c r="DQ193" s="265"/>
      <c r="DR193" s="265"/>
      <c r="DS193" s="265"/>
      <c r="DT193" s="265"/>
      <c r="DU193" s="265"/>
      <c r="DV193" s="265"/>
      <c r="DW193" s="265"/>
      <c r="DX193" s="265"/>
      <c r="DY193" s="265"/>
      <c r="DZ193" s="265"/>
      <c r="EA193" s="265"/>
      <c r="EB193" s="265"/>
      <c r="EC193" s="265"/>
      <c r="ED193" s="265"/>
      <c r="EE193" s="265"/>
      <c r="EF193" s="265"/>
      <c r="EG193" s="265"/>
      <c r="EH193" s="265"/>
      <c r="EI193" s="265"/>
      <c r="EJ193" s="265"/>
      <c r="EK193" s="265"/>
      <c r="EL193" s="265"/>
      <c r="EM193" s="265"/>
      <c r="EN193" s="265"/>
      <c r="EO193" s="265"/>
      <c r="EP193" s="265"/>
      <c r="EQ193" s="265"/>
      <c r="ER193" s="265"/>
      <c r="ES193" s="265"/>
      <c r="ET193" s="265"/>
      <c r="EU193" s="265"/>
      <c r="EV193" s="265"/>
      <c r="EW193" s="265"/>
      <c r="EX193" s="265"/>
      <c r="EY193" s="265"/>
      <c r="EZ193" s="265"/>
      <c r="FA193" s="265"/>
      <c r="FB193" s="265"/>
      <c r="FC193" s="265"/>
      <c r="FD193" s="265"/>
      <c r="FE193" s="265"/>
      <c r="FF193" s="265"/>
      <c r="FG193" s="265"/>
      <c r="FH193" s="265"/>
      <c r="FI193" s="265"/>
      <c r="FJ193" s="265"/>
      <c r="FK193" s="265"/>
      <c r="FL193" s="265"/>
      <c r="FM193" s="265"/>
      <c r="FN193" s="265"/>
      <c r="FO193" s="265"/>
      <c r="FP193" s="265"/>
      <c r="FQ193" s="265"/>
      <c r="FR193" s="265"/>
      <c r="FS193" s="265"/>
      <c r="FT193" s="265"/>
      <c r="FU193" s="265"/>
      <c r="FV193" s="265"/>
      <c r="FW193" s="265"/>
      <c r="FX193" s="265"/>
      <c r="FY193" s="265"/>
      <c r="FZ193" s="265"/>
      <c r="GA193" s="265"/>
      <c r="GB193" s="265"/>
      <c r="GC193" s="265"/>
      <c r="GD193" s="265"/>
      <c r="GE193" s="265"/>
      <c r="GF193" s="265"/>
      <c r="GG193" s="265"/>
      <c r="GH193" s="265"/>
      <c r="GI193" s="265"/>
      <c r="GJ193" s="265"/>
      <c r="GK193" s="265"/>
      <c r="GL193" s="265"/>
      <c r="GM193" s="265"/>
      <c r="GN193" s="265"/>
      <c r="GO193" s="265"/>
      <c r="GP193" s="265"/>
      <c r="GQ193" s="265"/>
      <c r="GR193" s="265"/>
      <c r="GS193" s="265"/>
      <c r="GT193" s="265"/>
      <c r="GU193" s="265"/>
      <c r="GV193" s="265"/>
      <c r="GW193" s="265"/>
      <c r="GX193" s="265"/>
      <c r="GY193" s="265"/>
      <c r="GZ193" s="265"/>
      <c r="HA193" s="265"/>
      <c r="HB193" s="265"/>
      <c r="HC193" s="265"/>
      <c r="HD193" s="265"/>
      <c r="HE193" s="265"/>
      <c r="HF193" s="265"/>
      <c r="HG193" s="265"/>
      <c r="HH193" s="265"/>
      <c r="HI193" s="265"/>
      <c r="HJ193" s="265"/>
      <c r="HK193" s="265"/>
      <c r="HL193" s="265"/>
      <c r="HM193" s="265"/>
      <c r="HN193" s="265"/>
      <c r="HO193" s="265"/>
      <c r="HP193" s="265"/>
      <c r="HQ193" s="265"/>
      <c r="HR193" s="265"/>
      <c r="HS193" s="265"/>
      <c r="HT193" s="265"/>
      <c r="HU193" s="265"/>
      <c r="HV193" s="265"/>
      <c r="HW193" s="265"/>
      <c r="HX193" s="265"/>
      <c r="HY193" s="265"/>
      <c r="HZ193" s="265"/>
      <c r="IA193" s="265"/>
      <c r="IB193" s="265"/>
      <c r="IC193" s="265"/>
      <c r="ID193" s="265"/>
      <c r="IE193" s="265"/>
      <c r="IF193" s="265"/>
      <c r="IG193" s="265"/>
      <c r="IH193" s="265"/>
      <c r="II193" s="265"/>
      <c r="IJ193" s="265"/>
      <c r="IK193" s="265"/>
      <c r="IL193" s="265"/>
      <c r="IM193" s="265"/>
      <c r="IN193" s="265"/>
      <c r="IO193" s="265"/>
      <c r="IP193" s="265"/>
      <c r="IQ193" s="265"/>
      <c r="IR193" s="265"/>
      <c r="IS193" s="265"/>
      <c r="IT193" s="265"/>
      <c r="IU193" s="265"/>
      <c r="IV193" s="265"/>
    </row>
    <row r="194" spans="4:256" s="270" customFormat="1" ht="15" customHeight="1">
      <c r="D194" s="461"/>
      <c r="E194" s="461"/>
      <c r="F194" s="461"/>
      <c r="G194" s="267"/>
      <c r="H194" s="267"/>
      <c r="I194" s="265"/>
      <c r="J194" s="266"/>
      <c r="K194" s="265"/>
      <c r="L194" s="265"/>
      <c r="M194" s="266"/>
      <c r="N194" s="265"/>
      <c r="O194" s="265"/>
      <c r="P194" s="265"/>
      <c r="Q194" s="265"/>
      <c r="R194" s="265"/>
      <c r="S194" s="265"/>
      <c r="T194" s="265"/>
      <c r="U194" s="265"/>
      <c r="V194" s="265"/>
      <c r="W194" s="265"/>
      <c r="X194" s="265"/>
      <c r="Y194" s="265"/>
      <c r="Z194" s="265"/>
      <c r="AA194" s="265"/>
      <c r="AB194" s="265"/>
      <c r="AC194" s="265"/>
      <c r="AD194" s="265"/>
      <c r="AE194" s="265"/>
      <c r="AF194" s="265"/>
      <c r="AG194" s="265"/>
      <c r="AH194" s="265"/>
      <c r="AI194" s="265"/>
      <c r="AJ194" s="265"/>
      <c r="AK194" s="265"/>
      <c r="AL194" s="265"/>
      <c r="AM194" s="265"/>
      <c r="AN194" s="265"/>
      <c r="AO194" s="265"/>
      <c r="AP194" s="265"/>
      <c r="AQ194" s="265"/>
      <c r="AR194" s="265"/>
      <c r="AS194" s="265"/>
      <c r="AT194" s="265"/>
      <c r="AU194" s="265"/>
      <c r="AV194" s="265"/>
      <c r="AW194" s="265"/>
      <c r="AX194" s="265"/>
      <c r="AY194" s="265"/>
      <c r="AZ194" s="265"/>
      <c r="BA194" s="265"/>
      <c r="BB194" s="265"/>
      <c r="BC194" s="265"/>
      <c r="BD194" s="265"/>
      <c r="BE194" s="265"/>
      <c r="BF194" s="265"/>
      <c r="BG194" s="265"/>
      <c r="BH194" s="265"/>
      <c r="BI194" s="265"/>
      <c r="BJ194" s="265"/>
      <c r="BK194" s="265"/>
      <c r="BL194" s="265"/>
      <c r="BM194" s="265"/>
      <c r="BN194" s="265"/>
      <c r="BO194" s="265"/>
      <c r="BP194" s="265"/>
      <c r="BQ194" s="265"/>
      <c r="BR194" s="265"/>
      <c r="BS194" s="265"/>
      <c r="BT194" s="265"/>
      <c r="BU194" s="265"/>
      <c r="BV194" s="265"/>
      <c r="BW194" s="265"/>
      <c r="BX194" s="265"/>
      <c r="BY194" s="265"/>
      <c r="BZ194" s="265"/>
      <c r="CA194" s="265"/>
      <c r="CB194" s="265"/>
      <c r="CC194" s="265"/>
      <c r="CD194" s="265"/>
      <c r="CE194" s="265"/>
      <c r="CF194" s="265"/>
      <c r="CG194" s="265"/>
      <c r="CH194" s="265"/>
      <c r="CI194" s="265"/>
      <c r="CJ194" s="265"/>
      <c r="CK194" s="265"/>
      <c r="CL194" s="265"/>
      <c r="CM194" s="265"/>
      <c r="CN194" s="265"/>
      <c r="CO194" s="265"/>
      <c r="CP194" s="265"/>
      <c r="CQ194" s="265"/>
      <c r="CR194" s="265"/>
      <c r="CS194" s="265"/>
      <c r="CT194" s="265"/>
      <c r="CU194" s="265"/>
      <c r="CV194" s="265"/>
      <c r="CW194" s="265"/>
      <c r="CX194" s="265"/>
      <c r="CY194" s="265"/>
      <c r="CZ194" s="265"/>
      <c r="DA194" s="265"/>
      <c r="DB194" s="265"/>
      <c r="DC194" s="265"/>
      <c r="DD194" s="265"/>
      <c r="DE194" s="265"/>
      <c r="DF194" s="265"/>
      <c r="DG194" s="265"/>
      <c r="DH194" s="265"/>
      <c r="DI194" s="265"/>
      <c r="DJ194" s="265"/>
      <c r="DK194" s="265"/>
      <c r="DL194" s="265"/>
      <c r="DM194" s="265"/>
      <c r="DN194" s="265"/>
      <c r="DO194" s="265"/>
      <c r="DP194" s="265"/>
      <c r="DQ194" s="265"/>
      <c r="DR194" s="265"/>
      <c r="DS194" s="265"/>
      <c r="DT194" s="265"/>
      <c r="DU194" s="265"/>
      <c r="DV194" s="265"/>
      <c r="DW194" s="265"/>
      <c r="DX194" s="265"/>
      <c r="DY194" s="265"/>
      <c r="DZ194" s="265"/>
      <c r="EA194" s="265"/>
      <c r="EB194" s="265"/>
      <c r="EC194" s="265"/>
      <c r="ED194" s="265"/>
      <c r="EE194" s="265"/>
      <c r="EF194" s="265"/>
      <c r="EG194" s="265"/>
      <c r="EH194" s="265"/>
      <c r="EI194" s="265"/>
      <c r="EJ194" s="265"/>
      <c r="EK194" s="265"/>
      <c r="EL194" s="265"/>
      <c r="EM194" s="265"/>
      <c r="EN194" s="265"/>
      <c r="EO194" s="265"/>
      <c r="EP194" s="265"/>
      <c r="EQ194" s="265"/>
      <c r="ER194" s="265"/>
      <c r="ES194" s="265"/>
      <c r="ET194" s="265"/>
      <c r="EU194" s="265"/>
      <c r="EV194" s="265"/>
      <c r="EW194" s="265"/>
      <c r="EX194" s="265"/>
      <c r="EY194" s="265"/>
      <c r="EZ194" s="265"/>
      <c r="FA194" s="265"/>
      <c r="FB194" s="265"/>
      <c r="FC194" s="265"/>
      <c r="FD194" s="265"/>
      <c r="FE194" s="265"/>
      <c r="FF194" s="265"/>
      <c r="FG194" s="265"/>
      <c r="FH194" s="265"/>
      <c r="FI194" s="265"/>
      <c r="FJ194" s="265"/>
      <c r="FK194" s="265"/>
      <c r="FL194" s="265"/>
      <c r="FM194" s="265"/>
      <c r="FN194" s="265"/>
      <c r="FO194" s="265"/>
      <c r="FP194" s="265"/>
      <c r="FQ194" s="265"/>
      <c r="FR194" s="265"/>
      <c r="FS194" s="265"/>
      <c r="FT194" s="265"/>
      <c r="FU194" s="265"/>
      <c r="FV194" s="265"/>
      <c r="FW194" s="265"/>
      <c r="FX194" s="265"/>
      <c r="FY194" s="265"/>
      <c r="FZ194" s="265"/>
      <c r="GA194" s="265"/>
      <c r="GB194" s="265"/>
      <c r="GC194" s="265"/>
      <c r="GD194" s="265"/>
      <c r="GE194" s="265"/>
      <c r="GF194" s="265"/>
      <c r="GG194" s="265"/>
      <c r="GH194" s="265"/>
      <c r="GI194" s="265"/>
      <c r="GJ194" s="265"/>
      <c r="GK194" s="265"/>
      <c r="GL194" s="265"/>
      <c r="GM194" s="265"/>
      <c r="GN194" s="265"/>
      <c r="GO194" s="265"/>
      <c r="GP194" s="265"/>
      <c r="GQ194" s="265"/>
      <c r="GR194" s="265"/>
      <c r="GS194" s="265"/>
      <c r="GT194" s="265"/>
      <c r="GU194" s="265"/>
      <c r="GV194" s="265"/>
      <c r="GW194" s="265"/>
      <c r="GX194" s="265"/>
      <c r="GY194" s="265"/>
      <c r="GZ194" s="265"/>
      <c r="HA194" s="265"/>
      <c r="HB194" s="265"/>
      <c r="HC194" s="265"/>
      <c r="HD194" s="265"/>
      <c r="HE194" s="265"/>
      <c r="HF194" s="265"/>
      <c r="HG194" s="265"/>
      <c r="HH194" s="265"/>
      <c r="HI194" s="265"/>
      <c r="HJ194" s="265"/>
      <c r="HK194" s="265"/>
      <c r="HL194" s="265"/>
      <c r="HM194" s="265"/>
      <c r="HN194" s="265"/>
      <c r="HO194" s="265"/>
      <c r="HP194" s="265"/>
      <c r="HQ194" s="265"/>
      <c r="HR194" s="265"/>
      <c r="HS194" s="265"/>
      <c r="HT194" s="265"/>
      <c r="HU194" s="265"/>
      <c r="HV194" s="265"/>
      <c r="HW194" s="265"/>
      <c r="HX194" s="265"/>
      <c r="HY194" s="265"/>
      <c r="HZ194" s="265"/>
      <c r="IA194" s="265"/>
      <c r="IB194" s="265"/>
      <c r="IC194" s="265"/>
      <c r="ID194" s="265"/>
      <c r="IE194" s="265"/>
      <c r="IF194" s="265"/>
      <c r="IG194" s="265"/>
      <c r="IH194" s="265"/>
      <c r="II194" s="265"/>
      <c r="IJ194" s="265"/>
      <c r="IK194" s="265"/>
      <c r="IL194" s="265"/>
      <c r="IM194" s="265"/>
      <c r="IN194" s="265"/>
      <c r="IO194" s="265"/>
      <c r="IP194" s="265"/>
      <c r="IQ194" s="265"/>
      <c r="IR194" s="265"/>
      <c r="IS194" s="265"/>
      <c r="IT194" s="265"/>
      <c r="IU194" s="265"/>
      <c r="IV194" s="265"/>
    </row>
    <row r="195" spans="4:256" s="270" customFormat="1" ht="15" customHeight="1">
      <c r="D195" s="461"/>
      <c r="E195" s="461"/>
      <c r="F195" s="461"/>
      <c r="G195" s="267"/>
      <c r="H195" s="267"/>
      <c r="I195" s="265"/>
      <c r="J195" s="266"/>
      <c r="K195" s="265"/>
      <c r="L195" s="265"/>
      <c r="M195" s="266"/>
      <c r="N195" s="265"/>
      <c r="O195" s="265"/>
      <c r="P195" s="265"/>
      <c r="Q195" s="265"/>
      <c r="R195" s="265"/>
      <c r="S195" s="265"/>
      <c r="T195" s="265"/>
      <c r="U195" s="265"/>
      <c r="V195" s="265"/>
      <c r="W195" s="265"/>
      <c r="X195" s="265"/>
      <c r="Y195" s="265"/>
      <c r="Z195" s="265"/>
      <c r="AA195" s="265"/>
      <c r="AB195" s="265"/>
      <c r="AC195" s="265"/>
      <c r="AD195" s="265"/>
      <c r="AE195" s="265"/>
      <c r="AF195" s="265"/>
      <c r="AG195" s="265"/>
      <c r="AH195" s="265"/>
      <c r="AI195" s="265"/>
      <c r="AJ195" s="265"/>
      <c r="AK195" s="265"/>
      <c r="AL195" s="265"/>
      <c r="AM195" s="265"/>
      <c r="AN195" s="265"/>
      <c r="AO195" s="265"/>
      <c r="AP195" s="265"/>
      <c r="AQ195" s="265"/>
      <c r="AR195" s="265"/>
      <c r="AS195" s="265"/>
      <c r="AT195" s="265"/>
      <c r="AU195" s="265"/>
      <c r="AV195" s="265"/>
      <c r="AW195" s="265"/>
      <c r="AX195" s="265"/>
      <c r="AY195" s="265"/>
      <c r="AZ195" s="265"/>
      <c r="BA195" s="265"/>
      <c r="BB195" s="265"/>
      <c r="BC195" s="265"/>
      <c r="BD195" s="265"/>
      <c r="BE195" s="265"/>
      <c r="BF195" s="265"/>
      <c r="BG195" s="265"/>
      <c r="BH195" s="265"/>
      <c r="BI195" s="265"/>
      <c r="BJ195" s="265"/>
      <c r="BK195" s="265"/>
      <c r="BL195" s="265"/>
      <c r="BM195" s="265"/>
      <c r="BN195" s="265"/>
      <c r="BO195" s="265"/>
      <c r="BP195" s="265"/>
      <c r="BQ195" s="265"/>
      <c r="BR195" s="265"/>
      <c r="BS195" s="265"/>
      <c r="BT195" s="265"/>
      <c r="BU195" s="265"/>
      <c r="BV195" s="265"/>
      <c r="BW195" s="265"/>
      <c r="BX195" s="265"/>
      <c r="BY195" s="265"/>
      <c r="BZ195" s="265"/>
      <c r="CA195" s="265"/>
      <c r="CB195" s="265"/>
      <c r="CC195" s="265"/>
      <c r="CD195" s="265"/>
      <c r="CE195" s="265"/>
      <c r="CF195" s="265"/>
      <c r="CG195" s="265"/>
      <c r="CH195" s="265"/>
      <c r="CI195" s="265"/>
      <c r="CJ195" s="265"/>
      <c r="CK195" s="265"/>
      <c r="CL195" s="265"/>
      <c r="CM195" s="265"/>
      <c r="CN195" s="265"/>
      <c r="CO195" s="265"/>
      <c r="CP195" s="265"/>
      <c r="CQ195" s="265"/>
      <c r="CR195" s="265"/>
      <c r="CS195" s="265"/>
      <c r="CT195" s="265"/>
      <c r="CU195" s="265"/>
      <c r="CV195" s="265"/>
      <c r="CW195" s="265"/>
      <c r="CX195" s="265"/>
      <c r="CY195" s="265"/>
      <c r="CZ195" s="265"/>
      <c r="DA195" s="265"/>
      <c r="DB195" s="265"/>
      <c r="DC195" s="265"/>
      <c r="DD195" s="265"/>
      <c r="DE195" s="265"/>
      <c r="DF195" s="265"/>
      <c r="DG195" s="265"/>
      <c r="DH195" s="265"/>
      <c r="DI195" s="265"/>
      <c r="DJ195" s="265"/>
      <c r="DK195" s="265"/>
      <c r="DL195" s="265"/>
      <c r="DM195" s="265"/>
      <c r="DN195" s="265"/>
      <c r="DO195" s="265"/>
      <c r="DP195" s="265"/>
      <c r="DQ195" s="265"/>
      <c r="DR195" s="265"/>
      <c r="DS195" s="265"/>
      <c r="DT195" s="265"/>
      <c r="DU195" s="265"/>
      <c r="DV195" s="265"/>
      <c r="DW195" s="265"/>
      <c r="DX195" s="265"/>
      <c r="DY195" s="265"/>
      <c r="DZ195" s="265"/>
      <c r="EA195" s="265"/>
      <c r="EB195" s="265"/>
      <c r="EC195" s="265"/>
      <c r="ED195" s="265"/>
      <c r="EE195" s="265"/>
      <c r="EF195" s="265"/>
      <c r="EG195" s="265"/>
      <c r="EH195" s="265"/>
      <c r="EI195" s="265"/>
      <c r="EJ195" s="265"/>
      <c r="EK195" s="265"/>
      <c r="EL195" s="265"/>
      <c r="EM195" s="265"/>
      <c r="EN195" s="265"/>
      <c r="EO195" s="265"/>
      <c r="EP195" s="265"/>
      <c r="EQ195" s="265"/>
      <c r="ER195" s="265"/>
      <c r="ES195" s="265"/>
      <c r="ET195" s="265"/>
      <c r="EU195" s="265"/>
      <c r="EV195" s="265"/>
      <c r="EW195" s="265"/>
      <c r="EX195" s="265"/>
      <c r="EY195" s="265"/>
      <c r="EZ195" s="265"/>
      <c r="FA195" s="265"/>
      <c r="FB195" s="265"/>
      <c r="FC195" s="265"/>
      <c r="FD195" s="265"/>
      <c r="FE195" s="265"/>
      <c r="FF195" s="265"/>
      <c r="FG195" s="265"/>
      <c r="FH195" s="265"/>
      <c r="FI195" s="265"/>
      <c r="FJ195" s="265"/>
      <c r="FK195" s="265"/>
      <c r="FL195" s="265"/>
      <c r="FM195" s="265"/>
      <c r="FN195" s="265"/>
      <c r="FO195" s="265"/>
      <c r="FP195" s="265"/>
      <c r="FQ195" s="265"/>
      <c r="FR195" s="265"/>
      <c r="FS195" s="265"/>
      <c r="FT195" s="265"/>
      <c r="FU195" s="265"/>
      <c r="FV195" s="265"/>
      <c r="FW195" s="265"/>
      <c r="FX195" s="265"/>
      <c r="FY195" s="265"/>
      <c r="FZ195" s="265"/>
      <c r="GA195" s="265"/>
      <c r="GB195" s="265"/>
      <c r="GC195" s="265"/>
      <c r="GD195" s="265"/>
      <c r="GE195" s="265"/>
      <c r="GF195" s="265"/>
      <c r="GG195" s="265"/>
      <c r="GH195" s="265"/>
      <c r="GI195" s="265"/>
      <c r="GJ195" s="265"/>
      <c r="GK195" s="265"/>
      <c r="GL195" s="265"/>
      <c r="GM195" s="265"/>
      <c r="GN195" s="265"/>
      <c r="GO195" s="265"/>
      <c r="GP195" s="265"/>
      <c r="GQ195" s="265"/>
      <c r="GR195" s="265"/>
      <c r="GS195" s="265"/>
      <c r="GT195" s="265"/>
      <c r="GU195" s="265"/>
      <c r="GV195" s="265"/>
      <c r="GW195" s="265"/>
      <c r="GX195" s="265"/>
      <c r="GY195" s="265"/>
      <c r="GZ195" s="265"/>
      <c r="HA195" s="265"/>
      <c r="HB195" s="265"/>
      <c r="HC195" s="265"/>
      <c r="HD195" s="265"/>
      <c r="HE195" s="265"/>
      <c r="HF195" s="265"/>
      <c r="HG195" s="265"/>
      <c r="HH195" s="265"/>
      <c r="HI195" s="265"/>
      <c r="HJ195" s="265"/>
      <c r="HK195" s="265"/>
      <c r="HL195" s="265"/>
      <c r="HM195" s="265"/>
      <c r="HN195" s="265"/>
      <c r="HO195" s="265"/>
      <c r="HP195" s="265"/>
      <c r="HQ195" s="265"/>
      <c r="HR195" s="265"/>
      <c r="HS195" s="265"/>
      <c r="HT195" s="265"/>
      <c r="HU195" s="265"/>
      <c r="HV195" s="265"/>
      <c r="HW195" s="265"/>
      <c r="HX195" s="265"/>
      <c r="HY195" s="265"/>
      <c r="HZ195" s="265"/>
      <c r="IA195" s="265"/>
      <c r="IB195" s="265"/>
      <c r="IC195" s="265"/>
      <c r="ID195" s="265"/>
      <c r="IE195" s="265"/>
      <c r="IF195" s="265"/>
      <c r="IG195" s="265"/>
      <c r="IH195" s="265"/>
      <c r="II195" s="265"/>
      <c r="IJ195" s="265"/>
      <c r="IK195" s="265"/>
      <c r="IL195" s="265"/>
      <c r="IM195" s="265"/>
      <c r="IN195" s="265"/>
      <c r="IO195" s="265"/>
      <c r="IP195" s="265"/>
      <c r="IQ195" s="265"/>
      <c r="IR195" s="265"/>
      <c r="IS195" s="265"/>
      <c r="IT195" s="265"/>
      <c r="IU195" s="265"/>
      <c r="IV195" s="265"/>
    </row>
    <row r="196" spans="4:256" s="270" customFormat="1" ht="15" customHeight="1">
      <c r="D196" s="461"/>
      <c r="E196" s="461"/>
      <c r="F196" s="461"/>
      <c r="G196" s="267"/>
      <c r="H196" s="267"/>
      <c r="I196" s="265"/>
      <c r="J196" s="266"/>
      <c r="K196" s="265"/>
      <c r="L196" s="265"/>
      <c r="M196" s="266"/>
      <c r="N196" s="265"/>
      <c r="O196" s="265"/>
      <c r="P196" s="265"/>
      <c r="Q196" s="265"/>
      <c r="R196" s="265"/>
      <c r="S196" s="265"/>
      <c r="T196" s="265"/>
      <c r="U196" s="265"/>
      <c r="V196" s="265"/>
      <c r="W196" s="265"/>
      <c r="X196" s="265"/>
      <c r="Y196" s="265"/>
      <c r="Z196" s="265"/>
      <c r="AA196" s="265"/>
      <c r="AB196" s="265"/>
      <c r="AC196" s="265"/>
      <c r="AD196" s="265"/>
      <c r="AE196" s="265"/>
      <c r="AF196" s="265"/>
      <c r="AG196" s="265"/>
      <c r="AH196" s="265"/>
      <c r="AI196" s="265"/>
      <c r="AJ196" s="265"/>
      <c r="AK196" s="265"/>
      <c r="AL196" s="265"/>
      <c r="AM196" s="265"/>
      <c r="AN196" s="265"/>
      <c r="AO196" s="265"/>
      <c r="AP196" s="265"/>
      <c r="AQ196" s="265"/>
      <c r="AR196" s="265"/>
      <c r="AS196" s="265"/>
      <c r="AT196" s="265"/>
      <c r="AU196" s="265"/>
      <c r="AV196" s="265"/>
      <c r="AW196" s="265"/>
      <c r="AX196" s="265"/>
      <c r="AY196" s="265"/>
      <c r="AZ196" s="265"/>
      <c r="BA196" s="265"/>
      <c r="BB196" s="265"/>
      <c r="BC196" s="265"/>
      <c r="BD196" s="265"/>
      <c r="BE196" s="265"/>
      <c r="BF196" s="265"/>
      <c r="BG196" s="265"/>
      <c r="BH196" s="265"/>
      <c r="BI196" s="265"/>
      <c r="BJ196" s="265"/>
      <c r="BK196" s="265"/>
      <c r="BL196" s="265"/>
      <c r="BM196" s="265"/>
      <c r="BN196" s="265"/>
      <c r="BO196" s="265"/>
      <c r="BP196" s="265"/>
      <c r="BQ196" s="265"/>
      <c r="BR196" s="265"/>
      <c r="BS196" s="265"/>
      <c r="BT196" s="265"/>
      <c r="BU196" s="265"/>
      <c r="BV196" s="265"/>
      <c r="BW196" s="265"/>
      <c r="BX196" s="265"/>
      <c r="BY196" s="265"/>
      <c r="BZ196" s="265"/>
      <c r="CA196" s="265"/>
      <c r="CB196" s="265"/>
      <c r="CC196" s="265"/>
      <c r="CD196" s="265"/>
      <c r="CE196" s="265"/>
      <c r="CF196" s="265"/>
      <c r="CG196" s="265"/>
      <c r="CH196" s="265"/>
      <c r="CI196" s="265"/>
      <c r="CJ196" s="265"/>
      <c r="CK196" s="265"/>
      <c r="CL196" s="265"/>
      <c r="CM196" s="265"/>
      <c r="CN196" s="265"/>
      <c r="CO196" s="265"/>
      <c r="CP196" s="265"/>
      <c r="CQ196" s="265"/>
      <c r="CR196" s="265"/>
      <c r="CS196" s="265"/>
      <c r="CT196" s="265"/>
      <c r="CU196" s="265"/>
      <c r="CV196" s="265"/>
      <c r="CW196" s="265"/>
      <c r="CX196" s="265"/>
      <c r="CY196" s="265"/>
      <c r="CZ196" s="265"/>
      <c r="DA196" s="265"/>
      <c r="DB196" s="265"/>
      <c r="DC196" s="265"/>
      <c r="DD196" s="265"/>
      <c r="DE196" s="265"/>
      <c r="DF196" s="265"/>
      <c r="DG196" s="265"/>
      <c r="DH196" s="265"/>
      <c r="DI196" s="265"/>
      <c r="DJ196" s="265"/>
      <c r="DK196" s="265"/>
      <c r="DL196" s="265"/>
      <c r="DM196" s="265"/>
      <c r="DN196" s="265"/>
      <c r="DO196" s="265"/>
      <c r="DP196" s="265"/>
      <c r="DQ196" s="265"/>
      <c r="DR196" s="265"/>
      <c r="DS196" s="265"/>
      <c r="DT196" s="265"/>
      <c r="DU196" s="265"/>
      <c r="DV196" s="265"/>
      <c r="DW196" s="265"/>
      <c r="DX196" s="265"/>
      <c r="DY196" s="265"/>
      <c r="DZ196" s="265"/>
      <c r="EA196" s="265"/>
      <c r="EB196" s="265"/>
      <c r="EC196" s="265"/>
      <c r="ED196" s="265"/>
      <c r="EE196" s="265"/>
      <c r="EF196" s="265"/>
      <c r="EG196" s="265"/>
      <c r="EH196" s="265"/>
      <c r="EI196" s="265"/>
      <c r="EJ196" s="265"/>
      <c r="EK196" s="265"/>
      <c r="EL196" s="265"/>
      <c r="EM196" s="265"/>
      <c r="EN196" s="265"/>
      <c r="EO196" s="265"/>
      <c r="EP196" s="265"/>
      <c r="EQ196" s="265"/>
      <c r="ER196" s="265"/>
      <c r="ES196" s="265"/>
      <c r="ET196" s="265"/>
      <c r="EU196" s="265"/>
      <c r="EV196" s="265"/>
      <c r="EW196" s="265"/>
      <c r="EX196" s="265"/>
      <c r="EY196" s="265"/>
      <c r="EZ196" s="265"/>
      <c r="FA196" s="265"/>
      <c r="FB196" s="265"/>
      <c r="FC196" s="265"/>
      <c r="FD196" s="265"/>
      <c r="FE196" s="265"/>
      <c r="FF196" s="265"/>
      <c r="FG196" s="265"/>
      <c r="FH196" s="265"/>
      <c r="FI196" s="265"/>
      <c r="FJ196" s="265"/>
      <c r="FK196" s="265"/>
      <c r="FL196" s="265"/>
      <c r="FM196" s="265"/>
      <c r="FN196" s="265"/>
      <c r="FO196" s="265"/>
      <c r="FP196" s="265"/>
      <c r="FQ196" s="265"/>
      <c r="FR196" s="265"/>
      <c r="FS196" s="265"/>
      <c r="FT196" s="265"/>
      <c r="FU196" s="265"/>
      <c r="FV196" s="265"/>
      <c r="FW196" s="265"/>
      <c r="FX196" s="265"/>
      <c r="FY196" s="265"/>
      <c r="FZ196" s="265"/>
      <c r="GA196" s="265"/>
      <c r="GB196" s="265"/>
      <c r="GC196" s="265"/>
      <c r="GD196" s="265"/>
      <c r="GE196" s="265"/>
      <c r="GF196" s="265"/>
      <c r="GG196" s="265"/>
      <c r="GH196" s="265"/>
      <c r="GI196" s="265"/>
      <c r="GJ196" s="265"/>
      <c r="GK196" s="265"/>
      <c r="GL196" s="265"/>
      <c r="GM196" s="265"/>
      <c r="GN196" s="265"/>
      <c r="GO196" s="265"/>
      <c r="GP196" s="265"/>
      <c r="GQ196" s="265"/>
      <c r="GR196" s="265"/>
      <c r="GS196" s="265"/>
      <c r="GT196" s="265"/>
      <c r="GU196" s="265"/>
      <c r="GV196" s="265"/>
      <c r="GW196" s="265"/>
      <c r="GX196" s="265"/>
      <c r="GY196" s="265"/>
      <c r="GZ196" s="265"/>
      <c r="HA196" s="265"/>
      <c r="HB196" s="265"/>
      <c r="HC196" s="265"/>
      <c r="HD196" s="265"/>
      <c r="HE196" s="265"/>
      <c r="HF196" s="265"/>
      <c r="HG196" s="265"/>
      <c r="HH196" s="265"/>
      <c r="HI196" s="265"/>
      <c r="HJ196" s="265"/>
      <c r="HK196" s="265"/>
      <c r="HL196" s="265"/>
      <c r="HM196" s="265"/>
      <c r="HN196" s="265"/>
      <c r="HO196" s="265"/>
      <c r="HP196" s="265"/>
      <c r="HQ196" s="265"/>
      <c r="HR196" s="265"/>
      <c r="HS196" s="265"/>
      <c r="HT196" s="265"/>
      <c r="HU196" s="265"/>
      <c r="HV196" s="265"/>
      <c r="HW196" s="265"/>
      <c r="HX196" s="265"/>
      <c r="HY196" s="265"/>
      <c r="HZ196" s="265"/>
      <c r="IA196" s="265"/>
      <c r="IB196" s="265"/>
      <c r="IC196" s="265"/>
      <c r="ID196" s="265"/>
      <c r="IE196" s="265"/>
      <c r="IF196" s="265"/>
      <c r="IG196" s="265"/>
      <c r="IH196" s="265"/>
      <c r="II196" s="265"/>
      <c r="IJ196" s="265"/>
      <c r="IK196" s="265"/>
      <c r="IL196" s="265"/>
      <c r="IM196" s="265"/>
      <c r="IN196" s="265"/>
      <c r="IO196" s="265"/>
      <c r="IP196" s="265"/>
      <c r="IQ196" s="265"/>
      <c r="IR196" s="265"/>
      <c r="IS196" s="265"/>
      <c r="IT196" s="265"/>
      <c r="IU196" s="265"/>
      <c r="IV196" s="265"/>
    </row>
  </sheetData>
  <sheetProtection password="D860" sheet="1" objects="1" scenarios="1"/>
  <mergeCells count="6">
    <mergeCell ref="A6:B6"/>
    <mergeCell ref="A1:D1"/>
    <mergeCell ref="A2:C2"/>
    <mergeCell ref="B3:F3"/>
    <mergeCell ref="A4:C4"/>
    <mergeCell ref="B5:F5"/>
  </mergeCells>
  <printOptions gridLines="1"/>
  <pageMargins left="0.78740157480314965" right="0.39370078740157483" top="1.1811023622047245" bottom="0.98425196850393704" header="0.39370078740157483" footer="0.51181102362204722"/>
  <pageSetup paperSize="9" scale="71" orientation="portrait" r:id="rId1"/>
  <headerFooter alignWithMargins="0">
    <oddHeader>&amp;L&amp;G&amp;C&amp;8
MM-BIRO d.o.o. Ulica tolminskih puntarjev 4, 5000 Nova Gorica,  
tel: 05 333-49-40, fax: 05 333-49-39,  
e.mail: mm.biro@siol.net, http://www.mm-biro.si</oddHeader>
    <oddFooter>&amp;L&amp;8Mapa: 4&amp;C&amp;8POPIS ELEKTROINSTALACIJSKEGA MATERIALA IN DEL&amp;R&amp;8Stran: &amp;P/&amp;N</oddFooter>
  </headerFooter>
  <legacyDrawingHF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FF99"/>
    <pageSetUpPr fitToPage="1"/>
  </sheetPr>
  <dimension ref="A1:M145"/>
  <sheetViews>
    <sheetView view="pageBreakPreview" topLeftCell="A16" zoomScaleNormal="100" zoomScaleSheetLayoutView="100" workbookViewId="0">
      <selection activeCell="D47" sqref="D47"/>
    </sheetView>
  </sheetViews>
  <sheetFormatPr defaultColWidth="9" defaultRowHeight="13.2"/>
  <cols>
    <col min="1" max="1" width="3.5" style="270" customWidth="1"/>
    <col min="2" max="2" width="54.3984375" style="270" customWidth="1"/>
    <col min="3" max="3" width="5.8984375" style="271" customWidth="1"/>
    <col min="4" max="4" width="8.09765625" style="309" customWidth="1"/>
    <col min="5" max="5" width="10.09765625" style="465" customWidth="1"/>
    <col min="6" max="6" width="8.19921875" style="465" customWidth="1"/>
    <col min="7" max="7" width="10.09765625" style="465" customWidth="1"/>
    <col min="8" max="8" width="9.69921875" style="267" customWidth="1"/>
    <col min="9" max="16384" width="9" style="465"/>
  </cols>
  <sheetData>
    <row r="1" spans="1:11" ht="18.75" customHeight="1">
      <c r="A1" s="2491" t="s">
        <v>289</v>
      </c>
      <c r="B1" s="2491"/>
      <c r="C1" s="2491"/>
      <c r="D1" s="515"/>
      <c r="E1" s="498"/>
      <c r="F1" s="498"/>
      <c r="G1" s="498"/>
      <c r="H1" s="507"/>
    </row>
    <row r="2" spans="1:11" s="265" customFormat="1" ht="12.75" customHeight="1">
      <c r="A2" s="2465" t="s">
        <v>1140</v>
      </c>
      <c r="B2" s="2465"/>
      <c r="C2" s="2465"/>
      <c r="D2" s="512"/>
      <c r="E2" s="512"/>
      <c r="F2" s="512"/>
      <c r="G2" s="514"/>
      <c r="H2" s="316"/>
      <c r="I2" s="315"/>
      <c r="J2" s="315"/>
      <c r="K2" s="314"/>
    </row>
    <row r="3" spans="1:11" s="265" customFormat="1" ht="194.25" customHeight="1">
      <c r="A3" s="331" t="s">
        <v>1137</v>
      </c>
      <c r="B3" s="2466" t="s">
        <v>1139</v>
      </c>
      <c r="C3" s="2467"/>
      <c r="D3" s="2467"/>
      <c r="E3" s="2467"/>
      <c r="F3" s="2467"/>
      <c r="G3" s="509"/>
      <c r="H3" s="316"/>
      <c r="I3" s="315"/>
      <c r="J3" s="315"/>
      <c r="K3" s="314"/>
    </row>
    <row r="4" spans="1:11" s="325" customFormat="1">
      <c r="A4" s="2468" t="s">
        <v>1138</v>
      </c>
      <c r="B4" s="2469"/>
      <c r="C4" s="2469"/>
      <c r="D4" s="330"/>
      <c r="E4" s="330"/>
      <c r="F4" s="330"/>
      <c r="G4" s="329"/>
      <c r="H4" s="328"/>
      <c r="I4" s="327"/>
      <c r="J4" s="327"/>
      <c r="K4" s="326"/>
    </row>
    <row r="5" spans="1:11" s="265" customFormat="1" ht="52.5" customHeight="1">
      <c r="A5" s="324" t="s">
        <v>1137</v>
      </c>
      <c r="B5" s="2466" t="s">
        <v>1136</v>
      </c>
      <c r="C5" s="2470"/>
      <c r="D5" s="2470"/>
      <c r="E5" s="2470"/>
      <c r="F5" s="2470"/>
      <c r="G5" s="323"/>
      <c r="H5" s="316"/>
      <c r="I5" s="315"/>
      <c r="J5" s="315"/>
      <c r="K5" s="314"/>
    </row>
    <row r="6" spans="1:11" s="265" customFormat="1" ht="12.75" customHeight="1">
      <c r="A6" s="2465" t="s">
        <v>1135</v>
      </c>
      <c r="B6" s="2465"/>
      <c r="C6" s="513"/>
      <c r="D6" s="513"/>
      <c r="E6" s="512"/>
      <c r="F6" s="512"/>
      <c r="G6" s="511"/>
      <c r="H6" s="316"/>
      <c r="I6" s="315"/>
      <c r="J6" s="315"/>
      <c r="K6" s="314"/>
    </row>
    <row r="7" spans="1:11" ht="13.8" thickBot="1">
      <c r="A7" s="498"/>
      <c r="B7" s="331"/>
      <c r="D7" s="510"/>
      <c r="E7" s="509"/>
      <c r="F7" s="509"/>
      <c r="G7" s="508"/>
      <c r="H7" s="507"/>
    </row>
    <row r="8" spans="1:11" s="505" customFormat="1">
      <c r="A8" s="313" t="s">
        <v>1134</v>
      </c>
      <c r="B8" s="313" t="s">
        <v>1133</v>
      </c>
      <c r="C8" s="312" t="s">
        <v>1132</v>
      </c>
      <c r="D8" s="312" t="s">
        <v>1131</v>
      </c>
      <c r="E8" s="311" t="s">
        <v>1130</v>
      </c>
      <c r="F8" s="311" t="s">
        <v>1129</v>
      </c>
      <c r="G8" s="506"/>
      <c r="H8" s="308"/>
    </row>
    <row r="9" spans="1:11" s="499" customFormat="1">
      <c r="A9" s="504"/>
      <c r="B9" s="504"/>
      <c r="C9" s="503"/>
      <c r="D9" s="502"/>
      <c r="E9" s="501"/>
      <c r="F9" s="501"/>
      <c r="G9" s="501"/>
      <c r="H9" s="500"/>
    </row>
    <row r="10" spans="1:11">
      <c r="A10" s="493">
        <v>1</v>
      </c>
      <c r="B10" s="339" t="s">
        <v>1567</v>
      </c>
      <c r="C10" s="495" t="s">
        <v>1119</v>
      </c>
      <c r="D10" s="494">
        <v>50</v>
      </c>
      <c r="E10" s="1192"/>
      <c r="F10" s="490">
        <f>D10*E10</f>
        <v>0</v>
      </c>
      <c r="G10" s="498"/>
    </row>
    <row r="11" spans="1:11" ht="12" customHeight="1">
      <c r="B11" s="278"/>
      <c r="C11" s="495"/>
      <c r="D11" s="494"/>
      <c r="E11" s="1192"/>
      <c r="F11" s="490"/>
    </row>
    <row r="12" spans="1:11" ht="26.4">
      <c r="A12" s="493">
        <f>A10+1</f>
        <v>2</v>
      </c>
      <c r="B12" s="339" t="s">
        <v>1566</v>
      </c>
      <c r="C12" s="495" t="s">
        <v>1119</v>
      </c>
      <c r="D12" s="494">
        <v>280</v>
      </c>
      <c r="E12" s="1192"/>
      <c r="F12" s="490">
        <f>D12*E12</f>
        <v>0</v>
      </c>
      <c r="G12" s="498"/>
    </row>
    <row r="13" spans="1:11" ht="12" customHeight="1">
      <c r="B13" s="278"/>
      <c r="C13" s="495"/>
      <c r="D13" s="494"/>
      <c r="E13" s="1192"/>
      <c r="F13" s="490"/>
    </row>
    <row r="14" spans="1:11" ht="26.4">
      <c r="A14" s="493">
        <f>A12+1</f>
        <v>3</v>
      </c>
      <c r="B14" s="339" t="s">
        <v>1565</v>
      </c>
      <c r="C14" s="495" t="s">
        <v>1119</v>
      </c>
      <c r="D14" s="494">
        <v>200</v>
      </c>
      <c r="E14" s="1192"/>
      <c r="F14" s="490">
        <f>D14*E14</f>
        <v>0</v>
      </c>
      <c r="G14" s="498"/>
    </row>
    <row r="15" spans="1:11" ht="12" customHeight="1">
      <c r="B15" s="278"/>
      <c r="C15" s="495"/>
      <c r="D15" s="494"/>
      <c r="E15" s="1192"/>
      <c r="F15" s="490"/>
    </row>
    <row r="16" spans="1:11" ht="26.4">
      <c r="A16" s="493">
        <f>A14+1</f>
        <v>4</v>
      </c>
      <c r="B16" s="339" t="s">
        <v>1564</v>
      </c>
      <c r="C16" s="495" t="s">
        <v>1119</v>
      </c>
      <c r="D16" s="494">
        <v>80</v>
      </c>
      <c r="E16" s="1192"/>
      <c r="F16" s="490">
        <f>D16*E16</f>
        <v>0</v>
      </c>
      <c r="G16" s="498"/>
    </row>
    <row r="17" spans="1:11" ht="12" customHeight="1">
      <c r="B17" s="278"/>
      <c r="C17" s="495"/>
      <c r="D17" s="494"/>
      <c r="E17" s="1192"/>
      <c r="F17" s="490"/>
    </row>
    <row r="18" spans="1:11" s="354" customFormat="1" ht="14.4">
      <c r="A18" s="493">
        <f>A16+1</f>
        <v>5</v>
      </c>
      <c r="B18" s="353" t="s">
        <v>1563</v>
      </c>
      <c r="C18" s="355" t="s">
        <v>1119</v>
      </c>
      <c r="D18" s="419">
        <v>330</v>
      </c>
      <c r="E18" s="1193"/>
      <c r="F18" s="338">
        <f>D18*E18</f>
        <v>0</v>
      </c>
      <c r="I18" s="341"/>
      <c r="J18" s="340"/>
      <c r="K18" s="368"/>
    </row>
    <row r="19" spans="1:11" ht="12" customHeight="1">
      <c r="B19" s="278"/>
      <c r="C19" s="495"/>
      <c r="D19" s="494"/>
      <c r="E19" s="1192"/>
      <c r="F19" s="490"/>
    </row>
    <row r="20" spans="1:11" s="354" customFormat="1" ht="43.2">
      <c r="A20" s="493">
        <f>A18+1</f>
        <v>6</v>
      </c>
      <c r="B20" s="353" t="s">
        <v>1562</v>
      </c>
      <c r="C20" s="497" t="s">
        <v>10</v>
      </c>
      <c r="D20" s="419">
        <v>6</v>
      </c>
      <c r="E20" s="1193"/>
      <c r="F20" s="338">
        <f>D20*E20</f>
        <v>0</v>
      </c>
      <c r="I20" s="341"/>
      <c r="J20" s="340"/>
      <c r="K20" s="368"/>
    </row>
    <row r="21" spans="1:11" ht="12" customHeight="1">
      <c r="B21" s="278"/>
      <c r="C21" s="495"/>
      <c r="D21" s="494"/>
      <c r="E21" s="1192"/>
      <c r="F21" s="490"/>
    </row>
    <row r="22" spans="1:11" s="354" customFormat="1" ht="14.4">
      <c r="A22" s="493">
        <f>A20+1</f>
        <v>7</v>
      </c>
      <c r="B22" s="353" t="s">
        <v>1561</v>
      </c>
      <c r="C22" s="497" t="s">
        <v>10</v>
      </c>
      <c r="D22" s="419">
        <v>15</v>
      </c>
      <c r="E22" s="1193"/>
      <c r="F22" s="338">
        <f>D22*E22</f>
        <v>0</v>
      </c>
      <c r="I22" s="341"/>
      <c r="J22" s="340"/>
      <c r="K22" s="368"/>
    </row>
    <row r="23" spans="1:11" s="291" customFormat="1" ht="12" customHeight="1">
      <c r="A23" s="270"/>
      <c r="B23" s="278"/>
      <c r="C23" s="496"/>
      <c r="D23" s="494"/>
      <c r="E23" s="1192"/>
      <c r="F23" s="490"/>
      <c r="H23" s="274"/>
    </row>
    <row r="24" spans="1:11">
      <c r="A24" s="493">
        <f>A20+1</f>
        <v>7</v>
      </c>
      <c r="B24" s="278" t="s">
        <v>1560</v>
      </c>
      <c r="C24" s="495" t="s">
        <v>10</v>
      </c>
      <c r="D24" s="494">
        <v>10</v>
      </c>
      <c r="E24" s="1192"/>
      <c r="F24" s="490">
        <f>D24*E24</f>
        <v>0</v>
      </c>
    </row>
    <row r="25" spans="1:11">
      <c r="B25" s="278"/>
      <c r="C25" s="495"/>
      <c r="D25" s="494"/>
      <c r="E25" s="1192"/>
      <c r="F25" s="490"/>
    </row>
    <row r="26" spans="1:11">
      <c r="A26" s="493">
        <f>A24+1</f>
        <v>8</v>
      </c>
      <c r="B26" s="278" t="s">
        <v>1559</v>
      </c>
      <c r="C26" s="495" t="s">
        <v>10</v>
      </c>
      <c r="D26" s="494">
        <v>40</v>
      </c>
      <c r="E26" s="1192"/>
      <c r="F26" s="490">
        <f>D26*E26</f>
        <v>0</v>
      </c>
    </row>
    <row r="27" spans="1:11" s="291" customFormat="1">
      <c r="A27" s="270"/>
      <c r="B27" s="278"/>
      <c r="C27" s="496"/>
      <c r="D27" s="494"/>
      <c r="E27" s="1192"/>
      <c r="F27" s="490"/>
      <c r="H27" s="274"/>
    </row>
    <row r="28" spans="1:11" s="291" customFormat="1">
      <c r="A28" s="493">
        <f>A26+1</f>
        <v>9</v>
      </c>
      <c r="B28" s="278" t="s">
        <v>1558</v>
      </c>
      <c r="C28" s="496" t="s">
        <v>10</v>
      </c>
      <c r="D28" s="494">
        <v>40</v>
      </c>
      <c r="E28" s="1192"/>
      <c r="F28" s="490">
        <f>D28*E28</f>
        <v>0</v>
      </c>
      <c r="H28" s="274"/>
    </row>
    <row r="29" spans="1:11">
      <c r="B29" s="278"/>
      <c r="C29" s="495"/>
      <c r="D29" s="494"/>
      <c r="E29" s="1192"/>
      <c r="F29" s="490"/>
    </row>
    <row r="30" spans="1:11" ht="26.4">
      <c r="A30" s="493">
        <f>A28+1</f>
        <v>10</v>
      </c>
      <c r="B30" s="278" t="s">
        <v>1557</v>
      </c>
      <c r="C30" s="495" t="s">
        <v>10</v>
      </c>
      <c r="D30" s="494">
        <v>40</v>
      </c>
      <c r="E30" s="1192"/>
      <c r="F30" s="490">
        <f>D30*E30</f>
        <v>0</v>
      </c>
    </row>
    <row r="31" spans="1:11">
      <c r="B31" s="480"/>
      <c r="C31" s="495"/>
      <c r="D31" s="494"/>
      <c r="E31" s="1192"/>
      <c r="F31" s="490"/>
    </row>
    <row r="32" spans="1:11" s="489" customFormat="1" ht="26.4">
      <c r="A32" s="493">
        <f>A30+1</f>
        <v>11</v>
      </c>
      <c r="B32" s="480" t="s">
        <v>1556</v>
      </c>
      <c r="C32" s="492" t="s">
        <v>378</v>
      </c>
      <c r="D32" s="491">
        <v>50</v>
      </c>
      <c r="E32" s="1194"/>
      <c r="F32" s="490">
        <f>D32*E32</f>
        <v>0</v>
      </c>
      <c r="I32" s="467"/>
      <c r="J32" s="265"/>
      <c r="K32" s="308"/>
    </row>
    <row r="33" spans="1:13">
      <c r="B33" s="480"/>
      <c r="C33" s="495"/>
      <c r="D33" s="494"/>
      <c r="E33" s="1192"/>
      <c r="F33" s="490"/>
    </row>
    <row r="34" spans="1:13" s="489" customFormat="1" ht="14.4">
      <c r="A34" s="493">
        <f>A32+1</f>
        <v>12</v>
      </c>
      <c r="B34" s="345" t="s">
        <v>1555</v>
      </c>
      <c r="C34" s="492" t="s">
        <v>1119</v>
      </c>
      <c r="D34" s="491">
        <v>60</v>
      </c>
      <c r="E34" s="1194"/>
      <c r="F34" s="490">
        <f>D34*E34</f>
        <v>0</v>
      </c>
      <c r="I34" s="467"/>
      <c r="J34" s="265"/>
      <c r="K34" s="308"/>
    </row>
    <row r="35" spans="1:13" s="489" customFormat="1" ht="14.4">
      <c r="A35" s="493"/>
      <c r="B35" s="345"/>
      <c r="C35" s="492"/>
      <c r="D35" s="491"/>
      <c r="E35" s="1194"/>
      <c r="F35" s="490"/>
      <c r="I35" s="467"/>
      <c r="J35" s="265"/>
      <c r="K35" s="308"/>
    </row>
    <row r="36" spans="1:13" ht="28.8">
      <c r="A36" s="344">
        <f>A34+1</f>
        <v>13</v>
      </c>
      <c r="B36" s="345" t="s">
        <v>1554</v>
      </c>
      <c r="C36" s="342" t="s">
        <v>10</v>
      </c>
      <c r="D36" s="387">
        <v>50</v>
      </c>
      <c r="E36" s="1024"/>
      <c r="F36" s="487">
        <f>D36*E36</f>
        <v>0</v>
      </c>
    </row>
    <row r="37" spans="1:13" ht="14.4">
      <c r="A37" s="488"/>
      <c r="B37" s="345"/>
      <c r="C37" s="342"/>
      <c r="D37" s="387"/>
      <c r="E37" s="1024"/>
      <c r="F37" s="487"/>
    </row>
    <row r="38" spans="1:13" ht="28.8">
      <c r="A38" s="344">
        <f>A36+1</f>
        <v>14</v>
      </c>
      <c r="B38" s="345" t="s">
        <v>1553</v>
      </c>
      <c r="C38" s="342" t="s">
        <v>10</v>
      </c>
      <c r="D38" s="387">
        <v>35</v>
      </c>
      <c r="E38" s="1024"/>
      <c r="F38" s="487">
        <f>D38*E38</f>
        <v>0</v>
      </c>
    </row>
    <row r="39" spans="1:13" ht="14.4">
      <c r="A39" s="488"/>
      <c r="B39" s="345"/>
      <c r="C39" s="342"/>
      <c r="D39" s="387"/>
      <c r="E39" s="1024"/>
      <c r="F39" s="487"/>
    </row>
    <row r="40" spans="1:13" ht="14.4">
      <c r="A40" s="344">
        <f>A38+1</f>
        <v>15</v>
      </c>
      <c r="B40" s="343" t="s">
        <v>1552</v>
      </c>
      <c r="C40" s="428" t="s">
        <v>1113</v>
      </c>
      <c r="D40" s="387">
        <v>1</v>
      </c>
      <c r="E40" s="1024"/>
      <c r="F40" s="487">
        <f>D40*E40</f>
        <v>0</v>
      </c>
    </row>
    <row r="41" spans="1:13" s="419" customFormat="1" ht="14.4">
      <c r="A41" s="301"/>
      <c r="B41" s="353"/>
      <c r="C41" s="425"/>
      <c r="D41" s="423"/>
      <c r="E41" s="1093"/>
      <c r="F41" s="422"/>
      <c r="G41" s="421"/>
      <c r="H41" s="420"/>
      <c r="I41" s="387"/>
      <c r="J41" s="387"/>
    </row>
    <row r="42" spans="1:13" s="272" customFormat="1" ht="66">
      <c r="A42" s="279">
        <f>A40+1</f>
        <v>16</v>
      </c>
      <c r="B42" s="278" t="s">
        <v>1114</v>
      </c>
      <c r="C42" s="297" t="s">
        <v>1113</v>
      </c>
      <c r="D42" s="291">
        <v>1</v>
      </c>
      <c r="E42" s="919"/>
      <c r="F42" s="280">
        <f>D42*E42</f>
        <v>0</v>
      </c>
      <c r="G42" s="274"/>
      <c r="I42" s="299"/>
      <c r="J42" s="298"/>
      <c r="K42" s="298"/>
      <c r="M42" s="298"/>
    </row>
    <row r="43" spans="1:13" ht="14.4">
      <c r="A43" s="488"/>
      <c r="B43" s="343"/>
      <c r="C43" s="428"/>
      <c r="D43" s="387"/>
      <c r="E43" s="338"/>
      <c r="F43" s="487"/>
    </row>
    <row r="44" spans="1:13" s="270" customFormat="1" ht="13.8" thickBot="1">
      <c r="A44" s="290"/>
      <c r="B44" s="337" t="s">
        <v>1551</v>
      </c>
      <c r="C44" s="288"/>
      <c r="D44" s="287"/>
      <c r="E44" s="286"/>
      <c r="F44" s="336">
        <f>SUM(F10:F43)</f>
        <v>0</v>
      </c>
      <c r="G44" s="465"/>
      <c r="H44" s="267"/>
      <c r="I44" s="465"/>
      <c r="J44" s="465"/>
      <c r="K44" s="465"/>
      <c r="L44" s="465"/>
      <c r="M44" s="465"/>
    </row>
    <row r="45" spans="1:13" s="270" customFormat="1">
      <c r="A45" s="271"/>
      <c r="C45" s="271"/>
      <c r="D45" s="309"/>
      <c r="E45" s="465"/>
      <c r="F45" s="465"/>
      <c r="G45" s="465"/>
      <c r="H45" s="267"/>
      <c r="I45" s="465"/>
      <c r="J45" s="465"/>
      <c r="K45" s="465"/>
      <c r="L45" s="465"/>
      <c r="M45" s="465"/>
    </row>
    <row r="46" spans="1:13" s="270" customFormat="1">
      <c r="A46" s="271"/>
      <c r="C46" s="271"/>
      <c r="D46" s="309"/>
      <c r="E46" s="465"/>
      <c r="F46" s="465"/>
      <c r="G46" s="465"/>
      <c r="H46" s="267"/>
      <c r="I46" s="465"/>
      <c r="J46" s="465"/>
      <c r="K46" s="465"/>
      <c r="L46" s="465"/>
      <c r="M46" s="465"/>
    </row>
    <row r="47" spans="1:13" s="270" customFormat="1">
      <c r="A47" s="271"/>
      <c r="C47" s="271"/>
      <c r="D47" s="309"/>
      <c r="E47" s="465"/>
      <c r="F47" s="465"/>
      <c r="G47" s="465"/>
      <c r="H47" s="267"/>
      <c r="I47" s="465"/>
      <c r="J47" s="465"/>
      <c r="K47" s="465"/>
      <c r="L47" s="465"/>
      <c r="M47" s="465"/>
    </row>
    <row r="48" spans="1:13" s="270" customFormat="1">
      <c r="A48" s="271"/>
      <c r="C48" s="271"/>
      <c r="D48" s="309"/>
      <c r="E48" s="465"/>
      <c r="F48" s="465"/>
      <c r="G48" s="465"/>
      <c r="H48" s="267"/>
      <c r="I48" s="465"/>
      <c r="J48" s="465"/>
      <c r="K48" s="465"/>
      <c r="L48" s="465"/>
      <c r="M48" s="465"/>
    </row>
    <row r="49" spans="1:13" s="270" customFormat="1">
      <c r="A49" s="271"/>
      <c r="C49" s="271"/>
      <c r="D49" s="309"/>
      <c r="E49" s="465"/>
      <c r="F49" s="465"/>
      <c r="G49" s="465"/>
      <c r="H49" s="267"/>
      <c r="I49" s="465"/>
      <c r="J49" s="465"/>
      <c r="K49" s="465"/>
      <c r="L49" s="465"/>
      <c r="M49" s="465"/>
    </row>
    <row r="50" spans="1:13" s="270" customFormat="1">
      <c r="A50" s="271"/>
      <c r="C50" s="271"/>
      <c r="D50" s="309"/>
      <c r="E50" s="465"/>
      <c r="F50" s="465"/>
      <c r="G50" s="465"/>
      <c r="H50" s="267"/>
      <c r="I50" s="465"/>
      <c r="J50" s="465"/>
      <c r="K50" s="465"/>
      <c r="L50" s="465"/>
      <c r="M50" s="465"/>
    </row>
    <row r="51" spans="1:13" s="270" customFormat="1">
      <c r="A51" s="271"/>
      <c r="C51" s="271"/>
      <c r="D51" s="309"/>
      <c r="E51" s="465"/>
      <c r="F51" s="465"/>
      <c r="G51" s="465"/>
      <c r="H51" s="267"/>
      <c r="I51" s="465"/>
      <c r="J51" s="465"/>
      <c r="K51" s="465"/>
      <c r="L51" s="465"/>
      <c r="M51" s="465"/>
    </row>
    <row r="52" spans="1:13" s="270" customFormat="1">
      <c r="A52" s="271"/>
      <c r="C52" s="271"/>
      <c r="D52" s="309"/>
      <c r="E52" s="465"/>
      <c r="F52" s="465"/>
      <c r="G52" s="465"/>
      <c r="H52" s="267"/>
      <c r="I52" s="465"/>
      <c r="J52" s="465"/>
      <c r="K52" s="465"/>
      <c r="L52" s="465"/>
      <c r="M52" s="465"/>
    </row>
    <row r="53" spans="1:13" s="270" customFormat="1">
      <c r="A53" s="271"/>
      <c r="C53" s="271"/>
      <c r="D53" s="309"/>
      <c r="E53" s="465"/>
      <c r="F53" s="465"/>
      <c r="G53" s="465"/>
      <c r="H53" s="267"/>
      <c r="I53" s="465"/>
      <c r="J53" s="465"/>
      <c r="K53" s="465"/>
      <c r="L53" s="465"/>
      <c r="M53" s="465"/>
    </row>
    <row r="54" spans="1:13" s="270" customFormat="1">
      <c r="A54" s="271"/>
      <c r="C54" s="271"/>
      <c r="D54" s="309"/>
      <c r="E54" s="465"/>
      <c r="F54" s="465"/>
      <c r="G54" s="465"/>
      <c r="H54" s="267"/>
      <c r="I54" s="465"/>
      <c r="J54" s="465"/>
      <c r="K54" s="465"/>
      <c r="L54" s="465"/>
      <c r="M54" s="465"/>
    </row>
    <row r="55" spans="1:13" s="270" customFormat="1">
      <c r="A55" s="271"/>
      <c r="C55" s="271"/>
      <c r="D55" s="309"/>
      <c r="E55" s="465"/>
      <c r="F55" s="465"/>
      <c r="G55" s="465"/>
      <c r="H55" s="267"/>
      <c r="I55" s="465"/>
      <c r="J55" s="465"/>
      <c r="K55" s="465"/>
      <c r="L55" s="465"/>
      <c r="M55" s="465"/>
    </row>
    <row r="56" spans="1:13" s="270" customFormat="1">
      <c r="A56" s="271"/>
      <c r="C56" s="271"/>
      <c r="D56" s="309"/>
      <c r="E56" s="465"/>
      <c r="F56" s="465"/>
      <c r="G56" s="465"/>
      <c r="H56" s="267"/>
      <c r="I56" s="465"/>
      <c r="J56" s="465"/>
      <c r="K56" s="465"/>
      <c r="L56" s="465"/>
      <c r="M56" s="465"/>
    </row>
    <row r="57" spans="1:13" s="270" customFormat="1">
      <c r="A57" s="271"/>
      <c r="C57" s="271"/>
      <c r="D57" s="309"/>
      <c r="E57" s="465"/>
      <c r="F57" s="465"/>
      <c r="G57" s="465"/>
      <c r="H57" s="267"/>
      <c r="I57" s="465"/>
      <c r="J57" s="465"/>
      <c r="K57" s="465"/>
      <c r="L57" s="465"/>
      <c r="M57" s="465"/>
    </row>
    <row r="58" spans="1:13" s="270" customFormat="1">
      <c r="A58" s="271"/>
      <c r="C58" s="271"/>
      <c r="D58" s="309"/>
      <c r="E58" s="465"/>
      <c r="F58" s="465"/>
      <c r="G58" s="465"/>
      <c r="H58" s="267"/>
      <c r="I58" s="465"/>
      <c r="J58" s="465"/>
      <c r="K58" s="465"/>
      <c r="L58" s="465"/>
      <c r="M58" s="465"/>
    </row>
    <row r="59" spans="1:13" s="270" customFormat="1">
      <c r="A59" s="271"/>
      <c r="C59" s="271"/>
      <c r="D59" s="309"/>
      <c r="E59" s="465"/>
      <c r="F59" s="465"/>
      <c r="G59" s="465"/>
      <c r="H59" s="267"/>
      <c r="I59" s="465"/>
      <c r="J59" s="465"/>
      <c r="K59" s="465"/>
      <c r="L59" s="465"/>
      <c r="M59" s="465"/>
    </row>
    <row r="60" spans="1:13" s="270" customFormat="1">
      <c r="A60" s="271"/>
      <c r="C60" s="271"/>
      <c r="D60" s="309"/>
      <c r="E60" s="465"/>
      <c r="F60" s="465"/>
      <c r="G60" s="465"/>
      <c r="H60" s="267"/>
      <c r="I60" s="465"/>
      <c r="J60" s="465"/>
      <c r="K60" s="465"/>
      <c r="L60" s="465"/>
      <c r="M60" s="465"/>
    </row>
    <row r="61" spans="1:13" s="270" customFormat="1">
      <c r="A61" s="271"/>
      <c r="C61" s="271"/>
      <c r="D61" s="309"/>
      <c r="E61" s="465"/>
      <c r="F61" s="465"/>
      <c r="G61" s="465"/>
      <c r="H61" s="267"/>
      <c r="I61" s="465"/>
      <c r="J61" s="465"/>
      <c r="K61" s="465"/>
      <c r="L61" s="465"/>
      <c r="M61" s="465"/>
    </row>
    <row r="62" spans="1:13" s="270" customFormat="1">
      <c r="A62" s="271"/>
      <c r="C62" s="271"/>
      <c r="D62" s="309"/>
      <c r="E62" s="465"/>
      <c r="F62" s="465"/>
      <c r="G62" s="465"/>
      <c r="H62" s="267"/>
      <c r="I62" s="465"/>
      <c r="J62" s="465"/>
      <c r="K62" s="465"/>
      <c r="L62" s="465"/>
      <c r="M62" s="465"/>
    </row>
    <row r="63" spans="1:13" s="270" customFormat="1">
      <c r="A63" s="271"/>
      <c r="C63" s="271"/>
      <c r="D63" s="309"/>
      <c r="E63" s="465"/>
      <c r="F63" s="465"/>
      <c r="G63" s="465"/>
      <c r="H63" s="267"/>
      <c r="I63" s="465"/>
      <c r="J63" s="465"/>
      <c r="K63" s="465"/>
      <c r="L63" s="465"/>
      <c r="M63" s="465"/>
    </row>
    <row r="64" spans="1:13" s="270" customFormat="1">
      <c r="A64" s="271"/>
      <c r="C64" s="271"/>
      <c r="D64" s="309"/>
      <c r="E64" s="465"/>
      <c r="F64" s="465"/>
      <c r="G64" s="465"/>
      <c r="H64" s="267"/>
      <c r="I64" s="465"/>
      <c r="J64" s="465"/>
      <c r="K64" s="465"/>
      <c r="L64" s="465"/>
      <c r="M64" s="465"/>
    </row>
    <row r="65" spans="1:13" s="270" customFormat="1">
      <c r="A65" s="271"/>
      <c r="C65" s="271"/>
      <c r="D65" s="309"/>
      <c r="E65" s="465"/>
      <c r="F65" s="465"/>
      <c r="G65" s="465"/>
      <c r="H65" s="267"/>
      <c r="I65" s="465"/>
      <c r="J65" s="465"/>
      <c r="K65" s="465"/>
      <c r="L65" s="465"/>
      <c r="M65" s="465"/>
    </row>
    <row r="66" spans="1:13" s="270" customFormat="1">
      <c r="A66" s="271"/>
      <c r="C66" s="271"/>
      <c r="D66" s="309"/>
      <c r="E66" s="465"/>
      <c r="F66" s="465"/>
      <c r="G66" s="465"/>
      <c r="H66" s="267"/>
      <c r="I66" s="465"/>
      <c r="J66" s="465"/>
      <c r="K66" s="465"/>
      <c r="L66" s="465"/>
      <c r="M66" s="465"/>
    </row>
    <row r="67" spans="1:13" s="270" customFormat="1">
      <c r="A67" s="271"/>
      <c r="C67" s="271"/>
      <c r="D67" s="309"/>
      <c r="E67" s="465"/>
      <c r="F67" s="465"/>
      <c r="G67" s="465"/>
      <c r="H67" s="267"/>
      <c r="I67" s="465"/>
      <c r="J67" s="465"/>
      <c r="K67" s="465"/>
      <c r="L67" s="465"/>
      <c r="M67" s="465"/>
    </row>
    <row r="68" spans="1:13" s="270" customFormat="1">
      <c r="A68" s="271"/>
      <c r="C68" s="271"/>
      <c r="D68" s="309"/>
      <c r="E68" s="465"/>
      <c r="F68" s="465"/>
      <c r="G68" s="465"/>
      <c r="H68" s="267"/>
      <c r="I68" s="465"/>
      <c r="J68" s="465"/>
      <c r="K68" s="465"/>
      <c r="L68" s="465"/>
      <c r="M68" s="465"/>
    </row>
    <row r="69" spans="1:13" s="270" customFormat="1">
      <c r="A69" s="271"/>
      <c r="C69" s="271"/>
      <c r="D69" s="309"/>
      <c r="E69" s="465"/>
      <c r="F69" s="465"/>
      <c r="G69" s="465"/>
      <c r="H69" s="267"/>
      <c r="I69" s="465"/>
      <c r="J69" s="465"/>
      <c r="K69" s="465"/>
      <c r="L69" s="465"/>
      <c r="M69" s="465"/>
    </row>
    <row r="70" spans="1:13" s="270" customFormat="1">
      <c r="A70" s="271"/>
      <c r="C70" s="271"/>
      <c r="D70" s="309"/>
      <c r="E70" s="465"/>
      <c r="F70" s="465"/>
      <c r="G70" s="465"/>
      <c r="H70" s="267"/>
      <c r="I70" s="465"/>
      <c r="J70" s="465"/>
      <c r="K70" s="465"/>
      <c r="L70" s="465"/>
      <c r="M70" s="465"/>
    </row>
    <row r="71" spans="1:13" s="270" customFormat="1">
      <c r="A71" s="271"/>
      <c r="C71" s="271"/>
      <c r="D71" s="309"/>
      <c r="E71" s="465"/>
      <c r="F71" s="465"/>
      <c r="G71" s="465"/>
      <c r="H71" s="267"/>
      <c r="I71" s="465"/>
      <c r="J71" s="465"/>
      <c r="K71" s="465"/>
      <c r="L71" s="465"/>
      <c r="M71" s="465"/>
    </row>
    <row r="72" spans="1:13" s="270" customFormat="1">
      <c r="A72" s="271"/>
      <c r="C72" s="271"/>
      <c r="D72" s="309"/>
      <c r="E72" s="465"/>
      <c r="F72" s="465"/>
      <c r="G72" s="465"/>
      <c r="H72" s="267"/>
      <c r="I72" s="465"/>
      <c r="J72" s="465"/>
      <c r="K72" s="465"/>
      <c r="L72" s="465"/>
      <c r="M72" s="465"/>
    </row>
    <row r="73" spans="1:13" s="270" customFormat="1">
      <c r="A73" s="271"/>
      <c r="C73" s="271"/>
      <c r="D73" s="309"/>
      <c r="E73" s="465"/>
      <c r="F73" s="465"/>
      <c r="G73" s="465"/>
      <c r="H73" s="267"/>
      <c r="I73" s="465"/>
      <c r="J73" s="465"/>
      <c r="K73" s="465"/>
      <c r="L73" s="465"/>
      <c r="M73" s="465"/>
    </row>
    <row r="74" spans="1:13" s="270" customFormat="1">
      <c r="A74" s="271"/>
      <c r="C74" s="271"/>
      <c r="D74" s="309"/>
      <c r="E74" s="465"/>
      <c r="F74" s="465"/>
      <c r="G74" s="465"/>
      <c r="H74" s="267"/>
      <c r="I74" s="465"/>
      <c r="J74" s="465"/>
      <c r="K74" s="465"/>
      <c r="L74" s="465"/>
      <c r="M74" s="465"/>
    </row>
    <row r="75" spans="1:13" s="270" customFormat="1">
      <c r="A75" s="271"/>
      <c r="C75" s="271"/>
      <c r="D75" s="309"/>
      <c r="E75" s="465"/>
      <c r="F75" s="465"/>
      <c r="G75" s="465"/>
      <c r="H75" s="267"/>
      <c r="I75" s="465"/>
      <c r="J75" s="465"/>
      <c r="K75" s="465"/>
      <c r="L75" s="465"/>
      <c r="M75" s="465"/>
    </row>
    <row r="76" spans="1:13" s="270" customFormat="1">
      <c r="A76" s="271"/>
      <c r="C76" s="271"/>
      <c r="D76" s="309"/>
      <c r="E76" s="465"/>
      <c r="F76" s="465"/>
      <c r="G76" s="465"/>
      <c r="H76" s="267"/>
      <c r="I76" s="465"/>
      <c r="J76" s="465"/>
      <c r="K76" s="465"/>
      <c r="L76" s="465"/>
      <c r="M76" s="465"/>
    </row>
    <row r="77" spans="1:13" s="270" customFormat="1">
      <c r="A77" s="271"/>
      <c r="C77" s="271"/>
      <c r="D77" s="309"/>
      <c r="E77" s="465"/>
      <c r="F77" s="465"/>
      <c r="G77" s="465"/>
      <c r="H77" s="267"/>
      <c r="I77" s="465"/>
      <c r="J77" s="465"/>
      <c r="K77" s="465"/>
      <c r="L77" s="465"/>
      <c r="M77" s="465"/>
    </row>
    <row r="78" spans="1:13" s="270" customFormat="1">
      <c r="A78" s="271"/>
      <c r="C78" s="271"/>
      <c r="D78" s="309"/>
      <c r="E78" s="465"/>
      <c r="F78" s="465"/>
      <c r="G78" s="465"/>
      <c r="H78" s="267"/>
      <c r="I78" s="465"/>
      <c r="J78" s="465"/>
      <c r="K78" s="465"/>
      <c r="L78" s="465"/>
      <c r="M78" s="465"/>
    </row>
    <row r="79" spans="1:13" s="270" customFormat="1">
      <c r="A79" s="271"/>
      <c r="C79" s="271"/>
      <c r="D79" s="309"/>
      <c r="E79" s="465"/>
      <c r="F79" s="465"/>
      <c r="G79" s="465"/>
      <c r="H79" s="267"/>
      <c r="I79" s="465"/>
      <c r="J79" s="465"/>
      <c r="K79" s="465"/>
      <c r="L79" s="465"/>
      <c r="M79" s="465"/>
    </row>
    <row r="80" spans="1:13" s="270" customFormat="1">
      <c r="A80" s="271"/>
      <c r="C80" s="271"/>
      <c r="D80" s="309"/>
      <c r="E80" s="465"/>
      <c r="F80" s="465"/>
      <c r="G80" s="465"/>
      <c r="H80" s="267"/>
      <c r="I80" s="465"/>
      <c r="J80" s="465"/>
      <c r="K80" s="465"/>
      <c r="L80" s="465"/>
      <c r="M80" s="465"/>
    </row>
    <row r="81" spans="1:13" s="270" customFormat="1">
      <c r="A81" s="271"/>
      <c r="C81" s="271"/>
      <c r="D81" s="309"/>
      <c r="E81" s="465"/>
      <c r="F81" s="465"/>
      <c r="G81" s="465"/>
      <c r="H81" s="267"/>
      <c r="I81" s="465"/>
      <c r="J81" s="465"/>
      <c r="K81" s="465"/>
      <c r="L81" s="465"/>
      <c r="M81" s="465"/>
    </row>
    <row r="82" spans="1:13" s="270" customFormat="1">
      <c r="A82" s="271"/>
      <c r="C82" s="271"/>
      <c r="D82" s="309"/>
      <c r="E82" s="465"/>
      <c r="F82" s="465"/>
      <c r="G82" s="465"/>
      <c r="H82" s="267"/>
      <c r="I82" s="465"/>
      <c r="J82" s="465"/>
      <c r="K82" s="465"/>
      <c r="L82" s="465"/>
      <c r="M82" s="465"/>
    </row>
    <row r="83" spans="1:13" s="270" customFormat="1">
      <c r="A83" s="271"/>
      <c r="C83" s="271"/>
      <c r="D83" s="309"/>
      <c r="E83" s="465"/>
      <c r="F83" s="465"/>
      <c r="G83" s="465"/>
      <c r="H83" s="267"/>
      <c r="I83" s="465"/>
      <c r="J83" s="465"/>
      <c r="K83" s="465"/>
      <c r="L83" s="465"/>
      <c r="M83" s="465"/>
    </row>
    <row r="84" spans="1:13" s="270" customFormat="1">
      <c r="A84" s="271"/>
      <c r="C84" s="271"/>
      <c r="D84" s="309"/>
      <c r="E84" s="465"/>
      <c r="F84" s="465"/>
      <c r="G84" s="465"/>
      <c r="H84" s="267"/>
      <c r="I84" s="465"/>
      <c r="J84" s="465"/>
      <c r="K84" s="465"/>
      <c r="L84" s="465"/>
      <c r="M84" s="465"/>
    </row>
    <row r="85" spans="1:13" s="270" customFormat="1">
      <c r="A85" s="271"/>
      <c r="C85" s="271"/>
      <c r="D85" s="309"/>
      <c r="E85" s="465"/>
      <c r="F85" s="465"/>
      <c r="G85" s="465"/>
      <c r="H85" s="267"/>
      <c r="I85" s="465"/>
      <c r="J85" s="465"/>
      <c r="K85" s="465"/>
      <c r="L85" s="465"/>
      <c r="M85" s="465"/>
    </row>
    <row r="86" spans="1:13" s="270" customFormat="1">
      <c r="A86" s="271"/>
      <c r="C86" s="271"/>
      <c r="D86" s="309"/>
      <c r="E86" s="465"/>
      <c r="F86" s="465"/>
      <c r="G86" s="465"/>
      <c r="H86" s="267"/>
      <c r="I86" s="465"/>
      <c r="J86" s="465"/>
      <c r="K86" s="465"/>
      <c r="L86" s="465"/>
      <c r="M86" s="465"/>
    </row>
    <row r="87" spans="1:13" s="270" customFormat="1">
      <c r="A87" s="271"/>
      <c r="C87" s="271"/>
      <c r="D87" s="309"/>
      <c r="E87" s="465"/>
      <c r="F87" s="465"/>
      <c r="G87" s="465"/>
      <c r="H87" s="267"/>
      <c r="I87" s="465"/>
      <c r="J87" s="465"/>
      <c r="K87" s="465"/>
      <c r="L87" s="465"/>
      <c r="M87" s="465"/>
    </row>
    <row r="88" spans="1:13" s="270" customFormat="1">
      <c r="A88" s="271"/>
      <c r="C88" s="271"/>
      <c r="D88" s="309"/>
      <c r="E88" s="465"/>
      <c r="F88" s="465"/>
      <c r="G88" s="465"/>
      <c r="H88" s="267"/>
      <c r="I88" s="465"/>
      <c r="J88" s="465"/>
      <c r="K88" s="465"/>
      <c r="L88" s="465"/>
      <c r="M88" s="465"/>
    </row>
    <row r="89" spans="1:13" s="270" customFormat="1">
      <c r="A89" s="271"/>
      <c r="C89" s="271"/>
      <c r="D89" s="309"/>
      <c r="E89" s="465"/>
      <c r="F89" s="465"/>
      <c r="G89" s="465"/>
      <c r="H89" s="267"/>
      <c r="I89" s="465"/>
      <c r="J89" s="465"/>
      <c r="K89" s="465"/>
      <c r="L89" s="465"/>
      <c r="M89" s="465"/>
    </row>
    <row r="90" spans="1:13" s="270" customFormat="1">
      <c r="A90" s="271"/>
      <c r="C90" s="271"/>
      <c r="D90" s="309"/>
      <c r="E90" s="465"/>
      <c r="F90" s="465"/>
      <c r="G90" s="465"/>
      <c r="H90" s="267"/>
      <c r="I90" s="465"/>
      <c r="J90" s="465"/>
      <c r="K90" s="465"/>
      <c r="L90" s="465"/>
      <c r="M90" s="465"/>
    </row>
    <row r="91" spans="1:13" s="270" customFormat="1">
      <c r="A91" s="271"/>
      <c r="C91" s="271"/>
      <c r="D91" s="309"/>
      <c r="E91" s="465"/>
      <c r="F91" s="465"/>
      <c r="G91" s="465"/>
      <c r="H91" s="267"/>
      <c r="I91" s="465"/>
      <c r="J91" s="465"/>
      <c r="K91" s="465"/>
      <c r="L91" s="465"/>
      <c r="M91" s="465"/>
    </row>
    <row r="92" spans="1:13" s="270" customFormat="1">
      <c r="A92" s="271"/>
      <c r="C92" s="271"/>
      <c r="D92" s="309"/>
      <c r="E92" s="465"/>
      <c r="F92" s="465"/>
      <c r="G92" s="465"/>
      <c r="H92" s="267"/>
      <c r="I92" s="465"/>
      <c r="J92" s="465"/>
      <c r="K92" s="465"/>
      <c r="L92" s="465"/>
      <c r="M92" s="465"/>
    </row>
    <row r="93" spans="1:13" s="270" customFormat="1">
      <c r="A93" s="271"/>
      <c r="C93" s="271"/>
      <c r="D93" s="309"/>
      <c r="E93" s="465"/>
      <c r="F93" s="465"/>
      <c r="G93" s="465"/>
      <c r="H93" s="267"/>
      <c r="I93" s="465"/>
      <c r="J93" s="465"/>
      <c r="K93" s="465"/>
      <c r="L93" s="465"/>
      <c r="M93" s="465"/>
    </row>
    <row r="94" spans="1:13" s="270" customFormat="1">
      <c r="A94" s="271"/>
      <c r="C94" s="271"/>
      <c r="D94" s="309"/>
      <c r="E94" s="465"/>
      <c r="F94" s="465"/>
      <c r="G94" s="465"/>
      <c r="H94" s="267"/>
      <c r="I94" s="465"/>
      <c r="J94" s="465"/>
      <c r="K94" s="465"/>
      <c r="L94" s="465"/>
      <c r="M94" s="465"/>
    </row>
    <row r="95" spans="1:13" s="270" customFormat="1">
      <c r="A95" s="271"/>
      <c r="C95" s="271"/>
      <c r="D95" s="309"/>
      <c r="E95" s="465"/>
      <c r="F95" s="465"/>
      <c r="G95" s="465"/>
      <c r="H95" s="267"/>
      <c r="I95" s="465"/>
      <c r="J95" s="465"/>
      <c r="K95" s="465"/>
      <c r="L95" s="465"/>
      <c r="M95" s="465"/>
    </row>
    <row r="96" spans="1:13" s="270" customFormat="1">
      <c r="A96" s="271"/>
      <c r="C96" s="271"/>
      <c r="D96" s="309"/>
      <c r="E96" s="465"/>
      <c r="F96" s="465"/>
      <c r="G96" s="465"/>
      <c r="H96" s="267"/>
      <c r="I96" s="465"/>
      <c r="J96" s="465"/>
      <c r="K96" s="465"/>
      <c r="L96" s="465"/>
      <c r="M96" s="465"/>
    </row>
    <row r="97" spans="1:13" s="270" customFormat="1">
      <c r="A97" s="271"/>
      <c r="C97" s="271"/>
      <c r="D97" s="309"/>
      <c r="E97" s="465"/>
      <c r="F97" s="465"/>
      <c r="G97" s="465"/>
      <c r="H97" s="267"/>
      <c r="I97" s="465"/>
      <c r="J97" s="465"/>
      <c r="K97" s="465"/>
      <c r="L97" s="465"/>
      <c r="M97" s="465"/>
    </row>
    <row r="98" spans="1:13" s="270" customFormat="1">
      <c r="A98" s="271"/>
      <c r="C98" s="271"/>
      <c r="D98" s="309"/>
      <c r="E98" s="465"/>
      <c r="F98" s="465"/>
      <c r="G98" s="465"/>
      <c r="H98" s="267"/>
      <c r="I98" s="465"/>
      <c r="J98" s="465"/>
      <c r="K98" s="465"/>
      <c r="L98" s="465"/>
      <c r="M98" s="465"/>
    </row>
    <row r="99" spans="1:13" s="270" customFormat="1">
      <c r="A99" s="271"/>
      <c r="C99" s="271"/>
      <c r="D99" s="309"/>
      <c r="E99" s="465"/>
      <c r="F99" s="465"/>
      <c r="G99" s="465"/>
      <c r="H99" s="267"/>
      <c r="I99" s="465"/>
      <c r="J99" s="465"/>
      <c r="K99" s="465"/>
      <c r="L99" s="465"/>
      <c r="M99" s="465"/>
    </row>
    <row r="100" spans="1:13" s="270" customFormat="1">
      <c r="A100" s="271"/>
      <c r="C100" s="271"/>
      <c r="D100" s="309"/>
      <c r="E100" s="465"/>
      <c r="F100" s="465"/>
      <c r="G100" s="465"/>
      <c r="H100" s="267"/>
      <c r="I100" s="465"/>
      <c r="J100" s="465"/>
      <c r="K100" s="465"/>
      <c r="L100" s="465"/>
      <c r="M100" s="465"/>
    </row>
    <row r="101" spans="1:13" s="270" customFormat="1">
      <c r="A101" s="271"/>
      <c r="C101" s="271"/>
      <c r="D101" s="309"/>
      <c r="E101" s="465"/>
      <c r="F101" s="465"/>
      <c r="G101" s="465"/>
      <c r="H101" s="267"/>
      <c r="I101" s="465"/>
      <c r="J101" s="465"/>
      <c r="K101" s="465"/>
      <c r="L101" s="465"/>
      <c r="M101" s="465"/>
    </row>
    <row r="102" spans="1:13" s="270" customFormat="1">
      <c r="A102" s="271"/>
      <c r="C102" s="271"/>
      <c r="D102" s="309"/>
      <c r="E102" s="465"/>
      <c r="F102" s="465"/>
      <c r="G102" s="465"/>
      <c r="H102" s="267"/>
      <c r="I102" s="465"/>
      <c r="J102" s="465"/>
      <c r="K102" s="465"/>
      <c r="L102" s="465"/>
      <c r="M102" s="465"/>
    </row>
    <row r="103" spans="1:13" s="270" customFormat="1">
      <c r="A103" s="271"/>
      <c r="C103" s="271"/>
      <c r="D103" s="309"/>
      <c r="E103" s="465"/>
      <c r="F103" s="465"/>
      <c r="G103" s="465"/>
      <c r="H103" s="267"/>
      <c r="I103" s="465"/>
      <c r="J103" s="465"/>
      <c r="K103" s="465"/>
      <c r="L103" s="465"/>
      <c r="M103" s="465"/>
    </row>
    <row r="104" spans="1:13" s="270" customFormat="1">
      <c r="A104" s="271"/>
      <c r="C104" s="271"/>
      <c r="D104" s="309"/>
      <c r="E104" s="465"/>
      <c r="F104" s="465"/>
      <c r="G104" s="465"/>
      <c r="H104" s="267"/>
      <c r="I104" s="465"/>
      <c r="J104" s="465"/>
      <c r="K104" s="465"/>
      <c r="L104" s="465"/>
      <c r="M104" s="465"/>
    </row>
    <row r="105" spans="1:13" s="270" customFormat="1">
      <c r="A105" s="271"/>
      <c r="C105" s="271"/>
      <c r="D105" s="309"/>
      <c r="E105" s="465"/>
      <c r="F105" s="465"/>
      <c r="G105" s="465"/>
      <c r="H105" s="267"/>
      <c r="I105" s="465"/>
      <c r="J105" s="465"/>
      <c r="K105" s="465"/>
      <c r="L105" s="465"/>
      <c r="M105" s="465"/>
    </row>
    <row r="106" spans="1:13" s="270" customFormat="1">
      <c r="A106" s="271"/>
      <c r="C106" s="271"/>
      <c r="D106" s="309"/>
      <c r="E106" s="465"/>
      <c r="F106" s="465"/>
      <c r="G106" s="465"/>
      <c r="H106" s="267"/>
      <c r="I106" s="465"/>
      <c r="J106" s="465"/>
      <c r="K106" s="465"/>
      <c r="L106" s="465"/>
      <c r="M106" s="465"/>
    </row>
    <row r="107" spans="1:13" s="270" customFormat="1">
      <c r="A107" s="271"/>
      <c r="C107" s="271"/>
      <c r="D107" s="309"/>
      <c r="E107" s="465"/>
      <c r="F107" s="465"/>
      <c r="G107" s="465"/>
      <c r="H107" s="267"/>
      <c r="I107" s="465"/>
      <c r="J107" s="465"/>
      <c r="K107" s="465"/>
      <c r="L107" s="465"/>
      <c r="M107" s="465"/>
    </row>
    <row r="108" spans="1:13" s="270" customFormat="1">
      <c r="A108" s="271"/>
      <c r="C108" s="271"/>
      <c r="D108" s="309"/>
      <c r="E108" s="465"/>
      <c r="F108" s="465"/>
      <c r="G108" s="465"/>
      <c r="H108" s="267"/>
      <c r="I108" s="465"/>
      <c r="J108" s="465"/>
      <c r="K108" s="465"/>
      <c r="L108" s="465"/>
      <c r="M108" s="465"/>
    </row>
    <row r="109" spans="1:13" s="270" customFormat="1">
      <c r="A109" s="271"/>
      <c r="C109" s="271"/>
      <c r="D109" s="309"/>
      <c r="E109" s="465"/>
      <c r="F109" s="465"/>
      <c r="G109" s="465"/>
      <c r="H109" s="267"/>
      <c r="I109" s="465"/>
      <c r="J109" s="465"/>
      <c r="K109" s="465"/>
      <c r="L109" s="465"/>
      <c r="M109" s="465"/>
    </row>
    <row r="110" spans="1:13" s="270" customFormat="1">
      <c r="A110" s="271"/>
      <c r="C110" s="271"/>
      <c r="D110" s="309"/>
      <c r="E110" s="465"/>
      <c r="F110" s="465"/>
      <c r="G110" s="465"/>
      <c r="H110" s="267"/>
      <c r="I110" s="465"/>
      <c r="J110" s="465"/>
      <c r="K110" s="465"/>
      <c r="L110" s="465"/>
      <c r="M110" s="465"/>
    </row>
    <row r="111" spans="1:13" s="270" customFormat="1">
      <c r="A111" s="271"/>
      <c r="C111" s="271"/>
      <c r="D111" s="309"/>
      <c r="E111" s="465"/>
      <c r="F111" s="465"/>
      <c r="G111" s="465"/>
      <c r="H111" s="267"/>
      <c r="I111" s="465"/>
      <c r="J111" s="465"/>
      <c r="K111" s="465"/>
      <c r="L111" s="465"/>
      <c r="M111" s="465"/>
    </row>
    <row r="112" spans="1:13" s="270" customFormat="1">
      <c r="A112" s="271"/>
      <c r="C112" s="271"/>
      <c r="D112" s="309"/>
      <c r="E112" s="465"/>
      <c r="F112" s="465"/>
      <c r="G112" s="465"/>
      <c r="H112" s="267"/>
      <c r="I112" s="465"/>
      <c r="J112" s="465"/>
      <c r="K112" s="465"/>
      <c r="L112" s="465"/>
      <c r="M112" s="465"/>
    </row>
    <row r="113" spans="1:13" s="270" customFormat="1">
      <c r="A113" s="271"/>
      <c r="C113" s="271"/>
      <c r="D113" s="309"/>
      <c r="E113" s="465"/>
      <c r="F113" s="465"/>
      <c r="G113" s="465"/>
      <c r="H113" s="267"/>
      <c r="I113" s="465"/>
      <c r="J113" s="465"/>
      <c r="K113" s="465"/>
      <c r="L113" s="465"/>
      <c r="M113" s="465"/>
    </row>
    <row r="114" spans="1:13" s="270" customFormat="1">
      <c r="A114" s="271"/>
      <c r="C114" s="271"/>
      <c r="D114" s="309"/>
      <c r="E114" s="465"/>
      <c r="F114" s="465"/>
      <c r="G114" s="465"/>
      <c r="H114" s="267"/>
      <c r="I114" s="465"/>
      <c r="J114" s="465"/>
      <c r="K114" s="465"/>
      <c r="L114" s="465"/>
      <c r="M114" s="465"/>
    </row>
    <row r="115" spans="1:13" s="270" customFormat="1">
      <c r="A115" s="271"/>
      <c r="C115" s="271"/>
      <c r="D115" s="309"/>
      <c r="E115" s="465"/>
      <c r="F115" s="465"/>
      <c r="G115" s="465"/>
      <c r="H115" s="267"/>
      <c r="I115" s="465"/>
      <c r="J115" s="465"/>
      <c r="K115" s="465"/>
      <c r="L115" s="465"/>
      <c r="M115" s="465"/>
    </row>
    <row r="116" spans="1:13" s="270" customFormat="1">
      <c r="A116" s="271"/>
      <c r="C116" s="271"/>
      <c r="D116" s="309"/>
      <c r="E116" s="465"/>
      <c r="F116" s="465"/>
      <c r="G116" s="465"/>
      <c r="H116" s="267"/>
      <c r="I116" s="465"/>
      <c r="J116" s="465"/>
      <c r="K116" s="465"/>
      <c r="L116" s="465"/>
      <c r="M116" s="465"/>
    </row>
    <row r="117" spans="1:13" s="270" customFormat="1">
      <c r="A117" s="271"/>
      <c r="C117" s="271"/>
      <c r="D117" s="309"/>
      <c r="E117" s="465"/>
      <c r="F117" s="465"/>
      <c r="G117" s="465"/>
      <c r="H117" s="267"/>
      <c r="I117" s="465"/>
      <c r="J117" s="465"/>
      <c r="K117" s="465"/>
      <c r="L117" s="465"/>
      <c r="M117" s="465"/>
    </row>
    <row r="118" spans="1:13" s="270" customFormat="1">
      <c r="A118" s="271"/>
      <c r="C118" s="271"/>
      <c r="D118" s="309"/>
      <c r="E118" s="465"/>
      <c r="F118" s="465"/>
      <c r="G118" s="465"/>
      <c r="H118" s="267"/>
      <c r="I118" s="465"/>
      <c r="J118" s="465"/>
      <c r="K118" s="465"/>
      <c r="L118" s="465"/>
      <c r="M118" s="465"/>
    </row>
    <row r="119" spans="1:13" s="270" customFormat="1">
      <c r="A119" s="271"/>
      <c r="C119" s="271"/>
      <c r="D119" s="309"/>
      <c r="E119" s="465"/>
      <c r="F119" s="465"/>
      <c r="G119" s="465"/>
      <c r="H119" s="267"/>
      <c r="I119" s="465"/>
      <c r="J119" s="465"/>
      <c r="K119" s="465"/>
      <c r="L119" s="465"/>
      <c r="M119" s="465"/>
    </row>
    <row r="120" spans="1:13" s="270" customFormat="1">
      <c r="A120" s="271"/>
      <c r="C120" s="271"/>
      <c r="D120" s="309"/>
      <c r="E120" s="465"/>
      <c r="F120" s="465"/>
      <c r="G120" s="465"/>
      <c r="H120" s="267"/>
      <c r="I120" s="465"/>
      <c r="J120" s="465"/>
      <c r="K120" s="465"/>
      <c r="L120" s="465"/>
      <c r="M120" s="465"/>
    </row>
    <row r="121" spans="1:13" s="270" customFormat="1">
      <c r="A121" s="271"/>
      <c r="C121" s="271"/>
      <c r="D121" s="309"/>
      <c r="E121" s="465"/>
      <c r="F121" s="465"/>
      <c r="G121" s="465"/>
      <c r="H121" s="267"/>
      <c r="I121" s="465"/>
      <c r="J121" s="465"/>
      <c r="K121" s="465"/>
      <c r="L121" s="465"/>
      <c r="M121" s="465"/>
    </row>
    <row r="122" spans="1:13" s="270" customFormat="1">
      <c r="A122" s="271"/>
      <c r="C122" s="271"/>
      <c r="D122" s="309"/>
      <c r="E122" s="465"/>
      <c r="F122" s="465"/>
      <c r="G122" s="465"/>
      <c r="H122" s="267"/>
      <c r="I122" s="465"/>
      <c r="J122" s="465"/>
      <c r="K122" s="465"/>
      <c r="L122" s="465"/>
      <c r="M122" s="465"/>
    </row>
    <row r="123" spans="1:13" s="270" customFormat="1">
      <c r="A123" s="271"/>
      <c r="C123" s="271"/>
      <c r="D123" s="309"/>
      <c r="E123" s="465"/>
      <c r="F123" s="465"/>
      <c r="G123" s="465"/>
      <c r="H123" s="267"/>
      <c r="I123" s="465"/>
      <c r="J123" s="465"/>
      <c r="K123" s="465"/>
      <c r="L123" s="465"/>
      <c r="M123" s="465"/>
    </row>
    <row r="124" spans="1:13" s="270" customFormat="1">
      <c r="A124" s="271"/>
      <c r="C124" s="271"/>
      <c r="D124" s="309"/>
      <c r="E124" s="465"/>
      <c r="F124" s="465"/>
      <c r="G124" s="465"/>
      <c r="H124" s="267"/>
      <c r="I124" s="465"/>
      <c r="J124" s="465"/>
      <c r="K124" s="465"/>
      <c r="L124" s="465"/>
      <c r="M124" s="465"/>
    </row>
    <row r="125" spans="1:13" s="270" customFormat="1">
      <c r="A125" s="271"/>
      <c r="C125" s="271"/>
      <c r="D125" s="309"/>
      <c r="E125" s="465"/>
      <c r="F125" s="465"/>
      <c r="G125" s="465"/>
      <c r="H125" s="267"/>
      <c r="I125" s="465"/>
      <c r="J125" s="465"/>
      <c r="K125" s="465"/>
      <c r="L125" s="465"/>
      <c r="M125" s="465"/>
    </row>
    <row r="126" spans="1:13" s="270" customFormat="1">
      <c r="A126" s="271"/>
      <c r="C126" s="271"/>
      <c r="D126" s="309"/>
      <c r="E126" s="465"/>
      <c r="F126" s="465"/>
      <c r="G126" s="465"/>
      <c r="H126" s="267"/>
      <c r="I126" s="465"/>
      <c r="J126" s="465"/>
      <c r="K126" s="465"/>
      <c r="L126" s="465"/>
      <c r="M126" s="465"/>
    </row>
    <row r="127" spans="1:13">
      <c r="A127" s="271"/>
    </row>
    <row r="128" spans="1:13">
      <c r="A128" s="271"/>
    </row>
    <row r="129" spans="1:1" s="465" customFormat="1">
      <c r="A129" s="271"/>
    </row>
    <row r="130" spans="1:1" s="465" customFormat="1">
      <c r="A130" s="271"/>
    </row>
    <row r="131" spans="1:1" s="465" customFormat="1">
      <c r="A131" s="271"/>
    </row>
    <row r="132" spans="1:1" s="465" customFormat="1">
      <c r="A132" s="271"/>
    </row>
    <row r="133" spans="1:1" s="465" customFormat="1">
      <c r="A133" s="271"/>
    </row>
    <row r="134" spans="1:1" s="465" customFormat="1">
      <c r="A134" s="271"/>
    </row>
    <row r="135" spans="1:1" s="465" customFormat="1">
      <c r="A135" s="271"/>
    </row>
    <row r="136" spans="1:1" s="465" customFormat="1">
      <c r="A136" s="271"/>
    </row>
    <row r="137" spans="1:1" s="465" customFormat="1">
      <c r="A137" s="271"/>
    </row>
    <row r="138" spans="1:1" s="465" customFormat="1">
      <c r="A138" s="271"/>
    </row>
    <row r="139" spans="1:1" s="465" customFormat="1">
      <c r="A139" s="271"/>
    </row>
    <row r="140" spans="1:1" s="465" customFormat="1">
      <c r="A140" s="271"/>
    </row>
    <row r="141" spans="1:1" s="465" customFormat="1">
      <c r="A141" s="271"/>
    </row>
    <row r="142" spans="1:1" s="465" customFormat="1">
      <c r="A142" s="271"/>
    </row>
    <row r="143" spans="1:1" s="465" customFormat="1">
      <c r="A143" s="271"/>
    </row>
    <row r="144" spans="1:1" s="465" customFormat="1">
      <c r="A144" s="271"/>
    </row>
    <row r="145" spans="1:1" s="465" customFormat="1">
      <c r="A145" s="271"/>
    </row>
  </sheetData>
  <sheetProtection password="D860" sheet="1" objects="1" scenarios="1"/>
  <mergeCells count="6">
    <mergeCell ref="A1:C1"/>
    <mergeCell ref="A2:C2"/>
    <mergeCell ref="B3:F3"/>
    <mergeCell ref="A6:B6"/>
    <mergeCell ref="A4:C4"/>
    <mergeCell ref="B5:F5"/>
  </mergeCells>
  <printOptions gridLines="1"/>
  <pageMargins left="0.78740157480314965" right="0.39370078740157483" top="1.2204724409448819" bottom="0.98425196850393704" header="0.39370078740157483" footer="0.51181102362204722"/>
  <pageSetup paperSize="9" scale="71" firstPageNumber="0" orientation="portrait" r:id="rId1"/>
  <headerFooter alignWithMargins="0">
    <oddHeader>&amp;L&amp;G&amp;C&amp;8MM-BIRO d.o.o. Ulica tolminskih puntarjev 4, 5000 Nova Gorica,  
tel: 05 333-49-40, fax: 05 333-49-39,  
e.mail: mm.biro@siol.net, http://www.mm-biro.si</oddHeader>
    <oddFooter>&amp;L&amp;"Arial CE,Navadno"&amp;8Mapa: 4&amp;C&amp;"Arial CE,Navadno"&amp;8POPIS ELEKTROINSTALACIJSKEGA MATERIALA IN DEL&amp;R&amp;"Arial CE,Navadno"&amp;8Stran: &amp;P/&amp;N</oddFooter>
  </headerFooter>
  <legacyDrawingHF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syncHorizontal="1" syncVertical="1" syncRef="A27">
    <tabColor rgb="FFFFFF99"/>
  </sheetPr>
  <dimension ref="A1:IV239"/>
  <sheetViews>
    <sheetView view="pageBreakPreview" topLeftCell="A27" zoomScaleNormal="100" zoomScaleSheetLayoutView="100" workbookViewId="0">
      <selection activeCell="D47" sqref="D47"/>
    </sheetView>
  </sheetViews>
  <sheetFormatPr defaultColWidth="9" defaultRowHeight="13.2"/>
  <cols>
    <col min="1" max="1" width="3.5" style="1018" customWidth="1"/>
    <col min="2" max="2" width="54" style="1018" customWidth="1"/>
    <col min="3" max="3" width="5.8984375" style="1018" customWidth="1"/>
    <col min="4" max="4" width="7.69921875" style="1103" customWidth="1"/>
    <col min="5" max="5" width="10.09765625" style="1103" customWidth="1"/>
    <col min="6" max="6" width="8.19921875" style="1103" bestFit="1" customWidth="1"/>
    <col min="7" max="7" width="11.59765625" style="1021" bestFit="1" customWidth="1"/>
    <col min="8" max="8" width="9.69921875" style="1021" bestFit="1" customWidth="1"/>
    <col min="9" max="9" width="5" style="926" customWidth="1"/>
    <col min="10" max="10" width="10.3984375" style="1022" customWidth="1"/>
    <col min="11" max="11" width="11" style="926" customWidth="1"/>
    <col min="12" max="12" width="0" style="926" hidden="1" customWidth="1"/>
    <col min="13" max="13" width="10.3984375" style="1022" hidden="1" customWidth="1"/>
    <col min="14" max="16384" width="9" style="926"/>
  </cols>
  <sheetData>
    <row r="1" spans="1:13" ht="15">
      <c r="A1" s="2472" t="s">
        <v>271</v>
      </c>
      <c r="B1" s="2492"/>
      <c r="C1" s="2492"/>
      <c r="D1" s="2492"/>
      <c r="E1" s="1097"/>
      <c r="F1" s="1097"/>
      <c r="G1" s="923"/>
      <c r="H1" s="923"/>
      <c r="I1" s="924"/>
      <c r="J1" s="925"/>
      <c r="K1" s="924"/>
      <c r="L1" s="924"/>
      <c r="M1" s="925"/>
    </row>
    <row r="2" spans="1:13">
      <c r="A2" s="2474" t="s">
        <v>1140</v>
      </c>
      <c r="B2" s="2475"/>
      <c r="C2" s="2475"/>
      <c r="D2" s="1032"/>
      <c r="E2" s="1033"/>
      <c r="F2" s="1033"/>
      <c r="G2" s="1033"/>
      <c r="H2" s="923"/>
      <c r="I2" s="924"/>
      <c r="J2" s="924"/>
      <c r="K2" s="925"/>
      <c r="M2" s="926"/>
    </row>
    <row r="3" spans="1:13" ht="194.25" customHeight="1">
      <c r="A3" s="929" t="s">
        <v>1137</v>
      </c>
      <c r="B3" s="2477" t="s">
        <v>1139</v>
      </c>
      <c r="C3" s="2478"/>
      <c r="D3" s="2478"/>
      <c r="E3" s="2478"/>
      <c r="F3" s="2478"/>
      <c r="G3" s="937"/>
      <c r="H3" s="923"/>
      <c r="I3" s="924"/>
      <c r="J3" s="924"/>
      <c r="K3" s="925"/>
      <c r="M3" s="926"/>
    </row>
    <row r="4" spans="1:13" s="936" customFormat="1">
      <c r="A4" s="2474" t="s">
        <v>1138</v>
      </c>
      <c r="B4" s="2475"/>
      <c r="C4" s="2475"/>
      <c r="D4" s="931"/>
      <c r="E4" s="931"/>
      <c r="F4" s="931"/>
      <c r="G4" s="932"/>
      <c r="H4" s="933"/>
      <c r="I4" s="934"/>
      <c r="J4" s="934"/>
      <c r="K4" s="935"/>
    </row>
    <row r="5" spans="1:13" ht="52.8">
      <c r="A5" s="929" t="s">
        <v>1137</v>
      </c>
      <c r="B5" s="2477" t="s">
        <v>1136</v>
      </c>
      <c r="C5" s="2479"/>
      <c r="D5" s="2479"/>
      <c r="E5" s="2479"/>
      <c r="F5" s="2479"/>
      <c r="G5" s="937"/>
      <c r="H5" s="923"/>
      <c r="I5" s="924"/>
      <c r="J5" s="924"/>
      <c r="K5" s="925"/>
      <c r="M5" s="926"/>
    </row>
    <row r="6" spans="1:13">
      <c r="A6" s="2474" t="s">
        <v>1135</v>
      </c>
      <c r="B6" s="2476"/>
      <c r="C6" s="1034"/>
      <c r="D6" s="1034"/>
      <c r="E6" s="1034"/>
      <c r="F6" s="1034"/>
      <c r="G6" s="937"/>
      <c r="H6" s="923"/>
      <c r="I6" s="924"/>
      <c r="J6" s="924"/>
      <c r="K6" s="925"/>
      <c r="M6" s="926"/>
    </row>
    <row r="7" spans="1:13" ht="13.8" thickBot="1">
      <c r="A7" s="1035"/>
      <c r="B7" s="1036"/>
      <c r="C7" s="1034"/>
      <c r="D7" s="1034"/>
      <c r="E7" s="1034"/>
      <c r="F7" s="1034"/>
      <c r="G7" s="937"/>
      <c r="H7" s="923"/>
      <c r="I7" s="924"/>
      <c r="J7" s="924"/>
      <c r="K7" s="925"/>
      <c r="M7" s="926"/>
    </row>
    <row r="8" spans="1:13" s="1041" customFormat="1">
      <c r="A8" s="943" t="s">
        <v>1134</v>
      </c>
      <c r="B8" s="943" t="s">
        <v>1133</v>
      </c>
      <c r="C8" s="944" t="s">
        <v>1132</v>
      </c>
      <c r="D8" s="944" t="s">
        <v>1131</v>
      </c>
      <c r="E8" s="1037" t="s">
        <v>1130</v>
      </c>
      <c r="F8" s="1037" t="s">
        <v>1129</v>
      </c>
      <c r="G8" s="1038"/>
      <c r="H8" s="1039"/>
      <c r="I8" s="947"/>
      <c r="J8" s="1040"/>
    </row>
    <row r="9" spans="1:13" s="962" customFormat="1">
      <c r="A9" s="957"/>
      <c r="B9" s="978"/>
      <c r="C9" s="972"/>
      <c r="D9" s="1118"/>
      <c r="F9" s="1006"/>
      <c r="G9" s="975"/>
      <c r="H9" s="975"/>
      <c r="J9" s="964"/>
      <c r="M9" s="964"/>
    </row>
    <row r="10" spans="1:13" s="962" customFormat="1" ht="43.2">
      <c r="A10" s="957">
        <v>1</v>
      </c>
      <c r="B10" s="1195" t="s">
        <v>1580</v>
      </c>
      <c r="G10" s="975"/>
      <c r="H10" s="975"/>
      <c r="J10" s="964"/>
      <c r="M10" s="964"/>
    </row>
    <row r="11" spans="1:13" s="1198" customFormat="1" ht="364.8">
      <c r="A11" s="957"/>
      <c r="B11" s="1196" t="s">
        <v>1579</v>
      </c>
      <c r="C11" s="957"/>
      <c r="D11" s="1118"/>
      <c r="E11" s="961"/>
      <c r="F11" s="961"/>
      <c r="G11" s="1197"/>
    </row>
    <row r="12" spans="1:13" s="1198" customFormat="1" ht="68.400000000000006">
      <c r="A12" s="957"/>
      <c r="B12" s="1196" t="s">
        <v>1578</v>
      </c>
      <c r="C12" s="957" t="s">
        <v>1113</v>
      </c>
      <c r="D12" s="1118">
        <v>1</v>
      </c>
      <c r="E12" s="919"/>
      <c r="F12" s="961">
        <f>D12*E12</f>
        <v>0</v>
      </c>
      <c r="G12" s="1197"/>
    </row>
    <row r="13" spans="1:13" s="1198" customFormat="1">
      <c r="A13" s="957"/>
      <c r="B13" s="1196"/>
      <c r="C13" s="957"/>
      <c r="D13" s="1118"/>
      <c r="E13" s="919"/>
      <c r="F13" s="961"/>
      <c r="G13" s="1197"/>
    </row>
    <row r="14" spans="1:13" s="1198" customFormat="1" ht="68.400000000000006">
      <c r="A14" s="957">
        <f>A10+1</f>
        <v>2</v>
      </c>
      <c r="B14" s="1196" t="s">
        <v>1577</v>
      </c>
      <c r="C14" s="957" t="s">
        <v>1113</v>
      </c>
      <c r="D14" s="1118">
        <v>1</v>
      </c>
      <c r="E14" s="919"/>
      <c r="F14" s="961">
        <f>D14*E14</f>
        <v>0</v>
      </c>
      <c r="G14" s="1197"/>
    </row>
    <row r="15" spans="1:13" s="1198" customFormat="1">
      <c r="A15" s="957"/>
      <c r="B15" s="1196"/>
      <c r="C15" s="957"/>
      <c r="D15" s="1118"/>
      <c r="E15" s="919"/>
      <c r="F15" s="961"/>
      <c r="G15" s="1197"/>
    </row>
    <row r="16" spans="1:13" s="1198" customFormat="1" ht="45.6">
      <c r="A16" s="957">
        <f>A14+1</f>
        <v>3</v>
      </c>
      <c r="B16" s="1196" t="s">
        <v>1576</v>
      </c>
      <c r="C16" s="957" t="s">
        <v>1113</v>
      </c>
      <c r="D16" s="1118">
        <v>1</v>
      </c>
      <c r="E16" s="919"/>
      <c r="F16" s="961">
        <f>D16*E16</f>
        <v>0</v>
      </c>
      <c r="G16" s="1197"/>
    </row>
    <row r="17" spans="1:13" s="1198" customFormat="1">
      <c r="A17" s="957"/>
      <c r="B17" s="1196"/>
      <c r="C17" s="957"/>
      <c r="D17" s="1118"/>
      <c r="E17" s="919"/>
      <c r="F17" s="961"/>
      <c r="G17" s="1197"/>
    </row>
    <row r="18" spans="1:13" s="1198" customFormat="1" ht="45.6">
      <c r="A18" s="1113">
        <f>A16+1</f>
        <v>4</v>
      </c>
      <c r="B18" s="1196" t="s">
        <v>1575</v>
      </c>
      <c r="C18" s="957" t="s">
        <v>1113</v>
      </c>
      <c r="D18" s="1118">
        <v>1</v>
      </c>
      <c r="E18" s="919"/>
      <c r="F18" s="961">
        <f>D18*E18</f>
        <v>0</v>
      </c>
      <c r="G18" s="1197"/>
    </row>
    <row r="19" spans="1:13" s="1198" customFormat="1" ht="11.4">
      <c r="A19" s="1199"/>
      <c r="B19" s="1196"/>
      <c r="C19" s="1199"/>
      <c r="D19" s="1200"/>
      <c r="E19" s="1206"/>
      <c r="F19" s="1201"/>
      <c r="G19" s="1197"/>
    </row>
    <row r="20" spans="1:13" s="962" customFormat="1" ht="26.4">
      <c r="A20" s="1113">
        <f>A18+1</f>
        <v>5</v>
      </c>
      <c r="B20" s="958" t="s">
        <v>1574</v>
      </c>
      <c r="C20" s="1005" t="s">
        <v>1119</v>
      </c>
      <c r="D20" s="1001">
        <v>95</v>
      </c>
      <c r="E20" s="1139"/>
      <c r="F20" s="961">
        <f>D20*E20</f>
        <v>0</v>
      </c>
      <c r="G20" s="1006"/>
      <c r="J20" s="963"/>
      <c r="K20" s="963"/>
      <c r="M20" s="963"/>
    </row>
    <row r="21" spans="1:13" s="962" customFormat="1">
      <c r="A21" s="1113"/>
      <c r="B21" s="958"/>
      <c r="C21" s="1005"/>
      <c r="D21" s="1001"/>
      <c r="E21" s="1139"/>
      <c r="F21" s="961"/>
      <c r="G21" s="1006"/>
      <c r="J21" s="963"/>
      <c r="K21" s="963"/>
      <c r="M21" s="963"/>
    </row>
    <row r="22" spans="1:13" s="970" customFormat="1" ht="26.4">
      <c r="A22" s="1113">
        <f>A20+1</f>
        <v>6</v>
      </c>
      <c r="B22" s="968" t="s">
        <v>1246</v>
      </c>
      <c r="C22" s="969"/>
      <c r="D22" s="969"/>
      <c r="E22" s="919"/>
      <c r="F22" s="961"/>
      <c r="G22" s="962"/>
      <c r="H22" s="962"/>
      <c r="I22" s="963"/>
      <c r="J22" s="962"/>
      <c r="K22" s="963"/>
    </row>
    <row r="23" spans="1:13" s="970" customFormat="1">
      <c r="A23" s="971"/>
      <c r="B23" s="968" t="s">
        <v>1244</v>
      </c>
      <c r="C23" s="969" t="s">
        <v>1119</v>
      </c>
      <c r="D23" s="960">
        <v>230</v>
      </c>
      <c r="E23" s="919"/>
      <c r="F23" s="961">
        <f>D23*E23</f>
        <v>0</v>
      </c>
      <c r="G23" s="962"/>
      <c r="H23" s="962"/>
      <c r="I23" s="963"/>
      <c r="J23" s="962"/>
      <c r="K23" s="963"/>
    </row>
    <row r="24" spans="1:13" s="962" customFormat="1">
      <c r="A24" s="957"/>
      <c r="B24" s="1202"/>
      <c r="C24" s="957"/>
      <c r="D24" s="1118"/>
      <c r="E24" s="919"/>
      <c r="F24" s="1006"/>
      <c r="G24" s="1197"/>
      <c r="H24" s="975"/>
      <c r="J24" s="964"/>
      <c r="M24" s="964"/>
    </row>
    <row r="25" spans="1:13" s="962" customFormat="1" ht="39.6">
      <c r="A25" s="957">
        <f>A22+1</f>
        <v>7</v>
      </c>
      <c r="B25" s="958" t="s">
        <v>1269</v>
      </c>
      <c r="C25" s="957"/>
      <c r="D25" s="1118"/>
      <c r="E25" s="919"/>
      <c r="F25" s="961"/>
      <c r="G25" s="975"/>
      <c r="H25" s="975"/>
      <c r="J25" s="964"/>
      <c r="M25" s="964"/>
    </row>
    <row r="26" spans="1:13" s="962" customFormat="1">
      <c r="A26" s="957"/>
      <c r="B26" s="958" t="s">
        <v>1254</v>
      </c>
      <c r="C26" s="959" t="s">
        <v>1119</v>
      </c>
      <c r="D26" s="960">
        <v>50</v>
      </c>
      <c r="E26" s="919"/>
      <c r="F26" s="961">
        <f>D26*E26</f>
        <v>0</v>
      </c>
      <c r="G26" s="964"/>
      <c r="I26" s="963"/>
      <c r="K26" s="963"/>
    </row>
    <row r="27" spans="1:13" s="962" customFormat="1">
      <c r="A27" s="957"/>
      <c r="B27" s="1203"/>
      <c r="C27" s="957"/>
      <c r="D27" s="1118"/>
      <c r="E27" s="919"/>
      <c r="F27" s="1006"/>
      <c r="G27" s="975"/>
      <c r="H27" s="975"/>
      <c r="J27" s="964"/>
      <c r="M27" s="964"/>
    </row>
    <row r="28" spans="1:13" s="962" customFormat="1" ht="26.4">
      <c r="A28" s="957">
        <f>A25+1</f>
        <v>8</v>
      </c>
      <c r="B28" s="994" t="s">
        <v>1478</v>
      </c>
      <c r="C28" s="957"/>
      <c r="D28" s="1118"/>
      <c r="E28" s="919"/>
      <c r="G28" s="975"/>
      <c r="H28" s="975"/>
      <c r="J28" s="964"/>
      <c r="M28" s="964"/>
    </row>
    <row r="29" spans="1:13" s="962" customFormat="1">
      <c r="A29" s="957"/>
      <c r="B29" s="994" t="s">
        <v>1477</v>
      </c>
      <c r="C29" s="957" t="s">
        <v>1119</v>
      </c>
      <c r="D29" s="1118">
        <v>50</v>
      </c>
      <c r="E29" s="919"/>
      <c r="F29" s="961">
        <f>D29*E29</f>
        <v>0</v>
      </c>
      <c r="G29" s="975"/>
      <c r="H29" s="975"/>
      <c r="J29" s="964"/>
      <c r="M29" s="964"/>
    </row>
    <row r="30" spans="1:13" s="962" customFormat="1">
      <c r="A30" s="957"/>
      <c r="B30" s="994"/>
      <c r="C30" s="957"/>
      <c r="D30" s="1118"/>
      <c r="E30" s="919"/>
      <c r="F30" s="961"/>
      <c r="G30" s="975"/>
      <c r="H30" s="975"/>
      <c r="J30" s="964"/>
      <c r="M30" s="964"/>
    </row>
    <row r="31" spans="1:13" s="962" customFormat="1" ht="30.75" customHeight="1">
      <c r="A31" s="976">
        <f>A28+1</f>
        <v>9</v>
      </c>
      <c r="B31" s="978" t="s">
        <v>1227</v>
      </c>
      <c r="C31" s="979"/>
      <c r="D31" s="980"/>
      <c r="E31" s="919"/>
      <c r="F31" s="961"/>
      <c r="I31" s="963"/>
      <c r="K31" s="963"/>
    </row>
    <row r="32" spans="1:13" s="962" customFormat="1" ht="14.4">
      <c r="A32" s="976"/>
      <c r="B32" s="981" t="s">
        <v>1573</v>
      </c>
      <c r="C32" s="979" t="s">
        <v>1119</v>
      </c>
      <c r="D32" s="980">
        <v>100</v>
      </c>
      <c r="E32" s="919"/>
      <c r="F32" s="961">
        <f>D32*E32</f>
        <v>0</v>
      </c>
      <c r="I32" s="963"/>
      <c r="K32" s="963"/>
    </row>
    <row r="33" spans="1:256" s="962" customFormat="1" ht="14.4">
      <c r="A33" s="976"/>
      <c r="B33" s="981"/>
      <c r="C33" s="979"/>
      <c r="D33" s="980"/>
      <c r="E33" s="919"/>
      <c r="F33" s="961"/>
      <c r="I33" s="963"/>
      <c r="K33" s="963"/>
    </row>
    <row r="34" spans="1:256" s="962" customFormat="1">
      <c r="A34" s="957">
        <f>A31+1</f>
        <v>10</v>
      </c>
      <c r="B34" s="988" t="s">
        <v>1178</v>
      </c>
      <c r="C34" s="959"/>
      <c r="D34" s="960"/>
      <c r="E34" s="919"/>
      <c r="F34" s="961"/>
      <c r="I34" s="963"/>
      <c r="K34" s="963"/>
    </row>
    <row r="35" spans="1:256" s="983" customFormat="1">
      <c r="A35" s="993"/>
      <c r="B35" s="994" t="s">
        <v>1572</v>
      </c>
      <c r="C35" s="979" t="s">
        <v>10</v>
      </c>
      <c r="D35" s="980">
        <v>4</v>
      </c>
      <c r="E35" s="1024"/>
      <c r="F35" s="982">
        <f>D35*E35</f>
        <v>0</v>
      </c>
      <c r="I35" s="984"/>
      <c r="K35" s="984"/>
    </row>
    <row r="36" spans="1:256" s="983" customFormat="1">
      <c r="A36" s="993"/>
      <c r="B36" s="994" t="s">
        <v>1571</v>
      </c>
      <c r="C36" s="979" t="s">
        <v>10</v>
      </c>
      <c r="D36" s="980">
        <v>1</v>
      </c>
      <c r="E36" s="1024"/>
      <c r="F36" s="982">
        <f>D36*E36</f>
        <v>0</v>
      </c>
      <c r="I36" s="984"/>
      <c r="K36" s="984"/>
    </row>
    <row r="37" spans="1:256" s="983" customFormat="1" ht="14.4">
      <c r="A37" s="993"/>
      <c r="B37" s="981" t="s">
        <v>1570</v>
      </c>
      <c r="C37" s="979" t="s">
        <v>10</v>
      </c>
      <c r="D37" s="980">
        <v>1</v>
      </c>
      <c r="E37" s="1024"/>
      <c r="F37" s="982">
        <f>D37*E37</f>
        <v>0</v>
      </c>
      <c r="I37" s="984"/>
      <c r="K37" s="984"/>
    </row>
    <row r="38" spans="1:256" s="983" customFormat="1" ht="14.4">
      <c r="A38" s="993"/>
      <c r="B38" s="981" t="s">
        <v>1569</v>
      </c>
      <c r="C38" s="979" t="s">
        <v>10</v>
      </c>
      <c r="D38" s="980">
        <v>2</v>
      </c>
      <c r="E38" s="1024"/>
      <c r="F38" s="982">
        <f>D38*E38</f>
        <v>0</v>
      </c>
      <c r="I38" s="984"/>
      <c r="K38" s="984"/>
    </row>
    <row r="39" spans="1:256" s="1129" customFormat="1" ht="14.4">
      <c r="A39" s="959"/>
      <c r="B39" s="977"/>
      <c r="C39" s="1123"/>
      <c r="D39" s="1124"/>
      <c r="E39" s="1093"/>
      <c r="F39" s="1125"/>
      <c r="G39" s="1126"/>
      <c r="H39" s="1127"/>
      <c r="I39" s="1128"/>
      <c r="J39" s="1128"/>
    </row>
    <row r="40" spans="1:256" s="962" customFormat="1" ht="66">
      <c r="A40" s="957">
        <f>A34+1</f>
        <v>11</v>
      </c>
      <c r="B40" s="958" t="s">
        <v>1114</v>
      </c>
      <c r="C40" s="1005" t="s">
        <v>1113</v>
      </c>
      <c r="D40" s="1001">
        <v>1</v>
      </c>
      <c r="E40" s="919"/>
      <c r="F40" s="961">
        <f>D40*E40</f>
        <v>0</v>
      </c>
      <c r="G40" s="975"/>
      <c r="I40" s="1006"/>
      <c r="J40" s="963"/>
      <c r="K40" s="963"/>
      <c r="M40" s="963"/>
    </row>
    <row r="41" spans="1:256" s="962" customFormat="1">
      <c r="A41" s="957"/>
      <c r="B41" s="958"/>
      <c r="C41" s="972"/>
      <c r="D41" s="973"/>
      <c r="E41" s="973"/>
      <c r="F41" s="973"/>
      <c r="G41" s="975"/>
      <c r="H41" s="975"/>
      <c r="K41" s="964"/>
    </row>
    <row r="42" spans="1:256" s="962" customFormat="1" ht="13.8" thickBot="1">
      <c r="A42" s="1007"/>
      <c r="B42" s="1008" t="s">
        <v>1568</v>
      </c>
      <c r="C42" s="1009"/>
      <c r="D42" s="1131"/>
      <c r="E42" s="1011"/>
      <c r="F42" s="1132">
        <f>SUM(F11:F41)</f>
        <v>0</v>
      </c>
      <c r="J42" s="964"/>
      <c r="M42" s="964"/>
    </row>
    <row r="43" spans="1:256" s="962" customFormat="1">
      <c r="A43" s="957"/>
      <c r="B43" s="994"/>
      <c r="C43" s="957"/>
      <c r="D43" s="1118"/>
      <c r="E43" s="1006"/>
      <c r="F43" s="1006"/>
      <c r="G43" s="975"/>
      <c r="H43" s="975"/>
      <c r="J43" s="964"/>
      <c r="M43" s="964"/>
    </row>
    <row r="44" spans="1:256" s="1047" customFormat="1">
      <c r="A44" s="1005"/>
      <c r="B44" s="988"/>
      <c r="C44" s="1005"/>
      <c r="D44" s="1118"/>
      <c r="E44" s="1114"/>
      <c r="F44" s="1114"/>
      <c r="G44" s="1006"/>
      <c r="H44" s="962"/>
      <c r="I44" s="962"/>
      <c r="J44" s="963"/>
      <c r="K44" s="963"/>
      <c r="L44" s="962"/>
      <c r="M44" s="963"/>
      <c r="N44" s="962"/>
      <c r="O44" s="962"/>
      <c r="P44" s="962"/>
      <c r="Q44" s="962"/>
      <c r="R44" s="962"/>
      <c r="S44" s="962"/>
      <c r="T44" s="962"/>
      <c r="U44" s="962"/>
      <c r="V44" s="962"/>
      <c r="W44" s="962"/>
      <c r="X44" s="962"/>
      <c r="Y44" s="962"/>
      <c r="Z44" s="962"/>
      <c r="AA44" s="962"/>
      <c r="AB44" s="962"/>
      <c r="AC44" s="962"/>
      <c r="AD44" s="962"/>
      <c r="AE44" s="962"/>
      <c r="AF44" s="962"/>
      <c r="AG44" s="962"/>
      <c r="AH44" s="962"/>
      <c r="AI44" s="962"/>
      <c r="AJ44" s="962"/>
      <c r="AK44" s="962"/>
      <c r="AL44" s="962"/>
      <c r="AM44" s="962"/>
      <c r="AN44" s="962"/>
      <c r="AO44" s="962"/>
      <c r="AP44" s="962"/>
      <c r="AQ44" s="962"/>
      <c r="AR44" s="962"/>
      <c r="AS44" s="962"/>
      <c r="AT44" s="962"/>
      <c r="AU44" s="962"/>
      <c r="AV44" s="962"/>
      <c r="AW44" s="962"/>
      <c r="AX44" s="962"/>
      <c r="AY44" s="962"/>
      <c r="AZ44" s="962"/>
      <c r="BA44" s="962"/>
      <c r="BB44" s="962"/>
      <c r="BC44" s="962"/>
      <c r="BD44" s="962"/>
      <c r="BE44" s="962"/>
      <c r="BF44" s="962"/>
      <c r="BG44" s="962"/>
      <c r="BH44" s="962"/>
      <c r="BI44" s="962"/>
      <c r="BJ44" s="962"/>
      <c r="BK44" s="962"/>
      <c r="BL44" s="962"/>
      <c r="BM44" s="962"/>
      <c r="BN44" s="962"/>
      <c r="BO44" s="962"/>
      <c r="BP44" s="962"/>
      <c r="BQ44" s="962"/>
      <c r="BR44" s="962"/>
      <c r="BS44" s="962"/>
      <c r="BT44" s="962"/>
      <c r="BU44" s="962"/>
      <c r="BV44" s="962"/>
      <c r="BW44" s="962"/>
      <c r="BX44" s="962"/>
      <c r="BY44" s="962"/>
      <c r="BZ44" s="962"/>
      <c r="CA44" s="962"/>
      <c r="CB44" s="962"/>
      <c r="CC44" s="962"/>
      <c r="CD44" s="962"/>
      <c r="CE44" s="962"/>
      <c r="CF44" s="962"/>
      <c r="CG44" s="962"/>
      <c r="CH44" s="962"/>
      <c r="CI44" s="962"/>
      <c r="CJ44" s="962"/>
      <c r="CK44" s="962"/>
      <c r="CL44" s="962"/>
      <c r="CM44" s="962"/>
      <c r="CN44" s="962"/>
      <c r="CO44" s="962"/>
      <c r="CP44" s="962"/>
      <c r="CQ44" s="962"/>
      <c r="CR44" s="962"/>
      <c r="CS44" s="962"/>
      <c r="CT44" s="962"/>
      <c r="CU44" s="962"/>
      <c r="CV44" s="962"/>
      <c r="CW44" s="962"/>
      <c r="CX44" s="962"/>
      <c r="CY44" s="962"/>
      <c r="CZ44" s="962"/>
      <c r="DA44" s="962"/>
      <c r="DB44" s="962"/>
      <c r="DC44" s="962"/>
      <c r="DD44" s="962"/>
      <c r="DE44" s="962"/>
      <c r="DF44" s="962"/>
      <c r="DG44" s="962"/>
      <c r="DH44" s="962"/>
      <c r="DI44" s="962"/>
      <c r="DJ44" s="962"/>
      <c r="DK44" s="962"/>
      <c r="DL44" s="962"/>
      <c r="DM44" s="962"/>
      <c r="DN44" s="962"/>
      <c r="DO44" s="962"/>
      <c r="DP44" s="962"/>
      <c r="DQ44" s="962"/>
      <c r="DR44" s="962"/>
      <c r="DS44" s="962"/>
      <c r="DT44" s="962"/>
      <c r="DU44" s="962"/>
      <c r="DV44" s="962"/>
      <c r="DW44" s="962"/>
      <c r="DX44" s="962"/>
      <c r="DY44" s="962"/>
      <c r="DZ44" s="962"/>
      <c r="EA44" s="962"/>
      <c r="EB44" s="962"/>
      <c r="EC44" s="962"/>
      <c r="ED44" s="962"/>
      <c r="EE44" s="962"/>
      <c r="EF44" s="962"/>
      <c r="EG44" s="962"/>
      <c r="EH44" s="962"/>
      <c r="EI44" s="962"/>
      <c r="EJ44" s="962"/>
      <c r="EK44" s="962"/>
      <c r="EL44" s="962"/>
      <c r="EM44" s="962"/>
      <c r="EN44" s="962"/>
      <c r="EO44" s="962"/>
      <c r="EP44" s="962"/>
      <c r="EQ44" s="962"/>
      <c r="ER44" s="962"/>
      <c r="ES44" s="962"/>
      <c r="ET44" s="962"/>
      <c r="EU44" s="962"/>
      <c r="EV44" s="962"/>
      <c r="EW44" s="962"/>
      <c r="EX44" s="962"/>
      <c r="EY44" s="962"/>
      <c r="EZ44" s="962"/>
      <c r="FA44" s="962"/>
      <c r="FB44" s="962"/>
      <c r="FC44" s="962"/>
      <c r="FD44" s="962"/>
      <c r="FE44" s="962"/>
      <c r="FF44" s="962"/>
      <c r="FG44" s="962"/>
      <c r="FH44" s="962"/>
      <c r="FI44" s="962"/>
      <c r="FJ44" s="962"/>
      <c r="FK44" s="962"/>
      <c r="FL44" s="962"/>
      <c r="FM44" s="962"/>
      <c r="FN44" s="962"/>
      <c r="FO44" s="962"/>
      <c r="FP44" s="962"/>
      <c r="FQ44" s="962"/>
      <c r="FR44" s="962"/>
      <c r="FS44" s="962"/>
      <c r="FT44" s="962"/>
      <c r="FU44" s="962"/>
      <c r="FV44" s="962"/>
      <c r="FW44" s="962"/>
      <c r="FX44" s="962"/>
      <c r="FY44" s="962"/>
      <c r="FZ44" s="962"/>
      <c r="GA44" s="962"/>
      <c r="GB44" s="962"/>
      <c r="GC44" s="962"/>
      <c r="GD44" s="962"/>
      <c r="GE44" s="962"/>
      <c r="GF44" s="962"/>
      <c r="GG44" s="962"/>
      <c r="GH44" s="962"/>
      <c r="GI44" s="962"/>
      <c r="GJ44" s="962"/>
      <c r="GK44" s="962"/>
      <c r="GL44" s="962"/>
      <c r="GM44" s="962"/>
      <c r="GN44" s="962"/>
      <c r="GO44" s="962"/>
      <c r="GP44" s="962"/>
      <c r="GQ44" s="962"/>
      <c r="GR44" s="962"/>
      <c r="GS44" s="962"/>
      <c r="GT44" s="962"/>
      <c r="GU44" s="962"/>
      <c r="GV44" s="962"/>
      <c r="GW44" s="962"/>
      <c r="GX44" s="962"/>
      <c r="GY44" s="962"/>
      <c r="GZ44" s="962"/>
      <c r="HA44" s="962"/>
      <c r="HB44" s="962"/>
      <c r="HC44" s="962"/>
      <c r="HD44" s="962"/>
      <c r="HE44" s="962"/>
      <c r="HF44" s="962"/>
      <c r="HG44" s="962"/>
      <c r="HH44" s="962"/>
      <c r="HI44" s="962"/>
      <c r="HJ44" s="962"/>
      <c r="HK44" s="962"/>
      <c r="HL44" s="962"/>
      <c r="HM44" s="962"/>
      <c r="HN44" s="962"/>
      <c r="HO44" s="962"/>
      <c r="HP44" s="962"/>
      <c r="HQ44" s="962"/>
      <c r="HR44" s="962"/>
      <c r="HS44" s="962"/>
      <c r="HT44" s="962"/>
      <c r="HU44" s="962"/>
      <c r="HV44" s="962"/>
      <c r="HW44" s="962"/>
      <c r="HX44" s="962"/>
      <c r="HY44" s="962"/>
      <c r="HZ44" s="962"/>
      <c r="IA44" s="962"/>
      <c r="IB44" s="962"/>
      <c r="IC44" s="962"/>
      <c r="ID44" s="962"/>
      <c r="IE44" s="962"/>
      <c r="IF44" s="962"/>
      <c r="IG44" s="962"/>
      <c r="IH44" s="962"/>
      <c r="II44" s="962"/>
      <c r="IJ44" s="962"/>
      <c r="IK44" s="962"/>
      <c r="IL44" s="962"/>
      <c r="IM44" s="962"/>
      <c r="IN44" s="962"/>
      <c r="IO44" s="962"/>
      <c r="IP44" s="962"/>
      <c r="IQ44" s="962"/>
      <c r="IR44" s="962"/>
      <c r="IS44" s="962"/>
      <c r="IT44" s="962"/>
      <c r="IU44" s="962"/>
      <c r="IV44" s="962"/>
    </row>
    <row r="45" spans="1:256" s="1047" customFormat="1">
      <c r="A45" s="957"/>
      <c r="B45" s="958"/>
      <c r="C45" s="1005"/>
      <c r="D45" s="1118"/>
      <c r="E45" s="1114"/>
      <c r="F45" s="1114"/>
      <c r="G45" s="1006"/>
      <c r="H45" s="962"/>
      <c r="I45" s="962"/>
      <c r="J45" s="963"/>
      <c r="K45" s="963"/>
      <c r="L45" s="962"/>
      <c r="M45" s="963"/>
      <c r="N45" s="962"/>
      <c r="O45" s="962"/>
      <c r="P45" s="962"/>
      <c r="Q45" s="962"/>
      <c r="R45" s="962"/>
      <c r="S45" s="962"/>
      <c r="T45" s="962"/>
      <c r="U45" s="962"/>
      <c r="V45" s="962"/>
      <c r="W45" s="962"/>
      <c r="X45" s="962"/>
      <c r="Y45" s="962"/>
      <c r="Z45" s="962"/>
      <c r="AA45" s="962"/>
      <c r="AB45" s="962"/>
      <c r="AC45" s="962"/>
      <c r="AD45" s="962"/>
      <c r="AE45" s="962"/>
      <c r="AF45" s="962"/>
      <c r="AG45" s="962"/>
      <c r="AH45" s="962"/>
      <c r="AI45" s="962"/>
      <c r="AJ45" s="962"/>
      <c r="AK45" s="962"/>
      <c r="AL45" s="962"/>
      <c r="AM45" s="962"/>
      <c r="AN45" s="962"/>
      <c r="AO45" s="962"/>
      <c r="AP45" s="962"/>
      <c r="AQ45" s="962"/>
      <c r="AR45" s="962"/>
      <c r="AS45" s="962"/>
      <c r="AT45" s="962"/>
      <c r="AU45" s="962"/>
      <c r="AV45" s="962"/>
      <c r="AW45" s="962"/>
      <c r="AX45" s="962"/>
      <c r="AY45" s="962"/>
      <c r="AZ45" s="962"/>
      <c r="BA45" s="962"/>
      <c r="BB45" s="962"/>
      <c r="BC45" s="962"/>
      <c r="BD45" s="962"/>
      <c r="BE45" s="962"/>
      <c r="BF45" s="962"/>
      <c r="BG45" s="962"/>
      <c r="BH45" s="962"/>
      <c r="BI45" s="962"/>
      <c r="BJ45" s="962"/>
      <c r="BK45" s="962"/>
      <c r="BL45" s="962"/>
      <c r="BM45" s="962"/>
      <c r="BN45" s="962"/>
      <c r="BO45" s="962"/>
      <c r="BP45" s="962"/>
      <c r="BQ45" s="962"/>
      <c r="BR45" s="962"/>
      <c r="BS45" s="962"/>
      <c r="BT45" s="962"/>
      <c r="BU45" s="962"/>
      <c r="BV45" s="962"/>
      <c r="BW45" s="962"/>
      <c r="BX45" s="962"/>
      <c r="BY45" s="962"/>
      <c r="BZ45" s="962"/>
      <c r="CA45" s="962"/>
      <c r="CB45" s="962"/>
      <c r="CC45" s="962"/>
      <c r="CD45" s="962"/>
      <c r="CE45" s="962"/>
      <c r="CF45" s="962"/>
      <c r="CG45" s="962"/>
      <c r="CH45" s="962"/>
      <c r="CI45" s="962"/>
      <c r="CJ45" s="962"/>
      <c r="CK45" s="962"/>
      <c r="CL45" s="962"/>
      <c r="CM45" s="962"/>
      <c r="CN45" s="962"/>
      <c r="CO45" s="962"/>
      <c r="CP45" s="962"/>
      <c r="CQ45" s="962"/>
      <c r="CR45" s="962"/>
      <c r="CS45" s="962"/>
      <c r="CT45" s="962"/>
      <c r="CU45" s="962"/>
      <c r="CV45" s="962"/>
      <c r="CW45" s="962"/>
      <c r="CX45" s="962"/>
      <c r="CY45" s="962"/>
      <c r="CZ45" s="962"/>
      <c r="DA45" s="962"/>
      <c r="DB45" s="962"/>
      <c r="DC45" s="962"/>
      <c r="DD45" s="962"/>
      <c r="DE45" s="962"/>
      <c r="DF45" s="962"/>
      <c r="DG45" s="962"/>
      <c r="DH45" s="962"/>
      <c r="DI45" s="962"/>
      <c r="DJ45" s="962"/>
      <c r="DK45" s="962"/>
      <c r="DL45" s="962"/>
      <c r="DM45" s="962"/>
      <c r="DN45" s="962"/>
      <c r="DO45" s="962"/>
      <c r="DP45" s="962"/>
      <c r="DQ45" s="962"/>
      <c r="DR45" s="962"/>
      <c r="DS45" s="962"/>
      <c r="DT45" s="962"/>
      <c r="DU45" s="962"/>
      <c r="DV45" s="962"/>
      <c r="DW45" s="962"/>
      <c r="DX45" s="962"/>
      <c r="DY45" s="962"/>
      <c r="DZ45" s="962"/>
      <c r="EA45" s="962"/>
      <c r="EB45" s="962"/>
      <c r="EC45" s="962"/>
      <c r="ED45" s="962"/>
      <c r="EE45" s="962"/>
      <c r="EF45" s="962"/>
      <c r="EG45" s="962"/>
      <c r="EH45" s="962"/>
      <c r="EI45" s="962"/>
      <c r="EJ45" s="962"/>
      <c r="EK45" s="962"/>
      <c r="EL45" s="962"/>
      <c r="EM45" s="962"/>
      <c r="EN45" s="962"/>
      <c r="EO45" s="962"/>
      <c r="EP45" s="962"/>
      <c r="EQ45" s="962"/>
      <c r="ER45" s="962"/>
      <c r="ES45" s="962"/>
      <c r="ET45" s="962"/>
      <c r="EU45" s="962"/>
      <c r="EV45" s="962"/>
      <c r="EW45" s="962"/>
      <c r="EX45" s="962"/>
      <c r="EY45" s="962"/>
      <c r="EZ45" s="962"/>
      <c r="FA45" s="962"/>
      <c r="FB45" s="962"/>
      <c r="FC45" s="962"/>
      <c r="FD45" s="962"/>
      <c r="FE45" s="962"/>
      <c r="FF45" s="962"/>
      <c r="FG45" s="962"/>
      <c r="FH45" s="962"/>
      <c r="FI45" s="962"/>
      <c r="FJ45" s="962"/>
      <c r="FK45" s="962"/>
      <c r="FL45" s="962"/>
      <c r="FM45" s="962"/>
      <c r="FN45" s="962"/>
      <c r="FO45" s="962"/>
      <c r="FP45" s="962"/>
      <c r="FQ45" s="962"/>
      <c r="FR45" s="962"/>
      <c r="FS45" s="962"/>
      <c r="FT45" s="962"/>
      <c r="FU45" s="962"/>
      <c r="FV45" s="962"/>
      <c r="FW45" s="962"/>
      <c r="FX45" s="962"/>
      <c r="FY45" s="962"/>
      <c r="FZ45" s="962"/>
      <c r="GA45" s="962"/>
      <c r="GB45" s="962"/>
      <c r="GC45" s="962"/>
      <c r="GD45" s="962"/>
      <c r="GE45" s="962"/>
      <c r="GF45" s="962"/>
      <c r="GG45" s="962"/>
      <c r="GH45" s="962"/>
      <c r="GI45" s="962"/>
      <c r="GJ45" s="962"/>
      <c r="GK45" s="962"/>
      <c r="GL45" s="962"/>
      <c r="GM45" s="962"/>
      <c r="GN45" s="962"/>
      <c r="GO45" s="962"/>
      <c r="GP45" s="962"/>
      <c r="GQ45" s="962"/>
      <c r="GR45" s="962"/>
      <c r="GS45" s="962"/>
      <c r="GT45" s="962"/>
      <c r="GU45" s="962"/>
      <c r="GV45" s="962"/>
      <c r="GW45" s="962"/>
      <c r="GX45" s="962"/>
      <c r="GY45" s="962"/>
      <c r="GZ45" s="962"/>
      <c r="HA45" s="962"/>
      <c r="HB45" s="962"/>
      <c r="HC45" s="962"/>
      <c r="HD45" s="962"/>
      <c r="HE45" s="962"/>
      <c r="HF45" s="962"/>
      <c r="HG45" s="962"/>
      <c r="HH45" s="962"/>
      <c r="HI45" s="962"/>
      <c r="HJ45" s="962"/>
      <c r="HK45" s="962"/>
      <c r="HL45" s="962"/>
      <c r="HM45" s="962"/>
      <c r="HN45" s="962"/>
      <c r="HO45" s="962"/>
      <c r="HP45" s="962"/>
      <c r="HQ45" s="962"/>
      <c r="HR45" s="962"/>
      <c r="HS45" s="962"/>
      <c r="HT45" s="962"/>
      <c r="HU45" s="962"/>
      <c r="HV45" s="962"/>
      <c r="HW45" s="962"/>
      <c r="HX45" s="962"/>
      <c r="HY45" s="962"/>
      <c r="HZ45" s="962"/>
      <c r="IA45" s="962"/>
      <c r="IB45" s="962"/>
      <c r="IC45" s="962"/>
      <c r="ID45" s="962"/>
      <c r="IE45" s="962"/>
      <c r="IF45" s="962"/>
      <c r="IG45" s="962"/>
      <c r="IH45" s="962"/>
      <c r="II45" s="962"/>
      <c r="IJ45" s="962"/>
      <c r="IK45" s="962"/>
      <c r="IL45" s="962"/>
      <c r="IM45" s="962"/>
      <c r="IN45" s="962"/>
      <c r="IO45" s="962"/>
      <c r="IP45" s="962"/>
      <c r="IQ45" s="962"/>
      <c r="IR45" s="962"/>
      <c r="IS45" s="962"/>
      <c r="IT45" s="962"/>
      <c r="IU45" s="962"/>
      <c r="IV45" s="962"/>
    </row>
    <row r="46" spans="1:256" s="1047" customFormat="1">
      <c r="A46" s="1005"/>
      <c r="B46" s="958"/>
      <c r="C46" s="1005"/>
      <c r="D46" s="1118"/>
      <c r="E46" s="1114"/>
      <c r="F46" s="1114"/>
      <c r="G46" s="1006"/>
      <c r="H46" s="962"/>
      <c r="I46" s="962"/>
      <c r="J46" s="963"/>
      <c r="K46" s="963"/>
      <c r="L46" s="962"/>
      <c r="M46" s="963"/>
      <c r="N46" s="962"/>
      <c r="O46" s="962"/>
      <c r="P46" s="962"/>
      <c r="Q46" s="962"/>
      <c r="R46" s="962"/>
      <c r="S46" s="962"/>
      <c r="T46" s="962"/>
      <c r="U46" s="962"/>
      <c r="V46" s="962"/>
      <c r="W46" s="962"/>
      <c r="X46" s="962"/>
      <c r="Y46" s="962"/>
      <c r="Z46" s="962"/>
      <c r="AA46" s="962"/>
      <c r="AB46" s="962"/>
      <c r="AC46" s="962"/>
      <c r="AD46" s="962"/>
      <c r="AE46" s="962"/>
      <c r="AF46" s="962"/>
      <c r="AG46" s="962"/>
      <c r="AH46" s="962"/>
      <c r="AI46" s="962"/>
      <c r="AJ46" s="962"/>
      <c r="AK46" s="962"/>
      <c r="AL46" s="962"/>
      <c r="AM46" s="962"/>
      <c r="AN46" s="962"/>
      <c r="AO46" s="962"/>
      <c r="AP46" s="962"/>
      <c r="AQ46" s="962"/>
      <c r="AR46" s="962"/>
      <c r="AS46" s="962"/>
      <c r="AT46" s="962"/>
      <c r="AU46" s="962"/>
      <c r="AV46" s="962"/>
      <c r="AW46" s="962"/>
      <c r="AX46" s="962"/>
      <c r="AY46" s="962"/>
      <c r="AZ46" s="962"/>
      <c r="BA46" s="962"/>
      <c r="BB46" s="962"/>
      <c r="BC46" s="962"/>
      <c r="BD46" s="962"/>
      <c r="BE46" s="962"/>
      <c r="BF46" s="962"/>
      <c r="BG46" s="962"/>
      <c r="BH46" s="962"/>
      <c r="BI46" s="962"/>
      <c r="BJ46" s="962"/>
      <c r="BK46" s="962"/>
      <c r="BL46" s="962"/>
      <c r="BM46" s="962"/>
      <c r="BN46" s="962"/>
      <c r="BO46" s="962"/>
      <c r="BP46" s="962"/>
      <c r="BQ46" s="962"/>
      <c r="BR46" s="962"/>
      <c r="BS46" s="962"/>
      <c r="BT46" s="962"/>
      <c r="BU46" s="962"/>
      <c r="BV46" s="962"/>
      <c r="BW46" s="962"/>
      <c r="BX46" s="962"/>
      <c r="BY46" s="962"/>
      <c r="BZ46" s="962"/>
      <c r="CA46" s="962"/>
      <c r="CB46" s="962"/>
      <c r="CC46" s="962"/>
      <c r="CD46" s="962"/>
      <c r="CE46" s="962"/>
      <c r="CF46" s="962"/>
      <c r="CG46" s="962"/>
      <c r="CH46" s="962"/>
      <c r="CI46" s="962"/>
      <c r="CJ46" s="962"/>
      <c r="CK46" s="962"/>
      <c r="CL46" s="962"/>
      <c r="CM46" s="962"/>
      <c r="CN46" s="962"/>
      <c r="CO46" s="962"/>
      <c r="CP46" s="962"/>
      <c r="CQ46" s="962"/>
      <c r="CR46" s="962"/>
      <c r="CS46" s="962"/>
      <c r="CT46" s="962"/>
      <c r="CU46" s="962"/>
      <c r="CV46" s="962"/>
      <c r="CW46" s="962"/>
      <c r="CX46" s="962"/>
      <c r="CY46" s="962"/>
      <c r="CZ46" s="962"/>
      <c r="DA46" s="962"/>
      <c r="DB46" s="962"/>
      <c r="DC46" s="962"/>
      <c r="DD46" s="962"/>
      <c r="DE46" s="962"/>
      <c r="DF46" s="962"/>
      <c r="DG46" s="962"/>
      <c r="DH46" s="962"/>
      <c r="DI46" s="962"/>
      <c r="DJ46" s="962"/>
      <c r="DK46" s="962"/>
      <c r="DL46" s="962"/>
      <c r="DM46" s="962"/>
      <c r="DN46" s="962"/>
      <c r="DO46" s="962"/>
      <c r="DP46" s="962"/>
      <c r="DQ46" s="962"/>
      <c r="DR46" s="962"/>
      <c r="DS46" s="962"/>
      <c r="DT46" s="962"/>
      <c r="DU46" s="962"/>
      <c r="DV46" s="962"/>
      <c r="DW46" s="962"/>
      <c r="DX46" s="962"/>
      <c r="DY46" s="962"/>
      <c r="DZ46" s="962"/>
      <c r="EA46" s="962"/>
      <c r="EB46" s="962"/>
      <c r="EC46" s="962"/>
      <c r="ED46" s="962"/>
      <c r="EE46" s="962"/>
      <c r="EF46" s="962"/>
      <c r="EG46" s="962"/>
      <c r="EH46" s="962"/>
      <c r="EI46" s="962"/>
      <c r="EJ46" s="962"/>
      <c r="EK46" s="962"/>
      <c r="EL46" s="962"/>
      <c r="EM46" s="962"/>
      <c r="EN46" s="962"/>
      <c r="EO46" s="962"/>
      <c r="EP46" s="962"/>
      <c r="EQ46" s="962"/>
      <c r="ER46" s="962"/>
      <c r="ES46" s="962"/>
      <c r="ET46" s="962"/>
      <c r="EU46" s="962"/>
      <c r="EV46" s="962"/>
      <c r="EW46" s="962"/>
      <c r="EX46" s="962"/>
      <c r="EY46" s="962"/>
      <c r="EZ46" s="962"/>
      <c r="FA46" s="962"/>
      <c r="FB46" s="962"/>
      <c r="FC46" s="962"/>
      <c r="FD46" s="962"/>
      <c r="FE46" s="962"/>
      <c r="FF46" s="962"/>
      <c r="FG46" s="962"/>
      <c r="FH46" s="962"/>
      <c r="FI46" s="962"/>
      <c r="FJ46" s="962"/>
      <c r="FK46" s="962"/>
      <c r="FL46" s="962"/>
      <c r="FM46" s="962"/>
      <c r="FN46" s="962"/>
      <c r="FO46" s="962"/>
      <c r="FP46" s="962"/>
      <c r="FQ46" s="962"/>
      <c r="FR46" s="962"/>
      <c r="FS46" s="962"/>
      <c r="FT46" s="962"/>
      <c r="FU46" s="962"/>
      <c r="FV46" s="962"/>
      <c r="FW46" s="962"/>
      <c r="FX46" s="962"/>
      <c r="FY46" s="962"/>
      <c r="FZ46" s="962"/>
      <c r="GA46" s="962"/>
      <c r="GB46" s="962"/>
      <c r="GC46" s="962"/>
      <c r="GD46" s="962"/>
      <c r="GE46" s="962"/>
      <c r="GF46" s="962"/>
      <c r="GG46" s="962"/>
      <c r="GH46" s="962"/>
      <c r="GI46" s="962"/>
      <c r="GJ46" s="962"/>
      <c r="GK46" s="962"/>
      <c r="GL46" s="962"/>
      <c r="GM46" s="962"/>
      <c r="GN46" s="962"/>
      <c r="GO46" s="962"/>
      <c r="GP46" s="962"/>
      <c r="GQ46" s="962"/>
      <c r="GR46" s="962"/>
      <c r="GS46" s="962"/>
      <c r="GT46" s="962"/>
      <c r="GU46" s="962"/>
      <c r="GV46" s="962"/>
      <c r="GW46" s="962"/>
      <c r="GX46" s="962"/>
      <c r="GY46" s="962"/>
      <c r="GZ46" s="962"/>
      <c r="HA46" s="962"/>
      <c r="HB46" s="962"/>
      <c r="HC46" s="962"/>
      <c r="HD46" s="962"/>
      <c r="HE46" s="962"/>
      <c r="HF46" s="962"/>
      <c r="HG46" s="962"/>
      <c r="HH46" s="962"/>
      <c r="HI46" s="962"/>
      <c r="HJ46" s="962"/>
      <c r="HK46" s="962"/>
      <c r="HL46" s="962"/>
      <c r="HM46" s="962"/>
      <c r="HN46" s="962"/>
      <c r="HO46" s="962"/>
      <c r="HP46" s="962"/>
      <c r="HQ46" s="962"/>
      <c r="HR46" s="962"/>
      <c r="HS46" s="962"/>
      <c r="HT46" s="962"/>
      <c r="HU46" s="962"/>
      <c r="HV46" s="962"/>
      <c r="HW46" s="962"/>
      <c r="HX46" s="962"/>
      <c r="HY46" s="962"/>
      <c r="HZ46" s="962"/>
      <c r="IA46" s="962"/>
      <c r="IB46" s="962"/>
      <c r="IC46" s="962"/>
      <c r="ID46" s="962"/>
      <c r="IE46" s="962"/>
      <c r="IF46" s="962"/>
      <c r="IG46" s="962"/>
      <c r="IH46" s="962"/>
      <c r="II46" s="962"/>
      <c r="IJ46" s="962"/>
      <c r="IK46" s="962"/>
      <c r="IL46" s="962"/>
      <c r="IM46" s="962"/>
      <c r="IN46" s="962"/>
      <c r="IO46" s="962"/>
      <c r="IP46" s="962"/>
      <c r="IQ46" s="962"/>
      <c r="IR46" s="962"/>
      <c r="IS46" s="962"/>
      <c r="IT46" s="962"/>
      <c r="IU46" s="962"/>
      <c r="IV46" s="962"/>
    </row>
    <row r="47" spans="1:256" s="1047" customFormat="1">
      <c r="A47" s="957"/>
      <c r="B47" s="958"/>
      <c r="C47" s="1005"/>
      <c r="D47" s="1118"/>
      <c r="E47" s="1114"/>
      <c r="F47" s="1114"/>
      <c r="G47" s="1006"/>
      <c r="H47" s="962"/>
      <c r="I47" s="962"/>
      <c r="J47" s="963"/>
      <c r="K47" s="963"/>
      <c r="L47" s="962"/>
      <c r="M47" s="963"/>
      <c r="N47" s="962"/>
      <c r="O47" s="962"/>
      <c r="P47" s="962"/>
      <c r="Q47" s="962"/>
      <c r="R47" s="962"/>
      <c r="S47" s="962"/>
      <c r="T47" s="962"/>
      <c r="U47" s="962"/>
      <c r="V47" s="962"/>
      <c r="W47" s="962"/>
      <c r="X47" s="962"/>
      <c r="Y47" s="962"/>
      <c r="Z47" s="962"/>
      <c r="AA47" s="962"/>
      <c r="AB47" s="962"/>
      <c r="AC47" s="962"/>
      <c r="AD47" s="962"/>
      <c r="AE47" s="962"/>
      <c r="AF47" s="962"/>
      <c r="AG47" s="962"/>
      <c r="AH47" s="962"/>
      <c r="AI47" s="962"/>
      <c r="AJ47" s="962"/>
      <c r="AK47" s="962"/>
      <c r="AL47" s="962"/>
      <c r="AM47" s="962"/>
      <c r="AN47" s="962"/>
      <c r="AO47" s="962"/>
      <c r="AP47" s="962"/>
      <c r="AQ47" s="962"/>
      <c r="AR47" s="962"/>
      <c r="AS47" s="962"/>
      <c r="AT47" s="962"/>
      <c r="AU47" s="962"/>
      <c r="AV47" s="962"/>
      <c r="AW47" s="962"/>
      <c r="AX47" s="962"/>
      <c r="AY47" s="962"/>
      <c r="AZ47" s="962"/>
      <c r="BA47" s="962"/>
      <c r="BB47" s="962"/>
      <c r="BC47" s="962"/>
      <c r="BD47" s="962"/>
      <c r="BE47" s="962"/>
      <c r="BF47" s="962"/>
      <c r="BG47" s="962"/>
      <c r="BH47" s="962"/>
      <c r="BI47" s="962"/>
      <c r="BJ47" s="962"/>
      <c r="BK47" s="962"/>
      <c r="BL47" s="962"/>
      <c r="BM47" s="962"/>
      <c r="BN47" s="962"/>
      <c r="BO47" s="962"/>
      <c r="BP47" s="962"/>
      <c r="BQ47" s="962"/>
      <c r="BR47" s="962"/>
      <c r="BS47" s="962"/>
      <c r="BT47" s="962"/>
      <c r="BU47" s="962"/>
      <c r="BV47" s="962"/>
      <c r="BW47" s="962"/>
      <c r="BX47" s="962"/>
      <c r="BY47" s="962"/>
      <c r="BZ47" s="962"/>
      <c r="CA47" s="962"/>
      <c r="CB47" s="962"/>
      <c r="CC47" s="962"/>
      <c r="CD47" s="962"/>
      <c r="CE47" s="962"/>
      <c r="CF47" s="962"/>
      <c r="CG47" s="962"/>
      <c r="CH47" s="962"/>
      <c r="CI47" s="962"/>
      <c r="CJ47" s="962"/>
      <c r="CK47" s="962"/>
      <c r="CL47" s="962"/>
      <c r="CM47" s="962"/>
      <c r="CN47" s="962"/>
      <c r="CO47" s="962"/>
      <c r="CP47" s="962"/>
      <c r="CQ47" s="962"/>
      <c r="CR47" s="962"/>
      <c r="CS47" s="962"/>
      <c r="CT47" s="962"/>
      <c r="CU47" s="962"/>
      <c r="CV47" s="962"/>
      <c r="CW47" s="962"/>
      <c r="CX47" s="962"/>
      <c r="CY47" s="962"/>
      <c r="CZ47" s="962"/>
      <c r="DA47" s="962"/>
      <c r="DB47" s="962"/>
      <c r="DC47" s="962"/>
      <c r="DD47" s="962"/>
      <c r="DE47" s="962"/>
      <c r="DF47" s="962"/>
      <c r="DG47" s="962"/>
      <c r="DH47" s="962"/>
      <c r="DI47" s="962"/>
      <c r="DJ47" s="962"/>
      <c r="DK47" s="962"/>
      <c r="DL47" s="962"/>
      <c r="DM47" s="962"/>
      <c r="DN47" s="962"/>
      <c r="DO47" s="962"/>
      <c r="DP47" s="962"/>
      <c r="DQ47" s="962"/>
      <c r="DR47" s="962"/>
      <c r="DS47" s="962"/>
      <c r="DT47" s="962"/>
      <c r="DU47" s="962"/>
      <c r="DV47" s="962"/>
      <c r="DW47" s="962"/>
      <c r="DX47" s="962"/>
      <c r="DY47" s="962"/>
      <c r="DZ47" s="962"/>
      <c r="EA47" s="962"/>
      <c r="EB47" s="962"/>
      <c r="EC47" s="962"/>
      <c r="ED47" s="962"/>
      <c r="EE47" s="962"/>
      <c r="EF47" s="962"/>
      <c r="EG47" s="962"/>
      <c r="EH47" s="962"/>
      <c r="EI47" s="962"/>
      <c r="EJ47" s="962"/>
      <c r="EK47" s="962"/>
      <c r="EL47" s="962"/>
      <c r="EM47" s="962"/>
      <c r="EN47" s="962"/>
      <c r="EO47" s="962"/>
      <c r="EP47" s="962"/>
      <c r="EQ47" s="962"/>
      <c r="ER47" s="962"/>
      <c r="ES47" s="962"/>
      <c r="ET47" s="962"/>
      <c r="EU47" s="962"/>
      <c r="EV47" s="962"/>
      <c r="EW47" s="962"/>
      <c r="EX47" s="962"/>
      <c r="EY47" s="962"/>
      <c r="EZ47" s="962"/>
      <c r="FA47" s="962"/>
      <c r="FB47" s="962"/>
      <c r="FC47" s="962"/>
      <c r="FD47" s="962"/>
      <c r="FE47" s="962"/>
      <c r="FF47" s="962"/>
      <c r="FG47" s="962"/>
      <c r="FH47" s="962"/>
      <c r="FI47" s="962"/>
      <c r="FJ47" s="962"/>
      <c r="FK47" s="962"/>
      <c r="FL47" s="962"/>
      <c r="FM47" s="962"/>
      <c r="FN47" s="962"/>
      <c r="FO47" s="962"/>
      <c r="FP47" s="962"/>
      <c r="FQ47" s="962"/>
      <c r="FR47" s="962"/>
      <c r="FS47" s="962"/>
      <c r="FT47" s="962"/>
      <c r="FU47" s="962"/>
      <c r="FV47" s="962"/>
      <c r="FW47" s="962"/>
      <c r="FX47" s="962"/>
      <c r="FY47" s="962"/>
      <c r="FZ47" s="962"/>
      <c r="GA47" s="962"/>
      <c r="GB47" s="962"/>
      <c r="GC47" s="962"/>
      <c r="GD47" s="962"/>
      <c r="GE47" s="962"/>
      <c r="GF47" s="962"/>
      <c r="GG47" s="962"/>
      <c r="GH47" s="962"/>
      <c r="GI47" s="962"/>
      <c r="GJ47" s="962"/>
      <c r="GK47" s="962"/>
      <c r="GL47" s="962"/>
      <c r="GM47" s="962"/>
      <c r="GN47" s="962"/>
      <c r="GO47" s="962"/>
      <c r="GP47" s="962"/>
      <c r="GQ47" s="962"/>
      <c r="GR47" s="962"/>
      <c r="GS47" s="962"/>
      <c r="GT47" s="962"/>
      <c r="GU47" s="962"/>
      <c r="GV47" s="962"/>
      <c r="GW47" s="962"/>
      <c r="GX47" s="962"/>
      <c r="GY47" s="962"/>
      <c r="GZ47" s="962"/>
      <c r="HA47" s="962"/>
      <c r="HB47" s="962"/>
      <c r="HC47" s="962"/>
      <c r="HD47" s="962"/>
      <c r="HE47" s="962"/>
      <c r="HF47" s="962"/>
      <c r="HG47" s="962"/>
      <c r="HH47" s="962"/>
      <c r="HI47" s="962"/>
      <c r="HJ47" s="962"/>
      <c r="HK47" s="962"/>
      <c r="HL47" s="962"/>
      <c r="HM47" s="962"/>
      <c r="HN47" s="962"/>
      <c r="HO47" s="962"/>
      <c r="HP47" s="962"/>
      <c r="HQ47" s="962"/>
      <c r="HR47" s="962"/>
      <c r="HS47" s="962"/>
      <c r="HT47" s="962"/>
      <c r="HU47" s="962"/>
      <c r="HV47" s="962"/>
      <c r="HW47" s="962"/>
      <c r="HX47" s="962"/>
      <c r="HY47" s="962"/>
      <c r="HZ47" s="962"/>
      <c r="IA47" s="962"/>
      <c r="IB47" s="962"/>
      <c r="IC47" s="962"/>
      <c r="ID47" s="962"/>
      <c r="IE47" s="962"/>
      <c r="IF47" s="962"/>
      <c r="IG47" s="962"/>
      <c r="IH47" s="962"/>
      <c r="II47" s="962"/>
      <c r="IJ47" s="962"/>
      <c r="IK47" s="962"/>
      <c r="IL47" s="962"/>
      <c r="IM47" s="962"/>
      <c r="IN47" s="962"/>
      <c r="IO47" s="962"/>
      <c r="IP47" s="962"/>
      <c r="IQ47" s="962"/>
      <c r="IR47" s="962"/>
      <c r="IS47" s="962"/>
      <c r="IT47" s="962"/>
      <c r="IU47" s="962"/>
      <c r="IV47" s="962"/>
    </row>
    <row r="48" spans="1:256" s="1047" customFormat="1">
      <c r="A48" s="1005"/>
      <c r="B48" s="958"/>
      <c r="C48" s="1005"/>
      <c r="D48" s="1118"/>
      <c r="E48" s="1114"/>
      <c r="F48" s="1114"/>
      <c r="G48" s="1006"/>
      <c r="H48" s="962"/>
      <c r="I48" s="962"/>
      <c r="J48" s="963"/>
      <c r="K48" s="963"/>
      <c r="L48" s="962"/>
      <c r="M48" s="963"/>
      <c r="N48" s="962"/>
      <c r="O48" s="962"/>
      <c r="P48" s="962"/>
      <c r="Q48" s="962"/>
      <c r="R48" s="962"/>
      <c r="S48" s="962"/>
      <c r="T48" s="962"/>
      <c r="U48" s="962"/>
      <c r="V48" s="962"/>
      <c r="W48" s="962"/>
      <c r="X48" s="962"/>
      <c r="Y48" s="962"/>
      <c r="Z48" s="962"/>
      <c r="AA48" s="962"/>
      <c r="AB48" s="962"/>
      <c r="AC48" s="962"/>
      <c r="AD48" s="962"/>
      <c r="AE48" s="962"/>
      <c r="AF48" s="962"/>
      <c r="AG48" s="962"/>
      <c r="AH48" s="962"/>
      <c r="AI48" s="962"/>
      <c r="AJ48" s="962"/>
      <c r="AK48" s="962"/>
      <c r="AL48" s="962"/>
      <c r="AM48" s="962"/>
      <c r="AN48" s="962"/>
      <c r="AO48" s="962"/>
      <c r="AP48" s="962"/>
      <c r="AQ48" s="962"/>
      <c r="AR48" s="962"/>
      <c r="AS48" s="962"/>
      <c r="AT48" s="962"/>
      <c r="AU48" s="962"/>
      <c r="AV48" s="962"/>
      <c r="AW48" s="962"/>
      <c r="AX48" s="962"/>
      <c r="AY48" s="962"/>
      <c r="AZ48" s="962"/>
      <c r="BA48" s="962"/>
      <c r="BB48" s="962"/>
      <c r="BC48" s="962"/>
      <c r="BD48" s="962"/>
      <c r="BE48" s="962"/>
      <c r="BF48" s="962"/>
      <c r="BG48" s="962"/>
      <c r="BH48" s="962"/>
      <c r="BI48" s="962"/>
      <c r="BJ48" s="962"/>
      <c r="BK48" s="962"/>
      <c r="BL48" s="962"/>
      <c r="BM48" s="962"/>
      <c r="BN48" s="962"/>
      <c r="BO48" s="962"/>
      <c r="BP48" s="962"/>
      <c r="BQ48" s="962"/>
      <c r="BR48" s="962"/>
      <c r="BS48" s="962"/>
      <c r="BT48" s="962"/>
      <c r="BU48" s="962"/>
      <c r="BV48" s="962"/>
      <c r="BW48" s="962"/>
      <c r="BX48" s="962"/>
      <c r="BY48" s="962"/>
      <c r="BZ48" s="962"/>
      <c r="CA48" s="962"/>
      <c r="CB48" s="962"/>
      <c r="CC48" s="962"/>
      <c r="CD48" s="962"/>
      <c r="CE48" s="962"/>
      <c r="CF48" s="962"/>
      <c r="CG48" s="962"/>
      <c r="CH48" s="962"/>
      <c r="CI48" s="962"/>
      <c r="CJ48" s="962"/>
      <c r="CK48" s="962"/>
      <c r="CL48" s="962"/>
      <c r="CM48" s="962"/>
      <c r="CN48" s="962"/>
      <c r="CO48" s="962"/>
      <c r="CP48" s="962"/>
      <c r="CQ48" s="962"/>
      <c r="CR48" s="962"/>
      <c r="CS48" s="962"/>
      <c r="CT48" s="962"/>
      <c r="CU48" s="962"/>
      <c r="CV48" s="962"/>
      <c r="CW48" s="962"/>
      <c r="CX48" s="962"/>
      <c r="CY48" s="962"/>
      <c r="CZ48" s="962"/>
      <c r="DA48" s="962"/>
      <c r="DB48" s="962"/>
      <c r="DC48" s="962"/>
      <c r="DD48" s="962"/>
      <c r="DE48" s="962"/>
      <c r="DF48" s="962"/>
      <c r="DG48" s="962"/>
      <c r="DH48" s="962"/>
      <c r="DI48" s="962"/>
      <c r="DJ48" s="962"/>
      <c r="DK48" s="962"/>
      <c r="DL48" s="962"/>
      <c r="DM48" s="962"/>
      <c r="DN48" s="962"/>
      <c r="DO48" s="962"/>
      <c r="DP48" s="962"/>
      <c r="DQ48" s="962"/>
      <c r="DR48" s="962"/>
      <c r="DS48" s="962"/>
      <c r="DT48" s="962"/>
      <c r="DU48" s="962"/>
      <c r="DV48" s="962"/>
      <c r="DW48" s="962"/>
      <c r="DX48" s="962"/>
      <c r="DY48" s="962"/>
      <c r="DZ48" s="962"/>
      <c r="EA48" s="962"/>
      <c r="EB48" s="962"/>
      <c r="EC48" s="962"/>
      <c r="ED48" s="962"/>
      <c r="EE48" s="962"/>
      <c r="EF48" s="962"/>
      <c r="EG48" s="962"/>
      <c r="EH48" s="962"/>
      <c r="EI48" s="962"/>
      <c r="EJ48" s="962"/>
      <c r="EK48" s="962"/>
      <c r="EL48" s="962"/>
      <c r="EM48" s="962"/>
      <c r="EN48" s="962"/>
      <c r="EO48" s="962"/>
      <c r="EP48" s="962"/>
      <c r="EQ48" s="962"/>
      <c r="ER48" s="962"/>
      <c r="ES48" s="962"/>
      <c r="ET48" s="962"/>
      <c r="EU48" s="962"/>
      <c r="EV48" s="962"/>
      <c r="EW48" s="962"/>
      <c r="EX48" s="962"/>
      <c r="EY48" s="962"/>
      <c r="EZ48" s="962"/>
      <c r="FA48" s="962"/>
      <c r="FB48" s="962"/>
      <c r="FC48" s="962"/>
      <c r="FD48" s="962"/>
      <c r="FE48" s="962"/>
      <c r="FF48" s="962"/>
      <c r="FG48" s="962"/>
      <c r="FH48" s="962"/>
      <c r="FI48" s="962"/>
      <c r="FJ48" s="962"/>
      <c r="FK48" s="962"/>
      <c r="FL48" s="962"/>
      <c r="FM48" s="962"/>
      <c r="FN48" s="962"/>
      <c r="FO48" s="962"/>
      <c r="FP48" s="962"/>
      <c r="FQ48" s="962"/>
      <c r="FR48" s="962"/>
      <c r="FS48" s="962"/>
      <c r="FT48" s="962"/>
      <c r="FU48" s="962"/>
      <c r="FV48" s="962"/>
      <c r="FW48" s="962"/>
      <c r="FX48" s="962"/>
      <c r="FY48" s="962"/>
      <c r="FZ48" s="962"/>
      <c r="GA48" s="962"/>
      <c r="GB48" s="962"/>
      <c r="GC48" s="962"/>
      <c r="GD48" s="962"/>
      <c r="GE48" s="962"/>
      <c r="GF48" s="962"/>
      <c r="GG48" s="962"/>
      <c r="GH48" s="962"/>
      <c r="GI48" s="962"/>
      <c r="GJ48" s="962"/>
      <c r="GK48" s="962"/>
      <c r="GL48" s="962"/>
      <c r="GM48" s="962"/>
      <c r="GN48" s="962"/>
      <c r="GO48" s="962"/>
      <c r="GP48" s="962"/>
      <c r="GQ48" s="962"/>
      <c r="GR48" s="962"/>
      <c r="GS48" s="962"/>
      <c r="GT48" s="962"/>
      <c r="GU48" s="962"/>
      <c r="GV48" s="962"/>
      <c r="GW48" s="962"/>
      <c r="GX48" s="962"/>
      <c r="GY48" s="962"/>
      <c r="GZ48" s="962"/>
      <c r="HA48" s="962"/>
      <c r="HB48" s="962"/>
      <c r="HC48" s="962"/>
      <c r="HD48" s="962"/>
      <c r="HE48" s="962"/>
      <c r="HF48" s="962"/>
      <c r="HG48" s="962"/>
      <c r="HH48" s="962"/>
      <c r="HI48" s="962"/>
      <c r="HJ48" s="962"/>
      <c r="HK48" s="962"/>
      <c r="HL48" s="962"/>
      <c r="HM48" s="962"/>
      <c r="HN48" s="962"/>
      <c r="HO48" s="962"/>
      <c r="HP48" s="962"/>
      <c r="HQ48" s="962"/>
      <c r="HR48" s="962"/>
      <c r="HS48" s="962"/>
      <c r="HT48" s="962"/>
      <c r="HU48" s="962"/>
      <c r="HV48" s="962"/>
      <c r="HW48" s="962"/>
      <c r="HX48" s="962"/>
      <c r="HY48" s="962"/>
      <c r="HZ48" s="962"/>
      <c r="IA48" s="962"/>
      <c r="IB48" s="962"/>
      <c r="IC48" s="962"/>
      <c r="ID48" s="962"/>
      <c r="IE48" s="962"/>
      <c r="IF48" s="962"/>
      <c r="IG48" s="962"/>
      <c r="IH48" s="962"/>
      <c r="II48" s="962"/>
      <c r="IJ48" s="962"/>
      <c r="IK48" s="962"/>
      <c r="IL48" s="962"/>
      <c r="IM48" s="962"/>
      <c r="IN48" s="962"/>
      <c r="IO48" s="962"/>
      <c r="IP48" s="962"/>
      <c r="IQ48" s="962"/>
      <c r="IR48" s="962"/>
      <c r="IS48" s="962"/>
      <c r="IT48" s="962"/>
      <c r="IU48" s="962"/>
      <c r="IV48" s="962"/>
    </row>
    <row r="49" spans="1:256" s="1047" customFormat="1">
      <c r="A49" s="957"/>
      <c r="B49" s="958"/>
      <c r="C49" s="1005"/>
      <c r="D49" s="1118"/>
      <c r="E49" s="1114"/>
      <c r="F49" s="1114"/>
      <c r="G49" s="1006"/>
      <c r="H49" s="962"/>
      <c r="I49" s="962"/>
      <c r="J49" s="963"/>
      <c r="K49" s="963"/>
      <c r="L49" s="962"/>
      <c r="M49" s="963"/>
      <c r="N49" s="962"/>
      <c r="O49" s="962"/>
      <c r="P49" s="962"/>
      <c r="Q49" s="962"/>
      <c r="R49" s="962"/>
      <c r="S49" s="962"/>
      <c r="T49" s="962"/>
      <c r="U49" s="962"/>
      <c r="V49" s="962"/>
      <c r="W49" s="962"/>
      <c r="X49" s="962"/>
      <c r="Y49" s="962"/>
      <c r="Z49" s="962"/>
      <c r="AA49" s="962"/>
      <c r="AB49" s="962"/>
      <c r="AC49" s="962"/>
      <c r="AD49" s="962"/>
      <c r="AE49" s="962"/>
      <c r="AF49" s="962"/>
      <c r="AG49" s="962"/>
      <c r="AH49" s="962"/>
      <c r="AI49" s="962"/>
      <c r="AJ49" s="962"/>
      <c r="AK49" s="962"/>
      <c r="AL49" s="962"/>
      <c r="AM49" s="962"/>
      <c r="AN49" s="962"/>
      <c r="AO49" s="962"/>
      <c r="AP49" s="962"/>
      <c r="AQ49" s="962"/>
      <c r="AR49" s="962"/>
      <c r="AS49" s="962"/>
      <c r="AT49" s="962"/>
      <c r="AU49" s="962"/>
      <c r="AV49" s="962"/>
      <c r="AW49" s="962"/>
      <c r="AX49" s="962"/>
      <c r="AY49" s="962"/>
      <c r="AZ49" s="962"/>
      <c r="BA49" s="962"/>
      <c r="BB49" s="962"/>
      <c r="BC49" s="962"/>
      <c r="BD49" s="962"/>
      <c r="BE49" s="962"/>
      <c r="BF49" s="962"/>
      <c r="BG49" s="962"/>
      <c r="BH49" s="962"/>
      <c r="BI49" s="962"/>
      <c r="BJ49" s="962"/>
      <c r="BK49" s="962"/>
      <c r="BL49" s="962"/>
      <c r="BM49" s="962"/>
      <c r="BN49" s="962"/>
      <c r="BO49" s="962"/>
      <c r="BP49" s="962"/>
      <c r="BQ49" s="962"/>
      <c r="BR49" s="962"/>
      <c r="BS49" s="962"/>
      <c r="BT49" s="962"/>
      <c r="BU49" s="962"/>
      <c r="BV49" s="962"/>
      <c r="BW49" s="962"/>
      <c r="BX49" s="962"/>
      <c r="BY49" s="962"/>
      <c r="BZ49" s="962"/>
      <c r="CA49" s="962"/>
      <c r="CB49" s="962"/>
      <c r="CC49" s="962"/>
      <c r="CD49" s="962"/>
      <c r="CE49" s="962"/>
      <c r="CF49" s="962"/>
      <c r="CG49" s="962"/>
      <c r="CH49" s="962"/>
      <c r="CI49" s="962"/>
      <c r="CJ49" s="962"/>
      <c r="CK49" s="962"/>
      <c r="CL49" s="962"/>
      <c r="CM49" s="962"/>
      <c r="CN49" s="962"/>
      <c r="CO49" s="962"/>
      <c r="CP49" s="962"/>
      <c r="CQ49" s="962"/>
      <c r="CR49" s="962"/>
      <c r="CS49" s="962"/>
      <c r="CT49" s="962"/>
      <c r="CU49" s="962"/>
      <c r="CV49" s="962"/>
      <c r="CW49" s="962"/>
      <c r="CX49" s="962"/>
      <c r="CY49" s="962"/>
      <c r="CZ49" s="962"/>
      <c r="DA49" s="962"/>
      <c r="DB49" s="962"/>
      <c r="DC49" s="962"/>
      <c r="DD49" s="962"/>
      <c r="DE49" s="962"/>
      <c r="DF49" s="962"/>
      <c r="DG49" s="962"/>
      <c r="DH49" s="962"/>
      <c r="DI49" s="962"/>
      <c r="DJ49" s="962"/>
      <c r="DK49" s="962"/>
      <c r="DL49" s="962"/>
      <c r="DM49" s="962"/>
      <c r="DN49" s="962"/>
      <c r="DO49" s="962"/>
      <c r="DP49" s="962"/>
      <c r="DQ49" s="962"/>
      <c r="DR49" s="962"/>
      <c r="DS49" s="962"/>
      <c r="DT49" s="962"/>
      <c r="DU49" s="962"/>
      <c r="DV49" s="962"/>
      <c r="DW49" s="962"/>
      <c r="DX49" s="962"/>
      <c r="DY49" s="962"/>
      <c r="DZ49" s="962"/>
      <c r="EA49" s="962"/>
      <c r="EB49" s="962"/>
      <c r="EC49" s="962"/>
      <c r="ED49" s="962"/>
      <c r="EE49" s="962"/>
      <c r="EF49" s="962"/>
      <c r="EG49" s="962"/>
      <c r="EH49" s="962"/>
      <c r="EI49" s="962"/>
      <c r="EJ49" s="962"/>
      <c r="EK49" s="962"/>
      <c r="EL49" s="962"/>
      <c r="EM49" s="962"/>
      <c r="EN49" s="962"/>
      <c r="EO49" s="962"/>
      <c r="EP49" s="962"/>
      <c r="EQ49" s="962"/>
      <c r="ER49" s="962"/>
      <c r="ES49" s="962"/>
      <c r="ET49" s="962"/>
      <c r="EU49" s="962"/>
      <c r="EV49" s="962"/>
      <c r="EW49" s="962"/>
      <c r="EX49" s="962"/>
      <c r="EY49" s="962"/>
      <c r="EZ49" s="962"/>
      <c r="FA49" s="962"/>
      <c r="FB49" s="962"/>
      <c r="FC49" s="962"/>
      <c r="FD49" s="962"/>
      <c r="FE49" s="962"/>
      <c r="FF49" s="962"/>
      <c r="FG49" s="962"/>
      <c r="FH49" s="962"/>
      <c r="FI49" s="962"/>
      <c r="FJ49" s="962"/>
      <c r="FK49" s="962"/>
      <c r="FL49" s="962"/>
      <c r="FM49" s="962"/>
      <c r="FN49" s="962"/>
      <c r="FO49" s="962"/>
      <c r="FP49" s="962"/>
      <c r="FQ49" s="962"/>
      <c r="FR49" s="962"/>
      <c r="FS49" s="962"/>
      <c r="FT49" s="962"/>
      <c r="FU49" s="962"/>
      <c r="FV49" s="962"/>
      <c r="FW49" s="962"/>
      <c r="FX49" s="962"/>
      <c r="FY49" s="962"/>
      <c r="FZ49" s="962"/>
      <c r="GA49" s="962"/>
      <c r="GB49" s="962"/>
      <c r="GC49" s="962"/>
      <c r="GD49" s="962"/>
      <c r="GE49" s="962"/>
      <c r="GF49" s="962"/>
      <c r="GG49" s="962"/>
      <c r="GH49" s="962"/>
      <c r="GI49" s="962"/>
      <c r="GJ49" s="962"/>
      <c r="GK49" s="962"/>
      <c r="GL49" s="962"/>
      <c r="GM49" s="962"/>
      <c r="GN49" s="962"/>
      <c r="GO49" s="962"/>
      <c r="GP49" s="962"/>
      <c r="GQ49" s="962"/>
      <c r="GR49" s="962"/>
      <c r="GS49" s="962"/>
      <c r="GT49" s="962"/>
      <c r="GU49" s="962"/>
      <c r="GV49" s="962"/>
      <c r="GW49" s="962"/>
      <c r="GX49" s="962"/>
      <c r="GY49" s="962"/>
      <c r="GZ49" s="962"/>
      <c r="HA49" s="962"/>
      <c r="HB49" s="962"/>
      <c r="HC49" s="962"/>
      <c r="HD49" s="962"/>
      <c r="HE49" s="962"/>
      <c r="HF49" s="962"/>
      <c r="HG49" s="962"/>
      <c r="HH49" s="962"/>
      <c r="HI49" s="962"/>
      <c r="HJ49" s="962"/>
      <c r="HK49" s="962"/>
      <c r="HL49" s="962"/>
      <c r="HM49" s="962"/>
      <c r="HN49" s="962"/>
      <c r="HO49" s="962"/>
      <c r="HP49" s="962"/>
      <c r="HQ49" s="962"/>
      <c r="HR49" s="962"/>
      <c r="HS49" s="962"/>
      <c r="HT49" s="962"/>
      <c r="HU49" s="962"/>
      <c r="HV49" s="962"/>
      <c r="HW49" s="962"/>
      <c r="HX49" s="962"/>
      <c r="HY49" s="962"/>
      <c r="HZ49" s="962"/>
      <c r="IA49" s="962"/>
      <c r="IB49" s="962"/>
      <c r="IC49" s="962"/>
      <c r="ID49" s="962"/>
      <c r="IE49" s="962"/>
      <c r="IF49" s="962"/>
      <c r="IG49" s="962"/>
      <c r="IH49" s="962"/>
      <c r="II49" s="962"/>
      <c r="IJ49" s="962"/>
      <c r="IK49" s="962"/>
      <c r="IL49" s="962"/>
      <c r="IM49" s="962"/>
      <c r="IN49" s="962"/>
      <c r="IO49" s="962"/>
      <c r="IP49" s="962"/>
      <c r="IQ49" s="962"/>
      <c r="IR49" s="962"/>
      <c r="IS49" s="962"/>
      <c r="IT49" s="962"/>
      <c r="IU49" s="962"/>
      <c r="IV49" s="962"/>
    </row>
    <row r="50" spans="1:256" s="1047" customFormat="1">
      <c r="A50" s="1005"/>
      <c r="B50" s="958"/>
      <c r="C50" s="1005"/>
      <c r="D50" s="1118"/>
      <c r="E50" s="1114"/>
      <c r="F50" s="1114"/>
      <c r="G50" s="1006"/>
      <c r="H50" s="962"/>
      <c r="I50" s="962"/>
      <c r="J50" s="963"/>
      <c r="K50" s="963"/>
      <c r="L50" s="962"/>
      <c r="M50" s="963"/>
      <c r="N50" s="962"/>
      <c r="O50" s="962"/>
      <c r="P50" s="962"/>
      <c r="Q50" s="962"/>
      <c r="R50" s="962"/>
      <c r="S50" s="962"/>
      <c r="T50" s="962"/>
      <c r="U50" s="962"/>
      <c r="V50" s="962"/>
      <c r="W50" s="962"/>
      <c r="X50" s="962"/>
      <c r="Y50" s="962"/>
      <c r="Z50" s="962"/>
      <c r="AA50" s="962"/>
      <c r="AB50" s="962"/>
      <c r="AC50" s="962"/>
      <c r="AD50" s="962"/>
      <c r="AE50" s="962"/>
      <c r="AF50" s="962"/>
      <c r="AG50" s="962"/>
      <c r="AH50" s="962"/>
      <c r="AI50" s="962"/>
      <c r="AJ50" s="962"/>
      <c r="AK50" s="962"/>
      <c r="AL50" s="962"/>
      <c r="AM50" s="962"/>
      <c r="AN50" s="962"/>
      <c r="AO50" s="962"/>
      <c r="AP50" s="962"/>
      <c r="AQ50" s="962"/>
      <c r="AR50" s="962"/>
      <c r="AS50" s="962"/>
      <c r="AT50" s="962"/>
      <c r="AU50" s="962"/>
      <c r="AV50" s="962"/>
      <c r="AW50" s="962"/>
      <c r="AX50" s="962"/>
      <c r="AY50" s="962"/>
      <c r="AZ50" s="962"/>
      <c r="BA50" s="962"/>
      <c r="BB50" s="962"/>
      <c r="BC50" s="962"/>
      <c r="BD50" s="962"/>
      <c r="BE50" s="962"/>
      <c r="BF50" s="962"/>
      <c r="BG50" s="962"/>
      <c r="BH50" s="962"/>
      <c r="BI50" s="962"/>
      <c r="BJ50" s="962"/>
      <c r="BK50" s="962"/>
      <c r="BL50" s="962"/>
      <c r="BM50" s="962"/>
      <c r="BN50" s="962"/>
      <c r="BO50" s="962"/>
      <c r="BP50" s="962"/>
      <c r="BQ50" s="962"/>
      <c r="BR50" s="962"/>
      <c r="BS50" s="962"/>
      <c r="BT50" s="962"/>
      <c r="BU50" s="962"/>
      <c r="BV50" s="962"/>
      <c r="BW50" s="962"/>
      <c r="BX50" s="962"/>
      <c r="BY50" s="962"/>
      <c r="BZ50" s="962"/>
      <c r="CA50" s="962"/>
      <c r="CB50" s="962"/>
      <c r="CC50" s="962"/>
      <c r="CD50" s="962"/>
      <c r="CE50" s="962"/>
      <c r="CF50" s="962"/>
      <c r="CG50" s="962"/>
      <c r="CH50" s="962"/>
      <c r="CI50" s="962"/>
      <c r="CJ50" s="962"/>
      <c r="CK50" s="962"/>
      <c r="CL50" s="962"/>
      <c r="CM50" s="962"/>
      <c r="CN50" s="962"/>
      <c r="CO50" s="962"/>
      <c r="CP50" s="962"/>
      <c r="CQ50" s="962"/>
      <c r="CR50" s="962"/>
      <c r="CS50" s="962"/>
      <c r="CT50" s="962"/>
      <c r="CU50" s="962"/>
      <c r="CV50" s="962"/>
      <c r="CW50" s="962"/>
      <c r="CX50" s="962"/>
      <c r="CY50" s="962"/>
      <c r="CZ50" s="962"/>
      <c r="DA50" s="962"/>
      <c r="DB50" s="962"/>
      <c r="DC50" s="962"/>
      <c r="DD50" s="962"/>
      <c r="DE50" s="962"/>
      <c r="DF50" s="962"/>
      <c r="DG50" s="962"/>
      <c r="DH50" s="962"/>
      <c r="DI50" s="962"/>
      <c r="DJ50" s="962"/>
      <c r="DK50" s="962"/>
      <c r="DL50" s="962"/>
      <c r="DM50" s="962"/>
      <c r="DN50" s="962"/>
      <c r="DO50" s="962"/>
      <c r="DP50" s="962"/>
      <c r="DQ50" s="962"/>
      <c r="DR50" s="962"/>
      <c r="DS50" s="962"/>
      <c r="DT50" s="962"/>
      <c r="DU50" s="962"/>
      <c r="DV50" s="962"/>
      <c r="DW50" s="962"/>
      <c r="DX50" s="962"/>
      <c r="DY50" s="962"/>
      <c r="DZ50" s="962"/>
      <c r="EA50" s="962"/>
      <c r="EB50" s="962"/>
      <c r="EC50" s="962"/>
      <c r="ED50" s="962"/>
      <c r="EE50" s="962"/>
      <c r="EF50" s="962"/>
      <c r="EG50" s="962"/>
      <c r="EH50" s="962"/>
      <c r="EI50" s="962"/>
      <c r="EJ50" s="962"/>
      <c r="EK50" s="962"/>
      <c r="EL50" s="962"/>
      <c r="EM50" s="962"/>
      <c r="EN50" s="962"/>
      <c r="EO50" s="962"/>
      <c r="EP50" s="962"/>
      <c r="EQ50" s="962"/>
      <c r="ER50" s="962"/>
      <c r="ES50" s="962"/>
      <c r="ET50" s="962"/>
      <c r="EU50" s="962"/>
      <c r="EV50" s="962"/>
      <c r="EW50" s="962"/>
      <c r="EX50" s="962"/>
      <c r="EY50" s="962"/>
      <c r="EZ50" s="962"/>
      <c r="FA50" s="962"/>
      <c r="FB50" s="962"/>
      <c r="FC50" s="962"/>
      <c r="FD50" s="962"/>
      <c r="FE50" s="962"/>
      <c r="FF50" s="962"/>
      <c r="FG50" s="962"/>
      <c r="FH50" s="962"/>
      <c r="FI50" s="962"/>
      <c r="FJ50" s="962"/>
      <c r="FK50" s="962"/>
      <c r="FL50" s="962"/>
      <c r="FM50" s="962"/>
      <c r="FN50" s="962"/>
      <c r="FO50" s="962"/>
      <c r="FP50" s="962"/>
      <c r="FQ50" s="962"/>
      <c r="FR50" s="962"/>
      <c r="FS50" s="962"/>
      <c r="FT50" s="962"/>
      <c r="FU50" s="962"/>
      <c r="FV50" s="962"/>
      <c r="FW50" s="962"/>
      <c r="FX50" s="962"/>
      <c r="FY50" s="962"/>
      <c r="FZ50" s="962"/>
      <c r="GA50" s="962"/>
      <c r="GB50" s="962"/>
      <c r="GC50" s="962"/>
      <c r="GD50" s="962"/>
      <c r="GE50" s="962"/>
      <c r="GF50" s="962"/>
      <c r="GG50" s="962"/>
      <c r="GH50" s="962"/>
      <c r="GI50" s="962"/>
      <c r="GJ50" s="962"/>
      <c r="GK50" s="962"/>
      <c r="GL50" s="962"/>
      <c r="GM50" s="962"/>
      <c r="GN50" s="962"/>
      <c r="GO50" s="962"/>
      <c r="GP50" s="962"/>
      <c r="GQ50" s="962"/>
      <c r="GR50" s="962"/>
      <c r="GS50" s="962"/>
      <c r="GT50" s="962"/>
      <c r="GU50" s="962"/>
      <c r="GV50" s="962"/>
      <c r="GW50" s="962"/>
      <c r="GX50" s="962"/>
      <c r="GY50" s="962"/>
      <c r="GZ50" s="962"/>
      <c r="HA50" s="962"/>
      <c r="HB50" s="962"/>
      <c r="HC50" s="962"/>
      <c r="HD50" s="962"/>
      <c r="HE50" s="962"/>
      <c r="HF50" s="962"/>
      <c r="HG50" s="962"/>
      <c r="HH50" s="962"/>
      <c r="HI50" s="962"/>
      <c r="HJ50" s="962"/>
      <c r="HK50" s="962"/>
      <c r="HL50" s="962"/>
      <c r="HM50" s="962"/>
      <c r="HN50" s="962"/>
      <c r="HO50" s="962"/>
      <c r="HP50" s="962"/>
      <c r="HQ50" s="962"/>
      <c r="HR50" s="962"/>
      <c r="HS50" s="962"/>
      <c r="HT50" s="962"/>
      <c r="HU50" s="962"/>
      <c r="HV50" s="962"/>
      <c r="HW50" s="962"/>
      <c r="HX50" s="962"/>
      <c r="HY50" s="962"/>
      <c r="HZ50" s="962"/>
      <c r="IA50" s="962"/>
      <c r="IB50" s="962"/>
      <c r="IC50" s="962"/>
      <c r="ID50" s="962"/>
      <c r="IE50" s="962"/>
      <c r="IF50" s="962"/>
      <c r="IG50" s="962"/>
      <c r="IH50" s="962"/>
      <c r="II50" s="962"/>
      <c r="IJ50" s="962"/>
      <c r="IK50" s="962"/>
      <c r="IL50" s="962"/>
      <c r="IM50" s="962"/>
      <c r="IN50" s="962"/>
      <c r="IO50" s="962"/>
      <c r="IP50" s="962"/>
      <c r="IQ50" s="962"/>
      <c r="IR50" s="962"/>
      <c r="IS50" s="962"/>
      <c r="IT50" s="962"/>
      <c r="IU50" s="962"/>
      <c r="IV50" s="962"/>
    </row>
    <row r="51" spans="1:256" s="1047" customFormat="1">
      <c r="A51" s="957"/>
      <c r="B51" s="958"/>
      <c r="C51" s="1005"/>
      <c r="D51" s="1118"/>
      <c r="E51" s="1114"/>
      <c r="F51" s="1114"/>
      <c r="G51" s="1006"/>
      <c r="H51" s="962"/>
      <c r="I51" s="962"/>
      <c r="J51" s="963"/>
      <c r="K51" s="963"/>
      <c r="L51" s="962"/>
      <c r="M51" s="963"/>
      <c r="N51" s="962"/>
      <c r="O51" s="962"/>
      <c r="P51" s="962"/>
      <c r="Q51" s="962"/>
      <c r="R51" s="962"/>
      <c r="S51" s="962"/>
      <c r="T51" s="962"/>
      <c r="U51" s="962"/>
      <c r="V51" s="962"/>
      <c r="W51" s="962"/>
      <c r="X51" s="962"/>
      <c r="Y51" s="962"/>
      <c r="Z51" s="962"/>
      <c r="AA51" s="962"/>
      <c r="AB51" s="962"/>
      <c r="AC51" s="962"/>
      <c r="AD51" s="962"/>
      <c r="AE51" s="962"/>
      <c r="AF51" s="962"/>
      <c r="AG51" s="962"/>
      <c r="AH51" s="962"/>
      <c r="AI51" s="962"/>
      <c r="AJ51" s="962"/>
      <c r="AK51" s="962"/>
      <c r="AL51" s="962"/>
      <c r="AM51" s="962"/>
      <c r="AN51" s="962"/>
      <c r="AO51" s="962"/>
      <c r="AP51" s="962"/>
      <c r="AQ51" s="962"/>
      <c r="AR51" s="962"/>
      <c r="AS51" s="962"/>
      <c r="AT51" s="962"/>
      <c r="AU51" s="962"/>
      <c r="AV51" s="962"/>
      <c r="AW51" s="962"/>
      <c r="AX51" s="962"/>
      <c r="AY51" s="962"/>
      <c r="AZ51" s="962"/>
      <c r="BA51" s="962"/>
      <c r="BB51" s="962"/>
      <c r="BC51" s="962"/>
      <c r="BD51" s="962"/>
      <c r="BE51" s="962"/>
      <c r="BF51" s="962"/>
      <c r="BG51" s="962"/>
      <c r="BH51" s="962"/>
      <c r="BI51" s="962"/>
      <c r="BJ51" s="962"/>
      <c r="BK51" s="962"/>
      <c r="BL51" s="962"/>
      <c r="BM51" s="962"/>
      <c r="BN51" s="962"/>
      <c r="BO51" s="962"/>
      <c r="BP51" s="962"/>
      <c r="BQ51" s="962"/>
      <c r="BR51" s="962"/>
      <c r="BS51" s="962"/>
      <c r="BT51" s="962"/>
      <c r="BU51" s="962"/>
      <c r="BV51" s="962"/>
      <c r="BW51" s="962"/>
      <c r="BX51" s="962"/>
      <c r="BY51" s="962"/>
      <c r="BZ51" s="962"/>
      <c r="CA51" s="962"/>
      <c r="CB51" s="962"/>
      <c r="CC51" s="962"/>
      <c r="CD51" s="962"/>
      <c r="CE51" s="962"/>
      <c r="CF51" s="962"/>
      <c r="CG51" s="962"/>
      <c r="CH51" s="962"/>
      <c r="CI51" s="962"/>
      <c r="CJ51" s="962"/>
      <c r="CK51" s="962"/>
      <c r="CL51" s="962"/>
      <c r="CM51" s="962"/>
      <c r="CN51" s="962"/>
      <c r="CO51" s="962"/>
      <c r="CP51" s="962"/>
      <c r="CQ51" s="962"/>
      <c r="CR51" s="962"/>
      <c r="CS51" s="962"/>
      <c r="CT51" s="962"/>
      <c r="CU51" s="962"/>
      <c r="CV51" s="962"/>
      <c r="CW51" s="962"/>
      <c r="CX51" s="962"/>
      <c r="CY51" s="962"/>
      <c r="CZ51" s="962"/>
      <c r="DA51" s="962"/>
      <c r="DB51" s="962"/>
      <c r="DC51" s="962"/>
      <c r="DD51" s="962"/>
      <c r="DE51" s="962"/>
      <c r="DF51" s="962"/>
      <c r="DG51" s="962"/>
      <c r="DH51" s="962"/>
      <c r="DI51" s="962"/>
      <c r="DJ51" s="962"/>
      <c r="DK51" s="962"/>
      <c r="DL51" s="962"/>
      <c r="DM51" s="962"/>
      <c r="DN51" s="962"/>
      <c r="DO51" s="962"/>
      <c r="DP51" s="962"/>
      <c r="DQ51" s="962"/>
      <c r="DR51" s="962"/>
      <c r="DS51" s="962"/>
      <c r="DT51" s="962"/>
      <c r="DU51" s="962"/>
      <c r="DV51" s="962"/>
      <c r="DW51" s="962"/>
      <c r="DX51" s="962"/>
      <c r="DY51" s="962"/>
      <c r="DZ51" s="962"/>
      <c r="EA51" s="962"/>
      <c r="EB51" s="962"/>
      <c r="EC51" s="962"/>
      <c r="ED51" s="962"/>
      <c r="EE51" s="962"/>
      <c r="EF51" s="962"/>
      <c r="EG51" s="962"/>
      <c r="EH51" s="962"/>
      <c r="EI51" s="962"/>
      <c r="EJ51" s="962"/>
      <c r="EK51" s="962"/>
      <c r="EL51" s="962"/>
      <c r="EM51" s="962"/>
      <c r="EN51" s="962"/>
      <c r="EO51" s="962"/>
      <c r="EP51" s="962"/>
      <c r="EQ51" s="962"/>
      <c r="ER51" s="962"/>
      <c r="ES51" s="962"/>
      <c r="ET51" s="962"/>
      <c r="EU51" s="962"/>
      <c r="EV51" s="962"/>
      <c r="EW51" s="962"/>
      <c r="EX51" s="962"/>
      <c r="EY51" s="962"/>
      <c r="EZ51" s="962"/>
      <c r="FA51" s="962"/>
      <c r="FB51" s="962"/>
      <c r="FC51" s="962"/>
      <c r="FD51" s="962"/>
      <c r="FE51" s="962"/>
      <c r="FF51" s="962"/>
      <c r="FG51" s="962"/>
      <c r="FH51" s="962"/>
      <c r="FI51" s="962"/>
      <c r="FJ51" s="962"/>
      <c r="FK51" s="962"/>
      <c r="FL51" s="962"/>
      <c r="FM51" s="962"/>
      <c r="FN51" s="962"/>
      <c r="FO51" s="962"/>
      <c r="FP51" s="962"/>
      <c r="FQ51" s="962"/>
      <c r="FR51" s="962"/>
      <c r="FS51" s="962"/>
      <c r="FT51" s="962"/>
      <c r="FU51" s="962"/>
      <c r="FV51" s="962"/>
      <c r="FW51" s="962"/>
      <c r="FX51" s="962"/>
      <c r="FY51" s="962"/>
      <c r="FZ51" s="962"/>
      <c r="GA51" s="962"/>
      <c r="GB51" s="962"/>
      <c r="GC51" s="962"/>
      <c r="GD51" s="962"/>
      <c r="GE51" s="962"/>
      <c r="GF51" s="962"/>
      <c r="GG51" s="962"/>
      <c r="GH51" s="962"/>
      <c r="GI51" s="962"/>
      <c r="GJ51" s="962"/>
      <c r="GK51" s="962"/>
      <c r="GL51" s="962"/>
      <c r="GM51" s="962"/>
      <c r="GN51" s="962"/>
      <c r="GO51" s="962"/>
      <c r="GP51" s="962"/>
      <c r="GQ51" s="962"/>
      <c r="GR51" s="962"/>
      <c r="GS51" s="962"/>
      <c r="GT51" s="962"/>
      <c r="GU51" s="962"/>
      <c r="GV51" s="962"/>
      <c r="GW51" s="962"/>
      <c r="GX51" s="962"/>
      <c r="GY51" s="962"/>
      <c r="GZ51" s="962"/>
      <c r="HA51" s="962"/>
      <c r="HB51" s="962"/>
      <c r="HC51" s="962"/>
      <c r="HD51" s="962"/>
      <c r="HE51" s="962"/>
      <c r="HF51" s="962"/>
      <c r="HG51" s="962"/>
      <c r="HH51" s="962"/>
      <c r="HI51" s="962"/>
      <c r="HJ51" s="962"/>
      <c r="HK51" s="962"/>
      <c r="HL51" s="962"/>
      <c r="HM51" s="962"/>
      <c r="HN51" s="962"/>
      <c r="HO51" s="962"/>
      <c r="HP51" s="962"/>
      <c r="HQ51" s="962"/>
      <c r="HR51" s="962"/>
      <c r="HS51" s="962"/>
      <c r="HT51" s="962"/>
      <c r="HU51" s="962"/>
      <c r="HV51" s="962"/>
      <c r="HW51" s="962"/>
      <c r="HX51" s="962"/>
      <c r="HY51" s="962"/>
      <c r="HZ51" s="962"/>
      <c r="IA51" s="962"/>
      <c r="IB51" s="962"/>
      <c r="IC51" s="962"/>
      <c r="ID51" s="962"/>
      <c r="IE51" s="962"/>
      <c r="IF51" s="962"/>
      <c r="IG51" s="962"/>
      <c r="IH51" s="962"/>
      <c r="II51" s="962"/>
      <c r="IJ51" s="962"/>
      <c r="IK51" s="962"/>
      <c r="IL51" s="962"/>
      <c r="IM51" s="962"/>
      <c r="IN51" s="962"/>
      <c r="IO51" s="962"/>
      <c r="IP51" s="962"/>
      <c r="IQ51" s="962"/>
      <c r="IR51" s="962"/>
      <c r="IS51" s="962"/>
      <c r="IT51" s="962"/>
      <c r="IU51" s="962"/>
      <c r="IV51" s="962"/>
    </row>
    <row r="52" spans="1:256" s="1047" customFormat="1">
      <c r="A52" s="1005"/>
      <c r="B52" s="958"/>
      <c r="C52" s="1005"/>
      <c r="D52" s="1118"/>
      <c r="E52" s="1114"/>
      <c r="F52" s="1114"/>
      <c r="G52" s="1006"/>
      <c r="H52" s="962"/>
      <c r="I52" s="962"/>
      <c r="J52" s="963"/>
      <c r="K52" s="963"/>
      <c r="L52" s="962"/>
      <c r="M52" s="963"/>
      <c r="N52" s="962"/>
      <c r="O52" s="962"/>
      <c r="P52" s="962"/>
      <c r="Q52" s="962"/>
      <c r="R52" s="962"/>
      <c r="S52" s="962"/>
      <c r="T52" s="962"/>
      <c r="U52" s="962"/>
      <c r="V52" s="962"/>
      <c r="W52" s="962"/>
      <c r="X52" s="962"/>
      <c r="Y52" s="962"/>
      <c r="Z52" s="962"/>
      <c r="AA52" s="962"/>
      <c r="AB52" s="962"/>
      <c r="AC52" s="962"/>
      <c r="AD52" s="962"/>
      <c r="AE52" s="962"/>
      <c r="AF52" s="962"/>
      <c r="AG52" s="962"/>
      <c r="AH52" s="962"/>
      <c r="AI52" s="962"/>
      <c r="AJ52" s="962"/>
      <c r="AK52" s="962"/>
      <c r="AL52" s="962"/>
      <c r="AM52" s="962"/>
      <c r="AN52" s="962"/>
      <c r="AO52" s="962"/>
      <c r="AP52" s="962"/>
      <c r="AQ52" s="962"/>
      <c r="AR52" s="962"/>
      <c r="AS52" s="962"/>
      <c r="AT52" s="962"/>
      <c r="AU52" s="962"/>
      <c r="AV52" s="962"/>
      <c r="AW52" s="962"/>
      <c r="AX52" s="962"/>
      <c r="AY52" s="962"/>
      <c r="AZ52" s="962"/>
      <c r="BA52" s="962"/>
      <c r="BB52" s="962"/>
      <c r="BC52" s="962"/>
      <c r="BD52" s="962"/>
      <c r="BE52" s="962"/>
      <c r="BF52" s="962"/>
      <c r="BG52" s="962"/>
      <c r="BH52" s="962"/>
      <c r="BI52" s="962"/>
      <c r="BJ52" s="962"/>
      <c r="BK52" s="962"/>
      <c r="BL52" s="962"/>
      <c r="BM52" s="962"/>
      <c r="BN52" s="962"/>
      <c r="BO52" s="962"/>
      <c r="BP52" s="962"/>
      <c r="BQ52" s="962"/>
      <c r="BR52" s="962"/>
      <c r="BS52" s="962"/>
      <c r="BT52" s="962"/>
      <c r="BU52" s="962"/>
      <c r="BV52" s="962"/>
      <c r="BW52" s="962"/>
      <c r="BX52" s="962"/>
      <c r="BY52" s="962"/>
      <c r="BZ52" s="962"/>
      <c r="CA52" s="962"/>
      <c r="CB52" s="962"/>
      <c r="CC52" s="962"/>
      <c r="CD52" s="962"/>
      <c r="CE52" s="962"/>
      <c r="CF52" s="962"/>
      <c r="CG52" s="962"/>
      <c r="CH52" s="962"/>
      <c r="CI52" s="962"/>
      <c r="CJ52" s="962"/>
      <c r="CK52" s="962"/>
      <c r="CL52" s="962"/>
      <c r="CM52" s="962"/>
      <c r="CN52" s="962"/>
      <c r="CO52" s="962"/>
      <c r="CP52" s="962"/>
      <c r="CQ52" s="962"/>
      <c r="CR52" s="962"/>
      <c r="CS52" s="962"/>
      <c r="CT52" s="962"/>
      <c r="CU52" s="962"/>
      <c r="CV52" s="962"/>
      <c r="CW52" s="962"/>
      <c r="CX52" s="962"/>
      <c r="CY52" s="962"/>
      <c r="CZ52" s="962"/>
      <c r="DA52" s="962"/>
      <c r="DB52" s="962"/>
      <c r="DC52" s="962"/>
      <c r="DD52" s="962"/>
      <c r="DE52" s="962"/>
      <c r="DF52" s="962"/>
      <c r="DG52" s="962"/>
      <c r="DH52" s="962"/>
      <c r="DI52" s="962"/>
      <c r="DJ52" s="962"/>
      <c r="DK52" s="962"/>
      <c r="DL52" s="962"/>
      <c r="DM52" s="962"/>
      <c r="DN52" s="962"/>
      <c r="DO52" s="962"/>
      <c r="DP52" s="962"/>
      <c r="DQ52" s="962"/>
      <c r="DR52" s="962"/>
      <c r="DS52" s="962"/>
      <c r="DT52" s="962"/>
      <c r="DU52" s="962"/>
      <c r="DV52" s="962"/>
      <c r="DW52" s="962"/>
      <c r="DX52" s="962"/>
      <c r="DY52" s="962"/>
      <c r="DZ52" s="962"/>
      <c r="EA52" s="962"/>
      <c r="EB52" s="962"/>
      <c r="EC52" s="962"/>
      <c r="ED52" s="962"/>
      <c r="EE52" s="962"/>
      <c r="EF52" s="962"/>
      <c r="EG52" s="962"/>
      <c r="EH52" s="962"/>
      <c r="EI52" s="962"/>
      <c r="EJ52" s="962"/>
      <c r="EK52" s="962"/>
      <c r="EL52" s="962"/>
      <c r="EM52" s="962"/>
      <c r="EN52" s="962"/>
      <c r="EO52" s="962"/>
      <c r="EP52" s="962"/>
      <c r="EQ52" s="962"/>
      <c r="ER52" s="962"/>
      <c r="ES52" s="962"/>
      <c r="ET52" s="962"/>
      <c r="EU52" s="962"/>
      <c r="EV52" s="962"/>
      <c r="EW52" s="962"/>
      <c r="EX52" s="962"/>
      <c r="EY52" s="962"/>
      <c r="EZ52" s="962"/>
      <c r="FA52" s="962"/>
      <c r="FB52" s="962"/>
      <c r="FC52" s="962"/>
      <c r="FD52" s="962"/>
      <c r="FE52" s="962"/>
      <c r="FF52" s="962"/>
      <c r="FG52" s="962"/>
      <c r="FH52" s="962"/>
      <c r="FI52" s="962"/>
      <c r="FJ52" s="962"/>
      <c r="FK52" s="962"/>
      <c r="FL52" s="962"/>
      <c r="FM52" s="962"/>
      <c r="FN52" s="962"/>
      <c r="FO52" s="962"/>
      <c r="FP52" s="962"/>
      <c r="FQ52" s="962"/>
      <c r="FR52" s="962"/>
      <c r="FS52" s="962"/>
      <c r="FT52" s="962"/>
      <c r="FU52" s="962"/>
      <c r="FV52" s="962"/>
      <c r="FW52" s="962"/>
      <c r="FX52" s="962"/>
      <c r="FY52" s="962"/>
      <c r="FZ52" s="962"/>
      <c r="GA52" s="962"/>
      <c r="GB52" s="962"/>
      <c r="GC52" s="962"/>
      <c r="GD52" s="962"/>
      <c r="GE52" s="962"/>
      <c r="GF52" s="962"/>
      <c r="GG52" s="962"/>
      <c r="GH52" s="962"/>
      <c r="GI52" s="962"/>
      <c r="GJ52" s="962"/>
      <c r="GK52" s="962"/>
      <c r="GL52" s="962"/>
      <c r="GM52" s="962"/>
      <c r="GN52" s="962"/>
      <c r="GO52" s="962"/>
      <c r="GP52" s="962"/>
      <c r="GQ52" s="962"/>
      <c r="GR52" s="962"/>
      <c r="GS52" s="962"/>
      <c r="GT52" s="962"/>
      <c r="GU52" s="962"/>
      <c r="GV52" s="962"/>
      <c r="GW52" s="962"/>
      <c r="GX52" s="962"/>
      <c r="GY52" s="962"/>
      <c r="GZ52" s="962"/>
      <c r="HA52" s="962"/>
      <c r="HB52" s="962"/>
      <c r="HC52" s="962"/>
      <c r="HD52" s="962"/>
      <c r="HE52" s="962"/>
      <c r="HF52" s="962"/>
      <c r="HG52" s="962"/>
      <c r="HH52" s="962"/>
      <c r="HI52" s="962"/>
      <c r="HJ52" s="962"/>
      <c r="HK52" s="962"/>
      <c r="HL52" s="962"/>
      <c r="HM52" s="962"/>
      <c r="HN52" s="962"/>
      <c r="HO52" s="962"/>
      <c r="HP52" s="962"/>
      <c r="HQ52" s="962"/>
      <c r="HR52" s="962"/>
      <c r="HS52" s="962"/>
      <c r="HT52" s="962"/>
      <c r="HU52" s="962"/>
      <c r="HV52" s="962"/>
      <c r="HW52" s="962"/>
      <c r="HX52" s="962"/>
      <c r="HY52" s="962"/>
      <c r="HZ52" s="962"/>
      <c r="IA52" s="962"/>
      <c r="IB52" s="962"/>
      <c r="IC52" s="962"/>
      <c r="ID52" s="962"/>
      <c r="IE52" s="962"/>
      <c r="IF52" s="962"/>
      <c r="IG52" s="962"/>
      <c r="IH52" s="962"/>
      <c r="II52" s="962"/>
      <c r="IJ52" s="962"/>
      <c r="IK52" s="962"/>
      <c r="IL52" s="962"/>
      <c r="IM52" s="962"/>
      <c r="IN52" s="962"/>
      <c r="IO52" s="962"/>
      <c r="IP52" s="962"/>
      <c r="IQ52" s="962"/>
      <c r="IR52" s="962"/>
      <c r="IS52" s="962"/>
      <c r="IT52" s="962"/>
      <c r="IU52" s="962"/>
      <c r="IV52" s="962"/>
    </row>
    <row r="53" spans="1:256" s="1047" customFormat="1">
      <c r="A53" s="957"/>
      <c r="B53" s="958"/>
      <c r="C53" s="1005"/>
      <c r="D53" s="1118"/>
      <c r="E53" s="1114"/>
      <c r="F53" s="1114"/>
      <c r="G53" s="1006"/>
      <c r="H53" s="962"/>
      <c r="I53" s="962"/>
      <c r="J53" s="963"/>
      <c r="K53" s="963"/>
      <c r="L53" s="962"/>
      <c r="M53" s="963"/>
      <c r="N53" s="962"/>
      <c r="O53" s="962"/>
      <c r="P53" s="962"/>
      <c r="Q53" s="962"/>
      <c r="R53" s="962"/>
      <c r="S53" s="962"/>
      <c r="T53" s="962"/>
      <c r="U53" s="962"/>
      <c r="V53" s="962"/>
      <c r="W53" s="962"/>
      <c r="X53" s="962"/>
      <c r="Y53" s="962"/>
      <c r="Z53" s="962"/>
      <c r="AA53" s="962"/>
      <c r="AB53" s="962"/>
      <c r="AC53" s="962"/>
      <c r="AD53" s="962"/>
      <c r="AE53" s="962"/>
      <c r="AF53" s="962"/>
      <c r="AG53" s="962"/>
      <c r="AH53" s="962"/>
      <c r="AI53" s="962"/>
      <c r="AJ53" s="962"/>
      <c r="AK53" s="962"/>
      <c r="AL53" s="962"/>
      <c r="AM53" s="962"/>
      <c r="AN53" s="962"/>
      <c r="AO53" s="962"/>
      <c r="AP53" s="962"/>
      <c r="AQ53" s="962"/>
      <c r="AR53" s="962"/>
      <c r="AS53" s="962"/>
      <c r="AT53" s="962"/>
      <c r="AU53" s="962"/>
      <c r="AV53" s="962"/>
      <c r="AW53" s="962"/>
      <c r="AX53" s="962"/>
      <c r="AY53" s="962"/>
      <c r="AZ53" s="962"/>
      <c r="BA53" s="962"/>
      <c r="BB53" s="962"/>
      <c r="BC53" s="962"/>
      <c r="BD53" s="962"/>
      <c r="BE53" s="962"/>
      <c r="BF53" s="962"/>
      <c r="BG53" s="962"/>
      <c r="BH53" s="962"/>
      <c r="BI53" s="962"/>
      <c r="BJ53" s="962"/>
      <c r="BK53" s="962"/>
      <c r="BL53" s="962"/>
      <c r="BM53" s="962"/>
      <c r="BN53" s="962"/>
      <c r="BO53" s="962"/>
      <c r="BP53" s="962"/>
      <c r="BQ53" s="962"/>
      <c r="BR53" s="962"/>
      <c r="BS53" s="962"/>
      <c r="BT53" s="962"/>
      <c r="BU53" s="962"/>
      <c r="BV53" s="962"/>
      <c r="BW53" s="962"/>
      <c r="BX53" s="962"/>
      <c r="BY53" s="962"/>
      <c r="BZ53" s="962"/>
      <c r="CA53" s="962"/>
      <c r="CB53" s="962"/>
      <c r="CC53" s="962"/>
      <c r="CD53" s="962"/>
      <c r="CE53" s="962"/>
      <c r="CF53" s="962"/>
      <c r="CG53" s="962"/>
      <c r="CH53" s="962"/>
      <c r="CI53" s="962"/>
      <c r="CJ53" s="962"/>
      <c r="CK53" s="962"/>
      <c r="CL53" s="962"/>
      <c r="CM53" s="962"/>
      <c r="CN53" s="962"/>
      <c r="CO53" s="962"/>
      <c r="CP53" s="962"/>
      <c r="CQ53" s="962"/>
      <c r="CR53" s="962"/>
      <c r="CS53" s="962"/>
      <c r="CT53" s="962"/>
      <c r="CU53" s="962"/>
      <c r="CV53" s="962"/>
      <c r="CW53" s="962"/>
      <c r="CX53" s="962"/>
      <c r="CY53" s="962"/>
      <c r="CZ53" s="962"/>
      <c r="DA53" s="962"/>
      <c r="DB53" s="962"/>
      <c r="DC53" s="962"/>
      <c r="DD53" s="962"/>
      <c r="DE53" s="962"/>
      <c r="DF53" s="962"/>
      <c r="DG53" s="962"/>
      <c r="DH53" s="962"/>
      <c r="DI53" s="962"/>
      <c r="DJ53" s="962"/>
      <c r="DK53" s="962"/>
      <c r="DL53" s="962"/>
      <c r="DM53" s="962"/>
      <c r="DN53" s="962"/>
      <c r="DO53" s="962"/>
      <c r="DP53" s="962"/>
      <c r="DQ53" s="962"/>
      <c r="DR53" s="962"/>
      <c r="DS53" s="962"/>
      <c r="DT53" s="962"/>
      <c r="DU53" s="962"/>
      <c r="DV53" s="962"/>
      <c r="DW53" s="962"/>
      <c r="DX53" s="962"/>
      <c r="DY53" s="962"/>
      <c r="DZ53" s="962"/>
      <c r="EA53" s="962"/>
      <c r="EB53" s="962"/>
      <c r="EC53" s="962"/>
      <c r="ED53" s="962"/>
      <c r="EE53" s="962"/>
      <c r="EF53" s="962"/>
      <c r="EG53" s="962"/>
      <c r="EH53" s="962"/>
      <c r="EI53" s="962"/>
      <c r="EJ53" s="962"/>
      <c r="EK53" s="962"/>
      <c r="EL53" s="962"/>
      <c r="EM53" s="962"/>
      <c r="EN53" s="962"/>
      <c r="EO53" s="962"/>
      <c r="EP53" s="962"/>
      <c r="EQ53" s="962"/>
      <c r="ER53" s="962"/>
      <c r="ES53" s="962"/>
      <c r="ET53" s="962"/>
      <c r="EU53" s="962"/>
      <c r="EV53" s="962"/>
      <c r="EW53" s="962"/>
      <c r="EX53" s="962"/>
      <c r="EY53" s="962"/>
      <c r="EZ53" s="962"/>
      <c r="FA53" s="962"/>
      <c r="FB53" s="962"/>
      <c r="FC53" s="962"/>
      <c r="FD53" s="962"/>
      <c r="FE53" s="962"/>
      <c r="FF53" s="962"/>
      <c r="FG53" s="962"/>
      <c r="FH53" s="962"/>
      <c r="FI53" s="962"/>
      <c r="FJ53" s="962"/>
      <c r="FK53" s="962"/>
      <c r="FL53" s="962"/>
      <c r="FM53" s="962"/>
      <c r="FN53" s="962"/>
      <c r="FO53" s="962"/>
      <c r="FP53" s="962"/>
      <c r="FQ53" s="962"/>
      <c r="FR53" s="962"/>
      <c r="FS53" s="962"/>
      <c r="FT53" s="962"/>
      <c r="FU53" s="962"/>
      <c r="FV53" s="962"/>
      <c r="FW53" s="962"/>
      <c r="FX53" s="962"/>
      <c r="FY53" s="962"/>
      <c r="FZ53" s="962"/>
      <c r="GA53" s="962"/>
      <c r="GB53" s="962"/>
      <c r="GC53" s="962"/>
      <c r="GD53" s="962"/>
      <c r="GE53" s="962"/>
      <c r="GF53" s="962"/>
      <c r="GG53" s="962"/>
      <c r="GH53" s="962"/>
      <c r="GI53" s="962"/>
      <c r="GJ53" s="962"/>
      <c r="GK53" s="962"/>
      <c r="GL53" s="962"/>
      <c r="GM53" s="962"/>
      <c r="GN53" s="962"/>
      <c r="GO53" s="962"/>
      <c r="GP53" s="962"/>
      <c r="GQ53" s="962"/>
      <c r="GR53" s="962"/>
      <c r="GS53" s="962"/>
      <c r="GT53" s="962"/>
      <c r="GU53" s="962"/>
      <c r="GV53" s="962"/>
      <c r="GW53" s="962"/>
      <c r="GX53" s="962"/>
      <c r="GY53" s="962"/>
      <c r="GZ53" s="962"/>
      <c r="HA53" s="962"/>
      <c r="HB53" s="962"/>
      <c r="HC53" s="962"/>
      <c r="HD53" s="962"/>
      <c r="HE53" s="962"/>
      <c r="HF53" s="962"/>
      <c r="HG53" s="962"/>
      <c r="HH53" s="962"/>
      <c r="HI53" s="962"/>
      <c r="HJ53" s="962"/>
      <c r="HK53" s="962"/>
      <c r="HL53" s="962"/>
      <c r="HM53" s="962"/>
      <c r="HN53" s="962"/>
      <c r="HO53" s="962"/>
      <c r="HP53" s="962"/>
      <c r="HQ53" s="962"/>
      <c r="HR53" s="962"/>
      <c r="HS53" s="962"/>
      <c r="HT53" s="962"/>
      <c r="HU53" s="962"/>
      <c r="HV53" s="962"/>
      <c r="HW53" s="962"/>
      <c r="HX53" s="962"/>
      <c r="HY53" s="962"/>
      <c r="HZ53" s="962"/>
      <c r="IA53" s="962"/>
      <c r="IB53" s="962"/>
      <c r="IC53" s="962"/>
      <c r="ID53" s="962"/>
      <c r="IE53" s="962"/>
      <c r="IF53" s="962"/>
      <c r="IG53" s="962"/>
      <c r="IH53" s="962"/>
      <c r="II53" s="962"/>
      <c r="IJ53" s="962"/>
      <c r="IK53" s="962"/>
      <c r="IL53" s="962"/>
      <c r="IM53" s="962"/>
      <c r="IN53" s="962"/>
      <c r="IO53" s="962"/>
      <c r="IP53" s="962"/>
      <c r="IQ53" s="962"/>
      <c r="IR53" s="962"/>
      <c r="IS53" s="962"/>
      <c r="IT53" s="962"/>
      <c r="IU53" s="962"/>
      <c r="IV53" s="962"/>
    </row>
    <row r="54" spans="1:256" s="1047" customFormat="1">
      <c r="A54" s="1005"/>
      <c r="B54" s="988"/>
      <c r="C54" s="1005"/>
      <c r="D54" s="1118"/>
      <c r="E54" s="961"/>
      <c r="F54" s="961"/>
      <c r="G54" s="962"/>
      <c r="H54" s="962"/>
      <c r="I54" s="962"/>
      <c r="J54" s="964"/>
      <c r="K54" s="962"/>
      <c r="L54" s="962"/>
      <c r="M54" s="964"/>
      <c r="N54" s="962"/>
      <c r="O54" s="962"/>
      <c r="P54" s="962"/>
      <c r="Q54" s="962"/>
      <c r="R54" s="962"/>
      <c r="S54" s="962"/>
      <c r="T54" s="962"/>
      <c r="U54" s="962"/>
      <c r="V54" s="962"/>
      <c r="W54" s="962"/>
      <c r="X54" s="962"/>
      <c r="Y54" s="962"/>
      <c r="Z54" s="962"/>
      <c r="AA54" s="962"/>
      <c r="AB54" s="962"/>
      <c r="AC54" s="962"/>
      <c r="AD54" s="962"/>
      <c r="AE54" s="962"/>
      <c r="AF54" s="962"/>
      <c r="AG54" s="962"/>
      <c r="AH54" s="962"/>
      <c r="AI54" s="962"/>
      <c r="AJ54" s="962"/>
      <c r="AK54" s="962"/>
      <c r="AL54" s="962"/>
      <c r="AM54" s="962"/>
      <c r="AN54" s="962"/>
      <c r="AO54" s="962"/>
      <c r="AP54" s="962"/>
      <c r="AQ54" s="962"/>
      <c r="AR54" s="962"/>
      <c r="AS54" s="962"/>
      <c r="AT54" s="962"/>
      <c r="AU54" s="962"/>
      <c r="AV54" s="962"/>
      <c r="AW54" s="962"/>
      <c r="AX54" s="962"/>
      <c r="AY54" s="962"/>
      <c r="AZ54" s="962"/>
      <c r="BA54" s="962"/>
      <c r="BB54" s="962"/>
      <c r="BC54" s="962"/>
      <c r="BD54" s="962"/>
      <c r="BE54" s="962"/>
      <c r="BF54" s="962"/>
      <c r="BG54" s="962"/>
      <c r="BH54" s="962"/>
      <c r="BI54" s="962"/>
      <c r="BJ54" s="962"/>
      <c r="BK54" s="962"/>
      <c r="BL54" s="962"/>
      <c r="BM54" s="962"/>
      <c r="BN54" s="962"/>
      <c r="BO54" s="962"/>
      <c r="BP54" s="962"/>
      <c r="BQ54" s="962"/>
      <c r="BR54" s="962"/>
      <c r="BS54" s="962"/>
      <c r="BT54" s="962"/>
      <c r="BU54" s="962"/>
      <c r="BV54" s="962"/>
      <c r="BW54" s="962"/>
      <c r="BX54" s="962"/>
      <c r="BY54" s="962"/>
      <c r="BZ54" s="962"/>
      <c r="CA54" s="962"/>
      <c r="CB54" s="962"/>
      <c r="CC54" s="962"/>
      <c r="CD54" s="962"/>
      <c r="CE54" s="962"/>
      <c r="CF54" s="962"/>
      <c r="CG54" s="962"/>
      <c r="CH54" s="962"/>
      <c r="CI54" s="962"/>
      <c r="CJ54" s="962"/>
      <c r="CK54" s="962"/>
      <c r="CL54" s="962"/>
      <c r="CM54" s="962"/>
      <c r="CN54" s="962"/>
      <c r="CO54" s="962"/>
      <c r="CP54" s="962"/>
      <c r="CQ54" s="962"/>
      <c r="CR54" s="962"/>
      <c r="CS54" s="962"/>
      <c r="CT54" s="962"/>
      <c r="CU54" s="962"/>
      <c r="CV54" s="962"/>
      <c r="CW54" s="962"/>
      <c r="CX54" s="962"/>
      <c r="CY54" s="962"/>
      <c r="CZ54" s="962"/>
      <c r="DA54" s="962"/>
      <c r="DB54" s="962"/>
      <c r="DC54" s="962"/>
      <c r="DD54" s="962"/>
      <c r="DE54" s="962"/>
      <c r="DF54" s="962"/>
      <c r="DG54" s="962"/>
      <c r="DH54" s="962"/>
      <c r="DI54" s="962"/>
      <c r="DJ54" s="962"/>
      <c r="DK54" s="962"/>
      <c r="DL54" s="962"/>
      <c r="DM54" s="962"/>
      <c r="DN54" s="962"/>
      <c r="DO54" s="962"/>
      <c r="DP54" s="962"/>
      <c r="DQ54" s="962"/>
      <c r="DR54" s="962"/>
      <c r="DS54" s="962"/>
      <c r="DT54" s="962"/>
      <c r="DU54" s="962"/>
      <c r="DV54" s="962"/>
      <c r="DW54" s="962"/>
      <c r="DX54" s="962"/>
      <c r="DY54" s="962"/>
      <c r="DZ54" s="962"/>
      <c r="EA54" s="962"/>
      <c r="EB54" s="962"/>
      <c r="EC54" s="962"/>
      <c r="ED54" s="962"/>
      <c r="EE54" s="962"/>
      <c r="EF54" s="962"/>
      <c r="EG54" s="962"/>
      <c r="EH54" s="962"/>
      <c r="EI54" s="962"/>
      <c r="EJ54" s="962"/>
      <c r="EK54" s="962"/>
      <c r="EL54" s="962"/>
      <c r="EM54" s="962"/>
      <c r="EN54" s="962"/>
      <c r="EO54" s="962"/>
      <c r="EP54" s="962"/>
      <c r="EQ54" s="962"/>
      <c r="ER54" s="962"/>
      <c r="ES54" s="962"/>
      <c r="ET54" s="962"/>
      <c r="EU54" s="962"/>
      <c r="EV54" s="962"/>
      <c r="EW54" s="962"/>
      <c r="EX54" s="962"/>
      <c r="EY54" s="962"/>
      <c r="EZ54" s="962"/>
      <c r="FA54" s="962"/>
      <c r="FB54" s="962"/>
      <c r="FC54" s="962"/>
      <c r="FD54" s="962"/>
      <c r="FE54" s="962"/>
      <c r="FF54" s="962"/>
      <c r="FG54" s="962"/>
      <c r="FH54" s="962"/>
      <c r="FI54" s="962"/>
      <c r="FJ54" s="962"/>
      <c r="FK54" s="962"/>
      <c r="FL54" s="962"/>
      <c r="FM54" s="962"/>
      <c r="FN54" s="962"/>
      <c r="FO54" s="962"/>
      <c r="FP54" s="962"/>
      <c r="FQ54" s="962"/>
      <c r="FR54" s="962"/>
      <c r="FS54" s="962"/>
      <c r="FT54" s="962"/>
      <c r="FU54" s="962"/>
      <c r="FV54" s="962"/>
      <c r="FW54" s="962"/>
      <c r="FX54" s="962"/>
      <c r="FY54" s="962"/>
      <c r="FZ54" s="962"/>
      <c r="GA54" s="962"/>
      <c r="GB54" s="962"/>
      <c r="GC54" s="962"/>
      <c r="GD54" s="962"/>
      <c r="GE54" s="962"/>
      <c r="GF54" s="962"/>
      <c r="GG54" s="962"/>
      <c r="GH54" s="962"/>
      <c r="GI54" s="962"/>
      <c r="GJ54" s="962"/>
      <c r="GK54" s="962"/>
      <c r="GL54" s="962"/>
      <c r="GM54" s="962"/>
      <c r="GN54" s="962"/>
      <c r="GO54" s="962"/>
      <c r="GP54" s="962"/>
      <c r="GQ54" s="962"/>
      <c r="GR54" s="962"/>
      <c r="GS54" s="962"/>
      <c r="GT54" s="962"/>
      <c r="GU54" s="962"/>
      <c r="GV54" s="962"/>
      <c r="GW54" s="962"/>
      <c r="GX54" s="962"/>
      <c r="GY54" s="962"/>
      <c r="GZ54" s="962"/>
      <c r="HA54" s="962"/>
      <c r="HB54" s="962"/>
      <c r="HC54" s="962"/>
      <c r="HD54" s="962"/>
      <c r="HE54" s="962"/>
      <c r="HF54" s="962"/>
      <c r="HG54" s="962"/>
      <c r="HH54" s="962"/>
      <c r="HI54" s="962"/>
      <c r="HJ54" s="962"/>
      <c r="HK54" s="962"/>
      <c r="HL54" s="962"/>
      <c r="HM54" s="962"/>
      <c r="HN54" s="962"/>
      <c r="HO54" s="962"/>
      <c r="HP54" s="962"/>
      <c r="HQ54" s="962"/>
      <c r="HR54" s="962"/>
      <c r="HS54" s="962"/>
      <c r="HT54" s="962"/>
      <c r="HU54" s="962"/>
      <c r="HV54" s="962"/>
      <c r="HW54" s="962"/>
      <c r="HX54" s="962"/>
      <c r="HY54" s="962"/>
      <c r="HZ54" s="962"/>
      <c r="IA54" s="962"/>
      <c r="IB54" s="962"/>
      <c r="IC54" s="962"/>
      <c r="ID54" s="962"/>
      <c r="IE54" s="962"/>
      <c r="IF54" s="962"/>
      <c r="IG54" s="962"/>
      <c r="IH54" s="962"/>
      <c r="II54" s="962"/>
      <c r="IJ54" s="962"/>
      <c r="IK54" s="962"/>
      <c r="IL54" s="962"/>
      <c r="IM54" s="962"/>
      <c r="IN54" s="962"/>
      <c r="IO54" s="962"/>
      <c r="IP54" s="962"/>
      <c r="IQ54" s="962"/>
      <c r="IR54" s="962"/>
      <c r="IS54" s="962"/>
      <c r="IT54" s="962"/>
      <c r="IU54" s="962"/>
      <c r="IV54" s="962"/>
    </row>
    <row r="55" spans="1:256" s="1047" customFormat="1">
      <c r="A55" s="957"/>
      <c r="B55" s="988"/>
      <c r="C55" s="1005"/>
      <c r="D55" s="1118"/>
      <c r="E55" s="961"/>
      <c r="F55" s="961"/>
      <c r="G55" s="962"/>
      <c r="H55" s="962"/>
      <c r="I55" s="962"/>
      <c r="J55" s="964"/>
      <c r="K55" s="962"/>
      <c r="L55" s="962"/>
      <c r="M55" s="964"/>
      <c r="N55" s="962"/>
      <c r="O55" s="962"/>
      <c r="P55" s="962"/>
      <c r="Q55" s="962"/>
      <c r="R55" s="962"/>
      <c r="S55" s="962"/>
      <c r="T55" s="962"/>
      <c r="U55" s="962"/>
      <c r="V55" s="962"/>
      <c r="W55" s="962"/>
      <c r="X55" s="962"/>
      <c r="Y55" s="962"/>
      <c r="Z55" s="962"/>
      <c r="AA55" s="962"/>
      <c r="AB55" s="962"/>
      <c r="AC55" s="962"/>
      <c r="AD55" s="962"/>
      <c r="AE55" s="962"/>
      <c r="AF55" s="962"/>
      <c r="AG55" s="962"/>
      <c r="AH55" s="962"/>
      <c r="AI55" s="962"/>
      <c r="AJ55" s="962"/>
      <c r="AK55" s="962"/>
      <c r="AL55" s="962"/>
      <c r="AM55" s="962"/>
      <c r="AN55" s="962"/>
      <c r="AO55" s="962"/>
      <c r="AP55" s="962"/>
      <c r="AQ55" s="962"/>
      <c r="AR55" s="962"/>
      <c r="AS55" s="962"/>
      <c r="AT55" s="962"/>
      <c r="AU55" s="962"/>
      <c r="AV55" s="962"/>
      <c r="AW55" s="962"/>
      <c r="AX55" s="962"/>
      <c r="AY55" s="962"/>
      <c r="AZ55" s="962"/>
      <c r="BA55" s="962"/>
      <c r="BB55" s="962"/>
      <c r="BC55" s="962"/>
      <c r="BD55" s="962"/>
      <c r="BE55" s="962"/>
      <c r="BF55" s="962"/>
      <c r="BG55" s="962"/>
      <c r="BH55" s="962"/>
      <c r="BI55" s="962"/>
      <c r="BJ55" s="962"/>
      <c r="BK55" s="962"/>
      <c r="BL55" s="962"/>
      <c r="BM55" s="962"/>
      <c r="BN55" s="962"/>
      <c r="BO55" s="962"/>
      <c r="BP55" s="962"/>
      <c r="BQ55" s="962"/>
      <c r="BR55" s="962"/>
      <c r="BS55" s="962"/>
      <c r="BT55" s="962"/>
      <c r="BU55" s="962"/>
      <c r="BV55" s="962"/>
      <c r="BW55" s="962"/>
      <c r="BX55" s="962"/>
      <c r="BY55" s="962"/>
      <c r="BZ55" s="962"/>
      <c r="CA55" s="962"/>
      <c r="CB55" s="962"/>
      <c r="CC55" s="962"/>
      <c r="CD55" s="962"/>
      <c r="CE55" s="962"/>
      <c r="CF55" s="962"/>
      <c r="CG55" s="962"/>
      <c r="CH55" s="962"/>
      <c r="CI55" s="962"/>
      <c r="CJ55" s="962"/>
      <c r="CK55" s="962"/>
      <c r="CL55" s="962"/>
      <c r="CM55" s="962"/>
      <c r="CN55" s="962"/>
      <c r="CO55" s="962"/>
      <c r="CP55" s="962"/>
      <c r="CQ55" s="962"/>
      <c r="CR55" s="962"/>
      <c r="CS55" s="962"/>
      <c r="CT55" s="962"/>
      <c r="CU55" s="962"/>
      <c r="CV55" s="962"/>
      <c r="CW55" s="962"/>
      <c r="CX55" s="962"/>
      <c r="CY55" s="962"/>
      <c r="CZ55" s="962"/>
      <c r="DA55" s="962"/>
      <c r="DB55" s="962"/>
      <c r="DC55" s="962"/>
      <c r="DD55" s="962"/>
      <c r="DE55" s="962"/>
      <c r="DF55" s="962"/>
      <c r="DG55" s="962"/>
      <c r="DH55" s="962"/>
      <c r="DI55" s="962"/>
      <c r="DJ55" s="962"/>
      <c r="DK55" s="962"/>
      <c r="DL55" s="962"/>
      <c r="DM55" s="962"/>
      <c r="DN55" s="962"/>
      <c r="DO55" s="962"/>
      <c r="DP55" s="962"/>
      <c r="DQ55" s="962"/>
      <c r="DR55" s="962"/>
      <c r="DS55" s="962"/>
      <c r="DT55" s="962"/>
      <c r="DU55" s="962"/>
      <c r="DV55" s="962"/>
      <c r="DW55" s="962"/>
      <c r="DX55" s="962"/>
      <c r="DY55" s="962"/>
      <c r="DZ55" s="962"/>
      <c r="EA55" s="962"/>
      <c r="EB55" s="962"/>
      <c r="EC55" s="962"/>
      <c r="ED55" s="962"/>
      <c r="EE55" s="962"/>
      <c r="EF55" s="962"/>
      <c r="EG55" s="962"/>
      <c r="EH55" s="962"/>
      <c r="EI55" s="962"/>
      <c r="EJ55" s="962"/>
      <c r="EK55" s="962"/>
      <c r="EL55" s="962"/>
      <c r="EM55" s="962"/>
      <c r="EN55" s="962"/>
      <c r="EO55" s="962"/>
      <c r="EP55" s="962"/>
      <c r="EQ55" s="962"/>
      <c r="ER55" s="962"/>
      <c r="ES55" s="962"/>
      <c r="ET55" s="962"/>
      <c r="EU55" s="962"/>
      <c r="EV55" s="962"/>
      <c r="EW55" s="962"/>
      <c r="EX55" s="962"/>
      <c r="EY55" s="962"/>
      <c r="EZ55" s="962"/>
      <c r="FA55" s="962"/>
      <c r="FB55" s="962"/>
      <c r="FC55" s="962"/>
      <c r="FD55" s="962"/>
      <c r="FE55" s="962"/>
      <c r="FF55" s="962"/>
      <c r="FG55" s="962"/>
      <c r="FH55" s="962"/>
      <c r="FI55" s="962"/>
      <c r="FJ55" s="962"/>
      <c r="FK55" s="962"/>
      <c r="FL55" s="962"/>
      <c r="FM55" s="962"/>
      <c r="FN55" s="962"/>
      <c r="FO55" s="962"/>
      <c r="FP55" s="962"/>
      <c r="FQ55" s="962"/>
      <c r="FR55" s="962"/>
      <c r="FS55" s="962"/>
      <c r="FT55" s="962"/>
      <c r="FU55" s="962"/>
      <c r="FV55" s="962"/>
      <c r="FW55" s="962"/>
      <c r="FX55" s="962"/>
      <c r="FY55" s="962"/>
      <c r="FZ55" s="962"/>
      <c r="GA55" s="962"/>
      <c r="GB55" s="962"/>
      <c r="GC55" s="962"/>
      <c r="GD55" s="962"/>
      <c r="GE55" s="962"/>
      <c r="GF55" s="962"/>
      <c r="GG55" s="962"/>
      <c r="GH55" s="962"/>
      <c r="GI55" s="962"/>
      <c r="GJ55" s="962"/>
      <c r="GK55" s="962"/>
      <c r="GL55" s="962"/>
      <c r="GM55" s="962"/>
      <c r="GN55" s="962"/>
      <c r="GO55" s="962"/>
      <c r="GP55" s="962"/>
      <c r="GQ55" s="962"/>
      <c r="GR55" s="962"/>
      <c r="GS55" s="962"/>
      <c r="GT55" s="962"/>
      <c r="GU55" s="962"/>
      <c r="GV55" s="962"/>
      <c r="GW55" s="962"/>
      <c r="GX55" s="962"/>
      <c r="GY55" s="962"/>
      <c r="GZ55" s="962"/>
      <c r="HA55" s="962"/>
      <c r="HB55" s="962"/>
      <c r="HC55" s="962"/>
      <c r="HD55" s="962"/>
      <c r="HE55" s="962"/>
      <c r="HF55" s="962"/>
      <c r="HG55" s="962"/>
      <c r="HH55" s="962"/>
      <c r="HI55" s="962"/>
      <c r="HJ55" s="962"/>
      <c r="HK55" s="962"/>
      <c r="HL55" s="962"/>
      <c r="HM55" s="962"/>
      <c r="HN55" s="962"/>
      <c r="HO55" s="962"/>
      <c r="HP55" s="962"/>
      <c r="HQ55" s="962"/>
      <c r="HR55" s="962"/>
      <c r="HS55" s="962"/>
      <c r="HT55" s="962"/>
      <c r="HU55" s="962"/>
      <c r="HV55" s="962"/>
      <c r="HW55" s="962"/>
      <c r="HX55" s="962"/>
      <c r="HY55" s="962"/>
      <c r="HZ55" s="962"/>
      <c r="IA55" s="962"/>
      <c r="IB55" s="962"/>
      <c r="IC55" s="962"/>
      <c r="ID55" s="962"/>
      <c r="IE55" s="962"/>
      <c r="IF55" s="962"/>
      <c r="IG55" s="962"/>
      <c r="IH55" s="962"/>
      <c r="II55" s="962"/>
      <c r="IJ55" s="962"/>
      <c r="IK55" s="962"/>
      <c r="IL55" s="962"/>
      <c r="IM55" s="962"/>
      <c r="IN55" s="962"/>
      <c r="IO55" s="962"/>
      <c r="IP55" s="962"/>
      <c r="IQ55" s="962"/>
      <c r="IR55" s="962"/>
      <c r="IS55" s="962"/>
      <c r="IT55" s="962"/>
      <c r="IU55" s="962"/>
      <c r="IV55" s="962"/>
    </row>
    <row r="56" spans="1:256" s="1047" customFormat="1">
      <c r="B56" s="988"/>
      <c r="C56" s="959"/>
      <c r="D56" s="1118"/>
      <c r="E56" s="961"/>
      <c r="F56" s="961"/>
      <c r="G56" s="962"/>
      <c r="H56" s="962"/>
      <c r="I56" s="962"/>
      <c r="J56" s="964"/>
      <c r="K56" s="962"/>
      <c r="L56" s="962"/>
      <c r="M56" s="964"/>
      <c r="N56" s="962"/>
      <c r="O56" s="962"/>
      <c r="P56" s="962"/>
      <c r="Q56" s="962"/>
      <c r="R56" s="962"/>
      <c r="S56" s="962"/>
      <c r="T56" s="962"/>
      <c r="U56" s="962"/>
      <c r="V56" s="962"/>
      <c r="W56" s="962"/>
      <c r="X56" s="962"/>
      <c r="Y56" s="962"/>
      <c r="Z56" s="962"/>
      <c r="AA56" s="962"/>
      <c r="AB56" s="962"/>
      <c r="AC56" s="962"/>
      <c r="AD56" s="962"/>
      <c r="AE56" s="962"/>
      <c r="AF56" s="962"/>
      <c r="AG56" s="962"/>
      <c r="AH56" s="962"/>
      <c r="AI56" s="962"/>
      <c r="AJ56" s="962"/>
      <c r="AK56" s="962"/>
      <c r="AL56" s="962"/>
      <c r="AM56" s="962"/>
      <c r="AN56" s="962"/>
      <c r="AO56" s="962"/>
      <c r="AP56" s="962"/>
      <c r="AQ56" s="962"/>
      <c r="AR56" s="962"/>
      <c r="AS56" s="962"/>
      <c r="AT56" s="962"/>
      <c r="AU56" s="962"/>
      <c r="AV56" s="962"/>
      <c r="AW56" s="962"/>
      <c r="AX56" s="962"/>
      <c r="AY56" s="962"/>
      <c r="AZ56" s="962"/>
      <c r="BA56" s="962"/>
      <c r="BB56" s="962"/>
      <c r="BC56" s="962"/>
      <c r="BD56" s="962"/>
      <c r="BE56" s="962"/>
      <c r="BF56" s="962"/>
      <c r="BG56" s="962"/>
      <c r="BH56" s="962"/>
      <c r="BI56" s="962"/>
      <c r="BJ56" s="962"/>
      <c r="BK56" s="962"/>
      <c r="BL56" s="962"/>
      <c r="BM56" s="962"/>
      <c r="BN56" s="962"/>
      <c r="BO56" s="962"/>
      <c r="BP56" s="962"/>
      <c r="BQ56" s="962"/>
      <c r="BR56" s="962"/>
      <c r="BS56" s="962"/>
      <c r="BT56" s="962"/>
      <c r="BU56" s="962"/>
      <c r="BV56" s="962"/>
      <c r="BW56" s="962"/>
      <c r="BX56" s="962"/>
      <c r="BY56" s="962"/>
      <c r="BZ56" s="962"/>
      <c r="CA56" s="962"/>
      <c r="CB56" s="962"/>
      <c r="CC56" s="962"/>
      <c r="CD56" s="962"/>
      <c r="CE56" s="962"/>
      <c r="CF56" s="962"/>
      <c r="CG56" s="962"/>
      <c r="CH56" s="962"/>
      <c r="CI56" s="962"/>
      <c r="CJ56" s="962"/>
      <c r="CK56" s="962"/>
      <c r="CL56" s="962"/>
      <c r="CM56" s="962"/>
      <c r="CN56" s="962"/>
      <c r="CO56" s="962"/>
      <c r="CP56" s="962"/>
      <c r="CQ56" s="962"/>
      <c r="CR56" s="962"/>
      <c r="CS56" s="962"/>
      <c r="CT56" s="962"/>
      <c r="CU56" s="962"/>
      <c r="CV56" s="962"/>
      <c r="CW56" s="962"/>
      <c r="CX56" s="962"/>
      <c r="CY56" s="962"/>
      <c r="CZ56" s="962"/>
      <c r="DA56" s="962"/>
      <c r="DB56" s="962"/>
      <c r="DC56" s="962"/>
      <c r="DD56" s="962"/>
      <c r="DE56" s="962"/>
      <c r="DF56" s="962"/>
      <c r="DG56" s="962"/>
      <c r="DH56" s="962"/>
      <c r="DI56" s="962"/>
      <c r="DJ56" s="962"/>
      <c r="DK56" s="962"/>
      <c r="DL56" s="962"/>
      <c r="DM56" s="962"/>
      <c r="DN56" s="962"/>
      <c r="DO56" s="962"/>
      <c r="DP56" s="962"/>
      <c r="DQ56" s="962"/>
      <c r="DR56" s="962"/>
      <c r="DS56" s="962"/>
      <c r="DT56" s="962"/>
      <c r="DU56" s="962"/>
      <c r="DV56" s="962"/>
      <c r="DW56" s="962"/>
      <c r="DX56" s="962"/>
      <c r="DY56" s="962"/>
      <c r="DZ56" s="962"/>
      <c r="EA56" s="962"/>
      <c r="EB56" s="962"/>
      <c r="EC56" s="962"/>
      <c r="ED56" s="962"/>
      <c r="EE56" s="962"/>
      <c r="EF56" s="962"/>
      <c r="EG56" s="962"/>
      <c r="EH56" s="962"/>
      <c r="EI56" s="962"/>
      <c r="EJ56" s="962"/>
      <c r="EK56" s="962"/>
      <c r="EL56" s="962"/>
      <c r="EM56" s="962"/>
      <c r="EN56" s="962"/>
      <c r="EO56" s="962"/>
      <c r="EP56" s="962"/>
      <c r="EQ56" s="962"/>
      <c r="ER56" s="962"/>
      <c r="ES56" s="962"/>
      <c r="ET56" s="962"/>
      <c r="EU56" s="962"/>
      <c r="EV56" s="962"/>
      <c r="EW56" s="962"/>
      <c r="EX56" s="962"/>
      <c r="EY56" s="962"/>
      <c r="EZ56" s="962"/>
      <c r="FA56" s="962"/>
      <c r="FB56" s="962"/>
      <c r="FC56" s="962"/>
      <c r="FD56" s="962"/>
      <c r="FE56" s="962"/>
      <c r="FF56" s="962"/>
      <c r="FG56" s="962"/>
      <c r="FH56" s="962"/>
      <c r="FI56" s="962"/>
      <c r="FJ56" s="962"/>
      <c r="FK56" s="962"/>
      <c r="FL56" s="962"/>
      <c r="FM56" s="962"/>
      <c r="FN56" s="962"/>
      <c r="FO56" s="962"/>
      <c r="FP56" s="962"/>
      <c r="FQ56" s="962"/>
      <c r="FR56" s="962"/>
      <c r="FS56" s="962"/>
      <c r="FT56" s="962"/>
      <c r="FU56" s="962"/>
      <c r="FV56" s="962"/>
      <c r="FW56" s="962"/>
      <c r="FX56" s="962"/>
      <c r="FY56" s="962"/>
      <c r="FZ56" s="962"/>
      <c r="GA56" s="962"/>
      <c r="GB56" s="962"/>
      <c r="GC56" s="962"/>
      <c r="GD56" s="962"/>
      <c r="GE56" s="962"/>
      <c r="GF56" s="962"/>
      <c r="GG56" s="962"/>
      <c r="GH56" s="962"/>
      <c r="GI56" s="962"/>
      <c r="GJ56" s="962"/>
      <c r="GK56" s="962"/>
      <c r="GL56" s="962"/>
      <c r="GM56" s="962"/>
      <c r="GN56" s="962"/>
      <c r="GO56" s="962"/>
      <c r="GP56" s="962"/>
      <c r="GQ56" s="962"/>
      <c r="GR56" s="962"/>
      <c r="GS56" s="962"/>
      <c r="GT56" s="962"/>
      <c r="GU56" s="962"/>
      <c r="GV56" s="962"/>
      <c r="GW56" s="962"/>
      <c r="GX56" s="962"/>
      <c r="GY56" s="962"/>
      <c r="GZ56" s="962"/>
      <c r="HA56" s="962"/>
      <c r="HB56" s="962"/>
      <c r="HC56" s="962"/>
      <c r="HD56" s="962"/>
      <c r="HE56" s="962"/>
      <c r="HF56" s="962"/>
      <c r="HG56" s="962"/>
      <c r="HH56" s="962"/>
      <c r="HI56" s="962"/>
      <c r="HJ56" s="962"/>
      <c r="HK56" s="962"/>
      <c r="HL56" s="962"/>
      <c r="HM56" s="962"/>
      <c r="HN56" s="962"/>
      <c r="HO56" s="962"/>
      <c r="HP56" s="962"/>
      <c r="HQ56" s="962"/>
      <c r="HR56" s="962"/>
      <c r="HS56" s="962"/>
      <c r="HT56" s="962"/>
      <c r="HU56" s="962"/>
      <c r="HV56" s="962"/>
      <c r="HW56" s="962"/>
      <c r="HX56" s="962"/>
      <c r="HY56" s="962"/>
      <c r="HZ56" s="962"/>
      <c r="IA56" s="962"/>
      <c r="IB56" s="962"/>
      <c r="IC56" s="962"/>
      <c r="ID56" s="962"/>
      <c r="IE56" s="962"/>
      <c r="IF56" s="962"/>
      <c r="IG56" s="962"/>
      <c r="IH56" s="962"/>
      <c r="II56" s="962"/>
      <c r="IJ56" s="962"/>
      <c r="IK56" s="962"/>
      <c r="IL56" s="962"/>
      <c r="IM56" s="962"/>
      <c r="IN56" s="962"/>
      <c r="IO56" s="962"/>
      <c r="IP56" s="962"/>
      <c r="IQ56" s="962"/>
      <c r="IR56" s="962"/>
      <c r="IS56" s="962"/>
      <c r="IT56" s="962"/>
      <c r="IU56" s="962"/>
      <c r="IV56" s="962"/>
    </row>
    <row r="57" spans="1:256" s="1047" customFormat="1">
      <c r="A57" s="1005"/>
      <c r="B57" s="988"/>
      <c r="C57" s="1005"/>
      <c r="D57" s="1118"/>
      <c r="E57" s="961"/>
      <c r="F57" s="961"/>
      <c r="G57" s="962"/>
      <c r="H57" s="962"/>
      <c r="I57" s="962"/>
      <c r="J57" s="964"/>
      <c r="K57" s="962"/>
      <c r="L57" s="962"/>
      <c r="M57" s="964"/>
      <c r="N57" s="962"/>
      <c r="O57" s="962"/>
      <c r="P57" s="962"/>
      <c r="Q57" s="962"/>
      <c r="R57" s="962"/>
      <c r="S57" s="962"/>
      <c r="T57" s="962"/>
      <c r="U57" s="962"/>
      <c r="V57" s="962"/>
      <c r="W57" s="962"/>
      <c r="X57" s="962"/>
      <c r="Y57" s="962"/>
      <c r="Z57" s="962"/>
      <c r="AA57" s="962"/>
      <c r="AB57" s="962"/>
      <c r="AC57" s="962"/>
      <c r="AD57" s="962"/>
      <c r="AE57" s="962"/>
      <c r="AF57" s="962"/>
      <c r="AG57" s="962"/>
      <c r="AH57" s="962"/>
      <c r="AI57" s="962"/>
      <c r="AJ57" s="962"/>
      <c r="AK57" s="962"/>
      <c r="AL57" s="962"/>
      <c r="AM57" s="962"/>
      <c r="AN57" s="962"/>
      <c r="AO57" s="962"/>
      <c r="AP57" s="962"/>
      <c r="AQ57" s="962"/>
      <c r="AR57" s="962"/>
      <c r="AS57" s="962"/>
      <c r="AT57" s="962"/>
      <c r="AU57" s="962"/>
      <c r="AV57" s="962"/>
      <c r="AW57" s="962"/>
      <c r="AX57" s="962"/>
      <c r="AY57" s="962"/>
      <c r="AZ57" s="962"/>
      <c r="BA57" s="962"/>
      <c r="BB57" s="962"/>
      <c r="BC57" s="962"/>
      <c r="BD57" s="962"/>
      <c r="BE57" s="962"/>
      <c r="BF57" s="962"/>
      <c r="BG57" s="962"/>
      <c r="BH57" s="962"/>
      <c r="BI57" s="962"/>
      <c r="BJ57" s="962"/>
      <c r="BK57" s="962"/>
      <c r="BL57" s="962"/>
      <c r="BM57" s="962"/>
      <c r="BN57" s="962"/>
      <c r="BO57" s="962"/>
      <c r="BP57" s="962"/>
      <c r="BQ57" s="962"/>
      <c r="BR57" s="962"/>
      <c r="BS57" s="962"/>
      <c r="BT57" s="962"/>
      <c r="BU57" s="962"/>
      <c r="BV57" s="962"/>
      <c r="BW57" s="962"/>
      <c r="BX57" s="962"/>
      <c r="BY57" s="962"/>
      <c r="BZ57" s="962"/>
      <c r="CA57" s="962"/>
      <c r="CB57" s="962"/>
      <c r="CC57" s="962"/>
      <c r="CD57" s="962"/>
      <c r="CE57" s="962"/>
      <c r="CF57" s="962"/>
      <c r="CG57" s="962"/>
      <c r="CH57" s="962"/>
      <c r="CI57" s="962"/>
      <c r="CJ57" s="962"/>
      <c r="CK57" s="962"/>
      <c r="CL57" s="962"/>
      <c r="CM57" s="962"/>
      <c r="CN57" s="962"/>
      <c r="CO57" s="962"/>
      <c r="CP57" s="962"/>
      <c r="CQ57" s="962"/>
      <c r="CR57" s="962"/>
      <c r="CS57" s="962"/>
      <c r="CT57" s="962"/>
      <c r="CU57" s="962"/>
      <c r="CV57" s="962"/>
      <c r="CW57" s="962"/>
      <c r="CX57" s="962"/>
      <c r="CY57" s="962"/>
      <c r="CZ57" s="962"/>
      <c r="DA57" s="962"/>
      <c r="DB57" s="962"/>
      <c r="DC57" s="962"/>
      <c r="DD57" s="962"/>
      <c r="DE57" s="962"/>
      <c r="DF57" s="962"/>
      <c r="DG57" s="962"/>
      <c r="DH57" s="962"/>
      <c r="DI57" s="962"/>
      <c r="DJ57" s="962"/>
      <c r="DK57" s="962"/>
      <c r="DL57" s="962"/>
      <c r="DM57" s="962"/>
      <c r="DN57" s="962"/>
      <c r="DO57" s="962"/>
      <c r="DP57" s="962"/>
      <c r="DQ57" s="962"/>
      <c r="DR57" s="962"/>
      <c r="DS57" s="962"/>
      <c r="DT57" s="962"/>
      <c r="DU57" s="962"/>
      <c r="DV57" s="962"/>
      <c r="DW57" s="962"/>
      <c r="DX57" s="962"/>
      <c r="DY57" s="962"/>
      <c r="DZ57" s="962"/>
      <c r="EA57" s="962"/>
      <c r="EB57" s="962"/>
      <c r="EC57" s="962"/>
      <c r="ED57" s="962"/>
      <c r="EE57" s="962"/>
      <c r="EF57" s="962"/>
      <c r="EG57" s="962"/>
      <c r="EH57" s="962"/>
      <c r="EI57" s="962"/>
      <c r="EJ57" s="962"/>
      <c r="EK57" s="962"/>
      <c r="EL57" s="962"/>
      <c r="EM57" s="962"/>
      <c r="EN57" s="962"/>
      <c r="EO57" s="962"/>
      <c r="EP57" s="962"/>
      <c r="EQ57" s="962"/>
      <c r="ER57" s="962"/>
      <c r="ES57" s="962"/>
      <c r="ET57" s="962"/>
      <c r="EU57" s="962"/>
      <c r="EV57" s="962"/>
      <c r="EW57" s="962"/>
      <c r="EX57" s="962"/>
      <c r="EY57" s="962"/>
      <c r="EZ57" s="962"/>
      <c r="FA57" s="962"/>
      <c r="FB57" s="962"/>
      <c r="FC57" s="962"/>
      <c r="FD57" s="962"/>
      <c r="FE57" s="962"/>
      <c r="FF57" s="962"/>
      <c r="FG57" s="962"/>
      <c r="FH57" s="962"/>
      <c r="FI57" s="962"/>
      <c r="FJ57" s="962"/>
      <c r="FK57" s="962"/>
      <c r="FL57" s="962"/>
      <c r="FM57" s="962"/>
      <c r="FN57" s="962"/>
      <c r="FO57" s="962"/>
      <c r="FP57" s="962"/>
      <c r="FQ57" s="962"/>
      <c r="FR57" s="962"/>
      <c r="FS57" s="962"/>
      <c r="FT57" s="962"/>
      <c r="FU57" s="962"/>
      <c r="FV57" s="962"/>
      <c r="FW57" s="962"/>
      <c r="FX57" s="962"/>
      <c r="FY57" s="962"/>
      <c r="FZ57" s="962"/>
      <c r="GA57" s="962"/>
      <c r="GB57" s="962"/>
      <c r="GC57" s="962"/>
      <c r="GD57" s="962"/>
      <c r="GE57" s="962"/>
      <c r="GF57" s="962"/>
      <c r="GG57" s="962"/>
      <c r="GH57" s="962"/>
      <c r="GI57" s="962"/>
      <c r="GJ57" s="962"/>
      <c r="GK57" s="962"/>
      <c r="GL57" s="962"/>
      <c r="GM57" s="962"/>
      <c r="GN57" s="962"/>
      <c r="GO57" s="962"/>
      <c r="GP57" s="962"/>
      <c r="GQ57" s="962"/>
      <c r="GR57" s="962"/>
      <c r="GS57" s="962"/>
      <c r="GT57" s="962"/>
      <c r="GU57" s="962"/>
      <c r="GV57" s="962"/>
      <c r="GW57" s="962"/>
      <c r="GX57" s="962"/>
      <c r="GY57" s="962"/>
      <c r="GZ57" s="962"/>
      <c r="HA57" s="962"/>
      <c r="HB57" s="962"/>
      <c r="HC57" s="962"/>
      <c r="HD57" s="962"/>
      <c r="HE57" s="962"/>
      <c r="HF57" s="962"/>
      <c r="HG57" s="962"/>
      <c r="HH57" s="962"/>
      <c r="HI57" s="962"/>
      <c r="HJ57" s="962"/>
      <c r="HK57" s="962"/>
      <c r="HL57" s="962"/>
      <c r="HM57" s="962"/>
      <c r="HN57" s="962"/>
      <c r="HO57" s="962"/>
      <c r="HP57" s="962"/>
      <c r="HQ57" s="962"/>
      <c r="HR57" s="962"/>
      <c r="HS57" s="962"/>
      <c r="HT57" s="962"/>
      <c r="HU57" s="962"/>
      <c r="HV57" s="962"/>
      <c r="HW57" s="962"/>
      <c r="HX57" s="962"/>
      <c r="HY57" s="962"/>
      <c r="HZ57" s="962"/>
      <c r="IA57" s="962"/>
      <c r="IB57" s="962"/>
      <c r="IC57" s="962"/>
      <c r="ID57" s="962"/>
      <c r="IE57" s="962"/>
      <c r="IF57" s="962"/>
      <c r="IG57" s="962"/>
      <c r="IH57" s="962"/>
      <c r="II57" s="962"/>
      <c r="IJ57" s="962"/>
      <c r="IK57" s="962"/>
      <c r="IL57" s="962"/>
      <c r="IM57" s="962"/>
      <c r="IN57" s="962"/>
      <c r="IO57" s="962"/>
      <c r="IP57" s="962"/>
      <c r="IQ57" s="962"/>
      <c r="IR57" s="962"/>
      <c r="IS57" s="962"/>
      <c r="IT57" s="962"/>
      <c r="IU57" s="962"/>
      <c r="IV57" s="962"/>
    </row>
    <row r="58" spans="1:256" s="1047" customFormat="1">
      <c r="A58" s="1005"/>
      <c r="B58" s="988"/>
      <c r="C58" s="1005"/>
      <c r="D58" s="1118"/>
      <c r="E58" s="961"/>
      <c r="F58" s="961"/>
      <c r="G58" s="962"/>
      <c r="H58" s="962"/>
      <c r="I58" s="962"/>
      <c r="J58" s="964"/>
      <c r="K58" s="962"/>
      <c r="L58" s="962"/>
      <c r="M58" s="964"/>
      <c r="N58" s="962"/>
      <c r="O58" s="962"/>
      <c r="P58" s="962"/>
      <c r="Q58" s="962"/>
      <c r="R58" s="962"/>
      <c r="S58" s="962"/>
      <c r="T58" s="962"/>
      <c r="U58" s="962"/>
      <c r="V58" s="962"/>
      <c r="W58" s="962"/>
      <c r="X58" s="962"/>
      <c r="Y58" s="962"/>
      <c r="Z58" s="962"/>
      <c r="AA58" s="962"/>
      <c r="AB58" s="962"/>
      <c r="AC58" s="962"/>
      <c r="AD58" s="962"/>
      <c r="AE58" s="962"/>
      <c r="AF58" s="962"/>
      <c r="AG58" s="962"/>
      <c r="AH58" s="962"/>
      <c r="AI58" s="962"/>
      <c r="AJ58" s="962"/>
      <c r="AK58" s="962"/>
      <c r="AL58" s="962"/>
      <c r="AM58" s="962"/>
      <c r="AN58" s="962"/>
      <c r="AO58" s="962"/>
      <c r="AP58" s="962"/>
      <c r="AQ58" s="962"/>
      <c r="AR58" s="962"/>
      <c r="AS58" s="962"/>
      <c r="AT58" s="962"/>
      <c r="AU58" s="962"/>
      <c r="AV58" s="962"/>
      <c r="AW58" s="962"/>
      <c r="AX58" s="962"/>
      <c r="AY58" s="962"/>
      <c r="AZ58" s="962"/>
      <c r="BA58" s="962"/>
      <c r="BB58" s="962"/>
      <c r="BC58" s="962"/>
      <c r="BD58" s="962"/>
      <c r="BE58" s="962"/>
      <c r="BF58" s="962"/>
      <c r="BG58" s="962"/>
      <c r="BH58" s="962"/>
      <c r="BI58" s="962"/>
      <c r="BJ58" s="962"/>
      <c r="BK58" s="962"/>
      <c r="BL58" s="962"/>
      <c r="BM58" s="962"/>
      <c r="BN58" s="962"/>
      <c r="BO58" s="962"/>
      <c r="BP58" s="962"/>
      <c r="BQ58" s="962"/>
      <c r="BR58" s="962"/>
      <c r="BS58" s="962"/>
      <c r="BT58" s="962"/>
      <c r="BU58" s="962"/>
      <c r="BV58" s="962"/>
      <c r="BW58" s="962"/>
      <c r="BX58" s="962"/>
      <c r="BY58" s="962"/>
      <c r="BZ58" s="962"/>
      <c r="CA58" s="962"/>
      <c r="CB58" s="962"/>
      <c r="CC58" s="962"/>
      <c r="CD58" s="962"/>
      <c r="CE58" s="962"/>
      <c r="CF58" s="962"/>
      <c r="CG58" s="962"/>
      <c r="CH58" s="962"/>
      <c r="CI58" s="962"/>
      <c r="CJ58" s="962"/>
      <c r="CK58" s="962"/>
      <c r="CL58" s="962"/>
      <c r="CM58" s="962"/>
      <c r="CN58" s="962"/>
      <c r="CO58" s="962"/>
      <c r="CP58" s="962"/>
      <c r="CQ58" s="962"/>
      <c r="CR58" s="962"/>
      <c r="CS58" s="962"/>
      <c r="CT58" s="962"/>
      <c r="CU58" s="962"/>
      <c r="CV58" s="962"/>
      <c r="CW58" s="962"/>
      <c r="CX58" s="962"/>
      <c r="CY58" s="962"/>
      <c r="CZ58" s="962"/>
      <c r="DA58" s="962"/>
      <c r="DB58" s="962"/>
      <c r="DC58" s="962"/>
      <c r="DD58" s="962"/>
      <c r="DE58" s="962"/>
      <c r="DF58" s="962"/>
      <c r="DG58" s="962"/>
      <c r="DH58" s="962"/>
      <c r="DI58" s="962"/>
      <c r="DJ58" s="962"/>
      <c r="DK58" s="962"/>
      <c r="DL58" s="962"/>
      <c r="DM58" s="962"/>
      <c r="DN58" s="962"/>
      <c r="DO58" s="962"/>
      <c r="DP58" s="962"/>
      <c r="DQ58" s="962"/>
      <c r="DR58" s="962"/>
      <c r="DS58" s="962"/>
      <c r="DT58" s="962"/>
      <c r="DU58" s="962"/>
      <c r="DV58" s="962"/>
      <c r="DW58" s="962"/>
      <c r="DX58" s="962"/>
      <c r="DY58" s="962"/>
      <c r="DZ58" s="962"/>
      <c r="EA58" s="962"/>
      <c r="EB58" s="962"/>
      <c r="EC58" s="962"/>
      <c r="ED58" s="962"/>
      <c r="EE58" s="962"/>
      <c r="EF58" s="962"/>
      <c r="EG58" s="962"/>
      <c r="EH58" s="962"/>
      <c r="EI58" s="962"/>
      <c r="EJ58" s="962"/>
      <c r="EK58" s="962"/>
      <c r="EL58" s="962"/>
      <c r="EM58" s="962"/>
      <c r="EN58" s="962"/>
      <c r="EO58" s="962"/>
      <c r="EP58" s="962"/>
      <c r="EQ58" s="962"/>
      <c r="ER58" s="962"/>
      <c r="ES58" s="962"/>
      <c r="ET58" s="962"/>
      <c r="EU58" s="962"/>
      <c r="EV58" s="962"/>
      <c r="EW58" s="962"/>
      <c r="EX58" s="962"/>
      <c r="EY58" s="962"/>
      <c r="EZ58" s="962"/>
      <c r="FA58" s="962"/>
      <c r="FB58" s="962"/>
      <c r="FC58" s="962"/>
      <c r="FD58" s="962"/>
      <c r="FE58" s="962"/>
      <c r="FF58" s="962"/>
      <c r="FG58" s="962"/>
      <c r="FH58" s="962"/>
      <c r="FI58" s="962"/>
      <c r="FJ58" s="962"/>
      <c r="FK58" s="962"/>
      <c r="FL58" s="962"/>
      <c r="FM58" s="962"/>
      <c r="FN58" s="962"/>
      <c r="FO58" s="962"/>
      <c r="FP58" s="962"/>
      <c r="FQ58" s="962"/>
      <c r="FR58" s="962"/>
      <c r="FS58" s="962"/>
      <c r="FT58" s="962"/>
      <c r="FU58" s="962"/>
      <c r="FV58" s="962"/>
      <c r="FW58" s="962"/>
      <c r="FX58" s="962"/>
      <c r="FY58" s="962"/>
      <c r="FZ58" s="962"/>
      <c r="GA58" s="962"/>
      <c r="GB58" s="962"/>
      <c r="GC58" s="962"/>
      <c r="GD58" s="962"/>
      <c r="GE58" s="962"/>
      <c r="GF58" s="962"/>
      <c r="GG58" s="962"/>
      <c r="GH58" s="962"/>
      <c r="GI58" s="962"/>
      <c r="GJ58" s="962"/>
      <c r="GK58" s="962"/>
      <c r="GL58" s="962"/>
      <c r="GM58" s="962"/>
      <c r="GN58" s="962"/>
      <c r="GO58" s="962"/>
      <c r="GP58" s="962"/>
      <c r="GQ58" s="962"/>
      <c r="GR58" s="962"/>
      <c r="GS58" s="962"/>
      <c r="GT58" s="962"/>
      <c r="GU58" s="962"/>
      <c r="GV58" s="962"/>
      <c r="GW58" s="962"/>
      <c r="GX58" s="962"/>
      <c r="GY58" s="962"/>
      <c r="GZ58" s="962"/>
      <c r="HA58" s="962"/>
      <c r="HB58" s="962"/>
      <c r="HC58" s="962"/>
      <c r="HD58" s="962"/>
      <c r="HE58" s="962"/>
      <c r="HF58" s="962"/>
      <c r="HG58" s="962"/>
      <c r="HH58" s="962"/>
      <c r="HI58" s="962"/>
      <c r="HJ58" s="962"/>
      <c r="HK58" s="962"/>
      <c r="HL58" s="962"/>
      <c r="HM58" s="962"/>
      <c r="HN58" s="962"/>
      <c r="HO58" s="962"/>
      <c r="HP58" s="962"/>
      <c r="HQ58" s="962"/>
      <c r="HR58" s="962"/>
      <c r="HS58" s="962"/>
      <c r="HT58" s="962"/>
      <c r="HU58" s="962"/>
      <c r="HV58" s="962"/>
      <c r="HW58" s="962"/>
      <c r="HX58" s="962"/>
      <c r="HY58" s="962"/>
      <c r="HZ58" s="962"/>
      <c r="IA58" s="962"/>
      <c r="IB58" s="962"/>
      <c r="IC58" s="962"/>
      <c r="ID58" s="962"/>
      <c r="IE58" s="962"/>
      <c r="IF58" s="962"/>
      <c r="IG58" s="962"/>
      <c r="IH58" s="962"/>
      <c r="II58" s="962"/>
      <c r="IJ58" s="962"/>
      <c r="IK58" s="962"/>
      <c r="IL58" s="962"/>
      <c r="IM58" s="962"/>
      <c r="IN58" s="962"/>
      <c r="IO58" s="962"/>
      <c r="IP58" s="962"/>
      <c r="IQ58" s="962"/>
      <c r="IR58" s="962"/>
      <c r="IS58" s="962"/>
      <c r="IT58" s="962"/>
      <c r="IU58" s="962"/>
      <c r="IV58" s="962"/>
    </row>
    <row r="59" spans="1:256" s="1047" customFormat="1">
      <c r="A59" s="1005"/>
      <c r="B59" s="988"/>
      <c r="C59" s="1005"/>
      <c r="D59" s="1118"/>
      <c r="E59" s="961"/>
      <c r="F59" s="961"/>
      <c r="G59" s="962"/>
      <c r="H59" s="962"/>
      <c r="I59" s="962"/>
      <c r="J59" s="964"/>
      <c r="K59" s="962"/>
      <c r="L59" s="962"/>
      <c r="M59" s="964"/>
      <c r="N59" s="962"/>
      <c r="O59" s="962"/>
      <c r="P59" s="962"/>
      <c r="Q59" s="962"/>
      <c r="R59" s="962"/>
      <c r="S59" s="962"/>
      <c r="T59" s="962"/>
      <c r="U59" s="962"/>
      <c r="V59" s="962"/>
      <c r="W59" s="962"/>
      <c r="X59" s="962"/>
      <c r="Y59" s="962"/>
      <c r="Z59" s="962"/>
      <c r="AA59" s="962"/>
      <c r="AB59" s="962"/>
      <c r="AC59" s="962"/>
      <c r="AD59" s="962"/>
      <c r="AE59" s="962"/>
      <c r="AF59" s="962"/>
      <c r="AG59" s="962"/>
      <c r="AH59" s="962"/>
      <c r="AI59" s="962"/>
      <c r="AJ59" s="962"/>
      <c r="AK59" s="962"/>
      <c r="AL59" s="962"/>
      <c r="AM59" s="962"/>
      <c r="AN59" s="962"/>
      <c r="AO59" s="962"/>
      <c r="AP59" s="962"/>
      <c r="AQ59" s="962"/>
      <c r="AR59" s="962"/>
      <c r="AS59" s="962"/>
      <c r="AT59" s="962"/>
      <c r="AU59" s="962"/>
      <c r="AV59" s="962"/>
      <c r="AW59" s="962"/>
      <c r="AX59" s="962"/>
      <c r="AY59" s="962"/>
      <c r="AZ59" s="962"/>
      <c r="BA59" s="962"/>
      <c r="BB59" s="962"/>
      <c r="BC59" s="962"/>
      <c r="BD59" s="962"/>
      <c r="BE59" s="962"/>
      <c r="BF59" s="962"/>
      <c r="BG59" s="962"/>
      <c r="BH59" s="962"/>
      <c r="BI59" s="962"/>
      <c r="BJ59" s="962"/>
      <c r="BK59" s="962"/>
      <c r="BL59" s="962"/>
      <c r="BM59" s="962"/>
      <c r="BN59" s="962"/>
      <c r="BO59" s="962"/>
      <c r="BP59" s="962"/>
      <c r="BQ59" s="962"/>
      <c r="BR59" s="962"/>
      <c r="BS59" s="962"/>
      <c r="BT59" s="962"/>
      <c r="BU59" s="962"/>
      <c r="BV59" s="962"/>
      <c r="BW59" s="962"/>
      <c r="BX59" s="962"/>
      <c r="BY59" s="962"/>
      <c r="BZ59" s="962"/>
      <c r="CA59" s="962"/>
      <c r="CB59" s="962"/>
      <c r="CC59" s="962"/>
      <c r="CD59" s="962"/>
      <c r="CE59" s="962"/>
      <c r="CF59" s="962"/>
      <c r="CG59" s="962"/>
      <c r="CH59" s="962"/>
      <c r="CI59" s="962"/>
      <c r="CJ59" s="962"/>
      <c r="CK59" s="962"/>
      <c r="CL59" s="962"/>
      <c r="CM59" s="962"/>
      <c r="CN59" s="962"/>
      <c r="CO59" s="962"/>
      <c r="CP59" s="962"/>
      <c r="CQ59" s="962"/>
      <c r="CR59" s="962"/>
      <c r="CS59" s="962"/>
      <c r="CT59" s="962"/>
      <c r="CU59" s="962"/>
      <c r="CV59" s="962"/>
      <c r="CW59" s="962"/>
      <c r="CX59" s="962"/>
      <c r="CY59" s="962"/>
      <c r="CZ59" s="962"/>
      <c r="DA59" s="962"/>
      <c r="DB59" s="962"/>
      <c r="DC59" s="962"/>
      <c r="DD59" s="962"/>
      <c r="DE59" s="962"/>
      <c r="DF59" s="962"/>
      <c r="DG59" s="962"/>
      <c r="DH59" s="962"/>
      <c r="DI59" s="962"/>
      <c r="DJ59" s="962"/>
      <c r="DK59" s="962"/>
      <c r="DL59" s="962"/>
      <c r="DM59" s="962"/>
      <c r="DN59" s="962"/>
      <c r="DO59" s="962"/>
      <c r="DP59" s="962"/>
      <c r="DQ59" s="962"/>
      <c r="DR59" s="962"/>
      <c r="DS59" s="962"/>
      <c r="DT59" s="962"/>
      <c r="DU59" s="962"/>
      <c r="DV59" s="962"/>
      <c r="DW59" s="962"/>
      <c r="DX59" s="962"/>
      <c r="DY59" s="962"/>
      <c r="DZ59" s="962"/>
      <c r="EA59" s="962"/>
      <c r="EB59" s="962"/>
      <c r="EC59" s="962"/>
      <c r="ED59" s="962"/>
      <c r="EE59" s="962"/>
      <c r="EF59" s="962"/>
      <c r="EG59" s="962"/>
      <c r="EH59" s="962"/>
      <c r="EI59" s="962"/>
      <c r="EJ59" s="962"/>
      <c r="EK59" s="962"/>
      <c r="EL59" s="962"/>
      <c r="EM59" s="962"/>
      <c r="EN59" s="962"/>
      <c r="EO59" s="962"/>
      <c r="EP59" s="962"/>
      <c r="EQ59" s="962"/>
      <c r="ER59" s="962"/>
      <c r="ES59" s="962"/>
      <c r="ET59" s="962"/>
      <c r="EU59" s="962"/>
      <c r="EV59" s="962"/>
      <c r="EW59" s="962"/>
      <c r="EX59" s="962"/>
      <c r="EY59" s="962"/>
      <c r="EZ59" s="962"/>
      <c r="FA59" s="962"/>
      <c r="FB59" s="962"/>
      <c r="FC59" s="962"/>
      <c r="FD59" s="962"/>
      <c r="FE59" s="962"/>
      <c r="FF59" s="962"/>
      <c r="FG59" s="962"/>
      <c r="FH59" s="962"/>
      <c r="FI59" s="962"/>
      <c r="FJ59" s="962"/>
      <c r="FK59" s="962"/>
      <c r="FL59" s="962"/>
      <c r="FM59" s="962"/>
      <c r="FN59" s="962"/>
      <c r="FO59" s="962"/>
      <c r="FP59" s="962"/>
      <c r="FQ59" s="962"/>
      <c r="FR59" s="962"/>
      <c r="FS59" s="962"/>
      <c r="FT59" s="962"/>
      <c r="FU59" s="962"/>
      <c r="FV59" s="962"/>
      <c r="FW59" s="962"/>
      <c r="FX59" s="962"/>
      <c r="FY59" s="962"/>
      <c r="FZ59" s="962"/>
      <c r="GA59" s="962"/>
      <c r="GB59" s="962"/>
      <c r="GC59" s="962"/>
      <c r="GD59" s="962"/>
      <c r="GE59" s="962"/>
      <c r="GF59" s="962"/>
      <c r="GG59" s="962"/>
      <c r="GH59" s="962"/>
      <c r="GI59" s="962"/>
      <c r="GJ59" s="962"/>
      <c r="GK59" s="962"/>
      <c r="GL59" s="962"/>
      <c r="GM59" s="962"/>
      <c r="GN59" s="962"/>
      <c r="GO59" s="962"/>
      <c r="GP59" s="962"/>
      <c r="GQ59" s="962"/>
      <c r="GR59" s="962"/>
      <c r="GS59" s="962"/>
      <c r="GT59" s="962"/>
      <c r="GU59" s="962"/>
      <c r="GV59" s="962"/>
      <c r="GW59" s="962"/>
      <c r="GX59" s="962"/>
      <c r="GY59" s="962"/>
      <c r="GZ59" s="962"/>
      <c r="HA59" s="962"/>
      <c r="HB59" s="962"/>
      <c r="HC59" s="962"/>
      <c r="HD59" s="962"/>
      <c r="HE59" s="962"/>
      <c r="HF59" s="962"/>
      <c r="HG59" s="962"/>
      <c r="HH59" s="962"/>
      <c r="HI59" s="962"/>
      <c r="HJ59" s="962"/>
      <c r="HK59" s="962"/>
      <c r="HL59" s="962"/>
      <c r="HM59" s="962"/>
      <c r="HN59" s="962"/>
      <c r="HO59" s="962"/>
      <c r="HP59" s="962"/>
      <c r="HQ59" s="962"/>
      <c r="HR59" s="962"/>
      <c r="HS59" s="962"/>
      <c r="HT59" s="962"/>
      <c r="HU59" s="962"/>
      <c r="HV59" s="962"/>
      <c r="HW59" s="962"/>
      <c r="HX59" s="962"/>
      <c r="HY59" s="962"/>
      <c r="HZ59" s="962"/>
      <c r="IA59" s="962"/>
      <c r="IB59" s="962"/>
      <c r="IC59" s="962"/>
      <c r="ID59" s="962"/>
      <c r="IE59" s="962"/>
      <c r="IF59" s="962"/>
      <c r="IG59" s="962"/>
      <c r="IH59" s="962"/>
      <c r="II59" s="962"/>
      <c r="IJ59" s="962"/>
      <c r="IK59" s="962"/>
      <c r="IL59" s="962"/>
      <c r="IM59" s="962"/>
      <c r="IN59" s="962"/>
      <c r="IO59" s="962"/>
      <c r="IP59" s="962"/>
      <c r="IQ59" s="962"/>
      <c r="IR59" s="962"/>
      <c r="IS59" s="962"/>
      <c r="IT59" s="962"/>
      <c r="IU59" s="962"/>
      <c r="IV59" s="962"/>
    </row>
    <row r="60" spans="1:256" s="1047" customFormat="1">
      <c r="B60" s="988"/>
      <c r="C60" s="1005"/>
      <c r="D60" s="1118"/>
      <c r="E60" s="961"/>
      <c r="F60" s="961"/>
      <c r="G60" s="962"/>
      <c r="H60" s="962"/>
      <c r="I60" s="962"/>
      <c r="J60" s="964"/>
      <c r="K60" s="962"/>
      <c r="L60" s="962"/>
      <c r="M60" s="964"/>
      <c r="N60" s="962"/>
      <c r="O60" s="962"/>
      <c r="P60" s="962"/>
      <c r="Q60" s="962"/>
      <c r="R60" s="962"/>
      <c r="S60" s="962"/>
      <c r="T60" s="962"/>
      <c r="U60" s="962"/>
      <c r="V60" s="962"/>
      <c r="W60" s="962"/>
      <c r="X60" s="962"/>
      <c r="Y60" s="962"/>
      <c r="Z60" s="962"/>
      <c r="AA60" s="962"/>
      <c r="AB60" s="962"/>
      <c r="AC60" s="962"/>
      <c r="AD60" s="962"/>
      <c r="AE60" s="962"/>
      <c r="AF60" s="962"/>
      <c r="AG60" s="962"/>
      <c r="AH60" s="962"/>
      <c r="AI60" s="962"/>
      <c r="AJ60" s="962"/>
      <c r="AK60" s="962"/>
      <c r="AL60" s="962"/>
      <c r="AM60" s="962"/>
      <c r="AN60" s="962"/>
      <c r="AO60" s="962"/>
      <c r="AP60" s="962"/>
      <c r="AQ60" s="962"/>
      <c r="AR60" s="962"/>
      <c r="AS60" s="962"/>
      <c r="AT60" s="962"/>
      <c r="AU60" s="962"/>
      <c r="AV60" s="962"/>
      <c r="AW60" s="962"/>
      <c r="AX60" s="962"/>
      <c r="AY60" s="962"/>
      <c r="AZ60" s="962"/>
      <c r="BA60" s="962"/>
      <c r="BB60" s="962"/>
      <c r="BC60" s="962"/>
      <c r="BD60" s="962"/>
      <c r="BE60" s="962"/>
      <c r="BF60" s="962"/>
      <c r="BG60" s="962"/>
      <c r="BH60" s="962"/>
      <c r="BI60" s="962"/>
      <c r="BJ60" s="962"/>
      <c r="BK60" s="962"/>
      <c r="BL60" s="962"/>
      <c r="BM60" s="962"/>
      <c r="BN60" s="962"/>
      <c r="BO60" s="962"/>
      <c r="BP60" s="962"/>
      <c r="BQ60" s="962"/>
      <c r="BR60" s="962"/>
      <c r="BS60" s="962"/>
      <c r="BT60" s="962"/>
      <c r="BU60" s="962"/>
      <c r="BV60" s="962"/>
      <c r="BW60" s="962"/>
      <c r="BX60" s="962"/>
      <c r="BY60" s="962"/>
      <c r="BZ60" s="962"/>
      <c r="CA60" s="962"/>
      <c r="CB60" s="962"/>
      <c r="CC60" s="962"/>
      <c r="CD60" s="962"/>
      <c r="CE60" s="962"/>
      <c r="CF60" s="962"/>
      <c r="CG60" s="962"/>
      <c r="CH60" s="962"/>
      <c r="CI60" s="962"/>
      <c r="CJ60" s="962"/>
      <c r="CK60" s="962"/>
      <c r="CL60" s="962"/>
      <c r="CM60" s="962"/>
      <c r="CN60" s="962"/>
      <c r="CO60" s="962"/>
      <c r="CP60" s="962"/>
      <c r="CQ60" s="962"/>
      <c r="CR60" s="962"/>
      <c r="CS60" s="962"/>
      <c r="CT60" s="962"/>
      <c r="CU60" s="962"/>
      <c r="CV60" s="962"/>
      <c r="CW60" s="962"/>
      <c r="CX60" s="962"/>
      <c r="CY60" s="962"/>
      <c r="CZ60" s="962"/>
      <c r="DA60" s="962"/>
      <c r="DB60" s="962"/>
      <c r="DC60" s="962"/>
      <c r="DD60" s="962"/>
      <c r="DE60" s="962"/>
      <c r="DF60" s="962"/>
      <c r="DG60" s="962"/>
      <c r="DH60" s="962"/>
      <c r="DI60" s="962"/>
      <c r="DJ60" s="962"/>
      <c r="DK60" s="962"/>
      <c r="DL60" s="962"/>
      <c r="DM60" s="962"/>
      <c r="DN60" s="962"/>
      <c r="DO60" s="962"/>
      <c r="DP60" s="962"/>
      <c r="DQ60" s="962"/>
      <c r="DR60" s="962"/>
      <c r="DS60" s="962"/>
      <c r="DT60" s="962"/>
      <c r="DU60" s="962"/>
      <c r="DV60" s="962"/>
      <c r="DW60" s="962"/>
      <c r="DX60" s="962"/>
      <c r="DY60" s="962"/>
      <c r="DZ60" s="962"/>
      <c r="EA60" s="962"/>
      <c r="EB60" s="962"/>
      <c r="EC60" s="962"/>
      <c r="ED60" s="962"/>
      <c r="EE60" s="962"/>
      <c r="EF60" s="962"/>
      <c r="EG60" s="962"/>
      <c r="EH60" s="962"/>
      <c r="EI60" s="962"/>
      <c r="EJ60" s="962"/>
      <c r="EK60" s="962"/>
      <c r="EL60" s="962"/>
      <c r="EM60" s="962"/>
      <c r="EN60" s="962"/>
      <c r="EO60" s="962"/>
      <c r="EP60" s="962"/>
      <c r="EQ60" s="962"/>
      <c r="ER60" s="962"/>
      <c r="ES60" s="962"/>
      <c r="ET60" s="962"/>
      <c r="EU60" s="962"/>
      <c r="EV60" s="962"/>
      <c r="EW60" s="962"/>
      <c r="EX60" s="962"/>
      <c r="EY60" s="962"/>
      <c r="EZ60" s="962"/>
      <c r="FA60" s="962"/>
      <c r="FB60" s="962"/>
      <c r="FC60" s="962"/>
      <c r="FD60" s="962"/>
      <c r="FE60" s="962"/>
      <c r="FF60" s="962"/>
      <c r="FG60" s="962"/>
      <c r="FH60" s="962"/>
      <c r="FI60" s="962"/>
      <c r="FJ60" s="962"/>
      <c r="FK60" s="962"/>
      <c r="FL60" s="962"/>
      <c r="FM60" s="962"/>
      <c r="FN60" s="962"/>
      <c r="FO60" s="962"/>
      <c r="FP60" s="962"/>
      <c r="FQ60" s="962"/>
      <c r="FR60" s="962"/>
      <c r="FS60" s="962"/>
      <c r="FT60" s="962"/>
      <c r="FU60" s="962"/>
      <c r="FV60" s="962"/>
      <c r="FW60" s="962"/>
      <c r="FX60" s="962"/>
      <c r="FY60" s="962"/>
      <c r="FZ60" s="962"/>
      <c r="GA60" s="962"/>
      <c r="GB60" s="962"/>
      <c r="GC60" s="962"/>
      <c r="GD60" s="962"/>
      <c r="GE60" s="962"/>
      <c r="GF60" s="962"/>
      <c r="GG60" s="962"/>
      <c r="GH60" s="962"/>
      <c r="GI60" s="962"/>
      <c r="GJ60" s="962"/>
      <c r="GK60" s="962"/>
      <c r="GL60" s="962"/>
      <c r="GM60" s="962"/>
      <c r="GN60" s="962"/>
      <c r="GO60" s="962"/>
      <c r="GP60" s="962"/>
      <c r="GQ60" s="962"/>
      <c r="GR60" s="962"/>
      <c r="GS60" s="962"/>
      <c r="GT60" s="962"/>
      <c r="GU60" s="962"/>
      <c r="GV60" s="962"/>
      <c r="GW60" s="962"/>
      <c r="GX60" s="962"/>
      <c r="GY60" s="962"/>
      <c r="GZ60" s="962"/>
      <c r="HA60" s="962"/>
      <c r="HB60" s="962"/>
      <c r="HC60" s="962"/>
      <c r="HD60" s="962"/>
      <c r="HE60" s="962"/>
      <c r="HF60" s="962"/>
      <c r="HG60" s="962"/>
      <c r="HH60" s="962"/>
      <c r="HI60" s="962"/>
      <c r="HJ60" s="962"/>
      <c r="HK60" s="962"/>
      <c r="HL60" s="962"/>
      <c r="HM60" s="962"/>
      <c r="HN60" s="962"/>
      <c r="HO60" s="962"/>
      <c r="HP60" s="962"/>
      <c r="HQ60" s="962"/>
      <c r="HR60" s="962"/>
      <c r="HS60" s="962"/>
      <c r="HT60" s="962"/>
      <c r="HU60" s="962"/>
      <c r="HV60" s="962"/>
      <c r="HW60" s="962"/>
      <c r="HX60" s="962"/>
      <c r="HY60" s="962"/>
      <c r="HZ60" s="962"/>
      <c r="IA60" s="962"/>
      <c r="IB60" s="962"/>
      <c r="IC60" s="962"/>
      <c r="ID60" s="962"/>
      <c r="IE60" s="962"/>
      <c r="IF60" s="962"/>
      <c r="IG60" s="962"/>
      <c r="IH60" s="962"/>
      <c r="II60" s="962"/>
      <c r="IJ60" s="962"/>
      <c r="IK60" s="962"/>
      <c r="IL60" s="962"/>
      <c r="IM60" s="962"/>
      <c r="IN60" s="962"/>
      <c r="IO60" s="962"/>
      <c r="IP60" s="962"/>
      <c r="IQ60" s="962"/>
      <c r="IR60" s="962"/>
      <c r="IS60" s="962"/>
      <c r="IT60" s="962"/>
      <c r="IU60" s="962"/>
      <c r="IV60" s="962"/>
    </row>
    <row r="61" spans="1:256" s="1047" customFormat="1">
      <c r="A61" s="1005"/>
      <c r="B61" s="988"/>
      <c r="C61" s="1005"/>
      <c r="D61" s="1118"/>
      <c r="E61" s="961"/>
      <c r="F61" s="961"/>
      <c r="G61" s="962"/>
      <c r="H61" s="962"/>
      <c r="I61" s="962"/>
      <c r="J61" s="964"/>
      <c r="K61" s="962"/>
      <c r="L61" s="962"/>
      <c r="M61" s="964"/>
      <c r="N61" s="962"/>
      <c r="O61" s="962"/>
      <c r="P61" s="962"/>
      <c r="Q61" s="962"/>
      <c r="R61" s="962"/>
      <c r="S61" s="962"/>
      <c r="T61" s="962"/>
      <c r="U61" s="962"/>
      <c r="V61" s="962"/>
      <c r="W61" s="962"/>
      <c r="X61" s="962"/>
      <c r="Y61" s="962"/>
      <c r="Z61" s="962"/>
      <c r="AA61" s="962"/>
      <c r="AB61" s="962"/>
      <c r="AC61" s="962"/>
      <c r="AD61" s="962"/>
      <c r="AE61" s="962"/>
      <c r="AF61" s="962"/>
      <c r="AG61" s="962"/>
      <c r="AH61" s="962"/>
      <c r="AI61" s="962"/>
      <c r="AJ61" s="962"/>
      <c r="AK61" s="962"/>
      <c r="AL61" s="962"/>
      <c r="AM61" s="962"/>
      <c r="AN61" s="962"/>
      <c r="AO61" s="962"/>
      <c r="AP61" s="962"/>
      <c r="AQ61" s="962"/>
      <c r="AR61" s="962"/>
      <c r="AS61" s="962"/>
      <c r="AT61" s="962"/>
      <c r="AU61" s="962"/>
      <c r="AV61" s="962"/>
      <c r="AW61" s="962"/>
      <c r="AX61" s="962"/>
      <c r="AY61" s="962"/>
      <c r="AZ61" s="962"/>
      <c r="BA61" s="962"/>
      <c r="BB61" s="962"/>
      <c r="BC61" s="962"/>
      <c r="BD61" s="962"/>
      <c r="BE61" s="962"/>
      <c r="BF61" s="962"/>
      <c r="BG61" s="962"/>
      <c r="BH61" s="962"/>
      <c r="BI61" s="962"/>
      <c r="BJ61" s="962"/>
      <c r="BK61" s="962"/>
      <c r="BL61" s="962"/>
      <c r="BM61" s="962"/>
      <c r="BN61" s="962"/>
      <c r="BO61" s="962"/>
      <c r="BP61" s="962"/>
      <c r="BQ61" s="962"/>
      <c r="BR61" s="962"/>
      <c r="BS61" s="962"/>
      <c r="BT61" s="962"/>
      <c r="BU61" s="962"/>
      <c r="BV61" s="962"/>
      <c r="BW61" s="962"/>
      <c r="BX61" s="962"/>
      <c r="BY61" s="962"/>
      <c r="BZ61" s="962"/>
      <c r="CA61" s="962"/>
      <c r="CB61" s="962"/>
      <c r="CC61" s="962"/>
      <c r="CD61" s="962"/>
      <c r="CE61" s="962"/>
      <c r="CF61" s="962"/>
      <c r="CG61" s="962"/>
      <c r="CH61" s="962"/>
      <c r="CI61" s="962"/>
      <c r="CJ61" s="962"/>
      <c r="CK61" s="962"/>
      <c r="CL61" s="962"/>
      <c r="CM61" s="962"/>
      <c r="CN61" s="962"/>
      <c r="CO61" s="962"/>
      <c r="CP61" s="962"/>
      <c r="CQ61" s="962"/>
      <c r="CR61" s="962"/>
      <c r="CS61" s="962"/>
      <c r="CT61" s="962"/>
      <c r="CU61" s="962"/>
      <c r="CV61" s="962"/>
      <c r="CW61" s="962"/>
      <c r="CX61" s="962"/>
      <c r="CY61" s="962"/>
      <c r="CZ61" s="962"/>
      <c r="DA61" s="962"/>
      <c r="DB61" s="962"/>
      <c r="DC61" s="962"/>
      <c r="DD61" s="962"/>
      <c r="DE61" s="962"/>
      <c r="DF61" s="962"/>
      <c r="DG61" s="962"/>
      <c r="DH61" s="962"/>
      <c r="DI61" s="962"/>
      <c r="DJ61" s="962"/>
      <c r="DK61" s="962"/>
      <c r="DL61" s="962"/>
      <c r="DM61" s="962"/>
      <c r="DN61" s="962"/>
      <c r="DO61" s="962"/>
      <c r="DP61" s="962"/>
      <c r="DQ61" s="962"/>
      <c r="DR61" s="962"/>
      <c r="DS61" s="962"/>
      <c r="DT61" s="962"/>
      <c r="DU61" s="962"/>
      <c r="DV61" s="962"/>
      <c r="DW61" s="962"/>
      <c r="DX61" s="962"/>
      <c r="DY61" s="962"/>
      <c r="DZ61" s="962"/>
      <c r="EA61" s="962"/>
      <c r="EB61" s="962"/>
      <c r="EC61" s="962"/>
      <c r="ED61" s="962"/>
      <c r="EE61" s="962"/>
      <c r="EF61" s="962"/>
      <c r="EG61" s="962"/>
      <c r="EH61" s="962"/>
      <c r="EI61" s="962"/>
      <c r="EJ61" s="962"/>
      <c r="EK61" s="962"/>
      <c r="EL61" s="962"/>
      <c r="EM61" s="962"/>
      <c r="EN61" s="962"/>
      <c r="EO61" s="962"/>
      <c r="EP61" s="962"/>
      <c r="EQ61" s="962"/>
      <c r="ER61" s="962"/>
      <c r="ES61" s="962"/>
      <c r="ET61" s="962"/>
      <c r="EU61" s="962"/>
      <c r="EV61" s="962"/>
      <c r="EW61" s="962"/>
      <c r="EX61" s="962"/>
      <c r="EY61" s="962"/>
      <c r="EZ61" s="962"/>
      <c r="FA61" s="962"/>
      <c r="FB61" s="962"/>
      <c r="FC61" s="962"/>
      <c r="FD61" s="962"/>
      <c r="FE61" s="962"/>
      <c r="FF61" s="962"/>
      <c r="FG61" s="962"/>
      <c r="FH61" s="962"/>
      <c r="FI61" s="962"/>
      <c r="FJ61" s="962"/>
      <c r="FK61" s="962"/>
      <c r="FL61" s="962"/>
      <c r="FM61" s="962"/>
      <c r="FN61" s="962"/>
      <c r="FO61" s="962"/>
      <c r="FP61" s="962"/>
      <c r="FQ61" s="962"/>
      <c r="FR61" s="962"/>
      <c r="FS61" s="962"/>
      <c r="FT61" s="962"/>
      <c r="FU61" s="962"/>
      <c r="FV61" s="962"/>
      <c r="FW61" s="962"/>
      <c r="FX61" s="962"/>
      <c r="FY61" s="962"/>
      <c r="FZ61" s="962"/>
      <c r="GA61" s="962"/>
      <c r="GB61" s="962"/>
      <c r="GC61" s="962"/>
      <c r="GD61" s="962"/>
      <c r="GE61" s="962"/>
      <c r="GF61" s="962"/>
      <c r="GG61" s="962"/>
      <c r="GH61" s="962"/>
      <c r="GI61" s="962"/>
      <c r="GJ61" s="962"/>
      <c r="GK61" s="962"/>
      <c r="GL61" s="962"/>
      <c r="GM61" s="962"/>
      <c r="GN61" s="962"/>
      <c r="GO61" s="962"/>
      <c r="GP61" s="962"/>
      <c r="GQ61" s="962"/>
      <c r="GR61" s="962"/>
      <c r="GS61" s="962"/>
      <c r="GT61" s="962"/>
      <c r="GU61" s="962"/>
      <c r="GV61" s="962"/>
      <c r="GW61" s="962"/>
      <c r="GX61" s="962"/>
      <c r="GY61" s="962"/>
      <c r="GZ61" s="962"/>
      <c r="HA61" s="962"/>
      <c r="HB61" s="962"/>
      <c r="HC61" s="962"/>
      <c r="HD61" s="962"/>
      <c r="HE61" s="962"/>
      <c r="HF61" s="962"/>
      <c r="HG61" s="962"/>
      <c r="HH61" s="962"/>
      <c r="HI61" s="962"/>
      <c r="HJ61" s="962"/>
      <c r="HK61" s="962"/>
      <c r="HL61" s="962"/>
      <c r="HM61" s="962"/>
      <c r="HN61" s="962"/>
      <c r="HO61" s="962"/>
      <c r="HP61" s="962"/>
      <c r="HQ61" s="962"/>
      <c r="HR61" s="962"/>
      <c r="HS61" s="962"/>
      <c r="HT61" s="962"/>
      <c r="HU61" s="962"/>
      <c r="HV61" s="962"/>
      <c r="HW61" s="962"/>
      <c r="HX61" s="962"/>
      <c r="HY61" s="962"/>
      <c r="HZ61" s="962"/>
      <c r="IA61" s="962"/>
      <c r="IB61" s="962"/>
      <c r="IC61" s="962"/>
      <c r="ID61" s="962"/>
      <c r="IE61" s="962"/>
      <c r="IF61" s="962"/>
      <c r="IG61" s="962"/>
      <c r="IH61" s="962"/>
      <c r="II61" s="962"/>
      <c r="IJ61" s="962"/>
      <c r="IK61" s="962"/>
      <c r="IL61" s="962"/>
      <c r="IM61" s="962"/>
      <c r="IN61" s="962"/>
      <c r="IO61" s="962"/>
      <c r="IP61" s="962"/>
      <c r="IQ61" s="962"/>
      <c r="IR61" s="962"/>
      <c r="IS61" s="962"/>
      <c r="IT61" s="962"/>
      <c r="IU61" s="962"/>
      <c r="IV61" s="962"/>
    </row>
    <row r="62" spans="1:256" s="1047" customFormat="1">
      <c r="B62" s="988"/>
      <c r="C62" s="1005"/>
      <c r="D62" s="1118"/>
      <c r="E62" s="961"/>
      <c r="F62" s="961"/>
      <c r="G62" s="962"/>
      <c r="H62" s="962"/>
      <c r="I62" s="962"/>
      <c r="J62" s="964"/>
      <c r="K62" s="962"/>
      <c r="L62" s="962"/>
      <c r="M62" s="964"/>
      <c r="N62" s="962"/>
      <c r="O62" s="962"/>
      <c r="P62" s="962"/>
      <c r="Q62" s="962"/>
      <c r="R62" s="962"/>
      <c r="S62" s="962"/>
      <c r="T62" s="962"/>
      <c r="U62" s="962"/>
      <c r="V62" s="962"/>
      <c r="W62" s="962"/>
      <c r="X62" s="962"/>
      <c r="Y62" s="962"/>
      <c r="Z62" s="962"/>
      <c r="AA62" s="962"/>
      <c r="AB62" s="962"/>
      <c r="AC62" s="962"/>
      <c r="AD62" s="962"/>
      <c r="AE62" s="962"/>
      <c r="AF62" s="962"/>
      <c r="AG62" s="962"/>
      <c r="AH62" s="962"/>
      <c r="AI62" s="962"/>
      <c r="AJ62" s="962"/>
      <c r="AK62" s="962"/>
      <c r="AL62" s="962"/>
      <c r="AM62" s="962"/>
      <c r="AN62" s="962"/>
      <c r="AO62" s="962"/>
      <c r="AP62" s="962"/>
      <c r="AQ62" s="962"/>
      <c r="AR62" s="962"/>
      <c r="AS62" s="962"/>
      <c r="AT62" s="962"/>
      <c r="AU62" s="962"/>
      <c r="AV62" s="962"/>
      <c r="AW62" s="962"/>
      <c r="AX62" s="962"/>
      <c r="AY62" s="962"/>
      <c r="AZ62" s="962"/>
      <c r="BA62" s="962"/>
      <c r="BB62" s="962"/>
      <c r="BC62" s="962"/>
      <c r="BD62" s="962"/>
      <c r="BE62" s="962"/>
      <c r="BF62" s="962"/>
      <c r="BG62" s="962"/>
      <c r="BH62" s="962"/>
      <c r="BI62" s="962"/>
      <c r="BJ62" s="962"/>
      <c r="BK62" s="962"/>
      <c r="BL62" s="962"/>
      <c r="BM62" s="962"/>
      <c r="BN62" s="962"/>
      <c r="BO62" s="962"/>
      <c r="BP62" s="962"/>
      <c r="BQ62" s="962"/>
      <c r="BR62" s="962"/>
      <c r="BS62" s="962"/>
      <c r="BT62" s="962"/>
      <c r="BU62" s="962"/>
      <c r="BV62" s="962"/>
      <c r="BW62" s="962"/>
      <c r="BX62" s="962"/>
      <c r="BY62" s="962"/>
      <c r="BZ62" s="962"/>
      <c r="CA62" s="962"/>
      <c r="CB62" s="962"/>
      <c r="CC62" s="962"/>
      <c r="CD62" s="962"/>
      <c r="CE62" s="962"/>
      <c r="CF62" s="962"/>
      <c r="CG62" s="962"/>
      <c r="CH62" s="962"/>
      <c r="CI62" s="962"/>
      <c r="CJ62" s="962"/>
      <c r="CK62" s="962"/>
      <c r="CL62" s="962"/>
      <c r="CM62" s="962"/>
      <c r="CN62" s="962"/>
      <c r="CO62" s="962"/>
      <c r="CP62" s="962"/>
      <c r="CQ62" s="962"/>
      <c r="CR62" s="962"/>
      <c r="CS62" s="962"/>
      <c r="CT62" s="962"/>
      <c r="CU62" s="962"/>
      <c r="CV62" s="962"/>
      <c r="CW62" s="962"/>
      <c r="CX62" s="962"/>
      <c r="CY62" s="962"/>
      <c r="CZ62" s="962"/>
      <c r="DA62" s="962"/>
      <c r="DB62" s="962"/>
      <c r="DC62" s="962"/>
      <c r="DD62" s="962"/>
      <c r="DE62" s="962"/>
      <c r="DF62" s="962"/>
      <c r="DG62" s="962"/>
      <c r="DH62" s="962"/>
      <c r="DI62" s="962"/>
      <c r="DJ62" s="962"/>
      <c r="DK62" s="962"/>
      <c r="DL62" s="962"/>
      <c r="DM62" s="962"/>
      <c r="DN62" s="962"/>
      <c r="DO62" s="962"/>
      <c r="DP62" s="962"/>
      <c r="DQ62" s="962"/>
      <c r="DR62" s="962"/>
      <c r="DS62" s="962"/>
      <c r="DT62" s="962"/>
      <c r="DU62" s="962"/>
      <c r="DV62" s="962"/>
      <c r="DW62" s="962"/>
      <c r="DX62" s="962"/>
      <c r="DY62" s="962"/>
      <c r="DZ62" s="962"/>
      <c r="EA62" s="962"/>
      <c r="EB62" s="962"/>
      <c r="EC62" s="962"/>
      <c r="ED62" s="962"/>
      <c r="EE62" s="962"/>
      <c r="EF62" s="962"/>
      <c r="EG62" s="962"/>
      <c r="EH62" s="962"/>
      <c r="EI62" s="962"/>
      <c r="EJ62" s="962"/>
      <c r="EK62" s="962"/>
      <c r="EL62" s="962"/>
      <c r="EM62" s="962"/>
      <c r="EN62" s="962"/>
      <c r="EO62" s="962"/>
      <c r="EP62" s="962"/>
      <c r="EQ62" s="962"/>
      <c r="ER62" s="962"/>
      <c r="ES62" s="962"/>
      <c r="ET62" s="962"/>
      <c r="EU62" s="962"/>
      <c r="EV62" s="962"/>
      <c r="EW62" s="962"/>
      <c r="EX62" s="962"/>
      <c r="EY62" s="962"/>
      <c r="EZ62" s="962"/>
      <c r="FA62" s="962"/>
      <c r="FB62" s="962"/>
      <c r="FC62" s="962"/>
      <c r="FD62" s="962"/>
      <c r="FE62" s="962"/>
      <c r="FF62" s="962"/>
      <c r="FG62" s="962"/>
      <c r="FH62" s="962"/>
      <c r="FI62" s="962"/>
      <c r="FJ62" s="962"/>
      <c r="FK62" s="962"/>
      <c r="FL62" s="962"/>
      <c r="FM62" s="962"/>
      <c r="FN62" s="962"/>
      <c r="FO62" s="962"/>
      <c r="FP62" s="962"/>
      <c r="FQ62" s="962"/>
      <c r="FR62" s="962"/>
      <c r="FS62" s="962"/>
      <c r="FT62" s="962"/>
      <c r="FU62" s="962"/>
      <c r="FV62" s="962"/>
      <c r="FW62" s="962"/>
      <c r="FX62" s="962"/>
      <c r="FY62" s="962"/>
      <c r="FZ62" s="962"/>
      <c r="GA62" s="962"/>
      <c r="GB62" s="962"/>
      <c r="GC62" s="962"/>
      <c r="GD62" s="962"/>
      <c r="GE62" s="962"/>
      <c r="GF62" s="962"/>
      <c r="GG62" s="962"/>
      <c r="GH62" s="962"/>
      <c r="GI62" s="962"/>
      <c r="GJ62" s="962"/>
      <c r="GK62" s="962"/>
      <c r="GL62" s="962"/>
      <c r="GM62" s="962"/>
      <c r="GN62" s="962"/>
      <c r="GO62" s="962"/>
      <c r="GP62" s="962"/>
      <c r="GQ62" s="962"/>
      <c r="GR62" s="962"/>
      <c r="GS62" s="962"/>
      <c r="GT62" s="962"/>
      <c r="GU62" s="962"/>
      <c r="GV62" s="962"/>
      <c r="GW62" s="962"/>
      <c r="GX62" s="962"/>
      <c r="GY62" s="962"/>
      <c r="GZ62" s="962"/>
      <c r="HA62" s="962"/>
      <c r="HB62" s="962"/>
      <c r="HC62" s="962"/>
      <c r="HD62" s="962"/>
      <c r="HE62" s="962"/>
      <c r="HF62" s="962"/>
      <c r="HG62" s="962"/>
      <c r="HH62" s="962"/>
      <c r="HI62" s="962"/>
      <c r="HJ62" s="962"/>
      <c r="HK62" s="962"/>
      <c r="HL62" s="962"/>
      <c r="HM62" s="962"/>
      <c r="HN62" s="962"/>
      <c r="HO62" s="962"/>
      <c r="HP62" s="962"/>
      <c r="HQ62" s="962"/>
      <c r="HR62" s="962"/>
      <c r="HS62" s="962"/>
      <c r="HT62" s="962"/>
      <c r="HU62" s="962"/>
      <c r="HV62" s="962"/>
      <c r="HW62" s="962"/>
      <c r="HX62" s="962"/>
      <c r="HY62" s="962"/>
      <c r="HZ62" s="962"/>
      <c r="IA62" s="962"/>
      <c r="IB62" s="962"/>
      <c r="IC62" s="962"/>
      <c r="ID62" s="962"/>
      <c r="IE62" s="962"/>
      <c r="IF62" s="962"/>
      <c r="IG62" s="962"/>
      <c r="IH62" s="962"/>
      <c r="II62" s="962"/>
      <c r="IJ62" s="962"/>
      <c r="IK62" s="962"/>
      <c r="IL62" s="962"/>
      <c r="IM62" s="962"/>
      <c r="IN62" s="962"/>
      <c r="IO62" s="962"/>
      <c r="IP62" s="962"/>
      <c r="IQ62" s="962"/>
      <c r="IR62" s="962"/>
      <c r="IS62" s="962"/>
      <c r="IT62" s="962"/>
      <c r="IU62" s="962"/>
      <c r="IV62" s="962"/>
    </row>
    <row r="63" spans="1:256" s="1047" customFormat="1">
      <c r="A63" s="1005"/>
      <c r="B63" s="988"/>
      <c r="C63" s="959"/>
      <c r="D63" s="1118"/>
      <c r="E63" s="961"/>
      <c r="F63" s="961"/>
      <c r="G63" s="962"/>
      <c r="H63" s="962"/>
      <c r="I63" s="962"/>
      <c r="J63" s="964"/>
      <c r="K63" s="962"/>
      <c r="L63" s="962"/>
      <c r="M63" s="964"/>
      <c r="N63" s="962"/>
      <c r="O63" s="962"/>
      <c r="P63" s="962"/>
      <c r="Q63" s="962"/>
      <c r="R63" s="962"/>
      <c r="S63" s="962"/>
      <c r="T63" s="962"/>
      <c r="U63" s="962"/>
      <c r="V63" s="962"/>
      <c r="W63" s="962"/>
      <c r="X63" s="962"/>
      <c r="Y63" s="962"/>
      <c r="Z63" s="962"/>
      <c r="AA63" s="962"/>
      <c r="AB63" s="962"/>
      <c r="AC63" s="962"/>
      <c r="AD63" s="962"/>
      <c r="AE63" s="962"/>
      <c r="AF63" s="962"/>
      <c r="AG63" s="962"/>
      <c r="AH63" s="962"/>
      <c r="AI63" s="962"/>
      <c r="AJ63" s="962"/>
      <c r="AK63" s="962"/>
      <c r="AL63" s="962"/>
      <c r="AM63" s="962"/>
      <c r="AN63" s="962"/>
      <c r="AO63" s="962"/>
      <c r="AP63" s="962"/>
      <c r="AQ63" s="962"/>
      <c r="AR63" s="962"/>
      <c r="AS63" s="962"/>
      <c r="AT63" s="962"/>
      <c r="AU63" s="962"/>
      <c r="AV63" s="962"/>
      <c r="AW63" s="962"/>
      <c r="AX63" s="962"/>
      <c r="AY63" s="962"/>
      <c r="AZ63" s="962"/>
      <c r="BA63" s="962"/>
      <c r="BB63" s="962"/>
      <c r="BC63" s="962"/>
      <c r="BD63" s="962"/>
      <c r="BE63" s="962"/>
      <c r="BF63" s="962"/>
      <c r="BG63" s="962"/>
      <c r="BH63" s="962"/>
      <c r="BI63" s="962"/>
      <c r="BJ63" s="962"/>
      <c r="BK63" s="962"/>
      <c r="BL63" s="962"/>
      <c r="BM63" s="962"/>
      <c r="BN63" s="962"/>
      <c r="BO63" s="962"/>
      <c r="BP63" s="962"/>
      <c r="BQ63" s="962"/>
      <c r="BR63" s="962"/>
      <c r="BS63" s="962"/>
      <c r="BT63" s="962"/>
      <c r="BU63" s="962"/>
      <c r="BV63" s="962"/>
      <c r="BW63" s="962"/>
      <c r="BX63" s="962"/>
      <c r="BY63" s="962"/>
      <c r="BZ63" s="962"/>
      <c r="CA63" s="962"/>
      <c r="CB63" s="962"/>
      <c r="CC63" s="962"/>
      <c r="CD63" s="962"/>
      <c r="CE63" s="962"/>
      <c r="CF63" s="962"/>
      <c r="CG63" s="962"/>
      <c r="CH63" s="962"/>
      <c r="CI63" s="962"/>
      <c r="CJ63" s="962"/>
      <c r="CK63" s="962"/>
      <c r="CL63" s="962"/>
      <c r="CM63" s="962"/>
      <c r="CN63" s="962"/>
      <c r="CO63" s="962"/>
      <c r="CP63" s="962"/>
      <c r="CQ63" s="962"/>
      <c r="CR63" s="962"/>
      <c r="CS63" s="962"/>
      <c r="CT63" s="962"/>
      <c r="CU63" s="962"/>
      <c r="CV63" s="962"/>
      <c r="CW63" s="962"/>
      <c r="CX63" s="962"/>
      <c r="CY63" s="962"/>
      <c r="CZ63" s="962"/>
      <c r="DA63" s="962"/>
      <c r="DB63" s="962"/>
      <c r="DC63" s="962"/>
      <c r="DD63" s="962"/>
      <c r="DE63" s="962"/>
      <c r="DF63" s="962"/>
      <c r="DG63" s="962"/>
      <c r="DH63" s="962"/>
      <c r="DI63" s="962"/>
      <c r="DJ63" s="962"/>
      <c r="DK63" s="962"/>
      <c r="DL63" s="962"/>
      <c r="DM63" s="962"/>
      <c r="DN63" s="962"/>
      <c r="DO63" s="962"/>
      <c r="DP63" s="962"/>
      <c r="DQ63" s="962"/>
      <c r="DR63" s="962"/>
      <c r="DS63" s="962"/>
      <c r="DT63" s="962"/>
      <c r="DU63" s="962"/>
      <c r="DV63" s="962"/>
      <c r="DW63" s="962"/>
      <c r="DX63" s="962"/>
      <c r="DY63" s="962"/>
      <c r="DZ63" s="962"/>
      <c r="EA63" s="962"/>
      <c r="EB63" s="962"/>
      <c r="EC63" s="962"/>
      <c r="ED63" s="962"/>
      <c r="EE63" s="962"/>
      <c r="EF63" s="962"/>
      <c r="EG63" s="962"/>
      <c r="EH63" s="962"/>
      <c r="EI63" s="962"/>
      <c r="EJ63" s="962"/>
      <c r="EK63" s="962"/>
      <c r="EL63" s="962"/>
      <c r="EM63" s="962"/>
      <c r="EN63" s="962"/>
      <c r="EO63" s="962"/>
      <c r="EP63" s="962"/>
      <c r="EQ63" s="962"/>
      <c r="ER63" s="962"/>
      <c r="ES63" s="962"/>
      <c r="ET63" s="962"/>
      <c r="EU63" s="962"/>
      <c r="EV63" s="962"/>
      <c r="EW63" s="962"/>
      <c r="EX63" s="962"/>
      <c r="EY63" s="962"/>
      <c r="EZ63" s="962"/>
      <c r="FA63" s="962"/>
      <c r="FB63" s="962"/>
      <c r="FC63" s="962"/>
      <c r="FD63" s="962"/>
      <c r="FE63" s="962"/>
      <c r="FF63" s="962"/>
      <c r="FG63" s="962"/>
      <c r="FH63" s="962"/>
      <c r="FI63" s="962"/>
      <c r="FJ63" s="962"/>
      <c r="FK63" s="962"/>
      <c r="FL63" s="962"/>
      <c r="FM63" s="962"/>
      <c r="FN63" s="962"/>
      <c r="FO63" s="962"/>
      <c r="FP63" s="962"/>
      <c r="FQ63" s="962"/>
      <c r="FR63" s="962"/>
      <c r="FS63" s="962"/>
      <c r="FT63" s="962"/>
      <c r="FU63" s="962"/>
      <c r="FV63" s="962"/>
      <c r="FW63" s="962"/>
      <c r="FX63" s="962"/>
      <c r="FY63" s="962"/>
      <c r="FZ63" s="962"/>
      <c r="GA63" s="962"/>
      <c r="GB63" s="962"/>
      <c r="GC63" s="962"/>
      <c r="GD63" s="962"/>
      <c r="GE63" s="962"/>
      <c r="GF63" s="962"/>
      <c r="GG63" s="962"/>
      <c r="GH63" s="962"/>
      <c r="GI63" s="962"/>
      <c r="GJ63" s="962"/>
      <c r="GK63" s="962"/>
      <c r="GL63" s="962"/>
      <c r="GM63" s="962"/>
      <c r="GN63" s="962"/>
      <c r="GO63" s="962"/>
      <c r="GP63" s="962"/>
      <c r="GQ63" s="962"/>
      <c r="GR63" s="962"/>
      <c r="GS63" s="962"/>
      <c r="GT63" s="962"/>
      <c r="GU63" s="962"/>
      <c r="GV63" s="962"/>
      <c r="GW63" s="962"/>
      <c r="GX63" s="962"/>
      <c r="GY63" s="962"/>
      <c r="GZ63" s="962"/>
      <c r="HA63" s="962"/>
      <c r="HB63" s="962"/>
      <c r="HC63" s="962"/>
      <c r="HD63" s="962"/>
      <c r="HE63" s="962"/>
      <c r="HF63" s="962"/>
      <c r="HG63" s="962"/>
      <c r="HH63" s="962"/>
      <c r="HI63" s="962"/>
      <c r="HJ63" s="962"/>
      <c r="HK63" s="962"/>
      <c r="HL63" s="962"/>
      <c r="HM63" s="962"/>
      <c r="HN63" s="962"/>
      <c r="HO63" s="962"/>
      <c r="HP63" s="962"/>
      <c r="HQ63" s="962"/>
      <c r="HR63" s="962"/>
      <c r="HS63" s="962"/>
      <c r="HT63" s="962"/>
      <c r="HU63" s="962"/>
      <c r="HV63" s="962"/>
      <c r="HW63" s="962"/>
      <c r="HX63" s="962"/>
      <c r="HY63" s="962"/>
      <c r="HZ63" s="962"/>
      <c r="IA63" s="962"/>
      <c r="IB63" s="962"/>
      <c r="IC63" s="962"/>
      <c r="ID63" s="962"/>
      <c r="IE63" s="962"/>
      <c r="IF63" s="962"/>
      <c r="IG63" s="962"/>
      <c r="IH63" s="962"/>
      <c r="II63" s="962"/>
      <c r="IJ63" s="962"/>
      <c r="IK63" s="962"/>
      <c r="IL63" s="962"/>
      <c r="IM63" s="962"/>
      <c r="IN63" s="962"/>
      <c r="IO63" s="962"/>
      <c r="IP63" s="962"/>
      <c r="IQ63" s="962"/>
      <c r="IR63" s="962"/>
      <c r="IS63" s="962"/>
      <c r="IT63" s="962"/>
      <c r="IU63" s="962"/>
      <c r="IV63" s="962"/>
    </row>
    <row r="64" spans="1:256" s="1047" customFormat="1">
      <c r="A64" s="1005"/>
      <c r="B64" s="988"/>
      <c r="C64" s="959"/>
      <c r="D64" s="1118"/>
      <c r="E64" s="961"/>
      <c r="F64" s="961"/>
      <c r="G64" s="962"/>
      <c r="H64" s="962"/>
      <c r="I64" s="962"/>
      <c r="J64" s="964"/>
      <c r="K64" s="962"/>
      <c r="L64" s="962"/>
      <c r="M64" s="964"/>
      <c r="N64" s="962"/>
      <c r="O64" s="962"/>
      <c r="P64" s="962"/>
      <c r="Q64" s="962"/>
      <c r="R64" s="962"/>
      <c r="S64" s="962"/>
      <c r="T64" s="962"/>
      <c r="U64" s="962"/>
      <c r="V64" s="962"/>
      <c r="W64" s="962"/>
      <c r="X64" s="962"/>
      <c r="Y64" s="962"/>
      <c r="Z64" s="962"/>
      <c r="AA64" s="962"/>
      <c r="AB64" s="962"/>
      <c r="AC64" s="962"/>
      <c r="AD64" s="962"/>
      <c r="AE64" s="962"/>
      <c r="AF64" s="962"/>
      <c r="AG64" s="962"/>
      <c r="AH64" s="962"/>
      <c r="AI64" s="962"/>
      <c r="AJ64" s="962"/>
      <c r="AK64" s="962"/>
      <c r="AL64" s="962"/>
      <c r="AM64" s="962"/>
      <c r="AN64" s="962"/>
      <c r="AO64" s="962"/>
      <c r="AP64" s="962"/>
      <c r="AQ64" s="962"/>
      <c r="AR64" s="962"/>
      <c r="AS64" s="962"/>
      <c r="AT64" s="962"/>
      <c r="AU64" s="962"/>
      <c r="AV64" s="962"/>
      <c r="AW64" s="962"/>
      <c r="AX64" s="962"/>
      <c r="AY64" s="962"/>
      <c r="AZ64" s="962"/>
      <c r="BA64" s="962"/>
      <c r="BB64" s="962"/>
      <c r="BC64" s="962"/>
      <c r="BD64" s="962"/>
      <c r="BE64" s="962"/>
      <c r="BF64" s="962"/>
      <c r="BG64" s="962"/>
      <c r="BH64" s="962"/>
      <c r="BI64" s="962"/>
      <c r="BJ64" s="962"/>
      <c r="BK64" s="962"/>
      <c r="BL64" s="962"/>
      <c r="BM64" s="962"/>
      <c r="BN64" s="962"/>
      <c r="BO64" s="962"/>
      <c r="BP64" s="962"/>
      <c r="BQ64" s="962"/>
      <c r="BR64" s="962"/>
      <c r="BS64" s="962"/>
      <c r="BT64" s="962"/>
      <c r="BU64" s="962"/>
      <c r="BV64" s="962"/>
      <c r="BW64" s="962"/>
      <c r="BX64" s="962"/>
      <c r="BY64" s="962"/>
      <c r="BZ64" s="962"/>
      <c r="CA64" s="962"/>
      <c r="CB64" s="962"/>
      <c r="CC64" s="962"/>
      <c r="CD64" s="962"/>
      <c r="CE64" s="962"/>
      <c r="CF64" s="962"/>
      <c r="CG64" s="962"/>
      <c r="CH64" s="962"/>
      <c r="CI64" s="962"/>
      <c r="CJ64" s="962"/>
      <c r="CK64" s="962"/>
      <c r="CL64" s="962"/>
      <c r="CM64" s="962"/>
      <c r="CN64" s="962"/>
      <c r="CO64" s="962"/>
      <c r="CP64" s="962"/>
      <c r="CQ64" s="962"/>
      <c r="CR64" s="962"/>
      <c r="CS64" s="962"/>
      <c r="CT64" s="962"/>
      <c r="CU64" s="962"/>
      <c r="CV64" s="962"/>
      <c r="CW64" s="962"/>
      <c r="CX64" s="962"/>
      <c r="CY64" s="962"/>
      <c r="CZ64" s="962"/>
      <c r="DA64" s="962"/>
      <c r="DB64" s="962"/>
      <c r="DC64" s="962"/>
      <c r="DD64" s="962"/>
      <c r="DE64" s="962"/>
      <c r="DF64" s="962"/>
      <c r="DG64" s="962"/>
      <c r="DH64" s="962"/>
      <c r="DI64" s="962"/>
      <c r="DJ64" s="962"/>
      <c r="DK64" s="962"/>
      <c r="DL64" s="962"/>
      <c r="DM64" s="962"/>
      <c r="DN64" s="962"/>
      <c r="DO64" s="962"/>
      <c r="DP64" s="962"/>
      <c r="DQ64" s="962"/>
      <c r="DR64" s="962"/>
      <c r="DS64" s="962"/>
      <c r="DT64" s="962"/>
      <c r="DU64" s="962"/>
      <c r="DV64" s="962"/>
      <c r="DW64" s="962"/>
      <c r="DX64" s="962"/>
      <c r="DY64" s="962"/>
      <c r="DZ64" s="962"/>
      <c r="EA64" s="962"/>
      <c r="EB64" s="962"/>
      <c r="EC64" s="962"/>
      <c r="ED64" s="962"/>
      <c r="EE64" s="962"/>
      <c r="EF64" s="962"/>
      <c r="EG64" s="962"/>
      <c r="EH64" s="962"/>
      <c r="EI64" s="962"/>
      <c r="EJ64" s="962"/>
      <c r="EK64" s="962"/>
      <c r="EL64" s="962"/>
      <c r="EM64" s="962"/>
      <c r="EN64" s="962"/>
      <c r="EO64" s="962"/>
      <c r="EP64" s="962"/>
      <c r="EQ64" s="962"/>
      <c r="ER64" s="962"/>
      <c r="ES64" s="962"/>
      <c r="ET64" s="962"/>
      <c r="EU64" s="962"/>
      <c r="EV64" s="962"/>
      <c r="EW64" s="962"/>
      <c r="EX64" s="962"/>
      <c r="EY64" s="962"/>
      <c r="EZ64" s="962"/>
      <c r="FA64" s="962"/>
      <c r="FB64" s="962"/>
      <c r="FC64" s="962"/>
      <c r="FD64" s="962"/>
      <c r="FE64" s="962"/>
      <c r="FF64" s="962"/>
      <c r="FG64" s="962"/>
      <c r="FH64" s="962"/>
      <c r="FI64" s="962"/>
      <c r="FJ64" s="962"/>
      <c r="FK64" s="962"/>
      <c r="FL64" s="962"/>
      <c r="FM64" s="962"/>
      <c r="FN64" s="962"/>
      <c r="FO64" s="962"/>
      <c r="FP64" s="962"/>
      <c r="FQ64" s="962"/>
      <c r="FR64" s="962"/>
      <c r="FS64" s="962"/>
      <c r="FT64" s="962"/>
      <c r="FU64" s="962"/>
      <c r="FV64" s="962"/>
      <c r="FW64" s="962"/>
      <c r="FX64" s="962"/>
      <c r="FY64" s="962"/>
      <c r="FZ64" s="962"/>
      <c r="GA64" s="962"/>
      <c r="GB64" s="962"/>
      <c r="GC64" s="962"/>
      <c r="GD64" s="962"/>
      <c r="GE64" s="962"/>
      <c r="GF64" s="962"/>
      <c r="GG64" s="962"/>
      <c r="GH64" s="962"/>
      <c r="GI64" s="962"/>
      <c r="GJ64" s="962"/>
      <c r="GK64" s="962"/>
      <c r="GL64" s="962"/>
      <c r="GM64" s="962"/>
      <c r="GN64" s="962"/>
      <c r="GO64" s="962"/>
      <c r="GP64" s="962"/>
      <c r="GQ64" s="962"/>
      <c r="GR64" s="962"/>
      <c r="GS64" s="962"/>
      <c r="GT64" s="962"/>
      <c r="GU64" s="962"/>
      <c r="GV64" s="962"/>
      <c r="GW64" s="962"/>
      <c r="GX64" s="962"/>
      <c r="GY64" s="962"/>
      <c r="GZ64" s="962"/>
      <c r="HA64" s="962"/>
      <c r="HB64" s="962"/>
      <c r="HC64" s="962"/>
      <c r="HD64" s="962"/>
      <c r="HE64" s="962"/>
      <c r="HF64" s="962"/>
      <c r="HG64" s="962"/>
      <c r="HH64" s="962"/>
      <c r="HI64" s="962"/>
      <c r="HJ64" s="962"/>
      <c r="HK64" s="962"/>
      <c r="HL64" s="962"/>
      <c r="HM64" s="962"/>
      <c r="HN64" s="962"/>
      <c r="HO64" s="962"/>
      <c r="HP64" s="962"/>
      <c r="HQ64" s="962"/>
      <c r="HR64" s="962"/>
      <c r="HS64" s="962"/>
      <c r="HT64" s="962"/>
      <c r="HU64" s="962"/>
      <c r="HV64" s="962"/>
      <c r="HW64" s="962"/>
      <c r="HX64" s="962"/>
      <c r="HY64" s="962"/>
      <c r="HZ64" s="962"/>
      <c r="IA64" s="962"/>
      <c r="IB64" s="962"/>
      <c r="IC64" s="962"/>
      <c r="ID64" s="962"/>
      <c r="IE64" s="962"/>
      <c r="IF64" s="962"/>
      <c r="IG64" s="962"/>
      <c r="IH64" s="962"/>
      <c r="II64" s="962"/>
      <c r="IJ64" s="962"/>
      <c r="IK64" s="962"/>
      <c r="IL64" s="962"/>
      <c r="IM64" s="962"/>
      <c r="IN64" s="962"/>
      <c r="IO64" s="962"/>
      <c r="IP64" s="962"/>
      <c r="IQ64" s="962"/>
      <c r="IR64" s="962"/>
      <c r="IS64" s="962"/>
      <c r="IT64" s="962"/>
      <c r="IU64" s="962"/>
      <c r="IV64" s="962"/>
    </row>
    <row r="65" spans="1:256" s="1047" customFormat="1">
      <c r="A65" s="1005"/>
      <c r="B65" s="988"/>
      <c r="C65" s="959"/>
      <c r="D65" s="1118"/>
      <c r="E65" s="961"/>
      <c r="F65" s="961"/>
      <c r="G65" s="962"/>
      <c r="H65" s="962"/>
      <c r="I65" s="962"/>
      <c r="J65" s="964"/>
      <c r="K65" s="962"/>
      <c r="L65" s="962"/>
      <c r="M65" s="964"/>
      <c r="N65" s="962"/>
      <c r="O65" s="962"/>
      <c r="P65" s="962"/>
      <c r="Q65" s="962"/>
      <c r="R65" s="962"/>
      <c r="S65" s="962"/>
      <c r="T65" s="962"/>
      <c r="U65" s="962"/>
      <c r="V65" s="962"/>
      <c r="W65" s="962"/>
      <c r="X65" s="962"/>
      <c r="Y65" s="962"/>
      <c r="Z65" s="962"/>
      <c r="AA65" s="962"/>
      <c r="AB65" s="962"/>
      <c r="AC65" s="962"/>
      <c r="AD65" s="962"/>
      <c r="AE65" s="962"/>
      <c r="AF65" s="962"/>
      <c r="AG65" s="962"/>
      <c r="AH65" s="962"/>
      <c r="AI65" s="962"/>
      <c r="AJ65" s="962"/>
      <c r="AK65" s="962"/>
      <c r="AL65" s="962"/>
      <c r="AM65" s="962"/>
      <c r="AN65" s="962"/>
      <c r="AO65" s="962"/>
      <c r="AP65" s="962"/>
      <c r="AQ65" s="962"/>
      <c r="AR65" s="962"/>
      <c r="AS65" s="962"/>
      <c r="AT65" s="962"/>
      <c r="AU65" s="962"/>
      <c r="AV65" s="962"/>
      <c r="AW65" s="962"/>
      <c r="AX65" s="962"/>
      <c r="AY65" s="962"/>
      <c r="AZ65" s="962"/>
      <c r="BA65" s="962"/>
      <c r="BB65" s="962"/>
      <c r="BC65" s="962"/>
      <c r="BD65" s="962"/>
      <c r="BE65" s="962"/>
      <c r="BF65" s="962"/>
      <c r="BG65" s="962"/>
      <c r="BH65" s="962"/>
      <c r="BI65" s="962"/>
      <c r="BJ65" s="962"/>
      <c r="BK65" s="962"/>
      <c r="BL65" s="962"/>
      <c r="BM65" s="962"/>
      <c r="BN65" s="962"/>
      <c r="BO65" s="962"/>
      <c r="BP65" s="962"/>
      <c r="BQ65" s="962"/>
      <c r="BR65" s="962"/>
      <c r="BS65" s="962"/>
      <c r="BT65" s="962"/>
      <c r="BU65" s="962"/>
      <c r="BV65" s="962"/>
      <c r="BW65" s="962"/>
      <c r="BX65" s="962"/>
      <c r="BY65" s="962"/>
      <c r="BZ65" s="962"/>
      <c r="CA65" s="962"/>
      <c r="CB65" s="962"/>
      <c r="CC65" s="962"/>
      <c r="CD65" s="962"/>
      <c r="CE65" s="962"/>
      <c r="CF65" s="962"/>
      <c r="CG65" s="962"/>
      <c r="CH65" s="962"/>
      <c r="CI65" s="962"/>
      <c r="CJ65" s="962"/>
      <c r="CK65" s="962"/>
      <c r="CL65" s="962"/>
      <c r="CM65" s="962"/>
      <c r="CN65" s="962"/>
      <c r="CO65" s="962"/>
      <c r="CP65" s="962"/>
      <c r="CQ65" s="962"/>
      <c r="CR65" s="962"/>
      <c r="CS65" s="962"/>
      <c r="CT65" s="962"/>
      <c r="CU65" s="962"/>
      <c r="CV65" s="962"/>
      <c r="CW65" s="962"/>
      <c r="CX65" s="962"/>
      <c r="CY65" s="962"/>
      <c r="CZ65" s="962"/>
      <c r="DA65" s="962"/>
      <c r="DB65" s="962"/>
      <c r="DC65" s="962"/>
      <c r="DD65" s="962"/>
      <c r="DE65" s="962"/>
      <c r="DF65" s="962"/>
      <c r="DG65" s="962"/>
      <c r="DH65" s="962"/>
      <c r="DI65" s="962"/>
      <c r="DJ65" s="962"/>
      <c r="DK65" s="962"/>
      <c r="DL65" s="962"/>
      <c r="DM65" s="962"/>
      <c r="DN65" s="962"/>
      <c r="DO65" s="962"/>
      <c r="DP65" s="962"/>
      <c r="DQ65" s="962"/>
      <c r="DR65" s="962"/>
      <c r="DS65" s="962"/>
      <c r="DT65" s="962"/>
      <c r="DU65" s="962"/>
      <c r="DV65" s="962"/>
      <c r="DW65" s="962"/>
      <c r="DX65" s="962"/>
      <c r="DY65" s="962"/>
      <c r="DZ65" s="962"/>
      <c r="EA65" s="962"/>
      <c r="EB65" s="962"/>
      <c r="EC65" s="962"/>
      <c r="ED65" s="962"/>
      <c r="EE65" s="962"/>
      <c r="EF65" s="962"/>
      <c r="EG65" s="962"/>
      <c r="EH65" s="962"/>
      <c r="EI65" s="962"/>
      <c r="EJ65" s="962"/>
      <c r="EK65" s="962"/>
      <c r="EL65" s="962"/>
      <c r="EM65" s="962"/>
      <c r="EN65" s="962"/>
      <c r="EO65" s="962"/>
      <c r="EP65" s="962"/>
      <c r="EQ65" s="962"/>
      <c r="ER65" s="962"/>
      <c r="ES65" s="962"/>
      <c r="ET65" s="962"/>
      <c r="EU65" s="962"/>
      <c r="EV65" s="962"/>
      <c r="EW65" s="962"/>
      <c r="EX65" s="962"/>
      <c r="EY65" s="962"/>
      <c r="EZ65" s="962"/>
      <c r="FA65" s="962"/>
      <c r="FB65" s="962"/>
      <c r="FC65" s="962"/>
      <c r="FD65" s="962"/>
      <c r="FE65" s="962"/>
      <c r="FF65" s="962"/>
      <c r="FG65" s="962"/>
      <c r="FH65" s="962"/>
      <c r="FI65" s="962"/>
      <c r="FJ65" s="962"/>
      <c r="FK65" s="962"/>
      <c r="FL65" s="962"/>
      <c r="FM65" s="962"/>
      <c r="FN65" s="962"/>
      <c r="FO65" s="962"/>
      <c r="FP65" s="962"/>
      <c r="FQ65" s="962"/>
      <c r="FR65" s="962"/>
      <c r="FS65" s="962"/>
      <c r="FT65" s="962"/>
      <c r="FU65" s="962"/>
      <c r="FV65" s="962"/>
      <c r="FW65" s="962"/>
      <c r="FX65" s="962"/>
      <c r="FY65" s="962"/>
      <c r="FZ65" s="962"/>
      <c r="GA65" s="962"/>
      <c r="GB65" s="962"/>
      <c r="GC65" s="962"/>
      <c r="GD65" s="962"/>
      <c r="GE65" s="962"/>
      <c r="GF65" s="962"/>
      <c r="GG65" s="962"/>
      <c r="GH65" s="962"/>
      <c r="GI65" s="962"/>
      <c r="GJ65" s="962"/>
      <c r="GK65" s="962"/>
      <c r="GL65" s="962"/>
      <c r="GM65" s="962"/>
      <c r="GN65" s="962"/>
      <c r="GO65" s="962"/>
      <c r="GP65" s="962"/>
      <c r="GQ65" s="962"/>
      <c r="GR65" s="962"/>
      <c r="GS65" s="962"/>
      <c r="GT65" s="962"/>
      <c r="GU65" s="962"/>
      <c r="GV65" s="962"/>
      <c r="GW65" s="962"/>
      <c r="GX65" s="962"/>
      <c r="GY65" s="962"/>
      <c r="GZ65" s="962"/>
      <c r="HA65" s="962"/>
      <c r="HB65" s="962"/>
      <c r="HC65" s="962"/>
      <c r="HD65" s="962"/>
      <c r="HE65" s="962"/>
      <c r="HF65" s="962"/>
      <c r="HG65" s="962"/>
      <c r="HH65" s="962"/>
      <c r="HI65" s="962"/>
      <c r="HJ65" s="962"/>
      <c r="HK65" s="962"/>
      <c r="HL65" s="962"/>
      <c r="HM65" s="962"/>
      <c r="HN65" s="962"/>
      <c r="HO65" s="962"/>
      <c r="HP65" s="962"/>
      <c r="HQ65" s="962"/>
      <c r="HR65" s="962"/>
      <c r="HS65" s="962"/>
      <c r="HT65" s="962"/>
      <c r="HU65" s="962"/>
      <c r="HV65" s="962"/>
      <c r="HW65" s="962"/>
      <c r="HX65" s="962"/>
      <c r="HY65" s="962"/>
      <c r="HZ65" s="962"/>
      <c r="IA65" s="962"/>
      <c r="IB65" s="962"/>
      <c r="IC65" s="962"/>
      <c r="ID65" s="962"/>
      <c r="IE65" s="962"/>
      <c r="IF65" s="962"/>
      <c r="IG65" s="962"/>
      <c r="IH65" s="962"/>
      <c r="II65" s="962"/>
      <c r="IJ65" s="962"/>
      <c r="IK65" s="962"/>
      <c r="IL65" s="962"/>
      <c r="IM65" s="962"/>
      <c r="IN65" s="962"/>
      <c r="IO65" s="962"/>
      <c r="IP65" s="962"/>
      <c r="IQ65" s="962"/>
      <c r="IR65" s="962"/>
      <c r="IS65" s="962"/>
      <c r="IT65" s="962"/>
      <c r="IU65" s="962"/>
      <c r="IV65" s="962"/>
    </row>
    <row r="66" spans="1:256" s="1047" customFormat="1">
      <c r="B66" s="988"/>
      <c r="C66" s="959"/>
      <c r="D66" s="1118"/>
      <c r="E66" s="961"/>
      <c r="F66" s="961"/>
      <c r="G66" s="962"/>
      <c r="H66" s="962"/>
      <c r="I66" s="962"/>
      <c r="J66" s="964"/>
      <c r="K66" s="962"/>
      <c r="L66" s="962"/>
      <c r="M66" s="964"/>
      <c r="N66" s="962"/>
      <c r="O66" s="962"/>
      <c r="P66" s="962"/>
      <c r="Q66" s="962"/>
      <c r="R66" s="962"/>
      <c r="S66" s="962"/>
      <c r="T66" s="962"/>
      <c r="U66" s="962"/>
      <c r="V66" s="962"/>
      <c r="W66" s="962"/>
      <c r="X66" s="962"/>
      <c r="Y66" s="962"/>
      <c r="Z66" s="962"/>
      <c r="AA66" s="962"/>
      <c r="AB66" s="962"/>
      <c r="AC66" s="962"/>
      <c r="AD66" s="962"/>
      <c r="AE66" s="962"/>
      <c r="AF66" s="962"/>
      <c r="AG66" s="962"/>
      <c r="AH66" s="962"/>
      <c r="AI66" s="962"/>
      <c r="AJ66" s="962"/>
      <c r="AK66" s="962"/>
      <c r="AL66" s="962"/>
      <c r="AM66" s="962"/>
      <c r="AN66" s="962"/>
      <c r="AO66" s="962"/>
      <c r="AP66" s="962"/>
      <c r="AQ66" s="962"/>
      <c r="AR66" s="962"/>
      <c r="AS66" s="962"/>
      <c r="AT66" s="962"/>
      <c r="AU66" s="962"/>
      <c r="AV66" s="962"/>
      <c r="AW66" s="962"/>
      <c r="AX66" s="962"/>
      <c r="AY66" s="962"/>
      <c r="AZ66" s="962"/>
      <c r="BA66" s="962"/>
      <c r="BB66" s="962"/>
      <c r="BC66" s="962"/>
      <c r="BD66" s="962"/>
      <c r="BE66" s="962"/>
      <c r="BF66" s="962"/>
      <c r="BG66" s="962"/>
      <c r="BH66" s="962"/>
      <c r="BI66" s="962"/>
      <c r="BJ66" s="962"/>
      <c r="BK66" s="962"/>
      <c r="BL66" s="962"/>
      <c r="BM66" s="962"/>
      <c r="BN66" s="962"/>
      <c r="BO66" s="962"/>
      <c r="BP66" s="962"/>
      <c r="BQ66" s="962"/>
      <c r="BR66" s="962"/>
      <c r="BS66" s="962"/>
      <c r="BT66" s="962"/>
      <c r="BU66" s="962"/>
      <c r="BV66" s="962"/>
      <c r="BW66" s="962"/>
      <c r="BX66" s="962"/>
      <c r="BY66" s="962"/>
      <c r="BZ66" s="962"/>
      <c r="CA66" s="962"/>
      <c r="CB66" s="962"/>
      <c r="CC66" s="962"/>
      <c r="CD66" s="962"/>
      <c r="CE66" s="962"/>
      <c r="CF66" s="962"/>
      <c r="CG66" s="962"/>
      <c r="CH66" s="962"/>
      <c r="CI66" s="962"/>
      <c r="CJ66" s="962"/>
      <c r="CK66" s="962"/>
      <c r="CL66" s="962"/>
      <c r="CM66" s="962"/>
      <c r="CN66" s="962"/>
      <c r="CO66" s="962"/>
      <c r="CP66" s="962"/>
      <c r="CQ66" s="962"/>
      <c r="CR66" s="962"/>
      <c r="CS66" s="962"/>
      <c r="CT66" s="962"/>
      <c r="CU66" s="962"/>
      <c r="CV66" s="962"/>
      <c r="CW66" s="962"/>
      <c r="CX66" s="962"/>
      <c r="CY66" s="962"/>
      <c r="CZ66" s="962"/>
      <c r="DA66" s="962"/>
      <c r="DB66" s="962"/>
      <c r="DC66" s="962"/>
      <c r="DD66" s="962"/>
      <c r="DE66" s="962"/>
      <c r="DF66" s="962"/>
      <c r="DG66" s="962"/>
      <c r="DH66" s="962"/>
      <c r="DI66" s="962"/>
      <c r="DJ66" s="962"/>
      <c r="DK66" s="962"/>
      <c r="DL66" s="962"/>
      <c r="DM66" s="962"/>
      <c r="DN66" s="962"/>
      <c r="DO66" s="962"/>
      <c r="DP66" s="962"/>
      <c r="DQ66" s="962"/>
      <c r="DR66" s="962"/>
      <c r="DS66" s="962"/>
      <c r="DT66" s="962"/>
      <c r="DU66" s="962"/>
      <c r="DV66" s="962"/>
      <c r="DW66" s="962"/>
      <c r="DX66" s="962"/>
      <c r="DY66" s="962"/>
      <c r="DZ66" s="962"/>
      <c r="EA66" s="962"/>
      <c r="EB66" s="962"/>
      <c r="EC66" s="962"/>
      <c r="ED66" s="962"/>
      <c r="EE66" s="962"/>
      <c r="EF66" s="962"/>
      <c r="EG66" s="962"/>
      <c r="EH66" s="962"/>
      <c r="EI66" s="962"/>
      <c r="EJ66" s="962"/>
      <c r="EK66" s="962"/>
      <c r="EL66" s="962"/>
      <c r="EM66" s="962"/>
      <c r="EN66" s="962"/>
      <c r="EO66" s="962"/>
      <c r="EP66" s="962"/>
      <c r="EQ66" s="962"/>
      <c r="ER66" s="962"/>
      <c r="ES66" s="962"/>
      <c r="ET66" s="962"/>
      <c r="EU66" s="962"/>
      <c r="EV66" s="962"/>
      <c r="EW66" s="962"/>
      <c r="EX66" s="962"/>
      <c r="EY66" s="962"/>
      <c r="EZ66" s="962"/>
      <c r="FA66" s="962"/>
      <c r="FB66" s="962"/>
      <c r="FC66" s="962"/>
      <c r="FD66" s="962"/>
      <c r="FE66" s="962"/>
      <c r="FF66" s="962"/>
      <c r="FG66" s="962"/>
      <c r="FH66" s="962"/>
      <c r="FI66" s="962"/>
      <c r="FJ66" s="962"/>
      <c r="FK66" s="962"/>
      <c r="FL66" s="962"/>
      <c r="FM66" s="962"/>
      <c r="FN66" s="962"/>
      <c r="FO66" s="962"/>
      <c r="FP66" s="962"/>
      <c r="FQ66" s="962"/>
      <c r="FR66" s="962"/>
      <c r="FS66" s="962"/>
      <c r="FT66" s="962"/>
      <c r="FU66" s="962"/>
      <c r="FV66" s="962"/>
      <c r="FW66" s="962"/>
      <c r="FX66" s="962"/>
      <c r="FY66" s="962"/>
      <c r="FZ66" s="962"/>
      <c r="GA66" s="962"/>
      <c r="GB66" s="962"/>
      <c r="GC66" s="962"/>
      <c r="GD66" s="962"/>
      <c r="GE66" s="962"/>
      <c r="GF66" s="962"/>
      <c r="GG66" s="962"/>
      <c r="GH66" s="962"/>
      <c r="GI66" s="962"/>
      <c r="GJ66" s="962"/>
      <c r="GK66" s="962"/>
      <c r="GL66" s="962"/>
      <c r="GM66" s="962"/>
      <c r="GN66" s="962"/>
      <c r="GO66" s="962"/>
      <c r="GP66" s="962"/>
      <c r="GQ66" s="962"/>
      <c r="GR66" s="962"/>
      <c r="GS66" s="962"/>
      <c r="GT66" s="962"/>
      <c r="GU66" s="962"/>
      <c r="GV66" s="962"/>
      <c r="GW66" s="962"/>
      <c r="GX66" s="962"/>
      <c r="GY66" s="962"/>
      <c r="GZ66" s="962"/>
      <c r="HA66" s="962"/>
      <c r="HB66" s="962"/>
      <c r="HC66" s="962"/>
      <c r="HD66" s="962"/>
      <c r="HE66" s="962"/>
      <c r="HF66" s="962"/>
      <c r="HG66" s="962"/>
      <c r="HH66" s="962"/>
      <c r="HI66" s="962"/>
      <c r="HJ66" s="962"/>
      <c r="HK66" s="962"/>
      <c r="HL66" s="962"/>
      <c r="HM66" s="962"/>
      <c r="HN66" s="962"/>
      <c r="HO66" s="962"/>
      <c r="HP66" s="962"/>
      <c r="HQ66" s="962"/>
      <c r="HR66" s="962"/>
      <c r="HS66" s="962"/>
      <c r="HT66" s="962"/>
      <c r="HU66" s="962"/>
      <c r="HV66" s="962"/>
      <c r="HW66" s="962"/>
      <c r="HX66" s="962"/>
      <c r="HY66" s="962"/>
      <c r="HZ66" s="962"/>
      <c r="IA66" s="962"/>
      <c r="IB66" s="962"/>
      <c r="IC66" s="962"/>
      <c r="ID66" s="962"/>
      <c r="IE66" s="962"/>
      <c r="IF66" s="962"/>
      <c r="IG66" s="962"/>
      <c r="IH66" s="962"/>
      <c r="II66" s="962"/>
      <c r="IJ66" s="962"/>
      <c r="IK66" s="962"/>
      <c r="IL66" s="962"/>
      <c r="IM66" s="962"/>
      <c r="IN66" s="962"/>
      <c r="IO66" s="962"/>
      <c r="IP66" s="962"/>
      <c r="IQ66" s="962"/>
      <c r="IR66" s="962"/>
      <c r="IS66" s="962"/>
      <c r="IT66" s="962"/>
      <c r="IU66" s="962"/>
      <c r="IV66" s="962"/>
    </row>
    <row r="67" spans="1:256" s="1047" customFormat="1">
      <c r="A67" s="1005"/>
      <c r="B67" s="988"/>
      <c r="C67" s="959"/>
      <c r="D67" s="1118"/>
      <c r="E67" s="961"/>
      <c r="F67" s="961"/>
      <c r="G67" s="962"/>
      <c r="H67" s="962"/>
      <c r="I67" s="962"/>
      <c r="J67" s="964"/>
      <c r="K67" s="962"/>
      <c r="L67" s="962"/>
      <c r="M67" s="964"/>
      <c r="N67" s="962"/>
      <c r="O67" s="962"/>
      <c r="P67" s="962"/>
      <c r="Q67" s="962"/>
      <c r="R67" s="962"/>
      <c r="S67" s="962"/>
      <c r="T67" s="962"/>
      <c r="U67" s="962"/>
      <c r="V67" s="962"/>
      <c r="W67" s="962"/>
      <c r="X67" s="962"/>
      <c r="Y67" s="962"/>
      <c r="Z67" s="962"/>
      <c r="AA67" s="962"/>
      <c r="AB67" s="962"/>
      <c r="AC67" s="962"/>
      <c r="AD67" s="962"/>
      <c r="AE67" s="962"/>
      <c r="AF67" s="962"/>
      <c r="AG67" s="962"/>
      <c r="AH67" s="962"/>
      <c r="AI67" s="962"/>
      <c r="AJ67" s="962"/>
      <c r="AK67" s="962"/>
      <c r="AL67" s="962"/>
      <c r="AM67" s="962"/>
      <c r="AN67" s="962"/>
      <c r="AO67" s="962"/>
      <c r="AP67" s="962"/>
      <c r="AQ67" s="962"/>
      <c r="AR67" s="962"/>
      <c r="AS67" s="962"/>
      <c r="AT67" s="962"/>
      <c r="AU67" s="962"/>
      <c r="AV67" s="962"/>
      <c r="AW67" s="962"/>
      <c r="AX67" s="962"/>
      <c r="AY67" s="962"/>
      <c r="AZ67" s="962"/>
      <c r="BA67" s="962"/>
      <c r="BB67" s="962"/>
      <c r="BC67" s="962"/>
      <c r="BD67" s="962"/>
      <c r="BE67" s="962"/>
      <c r="BF67" s="962"/>
      <c r="BG67" s="962"/>
      <c r="BH67" s="962"/>
      <c r="BI67" s="962"/>
      <c r="BJ67" s="962"/>
      <c r="BK67" s="962"/>
      <c r="BL67" s="962"/>
      <c r="BM67" s="962"/>
      <c r="BN67" s="962"/>
      <c r="BO67" s="962"/>
      <c r="BP67" s="962"/>
      <c r="BQ67" s="962"/>
      <c r="BR67" s="962"/>
      <c r="BS67" s="962"/>
      <c r="BT67" s="962"/>
      <c r="BU67" s="962"/>
      <c r="BV67" s="962"/>
      <c r="BW67" s="962"/>
      <c r="BX67" s="962"/>
      <c r="BY67" s="962"/>
      <c r="BZ67" s="962"/>
      <c r="CA67" s="962"/>
      <c r="CB67" s="962"/>
      <c r="CC67" s="962"/>
      <c r="CD67" s="962"/>
      <c r="CE67" s="962"/>
      <c r="CF67" s="962"/>
      <c r="CG67" s="962"/>
      <c r="CH67" s="962"/>
      <c r="CI67" s="962"/>
      <c r="CJ67" s="962"/>
      <c r="CK67" s="962"/>
      <c r="CL67" s="962"/>
      <c r="CM67" s="962"/>
      <c r="CN67" s="962"/>
      <c r="CO67" s="962"/>
      <c r="CP67" s="962"/>
      <c r="CQ67" s="962"/>
      <c r="CR67" s="962"/>
      <c r="CS67" s="962"/>
      <c r="CT67" s="962"/>
      <c r="CU67" s="962"/>
      <c r="CV67" s="962"/>
      <c r="CW67" s="962"/>
      <c r="CX67" s="962"/>
      <c r="CY67" s="962"/>
      <c r="CZ67" s="962"/>
      <c r="DA67" s="962"/>
      <c r="DB67" s="962"/>
      <c r="DC67" s="962"/>
      <c r="DD67" s="962"/>
      <c r="DE67" s="962"/>
      <c r="DF67" s="962"/>
      <c r="DG67" s="962"/>
      <c r="DH67" s="962"/>
      <c r="DI67" s="962"/>
      <c r="DJ67" s="962"/>
      <c r="DK67" s="962"/>
      <c r="DL67" s="962"/>
      <c r="DM67" s="962"/>
      <c r="DN67" s="962"/>
      <c r="DO67" s="962"/>
      <c r="DP67" s="962"/>
      <c r="DQ67" s="962"/>
      <c r="DR67" s="962"/>
      <c r="DS67" s="962"/>
      <c r="DT67" s="962"/>
      <c r="DU67" s="962"/>
      <c r="DV67" s="962"/>
      <c r="DW67" s="962"/>
      <c r="DX67" s="962"/>
      <c r="DY67" s="962"/>
      <c r="DZ67" s="962"/>
      <c r="EA67" s="962"/>
      <c r="EB67" s="962"/>
      <c r="EC67" s="962"/>
      <c r="ED67" s="962"/>
      <c r="EE67" s="962"/>
      <c r="EF67" s="962"/>
      <c r="EG67" s="962"/>
      <c r="EH67" s="962"/>
      <c r="EI67" s="962"/>
      <c r="EJ67" s="962"/>
      <c r="EK67" s="962"/>
      <c r="EL67" s="962"/>
      <c r="EM67" s="962"/>
      <c r="EN67" s="962"/>
      <c r="EO67" s="962"/>
      <c r="EP67" s="962"/>
      <c r="EQ67" s="962"/>
      <c r="ER67" s="962"/>
      <c r="ES67" s="962"/>
      <c r="ET67" s="962"/>
      <c r="EU67" s="962"/>
      <c r="EV67" s="962"/>
      <c r="EW67" s="962"/>
      <c r="EX67" s="962"/>
      <c r="EY67" s="962"/>
      <c r="EZ67" s="962"/>
      <c r="FA67" s="962"/>
      <c r="FB67" s="962"/>
      <c r="FC67" s="962"/>
      <c r="FD67" s="962"/>
      <c r="FE67" s="962"/>
      <c r="FF67" s="962"/>
      <c r="FG67" s="962"/>
      <c r="FH67" s="962"/>
      <c r="FI67" s="962"/>
      <c r="FJ67" s="962"/>
      <c r="FK67" s="962"/>
      <c r="FL67" s="962"/>
      <c r="FM67" s="962"/>
      <c r="FN67" s="962"/>
      <c r="FO67" s="962"/>
      <c r="FP67" s="962"/>
      <c r="FQ67" s="962"/>
      <c r="FR67" s="962"/>
      <c r="FS67" s="962"/>
      <c r="FT67" s="962"/>
      <c r="FU67" s="962"/>
      <c r="FV67" s="962"/>
      <c r="FW67" s="962"/>
      <c r="FX67" s="962"/>
      <c r="FY67" s="962"/>
      <c r="FZ67" s="962"/>
      <c r="GA67" s="962"/>
      <c r="GB67" s="962"/>
      <c r="GC67" s="962"/>
      <c r="GD67" s="962"/>
      <c r="GE67" s="962"/>
      <c r="GF67" s="962"/>
      <c r="GG67" s="962"/>
      <c r="GH67" s="962"/>
      <c r="GI67" s="962"/>
      <c r="GJ67" s="962"/>
      <c r="GK67" s="962"/>
      <c r="GL67" s="962"/>
      <c r="GM67" s="962"/>
      <c r="GN67" s="962"/>
      <c r="GO67" s="962"/>
      <c r="GP67" s="962"/>
      <c r="GQ67" s="962"/>
      <c r="GR67" s="962"/>
      <c r="GS67" s="962"/>
      <c r="GT67" s="962"/>
      <c r="GU67" s="962"/>
      <c r="GV67" s="962"/>
      <c r="GW67" s="962"/>
      <c r="GX67" s="962"/>
      <c r="GY67" s="962"/>
      <c r="GZ67" s="962"/>
      <c r="HA67" s="962"/>
      <c r="HB67" s="962"/>
      <c r="HC67" s="962"/>
      <c r="HD67" s="962"/>
      <c r="HE67" s="962"/>
      <c r="HF67" s="962"/>
      <c r="HG67" s="962"/>
      <c r="HH67" s="962"/>
      <c r="HI67" s="962"/>
      <c r="HJ67" s="962"/>
      <c r="HK67" s="962"/>
      <c r="HL67" s="962"/>
      <c r="HM67" s="962"/>
      <c r="HN67" s="962"/>
      <c r="HO67" s="962"/>
      <c r="HP67" s="962"/>
      <c r="HQ67" s="962"/>
      <c r="HR67" s="962"/>
      <c r="HS67" s="962"/>
      <c r="HT67" s="962"/>
      <c r="HU67" s="962"/>
      <c r="HV67" s="962"/>
      <c r="HW67" s="962"/>
      <c r="HX67" s="962"/>
      <c r="HY67" s="962"/>
      <c r="HZ67" s="962"/>
      <c r="IA67" s="962"/>
      <c r="IB67" s="962"/>
      <c r="IC67" s="962"/>
      <c r="ID67" s="962"/>
      <c r="IE67" s="962"/>
      <c r="IF67" s="962"/>
      <c r="IG67" s="962"/>
      <c r="IH67" s="962"/>
      <c r="II67" s="962"/>
      <c r="IJ67" s="962"/>
      <c r="IK67" s="962"/>
      <c r="IL67" s="962"/>
      <c r="IM67" s="962"/>
      <c r="IN67" s="962"/>
      <c r="IO67" s="962"/>
      <c r="IP67" s="962"/>
      <c r="IQ67" s="962"/>
      <c r="IR67" s="962"/>
      <c r="IS67" s="962"/>
      <c r="IT67" s="962"/>
      <c r="IU67" s="962"/>
      <c r="IV67" s="962"/>
    </row>
    <row r="68" spans="1:256" s="1047" customFormat="1">
      <c r="B68" s="988"/>
      <c r="C68" s="959"/>
      <c r="D68" s="1118"/>
      <c r="E68" s="961"/>
      <c r="F68" s="961"/>
      <c r="G68" s="962"/>
      <c r="H68" s="962"/>
      <c r="I68" s="962"/>
      <c r="J68" s="964"/>
      <c r="K68" s="962"/>
      <c r="L68" s="962"/>
      <c r="M68" s="964"/>
      <c r="N68" s="962"/>
      <c r="O68" s="962"/>
      <c r="P68" s="962"/>
      <c r="Q68" s="962"/>
      <c r="R68" s="962"/>
      <c r="S68" s="962"/>
      <c r="T68" s="962"/>
      <c r="U68" s="962"/>
      <c r="V68" s="962"/>
      <c r="W68" s="962"/>
      <c r="X68" s="962"/>
      <c r="Y68" s="962"/>
      <c r="Z68" s="962"/>
      <c r="AA68" s="962"/>
      <c r="AB68" s="962"/>
      <c r="AC68" s="962"/>
      <c r="AD68" s="962"/>
      <c r="AE68" s="962"/>
      <c r="AF68" s="962"/>
      <c r="AG68" s="962"/>
      <c r="AH68" s="962"/>
      <c r="AI68" s="962"/>
      <c r="AJ68" s="962"/>
      <c r="AK68" s="962"/>
      <c r="AL68" s="962"/>
      <c r="AM68" s="962"/>
      <c r="AN68" s="962"/>
      <c r="AO68" s="962"/>
      <c r="AP68" s="962"/>
      <c r="AQ68" s="962"/>
      <c r="AR68" s="962"/>
      <c r="AS68" s="962"/>
      <c r="AT68" s="962"/>
      <c r="AU68" s="962"/>
      <c r="AV68" s="962"/>
      <c r="AW68" s="962"/>
      <c r="AX68" s="962"/>
      <c r="AY68" s="962"/>
      <c r="AZ68" s="962"/>
      <c r="BA68" s="962"/>
      <c r="BB68" s="962"/>
      <c r="BC68" s="962"/>
      <c r="BD68" s="962"/>
      <c r="BE68" s="962"/>
      <c r="BF68" s="962"/>
      <c r="BG68" s="962"/>
      <c r="BH68" s="962"/>
      <c r="BI68" s="962"/>
      <c r="BJ68" s="962"/>
      <c r="BK68" s="962"/>
      <c r="BL68" s="962"/>
      <c r="BM68" s="962"/>
      <c r="BN68" s="962"/>
      <c r="BO68" s="962"/>
      <c r="BP68" s="962"/>
      <c r="BQ68" s="962"/>
      <c r="BR68" s="962"/>
      <c r="BS68" s="962"/>
      <c r="BT68" s="962"/>
      <c r="BU68" s="962"/>
      <c r="BV68" s="962"/>
      <c r="BW68" s="962"/>
      <c r="BX68" s="962"/>
      <c r="BY68" s="962"/>
      <c r="BZ68" s="962"/>
      <c r="CA68" s="962"/>
      <c r="CB68" s="962"/>
      <c r="CC68" s="962"/>
      <c r="CD68" s="962"/>
      <c r="CE68" s="962"/>
      <c r="CF68" s="962"/>
      <c r="CG68" s="962"/>
      <c r="CH68" s="962"/>
      <c r="CI68" s="962"/>
      <c r="CJ68" s="962"/>
      <c r="CK68" s="962"/>
      <c r="CL68" s="962"/>
      <c r="CM68" s="962"/>
      <c r="CN68" s="962"/>
      <c r="CO68" s="962"/>
      <c r="CP68" s="962"/>
      <c r="CQ68" s="962"/>
      <c r="CR68" s="962"/>
      <c r="CS68" s="962"/>
      <c r="CT68" s="962"/>
      <c r="CU68" s="962"/>
      <c r="CV68" s="962"/>
      <c r="CW68" s="962"/>
      <c r="CX68" s="962"/>
      <c r="CY68" s="962"/>
      <c r="CZ68" s="962"/>
      <c r="DA68" s="962"/>
      <c r="DB68" s="962"/>
      <c r="DC68" s="962"/>
      <c r="DD68" s="962"/>
      <c r="DE68" s="962"/>
      <c r="DF68" s="962"/>
      <c r="DG68" s="962"/>
      <c r="DH68" s="962"/>
      <c r="DI68" s="962"/>
      <c r="DJ68" s="962"/>
      <c r="DK68" s="962"/>
      <c r="DL68" s="962"/>
      <c r="DM68" s="962"/>
      <c r="DN68" s="962"/>
      <c r="DO68" s="962"/>
      <c r="DP68" s="962"/>
      <c r="DQ68" s="962"/>
      <c r="DR68" s="962"/>
      <c r="DS68" s="962"/>
      <c r="DT68" s="962"/>
      <c r="DU68" s="962"/>
      <c r="DV68" s="962"/>
      <c r="DW68" s="962"/>
      <c r="DX68" s="962"/>
      <c r="DY68" s="962"/>
      <c r="DZ68" s="962"/>
      <c r="EA68" s="962"/>
      <c r="EB68" s="962"/>
      <c r="EC68" s="962"/>
      <c r="ED68" s="962"/>
      <c r="EE68" s="962"/>
      <c r="EF68" s="962"/>
      <c r="EG68" s="962"/>
      <c r="EH68" s="962"/>
      <c r="EI68" s="962"/>
      <c r="EJ68" s="962"/>
      <c r="EK68" s="962"/>
      <c r="EL68" s="962"/>
      <c r="EM68" s="962"/>
      <c r="EN68" s="962"/>
      <c r="EO68" s="962"/>
      <c r="EP68" s="962"/>
      <c r="EQ68" s="962"/>
      <c r="ER68" s="962"/>
      <c r="ES68" s="962"/>
      <c r="ET68" s="962"/>
      <c r="EU68" s="962"/>
      <c r="EV68" s="962"/>
      <c r="EW68" s="962"/>
      <c r="EX68" s="962"/>
      <c r="EY68" s="962"/>
      <c r="EZ68" s="962"/>
      <c r="FA68" s="962"/>
      <c r="FB68" s="962"/>
      <c r="FC68" s="962"/>
      <c r="FD68" s="962"/>
      <c r="FE68" s="962"/>
      <c r="FF68" s="962"/>
      <c r="FG68" s="962"/>
      <c r="FH68" s="962"/>
      <c r="FI68" s="962"/>
      <c r="FJ68" s="962"/>
      <c r="FK68" s="962"/>
      <c r="FL68" s="962"/>
      <c r="FM68" s="962"/>
      <c r="FN68" s="962"/>
      <c r="FO68" s="962"/>
      <c r="FP68" s="962"/>
      <c r="FQ68" s="962"/>
      <c r="FR68" s="962"/>
      <c r="FS68" s="962"/>
      <c r="FT68" s="962"/>
      <c r="FU68" s="962"/>
      <c r="FV68" s="962"/>
      <c r="FW68" s="962"/>
      <c r="FX68" s="962"/>
      <c r="FY68" s="962"/>
      <c r="FZ68" s="962"/>
      <c r="GA68" s="962"/>
      <c r="GB68" s="962"/>
      <c r="GC68" s="962"/>
      <c r="GD68" s="962"/>
      <c r="GE68" s="962"/>
      <c r="GF68" s="962"/>
      <c r="GG68" s="962"/>
      <c r="GH68" s="962"/>
      <c r="GI68" s="962"/>
      <c r="GJ68" s="962"/>
      <c r="GK68" s="962"/>
      <c r="GL68" s="962"/>
      <c r="GM68" s="962"/>
      <c r="GN68" s="962"/>
      <c r="GO68" s="962"/>
      <c r="GP68" s="962"/>
      <c r="GQ68" s="962"/>
      <c r="GR68" s="962"/>
      <c r="GS68" s="962"/>
      <c r="GT68" s="962"/>
      <c r="GU68" s="962"/>
      <c r="GV68" s="962"/>
      <c r="GW68" s="962"/>
      <c r="GX68" s="962"/>
      <c r="GY68" s="962"/>
      <c r="GZ68" s="962"/>
      <c r="HA68" s="962"/>
      <c r="HB68" s="962"/>
      <c r="HC68" s="962"/>
      <c r="HD68" s="962"/>
      <c r="HE68" s="962"/>
      <c r="HF68" s="962"/>
      <c r="HG68" s="962"/>
      <c r="HH68" s="962"/>
      <c r="HI68" s="962"/>
      <c r="HJ68" s="962"/>
      <c r="HK68" s="962"/>
      <c r="HL68" s="962"/>
      <c r="HM68" s="962"/>
      <c r="HN68" s="962"/>
      <c r="HO68" s="962"/>
      <c r="HP68" s="962"/>
      <c r="HQ68" s="962"/>
      <c r="HR68" s="962"/>
      <c r="HS68" s="962"/>
      <c r="HT68" s="962"/>
      <c r="HU68" s="962"/>
      <c r="HV68" s="962"/>
      <c r="HW68" s="962"/>
      <c r="HX68" s="962"/>
      <c r="HY68" s="962"/>
      <c r="HZ68" s="962"/>
      <c r="IA68" s="962"/>
      <c r="IB68" s="962"/>
      <c r="IC68" s="962"/>
      <c r="ID68" s="962"/>
      <c r="IE68" s="962"/>
      <c r="IF68" s="962"/>
      <c r="IG68" s="962"/>
      <c r="IH68" s="962"/>
      <c r="II68" s="962"/>
      <c r="IJ68" s="962"/>
      <c r="IK68" s="962"/>
      <c r="IL68" s="962"/>
      <c r="IM68" s="962"/>
      <c r="IN68" s="962"/>
      <c r="IO68" s="962"/>
      <c r="IP68" s="962"/>
      <c r="IQ68" s="962"/>
      <c r="IR68" s="962"/>
      <c r="IS68" s="962"/>
      <c r="IT68" s="962"/>
      <c r="IU68" s="962"/>
      <c r="IV68" s="962"/>
    </row>
    <row r="69" spans="1:256" s="1047" customFormat="1">
      <c r="A69" s="1005"/>
      <c r="B69" s="988"/>
      <c r="C69" s="959"/>
      <c r="D69" s="1118"/>
      <c r="E69" s="961"/>
      <c r="F69" s="961"/>
      <c r="G69" s="962"/>
      <c r="H69" s="962"/>
      <c r="I69" s="962"/>
      <c r="J69" s="964"/>
      <c r="K69" s="962"/>
      <c r="L69" s="962"/>
      <c r="M69" s="964"/>
      <c r="N69" s="962"/>
      <c r="O69" s="962"/>
      <c r="P69" s="962"/>
      <c r="Q69" s="962"/>
      <c r="R69" s="962"/>
      <c r="S69" s="962"/>
      <c r="T69" s="962"/>
      <c r="U69" s="962"/>
      <c r="V69" s="962"/>
      <c r="W69" s="962"/>
      <c r="X69" s="962"/>
      <c r="Y69" s="962"/>
      <c r="Z69" s="962"/>
      <c r="AA69" s="962"/>
      <c r="AB69" s="962"/>
      <c r="AC69" s="962"/>
      <c r="AD69" s="962"/>
      <c r="AE69" s="962"/>
      <c r="AF69" s="962"/>
      <c r="AG69" s="962"/>
      <c r="AH69" s="962"/>
      <c r="AI69" s="962"/>
      <c r="AJ69" s="962"/>
      <c r="AK69" s="962"/>
      <c r="AL69" s="962"/>
      <c r="AM69" s="962"/>
      <c r="AN69" s="962"/>
      <c r="AO69" s="962"/>
      <c r="AP69" s="962"/>
      <c r="AQ69" s="962"/>
      <c r="AR69" s="962"/>
      <c r="AS69" s="962"/>
      <c r="AT69" s="962"/>
      <c r="AU69" s="962"/>
      <c r="AV69" s="962"/>
      <c r="AW69" s="962"/>
      <c r="AX69" s="962"/>
      <c r="AY69" s="962"/>
      <c r="AZ69" s="962"/>
      <c r="BA69" s="962"/>
      <c r="BB69" s="962"/>
      <c r="BC69" s="962"/>
      <c r="BD69" s="962"/>
      <c r="BE69" s="962"/>
      <c r="BF69" s="962"/>
      <c r="BG69" s="962"/>
      <c r="BH69" s="962"/>
      <c r="BI69" s="962"/>
      <c r="BJ69" s="962"/>
      <c r="BK69" s="962"/>
      <c r="BL69" s="962"/>
      <c r="BM69" s="962"/>
      <c r="BN69" s="962"/>
      <c r="BO69" s="962"/>
      <c r="BP69" s="962"/>
      <c r="BQ69" s="962"/>
      <c r="BR69" s="962"/>
      <c r="BS69" s="962"/>
      <c r="BT69" s="962"/>
      <c r="BU69" s="962"/>
      <c r="BV69" s="962"/>
      <c r="BW69" s="962"/>
      <c r="BX69" s="962"/>
      <c r="BY69" s="962"/>
      <c r="BZ69" s="962"/>
      <c r="CA69" s="962"/>
      <c r="CB69" s="962"/>
      <c r="CC69" s="962"/>
      <c r="CD69" s="962"/>
      <c r="CE69" s="962"/>
      <c r="CF69" s="962"/>
      <c r="CG69" s="962"/>
      <c r="CH69" s="962"/>
      <c r="CI69" s="962"/>
      <c r="CJ69" s="962"/>
      <c r="CK69" s="962"/>
      <c r="CL69" s="962"/>
      <c r="CM69" s="962"/>
      <c r="CN69" s="962"/>
      <c r="CO69" s="962"/>
      <c r="CP69" s="962"/>
      <c r="CQ69" s="962"/>
      <c r="CR69" s="962"/>
      <c r="CS69" s="962"/>
      <c r="CT69" s="962"/>
      <c r="CU69" s="962"/>
      <c r="CV69" s="962"/>
      <c r="CW69" s="962"/>
      <c r="CX69" s="962"/>
      <c r="CY69" s="962"/>
      <c r="CZ69" s="962"/>
      <c r="DA69" s="962"/>
      <c r="DB69" s="962"/>
      <c r="DC69" s="962"/>
      <c r="DD69" s="962"/>
      <c r="DE69" s="962"/>
      <c r="DF69" s="962"/>
      <c r="DG69" s="962"/>
      <c r="DH69" s="962"/>
      <c r="DI69" s="962"/>
      <c r="DJ69" s="962"/>
      <c r="DK69" s="962"/>
      <c r="DL69" s="962"/>
      <c r="DM69" s="962"/>
      <c r="DN69" s="962"/>
      <c r="DO69" s="962"/>
      <c r="DP69" s="962"/>
      <c r="DQ69" s="962"/>
      <c r="DR69" s="962"/>
      <c r="DS69" s="962"/>
      <c r="DT69" s="962"/>
      <c r="DU69" s="962"/>
      <c r="DV69" s="962"/>
      <c r="DW69" s="962"/>
      <c r="DX69" s="962"/>
      <c r="DY69" s="962"/>
      <c r="DZ69" s="962"/>
      <c r="EA69" s="962"/>
      <c r="EB69" s="962"/>
      <c r="EC69" s="962"/>
      <c r="ED69" s="962"/>
      <c r="EE69" s="962"/>
      <c r="EF69" s="962"/>
      <c r="EG69" s="962"/>
      <c r="EH69" s="962"/>
      <c r="EI69" s="962"/>
      <c r="EJ69" s="962"/>
      <c r="EK69" s="962"/>
      <c r="EL69" s="962"/>
      <c r="EM69" s="962"/>
      <c r="EN69" s="962"/>
      <c r="EO69" s="962"/>
      <c r="EP69" s="962"/>
      <c r="EQ69" s="962"/>
      <c r="ER69" s="962"/>
      <c r="ES69" s="962"/>
      <c r="ET69" s="962"/>
      <c r="EU69" s="962"/>
      <c r="EV69" s="962"/>
      <c r="EW69" s="962"/>
      <c r="EX69" s="962"/>
      <c r="EY69" s="962"/>
      <c r="EZ69" s="962"/>
      <c r="FA69" s="962"/>
      <c r="FB69" s="962"/>
      <c r="FC69" s="962"/>
      <c r="FD69" s="962"/>
      <c r="FE69" s="962"/>
      <c r="FF69" s="962"/>
      <c r="FG69" s="962"/>
      <c r="FH69" s="962"/>
      <c r="FI69" s="962"/>
      <c r="FJ69" s="962"/>
      <c r="FK69" s="962"/>
      <c r="FL69" s="962"/>
      <c r="FM69" s="962"/>
      <c r="FN69" s="962"/>
      <c r="FO69" s="962"/>
      <c r="FP69" s="962"/>
      <c r="FQ69" s="962"/>
      <c r="FR69" s="962"/>
      <c r="FS69" s="962"/>
      <c r="FT69" s="962"/>
      <c r="FU69" s="962"/>
      <c r="FV69" s="962"/>
      <c r="FW69" s="962"/>
      <c r="FX69" s="962"/>
      <c r="FY69" s="962"/>
      <c r="FZ69" s="962"/>
      <c r="GA69" s="962"/>
      <c r="GB69" s="962"/>
      <c r="GC69" s="962"/>
      <c r="GD69" s="962"/>
      <c r="GE69" s="962"/>
      <c r="GF69" s="962"/>
      <c r="GG69" s="962"/>
      <c r="GH69" s="962"/>
      <c r="GI69" s="962"/>
      <c r="GJ69" s="962"/>
      <c r="GK69" s="962"/>
      <c r="GL69" s="962"/>
      <c r="GM69" s="962"/>
      <c r="GN69" s="962"/>
      <c r="GO69" s="962"/>
      <c r="GP69" s="962"/>
      <c r="GQ69" s="962"/>
      <c r="GR69" s="962"/>
      <c r="GS69" s="962"/>
      <c r="GT69" s="962"/>
      <c r="GU69" s="962"/>
      <c r="GV69" s="962"/>
      <c r="GW69" s="962"/>
      <c r="GX69" s="962"/>
      <c r="GY69" s="962"/>
      <c r="GZ69" s="962"/>
      <c r="HA69" s="962"/>
      <c r="HB69" s="962"/>
      <c r="HC69" s="962"/>
      <c r="HD69" s="962"/>
      <c r="HE69" s="962"/>
      <c r="HF69" s="962"/>
      <c r="HG69" s="962"/>
      <c r="HH69" s="962"/>
      <c r="HI69" s="962"/>
      <c r="HJ69" s="962"/>
      <c r="HK69" s="962"/>
      <c r="HL69" s="962"/>
      <c r="HM69" s="962"/>
      <c r="HN69" s="962"/>
      <c r="HO69" s="962"/>
      <c r="HP69" s="962"/>
      <c r="HQ69" s="962"/>
      <c r="HR69" s="962"/>
      <c r="HS69" s="962"/>
      <c r="HT69" s="962"/>
      <c r="HU69" s="962"/>
      <c r="HV69" s="962"/>
      <c r="HW69" s="962"/>
      <c r="HX69" s="962"/>
      <c r="HY69" s="962"/>
      <c r="HZ69" s="962"/>
      <c r="IA69" s="962"/>
      <c r="IB69" s="962"/>
      <c r="IC69" s="962"/>
      <c r="ID69" s="962"/>
      <c r="IE69" s="962"/>
      <c r="IF69" s="962"/>
      <c r="IG69" s="962"/>
      <c r="IH69" s="962"/>
      <c r="II69" s="962"/>
      <c r="IJ69" s="962"/>
      <c r="IK69" s="962"/>
      <c r="IL69" s="962"/>
      <c r="IM69" s="962"/>
      <c r="IN69" s="962"/>
      <c r="IO69" s="962"/>
      <c r="IP69" s="962"/>
      <c r="IQ69" s="962"/>
      <c r="IR69" s="962"/>
      <c r="IS69" s="962"/>
      <c r="IT69" s="962"/>
      <c r="IU69" s="962"/>
      <c r="IV69" s="962"/>
    </row>
    <row r="70" spans="1:256" s="1047" customFormat="1">
      <c r="B70" s="988"/>
      <c r="C70" s="959"/>
      <c r="D70" s="1118"/>
      <c r="E70" s="961"/>
      <c r="F70" s="961"/>
      <c r="G70" s="962"/>
      <c r="H70" s="962"/>
      <c r="I70" s="962"/>
      <c r="J70" s="964"/>
      <c r="K70" s="962"/>
      <c r="L70" s="962"/>
      <c r="M70" s="964"/>
      <c r="N70" s="962"/>
      <c r="O70" s="962"/>
      <c r="P70" s="962"/>
      <c r="Q70" s="962"/>
      <c r="R70" s="962"/>
      <c r="S70" s="962"/>
      <c r="T70" s="962"/>
      <c r="U70" s="962"/>
      <c r="V70" s="962"/>
      <c r="W70" s="962"/>
      <c r="X70" s="962"/>
      <c r="Y70" s="962"/>
      <c r="Z70" s="962"/>
      <c r="AA70" s="962"/>
      <c r="AB70" s="962"/>
      <c r="AC70" s="962"/>
      <c r="AD70" s="962"/>
      <c r="AE70" s="962"/>
      <c r="AF70" s="962"/>
      <c r="AG70" s="962"/>
      <c r="AH70" s="962"/>
      <c r="AI70" s="962"/>
      <c r="AJ70" s="962"/>
      <c r="AK70" s="962"/>
      <c r="AL70" s="962"/>
      <c r="AM70" s="962"/>
      <c r="AN70" s="962"/>
      <c r="AO70" s="962"/>
      <c r="AP70" s="962"/>
      <c r="AQ70" s="962"/>
      <c r="AR70" s="962"/>
      <c r="AS70" s="962"/>
      <c r="AT70" s="962"/>
      <c r="AU70" s="962"/>
      <c r="AV70" s="962"/>
      <c r="AW70" s="962"/>
      <c r="AX70" s="962"/>
      <c r="AY70" s="962"/>
      <c r="AZ70" s="962"/>
      <c r="BA70" s="962"/>
      <c r="BB70" s="962"/>
      <c r="BC70" s="962"/>
      <c r="BD70" s="962"/>
      <c r="BE70" s="962"/>
      <c r="BF70" s="962"/>
      <c r="BG70" s="962"/>
      <c r="BH70" s="962"/>
      <c r="BI70" s="962"/>
      <c r="BJ70" s="962"/>
      <c r="BK70" s="962"/>
      <c r="BL70" s="962"/>
      <c r="BM70" s="962"/>
      <c r="BN70" s="962"/>
      <c r="BO70" s="962"/>
      <c r="BP70" s="962"/>
      <c r="BQ70" s="962"/>
      <c r="BR70" s="962"/>
      <c r="BS70" s="962"/>
      <c r="BT70" s="962"/>
      <c r="BU70" s="962"/>
      <c r="BV70" s="962"/>
      <c r="BW70" s="962"/>
      <c r="BX70" s="962"/>
      <c r="BY70" s="962"/>
      <c r="BZ70" s="962"/>
      <c r="CA70" s="962"/>
      <c r="CB70" s="962"/>
      <c r="CC70" s="962"/>
      <c r="CD70" s="962"/>
      <c r="CE70" s="962"/>
      <c r="CF70" s="962"/>
      <c r="CG70" s="962"/>
      <c r="CH70" s="962"/>
      <c r="CI70" s="962"/>
      <c r="CJ70" s="962"/>
      <c r="CK70" s="962"/>
      <c r="CL70" s="962"/>
      <c r="CM70" s="962"/>
      <c r="CN70" s="962"/>
      <c r="CO70" s="962"/>
      <c r="CP70" s="962"/>
      <c r="CQ70" s="962"/>
      <c r="CR70" s="962"/>
      <c r="CS70" s="962"/>
      <c r="CT70" s="962"/>
      <c r="CU70" s="962"/>
      <c r="CV70" s="962"/>
      <c r="CW70" s="962"/>
      <c r="CX70" s="962"/>
      <c r="CY70" s="962"/>
      <c r="CZ70" s="962"/>
      <c r="DA70" s="962"/>
      <c r="DB70" s="962"/>
      <c r="DC70" s="962"/>
      <c r="DD70" s="962"/>
      <c r="DE70" s="962"/>
      <c r="DF70" s="962"/>
      <c r="DG70" s="962"/>
      <c r="DH70" s="962"/>
      <c r="DI70" s="962"/>
      <c r="DJ70" s="962"/>
      <c r="DK70" s="962"/>
      <c r="DL70" s="962"/>
      <c r="DM70" s="962"/>
      <c r="DN70" s="962"/>
      <c r="DO70" s="962"/>
      <c r="DP70" s="962"/>
      <c r="DQ70" s="962"/>
      <c r="DR70" s="962"/>
      <c r="DS70" s="962"/>
      <c r="DT70" s="962"/>
      <c r="DU70" s="962"/>
      <c r="DV70" s="962"/>
      <c r="DW70" s="962"/>
      <c r="DX70" s="962"/>
      <c r="DY70" s="962"/>
      <c r="DZ70" s="962"/>
      <c r="EA70" s="962"/>
      <c r="EB70" s="962"/>
      <c r="EC70" s="962"/>
      <c r="ED70" s="962"/>
      <c r="EE70" s="962"/>
      <c r="EF70" s="962"/>
      <c r="EG70" s="962"/>
      <c r="EH70" s="962"/>
      <c r="EI70" s="962"/>
      <c r="EJ70" s="962"/>
      <c r="EK70" s="962"/>
      <c r="EL70" s="962"/>
      <c r="EM70" s="962"/>
      <c r="EN70" s="962"/>
      <c r="EO70" s="962"/>
      <c r="EP70" s="962"/>
      <c r="EQ70" s="962"/>
      <c r="ER70" s="962"/>
      <c r="ES70" s="962"/>
      <c r="ET70" s="962"/>
      <c r="EU70" s="962"/>
      <c r="EV70" s="962"/>
      <c r="EW70" s="962"/>
      <c r="EX70" s="962"/>
      <c r="EY70" s="962"/>
      <c r="EZ70" s="962"/>
      <c r="FA70" s="962"/>
      <c r="FB70" s="962"/>
      <c r="FC70" s="962"/>
      <c r="FD70" s="962"/>
      <c r="FE70" s="962"/>
      <c r="FF70" s="962"/>
      <c r="FG70" s="962"/>
      <c r="FH70" s="962"/>
      <c r="FI70" s="962"/>
      <c r="FJ70" s="962"/>
      <c r="FK70" s="962"/>
      <c r="FL70" s="962"/>
      <c r="FM70" s="962"/>
      <c r="FN70" s="962"/>
      <c r="FO70" s="962"/>
      <c r="FP70" s="962"/>
      <c r="FQ70" s="962"/>
      <c r="FR70" s="962"/>
      <c r="FS70" s="962"/>
      <c r="FT70" s="962"/>
      <c r="FU70" s="962"/>
      <c r="FV70" s="962"/>
      <c r="FW70" s="962"/>
      <c r="FX70" s="962"/>
      <c r="FY70" s="962"/>
      <c r="FZ70" s="962"/>
      <c r="GA70" s="962"/>
      <c r="GB70" s="962"/>
      <c r="GC70" s="962"/>
      <c r="GD70" s="962"/>
      <c r="GE70" s="962"/>
      <c r="GF70" s="962"/>
      <c r="GG70" s="962"/>
      <c r="GH70" s="962"/>
      <c r="GI70" s="962"/>
      <c r="GJ70" s="962"/>
      <c r="GK70" s="962"/>
      <c r="GL70" s="962"/>
      <c r="GM70" s="962"/>
      <c r="GN70" s="962"/>
      <c r="GO70" s="962"/>
      <c r="GP70" s="962"/>
      <c r="GQ70" s="962"/>
      <c r="GR70" s="962"/>
      <c r="GS70" s="962"/>
      <c r="GT70" s="962"/>
      <c r="GU70" s="962"/>
      <c r="GV70" s="962"/>
      <c r="GW70" s="962"/>
      <c r="GX70" s="962"/>
      <c r="GY70" s="962"/>
      <c r="GZ70" s="962"/>
      <c r="HA70" s="962"/>
      <c r="HB70" s="962"/>
      <c r="HC70" s="962"/>
      <c r="HD70" s="962"/>
      <c r="HE70" s="962"/>
      <c r="HF70" s="962"/>
      <c r="HG70" s="962"/>
      <c r="HH70" s="962"/>
      <c r="HI70" s="962"/>
      <c r="HJ70" s="962"/>
      <c r="HK70" s="962"/>
      <c r="HL70" s="962"/>
      <c r="HM70" s="962"/>
      <c r="HN70" s="962"/>
      <c r="HO70" s="962"/>
      <c r="HP70" s="962"/>
      <c r="HQ70" s="962"/>
      <c r="HR70" s="962"/>
      <c r="HS70" s="962"/>
      <c r="HT70" s="962"/>
      <c r="HU70" s="962"/>
      <c r="HV70" s="962"/>
      <c r="HW70" s="962"/>
      <c r="HX70" s="962"/>
      <c r="HY70" s="962"/>
      <c r="HZ70" s="962"/>
      <c r="IA70" s="962"/>
      <c r="IB70" s="962"/>
      <c r="IC70" s="962"/>
      <c r="ID70" s="962"/>
      <c r="IE70" s="962"/>
      <c r="IF70" s="962"/>
      <c r="IG70" s="962"/>
      <c r="IH70" s="962"/>
      <c r="II70" s="962"/>
      <c r="IJ70" s="962"/>
      <c r="IK70" s="962"/>
      <c r="IL70" s="962"/>
      <c r="IM70" s="962"/>
      <c r="IN70" s="962"/>
      <c r="IO70" s="962"/>
      <c r="IP70" s="962"/>
      <c r="IQ70" s="962"/>
      <c r="IR70" s="962"/>
      <c r="IS70" s="962"/>
      <c r="IT70" s="962"/>
      <c r="IU70" s="962"/>
      <c r="IV70" s="962"/>
    </row>
    <row r="71" spans="1:256" s="1041" customFormat="1" ht="15" customHeight="1">
      <c r="A71" s="958"/>
      <c r="B71" s="958"/>
      <c r="C71" s="1006"/>
      <c r="D71" s="1006"/>
      <c r="E71" s="962"/>
      <c r="F71" s="1006"/>
      <c r="G71" s="975"/>
      <c r="H71" s="975"/>
      <c r="I71" s="962"/>
      <c r="J71" s="964"/>
      <c r="K71" s="962"/>
      <c r="L71" s="962"/>
      <c r="M71" s="964"/>
      <c r="N71" s="962"/>
      <c r="O71" s="962"/>
      <c r="P71" s="962"/>
      <c r="Q71" s="962"/>
      <c r="R71" s="962"/>
      <c r="S71" s="962"/>
      <c r="T71" s="962"/>
      <c r="U71" s="962"/>
      <c r="V71" s="962"/>
      <c r="W71" s="962"/>
      <c r="X71" s="962"/>
      <c r="Y71" s="962"/>
      <c r="Z71" s="962"/>
      <c r="AA71" s="962"/>
      <c r="AB71" s="962"/>
      <c r="AC71" s="962"/>
      <c r="AD71" s="962"/>
      <c r="AE71" s="962"/>
      <c r="AF71" s="962"/>
      <c r="AG71" s="962"/>
      <c r="AH71" s="962"/>
      <c r="AI71" s="962"/>
      <c r="AJ71" s="962"/>
      <c r="AK71" s="962"/>
      <c r="AL71" s="962"/>
      <c r="AM71" s="962"/>
      <c r="AN71" s="962"/>
      <c r="AO71" s="962"/>
      <c r="AP71" s="962"/>
      <c r="AQ71" s="962"/>
      <c r="AR71" s="962"/>
      <c r="AS71" s="962"/>
      <c r="AT71" s="962"/>
      <c r="AU71" s="962"/>
      <c r="AV71" s="962"/>
      <c r="AW71" s="962"/>
      <c r="AX71" s="962"/>
      <c r="AY71" s="962"/>
      <c r="AZ71" s="962"/>
      <c r="BA71" s="962"/>
      <c r="BB71" s="962"/>
      <c r="BC71" s="962"/>
      <c r="BD71" s="962"/>
      <c r="BE71" s="962"/>
      <c r="BF71" s="962"/>
      <c r="BG71" s="962"/>
      <c r="BH71" s="962"/>
      <c r="BI71" s="962"/>
      <c r="BJ71" s="962"/>
      <c r="BK71" s="962"/>
      <c r="BL71" s="962"/>
      <c r="BM71" s="962"/>
      <c r="BN71" s="962"/>
      <c r="BO71" s="962"/>
      <c r="BP71" s="962"/>
      <c r="BQ71" s="962"/>
      <c r="BR71" s="962"/>
      <c r="BS71" s="962"/>
      <c r="BT71" s="962"/>
      <c r="BU71" s="962"/>
      <c r="BV71" s="962"/>
      <c r="BW71" s="962"/>
      <c r="BX71" s="962"/>
      <c r="BY71" s="962"/>
      <c r="BZ71" s="962"/>
      <c r="CA71" s="962"/>
      <c r="CB71" s="962"/>
      <c r="CC71" s="962"/>
      <c r="CD71" s="962"/>
      <c r="CE71" s="962"/>
      <c r="CF71" s="962"/>
      <c r="CG71" s="962"/>
      <c r="CH71" s="962"/>
      <c r="CI71" s="962"/>
      <c r="CJ71" s="962"/>
      <c r="CK71" s="962"/>
      <c r="CL71" s="962"/>
      <c r="CM71" s="962"/>
      <c r="CN71" s="962"/>
      <c r="CO71" s="962"/>
      <c r="CP71" s="962"/>
      <c r="CQ71" s="962"/>
      <c r="CR71" s="962"/>
      <c r="CS71" s="962"/>
      <c r="CT71" s="962"/>
      <c r="CU71" s="962"/>
      <c r="CV71" s="962"/>
      <c r="CW71" s="962"/>
      <c r="CX71" s="962"/>
      <c r="CY71" s="962"/>
      <c r="CZ71" s="962"/>
      <c r="DA71" s="962"/>
      <c r="DB71" s="962"/>
      <c r="DC71" s="962"/>
      <c r="DD71" s="962"/>
      <c r="DE71" s="962"/>
      <c r="DF71" s="962"/>
      <c r="DG71" s="962"/>
      <c r="DH71" s="962"/>
      <c r="DI71" s="962"/>
      <c r="DJ71" s="962"/>
      <c r="DK71" s="962"/>
      <c r="DL71" s="962"/>
      <c r="DM71" s="962"/>
      <c r="DN71" s="962"/>
      <c r="DO71" s="962"/>
      <c r="DP71" s="962"/>
      <c r="DQ71" s="962"/>
      <c r="DR71" s="962"/>
      <c r="DS71" s="962"/>
      <c r="DT71" s="962"/>
      <c r="DU71" s="962"/>
      <c r="DV71" s="962"/>
      <c r="DW71" s="962"/>
      <c r="DX71" s="962"/>
      <c r="DY71" s="962"/>
      <c r="DZ71" s="962"/>
      <c r="EA71" s="962"/>
      <c r="EB71" s="962"/>
      <c r="EC71" s="962"/>
      <c r="ED71" s="962"/>
      <c r="EE71" s="962"/>
      <c r="EF71" s="962"/>
      <c r="EG71" s="962"/>
      <c r="EH71" s="962"/>
      <c r="EI71" s="962"/>
      <c r="EJ71" s="962"/>
      <c r="EK71" s="962"/>
      <c r="EL71" s="962"/>
      <c r="EM71" s="962"/>
      <c r="EN71" s="962"/>
      <c r="EO71" s="962"/>
      <c r="EP71" s="962"/>
      <c r="EQ71" s="962"/>
      <c r="ER71" s="962"/>
      <c r="ES71" s="962"/>
      <c r="ET71" s="962"/>
      <c r="EU71" s="962"/>
      <c r="EV71" s="962"/>
      <c r="EW71" s="962"/>
      <c r="EX71" s="962"/>
      <c r="EY71" s="962"/>
      <c r="EZ71" s="962"/>
      <c r="FA71" s="962"/>
      <c r="FB71" s="962"/>
      <c r="FC71" s="962"/>
      <c r="FD71" s="962"/>
      <c r="FE71" s="962"/>
      <c r="FF71" s="962"/>
      <c r="FG71" s="962"/>
      <c r="FH71" s="962"/>
      <c r="FI71" s="962"/>
      <c r="FJ71" s="962"/>
      <c r="FK71" s="962"/>
      <c r="FL71" s="962"/>
      <c r="FM71" s="962"/>
      <c r="FN71" s="962"/>
      <c r="FO71" s="962"/>
      <c r="FP71" s="962"/>
      <c r="FQ71" s="962"/>
      <c r="FR71" s="962"/>
      <c r="FS71" s="962"/>
      <c r="FT71" s="962"/>
      <c r="FU71" s="962"/>
      <c r="FV71" s="962"/>
      <c r="FW71" s="962"/>
      <c r="FX71" s="962"/>
      <c r="FY71" s="962"/>
      <c r="FZ71" s="962"/>
      <c r="GA71" s="962"/>
      <c r="GB71" s="962"/>
      <c r="GC71" s="962"/>
      <c r="GD71" s="962"/>
      <c r="GE71" s="962"/>
      <c r="GF71" s="962"/>
      <c r="GG71" s="962"/>
      <c r="GH71" s="962"/>
      <c r="GI71" s="962"/>
      <c r="GJ71" s="962"/>
      <c r="GK71" s="962"/>
      <c r="GL71" s="962"/>
      <c r="GM71" s="962"/>
      <c r="GN71" s="962"/>
      <c r="GO71" s="962"/>
      <c r="GP71" s="962"/>
      <c r="GQ71" s="962"/>
      <c r="GR71" s="962"/>
      <c r="GS71" s="962"/>
      <c r="GT71" s="962"/>
      <c r="GU71" s="962"/>
      <c r="GV71" s="962"/>
      <c r="GW71" s="962"/>
      <c r="GX71" s="962"/>
      <c r="GY71" s="962"/>
      <c r="GZ71" s="962"/>
      <c r="HA71" s="962"/>
      <c r="HB71" s="962"/>
      <c r="HC71" s="962"/>
      <c r="HD71" s="962"/>
      <c r="HE71" s="962"/>
      <c r="HF71" s="962"/>
      <c r="HG71" s="962"/>
      <c r="HH71" s="962"/>
      <c r="HI71" s="962"/>
      <c r="HJ71" s="962"/>
      <c r="HK71" s="962"/>
      <c r="HL71" s="962"/>
      <c r="HM71" s="962"/>
      <c r="HN71" s="962"/>
      <c r="HO71" s="962"/>
      <c r="HP71" s="962"/>
      <c r="HQ71" s="962"/>
      <c r="HR71" s="962"/>
      <c r="HS71" s="962"/>
      <c r="HT71" s="962"/>
      <c r="HU71" s="962"/>
      <c r="HV71" s="962"/>
      <c r="HW71" s="962"/>
      <c r="HX71" s="962"/>
      <c r="HY71" s="962"/>
      <c r="HZ71" s="962"/>
      <c r="IA71" s="962"/>
      <c r="IB71" s="962"/>
      <c r="IC71" s="962"/>
      <c r="ID71" s="962"/>
      <c r="IE71" s="962"/>
      <c r="IF71" s="962"/>
      <c r="IG71" s="962"/>
      <c r="IH71" s="962"/>
      <c r="II71" s="962"/>
      <c r="IJ71" s="962"/>
      <c r="IK71" s="962"/>
      <c r="IL71" s="962"/>
      <c r="IM71" s="962"/>
      <c r="IN71" s="962"/>
      <c r="IO71" s="962"/>
      <c r="IP71" s="962"/>
      <c r="IQ71" s="962"/>
      <c r="IR71" s="962"/>
      <c r="IS71" s="962"/>
      <c r="IT71" s="962"/>
      <c r="IU71" s="962"/>
      <c r="IV71" s="962"/>
    </row>
    <row r="72" spans="1:256" s="1041" customFormat="1" ht="15" customHeight="1">
      <c r="A72" s="958"/>
      <c r="B72" s="1204"/>
      <c r="C72" s="958"/>
      <c r="D72" s="1006"/>
      <c r="E72" s="1006"/>
      <c r="F72" s="1006"/>
      <c r="G72" s="975"/>
      <c r="H72" s="975"/>
      <c r="I72" s="962"/>
      <c r="J72" s="964"/>
      <c r="K72" s="962"/>
      <c r="L72" s="962"/>
      <c r="M72" s="964"/>
      <c r="N72" s="962"/>
      <c r="O72" s="962"/>
      <c r="P72" s="962"/>
      <c r="Q72" s="962"/>
      <c r="R72" s="962"/>
      <c r="S72" s="962"/>
      <c r="T72" s="962"/>
      <c r="U72" s="962"/>
      <c r="V72" s="962"/>
      <c r="W72" s="962"/>
      <c r="X72" s="962"/>
      <c r="Y72" s="962"/>
      <c r="Z72" s="962"/>
      <c r="AA72" s="962"/>
      <c r="AB72" s="962"/>
      <c r="AC72" s="962"/>
      <c r="AD72" s="962"/>
      <c r="AE72" s="962"/>
      <c r="AF72" s="962"/>
      <c r="AG72" s="962"/>
      <c r="AH72" s="962"/>
      <c r="AI72" s="962"/>
      <c r="AJ72" s="962"/>
      <c r="AK72" s="962"/>
      <c r="AL72" s="962"/>
      <c r="AM72" s="962"/>
      <c r="AN72" s="962"/>
      <c r="AO72" s="962"/>
      <c r="AP72" s="962"/>
      <c r="AQ72" s="962"/>
      <c r="AR72" s="962"/>
      <c r="AS72" s="962"/>
      <c r="AT72" s="962"/>
      <c r="AU72" s="962"/>
      <c r="AV72" s="962"/>
      <c r="AW72" s="962"/>
      <c r="AX72" s="962"/>
      <c r="AY72" s="962"/>
      <c r="AZ72" s="962"/>
      <c r="BA72" s="962"/>
      <c r="BB72" s="962"/>
      <c r="BC72" s="962"/>
      <c r="BD72" s="962"/>
      <c r="BE72" s="962"/>
      <c r="BF72" s="962"/>
      <c r="BG72" s="962"/>
      <c r="BH72" s="962"/>
      <c r="BI72" s="962"/>
      <c r="BJ72" s="962"/>
      <c r="BK72" s="962"/>
      <c r="BL72" s="962"/>
      <c r="BM72" s="962"/>
      <c r="BN72" s="962"/>
      <c r="BO72" s="962"/>
      <c r="BP72" s="962"/>
      <c r="BQ72" s="962"/>
      <c r="BR72" s="962"/>
      <c r="BS72" s="962"/>
      <c r="BT72" s="962"/>
      <c r="BU72" s="962"/>
      <c r="BV72" s="962"/>
      <c r="BW72" s="962"/>
      <c r="BX72" s="962"/>
      <c r="BY72" s="962"/>
      <c r="BZ72" s="962"/>
      <c r="CA72" s="962"/>
      <c r="CB72" s="962"/>
      <c r="CC72" s="962"/>
      <c r="CD72" s="962"/>
      <c r="CE72" s="962"/>
      <c r="CF72" s="962"/>
      <c r="CG72" s="962"/>
      <c r="CH72" s="962"/>
      <c r="CI72" s="962"/>
      <c r="CJ72" s="962"/>
      <c r="CK72" s="962"/>
      <c r="CL72" s="962"/>
      <c r="CM72" s="962"/>
      <c r="CN72" s="962"/>
      <c r="CO72" s="962"/>
      <c r="CP72" s="962"/>
      <c r="CQ72" s="962"/>
      <c r="CR72" s="962"/>
      <c r="CS72" s="962"/>
      <c r="CT72" s="962"/>
      <c r="CU72" s="962"/>
      <c r="CV72" s="962"/>
      <c r="CW72" s="962"/>
      <c r="CX72" s="962"/>
      <c r="CY72" s="962"/>
      <c r="CZ72" s="962"/>
      <c r="DA72" s="962"/>
      <c r="DB72" s="962"/>
      <c r="DC72" s="962"/>
      <c r="DD72" s="962"/>
      <c r="DE72" s="962"/>
      <c r="DF72" s="962"/>
      <c r="DG72" s="962"/>
      <c r="DH72" s="962"/>
      <c r="DI72" s="962"/>
      <c r="DJ72" s="962"/>
      <c r="DK72" s="962"/>
      <c r="DL72" s="962"/>
      <c r="DM72" s="962"/>
      <c r="DN72" s="962"/>
      <c r="DO72" s="962"/>
      <c r="DP72" s="962"/>
      <c r="DQ72" s="962"/>
      <c r="DR72" s="962"/>
      <c r="DS72" s="962"/>
      <c r="DT72" s="962"/>
      <c r="DU72" s="962"/>
      <c r="DV72" s="962"/>
      <c r="DW72" s="962"/>
      <c r="DX72" s="962"/>
      <c r="DY72" s="962"/>
      <c r="DZ72" s="962"/>
      <c r="EA72" s="962"/>
      <c r="EB72" s="962"/>
      <c r="EC72" s="962"/>
      <c r="ED72" s="962"/>
      <c r="EE72" s="962"/>
      <c r="EF72" s="962"/>
      <c r="EG72" s="962"/>
      <c r="EH72" s="962"/>
      <c r="EI72" s="962"/>
      <c r="EJ72" s="962"/>
      <c r="EK72" s="962"/>
      <c r="EL72" s="962"/>
      <c r="EM72" s="962"/>
      <c r="EN72" s="962"/>
      <c r="EO72" s="962"/>
      <c r="EP72" s="962"/>
      <c r="EQ72" s="962"/>
      <c r="ER72" s="962"/>
      <c r="ES72" s="962"/>
      <c r="ET72" s="962"/>
      <c r="EU72" s="962"/>
      <c r="EV72" s="962"/>
      <c r="EW72" s="962"/>
      <c r="EX72" s="962"/>
      <c r="EY72" s="962"/>
      <c r="EZ72" s="962"/>
      <c r="FA72" s="962"/>
      <c r="FB72" s="962"/>
      <c r="FC72" s="962"/>
      <c r="FD72" s="962"/>
      <c r="FE72" s="962"/>
      <c r="FF72" s="962"/>
      <c r="FG72" s="962"/>
      <c r="FH72" s="962"/>
      <c r="FI72" s="962"/>
      <c r="FJ72" s="962"/>
      <c r="FK72" s="962"/>
      <c r="FL72" s="962"/>
      <c r="FM72" s="962"/>
      <c r="FN72" s="962"/>
      <c r="FO72" s="962"/>
      <c r="FP72" s="962"/>
      <c r="FQ72" s="962"/>
      <c r="FR72" s="962"/>
      <c r="FS72" s="962"/>
      <c r="FT72" s="962"/>
      <c r="FU72" s="962"/>
      <c r="FV72" s="962"/>
      <c r="FW72" s="962"/>
      <c r="FX72" s="962"/>
      <c r="FY72" s="962"/>
      <c r="FZ72" s="962"/>
      <c r="GA72" s="962"/>
      <c r="GB72" s="962"/>
      <c r="GC72" s="962"/>
      <c r="GD72" s="962"/>
      <c r="GE72" s="962"/>
      <c r="GF72" s="962"/>
      <c r="GG72" s="962"/>
      <c r="GH72" s="962"/>
      <c r="GI72" s="962"/>
      <c r="GJ72" s="962"/>
      <c r="GK72" s="962"/>
      <c r="GL72" s="962"/>
      <c r="GM72" s="962"/>
      <c r="GN72" s="962"/>
      <c r="GO72" s="962"/>
      <c r="GP72" s="962"/>
      <c r="GQ72" s="962"/>
      <c r="GR72" s="962"/>
      <c r="GS72" s="962"/>
      <c r="GT72" s="962"/>
      <c r="GU72" s="962"/>
      <c r="GV72" s="962"/>
      <c r="GW72" s="962"/>
      <c r="GX72" s="962"/>
      <c r="GY72" s="962"/>
      <c r="GZ72" s="962"/>
      <c r="HA72" s="962"/>
      <c r="HB72" s="962"/>
      <c r="HC72" s="962"/>
      <c r="HD72" s="962"/>
      <c r="HE72" s="962"/>
      <c r="HF72" s="962"/>
      <c r="HG72" s="962"/>
      <c r="HH72" s="962"/>
      <c r="HI72" s="962"/>
      <c r="HJ72" s="962"/>
      <c r="HK72" s="962"/>
      <c r="HL72" s="962"/>
      <c r="HM72" s="962"/>
      <c r="HN72" s="962"/>
      <c r="HO72" s="962"/>
      <c r="HP72" s="962"/>
      <c r="HQ72" s="962"/>
      <c r="HR72" s="962"/>
      <c r="HS72" s="962"/>
      <c r="HT72" s="962"/>
      <c r="HU72" s="962"/>
      <c r="HV72" s="962"/>
      <c r="HW72" s="962"/>
      <c r="HX72" s="962"/>
      <c r="HY72" s="962"/>
      <c r="HZ72" s="962"/>
      <c r="IA72" s="962"/>
      <c r="IB72" s="962"/>
      <c r="IC72" s="962"/>
      <c r="ID72" s="962"/>
      <c r="IE72" s="962"/>
      <c r="IF72" s="962"/>
      <c r="IG72" s="962"/>
      <c r="IH72" s="962"/>
      <c r="II72" s="962"/>
      <c r="IJ72" s="962"/>
      <c r="IK72" s="962"/>
      <c r="IL72" s="962"/>
      <c r="IM72" s="962"/>
      <c r="IN72" s="962"/>
      <c r="IO72" s="962"/>
      <c r="IP72" s="962"/>
      <c r="IQ72" s="962"/>
      <c r="IR72" s="962"/>
      <c r="IS72" s="962"/>
      <c r="IT72" s="962"/>
      <c r="IU72" s="962"/>
      <c r="IV72" s="962"/>
    </row>
    <row r="73" spans="1:256" s="1041" customFormat="1" ht="15" customHeight="1">
      <c r="A73" s="958"/>
      <c r="B73" s="958"/>
      <c r="C73" s="958"/>
      <c r="D73" s="1006"/>
      <c r="E73" s="1006"/>
      <c r="F73" s="1006"/>
      <c r="G73" s="975"/>
      <c r="H73" s="975"/>
      <c r="I73" s="962"/>
      <c r="J73" s="964"/>
      <c r="K73" s="962"/>
      <c r="L73" s="962"/>
      <c r="M73" s="964"/>
      <c r="N73" s="962"/>
      <c r="O73" s="962"/>
      <c r="P73" s="962"/>
      <c r="Q73" s="962"/>
      <c r="R73" s="962"/>
      <c r="S73" s="962"/>
      <c r="T73" s="962"/>
      <c r="U73" s="962"/>
      <c r="V73" s="962"/>
      <c r="W73" s="962"/>
      <c r="X73" s="962"/>
      <c r="Y73" s="962"/>
      <c r="Z73" s="962"/>
      <c r="AA73" s="962"/>
      <c r="AB73" s="962"/>
      <c r="AC73" s="962"/>
      <c r="AD73" s="962"/>
      <c r="AE73" s="962"/>
      <c r="AF73" s="962"/>
      <c r="AG73" s="962"/>
      <c r="AH73" s="962"/>
      <c r="AI73" s="962"/>
      <c r="AJ73" s="962"/>
      <c r="AK73" s="962"/>
      <c r="AL73" s="962"/>
      <c r="AM73" s="962"/>
      <c r="AN73" s="962"/>
      <c r="AO73" s="962"/>
      <c r="AP73" s="962"/>
      <c r="AQ73" s="962"/>
      <c r="AR73" s="962"/>
      <c r="AS73" s="962"/>
      <c r="AT73" s="962"/>
      <c r="AU73" s="962"/>
      <c r="AV73" s="962"/>
      <c r="AW73" s="962"/>
      <c r="AX73" s="962"/>
      <c r="AY73" s="962"/>
      <c r="AZ73" s="962"/>
      <c r="BA73" s="962"/>
      <c r="BB73" s="962"/>
      <c r="BC73" s="962"/>
      <c r="BD73" s="962"/>
      <c r="BE73" s="962"/>
      <c r="BF73" s="962"/>
      <c r="BG73" s="962"/>
      <c r="BH73" s="962"/>
      <c r="BI73" s="962"/>
      <c r="BJ73" s="962"/>
      <c r="BK73" s="962"/>
      <c r="BL73" s="962"/>
      <c r="BM73" s="962"/>
      <c r="BN73" s="962"/>
      <c r="BO73" s="962"/>
      <c r="BP73" s="962"/>
      <c r="BQ73" s="962"/>
      <c r="BR73" s="962"/>
      <c r="BS73" s="962"/>
      <c r="BT73" s="962"/>
      <c r="BU73" s="962"/>
      <c r="BV73" s="962"/>
      <c r="BW73" s="962"/>
      <c r="BX73" s="962"/>
      <c r="BY73" s="962"/>
      <c r="BZ73" s="962"/>
      <c r="CA73" s="962"/>
      <c r="CB73" s="962"/>
      <c r="CC73" s="962"/>
      <c r="CD73" s="962"/>
      <c r="CE73" s="962"/>
      <c r="CF73" s="962"/>
      <c r="CG73" s="962"/>
      <c r="CH73" s="962"/>
      <c r="CI73" s="962"/>
      <c r="CJ73" s="962"/>
      <c r="CK73" s="962"/>
      <c r="CL73" s="962"/>
      <c r="CM73" s="962"/>
      <c r="CN73" s="962"/>
      <c r="CO73" s="962"/>
      <c r="CP73" s="962"/>
      <c r="CQ73" s="962"/>
      <c r="CR73" s="962"/>
      <c r="CS73" s="962"/>
      <c r="CT73" s="962"/>
      <c r="CU73" s="962"/>
      <c r="CV73" s="962"/>
      <c r="CW73" s="962"/>
      <c r="CX73" s="962"/>
      <c r="CY73" s="962"/>
      <c r="CZ73" s="962"/>
      <c r="DA73" s="962"/>
      <c r="DB73" s="962"/>
      <c r="DC73" s="962"/>
      <c r="DD73" s="962"/>
      <c r="DE73" s="962"/>
      <c r="DF73" s="962"/>
      <c r="DG73" s="962"/>
      <c r="DH73" s="962"/>
      <c r="DI73" s="962"/>
      <c r="DJ73" s="962"/>
      <c r="DK73" s="962"/>
      <c r="DL73" s="962"/>
      <c r="DM73" s="962"/>
      <c r="DN73" s="962"/>
      <c r="DO73" s="962"/>
      <c r="DP73" s="962"/>
      <c r="DQ73" s="962"/>
      <c r="DR73" s="962"/>
      <c r="DS73" s="962"/>
      <c r="DT73" s="962"/>
      <c r="DU73" s="962"/>
      <c r="DV73" s="962"/>
      <c r="DW73" s="962"/>
      <c r="DX73" s="962"/>
      <c r="DY73" s="962"/>
      <c r="DZ73" s="962"/>
      <c r="EA73" s="962"/>
      <c r="EB73" s="962"/>
      <c r="EC73" s="962"/>
      <c r="ED73" s="962"/>
      <c r="EE73" s="962"/>
      <c r="EF73" s="962"/>
      <c r="EG73" s="962"/>
      <c r="EH73" s="962"/>
      <c r="EI73" s="962"/>
      <c r="EJ73" s="962"/>
      <c r="EK73" s="962"/>
      <c r="EL73" s="962"/>
      <c r="EM73" s="962"/>
      <c r="EN73" s="962"/>
      <c r="EO73" s="962"/>
      <c r="EP73" s="962"/>
      <c r="EQ73" s="962"/>
      <c r="ER73" s="962"/>
      <c r="ES73" s="962"/>
      <c r="ET73" s="962"/>
      <c r="EU73" s="962"/>
      <c r="EV73" s="962"/>
      <c r="EW73" s="962"/>
      <c r="EX73" s="962"/>
      <c r="EY73" s="962"/>
      <c r="EZ73" s="962"/>
      <c r="FA73" s="962"/>
      <c r="FB73" s="962"/>
      <c r="FC73" s="962"/>
      <c r="FD73" s="962"/>
      <c r="FE73" s="962"/>
      <c r="FF73" s="962"/>
      <c r="FG73" s="962"/>
      <c r="FH73" s="962"/>
      <c r="FI73" s="962"/>
      <c r="FJ73" s="962"/>
      <c r="FK73" s="962"/>
      <c r="FL73" s="962"/>
      <c r="FM73" s="962"/>
      <c r="FN73" s="962"/>
      <c r="FO73" s="962"/>
      <c r="FP73" s="962"/>
      <c r="FQ73" s="962"/>
      <c r="FR73" s="962"/>
      <c r="FS73" s="962"/>
      <c r="FT73" s="962"/>
      <c r="FU73" s="962"/>
      <c r="FV73" s="962"/>
      <c r="FW73" s="962"/>
      <c r="FX73" s="962"/>
      <c r="FY73" s="962"/>
      <c r="FZ73" s="962"/>
      <c r="GA73" s="962"/>
      <c r="GB73" s="962"/>
      <c r="GC73" s="962"/>
      <c r="GD73" s="962"/>
      <c r="GE73" s="962"/>
      <c r="GF73" s="962"/>
      <c r="GG73" s="962"/>
      <c r="GH73" s="962"/>
      <c r="GI73" s="962"/>
      <c r="GJ73" s="962"/>
      <c r="GK73" s="962"/>
      <c r="GL73" s="962"/>
      <c r="GM73" s="962"/>
      <c r="GN73" s="962"/>
      <c r="GO73" s="962"/>
      <c r="GP73" s="962"/>
      <c r="GQ73" s="962"/>
      <c r="GR73" s="962"/>
      <c r="GS73" s="962"/>
      <c r="GT73" s="962"/>
      <c r="GU73" s="962"/>
      <c r="GV73" s="962"/>
      <c r="GW73" s="962"/>
      <c r="GX73" s="962"/>
      <c r="GY73" s="962"/>
      <c r="GZ73" s="962"/>
      <c r="HA73" s="962"/>
      <c r="HB73" s="962"/>
      <c r="HC73" s="962"/>
      <c r="HD73" s="962"/>
      <c r="HE73" s="962"/>
      <c r="HF73" s="962"/>
      <c r="HG73" s="962"/>
      <c r="HH73" s="962"/>
      <c r="HI73" s="962"/>
      <c r="HJ73" s="962"/>
      <c r="HK73" s="962"/>
      <c r="HL73" s="962"/>
      <c r="HM73" s="962"/>
      <c r="HN73" s="962"/>
      <c r="HO73" s="962"/>
      <c r="HP73" s="962"/>
      <c r="HQ73" s="962"/>
      <c r="HR73" s="962"/>
      <c r="HS73" s="962"/>
      <c r="HT73" s="962"/>
      <c r="HU73" s="962"/>
      <c r="HV73" s="962"/>
      <c r="HW73" s="962"/>
      <c r="HX73" s="962"/>
      <c r="HY73" s="962"/>
      <c r="HZ73" s="962"/>
      <c r="IA73" s="962"/>
      <c r="IB73" s="962"/>
      <c r="IC73" s="962"/>
      <c r="ID73" s="962"/>
      <c r="IE73" s="962"/>
      <c r="IF73" s="962"/>
      <c r="IG73" s="962"/>
      <c r="IH73" s="962"/>
      <c r="II73" s="962"/>
      <c r="IJ73" s="962"/>
      <c r="IK73" s="962"/>
      <c r="IL73" s="962"/>
      <c r="IM73" s="962"/>
      <c r="IN73" s="962"/>
      <c r="IO73" s="962"/>
      <c r="IP73" s="962"/>
      <c r="IQ73" s="962"/>
      <c r="IR73" s="962"/>
      <c r="IS73" s="962"/>
      <c r="IT73" s="962"/>
      <c r="IU73" s="962"/>
      <c r="IV73" s="962"/>
    </row>
    <row r="74" spans="1:256" s="1041" customFormat="1" ht="15" customHeight="1">
      <c r="A74" s="958"/>
      <c r="B74" s="1205"/>
      <c r="C74" s="958"/>
      <c r="D74" s="1006"/>
      <c r="E74" s="1006"/>
      <c r="F74" s="1006"/>
      <c r="G74" s="975"/>
      <c r="H74" s="975"/>
      <c r="I74" s="962"/>
      <c r="J74" s="964"/>
      <c r="K74" s="962"/>
      <c r="L74" s="962"/>
      <c r="M74" s="964"/>
      <c r="N74" s="962"/>
      <c r="O74" s="962"/>
      <c r="P74" s="962"/>
      <c r="Q74" s="962"/>
      <c r="R74" s="962"/>
      <c r="S74" s="962"/>
      <c r="T74" s="962"/>
      <c r="U74" s="962"/>
      <c r="V74" s="962"/>
      <c r="W74" s="962"/>
      <c r="X74" s="962"/>
      <c r="Y74" s="962"/>
      <c r="Z74" s="962"/>
      <c r="AA74" s="962"/>
      <c r="AB74" s="962"/>
      <c r="AC74" s="962"/>
      <c r="AD74" s="962"/>
      <c r="AE74" s="962"/>
      <c r="AF74" s="962"/>
      <c r="AG74" s="962"/>
      <c r="AH74" s="962"/>
      <c r="AI74" s="962"/>
      <c r="AJ74" s="962"/>
      <c r="AK74" s="962"/>
      <c r="AL74" s="962"/>
      <c r="AM74" s="962"/>
      <c r="AN74" s="962"/>
      <c r="AO74" s="962"/>
      <c r="AP74" s="962"/>
      <c r="AQ74" s="962"/>
      <c r="AR74" s="962"/>
      <c r="AS74" s="962"/>
      <c r="AT74" s="962"/>
      <c r="AU74" s="962"/>
      <c r="AV74" s="962"/>
      <c r="AW74" s="962"/>
      <c r="AX74" s="962"/>
      <c r="AY74" s="962"/>
      <c r="AZ74" s="962"/>
      <c r="BA74" s="962"/>
      <c r="BB74" s="962"/>
      <c r="BC74" s="962"/>
      <c r="BD74" s="962"/>
      <c r="BE74" s="962"/>
      <c r="BF74" s="962"/>
      <c r="BG74" s="962"/>
      <c r="BH74" s="962"/>
      <c r="BI74" s="962"/>
      <c r="BJ74" s="962"/>
      <c r="BK74" s="962"/>
      <c r="BL74" s="962"/>
      <c r="BM74" s="962"/>
      <c r="BN74" s="962"/>
      <c r="BO74" s="962"/>
      <c r="BP74" s="962"/>
      <c r="BQ74" s="962"/>
      <c r="BR74" s="962"/>
      <c r="BS74" s="962"/>
      <c r="BT74" s="962"/>
      <c r="BU74" s="962"/>
      <c r="BV74" s="962"/>
      <c r="BW74" s="962"/>
      <c r="BX74" s="962"/>
      <c r="BY74" s="962"/>
      <c r="BZ74" s="962"/>
      <c r="CA74" s="962"/>
      <c r="CB74" s="962"/>
      <c r="CC74" s="962"/>
      <c r="CD74" s="962"/>
      <c r="CE74" s="962"/>
      <c r="CF74" s="962"/>
      <c r="CG74" s="962"/>
      <c r="CH74" s="962"/>
      <c r="CI74" s="962"/>
      <c r="CJ74" s="962"/>
      <c r="CK74" s="962"/>
      <c r="CL74" s="962"/>
      <c r="CM74" s="962"/>
      <c r="CN74" s="962"/>
      <c r="CO74" s="962"/>
      <c r="CP74" s="962"/>
      <c r="CQ74" s="962"/>
      <c r="CR74" s="962"/>
      <c r="CS74" s="962"/>
      <c r="CT74" s="962"/>
      <c r="CU74" s="962"/>
      <c r="CV74" s="962"/>
      <c r="CW74" s="962"/>
      <c r="CX74" s="962"/>
      <c r="CY74" s="962"/>
      <c r="CZ74" s="962"/>
      <c r="DA74" s="962"/>
      <c r="DB74" s="962"/>
      <c r="DC74" s="962"/>
      <c r="DD74" s="962"/>
      <c r="DE74" s="962"/>
      <c r="DF74" s="962"/>
      <c r="DG74" s="962"/>
      <c r="DH74" s="962"/>
      <c r="DI74" s="962"/>
      <c r="DJ74" s="962"/>
      <c r="DK74" s="962"/>
      <c r="DL74" s="962"/>
      <c r="DM74" s="962"/>
      <c r="DN74" s="962"/>
      <c r="DO74" s="962"/>
      <c r="DP74" s="962"/>
      <c r="DQ74" s="962"/>
      <c r="DR74" s="962"/>
      <c r="DS74" s="962"/>
      <c r="DT74" s="962"/>
      <c r="DU74" s="962"/>
      <c r="DV74" s="962"/>
      <c r="DW74" s="962"/>
      <c r="DX74" s="962"/>
      <c r="DY74" s="962"/>
      <c r="DZ74" s="962"/>
      <c r="EA74" s="962"/>
      <c r="EB74" s="962"/>
      <c r="EC74" s="962"/>
      <c r="ED74" s="962"/>
      <c r="EE74" s="962"/>
      <c r="EF74" s="962"/>
      <c r="EG74" s="962"/>
      <c r="EH74" s="962"/>
      <c r="EI74" s="962"/>
      <c r="EJ74" s="962"/>
      <c r="EK74" s="962"/>
      <c r="EL74" s="962"/>
      <c r="EM74" s="962"/>
      <c r="EN74" s="962"/>
      <c r="EO74" s="962"/>
      <c r="EP74" s="962"/>
      <c r="EQ74" s="962"/>
      <c r="ER74" s="962"/>
      <c r="ES74" s="962"/>
      <c r="ET74" s="962"/>
      <c r="EU74" s="962"/>
      <c r="EV74" s="962"/>
      <c r="EW74" s="962"/>
      <c r="EX74" s="962"/>
      <c r="EY74" s="962"/>
      <c r="EZ74" s="962"/>
      <c r="FA74" s="962"/>
      <c r="FB74" s="962"/>
      <c r="FC74" s="962"/>
      <c r="FD74" s="962"/>
      <c r="FE74" s="962"/>
      <c r="FF74" s="962"/>
      <c r="FG74" s="962"/>
      <c r="FH74" s="962"/>
      <c r="FI74" s="962"/>
      <c r="FJ74" s="962"/>
      <c r="FK74" s="962"/>
      <c r="FL74" s="962"/>
      <c r="FM74" s="962"/>
      <c r="FN74" s="962"/>
      <c r="FO74" s="962"/>
      <c r="FP74" s="962"/>
      <c r="FQ74" s="962"/>
      <c r="FR74" s="962"/>
      <c r="FS74" s="962"/>
      <c r="FT74" s="962"/>
      <c r="FU74" s="962"/>
      <c r="FV74" s="962"/>
      <c r="FW74" s="962"/>
      <c r="FX74" s="962"/>
      <c r="FY74" s="962"/>
      <c r="FZ74" s="962"/>
      <c r="GA74" s="962"/>
      <c r="GB74" s="962"/>
      <c r="GC74" s="962"/>
      <c r="GD74" s="962"/>
      <c r="GE74" s="962"/>
      <c r="GF74" s="962"/>
      <c r="GG74" s="962"/>
      <c r="GH74" s="962"/>
      <c r="GI74" s="962"/>
      <c r="GJ74" s="962"/>
      <c r="GK74" s="962"/>
      <c r="GL74" s="962"/>
      <c r="GM74" s="962"/>
      <c r="GN74" s="962"/>
      <c r="GO74" s="962"/>
      <c r="GP74" s="962"/>
      <c r="GQ74" s="962"/>
      <c r="GR74" s="962"/>
      <c r="GS74" s="962"/>
      <c r="GT74" s="962"/>
      <c r="GU74" s="962"/>
      <c r="GV74" s="962"/>
      <c r="GW74" s="962"/>
      <c r="GX74" s="962"/>
      <c r="GY74" s="962"/>
      <c r="GZ74" s="962"/>
      <c r="HA74" s="962"/>
      <c r="HB74" s="962"/>
      <c r="HC74" s="962"/>
      <c r="HD74" s="962"/>
      <c r="HE74" s="962"/>
      <c r="HF74" s="962"/>
      <c r="HG74" s="962"/>
      <c r="HH74" s="962"/>
      <c r="HI74" s="962"/>
      <c r="HJ74" s="962"/>
      <c r="HK74" s="962"/>
      <c r="HL74" s="962"/>
      <c r="HM74" s="962"/>
      <c r="HN74" s="962"/>
      <c r="HO74" s="962"/>
      <c r="HP74" s="962"/>
      <c r="HQ74" s="962"/>
      <c r="HR74" s="962"/>
      <c r="HS74" s="962"/>
      <c r="HT74" s="962"/>
      <c r="HU74" s="962"/>
      <c r="HV74" s="962"/>
      <c r="HW74" s="962"/>
      <c r="HX74" s="962"/>
      <c r="HY74" s="962"/>
      <c r="HZ74" s="962"/>
      <c r="IA74" s="962"/>
      <c r="IB74" s="962"/>
      <c r="IC74" s="962"/>
      <c r="ID74" s="962"/>
      <c r="IE74" s="962"/>
      <c r="IF74" s="962"/>
      <c r="IG74" s="962"/>
      <c r="IH74" s="962"/>
      <c r="II74" s="962"/>
      <c r="IJ74" s="962"/>
      <c r="IK74" s="962"/>
      <c r="IL74" s="962"/>
      <c r="IM74" s="962"/>
      <c r="IN74" s="962"/>
      <c r="IO74" s="962"/>
      <c r="IP74" s="962"/>
      <c r="IQ74" s="962"/>
      <c r="IR74" s="962"/>
      <c r="IS74" s="962"/>
      <c r="IT74" s="962"/>
      <c r="IU74" s="962"/>
      <c r="IV74" s="962"/>
    </row>
    <row r="75" spans="1:256" s="1041" customFormat="1" ht="15" customHeight="1">
      <c r="A75" s="958"/>
      <c r="B75" s="958"/>
      <c r="C75" s="958"/>
      <c r="D75" s="1006"/>
      <c r="E75" s="1006"/>
      <c r="F75" s="1006"/>
      <c r="G75" s="975"/>
      <c r="H75" s="975"/>
      <c r="I75" s="962"/>
      <c r="J75" s="964"/>
      <c r="K75" s="962"/>
      <c r="L75" s="962"/>
      <c r="M75" s="964"/>
      <c r="N75" s="962"/>
      <c r="O75" s="962"/>
      <c r="P75" s="962"/>
      <c r="Q75" s="962"/>
      <c r="R75" s="962"/>
      <c r="S75" s="962"/>
      <c r="T75" s="962"/>
      <c r="U75" s="962"/>
      <c r="V75" s="962"/>
      <c r="W75" s="962"/>
      <c r="X75" s="962"/>
      <c r="Y75" s="962"/>
      <c r="Z75" s="962"/>
      <c r="AA75" s="962"/>
      <c r="AB75" s="962"/>
      <c r="AC75" s="962"/>
      <c r="AD75" s="962"/>
      <c r="AE75" s="962"/>
      <c r="AF75" s="962"/>
      <c r="AG75" s="962"/>
      <c r="AH75" s="962"/>
      <c r="AI75" s="962"/>
      <c r="AJ75" s="962"/>
      <c r="AK75" s="962"/>
      <c r="AL75" s="962"/>
      <c r="AM75" s="962"/>
      <c r="AN75" s="962"/>
      <c r="AO75" s="962"/>
      <c r="AP75" s="962"/>
      <c r="AQ75" s="962"/>
      <c r="AR75" s="962"/>
      <c r="AS75" s="962"/>
      <c r="AT75" s="962"/>
      <c r="AU75" s="962"/>
      <c r="AV75" s="962"/>
      <c r="AW75" s="962"/>
      <c r="AX75" s="962"/>
      <c r="AY75" s="962"/>
      <c r="AZ75" s="962"/>
      <c r="BA75" s="962"/>
      <c r="BB75" s="962"/>
      <c r="BC75" s="962"/>
      <c r="BD75" s="962"/>
      <c r="BE75" s="962"/>
      <c r="BF75" s="962"/>
      <c r="BG75" s="962"/>
      <c r="BH75" s="962"/>
      <c r="BI75" s="962"/>
      <c r="BJ75" s="962"/>
      <c r="BK75" s="962"/>
      <c r="BL75" s="962"/>
      <c r="BM75" s="962"/>
      <c r="BN75" s="962"/>
      <c r="BO75" s="962"/>
      <c r="BP75" s="962"/>
      <c r="BQ75" s="962"/>
      <c r="BR75" s="962"/>
      <c r="BS75" s="962"/>
      <c r="BT75" s="962"/>
      <c r="BU75" s="962"/>
      <c r="BV75" s="962"/>
      <c r="BW75" s="962"/>
      <c r="BX75" s="962"/>
      <c r="BY75" s="962"/>
      <c r="BZ75" s="962"/>
      <c r="CA75" s="962"/>
      <c r="CB75" s="962"/>
      <c r="CC75" s="962"/>
      <c r="CD75" s="962"/>
      <c r="CE75" s="962"/>
      <c r="CF75" s="962"/>
      <c r="CG75" s="962"/>
      <c r="CH75" s="962"/>
      <c r="CI75" s="962"/>
      <c r="CJ75" s="962"/>
      <c r="CK75" s="962"/>
      <c r="CL75" s="962"/>
      <c r="CM75" s="962"/>
      <c r="CN75" s="962"/>
      <c r="CO75" s="962"/>
      <c r="CP75" s="962"/>
      <c r="CQ75" s="962"/>
      <c r="CR75" s="962"/>
      <c r="CS75" s="962"/>
      <c r="CT75" s="962"/>
      <c r="CU75" s="962"/>
      <c r="CV75" s="962"/>
      <c r="CW75" s="962"/>
      <c r="CX75" s="962"/>
      <c r="CY75" s="962"/>
      <c r="CZ75" s="962"/>
      <c r="DA75" s="962"/>
      <c r="DB75" s="962"/>
      <c r="DC75" s="962"/>
      <c r="DD75" s="962"/>
      <c r="DE75" s="962"/>
      <c r="DF75" s="962"/>
      <c r="DG75" s="962"/>
      <c r="DH75" s="962"/>
      <c r="DI75" s="962"/>
      <c r="DJ75" s="962"/>
      <c r="DK75" s="962"/>
      <c r="DL75" s="962"/>
      <c r="DM75" s="962"/>
      <c r="DN75" s="962"/>
      <c r="DO75" s="962"/>
      <c r="DP75" s="962"/>
      <c r="DQ75" s="962"/>
      <c r="DR75" s="962"/>
      <c r="DS75" s="962"/>
      <c r="DT75" s="962"/>
      <c r="DU75" s="962"/>
      <c r="DV75" s="962"/>
      <c r="DW75" s="962"/>
      <c r="DX75" s="962"/>
      <c r="DY75" s="962"/>
      <c r="DZ75" s="962"/>
      <c r="EA75" s="962"/>
      <c r="EB75" s="962"/>
      <c r="EC75" s="962"/>
      <c r="ED75" s="962"/>
      <c r="EE75" s="962"/>
      <c r="EF75" s="962"/>
      <c r="EG75" s="962"/>
      <c r="EH75" s="962"/>
      <c r="EI75" s="962"/>
      <c r="EJ75" s="962"/>
      <c r="EK75" s="962"/>
      <c r="EL75" s="962"/>
      <c r="EM75" s="962"/>
      <c r="EN75" s="962"/>
      <c r="EO75" s="962"/>
      <c r="EP75" s="962"/>
      <c r="EQ75" s="962"/>
      <c r="ER75" s="962"/>
      <c r="ES75" s="962"/>
      <c r="ET75" s="962"/>
      <c r="EU75" s="962"/>
      <c r="EV75" s="962"/>
      <c r="EW75" s="962"/>
      <c r="EX75" s="962"/>
      <c r="EY75" s="962"/>
      <c r="EZ75" s="962"/>
      <c r="FA75" s="962"/>
      <c r="FB75" s="962"/>
      <c r="FC75" s="962"/>
      <c r="FD75" s="962"/>
      <c r="FE75" s="962"/>
      <c r="FF75" s="962"/>
      <c r="FG75" s="962"/>
      <c r="FH75" s="962"/>
      <c r="FI75" s="962"/>
      <c r="FJ75" s="962"/>
      <c r="FK75" s="962"/>
      <c r="FL75" s="962"/>
      <c r="FM75" s="962"/>
      <c r="FN75" s="962"/>
      <c r="FO75" s="962"/>
      <c r="FP75" s="962"/>
      <c r="FQ75" s="962"/>
      <c r="FR75" s="962"/>
      <c r="FS75" s="962"/>
      <c r="FT75" s="962"/>
      <c r="FU75" s="962"/>
      <c r="FV75" s="962"/>
      <c r="FW75" s="962"/>
      <c r="FX75" s="962"/>
      <c r="FY75" s="962"/>
      <c r="FZ75" s="962"/>
      <c r="GA75" s="962"/>
      <c r="GB75" s="962"/>
      <c r="GC75" s="962"/>
      <c r="GD75" s="962"/>
      <c r="GE75" s="962"/>
      <c r="GF75" s="962"/>
      <c r="GG75" s="962"/>
      <c r="GH75" s="962"/>
      <c r="GI75" s="962"/>
      <c r="GJ75" s="962"/>
      <c r="GK75" s="962"/>
      <c r="GL75" s="962"/>
      <c r="GM75" s="962"/>
      <c r="GN75" s="962"/>
      <c r="GO75" s="962"/>
      <c r="GP75" s="962"/>
      <c r="GQ75" s="962"/>
      <c r="GR75" s="962"/>
      <c r="GS75" s="962"/>
      <c r="GT75" s="962"/>
      <c r="GU75" s="962"/>
      <c r="GV75" s="962"/>
      <c r="GW75" s="962"/>
      <c r="GX75" s="962"/>
      <c r="GY75" s="962"/>
      <c r="GZ75" s="962"/>
      <c r="HA75" s="962"/>
      <c r="HB75" s="962"/>
      <c r="HC75" s="962"/>
      <c r="HD75" s="962"/>
      <c r="HE75" s="962"/>
      <c r="HF75" s="962"/>
      <c r="HG75" s="962"/>
      <c r="HH75" s="962"/>
      <c r="HI75" s="962"/>
      <c r="HJ75" s="962"/>
      <c r="HK75" s="962"/>
      <c r="HL75" s="962"/>
      <c r="HM75" s="962"/>
      <c r="HN75" s="962"/>
      <c r="HO75" s="962"/>
      <c r="HP75" s="962"/>
      <c r="HQ75" s="962"/>
      <c r="HR75" s="962"/>
      <c r="HS75" s="962"/>
      <c r="HT75" s="962"/>
      <c r="HU75" s="962"/>
      <c r="HV75" s="962"/>
      <c r="HW75" s="962"/>
      <c r="HX75" s="962"/>
      <c r="HY75" s="962"/>
      <c r="HZ75" s="962"/>
      <c r="IA75" s="962"/>
      <c r="IB75" s="962"/>
      <c r="IC75" s="962"/>
      <c r="ID75" s="962"/>
      <c r="IE75" s="962"/>
      <c r="IF75" s="962"/>
      <c r="IG75" s="962"/>
      <c r="IH75" s="962"/>
      <c r="II75" s="962"/>
      <c r="IJ75" s="962"/>
      <c r="IK75" s="962"/>
      <c r="IL75" s="962"/>
      <c r="IM75" s="962"/>
      <c r="IN75" s="962"/>
      <c r="IO75" s="962"/>
      <c r="IP75" s="962"/>
      <c r="IQ75" s="962"/>
      <c r="IR75" s="962"/>
      <c r="IS75" s="962"/>
      <c r="IT75" s="962"/>
      <c r="IU75" s="962"/>
      <c r="IV75" s="962"/>
    </row>
    <row r="76" spans="1:256" s="1041" customFormat="1" ht="15" customHeight="1">
      <c r="A76" s="958"/>
      <c r="B76" s="958"/>
      <c r="C76" s="958"/>
      <c r="D76" s="1006"/>
      <c r="E76" s="1006"/>
      <c r="F76" s="1006"/>
      <c r="G76" s="975"/>
      <c r="H76" s="975"/>
      <c r="I76" s="962"/>
      <c r="J76" s="964"/>
      <c r="K76" s="962"/>
      <c r="L76" s="962"/>
      <c r="M76" s="964"/>
      <c r="N76" s="962"/>
      <c r="O76" s="962"/>
      <c r="P76" s="962"/>
      <c r="Q76" s="962"/>
      <c r="R76" s="962"/>
      <c r="S76" s="962"/>
      <c r="T76" s="962"/>
      <c r="U76" s="962"/>
      <c r="V76" s="962"/>
      <c r="W76" s="962"/>
      <c r="X76" s="962"/>
      <c r="Y76" s="962"/>
      <c r="Z76" s="962"/>
      <c r="AA76" s="962"/>
      <c r="AB76" s="962"/>
      <c r="AC76" s="962"/>
      <c r="AD76" s="962"/>
      <c r="AE76" s="962"/>
      <c r="AF76" s="962"/>
      <c r="AG76" s="962"/>
      <c r="AH76" s="962"/>
      <c r="AI76" s="962"/>
      <c r="AJ76" s="962"/>
      <c r="AK76" s="962"/>
      <c r="AL76" s="962"/>
      <c r="AM76" s="962"/>
      <c r="AN76" s="962"/>
      <c r="AO76" s="962"/>
      <c r="AP76" s="962"/>
      <c r="AQ76" s="962"/>
      <c r="AR76" s="962"/>
      <c r="AS76" s="962"/>
      <c r="AT76" s="962"/>
      <c r="AU76" s="962"/>
      <c r="AV76" s="962"/>
      <c r="AW76" s="962"/>
      <c r="AX76" s="962"/>
      <c r="AY76" s="962"/>
      <c r="AZ76" s="962"/>
      <c r="BA76" s="962"/>
      <c r="BB76" s="962"/>
      <c r="BC76" s="962"/>
      <c r="BD76" s="962"/>
      <c r="BE76" s="962"/>
      <c r="BF76" s="962"/>
      <c r="BG76" s="962"/>
      <c r="BH76" s="962"/>
      <c r="BI76" s="962"/>
      <c r="BJ76" s="962"/>
      <c r="BK76" s="962"/>
      <c r="BL76" s="962"/>
      <c r="BM76" s="962"/>
      <c r="BN76" s="962"/>
      <c r="BO76" s="962"/>
      <c r="BP76" s="962"/>
      <c r="BQ76" s="962"/>
      <c r="BR76" s="962"/>
      <c r="BS76" s="962"/>
      <c r="BT76" s="962"/>
      <c r="BU76" s="962"/>
      <c r="BV76" s="962"/>
      <c r="BW76" s="962"/>
      <c r="BX76" s="962"/>
      <c r="BY76" s="962"/>
      <c r="BZ76" s="962"/>
      <c r="CA76" s="962"/>
      <c r="CB76" s="962"/>
      <c r="CC76" s="962"/>
      <c r="CD76" s="962"/>
      <c r="CE76" s="962"/>
      <c r="CF76" s="962"/>
      <c r="CG76" s="962"/>
      <c r="CH76" s="962"/>
      <c r="CI76" s="962"/>
      <c r="CJ76" s="962"/>
      <c r="CK76" s="962"/>
      <c r="CL76" s="962"/>
      <c r="CM76" s="962"/>
      <c r="CN76" s="962"/>
      <c r="CO76" s="962"/>
      <c r="CP76" s="962"/>
      <c r="CQ76" s="962"/>
      <c r="CR76" s="962"/>
      <c r="CS76" s="962"/>
      <c r="CT76" s="962"/>
      <c r="CU76" s="962"/>
      <c r="CV76" s="962"/>
      <c r="CW76" s="962"/>
      <c r="CX76" s="962"/>
      <c r="CY76" s="962"/>
      <c r="CZ76" s="962"/>
      <c r="DA76" s="962"/>
      <c r="DB76" s="962"/>
      <c r="DC76" s="962"/>
      <c r="DD76" s="962"/>
      <c r="DE76" s="962"/>
      <c r="DF76" s="962"/>
      <c r="DG76" s="962"/>
      <c r="DH76" s="962"/>
      <c r="DI76" s="962"/>
      <c r="DJ76" s="962"/>
      <c r="DK76" s="962"/>
      <c r="DL76" s="962"/>
      <c r="DM76" s="962"/>
      <c r="DN76" s="962"/>
      <c r="DO76" s="962"/>
      <c r="DP76" s="962"/>
      <c r="DQ76" s="962"/>
      <c r="DR76" s="962"/>
      <c r="DS76" s="962"/>
      <c r="DT76" s="962"/>
      <c r="DU76" s="962"/>
      <c r="DV76" s="962"/>
      <c r="DW76" s="962"/>
      <c r="DX76" s="962"/>
      <c r="DY76" s="962"/>
      <c r="DZ76" s="962"/>
      <c r="EA76" s="962"/>
      <c r="EB76" s="962"/>
      <c r="EC76" s="962"/>
      <c r="ED76" s="962"/>
      <c r="EE76" s="962"/>
      <c r="EF76" s="962"/>
      <c r="EG76" s="962"/>
      <c r="EH76" s="962"/>
      <c r="EI76" s="962"/>
      <c r="EJ76" s="962"/>
      <c r="EK76" s="962"/>
      <c r="EL76" s="962"/>
      <c r="EM76" s="962"/>
      <c r="EN76" s="962"/>
      <c r="EO76" s="962"/>
      <c r="EP76" s="962"/>
      <c r="EQ76" s="962"/>
      <c r="ER76" s="962"/>
      <c r="ES76" s="962"/>
      <c r="ET76" s="962"/>
      <c r="EU76" s="962"/>
      <c r="EV76" s="962"/>
      <c r="EW76" s="962"/>
      <c r="EX76" s="962"/>
      <c r="EY76" s="962"/>
      <c r="EZ76" s="962"/>
      <c r="FA76" s="962"/>
      <c r="FB76" s="962"/>
      <c r="FC76" s="962"/>
      <c r="FD76" s="962"/>
      <c r="FE76" s="962"/>
      <c r="FF76" s="962"/>
      <c r="FG76" s="962"/>
      <c r="FH76" s="962"/>
      <c r="FI76" s="962"/>
      <c r="FJ76" s="962"/>
      <c r="FK76" s="962"/>
      <c r="FL76" s="962"/>
      <c r="FM76" s="962"/>
      <c r="FN76" s="962"/>
      <c r="FO76" s="962"/>
      <c r="FP76" s="962"/>
      <c r="FQ76" s="962"/>
      <c r="FR76" s="962"/>
      <c r="FS76" s="962"/>
      <c r="FT76" s="962"/>
      <c r="FU76" s="962"/>
      <c r="FV76" s="962"/>
      <c r="FW76" s="962"/>
      <c r="FX76" s="962"/>
      <c r="FY76" s="962"/>
      <c r="FZ76" s="962"/>
      <c r="GA76" s="962"/>
      <c r="GB76" s="962"/>
      <c r="GC76" s="962"/>
      <c r="GD76" s="962"/>
      <c r="GE76" s="962"/>
      <c r="GF76" s="962"/>
      <c r="GG76" s="962"/>
      <c r="GH76" s="962"/>
      <c r="GI76" s="962"/>
      <c r="GJ76" s="962"/>
      <c r="GK76" s="962"/>
      <c r="GL76" s="962"/>
      <c r="GM76" s="962"/>
      <c r="GN76" s="962"/>
      <c r="GO76" s="962"/>
      <c r="GP76" s="962"/>
      <c r="GQ76" s="962"/>
      <c r="GR76" s="962"/>
      <c r="GS76" s="962"/>
      <c r="GT76" s="962"/>
      <c r="GU76" s="962"/>
      <c r="GV76" s="962"/>
      <c r="GW76" s="962"/>
      <c r="GX76" s="962"/>
      <c r="GY76" s="962"/>
      <c r="GZ76" s="962"/>
      <c r="HA76" s="962"/>
      <c r="HB76" s="962"/>
      <c r="HC76" s="962"/>
      <c r="HD76" s="962"/>
      <c r="HE76" s="962"/>
      <c r="HF76" s="962"/>
      <c r="HG76" s="962"/>
      <c r="HH76" s="962"/>
      <c r="HI76" s="962"/>
      <c r="HJ76" s="962"/>
      <c r="HK76" s="962"/>
      <c r="HL76" s="962"/>
      <c r="HM76" s="962"/>
      <c r="HN76" s="962"/>
      <c r="HO76" s="962"/>
      <c r="HP76" s="962"/>
      <c r="HQ76" s="962"/>
      <c r="HR76" s="962"/>
      <c r="HS76" s="962"/>
      <c r="HT76" s="962"/>
      <c r="HU76" s="962"/>
      <c r="HV76" s="962"/>
      <c r="HW76" s="962"/>
      <c r="HX76" s="962"/>
      <c r="HY76" s="962"/>
      <c r="HZ76" s="962"/>
      <c r="IA76" s="962"/>
      <c r="IB76" s="962"/>
      <c r="IC76" s="962"/>
      <c r="ID76" s="962"/>
      <c r="IE76" s="962"/>
      <c r="IF76" s="962"/>
      <c r="IG76" s="962"/>
      <c r="IH76" s="962"/>
      <c r="II76" s="962"/>
      <c r="IJ76" s="962"/>
      <c r="IK76" s="962"/>
      <c r="IL76" s="962"/>
      <c r="IM76" s="962"/>
      <c r="IN76" s="962"/>
      <c r="IO76" s="962"/>
      <c r="IP76" s="962"/>
      <c r="IQ76" s="962"/>
      <c r="IR76" s="962"/>
      <c r="IS76" s="962"/>
      <c r="IT76" s="962"/>
      <c r="IU76" s="962"/>
      <c r="IV76" s="962"/>
    </row>
    <row r="77" spans="1:256" s="1041" customFormat="1" ht="15" customHeight="1">
      <c r="A77" s="958"/>
      <c r="B77" s="958"/>
      <c r="C77" s="958"/>
      <c r="D77" s="1006"/>
      <c r="E77" s="1006"/>
      <c r="F77" s="1006"/>
      <c r="G77" s="975"/>
      <c r="H77" s="975"/>
      <c r="I77" s="962"/>
      <c r="J77" s="964"/>
      <c r="K77" s="962"/>
      <c r="L77" s="962"/>
      <c r="M77" s="964"/>
      <c r="N77" s="962"/>
      <c r="O77" s="962"/>
      <c r="P77" s="962"/>
      <c r="Q77" s="962"/>
      <c r="R77" s="962"/>
      <c r="S77" s="962"/>
      <c r="T77" s="962"/>
      <c r="U77" s="962"/>
      <c r="V77" s="962"/>
      <c r="W77" s="962"/>
      <c r="X77" s="962"/>
      <c r="Y77" s="962"/>
      <c r="Z77" s="962"/>
      <c r="AA77" s="962"/>
      <c r="AB77" s="962"/>
      <c r="AC77" s="962"/>
      <c r="AD77" s="962"/>
      <c r="AE77" s="962"/>
      <c r="AF77" s="962"/>
      <c r="AG77" s="962"/>
      <c r="AH77" s="962"/>
      <c r="AI77" s="962"/>
      <c r="AJ77" s="962"/>
      <c r="AK77" s="962"/>
      <c r="AL77" s="962"/>
      <c r="AM77" s="962"/>
      <c r="AN77" s="962"/>
      <c r="AO77" s="962"/>
      <c r="AP77" s="962"/>
      <c r="AQ77" s="962"/>
      <c r="AR77" s="962"/>
      <c r="AS77" s="962"/>
      <c r="AT77" s="962"/>
      <c r="AU77" s="962"/>
      <c r="AV77" s="962"/>
      <c r="AW77" s="962"/>
      <c r="AX77" s="962"/>
      <c r="AY77" s="962"/>
      <c r="AZ77" s="962"/>
      <c r="BA77" s="962"/>
      <c r="BB77" s="962"/>
      <c r="BC77" s="962"/>
      <c r="BD77" s="962"/>
      <c r="BE77" s="962"/>
      <c r="BF77" s="962"/>
      <c r="BG77" s="962"/>
      <c r="BH77" s="962"/>
      <c r="BI77" s="962"/>
      <c r="BJ77" s="962"/>
      <c r="BK77" s="962"/>
      <c r="BL77" s="962"/>
      <c r="BM77" s="962"/>
      <c r="BN77" s="962"/>
      <c r="BO77" s="962"/>
      <c r="BP77" s="962"/>
      <c r="BQ77" s="962"/>
      <c r="BR77" s="962"/>
      <c r="BS77" s="962"/>
      <c r="BT77" s="962"/>
      <c r="BU77" s="962"/>
      <c r="BV77" s="962"/>
      <c r="BW77" s="962"/>
      <c r="BX77" s="962"/>
      <c r="BY77" s="962"/>
      <c r="BZ77" s="962"/>
      <c r="CA77" s="962"/>
      <c r="CB77" s="962"/>
      <c r="CC77" s="962"/>
      <c r="CD77" s="962"/>
      <c r="CE77" s="962"/>
      <c r="CF77" s="962"/>
      <c r="CG77" s="962"/>
      <c r="CH77" s="962"/>
      <c r="CI77" s="962"/>
      <c r="CJ77" s="962"/>
      <c r="CK77" s="962"/>
      <c r="CL77" s="962"/>
      <c r="CM77" s="962"/>
      <c r="CN77" s="962"/>
      <c r="CO77" s="962"/>
      <c r="CP77" s="962"/>
      <c r="CQ77" s="962"/>
      <c r="CR77" s="962"/>
      <c r="CS77" s="962"/>
      <c r="CT77" s="962"/>
      <c r="CU77" s="962"/>
      <c r="CV77" s="962"/>
      <c r="CW77" s="962"/>
      <c r="CX77" s="962"/>
      <c r="CY77" s="962"/>
      <c r="CZ77" s="962"/>
      <c r="DA77" s="962"/>
      <c r="DB77" s="962"/>
      <c r="DC77" s="962"/>
      <c r="DD77" s="962"/>
      <c r="DE77" s="962"/>
      <c r="DF77" s="962"/>
      <c r="DG77" s="962"/>
      <c r="DH77" s="962"/>
      <c r="DI77" s="962"/>
      <c r="DJ77" s="962"/>
      <c r="DK77" s="962"/>
      <c r="DL77" s="962"/>
      <c r="DM77" s="962"/>
      <c r="DN77" s="962"/>
      <c r="DO77" s="962"/>
      <c r="DP77" s="962"/>
      <c r="DQ77" s="962"/>
      <c r="DR77" s="962"/>
      <c r="DS77" s="962"/>
      <c r="DT77" s="962"/>
      <c r="DU77" s="962"/>
      <c r="DV77" s="962"/>
      <c r="DW77" s="962"/>
      <c r="DX77" s="962"/>
      <c r="DY77" s="962"/>
      <c r="DZ77" s="962"/>
      <c r="EA77" s="962"/>
      <c r="EB77" s="962"/>
      <c r="EC77" s="962"/>
      <c r="ED77" s="962"/>
      <c r="EE77" s="962"/>
      <c r="EF77" s="962"/>
      <c r="EG77" s="962"/>
      <c r="EH77" s="962"/>
      <c r="EI77" s="962"/>
      <c r="EJ77" s="962"/>
      <c r="EK77" s="962"/>
      <c r="EL77" s="962"/>
      <c r="EM77" s="962"/>
      <c r="EN77" s="962"/>
      <c r="EO77" s="962"/>
      <c r="EP77" s="962"/>
      <c r="EQ77" s="962"/>
      <c r="ER77" s="962"/>
      <c r="ES77" s="962"/>
      <c r="ET77" s="962"/>
      <c r="EU77" s="962"/>
      <c r="EV77" s="962"/>
      <c r="EW77" s="962"/>
      <c r="EX77" s="962"/>
      <c r="EY77" s="962"/>
      <c r="EZ77" s="962"/>
      <c r="FA77" s="962"/>
      <c r="FB77" s="962"/>
      <c r="FC77" s="962"/>
      <c r="FD77" s="962"/>
      <c r="FE77" s="962"/>
      <c r="FF77" s="962"/>
      <c r="FG77" s="962"/>
      <c r="FH77" s="962"/>
      <c r="FI77" s="962"/>
      <c r="FJ77" s="962"/>
      <c r="FK77" s="962"/>
      <c r="FL77" s="962"/>
      <c r="FM77" s="962"/>
      <c r="FN77" s="962"/>
      <c r="FO77" s="962"/>
      <c r="FP77" s="962"/>
      <c r="FQ77" s="962"/>
      <c r="FR77" s="962"/>
      <c r="FS77" s="962"/>
      <c r="FT77" s="962"/>
      <c r="FU77" s="962"/>
      <c r="FV77" s="962"/>
      <c r="FW77" s="962"/>
      <c r="FX77" s="962"/>
      <c r="FY77" s="962"/>
      <c r="FZ77" s="962"/>
      <c r="GA77" s="962"/>
      <c r="GB77" s="962"/>
      <c r="GC77" s="962"/>
      <c r="GD77" s="962"/>
      <c r="GE77" s="962"/>
      <c r="GF77" s="962"/>
      <c r="GG77" s="962"/>
      <c r="GH77" s="962"/>
      <c r="GI77" s="962"/>
      <c r="GJ77" s="962"/>
      <c r="GK77" s="962"/>
      <c r="GL77" s="962"/>
      <c r="GM77" s="962"/>
      <c r="GN77" s="962"/>
      <c r="GO77" s="962"/>
      <c r="GP77" s="962"/>
      <c r="GQ77" s="962"/>
      <c r="GR77" s="962"/>
      <c r="GS77" s="962"/>
      <c r="GT77" s="962"/>
      <c r="GU77" s="962"/>
      <c r="GV77" s="962"/>
      <c r="GW77" s="962"/>
      <c r="GX77" s="962"/>
      <c r="GY77" s="962"/>
      <c r="GZ77" s="962"/>
      <c r="HA77" s="962"/>
      <c r="HB77" s="962"/>
      <c r="HC77" s="962"/>
      <c r="HD77" s="962"/>
      <c r="HE77" s="962"/>
      <c r="HF77" s="962"/>
      <c r="HG77" s="962"/>
      <c r="HH77" s="962"/>
      <c r="HI77" s="962"/>
      <c r="HJ77" s="962"/>
      <c r="HK77" s="962"/>
      <c r="HL77" s="962"/>
      <c r="HM77" s="962"/>
      <c r="HN77" s="962"/>
      <c r="HO77" s="962"/>
      <c r="HP77" s="962"/>
      <c r="HQ77" s="962"/>
      <c r="HR77" s="962"/>
      <c r="HS77" s="962"/>
      <c r="HT77" s="962"/>
      <c r="HU77" s="962"/>
      <c r="HV77" s="962"/>
      <c r="HW77" s="962"/>
      <c r="HX77" s="962"/>
      <c r="HY77" s="962"/>
      <c r="HZ77" s="962"/>
      <c r="IA77" s="962"/>
      <c r="IB77" s="962"/>
      <c r="IC77" s="962"/>
      <c r="ID77" s="962"/>
      <c r="IE77" s="962"/>
      <c r="IF77" s="962"/>
      <c r="IG77" s="962"/>
      <c r="IH77" s="962"/>
      <c r="II77" s="962"/>
      <c r="IJ77" s="962"/>
      <c r="IK77" s="962"/>
      <c r="IL77" s="962"/>
      <c r="IM77" s="962"/>
      <c r="IN77" s="962"/>
      <c r="IO77" s="962"/>
      <c r="IP77" s="962"/>
      <c r="IQ77" s="962"/>
      <c r="IR77" s="962"/>
      <c r="IS77" s="962"/>
      <c r="IT77" s="962"/>
      <c r="IU77" s="962"/>
      <c r="IV77" s="962"/>
    </row>
    <row r="78" spans="1:256" s="1041" customFormat="1" ht="15" customHeight="1">
      <c r="A78" s="958"/>
      <c r="B78" s="958"/>
      <c r="C78" s="958"/>
      <c r="D78" s="1006"/>
      <c r="E78" s="1006"/>
      <c r="F78" s="1006"/>
      <c r="G78" s="975"/>
      <c r="H78" s="975"/>
      <c r="I78" s="962"/>
      <c r="J78" s="964"/>
      <c r="K78" s="962"/>
      <c r="L78" s="962"/>
      <c r="M78" s="964"/>
      <c r="N78" s="962"/>
      <c r="O78" s="962"/>
      <c r="P78" s="962"/>
      <c r="Q78" s="962"/>
      <c r="R78" s="962"/>
      <c r="S78" s="962"/>
      <c r="T78" s="962"/>
      <c r="U78" s="962"/>
      <c r="V78" s="962"/>
      <c r="W78" s="962"/>
      <c r="X78" s="962"/>
      <c r="Y78" s="962"/>
      <c r="Z78" s="962"/>
      <c r="AA78" s="962"/>
      <c r="AB78" s="962"/>
      <c r="AC78" s="962"/>
      <c r="AD78" s="962"/>
      <c r="AE78" s="962"/>
      <c r="AF78" s="962"/>
      <c r="AG78" s="962"/>
      <c r="AH78" s="962"/>
      <c r="AI78" s="962"/>
      <c r="AJ78" s="962"/>
      <c r="AK78" s="962"/>
      <c r="AL78" s="962"/>
      <c r="AM78" s="962"/>
      <c r="AN78" s="962"/>
      <c r="AO78" s="962"/>
      <c r="AP78" s="962"/>
      <c r="AQ78" s="962"/>
      <c r="AR78" s="962"/>
      <c r="AS78" s="962"/>
      <c r="AT78" s="962"/>
      <c r="AU78" s="962"/>
      <c r="AV78" s="962"/>
      <c r="AW78" s="962"/>
      <c r="AX78" s="962"/>
      <c r="AY78" s="962"/>
      <c r="AZ78" s="962"/>
      <c r="BA78" s="962"/>
      <c r="BB78" s="962"/>
      <c r="BC78" s="962"/>
      <c r="BD78" s="962"/>
      <c r="BE78" s="962"/>
      <c r="BF78" s="962"/>
      <c r="BG78" s="962"/>
      <c r="BH78" s="962"/>
      <c r="BI78" s="962"/>
      <c r="BJ78" s="962"/>
      <c r="BK78" s="962"/>
      <c r="BL78" s="962"/>
      <c r="BM78" s="962"/>
      <c r="BN78" s="962"/>
      <c r="BO78" s="962"/>
      <c r="BP78" s="962"/>
      <c r="BQ78" s="962"/>
      <c r="BR78" s="962"/>
      <c r="BS78" s="962"/>
      <c r="BT78" s="962"/>
      <c r="BU78" s="962"/>
      <c r="BV78" s="962"/>
      <c r="BW78" s="962"/>
      <c r="BX78" s="962"/>
      <c r="BY78" s="962"/>
      <c r="BZ78" s="962"/>
      <c r="CA78" s="962"/>
      <c r="CB78" s="962"/>
      <c r="CC78" s="962"/>
      <c r="CD78" s="962"/>
      <c r="CE78" s="962"/>
      <c r="CF78" s="962"/>
      <c r="CG78" s="962"/>
      <c r="CH78" s="962"/>
      <c r="CI78" s="962"/>
      <c r="CJ78" s="962"/>
      <c r="CK78" s="962"/>
      <c r="CL78" s="962"/>
      <c r="CM78" s="962"/>
      <c r="CN78" s="962"/>
      <c r="CO78" s="962"/>
      <c r="CP78" s="962"/>
      <c r="CQ78" s="962"/>
      <c r="CR78" s="962"/>
      <c r="CS78" s="962"/>
      <c r="CT78" s="962"/>
      <c r="CU78" s="962"/>
      <c r="CV78" s="962"/>
      <c r="CW78" s="962"/>
      <c r="CX78" s="962"/>
      <c r="CY78" s="962"/>
      <c r="CZ78" s="962"/>
      <c r="DA78" s="962"/>
      <c r="DB78" s="962"/>
      <c r="DC78" s="962"/>
      <c r="DD78" s="962"/>
      <c r="DE78" s="962"/>
      <c r="DF78" s="962"/>
      <c r="DG78" s="962"/>
      <c r="DH78" s="962"/>
      <c r="DI78" s="962"/>
      <c r="DJ78" s="962"/>
      <c r="DK78" s="962"/>
      <c r="DL78" s="962"/>
      <c r="DM78" s="962"/>
      <c r="DN78" s="962"/>
      <c r="DO78" s="962"/>
      <c r="DP78" s="962"/>
      <c r="DQ78" s="962"/>
      <c r="DR78" s="962"/>
      <c r="DS78" s="962"/>
      <c r="DT78" s="962"/>
      <c r="DU78" s="962"/>
      <c r="DV78" s="962"/>
      <c r="DW78" s="962"/>
      <c r="DX78" s="962"/>
      <c r="DY78" s="962"/>
      <c r="DZ78" s="962"/>
      <c r="EA78" s="962"/>
      <c r="EB78" s="962"/>
      <c r="EC78" s="962"/>
      <c r="ED78" s="962"/>
      <c r="EE78" s="962"/>
      <c r="EF78" s="962"/>
      <c r="EG78" s="962"/>
      <c r="EH78" s="962"/>
      <c r="EI78" s="962"/>
      <c r="EJ78" s="962"/>
      <c r="EK78" s="962"/>
      <c r="EL78" s="962"/>
      <c r="EM78" s="962"/>
      <c r="EN78" s="962"/>
      <c r="EO78" s="962"/>
      <c r="EP78" s="962"/>
      <c r="EQ78" s="962"/>
      <c r="ER78" s="962"/>
      <c r="ES78" s="962"/>
      <c r="ET78" s="962"/>
      <c r="EU78" s="962"/>
      <c r="EV78" s="962"/>
      <c r="EW78" s="962"/>
      <c r="EX78" s="962"/>
      <c r="EY78" s="962"/>
      <c r="EZ78" s="962"/>
      <c r="FA78" s="962"/>
      <c r="FB78" s="962"/>
      <c r="FC78" s="962"/>
      <c r="FD78" s="962"/>
      <c r="FE78" s="962"/>
      <c r="FF78" s="962"/>
      <c r="FG78" s="962"/>
      <c r="FH78" s="962"/>
      <c r="FI78" s="962"/>
      <c r="FJ78" s="962"/>
      <c r="FK78" s="962"/>
      <c r="FL78" s="962"/>
      <c r="FM78" s="962"/>
      <c r="FN78" s="962"/>
      <c r="FO78" s="962"/>
      <c r="FP78" s="962"/>
      <c r="FQ78" s="962"/>
      <c r="FR78" s="962"/>
      <c r="FS78" s="962"/>
      <c r="FT78" s="962"/>
      <c r="FU78" s="962"/>
      <c r="FV78" s="962"/>
      <c r="FW78" s="962"/>
      <c r="FX78" s="962"/>
      <c r="FY78" s="962"/>
      <c r="FZ78" s="962"/>
      <c r="GA78" s="962"/>
      <c r="GB78" s="962"/>
      <c r="GC78" s="962"/>
      <c r="GD78" s="962"/>
      <c r="GE78" s="962"/>
      <c r="GF78" s="962"/>
      <c r="GG78" s="962"/>
      <c r="GH78" s="962"/>
      <c r="GI78" s="962"/>
      <c r="GJ78" s="962"/>
      <c r="GK78" s="962"/>
      <c r="GL78" s="962"/>
      <c r="GM78" s="962"/>
      <c r="GN78" s="962"/>
      <c r="GO78" s="962"/>
      <c r="GP78" s="962"/>
      <c r="GQ78" s="962"/>
      <c r="GR78" s="962"/>
      <c r="GS78" s="962"/>
      <c r="GT78" s="962"/>
      <c r="GU78" s="962"/>
      <c r="GV78" s="962"/>
      <c r="GW78" s="962"/>
      <c r="GX78" s="962"/>
      <c r="GY78" s="962"/>
      <c r="GZ78" s="962"/>
      <c r="HA78" s="962"/>
      <c r="HB78" s="962"/>
      <c r="HC78" s="962"/>
      <c r="HD78" s="962"/>
      <c r="HE78" s="962"/>
      <c r="HF78" s="962"/>
      <c r="HG78" s="962"/>
      <c r="HH78" s="962"/>
      <c r="HI78" s="962"/>
      <c r="HJ78" s="962"/>
      <c r="HK78" s="962"/>
      <c r="HL78" s="962"/>
      <c r="HM78" s="962"/>
      <c r="HN78" s="962"/>
      <c r="HO78" s="962"/>
      <c r="HP78" s="962"/>
      <c r="HQ78" s="962"/>
      <c r="HR78" s="962"/>
      <c r="HS78" s="962"/>
      <c r="HT78" s="962"/>
      <c r="HU78" s="962"/>
      <c r="HV78" s="962"/>
      <c r="HW78" s="962"/>
      <c r="HX78" s="962"/>
      <c r="HY78" s="962"/>
      <c r="HZ78" s="962"/>
      <c r="IA78" s="962"/>
      <c r="IB78" s="962"/>
      <c r="IC78" s="962"/>
      <c r="ID78" s="962"/>
      <c r="IE78" s="962"/>
      <c r="IF78" s="962"/>
      <c r="IG78" s="962"/>
      <c r="IH78" s="962"/>
      <c r="II78" s="962"/>
      <c r="IJ78" s="962"/>
      <c r="IK78" s="962"/>
      <c r="IL78" s="962"/>
      <c r="IM78" s="962"/>
      <c r="IN78" s="962"/>
      <c r="IO78" s="962"/>
      <c r="IP78" s="962"/>
      <c r="IQ78" s="962"/>
      <c r="IR78" s="962"/>
      <c r="IS78" s="962"/>
      <c r="IT78" s="962"/>
      <c r="IU78" s="962"/>
      <c r="IV78" s="962"/>
    </row>
    <row r="79" spans="1:256" s="1041" customFormat="1" ht="15" customHeight="1">
      <c r="A79" s="958"/>
      <c r="B79" s="958"/>
      <c r="C79" s="958"/>
      <c r="D79" s="1006"/>
      <c r="E79" s="1006"/>
      <c r="F79" s="1006"/>
      <c r="G79" s="975"/>
      <c r="H79" s="975"/>
      <c r="I79" s="962"/>
      <c r="J79" s="964"/>
      <c r="K79" s="962"/>
      <c r="L79" s="962"/>
      <c r="M79" s="964"/>
      <c r="N79" s="962"/>
      <c r="O79" s="962"/>
      <c r="P79" s="962"/>
      <c r="Q79" s="962"/>
      <c r="R79" s="962"/>
      <c r="S79" s="962"/>
      <c r="T79" s="962"/>
      <c r="U79" s="962"/>
      <c r="V79" s="962"/>
      <c r="W79" s="962"/>
      <c r="X79" s="962"/>
      <c r="Y79" s="962"/>
      <c r="Z79" s="962"/>
      <c r="AA79" s="962"/>
      <c r="AB79" s="962"/>
      <c r="AC79" s="962"/>
      <c r="AD79" s="962"/>
      <c r="AE79" s="962"/>
      <c r="AF79" s="962"/>
      <c r="AG79" s="962"/>
      <c r="AH79" s="962"/>
      <c r="AI79" s="962"/>
      <c r="AJ79" s="962"/>
      <c r="AK79" s="962"/>
      <c r="AL79" s="962"/>
      <c r="AM79" s="962"/>
      <c r="AN79" s="962"/>
      <c r="AO79" s="962"/>
      <c r="AP79" s="962"/>
      <c r="AQ79" s="962"/>
      <c r="AR79" s="962"/>
      <c r="AS79" s="962"/>
      <c r="AT79" s="962"/>
      <c r="AU79" s="962"/>
      <c r="AV79" s="962"/>
      <c r="AW79" s="962"/>
      <c r="AX79" s="962"/>
      <c r="AY79" s="962"/>
      <c r="AZ79" s="962"/>
      <c r="BA79" s="962"/>
      <c r="BB79" s="962"/>
      <c r="BC79" s="962"/>
      <c r="BD79" s="962"/>
      <c r="BE79" s="962"/>
      <c r="BF79" s="962"/>
      <c r="BG79" s="962"/>
      <c r="BH79" s="962"/>
      <c r="BI79" s="962"/>
      <c r="BJ79" s="962"/>
      <c r="BK79" s="962"/>
      <c r="BL79" s="962"/>
      <c r="BM79" s="962"/>
      <c r="BN79" s="962"/>
      <c r="BO79" s="962"/>
      <c r="BP79" s="962"/>
      <c r="BQ79" s="962"/>
      <c r="BR79" s="962"/>
      <c r="BS79" s="962"/>
      <c r="BT79" s="962"/>
      <c r="BU79" s="962"/>
      <c r="BV79" s="962"/>
      <c r="BW79" s="962"/>
      <c r="BX79" s="962"/>
      <c r="BY79" s="962"/>
      <c r="BZ79" s="962"/>
      <c r="CA79" s="962"/>
      <c r="CB79" s="962"/>
      <c r="CC79" s="962"/>
      <c r="CD79" s="962"/>
      <c r="CE79" s="962"/>
      <c r="CF79" s="962"/>
      <c r="CG79" s="962"/>
      <c r="CH79" s="962"/>
      <c r="CI79" s="962"/>
      <c r="CJ79" s="962"/>
      <c r="CK79" s="962"/>
      <c r="CL79" s="962"/>
      <c r="CM79" s="962"/>
      <c r="CN79" s="962"/>
      <c r="CO79" s="962"/>
      <c r="CP79" s="962"/>
      <c r="CQ79" s="962"/>
      <c r="CR79" s="962"/>
      <c r="CS79" s="962"/>
      <c r="CT79" s="962"/>
      <c r="CU79" s="962"/>
      <c r="CV79" s="962"/>
      <c r="CW79" s="962"/>
      <c r="CX79" s="962"/>
      <c r="CY79" s="962"/>
      <c r="CZ79" s="962"/>
      <c r="DA79" s="962"/>
      <c r="DB79" s="962"/>
      <c r="DC79" s="962"/>
      <c r="DD79" s="962"/>
      <c r="DE79" s="962"/>
      <c r="DF79" s="962"/>
      <c r="DG79" s="962"/>
      <c r="DH79" s="962"/>
      <c r="DI79" s="962"/>
      <c r="DJ79" s="962"/>
      <c r="DK79" s="962"/>
      <c r="DL79" s="962"/>
      <c r="DM79" s="962"/>
      <c r="DN79" s="962"/>
      <c r="DO79" s="962"/>
      <c r="DP79" s="962"/>
      <c r="DQ79" s="962"/>
      <c r="DR79" s="962"/>
      <c r="DS79" s="962"/>
      <c r="DT79" s="962"/>
      <c r="DU79" s="962"/>
      <c r="DV79" s="962"/>
      <c r="DW79" s="962"/>
      <c r="DX79" s="962"/>
      <c r="DY79" s="962"/>
      <c r="DZ79" s="962"/>
      <c r="EA79" s="962"/>
      <c r="EB79" s="962"/>
      <c r="EC79" s="962"/>
      <c r="ED79" s="962"/>
      <c r="EE79" s="962"/>
      <c r="EF79" s="962"/>
      <c r="EG79" s="962"/>
      <c r="EH79" s="962"/>
      <c r="EI79" s="962"/>
      <c r="EJ79" s="962"/>
      <c r="EK79" s="962"/>
      <c r="EL79" s="962"/>
      <c r="EM79" s="962"/>
      <c r="EN79" s="962"/>
      <c r="EO79" s="962"/>
      <c r="EP79" s="962"/>
      <c r="EQ79" s="962"/>
      <c r="ER79" s="962"/>
      <c r="ES79" s="962"/>
      <c r="ET79" s="962"/>
      <c r="EU79" s="962"/>
      <c r="EV79" s="962"/>
      <c r="EW79" s="962"/>
      <c r="EX79" s="962"/>
      <c r="EY79" s="962"/>
      <c r="EZ79" s="962"/>
      <c r="FA79" s="962"/>
      <c r="FB79" s="962"/>
      <c r="FC79" s="962"/>
      <c r="FD79" s="962"/>
      <c r="FE79" s="962"/>
      <c r="FF79" s="962"/>
      <c r="FG79" s="962"/>
      <c r="FH79" s="962"/>
      <c r="FI79" s="962"/>
      <c r="FJ79" s="962"/>
      <c r="FK79" s="962"/>
      <c r="FL79" s="962"/>
      <c r="FM79" s="962"/>
      <c r="FN79" s="962"/>
      <c r="FO79" s="962"/>
      <c r="FP79" s="962"/>
      <c r="FQ79" s="962"/>
      <c r="FR79" s="962"/>
      <c r="FS79" s="962"/>
      <c r="FT79" s="962"/>
      <c r="FU79" s="962"/>
      <c r="FV79" s="962"/>
      <c r="FW79" s="962"/>
      <c r="FX79" s="962"/>
      <c r="FY79" s="962"/>
      <c r="FZ79" s="962"/>
      <c r="GA79" s="962"/>
      <c r="GB79" s="962"/>
      <c r="GC79" s="962"/>
      <c r="GD79" s="962"/>
      <c r="GE79" s="962"/>
      <c r="GF79" s="962"/>
      <c r="GG79" s="962"/>
      <c r="GH79" s="962"/>
      <c r="GI79" s="962"/>
      <c r="GJ79" s="962"/>
      <c r="GK79" s="962"/>
      <c r="GL79" s="962"/>
      <c r="GM79" s="962"/>
      <c r="GN79" s="962"/>
      <c r="GO79" s="962"/>
      <c r="GP79" s="962"/>
      <c r="GQ79" s="962"/>
      <c r="GR79" s="962"/>
      <c r="GS79" s="962"/>
      <c r="GT79" s="962"/>
      <c r="GU79" s="962"/>
      <c r="GV79" s="962"/>
      <c r="GW79" s="962"/>
      <c r="GX79" s="962"/>
      <c r="GY79" s="962"/>
      <c r="GZ79" s="962"/>
      <c r="HA79" s="962"/>
      <c r="HB79" s="962"/>
      <c r="HC79" s="962"/>
      <c r="HD79" s="962"/>
      <c r="HE79" s="962"/>
      <c r="HF79" s="962"/>
      <c r="HG79" s="962"/>
      <c r="HH79" s="962"/>
      <c r="HI79" s="962"/>
      <c r="HJ79" s="962"/>
      <c r="HK79" s="962"/>
      <c r="HL79" s="962"/>
      <c r="HM79" s="962"/>
      <c r="HN79" s="962"/>
      <c r="HO79" s="962"/>
      <c r="HP79" s="962"/>
      <c r="HQ79" s="962"/>
      <c r="HR79" s="962"/>
      <c r="HS79" s="962"/>
      <c r="HT79" s="962"/>
      <c r="HU79" s="962"/>
      <c r="HV79" s="962"/>
      <c r="HW79" s="962"/>
      <c r="HX79" s="962"/>
      <c r="HY79" s="962"/>
      <c r="HZ79" s="962"/>
      <c r="IA79" s="962"/>
      <c r="IB79" s="962"/>
      <c r="IC79" s="962"/>
      <c r="ID79" s="962"/>
      <c r="IE79" s="962"/>
      <c r="IF79" s="962"/>
      <c r="IG79" s="962"/>
      <c r="IH79" s="962"/>
      <c r="II79" s="962"/>
      <c r="IJ79" s="962"/>
      <c r="IK79" s="962"/>
      <c r="IL79" s="962"/>
      <c r="IM79" s="962"/>
      <c r="IN79" s="962"/>
      <c r="IO79" s="962"/>
      <c r="IP79" s="962"/>
      <c r="IQ79" s="962"/>
      <c r="IR79" s="962"/>
      <c r="IS79" s="962"/>
      <c r="IT79" s="962"/>
      <c r="IU79" s="962"/>
      <c r="IV79" s="962"/>
    </row>
    <row r="80" spans="1:256" s="1041" customFormat="1" ht="15" customHeight="1">
      <c r="A80" s="958"/>
      <c r="B80" s="958"/>
      <c r="C80" s="958"/>
      <c r="D80" s="1006"/>
      <c r="E80" s="1006"/>
      <c r="F80" s="1006"/>
      <c r="G80" s="975"/>
      <c r="H80" s="975"/>
      <c r="I80" s="962"/>
      <c r="J80" s="964"/>
      <c r="K80" s="962"/>
      <c r="L80" s="962"/>
      <c r="M80" s="964"/>
      <c r="N80" s="962"/>
      <c r="O80" s="962"/>
      <c r="P80" s="962"/>
      <c r="Q80" s="962"/>
      <c r="R80" s="962"/>
      <c r="S80" s="962"/>
      <c r="T80" s="962"/>
      <c r="U80" s="962"/>
      <c r="V80" s="962"/>
      <c r="W80" s="962"/>
      <c r="X80" s="962"/>
      <c r="Y80" s="962"/>
      <c r="Z80" s="962"/>
      <c r="AA80" s="962"/>
      <c r="AB80" s="962"/>
      <c r="AC80" s="962"/>
      <c r="AD80" s="962"/>
      <c r="AE80" s="962"/>
      <c r="AF80" s="962"/>
      <c r="AG80" s="962"/>
      <c r="AH80" s="962"/>
      <c r="AI80" s="962"/>
      <c r="AJ80" s="962"/>
      <c r="AK80" s="962"/>
      <c r="AL80" s="962"/>
      <c r="AM80" s="962"/>
      <c r="AN80" s="962"/>
      <c r="AO80" s="962"/>
      <c r="AP80" s="962"/>
      <c r="AQ80" s="962"/>
      <c r="AR80" s="962"/>
      <c r="AS80" s="962"/>
      <c r="AT80" s="962"/>
      <c r="AU80" s="962"/>
      <c r="AV80" s="962"/>
      <c r="AW80" s="962"/>
      <c r="AX80" s="962"/>
      <c r="AY80" s="962"/>
      <c r="AZ80" s="962"/>
      <c r="BA80" s="962"/>
      <c r="BB80" s="962"/>
      <c r="BC80" s="962"/>
      <c r="BD80" s="962"/>
      <c r="BE80" s="962"/>
      <c r="BF80" s="962"/>
      <c r="BG80" s="962"/>
      <c r="BH80" s="962"/>
      <c r="BI80" s="962"/>
      <c r="BJ80" s="962"/>
      <c r="BK80" s="962"/>
      <c r="BL80" s="962"/>
      <c r="BM80" s="962"/>
      <c r="BN80" s="962"/>
      <c r="BO80" s="962"/>
      <c r="BP80" s="962"/>
      <c r="BQ80" s="962"/>
      <c r="BR80" s="962"/>
      <c r="BS80" s="962"/>
      <c r="BT80" s="962"/>
      <c r="BU80" s="962"/>
      <c r="BV80" s="962"/>
      <c r="BW80" s="962"/>
      <c r="BX80" s="962"/>
      <c r="BY80" s="962"/>
      <c r="BZ80" s="962"/>
      <c r="CA80" s="962"/>
      <c r="CB80" s="962"/>
      <c r="CC80" s="962"/>
      <c r="CD80" s="962"/>
      <c r="CE80" s="962"/>
      <c r="CF80" s="962"/>
      <c r="CG80" s="962"/>
      <c r="CH80" s="962"/>
      <c r="CI80" s="962"/>
      <c r="CJ80" s="962"/>
      <c r="CK80" s="962"/>
      <c r="CL80" s="962"/>
      <c r="CM80" s="962"/>
      <c r="CN80" s="962"/>
      <c r="CO80" s="962"/>
      <c r="CP80" s="962"/>
      <c r="CQ80" s="962"/>
      <c r="CR80" s="962"/>
      <c r="CS80" s="962"/>
      <c r="CT80" s="962"/>
      <c r="CU80" s="962"/>
      <c r="CV80" s="962"/>
      <c r="CW80" s="962"/>
      <c r="CX80" s="962"/>
      <c r="CY80" s="962"/>
      <c r="CZ80" s="962"/>
      <c r="DA80" s="962"/>
      <c r="DB80" s="962"/>
      <c r="DC80" s="962"/>
      <c r="DD80" s="962"/>
      <c r="DE80" s="962"/>
      <c r="DF80" s="962"/>
      <c r="DG80" s="962"/>
      <c r="DH80" s="962"/>
      <c r="DI80" s="962"/>
      <c r="DJ80" s="962"/>
      <c r="DK80" s="962"/>
      <c r="DL80" s="962"/>
      <c r="DM80" s="962"/>
      <c r="DN80" s="962"/>
      <c r="DO80" s="962"/>
      <c r="DP80" s="962"/>
      <c r="DQ80" s="962"/>
      <c r="DR80" s="962"/>
      <c r="DS80" s="962"/>
      <c r="DT80" s="962"/>
      <c r="DU80" s="962"/>
      <c r="DV80" s="962"/>
      <c r="DW80" s="962"/>
      <c r="DX80" s="962"/>
      <c r="DY80" s="962"/>
      <c r="DZ80" s="962"/>
      <c r="EA80" s="962"/>
      <c r="EB80" s="962"/>
      <c r="EC80" s="962"/>
      <c r="ED80" s="962"/>
      <c r="EE80" s="962"/>
      <c r="EF80" s="962"/>
      <c r="EG80" s="962"/>
      <c r="EH80" s="962"/>
      <c r="EI80" s="962"/>
      <c r="EJ80" s="962"/>
      <c r="EK80" s="962"/>
      <c r="EL80" s="962"/>
      <c r="EM80" s="962"/>
      <c r="EN80" s="962"/>
      <c r="EO80" s="962"/>
      <c r="EP80" s="962"/>
      <c r="EQ80" s="962"/>
      <c r="ER80" s="962"/>
      <c r="ES80" s="962"/>
      <c r="ET80" s="962"/>
      <c r="EU80" s="962"/>
      <c r="EV80" s="962"/>
      <c r="EW80" s="962"/>
      <c r="EX80" s="962"/>
      <c r="EY80" s="962"/>
      <c r="EZ80" s="962"/>
      <c r="FA80" s="962"/>
      <c r="FB80" s="962"/>
      <c r="FC80" s="962"/>
      <c r="FD80" s="962"/>
      <c r="FE80" s="962"/>
      <c r="FF80" s="962"/>
      <c r="FG80" s="962"/>
      <c r="FH80" s="962"/>
      <c r="FI80" s="962"/>
      <c r="FJ80" s="962"/>
      <c r="FK80" s="962"/>
      <c r="FL80" s="962"/>
      <c r="FM80" s="962"/>
      <c r="FN80" s="962"/>
      <c r="FO80" s="962"/>
      <c r="FP80" s="962"/>
      <c r="FQ80" s="962"/>
      <c r="FR80" s="962"/>
      <c r="FS80" s="962"/>
      <c r="FT80" s="962"/>
      <c r="FU80" s="962"/>
      <c r="FV80" s="962"/>
      <c r="FW80" s="962"/>
      <c r="FX80" s="962"/>
      <c r="FY80" s="962"/>
      <c r="FZ80" s="962"/>
      <c r="GA80" s="962"/>
      <c r="GB80" s="962"/>
      <c r="GC80" s="962"/>
      <c r="GD80" s="962"/>
      <c r="GE80" s="962"/>
      <c r="GF80" s="962"/>
      <c r="GG80" s="962"/>
      <c r="GH80" s="962"/>
      <c r="GI80" s="962"/>
      <c r="GJ80" s="962"/>
      <c r="GK80" s="962"/>
      <c r="GL80" s="962"/>
      <c r="GM80" s="962"/>
      <c r="GN80" s="962"/>
      <c r="GO80" s="962"/>
      <c r="GP80" s="962"/>
      <c r="GQ80" s="962"/>
      <c r="GR80" s="962"/>
      <c r="GS80" s="962"/>
      <c r="GT80" s="962"/>
      <c r="GU80" s="962"/>
      <c r="GV80" s="962"/>
      <c r="GW80" s="962"/>
      <c r="GX80" s="962"/>
      <c r="GY80" s="962"/>
      <c r="GZ80" s="962"/>
      <c r="HA80" s="962"/>
      <c r="HB80" s="962"/>
      <c r="HC80" s="962"/>
      <c r="HD80" s="962"/>
      <c r="HE80" s="962"/>
      <c r="HF80" s="962"/>
      <c r="HG80" s="962"/>
      <c r="HH80" s="962"/>
      <c r="HI80" s="962"/>
      <c r="HJ80" s="962"/>
      <c r="HK80" s="962"/>
      <c r="HL80" s="962"/>
      <c r="HM80" s="962"/>
      <c r="HN80" s="962"/>
      <c r="HO80" s="962"/>
      <c r="HP80" s="962"/>
      <c r="HQ80" s="962"/>
      <c r="HR80" s="962"/>
      <c r="HS80" s="962"/>
      <c r="HT80" s="962"/>
      <c r="HU80" s="962"/>
      <c r="HV80" s="962"/>
      <c r="HW80" s="962"/>
      <c r="HX80" s="962"/>
      <c r="HY80" s="962"/>
      <c r="HZ80" s="962"/>
      <c r="IA80" s="962"/>
      <c r="IB80" s="962"/>
      <c r="IC80" s="962"/>
      <c r="ID80" s="962"/>
      <c r="IE80" s="962"/>
      <c r="IF80" s="962"/>
      <c r="IG80" s="962"/>
      <c r="IH80" s="962"/>
      <c r="II80" s="962"/>
      <c r="IJ80" s="962"/>
      <c r="IK80" s="962"/>
      <c r="IL80" s="962"/>
      <c r="IM80" s="962"/>
      <c r="IN80" s="962"/>
      <c r="IO80" s="962"/>
      <c r="IP80" s="962"/>
      <c r="IQ80" s="962"/>
      <c r="IR80" s="962"/>
      <c r="IS80" s="962"/>
      <c r="IT80" s="962"/>
      <c r="IU80" s="962"/>
      <c r="IV80" s="962"/>
    </row>
    <row r="81" spans="1:256" s="1041" customFormat="1" ht="15" customHeight="1">
      <c r="A81" s="958"/>
      <c r="B81" s="958"/>
      <c r="C81" s="958"/>
      <c r="D81" s="1006"/>
      <c r="E81" s="1006"/>
      <c r="F81" s="1006"/>
      <c r="G81" s="975"/>
      <c r="H81" s="975"/>
      <c r="I81" s="962"/>
      <c r="J81" s="964"/>
      <c r="K81" s="962"/>
      <c r="L81" s="962"/>
      <c r="M81" s="964"/>
      <c r="N81" s="962"/>
      <c r="O81" s="962"/>
      <c r="P81" s="962"/>
      <c r="Q81" s="962"/>
      <c r="R81" s="962"/>
      <c r="S81" s="962"/>
      <c r="T81" s="962"/>
      <c r="U81" s="962"/>
      <c r="V81" s="962"/>
      <c r="W81" s="962"/>
      <c r="X81" s="962"/>
      <c r="Y81" s="962"/>
      <c r="Z81" s="962"/>
      <c r="AA81" s="962"/>
      <c r="AB81" s="962"/>
      <c r="AC81" s="962"/>
      <c r="AD81" s="962"/>
      <c r="AE81" s="962"/>
      <c r="AF81" s="962"/>
      <c r="AG81" s="962"/>
      <c r="AH81" s="962"/>
      <c r="AI81" s="962"/>
      <c r="AJ81" s="962"/>
      <c r="AK81" s="962"/>
      <c r="AL81" s="962"/>
      <c r="AM81" s="962"/>
      <c r="AN81" s="962"/>
      <c r="AO81" s="962"/>
      <c r="AP81" s="962"/>
      <c r="AQ81" s="962"/>
      <c r="AR81" s="962"/>
      <c r="AS81" s="962"/>
      <c r="AT81" s="962"/>
      <c r="AU81" s="962"/>
      <c r="AV81" s="962"/>
      <c r="AW81" s="962"/>
      <c r="AX81" s="962"/>
      <c r="AY81" s="962"/>
      <c r="AZ81" s="962"/>
      <c r="BA81" s="962"/>
      <c r="BB81" s="962"/>
      <c r="BC81" s="962"/>
      <c r="BD81" s="962"/>
      <c r="BE81" s="962"/>
      <c r="BF81" s="962"/>
      <c r="BG81" s="962"/>
      <c r="BH81" s="962"/>
      <c r="BI81" s="962"/>
      <c r="BJ81" s="962"/>
      <c r="BK81" s="962"/>
      <c r="BL81" s="962"/>
      <c r="BM81" s="962"/>
      <c r="BN81" s="962"/>
      <c r="BO81" s="962"/>
      <c r="BP81" s="962"/>
      <c r="BQ81" s="962"/>
      <c r="BR81" s="962"/>
      <c r="BS81" s="962"/>
      <c r="BT81" s="962"/>
      <c r="BU81" s="962"/>
      <c r="BV81" s="962"/>
      <c r="BW81" s="962"/>
      <c r="BX81" s="962"/>
      <c r="BY81" s="962"/>
      <c r="BZ81" s="962"/>
      <c r="CA81" s="962"/>
      <c r="CB81" s="962"/>
      <c r="CC81" s="962"/>
      <c r="CD81" s="962"/>
      <c r="CE81" s="962"/>
      <c r="CF81" s="962"/>
      <c r="CG81" s="962"/>
      <c r="CH81" s="962"/>
      <c r="CI81" s="962"/>
      <c r="CJ81" s="962"/>
      <c r="CK81" s="962"/>
      <c r="CL81" s="962"/>
      <c r="CM81" s="962"/>
      <c r="CN81" s="962"/>
      <c r="CO81" s="962"/>
      <c r="CP81" s="962"/>
      <c r="CQ81" s="962"/>
      <c r="CR81" s="962"/>
      <c r="CS81" s="962"/>
      <c r="CT81" s="962"/>
      <c r="CU81" s="962"/>
      <c r="CV81" s="962"/>
      <c r="CW81" s="962"/>
      <c r="CX81" s="962"/>
      <c r="CY81" s="962"/>
      <c r="CZ81" s="962"/>
      <c r="DA81" s="962"/>
      <c r="DB81" s="962"/>
      <c r="DC81" s="962"/>
      <c r="DD81" s="962"/>
      <c r="DE81" s="962"/>
      <c r="DF81" s="962"/>
      <c r="DG81" s="962"/>
      <c r="DH81" s="962"/>
      <c r="DI81" s="962"/>
      <c r="DJ81" s="962"/>
      <c r="DK81" s="962"/>
      <c r="DL81" s="962"/>
      <c r="DM81" s="962"/>
      <c r="DN81" s="962"/>
      <c r="DO81" s="962"/>
      <c r="DP81" s="962"/>
      <c r="DQ81" s="962"/>
      <c r="DR81" s="962"/>
      <c r="DS81" s="962"/>
      <c r="DT81" s="962"/>
      <c r="DU81" s="962"/>
      <c r="DV81" s="962"/>
      <c r="DW81" s="962"/>
      <c r="DX81" s="962"/>
      <c r="DY81" s="962"/>
      <c r="DZ81" s="962"/>
      <c r="EA81" s="962"/>
      <c r="EB81" s="962"/>
      <c r="EC81" s="962"/>
      <c r="ED81" s="962"/>
      <c r="EE81" s="962"/>
      <c r="EF81" s="962"/>
      <c r="EG81" s="962"/>
      <c r="EH81" s="962"/>
      <c r="EI81" s="962"/>
      <c r="EJ81" s="962"/>
      <c r="EK81" s="962"/>
      <c r="EL81" s="962"/>
      <c r="EM81" s="962"/>
      <c r="EN81" s="962"/>
      <c r="EO81" s="962"/>
      <c r="EP81" s="962"/>
      <c r="EQ81" s="962"/>
      <c r="ER81" s="962"/>
      <c r="ES81" s="962"/>
      <c r="ET81" s="962"/>
      <c r="EU81" s="962"/>
      <c r="EV81" s="962"/>
      <c r="EW81" s="962"/>
      <c r="EX81" s="962"/>
      <c r="EY81" s="962"/>
      <c r="EZ81" s="962"/>
      <c r="FA81" s="962"/>
      <c r="FB81" s="962"/>
      <c r="FC81" s="962"/>
      <c r="FD81" s="962"/>
      <c r="FE81" s="962"/>
      <c r="FF81" s="962"/>
      <c r="FG81" s="962"/>
      <c r="FH81" s="962"/>
      <c r="FI81" s="962"/>
      <c r="FJ81" s="962"/>
      <c r="FK81" s="962"/>
      <c r="FL81" s="962"/>
      <c r="FM81" s="962"/>
      <c r="FN81" s="962"/>
      <c r="FO81" s="962"/>
      <c r="FP81" s="962"/>
      <c r="FQ81" s="962"/>
      <c r="FR81" s="962"/>
      <c r="FS81" s="962"/>
      <c r="FT81" s="962"/>
      <c r="FU81" s="962"/>
      <c r="FV81" s="962"/>
      <c r="FW81" s="962"/>
      <c r="FX81" s="962"/>
      <c r="FY81" s="962"/>
      <c r="FZ81" s="962"/>
      <c r="GA81" s="962"/>
      <c r="GB81" s="962"/>
      <c r="GC81" s="962"/>
      <c r="GD81" s="962"/>
      <c r="GE81" s="962"/>
      <c r="GF81" s="962"/>
      <c r="GG81" s="962"/>
      <c r="GH81" s="962"/>
      <c r="GI81" s="962"/>
      <c r="GJ81" s="962"/>
      <c r="GK81" s="962"/>
      <c r="GL81" s="962"/>
      <c r="GM81" s="962"/>
      <c r="GN81" s="962"/>
      <c r="GO81" s="962"/>
      <c r="GP81" s="962"/>
      <c r="GQ81" s="962"/>
      <c r="GR81" s="962"/>
      <c r="GS81" s="962"/>
      <c r="GT81" s="962"/>
      <c r="GU81" s="962"/>
      <c r="GV81" s="962"/>
      <c r="GW81" s="962"/>
      <c r="GX81" s="962"/>
      <c r="GY81" s="962"/>
      <c r="GZ81" s="962"/>
      <c r="HA81" s="962"/>
      <c r="HB81" s="962"/>
      <c r="HC81" s="962"/>
      <c r="HD81" s="962"/>
      <c r="HE81" s="962"/>
      <c r="HF81" s="962"/>
      <c r="HG81" s="962"/>
      <c r="HH81" s="962"/>
      <c r="HI81" s="962"/>
      <c r="HJ81" s="962"/>
      <c r="HK81" s="962"/>
      <c r="HL81" s="962"/>
      <c r="HM81" s="962"/>
      <c r="HN81" s="962"/>
      <c r="HO81" s="962"/>
      <c r="HP81" s="962"/>
      <c r="HQ81" s="962"/>
      <c r="HR81" s="962"/>
      <c r="HS81" s="962"/>
      <c r="HT81" s="962"/>
      <c r="HU81" s="962"/>
      <c r="HV81" s="962"/>
      <c r="HW81" s="962"/>
      <c r="HX81" s="962"/>
      <c r="HY81" s="962"/>
      <c r="HZ81" s="962"/>
      <c r="IA81" s="962"/>
      <c r="IB81" s="962"/>
      <c r="IC81" s="962"/>
      <c r="ID81" s="962"/>
      <c r="IE81" s="962"/>
      <c r="IF81" s="962"/>
      <c r="IG81" s="962"/>
      <c r="IH81" s="962"/>
      <c r="II81" s="962"/>
      <c r="IJ81" s="962"/>
      <c r="IK81" s="962"/>
      <c r="IL81" s="962"/>
      <c r="IM81" s="962"/>
      <c r="IN81" s="962"/>
      <c r="IO81" s="962"/>
      <c r="IP81" s="962"/>
      <c r="IQ81" s="962"/>
      <c r="IR81" s="962"/>
      <c r="IS81" s="962"/>
      <c r="IT81" s="962"/>
      <c r="IU81" s="962"/>
      <c r="IV81" s="962"/>
    </row>
    <row r="82" spans="1:256" s="1041" customFormat="1" ht="15" customHeight="1">
      <c r="A82" s="958"/>
      <c r="B82" s="958"/>
      <c r="C82" s="958"/>
      <c r="D82" s="1006"/>
      <c r="E82" s="1006"/>
      <c r="F82" s="1006"/>
      <c r="G82" s="975"/>
      <c r="H82" s="975"/>
      <c r="I82" s="962"/>
      <c r="J82" s="964"/>
      <c r="K82" s="962"/>
      <c r="L82" s="962"/>
      <c r="M82" s="964"/>
      <c r="N82" s="962"/>
      <c r="O82" s="962"/>
      <c r="P82" s="962"/>
      <c r="Q82" s="962"/>
      <c r="R82" s="962"/>
      <c r="S82" s="962"/>
      <c r="T82" s="962"/>
      <c r="U82" s="962"/>
      <c r="V82" s="962"/>
      <c r="W82" s="962"/>
      <c r="X82" s="962"/>
      <c r="Y82" s="962"/>
      <c r="Z82" s="962"/>
      <c r="AA82" s="962"/>
      <c r="AB82" s="962"/>
      <c r="AC82" s="962"/>
      <c r="AD82" s="962"/>
      <c r="AE82" s="962"/>
      <c r="AF82" s="962"/>
      <c r="AG82" s="962"/>
      <c r="AH82" s="962"/>
      <c r="AI82" s="962"/>
      <c r="AJ82" s="962"/>
      <c r="AK82" s="962"/>
      <c r="AL82" s="962"/>
      <c r="AM82" s="962"/>
      <c r="AN82" s="962"/>
      <c r="AO82" s="962"/>
      <c r="AP82" s="962"/>
      <c r="AQ82" s="962"/>
      <c r="AR82" s="962"/>
      <c r="AS82" s="962"/>
      <c r="AT82" s="962"/>
      <c r="AU82" s="962"/>
      <c r="AV82" s="962"/>
      <c r="AW82" s="962"/>
      <c r="AX82" s="962"/>
      <c r="AY82" s="962"/>
      <c r="AZ82" s="962"/>
      <c r="BA82" s="962"/>
      <c r="BB82" s="962"/>
      <c r="BC82" s="962"/>
      <c r="BD82" s="962"/>
      <c r="BE82" s="962"/>
      <c r="BF82" s="962"/>
      <c r="BG82" s="962"/>
      <c r="BH82" s="962"/>
      <c r="BI82" s="962"/>
      <c r="BJ82" s="962"/>
      <c r="BK82" s="962"/>
      <c r="BL82" s="962"/>
      <c r="BM82" s="962"/>
      <c r="BN82" s="962"/>
      <c r="BO82" s="962"/>
      <c r="BP82" s="962"/>
      <c r="BQ82" s="962"/>
      <c r="BR82" s="962"/>
      <c r="BS82" s="962"/>
      <c r="BT82" s="962"/>
      <c r="BU82" s="962"/>
      <c r="BV82" s="962"/>
      <c r="BW82" s="962"/>
      <c r="BX82" s="962"/>
      <c r="BY82" s="962"/>
      <c r="BZ82" s="962"/>
      <c r="CA82" s="962"/>
      <c r="CB82" s="962"/>
      <c r="CC82" s="962"/>
      <c r="CD82" s="962"/>
      <c r="CE82" s="962"/>
      <c r="CF82" s="962"/>
      <c r="CG82" s="962"/>
      <c r="CH82" s="962"/>
      <c r="CI82" s="962"/>
      <c r="CJ82" s="962"/>
      <c r="CK82" s="962"/>
      <c r="CL82" s="962"/>
      <c r="CM82" s="962"/>
      <c r="CN82" s="962"/>
      <c r="CO82" s="962"/>
      <c r="CP82" s="962"/>
      <c r="CQ82" s="962"/>
      <c r="CR82" s="962"/>
      <c r="CS82" s="962"/>
      <c r="CT82" s="962"/>
      <c r="CU82" s="962"/>
      <c r="CV82" s="962"/>
      <c r="CW82" s="962"/>
      <c r="CX82" s="962"/>
      <c r="CY82" s="962"/>
      <c r="CZ82" s="962"/>
      <c r="DA82" s="962"/>
      <c r="DB82" s="962"/>
      <c r="DC82" s="962"/>
      <c r="DD82" s="962"/>
      <c r="DE82" s="962"/>
      <c r="DF82" s="962"/>
      <c r="DG82" s="962"/>
      <c r="DH82" s="962"/>
      <c r="DI82" s="962"/>
      <c r="DJ82" s="962"/>
      <c r="DK82" s="962"/>
      <c r="DL82" s="962"/>
      <c r="DM82" s="962"/>
      <c r="DN82" s="962"/>
      <c r="DO82" s="962"/>
      <c r="DP82" s="962"/>
      <c r="DQ82" s="962"/>
      <c r="DR82" s="962"/>
      <c r="DS82" s="962"/>
      <c r="DT82" s="962"/>
      <c r="DU82" s="962"/>
      <c r="DV82" s="962"/>
      <c r="DW82" s="962"/>
      <c r="DX82" s="962"/>
      <c r="DY82" s="962"/>
      <c r="DZ82" s="962"/>
      <c r="EA82" s="962"/>
      <c r="EB82" s="962"/>
      <c r="EC82" s="962"/>
      <c r="ED82" s="962"/>
      <c r="EE82" s="962"/>
      <c r="EF82" s="962"/>
      <c r="EG82" s="962"/>
      <c r="EH82" s="962"/>
      <c r="EI82" s="962"/>
      <c r="EJ82" s="962"/>
      <c r="EK82" s="962"/>
      <c r="EL82" s="962"/>
      <c r="EM82" s="962"/>
      <c r="EN82" s="962"/>
      <c r="EO82" s="962"/>
      <c r="EP82" s="962"/>
      <c r="EQ82" s="962"/>
      <c r="ER82" s="962"/>
      <c r="ES82" s="962"/>
      <c r="ET82" s="962"/>
      <c r="EU82" s="962"/>
      <c r="EV82" s="962"/>
      <c r="EW82" s="962"/>
      <c r="EX82" s="962"/>
      <c r="EY82" s="962"/>
      <c r="EZ82" s="962"/>
      <c r="FA82" s="962"/>
      <c r="FB82" s="962"/>
      <c r="FC82" s="962"/>
      <c r="FD82" s="962"/>
      <c r="FE82" s="962"/>
      <c r="FF82" s="962"/>
      <c r="FG82" s="962"/>
      <c r="FH82" s="962"/>
      <c r="FI82" s="962"/>
      <c r="FJ82" s="962"/>
      <c r="FK82" s="962"/>
      <c r="FL82" s="962"/>
      <c r="FM82" s="962"/>
      <c r="FN82" s="962"/>
      <c r="FO82" s="962"/>
      <c r="FP82" s="962"/>
      <c r="FQ82" s="962"/>
      <c r="FR82" s="962"/>
      <c r="FS82" s="962"/>
      <c r="FT82" s="962"/>
      <c r="FU82" s="962"/>
      <c r="FV82" s="962"/>
      <c r="FW82" s="962"/>
      <c r="FX82" s="962"/>
      <c r="FY82" s="962"/>
      <c r="FZ82" s="962"/>
      <c r="GA82" s="962"/>
      <c r="GB82" s="962"/>
      <c r="GC82" s="962"/>
      <c r="GD82" s="962"/>
      <c r="GE82" s="962"/>
      <c r="GF82" s="962"/>
      <c r="GG82" s="962"/>
      <c r="GH82" s="962"/>
      <c r="GI82" s="962"/>
      <c r="GJ82" s="962"/>
      <c r="GK82" s="962"/>
      <c r="GL82" s="962"/>
      <c r="GM82" s="962"/>
      <c r="GN82" s="962"/>
      <c r="GO82" s="962"/>
      <c r="GP82" s="962"/>
      <c r="GQ82" s="962"/>
      <c r="GR82" s="962"/>
      <c r="GS82" s="962"/>
      <c r="GT82" s="962"/>
      <c r="GU82" s="962"/>
      <c r="GV82" s="962"/>
      <c r="GW82" s="962"/>
      <c r="GX82" s="962"/>
      <c r="GY82" s="962"/>
      <c r="GZ82" s="962"/>
      <c r="HA82" s="962"/>
      <c r="HB82" s="962"/>
      <c r="HC82" s="962"/>
      <c r="HD82" s="962"/>
      <c r="HE82" s="962"/>
      <c r="HF82" s="962"/>
      <c r="HG82" s="962"/>
      <c r="HH82" s="962"/>
      <c r="HI82" s="962"/>
      <c r="HJ82" s="962"/>
      <c r="HK82" s="962"/>
      <c r="HL82" s="962"/>
      <c r="HM82" s="962"/>
      <c r="HN82" s="962"/>
      <c r="HO82" s="962"/>
      <c r="HP82" s="962"/>
      <c r="HQ82" s="962"/>
      <c r="HR82" s="962"/>
      <c r="HS82" s="962"/>
      <c r="HT82" s="962"/>
      <c r="HU82" s="962"/>
      <c r="HV82" s="962"/>
      <c r="HW82" s="962"/>
      <c r="HX82" s="962"/>
      <c r="HY82" s="962"/>
      <c r="HZ82" s="962"/>
      <c r="IA82" s="962"/>
      <c r="IB82" s="962"/>
      <c r="IC82" s="962"/>
      <c r="ID82" s="962"/>
      <c r="IE82" s="962"/>
      <c r="IF82" s="962"/>
      <c r="IG82" s="962"/>
      <c r="IH82" s="962"/>
      <c r="II82" s="962"/>
      <c r="IJ82" s="962"/>
      <c r="IK82" s="962"/>
      <c r="IL82" s="962"/>
      <c r="IM82" s="962"/>
      <c r="IN82" s="962"/>
      <c r="IO82" s="962"/>
      <c r="IP82" s="962"/>
      <c r="IQ82" s="962"/>
      <c r="IR82" s="962"/>
      <c r="IS82" s="962"/>
      <c r="IT82" s="962"/>
      <c r="IU82" s="962"/>
      <c r="IV82" s="962"/>
    </row>
    <row r="83" spans="1:256" s="1041" customFormat="1" ht="15" customHeight="1">
      <c r="A83" s="958"/>
      <c r="B83" s="958"/>
      <c r="C83" s="958"/>
      <c r="D83" s="1006"/>
      <c r="E83" s="1006"/>
      <c r="F83" s="1006"/>
      <c r="G83" s="975"/>
      <c r="H83" s="975"/>
      <c r="I83" s="962"/>
      <c r="J83" s="964"/>
      <c r="K83" s="962"/>
      <c r="L83" s="962"/>
      <c r="M83" s="964"/>
      <c r="N83" s="962"/>
      <c r="O83" s="962"/>
      <c r="P83" s="962"/>
      <c r="Q83" s="962"/>
      <c r="R83" s="962"/>
      <c r="S83" s="962"/>
      <c r="T83" s="962"/>
      <c r="U83" s="962"/>
      <c r="V83" s="962"/>
      <c r="W83" s="962"/>
      <c r="X83" s="962"/>
      <c r="Y83" s="962"/>
      <c r="Z83" s="962"/>
      <c r="AA83" s="962"/>
      <c r="AB83" s="962"/>
      <c r="AC83" s="962"/>
      <c r="AD83" s="962"/>
      <c r="AE83" s="962"/>
      <c r="AF83" s="962"/>
      <c r="AG83" s="962"/>
      <c r="AH83" s="962"/>
      <c r="AI83" s="962"/>
      <c r="AJ83" s="962"/>
      <c r="AK83" s="962"/>
      <c r="AL83" s="962"/>
      <c r="AM83" s="962"/>
      <c r="AN83" s="962"/>
      <c r="AO83" s="962"/>
      <c r="AP83" s="962"/>
      <c r="AQ83" s="962"/>
      <c r="AR83" s="962"/>
      <c r="AS83" s="962"/>
      <c r="AT83" s="962"/>
      <c r="AU83" s="962"/>
      <c r="AV83" s="962"/>
      <c r="AW83" s="962"/>
      <c r="AX83" s="962"/>
      <c r="AY83" s="962"/>
      <c r="AZ83" s="962"/>
      <c r="BA83" s="962"/>
      <c r="BB83" s="962"/>
      <c r="BC83" s="962"/>
      <c r="BD83" s="962"/>
      <c r="BE83" s="962"/>
      <c r="BF83" s="962"/>
      <c r="BG83" s="962"/>
      <c r="BH83" s="962"/>
      <c r="BI83" s="962"/>
      <c r="BJ83" s="962"/>
      <c r="BK83" s="962"/>
      <c r="BL83" s="962"/>
      <c r="BM83" s="962"/>
      <c r="BN83" s="962"/>
      <c r="BO83" s="962"/>
      <c r="BP83" s="962"/>
      <c r="BQ83" s="962"/>
      <c r="BR83" s="962"/>
      <c r="BS83" s="962"/>
      <c r="BT83" s="962"/>
      <c r="BU83" s="962"/>
      <c r="BV83" s="962"/>
      <c r="BW83" s="962"/>
      <c r="BX83" s="962"/>
      <c r="BY83" s="962"/>
      <c r="BZ83" s="962"/>
      <c r="CA83" s="962"/>
      <c r="CB83" s="962"/>
      <c r="CC83" s="962"/>
      <c r="CD83" s="962"/>
      <c r="CE83" s="962"/>
      <c r="CF83" s="962"/>
      <c r="CG83" s="962"/>
      <c r="CH83" s="962"/>
      <c r="CI83" s="962"/>
      <c r="CJ83" s="962"/>
      <c r="CK83" s="962"/>
      <c r="CL83" s="962"/>
      <c r="CM83" s="962"/>
      <c r="CN83" s="962"/>
      <c r="CO83" s="962"/>
      <c r="CP83" s="962"/>
      <c r="CQ83" s="962"/>
      <c r="CR83" s="962"/>
      <c r="CS83" s="962"/>
      <c r="CT83" s="962"/>
      <c r="CU83" s="962"/>
      <c r="CV83" s="962"/>
      <c r="CW83" s="962"/>
      <c r="CX83" s="962"/>
      <c r="CY83" s="962"/>
      <c r="CZ83" s="962"/>
      <c r="DA83" s="962"/>
      <c r="DB83" s="962"/>
      <c r="DC83" s="962"/>
      <c r="DD83" s="962"/>
      <c r="DE83" s="962"/>
      <c r="DF83" s="962"/>
      <c r="DG83" s="962"/>
      <c r="DH83" s="962"/>
      <c r="DI83" s="962"/>
      <c r="DJ83" s="962"/>
      <c r="DK83" s="962"/>
      <c r="DL83" s="962"/>
      <c r="DM83" s="962"/>
      <c r="DN83" s="962"/>
      <c r="DO83" s="962"/>
      <c r="DP83" s="962"/>
      <c r="DQ83" s="962"/>
      <c r="DR83" s="962"/>
      <c r="DS83" s="962"/>
      <c r="DT83" s="962"/>
      <c r="DU83" s="962"/>
      <c r="DV83" s="962"/>
      <c r="DW83" s="962"/>
      <c r="DX83" s="962"/>
      <c r="DY83" s="962"/>
      <c r="DZ83" s="962"/>
      <c r="EA83" s="962"/>
      <c r="EB83" s="962"/>
      <c r="EC83" s="962"/>
      <c r="ED83" s="962"/>
      <c r="EE83" s="962"/>
      <c r="EF83" s="962"/>
      <c r="EG83" s="962"/>
      <c r="EH83" s="962"/>
      <c r="EI83" s="962"/>
      <c r="EJ83" s="962"/>
      <c r="EK83" s="962"/>
      <c r="EL83" s="962"/>
      <c r="EM83" s="962"/>
      <c r="EN83" s="962"/>
      <c r="EO83" s="962"/>
      <c r="EP83" s="962"/>
      <c r="EQ83" s="962"/>
      <c r="ER83" s="962"/>
      <c r="ES83" s="962"/>
      <c r="ET83" s="962"/>
      <c r="EU83" s="962"/>
      <c r="EV83" s="962"/>
      <c r="EW83" s="962"/>
      <c r="EX83" s="962"/>
      <c r="EY83" s="962"/>
      <c r="EZ83" s="962"/>
      <c r="FA83" s="962"/>
      <c r="FB83" s="962"/>
      <c r="FC83" s="962"/>
      <c r="FD83" s="962"/>
      <c r="FE83" s="962"/>
      <c r="FF83" s="962"/>
      <c r="FG83" s="962"/>
      <c r="FH83" s="962"/>
      <c r="FI83" s="962"/>
      <c r="FJ83" s="962"/>
      <c r="FK83" s="962"/>
      <c r="FL83" s="962"/>
      <c r="FM83" s="962"/>
      <c r="FN83" s="962"/>
      <c r="FO83" s="962"/>
      <c r="FP83" s="962"/>
      <c r="FQ83" s="962"/>
      <c r="FR83" s="962"/>
      <c r="FS83" s="962"/>
      <c r="FT83" s="962"/>
      <c r="FU83" s="962"/>
      <c r="FV83" s="962"/>
      <c r="FW83" s="962"/>
      <c r="FX83" s="962"/>
      <c r="FY83" s="962"/>
      <c r="FZ83" s="962"/>
      <c r="GA83" s="962"/>
      <c r="GB83" s="962"/>
      <c r="GC83" s="962"/>
      <c r="GD83" s="962"/>
      <c r="GE83" s="962"/>
      <c r="GF83" s="962"/>
      <c r="GG83" s="962"/>
      <c r="GH83" s="962"/>
      <c r="GI83" s="962"/>
      <c r="GJ83" s="962"/>
      <c r="GK83" s="962"/>
      <c r="GL83" s="962"/>
      <c r="GM83" s="962"/>
      <c r="GN83" s="962"/>
      <c r="GO83" s="962"/>
      <c r="GP83" s="962"/>
      <c r="GQ83" s="962"/>
      <c r="GR83" s="962"/>
      <c r="GS83" s="962"/>
      <c r="GT83" s="962"/>
      <c r="GU83" s="962"/>
      <c r="GV83" s="962"/>
      <c r="GW83" s="962"/>
      <c r="GX83" s="962"/>
      <c r="GY83" s="962"/>
      <c r="GZ83" s="962"/>
      <c r="HA83" s="962"/>
      <c r="HB83" s="962"/>
      <c r="HC83" s="962"/>
      <c r="HD83" s="962"/>
      <c r="HE83" s="962"/>
      <c r="HF83" s="962"/>
      <c r="HG83" s="962"/>
      <c r="HH83" s="962"/>
      <c r="HI83" s="962"/>
      <c r="HJ83" s="962"/>
      <c r="HK83" s="962"/>
      <c r="HL83" s="962"/>
      <c r="HM83" s="962"/>
      <c r="HN83" s="962"/>
      <c r="HO83" s="962"/>
      <c r="HP83" s="962"/>
      <c r="HQ83" s="962"/>
      <c r="HR83" s="962"/>
      <c r="HS83" s="962"/>
      <c r="HT83" s="962"/>
      <c r="HU83" s="962"/>
      <c r="HV83" s="962"/>
      <c r="HW83" s="962"/>
      <c r="HX83" s="962"/>
      <c r="HY83" s="962"/>
      <c r="HZ83" s="962"/>
      <c r="IA83" s="962"/>
      <c r="IB83" s="962"/>
      <c r="IC83" s="962"/>
      <c r="ID83" s="962"/>
      <c r="IE83" s="962"/>
      <c r="IF83" s="962"/>
      <c r="IG83" s="962"/>
      <c r="IH83" s="962"/>
      <c r="II83" s="962"/>
      <c r="IJ83" s="962"/>
      <c r="IK83" s="962"/>
      <c r="IL83" s="962"/>
      <c r="IM83" s="962"/>
      <c r="IN83" s="962"/>
      <c r="IO83" s="962"/>
      <c r="IP83" s="962"/>
      <c r="IQ83" s="962"/>
      <c r="IR83" s="962"/>
      <c r="IS83" s="962"/>
      <c r="IT83" s="962"/>
      <c r="IU83" s="962"/>
      <c r="IV83" s="962"/>
    </row>
    <row r="84" spans="1:256" s="1041" customFormat="1" ht="15" customHeight="1">
      <c r="A84" s="958"/>
      <c r="B84" s="958"/>
      <c r="C84" s="958"/>
      <c r="D84" s="1006"/>
      <c r="E84" s="1006"/>
      <c r="F84" s="1006"/>
      <c r="G84" s="975"/>
      <c r="H84" s="975"/>
      <c r="I84" s="962"/>
      <c r="J84" s="964"/>
      <c r="K84" s="962"/>
      <c r="L84" s="962"/>
      <c r="M84" s="964"/>
      <c r="N84" s="962"/>
      <c r="O84" s="962"/>
      <c r="P84" s="962"/>
      <c r="Q84" s="962"/>
      <c r="R84" s="962"/>
      <c r="S84" s="962"/>
      <c r="T84" s="962"/>
      <c r="U84" s="962"/>
      <c r="V84" s="962"/>
      <c r="W84" s="962"/>
      <c r="X84" s="962"/>
      <c r="Y84" s="962"/>
      <c r="Z84" s="962"/>
      <c r="AA84" s="962"/>
      <c r="AB84" s="962"/>
      <c r="AC84" s="962"/>
      <c r="AD84" s="962"/>
      <c r="AE84" s="962"/>
      <c r="AF84" s="962"/>
      <c r="AG84" s="962"/>
      <c r="AH84" s="962"/>
      <c r="AI84" s="962"/>
      <c r="AJ84" s="962"/>
      <c r="AK84" s="962"/>
      <c r="AL84" s="962"/>
      <c r="AM84" s="962"/>
      <c r="AN84" s="962"/>
      <c r="AO84" s="962"/>
      <c r="AP84" s="962"/>
      <c r="AQ84" s="962"/>
      <c r="AR84" s="962"/>
      <c r="AS84" s="962"/>
      <c r="AT84" s="962"/>
      <c r="AU84" s="962"/>
      <c r="AV84" s="962"/>
      <c r="AW84" s="962"/>
      <c r="AX84" s="962"/>
      <c r="AY84" s="962"/>
      <c r="AZ84" s="962"/>
      <c r="BA84" s="962"/>
      <c r="BB84" s="962"/>
      <c r="BC84" s="962"/>
      <c r="BD84" s="962"/>
      <c r="BE84" s="962"/>
      <c r="BF84" s="962"/>
      <c r="BG84" s="962"/>
      <c r="BH84" s="962"/>
      <c r="BI84" s="962"/>
      <c r="BJ84" s="962"/>
      <c r="BK84" s="962"/>
      <c r="BL84" s="962"/>
      <c r="BM84" s="962"/>
      <c r="BN84" s="962"/>
      <c r="BO84" s="962"/>
      <c r="BP84" s="962"/>
      <c r="BQ84" s="962"/>
      <c r="BR84" s="962"/>
      <c r="BS84" s="962"/>
      <c r="BT84" s="962"/>
      <c r="BU84" s="962"/>
      <c r="BV84" s="962"/>
      <c r="BW84" s="962"/>
      <c r="BX84" s="962"/>
      <c r="BY84" s="962"/>
      <c r="BZ84" s="962"/>
      <c r="CA84" s="962"/>
      <c r="CB84" s="962"/>
      <c r="CC84" s="962"/>
      <c r="CD84" s="962"/>
      <c r="CE84" s="962"/>
      <c r="CF84" s="962"/>
      <c r="CG84" s="962"/>
      <c r="CH84" s="962"/>
      <c r="CI84" s="962"/>
      <c r="CJ84" s="962"/>
      <c r="CK84" s="962"/>
      <c r="CL84" s="962"/>
      <c r="CM84" s="962"/>
      <c r="CN84" s="962"/>
      <c r="CO84" s="962"/>
      <c r="CP84" s="962"/>
      <c r="CQ84" s="962"/>
      <c r="CR84" s="962"/>
      <c r="CS84" s="962"/>
      <c r="CT84" s="962"/>
      <c r="CU84" s="962"/>
      <c r="CV84" s="962"/>
      <c r="CW84" s="962"/>
      <c r="CX84" s="962"/>
      <c r="CY84" s="962"/>
      <c r="CZ84" s="962"/>
      <c r="DA84" s="962"/>
      <c r="DB84" s="962"/>
      <c r="DC84" s="962"/>
      <c r="DD84" s="962"/>
      <c r="DE84" s="962"/>
      <c r="DF84" s="962"/>
      <c r="DG84" s="962"/>
      <c r="DH84" s="962"/>
      <c r="DI84" s="962"/>
      <c r="DJ84" s="962"/>
      <c r="DK84" s="962"/>
      <c r="DL84" s="962"/>
      <c r="DM84" s="962"/>
      <c r="DN84" s="962"/>
      <c r="DO84" s="962"/>
      <c r="DP84" s="962"/>
      <c r="DQ84" s="962"/>
      <c r="DR84" s="962"/>
      <c r="DS84" s="962"/>
      <c r="DT84" s="962"/>
      <c r="DU84" s="962"/>
      <c r="DV84" s="962"/>
      <c r="DW84" s="962"/>
      <c r="DX84" s="962"/>
      <c r="DY84" s="962"/>
      <c r="DZ84" s="962"/>
      <c r="EA84" s="962"/>
      <c r="EB84" s="962"/>
      <c r="EC84" s="962"/>
      <c r="ED84" s="962"/>
      <c r="EE84" s="962"/>
      <c r="EF84" s="962"/>
      <c r="EG84" s="962"/>
      <c r="EH84" s="962"/>
      <c r="EI84" s="962"/>
      <c r="EJ84" s="962"/>
      <c r="EK84" s="962"/>
      <c r="EL84" s="962"/>
      <c r="EM84" s="962"/>
      <c r="EN84" s="962"/>
      <c r="EO84" s="962"/>
      <c r="EP84" s="962"/>
      <c r="EQ84" s="962"/>
      <c r="ER84" s="962"/>
      <c r="ES84" s="962"/>
      <c r="ET84" s="962"/>
      <c r="EU84" s="962"/>
      <c r="EV84" s="962"/>
      <c r="EW84" s="962"/>
      <c r="EX84" s="962"/>
      <c r="EY84" s="962"/>
      <c r="EZ84" s="962"/>
      <c r="FA84" s="962"/>
      <c r="FB84" s="962"/>
      <c r="FC84" s="962"/>
      <c r="FD84" s="962"/>
      <c r="FE84" s="962"/>
      <c r="FF84" s="962"/>
      <c r="FG84" s="962"/>
      <c r="FH84" s="962"/>
      <c r="FI84" s="962"/>
      <c r="FJ84" s="962"/>
      <c r="FK84" s="962"/>
      <c r="FL84" s="962"/>
      <c r="FM84" s="962"/>
      <c r="FN84" s="962"/>
      <c r="FO84" s="962"/>
      <c r="FP84" s="962"/>
      <c r="FQ84" s="962"/>
      <c r="FR84" s="962"/>
      <c r="FS84" s="962"/>
      <c r="FT84" s="962"/>
      <c r="FU84" s="962"/>
      <c r="FV84" s="962"/>
      <c r="FW84" s="962"/>
      <c r="FX84" s="962"/>
      <c r="FY84" s="962"/>
      <c r="FZ84" s="962"/>
      <c r="GA84" s="962"/>
      <c r="GB84" s="962"/>
      <c r="GC84" s="962"/>
      <c r="GD84" s="962"/>
      <c r="GE84" s="962"/>
      <c r="GF84" s="962"/>
      <c r="GG84" s="962"/>
      <c r="GH84" s="962"/>
      <c r="GI84" s="962"/>
      <c r="GJ84" s="962"/>
      <c r="GK84" s="962"/>
      <c r="GL84" s="962"/>
      <c r="GM84" s="962"/>
      <c r="GN84" s="962"/>
      <c r="GO84" s="962"/>
      <c r="GP84" s="962"/>
      <c r="GQ84" s="962"/>
      <c r="GR84" s="962"/>
      <c r="GS84" s="962"/>
      <c r="GT84" s="962"/>
      <c r="GU84" s="962"/>
      <c r="GV84" s="962"/>
      <c r="GW84" s="962"/>
      <c r="GX84" s="962"/>
      <c r="GY84" s="962"/>
      <c r="GZ84" s="962"/>
      <c r="HA84" s="962"/>
      <c r="HB84" s="962"/>
      <c r="HC84" s="962"/>
      <c r="HD84" s="962"/>
      <c r="HE84" s="962"/>
      <c r="HF84" s="962"/>
      <c r="HG84" s="962"/>
      <c r="HH84" s="962"/>
      <c r="HI84" s="962"/>
      <c r="HJ84" s="962"/>
      <c r="HK84" s="962"/>
      <c r="HL84" s="962"/>
      <c r="HM84" s="962"/>
      <c r="HN84" s="962"/>
      <c r="HO84" s="962"/>
      <c r="HP84" s="962"/>
      <c r="HQ84" s="962"/>
      <c r="HR84" s="962"/>
      <c r="HS84" s="962"/>
      <c r="HT84" s="962"/>
      <c r="HU84" s="962"/>
      <c r="HV84" s="962"/>
      <c r="HW84" s="962"/>
      <c r="HX84" s="962"/>
      <c r="HY84" s="962"/>
      <c r="HZ84" s="962"/>
      <c r="IA84" s="962"/>
      <c r="IB84" s="962"/>
      <c r="IC84" s="962"/>
      <c r="ID84" s="962"/>
      <c r="IE84" s="962"/>
      <c r="IF84" s="962"/>
      <c r="IG84" s="962"/>
      <c r="IH84" s="962"/>
      <c r="II84" s="962"/>
      <c r="IJ84" s="962"/>
      <c r="IK84" s="962"/>
      <c r="IL84" s="962"/>
      <c r="IM84" s="962"/>
      <c r="IN84" s="962"/>
      <c r="IO84" s="962"/>
      <c r="IP84" s="962"/>
      <c r="IQ84" s="962"/>
      <c r="IR84" s="962"/>
      <c r="IS84" s="962"/>
      <c r="IT84" s="962"/>
      <c r="IU84" s="962"/>
      <c r="IV84" s="962"/>
    </row>
    <row r="85" spans="1:256" s="1041" customFormat="1" ht="15" customHeight="1">
      <c r="A85" s="958"/>
      <c r="B85" s="958"/>
      <c r="C85" s="958"/>
      <c r="D85" s="1006"/>
      <c r="E85" s="1006"/>
      <c r="F85" s="1006"/>
      <c r="G85" s="975"/>
      <c r="H85" s="975"/>
      <c r="I85" s="962"/>
      <c r="J85" s="964"/>
      <c r="K85" s="962"/>
      <c r="L85" s="962"/>
      <c r="M85" s="964"/>
      <c r="N85" s="962"/>
      <c r="O85" s="962"/>
      <c r="P85" s="962"/>
      <c r="Q85" s="962"/>
      <c r="R85" s="962"/>
      <c r="S85" s="962"/>
      <c r="T85" s="962"/>
      <c r="U85" s="962"/>
      <c r="V85" s="962"/>
      <c r="W85" s="962"/>
      <c r="X85" s="962"/>
      <c r="Y85" s="962"/>
      <c r="Z85" s="962"/>
      <c r="AA85" s="962"/>
      <c r="AB85" s="962"/>
      <c r="AC85" s="962"/>
      <c r="AD85" s="962"/>
      <c r="AE85" s="962"/>
      <c r="AF85" s="962"/>
      <c r="AG85" s="962"/>
      <c r="AH85" s="962"/>
      <c r="AI85" s="962"/>
      <c r="AJ85" s="962"/>
      <c r="AK85" s="962"/>
      <c r="AL85" s="962"/>
      <c r="AM85" s="962"/>
      <c r="AN85" s="962"/>
      <c r="AO85" s="962"/>
      <c r="AP85" s="962"/>
      <c r="AQ85" s="962"/>
      <c r="AR85" s="962"/>
      <c r="AS85" s="962"/>
      <c r="AT85" s="962"/>
      <c r="AU85" s="962"/>
      <c r="AV85" s="962"/>
      <c r="AW85" s="962"/>
      <c r="AX85" s="962"/>
      <c r="AY85" s="962"/>
      <c r="AZ85" s="962"/>
      <c r="BA85" s="962"/>
      <c r="BB85" s="962"/>
      <c r="BC85" s="962"/>
      <c r="BD85" s="962"/>
      <c r="BE85" s="962"/>
      <c r="BF85" s="962"/>
      <c r="BG85" s="962"/>
      <c r="BH85" s="962"/>
      <c r="BI85" s="962"/>
      <c r="BJ85" s="962"/>
      <c r="BK85" s="962"/>
      <c r="BL85" s="962"/>
      <c r="BM85" s="962"/>
      <c r="BN85" s="962"/>
      <c r="BO85" s="962"/>
      <c r="BP85" s="962"/>
      <c r="BQ85" s="962"/>
      <c r="BR85" s="962"/>
      <c r="BS85" s="962"/>
      <c r="BT85" s="962"/>
      <c r="BU85" s="962"/>
      <c r="BV85" s="962"/>
      <c r="BW85" s="962"/>
      <c r="BX85" s="962"/>
      <c r="BY85" s="962"/>
      <c r="BZ85" s="962"/>
      <c r="CA85" s="962"/>
      <c r="CB85" s="962"/>
      <c r="CC85" s="962"/>
      <c r="CD85" s="962"/>
      <c r="CE85" s="962"/>
      <c r="CF85" s="962"/>
      <c r="CG85" s="962"/>
      <c r="CH85" s="962"/>
      <c r="CI85" s="962"/>
      <c r="CJ85" s="962"/>
      <c r="CK85" s="962"/>
      <c r="CL85" s="962"/>
      <c r="CM85" s="962"/>
      <c r="CN85" s="962"/>
      <c r="CO85" s="962"/>
      <c r="CP85" s="962"/>
      <c r="CQ85" s="962"/>
      <c r="CR85" s="962"/>
      <c r="CS85" s="962"/>
      <c r="CT85" s="962"/>
      <c r="CU85" s="962"/>
      <c r="CV85" s="962"/>
      <c r="CW85" s="962"/>
      <c r="CX85" s="962"/>
      <c r="CY85" s="962"/>
      <c r="CZ85" s="962"/>
      <c r="DA85" s="962"/>
      <c r="DB85" s="962"/>
      <c r="DC85" s="962"/>
      <c r="DD85" s="962"/>
      <c r="DE85" s="962"/>
      <c r="DF85" s="962"/>
      <c r="DG85" s="962"/>
      <c r="DH85" s="962"/>
      <c r="DI85" s="962"/>
      <c r="DJ85" s="962"/>
      <c r="DK85" s="962"/>
      <c r="DL85" s="962"/>
      <c r="DM85" s="962"/>
      <c r="DN85" s="962"/>
      <c r="DO85" s="962"/>
      <c r="DP85" s="962"/>
      <c r="DQ85" s="962"/>
      <c r="DR85" s="962"/>
      <c r="DS85" s="962"/>
      <c r="DT85" s="962"/>
      <c r="DU85" s="962"/>
      <c r="DV85" s="962"/>
      <c r="DW85" s="962"/>
      <c r="DX85" s="962"/>
      <c r="DY85" s="962"/>
      <c r="DZ85" s="962"/>
      <c r="EA85" s="962"/>
      <c r="EB85" s="962"/>
      <c r="EC85" s="962"/>
      <c r="ED85" s="962"/>
      <c r="EE85" s="962"/>
      <c r="EF85" s="962"/>
      <c r="EG85" s="962"/>
      <c r="EH85" s="962"/>
      <c r="EI85" s="962"/>
      <c r="EJ85" s="962"/>
      <c r="EK85" s="962"/>
      <c r="EL85" s="962"/>
      <c r="EM85" s="962"/>
      <c r="EN85" s="962"/>
      <c r="EO85" s="962"/>
      <c r="EP85" s="962"/>
      <c r="EQ85" s="962"/>
      <c r="ER85" s="962"/>
      <c r="ES85" s="962"/>
      <c r="ET85" s="962"/>
      <c r="EU85" s="962"/>
      <c r="EV85" s="962"/>
      <c r="EW85" s="962"/>
      <c r="EX85" s="962"/>
      <c r="EY85" s="962"/>
      <c r="EZ85" s="962"/>
      <c r="FA85" s="962"/>
      <c r="FB85" s="962"/>
      <c r="FC85" s="962"/>
      <c r="FD85" s="962"/>
      <c r="FE85" s="962"/>
      <c r="FF85" s="962"/>
      <c r="FG85" s="962"/>
      <c r="FH85" s="962"/>
      <c r="FI85" s="962"/>
      <c r="FJ85" s="962"/>
      <c r="FK85" s="962"/>
      <c r="FL85" s="962"/>
      <c r="FM85" s="962"/>
      <c r="FN85" s="962"/>
      <c r="FO85" s="962"/>
      <c r="FP85" s="962"/>
      <c r="FQ85" s="962"/>
      <c r="FR85" s="962"/>
      <c r="FS85" s="962"/>
      <c r="FT85" s="962"/>
      <c r="FU85" s="962"/>
      <c r="FV85" s="962"/>
      <c r="FW85" s="962"/>
      <c r="FX85" s="962"/>
      <c r="FY85" s="962"/>
      <c r="FZ85" s="962"/>
      <c r="GA85" s="962"/>
      <c r="GB85" s="962"/>
      <c r="GC85" s="962"/>
      <c r="GD85" s="962"/>
      <c r="GE85" s="962"/>
      <c r="GF85" s="962"/>
      <c r="GG85" s="962"/>
      <c r="GH85" s="962"/>
      <c r="GI85" s="962"/>
      <c r="GJ85" s="962"/>
      <c r="GK85" s="962"/>
      <c r="GL85" s="962"/>
      <c r="GM85" s="962"/>
      <c r="GN85" s="962"/>
      <c r="GO85" s="962"/>
      <c r="GP85" s="962"/>
      <c r="GQ85" s="962"/>
      <c r="GR85" s="962"/>
      <c r="GS85" s="962"/>
      <c r="GT85" s="962"/>
      <c r="GU85" s="962"/>
      <c r="GV85" s="962"/>
      <c r="GW85" s="962"/>
      <c r="GX85" s="962"/>
      <c r="GY85" s="962"/>
      <c r="GZ85" s="962"/>
      <c r="HA85" s="962"/>
      <c r="HB85" s="962"/>
      <c r="HC85" s="962"/>
      <c r="HD85" s="962"/>
      <c r="HE85" s="962"/>
      <c r="HF85" s="962"/>
      <c r="HG85" s="962"/>
      <c r="HH85" s="962"/>
      <c r="HI85" s="962"/>
      <c r="HJ85" s="962"/>
      <c r="HK85" s="962"/>
      <c r="HL85" s="962"/>
      <c r="HM85" s="962"/>
      <c r="HN85" s="962"/>
      <c r="HO85" s="962"/>
      <c r="HP85" s="962"/>
      <c r="HQ85" s="962"/>
      <c r="HR85" s="962"/>
      <c r="HS85" s="962"/>
      <c r="HT85" s="962"/>
      <c r="HU85" s="962"/>
      <c r="HV85" s="962"/>
      <c r="HW85" s="962"/>
      <c r="HX85" s="962"/>
      <c r="HY85" s="962"/>
      <c r="HZ85" s="962"/>
      <c r="IA85" s="962"/>
      <c r="IB85" s="962"/>
      <c r="IC85" s="962"/>
      <c r="ID85" s="962"/>
      <c r="IE85" s="962"/>
      <c r="IF85" s="962"/>
      <c r="IG85" s="962"/>
      <c r="IH85" s="962"/>
      <c r="II85" s="962"/>
      <c r="IJ85" s="962"/>
      <c r="IK85" s="962"/>
      <c r="IL85" s="962"/>
      <c r="IM85" s="962"/>
      <c r="IN85" s="962"/>
      <c r="IO85" s="962"/>
      <c r="IP85" s="962"/>
      <c r="IQ85" s="962"/>
      <c r="IR85" s="962"/>
      <c r="IS85" s="962"/>
      <c r="IT85" s="962"/>
      <c r="IU85" s="962"/>
      <c r="IV85" s="962"/>
    </row>
    <row r="86" spans="1:256" s="1041" customFormat="1" ht="15" customHeight="1">
      <c r="A86" s="958"/>
      <c r="B86" s="958"/>
      <c r="C86" s="958"/>
      <c r="D86" s="1006"/>
      <c r="E86" s="1006"/>
      <c r="F86" s="1006"/>
      <c r="G86" s="975"/>
      <c r="H86" s="975"/>
      <c r="I86" s="962"/>
      <c r="J86" s="964"/>
      <c r="K86" s="962"/>
      <c r="L86" s="962"/>
      <c r="M86" s="964"/>
      <c r="N86" s="962"/>
      <c r="O86" s="962"/>
      <c r="P86" s="962"/>
      <c r="Q86" s="962"/>
      <c r="R86" s="962"/>
      <c r="S86" s="962"/>
      <c r="T86" s="962"/>
      <c r="U86" s="962"/>
      <c r="V86" s="962"/>
      <c r="W86" s="962"/>
      <c r="X86" s="962"/>
      <c r="Y86" s="962"/>
      <c r="Z86" s="962"/>
      <c r="AA86" s="962"/>
      <c r="AB86" s="962"/>
      <c r="AC86" s="962"/>
      <c r="AD86" s="962"/>
      <c r="AE86" s="962"/>
      <c r="AF86" s="962"/>
      <c r="AG86" s="962"/>
      <c r="AH86" s="962"/>
      <c r="AI86" s="962"/>
      <c r="AJ86" s="962"/>
      <c r="AK86" s="962"/>
      <c r="AL86" s="962"/>
      <c r="AM86" s="962"/>
      <c r="AN86" s="962"/>
      <c r="AO86" s="962"/>
      <c r="AP86" s="962"/>
      <c r="AQ86" s="962"/>
      <c r="AR86" s="962"/>
      <c r="AS86" s="962"/>
      <c r="AT86" s="962"/>
      <c r="AU86" s="962"/>
      <c r="AV86" s="962"/>
      <c r="AW86" s="962"/>
      <c r="AX86" s="962"/>
      <c r="AY86" s="962"/>
      <c r="AZ86" s="962"/>
      <c r="BA86" s="962"/>
      <c r="BB86" s="962"/>
      <c r="BC86" s="962"/>
      <c r="BD86" s="962"/>
      <c r="BE86" s="962"/>
      <c r="BF86" s="962"/>
      <c r="BG86" s="962"/>
      <c r="BH86" s="962"/>
      <c r="BI86" s="962"/>
      <c r="BJ86" s="962"/>
      <c r="BK86" s="962"/>
      <c r="BL86" s="962"/>
      <c r="BM86" s="962"/>
      <c r="BN86" s="962"/>
      <c r="BO86" s="962"/>
      <c r="BP86" s="962"/>
      <c r="BQ86" s="962"/>
      <c r="BR86" s="962"/>
      <c r="BS86" s="962"/>
      <c r="BT86" s="962"/>
      <c r="BU86" s="962"/>
      <c r="BV86" s="962"/>
      <c r="BW86" s="962"/>
      <c r="BX86" s="962"/>
      <c r="BY86" s="962"/>
      <c r="BZ86" s="962"/>
      <c r="CA86" s="962"/>
      <c r="CB86" s="962"/>
      <c r="CC86" s="962"/>
      <c r="CD86" s="962"/>
      <c r="CE86" s="962"/>
      <c r="CF86" s="962"/>
      <c r="CG86" s="962"/>
      <c r="CH86" s="962"/>
      <c r="CI86" s="962"/>
      <c r="CJ86" s="962"/>
      <c r="CK86" s="962"/>
      <c r="CL86" s="962"/>
      <c r="CM86" s="962"/>
      <c r="CN86" s="962"/>
      <c r="CO86" s="962"/>
      <c r="CP86" s="962"/>
      <c r="CQ86" s="962"/>
      <c r="CR86" s="962"/>
      <c r="CS86" s="962"/>
      <c r="CT86" s="962"/>
      <c r="CU86" s="962"/>
      <c r="CV86" s="962"/>
      <c r="CW86" s="962"/>
      <c r="CX86" s="962"/>
      <c r="CY86" s="962"/>
      <c r="CZ86" s="962"/>
      <c r="DA86" s="962"/>
      <c r="DB86" s="962"/>
      <c r="DC86" s="962"/>
      <c r="DD86" s="962"/>
      <c r="DE86" s="962"/>
      <c r="DF86" s="962"/>
      <c r="DG86" s="962"/>
      <c r="DH86" s="962"/>
      <c r="DI86" s="962"/>
      <c r="DJ86" s="962"/>
      <c r="DK86" s="962"/>
      <c r="DL86" s="962"/>
      <c r="DM86" s="962"/>
      <c r="DN86" s="962"/>
      <c r="DO86" s="962"/>
      <c r="DP86" s="962"/>
      <c r="DQ86" s="962"/>
      <c r="DR86" s="962"/>
      <c r="DS86" s="962"/>
      <c r="DT86" s="962"/>
      <c r="DU86" s="962"/>
      <c r="DV86" s="962"/>
      <c r="DW86" s="962"/>
      <c r="DX86" s="962"/>
      <c r="DY86" s="962"/>
      <c r="DZ86" s="962"/>
      <c r="EA86" s="962"/>
      <c r="EB86" s="962"/>
      <c r="EC86" s="962"/>
      <c r="ED86" s="962"/>
      <c r="EE86" s="962"/>
      <c r="EF86" s="962"/>
      <c r="EG86" s="962"/>
      <c r="EH86" s="962"/>
      <c r="EI86" s="962"/>
      <c r="EJ86" s="962"/>
      <c r="EK86" s="962"/>
      <c r="EL86" s="962"/>
      <c r="EM86" s="962"/>
      <c r="EN86" s="962"/>
      <c r="EO86" s="962"/>
      <c r="EP86" s="962"/>
      <c r="EQ86" s="962"/>
      <c r="ER86" s="962"/>
      <c r="ES86" s="962"/>
      <c r="ET86" s="962"/>
      <c r="EU86" s="962"/>
      <c r="EV86" s="962"/>
      <c r="EW86" s="962"/>
      <c r="EX86" s="962"/>
      <c r="EY86" s="962"/>
      <c r="EZ86" s="962"/>
      <c r="FA86" s="962"/>
      <c r="FB86" s="962"/>
      <c r="FC86" s="962"/>
      <c r="FD86" s="962"/>
      <c r="FE86" s="962"/>
      <c r="FF86" s="962"/>
      <c r="FG86" s="962"/>
      <c r="FH86" s="962"/>
      <c r="FI86" s="962"/>
      <c r="FJ86" s="962"/>
      <c r="FK86" s="962"/>
      <c r="FL86" s="962"/>
      <c r="FM86" s="962"/>
      <c r="FN86" s="962"/>
      <c r="FO86" s="962"/>
      <c r="FP86" s="962"/>
      <c r="FQ86" s="962"/>
      <c r="FR86" s="962"/>
      <c r="FS86" s="962"/>
      <c r="FT86" s="962"/>
      <c r="FU86" s="962"/>
      <c r="FV86" s="962"/>
      <c r="FW86" s="962"/>
      <c r="FX86" s="962"/>
      <c r="FY86" s="962"/>
      <c r="FZ86" s="962"/>
      <c r="GA86" s="962"/>
      <c r="GB86" s="962"/>
      <c r="GC86" s="962"/>
      <c r="GD86" s="962"/>
      <c r="GE86" s="962"/>
      <c r="GF86" s="962"/>
      <c r="GG86" s="962"/>
      <c r="GH86" s="962"/>
      <c r="GI86" s="962"/>
      <c r="GJ86" s="962"/>
      <c r="GK86" s="962"/>
      <c r="GL86" s="962"/>
      <c r="GM86" s="962"/>
      <c r="GN86" s="962"/>
      <c r="GO86" s="962"/>
      <c r="GP86" s="962"/>
      <c r="GQ86" s="962"/>
      <c r="GR86" s="962"/>
      <c r="GS86" s="962"/>
      <c r="GT86" s="962"/>
      <c r="GU86" s="962"/>
      <c r="GV86" s="962"/>
      <c r="GW86" s="962"/>
      <c r="GX86" s="962"/>
      <c r="GY86" s="962"/>
      <c r="GZ86" s="962"/>
      <c r="HA86" s="962"/>
      <c r="HB86" s="962"/>
      <c r="HC86" s="962"/>
      <c r="HD86" s="962"/>
      <c r="HE86" s="962"/>
      <c r="HF86" s="962"/>
      <c r="HG86" s="962"/>
      <c r="HH86" s="962"/>
      <c r="HI86" s="962"/>
      <c r="HJ86" s="962"/>
      <c r="HK86" s="962"/>
      <c r="HL86" s="962"/>
      <c r="HM86" s="962"/>
      <c r="HN86" s="962"/>
      <c r="HO86" s="962"/>
      <c r="HP86" s="962"/>
      <c r="HQ86" s="962"/>
      <c r="HR86" s="962"/>
      <c r="HS86" s="962"/>
      <c r="HT86" s="962"/>
      <c r="HU86" s="962"/>
      <c r="HV86" s="962"/>
      <c r="HW86" s="962"/>
      <c r="HX86" s="962"/>
      <c r="HY86" s="962"/>
      <c r="HZ86" s="962"/>
      <c r="IA86" s="962"/>
      <c r="IB86" s="962"/>
      <c r="IC86" s="962"/>
      <c r="ID86" s="962"/>
      <c r="IE86" s="962"/>
      <c r="IF86" s="962"/>
      <c r="IG86" s="962"/>
      <c r="IH86" s="962"/>
      <c r="II86" s="962"/>
      <c r="IJ86" s="962"/>
      <c r="IK86" s="962"/>
      <c r="IL86" s="962"/>
      <c r="IM86" s="962"/>
      <c r="IN86" s="962"/>
      <c r="IO86" s="962"/>
      <c r="IP86" s="962"/>
      <c r="IQ86" s="962"/>
      <c r="IR86" s="962"/>
      <c r="IS86" s="962"/>
      <c r="IT86" s="962"/>
      <c r="IU86" s="962"/>
      <c r="IV86" s="962"/>
    </row>
    <row r="87" spans="1:256" s="1041" customFormat="1" ht="15" customHeight="1">
      <c r="A87" s="958"/>
      <c r="B87" s="958"/>
      <c r="C87" s="958"/>
      <c r="D87" s="1006"/>
      <c r="E87" s="1006"/>
      <c r="F87" s="1006"/>
      <c r="G87" s="975"/>
      <c r="H87" s="975"/>
      <c r="I87" s="962"/>
      <c r="J87" s="964"/>
      <c r="K87" s="962"/>
      <c r="L87" s="962"/>
      <c r="M87" s="964"/>
      <c r="N87" s="962"/>
      <c r="O87" s="962"/>
      <c r="P87" s="962"/>
      <c r="Q87" s="962"/>
      <c r="R87" s="962"/>
      <c r="S87" s="962"/>
      <c r="T87" s="962"/>
      <c r="U87" s="962"/>
      <c r="V87" s="962"/>
      <c r="W87" s="962"/>
      <c r="X87" s="962"/>
      <c r="Y87" s="962"/>
      <c r="Z87" s="962"/>
      <c r="AA87" s="962"/>
      <c r="AB87" s="962"/>
      <c r="AC87" s="962"/>
      <c r="AD87" s="962"/>
      <c r="AE87" s="962"/>
      <c r="AF87" s="962"/>
      <c r="AG87" s="962"/>
      <c r="AH87" s="962"/>
      <c r="AI87" s="962"/>
      <c r="AJ87" s="962"/>
      <c r="AK87" s="962"/>
      <c r="AL87" s="962"/>
      <c r="AM87" s="962"/>
      <c r="AN87" s="962"/>
      <c r="AO87" s="962"/>
      <c r="AP87" s="962"/>
      <c r="AQ87" s="962"/>
      <c r="AR87" s="962"/>
      <c r="AS87" s="962"/>
      <c r="AT87" s="962"/>
      <c r="AU87" s="962"/>
      <c r="AV87" s="962"/>
      <c r="AW87" s="962"/>
      <c r="AX87" s="962"/>
      <c r="AY87" s="962"/>
      <c r="AZ87" s="962"/>
      <c r="BA87" s="962"/>
      <c r="BB87" s="962"/>
      <c r="BC87" s="962"/>
      <c r="BD87" s="962"/>
      <c r="BE87" s="962"/>
      <c r="BF87" s="962"/>
      <c r="BG87" s="962"/>
      <c r="BH87" s="962"/>
      <c r="BI87" s="962"/>
      <c r="BJ87" s="962"/>
      <c r="BK87" s="962"/>
      <c r="BL87" s="962"/>
      <c r="BM87" s="962"/>
      <c r="BN87" s="962"/>
      <c r="BO87" s="962"/>
      <c r="BP87" s="962"/>
      <c r="BQ87" s="962"/>
      <c r="BR87" s="962"/>
      <c r="BS87" s="962"/>
      <c r="BT87" s="962"/>
      <c r="BU87" s="962"/>
      <c r="BV87" s="962"/>
      <c r="BW87" s="962"/>
      <c r="BX87" s="962"/>
      <c r="BY87" s="962"/>
      <c r="BZ87" s="962"/>
      <c r="CA87" s="962"/>
      <c r="CB87" s="962"/>
      <c r="CC87" s="962"/>
      <c r="CD87" s="962"/>
      <c r="CE87" s="962"/>
      <c r="CF87" s="962"/>
      <c r="CG87" s="962"/>
      <c r="CH87" s="962"/>
      <c r="CI87" s="962"/>
      <c r="CJ87" s="962"/>
      <c r="CK87" s="962"/>
      <c r="CL87" s="962"/>
      <c r="CM87" s="962"/>
      <c r="CN87" s="962"/>
      <c r="CO87" s="962"/>
      <c r="CP87" s="962"/>
      <c r="CQ87" s="962"/>
      <c r="CR87" s="962"/>
      <c r="CS87" s="962"/>
      <c r="CT87" s="962"/>
      <c r="CU87" s="962"/>
      <c r="CV87" s="962"/>
      <c r="CW87" s="962"/>
      <c r="CX87" s="962"/>
      <c r="CY87" s="962"/>
      <c r="CZ87" s="962"/>
      <c r="DA87" s="962"/>
      <c r="DB87" s="962"/>
      <c r="DC87" s="962"/>
      <c r="DD87" s="962"/>
      <c r="DE87" s="962"/>
      <c r="DF87" s="962"/>
      <c r="DG87" s="962"/>
      <c r="DH87" s="962"/>
      <c r="DI87" s="962"/>
      <c r="DJ87" s="962"/>
      <c r="DK87" s="962"/>
      <c r="DL87" s="962"/>
      <c r="DM87" s="962"/>
      <c r="DN87" s="962"/>
      <c r="DO87" s="962"/>
      <c r="DP87" s="962"/>
      <c r="DQ87" s="962"/>
      <c r="DR87" s="962"/>
      <c r="DS87" s="962"/>
      <c r="DT87" s="962"/>
      <c r="DU87" s="962"/>
      <c r="DV87" s="962"/>
      <c r="DW87" s="962"/>
      <c r="DX87" s="962"/>
      <c r="DY87" s="962"/>
      <c r="DZ87" s="962"/>
      <c r="EA87" s="962"/>
      <c r="EB87" s="962"/>
      <c r="EC87" s="962"/>
      <c r="ED87" s="962"/>
      <c r="EE87" s="962"/>
      <c r="EF87" s="962"/>
      <c r="EG87" s="962"/>
      <c r="EH87" s="962"/>
      <c r="EI87" s="962"/>
      <c r="EJ87" s="962"/>
      <c r="EK87" s="962"/>
      <c r="EL87" s="962"/>
      <c r="EM87" s="962"/>
      <c r="EN87" s="962"/>
      <c r="EO87" s="962"/>
      <c r="EP87" s="962"/>
      <c r="EQ87" s="962"/>
      <c r="ER87" s="962"/>
      <c r="ES87" s="962"/>
      <c r="ET87" s="962"/>
      <c r="EU87" s="962"/>
      <c r="EV87" s="962"/>
      <c r="EW87" s="962"/>
      <c r="EX87" s="962"/>
      <c r="EY87" s="962"/>
      <c r="EZ87" s="962"/>
      <c r="FA87" s="962"/>
      <c r="FB87" s="962"/>
      <c r="FC87" s="962"/>
      <c r="FD87" s="962"/>
      <c r="FE87" s="962"/>
      <c r="FF87" s="962"/>
      <c r="FG87" s="962"/>
      <c r="FH87" s="962"/>
      <c r="FI87" s="962"/>
      <c r="FJ87" s="962"/>
      <c r="FK87" s="962"/>
      <c r="FL87" s="962"/>
      <c r="FM87" s="962"/>
      <c r="FN87" s="962"/>
      <c r="FO87" s="962"/>
      <c r="FP87" s="962"/>
      <c r="FQ87" s="962"/>
      <c r="FR87" s="962"/>
      <c r="FS87" s="962"/>
      <c r="FT87" s="962"/>
      <c r="FU87" s="962"/>
      <c r="FV87" s="962"/>
      <c r="FW87" s="962"/>
      <c r="FX87" s="962"/>
      <c r="FY87" s="962"/>
      <c r="FZ87" s="962"/>
      <c r="GA87" s="962"/>
      <c r="GB87" s="962"/>
      <c r="GC87" s="962"/>
      <c r="GD87" s="962"/>
      <c r="GE87" s="962"/>
      <c r="GF87" s="962"/>
      <c r="GG87" s="962"/>
      <c r="GH87" s="962"/>
      <c r="GI87" s="962"/>
      <c r="GJ87" s="962"/>
      <c r="GK87" s="962"/>
      <c r="GL87" s="962"/>
      <c r="GM87" s="962"/>
      <c r="GN87" s="962"/>
      <c r="GO87" s="962"/>
      <c r="GP87" s="962"/>
      <c r="GQ87" s="962"/>
      <c r="GR87" s="962"/>
      <c r="GS87" s="962"/>
      <c r="GT87" s="962"/>
      <c r="GU87" s="962"/>
      <c r="GV87" s="962"/>
      <c r="GW87" s="962"/>
      <c r="GX87" s="962"/>
      <c r="GY87" s="962"/>
      <c r="GZ87" s="962"/>
      <c r="HA87" s="962"/>
      <c r="HB87" s="962"/>
      <c r="HC87" s="962"/>
      <c r="HD87" s="962"/>
      <c r="HE87" s="962"/>
      <c r="HF87" s="962"/>
      <c r="HG87" s="962"/>
      <c r="HH87" s="962"/>
      <c r="HI87" s="962"/>
      <c r="HJ87" s="962"/>
      <c r="HK87" s="962"/>
      <c r="HL87" s="962"/>
      <c r="HM87" s="962"/>
      <c r="HN87" s="962"/>
      <c r="HO87" s="962"/>
      <c r="HP87" s="962"/>
      <c r="HQ87" s="962"/>
      <c r="HR87" s="962"/>
      <c r="HS87" s="962"/>
      <c r="HT87" s="962"/>
      <c r="HU87" s="962"/>
      <c r="HV87" s="962"/>
      <c r="HW87" s="962"/>
      <c r="HX87" s="962"/>
      <c r="HY87" s="962"/>
      <c r="HZ87" s="962"/>
      <c r="IA87" s="962"/>
      <c r="IB87" s="962"/>
      <c r="IC87" s="962"/>
      <c r="ID87" s="962"/>
      <c r="IE87" s="962"/>
      <c r="IF87" s="962"/>
      <c r="IG87" s="962"/>
      <c r="IH87" s="962"/>
      <c r="II87" s="962"/>
      <c r="IJ87" s="962"/>
      <c r="IK87" s="962"/>
      <c r="IL87" s="962"/>
      <c r="IM87" s="962"/>
      <c r="IN87" s="962"/>
      <c r="IO87" s="962"/>
      <c r="IP87" s="962"/>
      <c r="IQ87" s="962"/>
      <c r="IR87" s="962"/>
      <c r="IS87" s="962"/>
      <c r="IT87" s="962"/>
      <c r="IU87" s="962"/>
      <c r="IV87" s="962"/>
    </row>
    <row r="88" spans="1:256" s="1041" customFormat="1" ht="15" customHeight="1">
      <c r="A88" s="958"/>
      <c r="B88" s="958"/>
      <c r="C88" s="958"/>
      <c r="D88" s="1006"/>
      <c r="E88" s="1006"/>
      <c r="F88" s="1006"/>
      <c r="G88" s="975"/>
      <c r="H88" s="975"/>
      <c r="I88" s="962"/>
      <c r="J88" s="964"/>
      <c r="K88" s="962"/>
      <c r="L88" s="962"/>
      <c r="M88" s="964"/>
      <c r="N88" s="962"/>
      <c r="O88" s="962"/>
      <c r="P88" s="962"/>
      <c r="Q88" s="962"/>
      <c r="R88" s="962"/>
      <c r="S88" s="962"/>
      <c r="T88" s="962"/>
      <c r="U88" s="962"/>
      <c r="V88" s="962"/>
      <c r="W88" s="962"/>
      <c r="X88" s="962"/>
      <c r="Y88" s="962"/>
      <c r="Z88" s="962"/>
      <c r="AA88" s="962"/>
      <c r="AB88" s="962"/>
      <c r="AC88" s="962"/>
      <c r="AD88" s="962"/>
      <c r="AE88" s="962"/>
      <c r="AF88" s="962"/>
      <c r="AG88" s="962"/>
      <c r="AH88" s="962"/>
      <c r="AI88" s="962"/>
      <c r="AJ88" s="962"/>
      <c r="AK88" s="962"/>
      <c r="AL88" s="962"/>
      <c r="AM88" s="962"/>
      <c r="AN88" s="962"/>
      <c r="AO88" s="962"/>
      <c r="AP88" s="962"/>
      <c r="AQ88" s="962"/>
      <c r="AR88" s="962"/>
      <c r="AS88" s="962"/>
      <c r="AT88" s="962"/>
      <c r="AU88" s="962"/>
      <c r="AV88" s="962"/>
      <c r="AW88" s="962"/>
      <c r="AX88" s="962"/>
      <c r="AY88" s="962"/>
      <c r="AZ88" s="962"/>
      <c r="BA88" s="962"/>
      <c r="BB88" s="962"/>
      <c r="BC88" s="962"/>
      <c r="BD88" s="962"/>
      <c r="BE88" s="962"/>
      <c r="BF88" s="962"/>
      <c r="BG88" s="962"/>
      <c r="BH88" s="962"/>
      <c r="BI88" s="962"/>
      <c r="BJ88" s="962"/>
      <c r="BK88" s="962"/>
      <c r="BL88" s="962"/>
      <c r="BM88" s="962"/>
      <c r="BN88" s="962"/>
      <c r="BO88" s="962"/>
      <c r="BP88" s="962"/>
      <c r="BQ88" s="962"/>
      <c r="BR88" s="962"/>
      <c r="BS88" s="962"/>
      <c r="BT88" s="962"/>
      <c r="BU88" s="962"/>
      <c r="BV88" s="962"/>
      <c r="BW88" s="962"/>
      <c r="BX88" s="962"/>
      <c r="BY88" s="962"/>
      <c r="BZ88" s="962"/>
      <c r="CA88" s="962"/>
      <c r="CB88" s="962"/>
      <c r="CC88" s="962"/>
      <c r="CD88" s="962"/>
      <c r="CE88" s="962"/>
      <c r="CF88" s="962"/>
      <c r="CG88" s="962"/>
      <c r="CH88" s="962"/>
      <c r="CI88" s="962"/>
      <c r="CJ88" s="962"/>
      <c r="CK88" s="962"/>
      <c r="CL88" s="962"/>
      <c r="CM88" s="962"/>
      <c r="CN88" s="962"/>
      <c r="CO88" s="962"/>
      <c r="CP88" s="962"/>
      <c r="CQ88" s="962"/>
      <c r="CR88" s="962"/>
      <c r="CS88" s="962"/>
      <c r="CT88" s="962"/>
      <c r="CU88" s="962"/>
      <c r="CV88" s="962"/>
      <c r="CW88" s="962"/>
      <c r="CX88" s="962"/>
      <c r="CY88" s="962"/>
      <c r="CZ88" s="962"/>
      <c r="DA88" s="962"/>
      <c r="DB88" s="962"/>
      <c r="DC88" s="962"/>
      <c r="DD88" s="962"/>
      <c r="DE88" s="962"/>
      <c r="DF88" s="962"/>
      <c r="DG88" s="962"/>
      <c r="DH88" s="962"/>
      <c r="DI88" s="962"/>
      <c r="DJ88" s="962"/>
      <c r="DK88" s="962"/>
      <c r="DL88" s="962"/>
      <c r="DM88" s="962"/>
      <c r="DN88" s="962"/>
      <c r="DO88" s="962"/>
      <c r="DP88" s="962"/>
      <c r="DQ88" s="962"/>
      <c r="DR88" s="962"/>
      <c r="DS88" s="962"/>
      <c r="DT88" s="962"/>
      <c r="DU88" s="962"/>
      <c r="DV88" s="962"/>
      <c r="DW88" s="962"/>
      <c r="DX88" s="962"/>
      <c r="DY88" s="962"/>
      <c r="DZ88" s="962"/>
      <c r="EA88" s="962"/>
      <c r="EB88" s="962"/>
      <c r="EC88" s="962"/>
      <c r="ED88" s="962"/>
      <c r="EE88" s="962"/>
      <c r="EF88" s="962"/>
      <c r="EG88" s="962"/>
      <c r="EH88" s="962"/>
      <c r="EI88" s="962"/>
      <c r="EJ88" s="962"/>
      <c r="EK88" s="962"/>
      <c r="EL88" s="962"/>
      <c r="EM88" s="962"/>
      <c r="EN88" s="962"/>
      <c r="EO88" s="962"/>
      <c r="EP88" s="962"/>
      <c r="EQ88" s="962"/>
      <c r="ER88" s="962"/>
      <c r="ES88" s="962"/>
      <c r="ET88" s="962"/>
      <c r="EU88" s="962"/>
      <c r="EV88" s="962"/>
      <c r="EW88" s="962"/>
      <c r="EX88" s="962"/>
      <c r="EY88" s="962"/>
      <c r="EZ88" s="962"/>
      <c r="FA88" s="962"/>
      <c r="FB88" s="962"/>
      <c r="FC88" s="962"/>
      <c r="FD88" s="962"/>
      <c r="FE88" s="962"/>
      <c r="FF88" s="962"/>
      <c r="FG88" s="962"/>
      <c r="FH88" s="962"/>
      <c r="FI88" s="962"/>
      <c r="FJ88" s="962"/>
      <c r="FK88" s="962"/>
      <c r="FL88" s="962"/>
      <c r="FM88" s="962"/>
      <c r="FN88" s="962"/>
      <c r="FO88" s="962"/>
      <c r="FP88" s="962"/>
      <c r="FQ88" s="962"/>
      <c r="FR88" s="962"/>
      <c r="FS88" s="962"/>
      <c r="FT88" s="962"/>
      <c r="FU88" s="962"/>
      <c r="FV88" s="962"/>
      <c r="FW88" s="962"/>
      <c r="FX88" s="962"/>
      <c r="FY88" s="962"/>
      <c r="FZ88" s="962"/>
      <c r="GA88" s="962"/>
      <c r="GB88" s="962"/>
      <c r="GC88" s="962"/>
      <c r="GD88" s="962"/>
      <c r="GE88" s="962"/>
      <c r="GF88" s="962"/>
      <c r="GG88" s="962"/>
      <c r="GH88" s="962"/>
      <c r="GI88" s="962"/>
      <c r="GJ88" s="962"/>
      <c r="GK88" s="962"/>
      <c r="GL88" s="962"/>
      <c r="GM88" s="962"/>
      <c r="GN88" s="962"/>
      <c r="GO88" s="962"/>
      <c r="GP88" s="962"/>
      <c r="GQ88" s="962"/>
      <c r="GR88" s="962"/>
      <c r="GS88" s="962"/>
      <c r="GT88" s="962"/>
      <c r="GU88" s="962"/>
      <c r="GV88" s="962"/>
      <c r="GW88" s="962"/>
      <c r="GX88" s="962"/>
      <c r="GY88" s="962"/>
      <c r="GZ88" s="962"/>
      <c r="HA88" s="962"/>
      <c r="HB88" s="962"/>
      <c r="HC88" s="962"/>
      <c r="HD88" s="962"/>
      <c r="HE88" s="962"/>
      <c r="HF88" s="962"/>
      <c r="HG88" s="962"/>
      <c r="HH88" s="962"/>
      <c r="HI88" s="962"/>
      <c r="HJ88" s="962"/>
      <c r="HK88" s="962"/>
      <c r="HL88" s="962"/>
      <c r="HM88" s="962"/>
      <c r="HN88" s="962"/>
      <c r="HO88" s="962"/>
      <c r="HP88" s="962"/>
      <c r="HQ88" s="962"/>
      <c r="HR88" s="962"/>
      <c r="HS88" s="962"/>
      <c r="HT88" s="962"/>
      <c r="HU88" s="962"/>
      <c r="HV88" s="962"/>
      <c r="HW88" s="962"/>
      <c r="HX88" s="962"/>
      <c r="HY88" s="962"/>
      <c r="HZ88" s="962"/>
      <c r="IA88" s="962"/>
      <c r="IB88" s="962"/>
      <c r="IC88" s="962"/>
      <c r="ID88" s="962"/>
      <c r="IE88" s="962"/>
      <c r="IF88" s="962"/>
      <c r="IG88" s="962"/>
      <c r="IH88" s="962"/>
      <c r="II88" s="962"/>
      <c r="IJ88" s="962"/>
      <c r="IK88" s="962"/>
      <c r="IL88" s="962"/>
      <c r="IM88" s="962"/>
      <c r="IN88" s="962"/>
      <c r="IO88" s="962"/>
      <c r="IP88" s="962"/>
      <c r="IQ88" s="962"/>
      <c r="IR88" s="962"/>
      <c r="IS88" s="962"/>
      <c r="IT88" s="962"/>
      <c r="IU88" s="962"/>
      <c r="IV88" s="962"/>
    </row>
    <row r="89" spans="1:256" s="1041" customFormat="1" ht="15" customHeight="1">
      <c r="A89" s="958"/>
      <c r="B89" s="958"/>
      <c r="C89" s="958"/>
      <c r="D89" s="1006"/>
      <c r="E89" s="1006"/>
      <c r="F89" s="1006"/>
      <c r="G89" s="975"/>
      <c r="H89" s="975"/>
      <c r="I89" s="962"/>
      <c r="J89" s="964"/>
      <c r="K89" s="962"/>
      <c r="L89" s="962"/>
      <c r="M89" s="964"/>
      <c r="N89" s="962"/>
      <c r="O89" s="962"/>
      <c r="P89" s="962"/>
      <c r="Q89" s="962"/>
      <c r="R89" s="962"/>
      <c r="S89" s="962"/>
      <c r="T89" s="962"/>
      <c r="U89" s="962"/>
      <c r="V89" s="962"/>
      <c r="W89" s="962"/>
      <c r="X89" s="962"/>
      <c r="Y89" s="962"/>
      <c r="Z89" s="962"/>
      <c r="AA89" s="962"/>
      <c r="AB89" s="962"/>
      <c r="AC89" s="962"/>
      <c r="AD89" s="962"/>
      <c r="AE89" s="962"/>
      <c r="AF89" s="962"/>
      <c r="AG89" s="962"/>
      <c r="AH89" s="962"/>
      <c r="AI89" s="962"/>
      <c r="AJ89" s="962"/>
      <c r="AK89" s="962"/>
      <c r="AL89" s="962"/>
      <c r="AM89" s="962"/>
      <c r="AN89" s="962"/>
      <c r="AO89" s="962"/>
      <c r="AP89" s="962"/>
      <c r="AQ89" s="962"/>
      <c r="AR89" s="962"/>
      <c r="AS89" s="962"/>
      <c r="AT89" s="962"/>
      <c r="AU89" s="962"/>
      <c r="AV89" s="962"/>
      <c r="AW89" s="962"/>
      <c r="AX89" s="962"/>
      <c r="AY89" s="962"/>
      <c r="AZ89" s="962"/>
      <c r="BA89" s="962"/>
      <c r="BB89" s="962"/>
      <c r="BC89" s="962"/>
      <c r="BD89" s="962"/>
      <c r="BE89" s="962"/>
      <c r="BF89" s="962"/>
      <c r="BG89" s="962"/>
      <c r="BH89" s="962"/>
      <c r="BI89" s="962"/>
      <c r="BJ89" s="962"/>
      <c r="BK89" s="962"/>
      <c r="BL89" s="962"/>
      <c r="BM89" s="962"/>
      <c r="BN89" s="962"/>
      <c r="BO89" s="962"/>
      <c r="BP89" s="962"/>
      <c r="BQ89" s="962"/>
      <c r="BR89" s="962"/>
      <c r="BS89" s="962"/>
      <c r="BT89" s="962"/>
      <c r="BU89" s="962"/>
      <c r="BV89" s="962"/>
      <c r="BW89" s="962"/>
      <c r="BX89" s="962"/>
      <c r="BY89" s="962"/>
      <c r="BZ89" s="962"/>
      <c r="CA89" s="962"/>
      <c r="CB89" s="962"/>
      <c r="CC89" s="962"/>
      <c r="CD89" s="962"/>
      <c r="CE89" s="962"/>
      <c r="CF89" s="962"/>
      <c r="CG89" s="962"/>
      <c r="CH89" s="962"/>
      <c r="CI89" s="962"/>
      <c r="CJ89" s="962"/>
      <c r="CK89" s="962"/>
      <c r="CL89" s="962"/>
      <c r="CM89" s="962"/>
      <c r="CN89" s="962"/>
      <c r="CO89" s="962"/>
      <c r="CP89" s="962"/>
      <c r="CQ89" s="962"/>
      <c r="CR89" s="962"/>
      <c r="CS89" s="962"/>
      <c r="CT89" s="962"/>
      <c r="CU89" s="962"/>
      <c r="CV89" s="962"/>
      <c r="CW89" s="962"/>
      <c r="CX89" s="962"/>
      <c r="CY89" s="962"/>
      <c r="CZ89" s="962"/>
      <c r="DA89" s="962"/>
      <c r="DB89" s="962"/>
      <c r="DC89" s="962"/>
      <c r="DD89" s="962"/>
      <c r="DE89" s="962"/>
      <c r="DF89" s="962"/>
      <c r="DG89" s="962"/>
      <c r="DH89" s="962"/>
      <c r="DI89" s="962"/>
      <c r="DJ89" s="962"/>
      <c r="DK89" s="962"/>
      <c r="DL89" s="962"/>
      <c r="DM89" s="962"/>
      <c r="DN89" s="962"/>
      <c r="DO89" s="962"/>
      <c r="DP89" s="962"/>
      <c r="DQ89" s="962"/>
      <c r="DR89" s="962"/>
      <c r="DS89" s="962"/>
      <c r="DT89" s="962"/>
      <c r="DU89" s="962"/>
      <c r="DV89" s="962"/>
      <c r="DW89" s="962"/>
      <c r="DX89" s="962"/>
      <c r="DY89" s="962"/>
      <c r="DZ89" s="962"/>
      <c r="EA89" s="962"/>
      <c r="EB89" s="962"/>
      <c r="EC89" s="962"/>
      <c r="ED89" s="962"/>
      <c r="EE89" s="962"/>
      <c r="EF89" s="962"/>
      <c r="EG89" s="962"/>
      <c r="EH89" s="962"/>
      <c r="EI89" s="962"/>
      <c r="EJ89" s="962"/>
      <c r="EK89" s="962"/>
      <c r="EL89" s="962"/>
      <c r="EM89" s="962"/>
      <c r="EN89" s="962"/>
      <c r="EO89" s="962"/>
      <c r="EP89" s="962"/>
      <c r="EQ89" s="962"/>
      <c r="ER89" s="962"/>
      <c r="ES89" s="962"/>
      <c r="ET89" s="962"/>
      <c r="EU89" s="962"/>
      <c r="EV89" s="962"/>
      <c r="EW89" s="962"/>
      <c r="EX89" s="962"/>
      <c r="EY89" s="962"/>
      <c r="EZ89" s="962"/>
      <c r="FA89" s="962"/>
      <c r="FB89" s="962"/>
      <c r="FC89" s="962"/>
      <c r="FD89" s="962"/>
      <c r="FE89" s="962"/>
      <c r="FF89" s="962"/>
      <c r="FG89" s="962"/>
      <c r="FH89" s="962"/>
      <c r="FI89" s="962"/>
      <c r="FJ89" s="962"/>
      <c r="FK89" s="962"/>
      <c r="FL89" s="962"/>
      <c r="FM89" s="962"/>
      <c r="FN89" s="962"/>
      <c r="FO89" s="962"/>
      <c r="FP89" s="962"/>
      <c r="FQ89" s="962"/>
      <c r="FR89" s="962"/>
      <c r="FS89" s="962"/>
      <c r="FT89" s="962"/>
      <c r="FU89" s="962"/>
      <c r="FV89" s="962"/>
      <c r="FW89" s="962"/>
      <c r="FX89" s="962"/>
      <c r="FY89" s="962"/>
      <c r="FZ89" s="962"/>
      <c r="GA89" s="962"/>
      <c r="GB89" s="962"/>
      <c r="GC89" s="962"/>
      <c r="GD89" s="962"/>
      <c r="GE89" s="962"/>
      <c r="GF89" s="962"/>
      <c r="GG89" s="962"/>
      <c r="GH89" s="962"/>
      <c r="GI89" s="962"/>
      <c r="GJ89" s="962"/>
      <c r="GK89" s="962"/>
      <c r="GL89" s="962"/>
      <c r="GM89" s="962"/>
      <c r="GN89" s="962"/>
      <c r="GO89" s="962"/>
      <c r="GP89" s="962"/>
      <c r="GQ89" s="962"/>
      <c r="GR89" s="962"/>
      <c r="GS89" s="962"/>
      <c r="GT89" s="962"/>
      <c r="GU89" s="962"/>
      <c r="GV89" s="962"/>
      <c r="GW89" s="962"/>
      <c r="GX89" s="962"/>
      <c r="GY89" s="962"/>
      <c r="GZ89" s="962"/>
      <c r="HA89" s="962"/>
      <c r="HB89" s="962"/>
      <c r="HC89" s="962"/>
      <c r="HD89" s="962"/>
      <c r="HE89" s="962"/>
      <c r="HF89" s="962"/>
      <c r="HG89" s="962"/>
      <c r="HH89" s="962"/>
      <c r="HI89" s="962"/>
      <c r="HJ89" s="962"/>
      <c r="HK89" s="962"/>
      <c r="HL89" s="962"/>
      <c r="HM89" s="962"/>
      <c r="HN89" s="962"/>
      <c r="HO89" s="962"/>
      <c r="HP89" s="962"/>
      <c r="HQ89" s="962"/>
      <c r="HR89" s="962"/>
      <c r="HS89" s="962"/>
      <c r="HT89" s="962"/>
      <c r="HU89" s="962"/>
      <c r="HV89" s="962"/>
      <c r="HW89" s="962"/>
      <c r="HX89" s="962"/>
      <c r="HY89" s="962"/>
      <c r="HZ89" s="962"/>
      <c r="IA89" s="962"/>
      <c r="IB89" s="962"/>
      <c r="IC89" s="962"/>
      <c r="ID89" s="962"/>
      <c r="IE89" s="962"/>
      <c r="IF89" s="962"/>
      <c r="IG89" s="962"/>
      <c r="IH89" s="962"/>
      <c r="II89" s="962"/>
      <c r="IJ89" s="962"/>
      <c r="IK89" s="962"/>
      <c r="IL89" s="962"/>
      <c r="IM89" s="962"/>
      <c r="IN89" s="962"/>
      <c r="IO89" s="962"/>
      <c r="IP89" s="962"/>
      <c r="IQ89" s="962"/>
      <c r="IR89" s="962"/>
      <c r="IS89" s="962"/>
      <c r="IT89" s="962"/>
      <c r="IU89" s="962"/>
      <c r="IV89" s="962"/>
    </row>
    <row r="90" spans="1:256" s="1041" customFormat="1" ht="15" customHeight="1">
      <c r="A90" s="958"/>
      <c r="B90" s="958"/>
      <c r="C90" s="958"/>
      <c r="D90" s="1006"/>
      <c r="E90" s="1006"/>
      <c r="F90" s="1006"/>
      <c r="G90" s="975"/>
      <c r="H90" s="975"/>
      <c r="I90" s="962"/>
      <c r="J90" s="964"/>
      <c r="K90" s="962"/>
      <c r="L90" s="962"/>
      <c r="M90" s="964"/>
      <c r="N90" s="962"/>
      <c r="O90" s="962"/>
      <c r="P90" s="962"/>
      <c r="Q90" s="962"/>
      <c r="R90" s="962"/>
      <c r="S90" s="962"/>
      <c r="T90" s="962"/>
      <c r="U90" s="962"/>
      <c r="V90" s="962"/>
      <c r="W90" s="962"/>
      <c r="X90" s="962"/>
      <c r="Y90" s="962"/>
      <c r="Z90" s="962"/>
      <c r="AA90" s="962"/>
      <c r="AB90" s="962"/>
      <c r="AC90" s="962"/>
      <c r="AD90" s="962"/>
      <c r="AE90" s="962"/>
      <c r="AF90" s="962"/>
      <c r="AG90" s="962"/>
      <c r="AH90" s="962"/>
      <c r="AI90" s="962"/>
      <c r="AJ90" s="962"/>
      <c r="AK90" s="962"/>
      <c r="AL90" s="962"/>
      <c r="AM90" s="962"/>
      <c r="AN90" s="962"/>
      <c r="AO90" s="962"/>
      <c r="AP90" s="962"/>
      <c r="AQ90" s="962"/>
      <c r="AR90" s="962"/>
      <c r="AS90" s="962"/>
      <c r="AT90" s="962"/>
      <c r="AU90" s="962"/>
      <c r="AV90" s="962"/>
      <c r="AW90" s="962"/>
      <c r="AX90" s="962"/>
      <c r="AY90" s="962"/>
      <c r="AZ90" s="962"/>
      <c r="BA90" s="962"/>
      <c r="BB90" s="962"/>
      <c r="BC90" s="962"/>
      <c r="BD90" s="962"/>
      <c r="BE90" s="962"/>
      <c r="BF90" s="962"/>
      <c r="BG90" s="962"/>
      <c r="BH90" s="962"/>
      <c r="BI90" s="962"/>
      <c r="BJ90" s="962"/>
      <c r="BK90" s="962"/>
      <c r="BL90" s="962"/>
      <c r="BM90" s="962"/>
      <c r="BN90" s="962"/>
      <c r="BO90" s="962"/>
      <c r="BP90" s="962"/>
      <c r="BQ90" s="962"/>
      <c r="BR90" s="962"/>
      <c r="BS90" s="962"/>
      <c r="BT90" s="962"/>
      <c r="BU90" s="962"/>
      <c r="BV90" s="962"/>
      <c r="BW90" s="962"/>
      <c r="BX90" s="962"/>
      <c r="BY90" s="962"/>
      <c r="BZ90" s="962"/>
      <c r="CA90" s="962"/>
      <c r="CB90" s="962"/>
      <c r="CC90" s="962"/>
      <c r="CD90" s="962"/>
      <c r="CE90" s="962"/>
      <c r="CF90" s="962"/>
      <c r="CG90" s="962"/>
      <c r="CH90" s="962"/>
      <c r="CI90" s="962"/>
      <c r="CJ90" s="962"/>
      <c r="CK90" s="962"/>
      <c r="CL90" s="962"/>
      <c r="CM90" s="962"/>
      <c r="CN90" s="962"/>
      <c r="CO90" s="962"/>
      <c r="CP90" s="962"/>
      <c r="CQ90" s="962"/>
      <c r="CR90" s="962"/>
      <c r="CS90" s="962"/>
      <c r="CT90" s="962"/>
      <c r="CU90" s="962"/>
      <c r="CV90" s="962"/>
      <c r="CW90" s="962"/>
      <c r="CX90" s="962"/>
      <c r="CY90" s="962"/>
      <c r="CZ90" s="962"/>
      <c r="DA90" s="962"/>
      <c r="DB90" s="962"/>
      <c r="DC90" s="962"/>
      <c r="DD90" s="962"/>
      <c r="DE90" s="962"/>
      <c r="DF90" s="962"/>
      <c r="DG90" s="962"/>
      <c r="DH90" s="962"/>
      <c r="DI90" s="962"/>
      <c r="DJ90" s="962"/>
      <c r="DK90" s="962"/>
      <c r="DL90" s="962"/>
      <c r="DM90" s="962"/>
      <c r="DN90" s="962"/>
      <c r="DO90" s="962"/>
      <c r="DP90" s="962"/>
      <c r="DQ90" s="962"/>
      <c r="DR90" s="962"/>
      <c r="DS90" s="962"/>
      <c r="DT90" s="962"/>
      <c r="DU90" s="962"/>
      <c r="DV90" s="962"/>
      <c r="DW90" s="962"/>
      <c r="DX90" s="962"/>
      <c r="DY90" s="962"/>
      <c r="DZ90" s="962"/>
      <c r="EA90" s="962"/>
      <c r="EB90" s="962"/>
      <c r="EC90" s="962"/>
      <c r="ED90" s="962"/>
      <c r="EE90" s="962"/>
      <c r="EF90" s="962"/>
      <c r="EG90" s="962"/>
      <c r="EH90" s="962"/>
      <c r="EI90" s="962"/>
      <c r="EJ90" s="962"/>
      <c r="EK90" s="962"/>
      <c r="EL90" s="962"/>
      <c r="EM90" s="962"/>
      <c r="EN90" s="962"/>
      <c r="EO90" s="962"/>
      <c r="EP90" s="962"/>
      <c r="EQ90" s="962"/>
      <c r="ER90" s="962"/>
      <c r="ES90" s="962"/>
      <c r="ET90" s="962"/>
      <c r="EU90" s="962"/>
      <c r="EV90" s="962"/>
      <c r="EW90" s="962"/>
      <c r="EX90" s="962"/>
      <c r="EY90" s="962"/>
      <c r="EZ90" s="962"/>
      <c r="FA90" s="962"/>
      <c r="FB90" s="962"/>
      <c r="FC90" s="962"/>
      <c r="FD90" s="962"/>
      <c r="FE90" s="962"/>
      <c r="FF90" s="962"/>
      <c r="FG90" s="962"/>
      <c r="FH90" s="962"/>
      <c r="FI90" s="962"/>
      <c r="FJ90" s="962"/>
      <c r="FK90" s="962"/>
      <c r="FL90" s="962"/>
      <c r="FM90" s="962"/>
      <c r="FN90" s="962"/>
      <c r="FO90" s="962"/>
      <c r="FP90" s="962"/>
      <c r="FQ90" s="962"/>
      <c r="FR90" s="962"/>
      <c r="FS90" s="962"/>
      <c r="FT90" s="962"/>
      <c r="FU90" s="962"/>
      <c r="FV90" s="962"/>
      <c r="FW90" s="962"/>
      <c r="FX90" s="962"/>
      <c r="FY90" s="962"/>
      <c r="FZ90" s="962"/>
      <c r="GA90" s="962"/>
      <c r="GB90" s="962"/>
      <c r="GC90" s="962"/>
      <c r="GD90" s="962"/>
      <c r="GE90" s="962"/>
      <c r="GF90" s="962"/>
      <c r="GG90" s="962"/>
      <c r="GH90" s="962"/>
      <c r="GI90" s="962"/>
      <c r="GJ90" s="962"/>
      <c r="GK90" s="962"/>
      <c r="GL90" s="962"/>
      <c r="GM90" s="962"/>
      <c r="GN90" s="962"/>
      <c r="GO90" s="962"/>
      <c r="GP90" s="962"/>
      <c r="GQ90" s="962"/>
      <c r="GR90" s="962"/>
      <c r="GS90" s="962"/>
      <c r="GT90" s="962"/>
      <c r="GU90" s="962"/>
      <c r="GV90" s="962"/>
      <c r="GW90" s="962"/>
      <c r="GX90" s="962"/>
      <c r="GY90" s="962"/>
      <c r="GZ90" s="962"/>
      <c r="HA90" s="962"/>
      <c r="HB90" s="962"/>
      <c r="HC90" s="962"/>
      <c r="HD90" s="962"/>
      <c r="HE90" s="962"/>
      <c r="HF90" s="962"/>
      <c r="HG90" s="962"/>
      <c r="HH90" s="962"/>
      <c r="HI90" s="962"/>
      <c r="HJ90" s="962"/>
      <c r="HK90" s="962"/>
      <c r="HL90" s="962"/>
      <c r="HM90" s="962"/>
      <c r="HN90" s="962"/>
      <c r="HO90" s="962"/>
      <c r="HP90" s="962"/>
      <c r="HQ90" s="962"/>
      <c r="HR90" s="962"/>
      <c r="HS90" s="962"/>
      <c r="HT90" s="962"/>
      <c r="HU90" s="962"/>
      <c r="HV90" s="962"/>
      <c r="HW90" s="962"/>
      <c r="HX90" s="962"/>
      <c r="HY90" s="962"/>
      <c r="HZ90" s="962"/>
      <c r="IA90" s="962"/>
      <c r="IB90" s="962"/>
      <c r="IC90" s="962"/>
      <c r="ID90" s="962"/>
      <c r="IE90" s="962"/>
      <c r="IF90" s="962"/>
      <c r="IG90" s="962"/>
      <c r="IH90" s="962"/>
      <c r="II90" s="962"/>
      <c r="IJ90" s="962"/>
      <c r="IK90" s="962"/>
      <c r="IL90" s="962"/>
      <c r="IM90" s="962"/>
      <c r="IN90" s="962"/>
      <c r="IO90" s="962"/>
      <c r="IP90" s="962"/>
      <c r="IQ90" s="962"/>
      <c r="IR90" s="962"/>
      <c r="IS90" s="962"/>
      <c r="IT90" s="962"/>
      <c r="IU90" s="962"/>
      <c r="IV90" s="962"/>
    </row>
    <row r="91" spans="1:256" s="1041" customFormat="1" ht="15" customHeight="1">
      <c r="A91" s="958"/>
      <c r="B91" s="958"/>
      <c r="C91" s="958"/>
      <c r="D91" s="1006"/>
      <c r="E91" s="1006"/>
      <c r="F91" s="1006"/>
      <c r="G91" s="975"/>
      <c r="H91" s="975"/>
      <c r="I91" s="962"/>
      <c r="J91" s="964"/>
      <c r="K91" s="962"/>
      <c r="L91" s="962"/>
      <c r="M91" s="964"/>
      <c r="N91" s="962"/>
      <c r="O91" s="962"/>
      <c r="P91" s="962"/>
      <c r="Q91" s="962"/>
      <c r="R91" s="962"/>
      <c r="S91" s="962"/>
      <c r="T91" s="962"/>
      <c r="U91" s="962"/>
      <c r="V91" s="962"/>
      <c r="W91" s="962"/>
      <c r="X91" s="962"/>
      <c r="Y91" s="962"/>
      <c r="Z91" s="962"/>
      <c r="AA91" s="962"/>
      <c r="AB91" s="962"/>
      <c r="AC91" s="962"/>
      <c r="AD91" s="962"/>
      <c r="AE91" s="962"/>
      <c r="AF91" s="962"/>
      <c r="AG91" s="962"/>
      <c r="AH91" s="962"/>
      <c r="AI91" s="962"/>
      <c r="AJ91" s="962"/>
      <c r="AK91" s="962"/>
      <c r="AL91" s="962"/>
      <c r="AM91" s="962"/>
      <c r="AN91" s="962"/>
      <c r="AO91" s="962"/>
      <c r="AP91" s="962"/>
      <c r="AQ91" s="962"/>
      <c r="AR91" s="962"/>
      <c r="AS91" s="962"/>
      <c r="AT91" s="962"/>
      <c r="AU91" s="962"/>
      <c r="AV91" s="962"/>
      <c r="AW91" s="962"/>
      <c r="AX91" s="962"/>
      <c r="AY91" s="962"/>
      <c r="AZ91" s="962"/>
      <c r="BA91" s="962"/>
      <c r="BB91" s="962"/>
      <c r="BC91" s="962"/>
      <c r="BD91" s="962"/>
      <c r="BE91" s="962"/>
      <c r="BF91" s="962"/>
      <c r="BG91" s="962"/>
      <c r="BH91" s="962"/>
      <c r="BI91" s="962"/>
      <c r="BJ91" s="962"/>
      <c r="BK91" s="962"/>
      <c r="BL91" s="962"/>
      <c r="BM91" s="962"/>
      <c r="BN91" s="962"/>
      <c r="BO91" s="962"/>
      <c r="BP91" s="962"/>
      <c r="BQ91" s="962"/>
      <c r="BR91" s="962"/>
      <c r="BS91" s="962"/>
      <c r="BT91" s="962"/>
      <c r="BU91" s="962"/>
      <c r="BV91" s="962"/>
      <c r="BW91" s="962"/>
      <c r="BX91" s="962"/>
      <c r="BY91" s="962"/>
      <c r="BZ91" s="962"/>
      <c r="CA91" s="962"/>
      <c r="CB91" s="962"/>
      <c r="CC91" s="962"/>
      <c r="CD91" s="962"/>
      <c r="CE91" s="962"/>
      <c r="CF91" s="962"/>
      <c r="CG91" s="962"/>
      <c r="CH91" s="962"/>
      <c r="CI91" s="962"/>
      <c r="CJ91" s="962"/>
      <c r="CK91" s="962"/>
      <c r="CL91" s="962"/>
      <c r="CM91" s="962"/>
      <c r="CN91" s="962"/>
      <c r="CO91" s="962"/>
      <c r="CP91" s="962"/>
      <c r="CQ91" s="962"/>
      <c r="CR91" s="962"/>
      <c r="CS91" s="962"/>
      <c r="CT91" s="962"/>
      <c r="CU91" s="962"/>
      <c r="CV91" s="962"/>
      <c r="CW91" s="962"/>
      <c r="CX91" s="962"/>
      <c r="CY91" s="962"/>
      <c r="CZ91" s="962"/>
      <c r="DA91" s="962"/>
      <c r="DB91" s="962"/>
      <c r="DC91" s="962"/>
      <c r="DD91" s="962"/>
      <c r="DE91" s="962"/>
      <c r="DF91" s="962"/>
      <c r="DG91" s="962"/>
      <c r="DH91" s="962"/>
      <c r="DI91" s="962"/>
      <c r="DJ91" s="962"/>
      <c r="DK91" s="962"/>
      <c r="DL91" s="962"/>
      <c r="DM91" s="962"/>
      <c r="DN91" s="962"/>
      <c r="DO91" s="962"/>
      <c r="DP91" s="962"/>
      <c r="DQ91" s="962"/>
      <c r="DR91" s="962"/>
      <c r="DS91" s="962"/>
      <c r="DT91" s="962"/>
      <c r="DU91" s="962"/>
      <c r="DV91" s="962"/>
      <c r="DW91" s="962"/>
      <c r="DX91" s="962"/>
      <c r="DY91" s="962"/>
      <c r="DZ91" s="962"/>
      <c r="EA91" s="962"/>
      <c r="EB91" s="962"/>
      <c r="EC91" s="962"/>
      <c r="ED91" s="962"/>
      <c r="EE91" s="962"/>
      <c r="EF91" s="962"/>
      <c r="EG91" s="962"/>
      <c r="EH91" s="962"/>
      <c r="EI91" s="962"/>
      <c r="EJ91" s="962"/>
      <c r="EK91" s="962"/>
      <c r="EL91" s="962"/>
      <c r="EM91" s="962"/>
      <c r="EN91" s="962"/>
      <c r="EO91" s="962"/>
      <c r="EP91" s="962"/>
      <c r="EQ91" s="962"/>
      <c r="ER91" s="962"/>
      <c r="ES91" s="962"/>
      <c r="ET91" s="962"/>
      <c r="EU91" s="962"/>
      <c r="EV91" s="962"/>
      <c r="EW91" s="962"/>
      <c r="EX91" s="962"/>
      <c r="EY91" s="962"/>
      <c r="EZ91" s="962"/>
      <c r="FA91" s="962"/>
      <c r="FB91" s="962"/>
      <c r="FC91" s="962"/>
      <c r="FD91" s="962"/>
      <c r="FE91" s="962"/>
      <c r="FF91" s="962"/>
      <c r="FG91" s="962"/>
      <c r="FH91" s="962"/>
      <c r="FI91" s="962"/>
      <c r="FJ91" s="962"/>
      <c r="FK91" s="962"/>
      <c r="FL91" s="962"/>
      <c r="FM91" s="962"/>
      <c r="FN91" s="962"/>
      <c r="FO91" s="962"/>
      <c r="FP91" s="962"/>
      <c r="FQ91" s="962"/>
      <c r="FR91" s="962"/>
      <c r="FS91" s="962"/>
      <c r="FT91" s="962"/>
      <c r="FU91" s="962"/>
      <c r="FV91" s="962"/>
      <c r="FW91" s="962"/>
      <c r="FX91" s="962"/>
      <c r="FY91" s="962"/>
      <c r="FZ91" s="962"/>
      <c r="GA91" s="962"/>
      <c r="GB91" s="962"/>
      <c r="GC91" s="962"/>
      <c r="GD91" s="962"/>
      <c r="GE91" s="962"/>
      <c r="GF91" s="962"/>
      <c r="GG91" s="962"/>
      <c r="GH91" s="962"/>
      <c r="GI91" s="962"/>
      <c r="GJ91" s="962"/>
      <c r="GK91" s="962"/>
      <c r="GL91" s="962"/>
      <c r="GM91" s="962"/>
      <c r="GN91" s="962"/>
      <c r="GO91" s="962"/>
      <c r="GP91" s="962"/>
      <c r="GQ91" s="962"/>
      <c r="GR91" s="962"/>
      <c r="GS91" s="962"/>
      <c r="GT91" s="962"/>
      <c r="GU91" s="962"/>
      <c r="GV91" s="962"/>
      <c r="GW91" s="962"/>
      <c r="GX91" s="962"/>
      <c r="GY91" s="962"/>
      <c r="GZ91" s="962"/>
      <c r="HA91" s="962"/>
      <c r="HB91" s="962"/>
      <c r="HC91" s="962"/>
      <c r="HD91" s="962"/>
      <c r="HE91" s="962"/>
      <c r="HF91" s="962"/>
      <c r="HG91" s="962"/>
      <c r="HH91" s="962"/>
      <c r="HI91" s="962"/>
      <c r="HJ91" s="962"/>
      <c r="HK91" s="962"/>
      <c r="HL91" s="962"/>
      <c r="HM91" s="962"/>
      <c r="HN91" s="962"/>
      <c r="HO91" s="962"/>
      <c r="HP91" s="962"/>
      <c r="HQ91" s="962"/>
      <c r="HR91" s="962"/>
      <c r="HS91" s="962"/>
      <c r="HT91" s="962"/>
      <c r="HU91" s="962"/>
      <c r="HV91" s="962"/>
      <c r="HW91" s="962"/>
      <c r="HX91" s="962"/>
      <c r="HY91" s="962"/>
      <c r="HZ91" s="962"/>
      <c r="IA91" s="962"/>
      <c r="IB91" s="962"/>
      <c r="IC91" s="962"/>
      <c r="ID91" s="962"/>
      <c r="IE91" s="962"/>
      <c r="IF91" s="962"/>
      <c r="IG91" s="962"/>
      <c r="IH91" s="962"/>
      <c r="II91" s="962"/>
      <c r="IJ91" s="962"/>
      <c r="IK91" s="962"/>
      <c r="IL91" s="962"/>
      <c r="IM91" s="962"/>
      <c r="IN91" s="962"/>
      <c r="IO91" s="962"/>
      <c r="IP91" s="962"/>
      <c r="IQ91" s="962"/>
      <c r="IR91" s="962"/>
      <c r="IS91" s="962"/>
      <c r="IT91" s="962"/>
      <c r="IU91" s="962"/>
      <c r="IV91" s="962"/>
    </row>
    <row r="92" spans="1:256" s="1041" customFormat="1" ht="15" customHeight="1">
      <c r="A92" s="958"/>
      <c r="B92" s="958"/>
      <c r="C92" s="958"/>
      <c r="D92" s="1006"/>
      <c r="E92" s="1006"/>
      <c r="F92" s="1006"/>
      <c r="G92" s="975"/>
      <c r="H92" s="975"/>
      <c r="I92" s="962"/>
      <c r="J92" s="964"/>
      <c r="K92" s="962"/>
      <c r="L92" s="962"/>
      <c r="M92" s="964"/>
      <c r="N92" s="962"/>
      <c r="O92" s="962"/>
      <c r="P92" s="962"/>
      <c r="Q92" s="962"/>
      <c r="R92" s="962"/>
      <c r="S92" s="962"/>
      <c r="T92" s="962"/>
      <c r="U92" s="962"/>
      <c r="V92" s="962"/>
      <c r="W92" s="962"/>
      <c r="X92" s="962"/>
      <c r="Y92" s="962"/>
      <c r="Z92" s="962"/>
      <c r="AA92" s="962"/>
      <c r="AB92" s="962"/>
      <c r="AC92" s="962"/>
      <c r="AD92" s="962"/>
      <c r="AE92" s="962"/>
      <c r="AF92" s="962"/>
      <c r="AG92" s="962"/>
      <c r="AH92" s="962"/>
      <c r="AI92" s="962"/>
      <c r="AJ92" s="962"/>
      <c r="AK92" s="962"/>
      <c r="AL92" s="962"/>
      <c r="AM92" s="962"/>
      <c r="AN92" s="962"/>
      <c r="AO92" s="962"/>
      <c r="AP92" s="962"/>
      <c r="AQ92" s="962"/>
      <c r="AR92" s="962"/>
      <c r="AS92" s="962"/>
      <c r="AT92" s="962"/>
      <c r="AU92" s="962"/>
      <c r="AV92" s="962"/>
      <c r="AW92" s="962"/>
      <c r="AX92" s="962"/>
      <c r="AY92" s="962"/>
      <c r="AZ92" s="962"/>
      <c r="BA92" s="962"/>
      <c r="BB92" s="962"/>
      <c r="BC92" s="962"/>
      <c r="BD92" s="962"/>
      <c r="BE92" s="962"/>
      <c r="BF92" s="962"/>
      <c r="BG92" s="962"/>
      <c r="BH92" s="962"/>
      <c r="BI92" s="962"/>
      <c r="BJ92" s="962"/>
      <c r="BK92" s="962"/>
      <c r="BL92" s="962"/>
      <c r="BM92" s="962"/>
      <c r="BN92" s="962"/>
      <c r="BO92" s="962"/>
      <c r="BP92" s="962"/>
      <c r="BQ92" s="962"/>
      <c r="BR92" s="962"/>
      <c r="BS92" s="962"/>
      <c r="BT92" s="962"/>
      <c r="BU92" s="962"/>
      <c r="BV92" s="962"/>
      <c r="BW92" s="962"/>
      <c r="BX92" s="962"/>
      <c r="BY92" s="962"/>
      <c r="BZ92" s="962"/>
      <c r="CA92" s="962"/>
      <c r="CB92" s="962"/>
      <c r="CC92" s="962"/>
      <c r="CD92" s="962"/>
      <c r="CE92" s="962"/>
      <c r="CF92" s="962"/>
      <c r="CG92" s="962"/>
      <c r="CH92" s="962"/>
      <c r="CI92" s="962"/>
      <c r="CJ92" s="962"/>
      <c r="CK92" s="962"/>
      <c r="CL92" s="962"/>
      <c r="CM92" s="962"/>
      <c r="CN92" s="962"/>
      <c r="CO92" s="962"/>
      <c r="CP92" s="962"/>
      <c r="CQ92" s="962"/>
      <c r="CR92" s="962"/>
      <c r="CS92" s="962"/>
      <c r="CT92" s="962"/>
      <c r="CU92" s="962"/>
      <c r="CV92" s="962"/>
      <c r="CW92" s="962"/>
      <c r="CX92" s="962"/>
      <c r="CY92" s="962"/>
      <c r="CZ92" s="962"/>
      <c r="DA92" s="962"/>
      <c r="DB92" s="962"/>
      <c r="DC92" s="962"/>
      <c r="DD92" s="962"/>
      <c r="DE92" s="962"/>
      <c r="DF92" s="962"/>
      <c r="DG92" s="962"/>
      <c r="DH92" s="962"/>
      <c r="DI92" s="962"/>
      <c r="DJ92" s="962"/>
      <c r="DK92" s="962"/>
      <c r="DL92" s="962"/>
      <c r="DM92" s="962"/>
      <c r="DN92" s="962"/>
      <c r="DO92" s="962"/>
      <c r="DP92" s="962"/>
      <c r="DQ92" s="962"/>
      <c r="DR92" s="962"/>
      <c r="DS92" s="962"/>
      <c r="DT92" s="962"/>
      <c r="DU92" s="962"/>
      <c r="DV92" s="962"/>
      <c r="DW92" s="962"/>
      <c r="DX92" s="962"/>
      <c r="DY92" s="962"/>
      <c r="DZ92" s="962"/>
      <c r="EA92" s="962"/>
      <c r="EB92" s="962"/>
      <c r="EC92" s="962"/>
      <c r="ED92" s="962"/>
      <c r="EE92" s="962"/>
      <c r="EF92" s="962"/>
      <c r="EG92" s="962"/>
      <c r="EH92" s="962"/>
      <c r="EI92" s="962"/>
      <c r="EJ92" s="962"/>
      <c r="EK92" s="962"/>
      <c r="EL92" s="962"/>
      <c r="EM92" s="962"/>
      <c r="EN92" s="962"/>
      <c r="EO92" s="962"/>
      <c r="EP92" s="962"/>
      <c r="EQ92" s="962"/>
      <c r="ER92" s="962"/>
      <c r="ES92" s="962"/>
      <c r="ET92" s="962"/>
      <c r="EU92" s="962"/>
      <c r="EV92" s="962"/>
      <c r="EW92" s="962"/>
      <c r="EX92" s="962"/>
      <c r="EY92" s="962"/>
      <c r="EZ92" s="962"/>
      <c r="FA92" s="962"/>
      <c r="FB92" s="962"/>
      <c r="FC92" s="962"/>
      <c r="FD92" s="962"/>
      <c r="FE92" s="962"/>
      <c r="FF92" s="962"/>
      <c r="FG92" s="962"/>
      <c r="FH92" s="962"/>
      <c r="FI92" s="962"/>
      <c r="FJ92" s="962"/>
      <c r="FK92" s="962"/>
      <c r="FL92" s="962"/>
      <c r="FM92" s="962"/>
      <c r="FN92" s="962"/>
      <c r="FO92" s="962"/>
      <c r="FP92" s="962"/>
      <c r="FQ92" s="962"/>
      <c r="FR92" s="962"/>
      <c r="FS92" s="962"/>
      <c r="FT92" s="962"/>
      <c r="FU92" s="962"/>
      <c r="FV92" s="962"/>
      <c r="FW92" s="962"/>
      <c r="FX92" s="962"/>
      <c r="FY92" s="962"/>
      <c r="FZ92" s="962"/>
      <c r="GA92" s="962"/>
      <c r="GB92" s="962"/>
      <c r="GC92" s="962"/>
      <c r="GD92" s="962"/>
      <c r="GE92" s="962"/>
      <c r="GF92" s="962"/>
      <c r="GG92" s="962"/>
      <c r="GH92" s="962"/>
      <c r="GI92" s="962"/>
      <c r="GJ92" s="962"/>
      <c r="GK92" s="962"/>
      <c r="GL92" s="962"/>
      <c r="GM92" s="962"/>
      <c r="GN92" s="962"/>
      <c r="GO92" s="962"/>
      <c r="GP92" s="962"/>
      <c r="GQ92" s="962"/>
      <c r="GR92" s="962"/>
      <c r="GS92" s="962"/>
      <c r="GT92" s="962"/>
      <c r="GU92" s="962"/>
      <c r="GV92" s="962"/>
      <c r="GW92" s="962"/>
      <c r="GX92" s="962"/>
      <c r="GY92" s="962"/>
      <c r="GZ92" s="962"/>
      <c r="HA92" s="962"/>
      <c r="HB92" s="962"/>
      <c r="HC92" s="962"/>
      <c r="HD92" s="962"/>
      <c r="HE92" s="962"/>
      <c r="HF92" s="962"/>
      <c r="HG92" s="962"/>
      <c r="HH92" s="962"/>
      <c r="HI92" s="962"/>
      <c r="HJ92" s="962"/>
      <c r="HK92" s="962"/>
      <c r="HL92" s="962"/>
      <c r="HM92" s="962"/>
      <c r="HN92" s="962"/>
      <c r="HO92" s="962"/>
      <c r="HP92" s="962"/>
      <c r="HQ92" s="962"/>
      <c r="HR92" s="962"/>
      <c r="HS92" s="962"/>
      <c r="HT92" s="962"/>
      <c r="HU92" s="962"/>
      <c r="HV92" s="962"/>
      <c r="HW92" s="962"/>
      <c r="HX92" s="962"/>
      <c r="HY92" s="962"/>
      <c r="HZ92" s="962"/>
      <c r="IA92" s="962"/>
      <c r="IB92" s="962"/>
      <c r="IC92" s="962"/>
      <c r="ID92" s="962"/>
      <c r="IE92" s="962"/>
      <c r="IF92" s="962"/>
      <c r="IG92" s="962"/>
      <c r="IH92" s="962"/>
      <c r="II92" s="962"/>
      <c r="IJ92" s="962"/>
      <c r="IK92" s="962"/>
      <c r="IL92" s="962"/>
      <c r="IM92" s="962"/>
      <c r="IN92" s="962"/>
      <c r="IO92" s="962"/>
      <c r="IP92" s="962"/>
      <c r="IQ92" s="962"/>
      <c r="IR92" s="962"/>
      <c r="IS92" s="962"/>
      <c r="IT92" s="962"/>
      <c r="IU92" s="962"/>
      <c r="IV92" s="962"/>
    </row>
    <row r="93" spans="1:256" s="1041" customFormat="1" ht="15" customHeight="1">
      <c r="A93" s="958"/>
      <c r="B93" s="958"/>
      <c r="C93" s="958"/>
      <c r="D93" s="1006"/>
      <c r="E93" s="1006"/>
      <c r="F93" s="1006"/>
      <c r="G93" s="975"/>
      <c r="H93" s="975"/>
      <c r="I93" s="962"/>
      <c r="J93" s="964"/>
      <c r="K93" s="962"/>
      <c r="L93" s="962"/>
      <c r="M93" s="964"/>
      <c r="N93" s="962"/>
      <c r="O93" s="962"/>
      <c r="P93" s="962"/>
      <c r="Q93" s="962"/>
      <c r="R93" s="962"/>
      <c r="S93" s="962"/>
      <c r="T93" s="962"/>
      <c r="U93" s="962"/>
      <c r="V93" s="962"/>
      <c r="W93" s="962"/>
      <c r="X93" s="962"/>
      <c r="Y93" s="962"/>
      <c r="Z93" s="962"/>
      <c r="AA93" s="962"/>
      <c r="AB93" s="962"/>
      <c r="AC93" s="962"/>
      <c r="AD93" s="962"/>
      <c r="AE93" s="962"/>
      <c r="AF93" s="962"/>
      <c r="AG93" s="962"/>
      <c r="AH93" s="962"/>
      <c r="AI93" s="962"/>
      <c r="AJ93" s="962"/>
      <c r="AK93" s="962"/>
      <c r="AL93" s="962"/>
      <c r="AM93" s="962"/>
      <c r="AN93" s="962"/>
      <c r="AO93" s="962"/>
      <c r="AP93" s="962"/>
      <c r="AQ93" s="962"/>
      <c r="AR93" s="962"/>
      <c r="AS93" s="962"/>
      <c r="AT93" s="962"/>
      <c r="AU93" s="962"/>
      <c r="AV93" s="962"/>
      <c r="AW93" s="962"/>
      <c r="AX93" s="962"/>
      <c r="AY93" s="962"/>
      <c r="AZ93" s="962"/>
      <c r="BA93" s="962"/>
      <c r="BB93" s="962"/>
      <c r="BC93" s="962"/>
      <c r="BD93" s="962"/>
      <c r="BE93" s="962"/>
      <c r="BF93" s="962"/>
      <c r="BG93" s="962"/>
      <c r="BH93" s="962"/>
      <c r="BI93" s="962"/>
      <c r="BJ93" s="962"/>
      <c r="BK93" s="962"/>
      <c r="BL93" s="962"/>
      <c r="BM93" s="962"/>
      <c r="BN93" s="962"/>
      <c r="BO93" s="962"/>
      <c r="BP93" s="962"/>
      <c r="BQ93" s="962"/>
      <c r="BR93" s="962"/>
      <c r="BS93" s="962"/>
      <c r="BT93" s="962"/>
      <c r="BU93" s="962"/>
      <c r="BV93" s="962"/>
      <c r="BW93" s="962"/>
      <c r="BX93" s="962"/>
      <c r="BY93" s="962"/>
      <c r="BZ93" s="962"/>
      <c r="CA93" s="962"/>
      <c r="CB93" s="962"/>
      <c r="CC93" s="962"/>
      <c r="CD93" s="962"/>
      <c r="CE93" s="962"/>
      <c r="CF93" s="962"/>
      <c r="CG93" s="962"/>
      <c r="CH93" s="962"/>
      <c r="CI93" s="962"/>
      <c r="CJ93" s="962"/>
      <c r="CK93" s="962"/>
      <c r="CL93" s="962"/>
      <c r="CM93" s="962"/>
      <c r="CN93" s="962"/>
      <c r="CO93" s="962"/>
      <c r="CP93" s="962"/>
      <c r="CQ93" s="962"/>
      <c r="CR93" s="962"/>
      <c r="CS93" s="962"/>
      <c r="CT93" s="962"/>
      <c r="CU93" s="962"/>
      <c r="CV93" s="962"/>
      <c r="CW93" s="962"/>
      <c r="CX93" s="962"/>
      <c r="CY93" s="962"/>
      <c r="CZ93" s="962"/>
      <c r="DA93" s="962"/>
      <c r="DB93" s="962"/>
      <c r="DC93" s="962"/>
      <c r="DD93" s="962"/>
      <c r="DE93" s="962"/>
      <c r="DF93" s="962"/>
      <c r="DG93" s="962"/>
      <c r="DH93" s="962"/>
      <c r="DI93" s="962"/>
      <c r="DJ93" s="962"/>
      <c r="DK93" s="962"/>
      <c r="DL93" s="962"/>
      <c r="DM93" s="962"/>
      <c r="DN93" s="962"/>
      <c r="DO93" s="962"/>
      <c r="DP93" s="962"/>
      <c r="DQ93" s="962"/>
      <c r="DR93" s="962"/>
      <c r="DS93" s="962"/>
      <c r="DT93" s="962"/>
      <c r="DU93" s="962"/>
      <c r="DV93" s="962"/>
      <c r="DW93" s="962"/>
      <c r="DX93" s="962"/>
      <c r="DY93" s="962"/>
      <c r="DZ93" s="962"/>
      <c r="EA93" s="962"/>
      <c r="EB93" s="962"/>
      <c r="EC93" s="962"/>
      <c r="ED93" s="962"/>
      <c r="EE93" s="962"/>
      <c r="EF93" s="962"/>
      <c r="EG93" s="962"/>
      <c r="EH93" s="962"/>
      <c r="EI93" s="962"/>
      <c r="EJ93" s="962"/>
      <c r="EK93" s="962"/>
      <c r="EL93" s="962"/>
      <c r="EM93" s="962"/>
      <c r="EN93" s="962"/>
      <c r="EO93" s="962"/>
      <c r="EP93" s="962"/>
      <c r="EQ93" s="962"/>
      <c r="ER93" s="962"/>
      <c r="ES93" s="962"/>
      <c r="ET93" s="962"/>
      <c r="EU93" s="962"/>
      <c r="EV93" s="962"/>
      <c r="EW93" s="962"/>
      <c r="EX93" s="962"/>
      <c r="EY93" s="962"/>
      <c r="EZ93" s="962"/>
      <c r="FA93" s="962"/>
      <c r="FB93" s="962"/>
      <c r="FC93" s="962"/>
      <c r="FD93" s="962"/>
      <c r="FE93" s="962"/>
      <c r="FF93" s="962"/>
      <c r="FG93" s="962"/>
      <c r="FH93" s="962"/>
      <c r="FI93" s="962"/>
      <c r="FJ93" s="962"/>
      <c r="FK93" s="962"/>
      <c r="FL93" s="962"/>
      <c r="FM93" s="962"/>
      <c r="FN93" s="962"/>
      <c r="FO93" s="962"/>
      <c r="FP93" s="962"/>
      <c r="FQ93" s="962"/>
      <c r="FR93" s="962"/>
      <c r="FS93" s="962"/>
      <c r="FT93" s="962"/>
      <c r="FU93" s="962"/>
      <c r="FV93" s="962"/>
      <c r="FW93" s="962"/>
      <c r="FX93" s="962"/>
      <c r="FY93" s="962"/>
      <c r="FZ93" s="962"/>
      <c r="GA93" s="962"/>
      <c r="GB93" s="962"/>
      <c r="GC93" s="962"/>
      <c r="GD93" s="962"/>
      <c r="GE93" s="962"/>
      <c r="GF93" s="962"/>
      <c r="GG93" s="962"/>
      <c r="GH93" s="962"/>
      <c r="GI93" s="962"/>
      <c r="GJ93" s="962"/>
      <c r="GK93" s="962"/>
      <c r="GL93" s="962"/>
      <c r="GM93" s="962"/>
      <c r="GN93" s="962"/>
      <c r="GO93" s="962"/>
      <c r="GP93" s="962"/>
      <c r="GQ93" s="962"/>
      <c r="GR93" s="962"/>
      <c r="GS93" s="962"/>
      <c r="GT93" s="962"/>
      <c r="GU93" s="962"/>
      <c r="GV93" s="962"/>
      <c r="GW93" s="962"/>
      <c r="GX93" s="962"/>
      <c r="GY93" s="962"/>
      <c r="GZ93" s="962"/>
      <c r="HA93" s="962"/>
      <c r="HB93" s="962"/>
      <c r="HC93" s="962"/>
      <c r="HD93" s="962"/>
      <c r="HE93" s="962"/>
      <c r="HF93" s="962"/>
      <c r="HG93" s="962"/>
      <c r="HH93" s="962"/>
      <c r="HI93" s="962"/>
      <c r="HJ93" s="962"/>
      <c r="HK93" s="962"/>
      <c r="HL93" s="962"/>
      <c r="HM93" s="962"/>
      <c r="HN93" s="962"/>
      <c r="HO93" s="962"/>
      <c r="HP93" s="962"/>
      <c r="HQ93" s="962"/>
      <c r="HR93" s="962"/>
      <c r="HS93" s="962"/>
      <c r="HT93" s="962"/>
      <c r="HU93" s="962"/>
      <c r="HV93" s="962"/>
      <c r="HW93" s="962"/>
      <c r="HX93" s="962"/>
      <c r="HY93" s="962"/>
      <c r="HZ93" s="962"/>
      <c r="IA93" s="962"/>
      <c r="IB93" s="962"/>
      <c r="IC93" s="962"/>
      <c r="ID93" s="962"/>
      <c r="IE93" s="962"/>
      <c r="IF93" s="962"/>
      <c r="IG93" s="962"/>
      <c r="IH93" s="962"/>
      <c r="II93" s="962"/>
      <c r="IJ93" s="962"/>
      <c r="IK93" s="962"/>
      <c r="IL93" s="962"/>
      <c r="IM93" s="962"/>
      <c r="IN93" s="962"/>
      <c r="IO93" s="962"/>
      <c r="IP93" s="962"/>
      <c r="IQ93" s="962"/>
      <c r="IR93" s="962"/>
      <c r="IS93" s="962"/>
      <c r="IT93" s="962"/>
      <c r="IU93" s="962"/>
      <c r="IV93" s="962"/>
    </row>
    <row r="94" spans="1:256" s="1041" customFormat="1" ht="15" customHeight="1">
      <c r="A94" s="958"/>
      <c r="B94" s="958"/>
      <c r="C94" s="958"/>
      <c r="D94" s="1006"/>
      <c r="E94" s="1006"/>
      <c r="F94" s="1006"/>
      <c r="G94" s="975"/>
      <c r="H94" s="975"/>
      <c r="I94" s="962"/>
      <c r="J94" s="964"/>
      <c r="K94" s="962"/>
      <c r="L94" s="962"/>
      <c r="M94" s="964"/>
      <c r="N94" s="962"/>
      <c r="O94" s="962"/>
      <c r="P94" s="962"/>
      <c r="Q94" s="962"/>
      <c r="R94" s="962"/>
      <c r="S94" s="962"/>
      <c r="T94" s="962"/>
      <c r="U94" s="962"/>
      <c r="V94" s="962"/>
      <c r="W94" s="962"/>
      <c r="X94" s="962"/>
      <c r="Y94" s="962"/>
      <c r="Z94" s="962"/>
      <c r="AA94" s="962"/>
      <c r="AB94" s="962"/>
      <c r="AC94" s="962"/>
      <c r="AD94" s="962"/>
      <c r="AE94" s="962"/>
      <c r="AF94" s="962"/>
      <c r="AG94" s="962"/>
      <c r="AH94" s="962"/>
      <c r="AI94" s="962"/>
      <c r="AJ94" s="962"/>
      <c r="AK94" s="962"/>
      <c r="AL94" s="962"/>
      <c r="AM94" s="962"/>
      <c r="AN94" s="962"/>
      <c r="AO94" s="962"/>
      <c r="AP94" s="962"/>
      <c r="AQ94" s="962"/>
      <c r="AR94" s="962"/>
      <c r="AS94" s="962"/>
      <c r="AT94" s="962"/>
      <c r="AU94" s="962"/>
      <c r="AV94" s="962"/>
      <c r="AW94" s="962"/>
      <c r="AX94" s="962"/>
      <c r="AY94" s="962"/>
      <c r="AZ94" s="962"/>
      <c r="BA94" s="962"/>
      <c r="BB94" s="962"/>
      <c r="BC94" s="962"/>
      <c r="BD94" s="962"/>
      <c r="BE94" s="962"/>
      <c r="BF94" s="962"/>
      <c r="BG94" s="962"/>
      <c r="BH94" s="962"/>
      <c r="BI94" s="962"/>
      <c r="BJ94" s="962"/>
      <c r="BK94" s="962"/>
      <c r="BL94" s="962"/>
      <c r="BM94" s="962"/>
      <c r="BN94" s="962"/>
      <c r="BO94" s="962"/>
      <c r="BP94" s="962"/>
      <c r="BQ94" s="962"/>
      <c r="BR94" s="962"/>
      <c r="BS94" s="962"/>
      <c r="BT94" s="962"/>
      <c r="BU94" s="962"/>
      <c r="BV94" s="962"/>
      <c r="BW94" s="962"/>
      <c r="BX94" s="962"/>
      <c r="BY94" s="962"/>
      <c r="BZ94" s="962"/>
      <c r="CA94" s="962"/>
      <c r="CB94" s="962"/>
      <c r="CC94" s="962"/>
      <c r="CD94" s="962"/>
      <c r="CE94" s="962"/>
      <c r="CF94" s="962"/>
      <c r="CG94" s="962"/>
      <c r="CH94" s="962"/>
      <c r="CI94" s="962"/>
      <c r="CJ94" s="962"/>
      <c r="CK94" s="962"/>
      <c r="CL94" s="962"/>
      <c r="CM94" s="962"/>
      <c r="CN94" s="962"/>
      <c r="CO94" s="962"/>
      <c r="CP94" s="962"/>
      <c r="CQ94" s="962"/>
      <c r="CR94" s="962"/>
      <c r="CS94" s="962"/>
      <c r="CT94" s="962"/>
      <c r="CU94" s="962"/>
      <c r="CV94" s="962"/>
      <c r="CW94" s="962"/>
      <c r="CX94" s="962"/>
      <c r="CY94" s="962"/>
      <c r="CZ94" s="962"/>
      <c r="DA94" s="962"/>
      <c r="DB94" s="962"/>
      <c r="DC94" s="962"/>
      <c r="DD94" s="962"/>
      <c r="DE94" s="962"/>
      <c r="DF94" s="962"/>
      <c r="DG94" s="962"/>
      <c r="DH94" s="962"/>
      <c r="DI94" s="962"/>
      <c r="DJ94" s="962"/>
      <c r="DK94" s="962"/>
      <c r="DL94" s="962"/>
      <c r="DM94" s="962"/>
      <c r="DN94" s="962"/>
      <c r="DO94" s="962"/>
      <c r="DP94" s="962"/>
      <c r="DQ94" s="962"/>
      <c r="DR94" s="962"/>
      <c r="DS94" s="962"/>
      <c r="DT94" s="962"/>
      <c r="DU94" s="962"/>
      <c r="DV94" s="962"/>
      <c r="DW94" s="962"/>
      <c r="DX94" s="962"/>
      <c r="DY94" s="962"/>
      <c r="DZ94" s="962"/>
      <c r="EA94" s="962"/>
      <c r="EB94" s="962"/>
      <c r="EC94" s="962"/>
      <c r="ED94" s="962"/>
      <c r="EE94" s="962"/>
      <c r="EF94" s="962"/>
      <c r="EG94" s="962"/>
      <c r="EH94" s="962"/>
      <c r="EI94" s="962"/>
      <c r="EJ94" s="962"/>
      <c r="EK94" s="962"/>
      <c r="EL94" s="962"/>
      <c r="EM94" s="962"/>
      <c r="EN94" s="962"/>
      <c r="EO94" s="962"/>
      <c r="EP94" s="962"/>
      <c r="EQ94" s="962"/>
      <c r="ER94" s="962"/>
      <c r="ES94" s="962"/>
      <c r="ET94" s="962"/>
      <c r="EU94" s="962"/>
      <c r="EV94" s="962"/>
      <c r="EW94" s="962"/>
      <c r="EX94" s="962"/>
      <c r="EY94" s="962"/>
      <c r="EZ94" s="962"/>
      <c r="FA94" s="962"/>
      <c r="FB94" s="962"/>
      <c r="FC94" s="962"/>
      <c r="FD94" s="962"/>
      <c r="FE94" s="962"/>
      <c r="FF94" s="962"/>
      <c r="FG94" s="962"/>
      <c r="FH94" s="962"/>
      <c r="FI94" s="962"/>
      <c r="FJ94" s="962"/>
      <c r="FK94" s="962"/>
      <c r="FL94" s="962"/>
      <c r="FM94" s="962"/>
      <c r="FN94" s="962"/>
      <c r="FO94" s="962"/>
      <c r="FP94" s="962"/>
      <c r="FQ94" s="962"/>
      <c r="FR94" s="962"/>
      <c r="FS94" s="962"/>
      <c r="FT94" s="962"/>
      <c r="FU94" s="962"/>
      <c r="FV94" s="962"/>
      <c r="FW94" s="962"/>
      <c r="FX94" s="962"/>
      <c r="FY94" s="962"/>
      <c r="FZ94" s="962"/>
      <c r="GA94" s="962"/>
      <c r="GB94" s="962"/>
      <c r="GC94" s="962"/>
      <c r="GD94" s="962"/>
      <c r="GE94" s="962"/>
      <c r="GF94" s="962"/>
      <c r="GG94" s="962"/>
      <c r="GH94" s="962"/>
      <c r="GI94" s="962"/>
      <c r="GJ94" s="962"/>
      <c r="GK94" s="962"/>
      <c r="GL94" s="962"/>
      <c r="GM94" s="962"/>
      <c r="GN94" s="962"/>
      <c r="GO94" s="962"/>
      <c r="GP94" s="962"/>
      <c r="GQ94" s="962"/>
      <c r="GR94" s="962"/>
      <c r="GS94" s="962"/>
      <c r="GT94" s="962"/>
      <c r="GU94" s="962"/>
      <c r="GV94" s="962"/>
      <c r="GW94" s="962"/>
      <c r="GX94" s="962"/>
      <c r="GY94" s="962"/>
      <c r="GZ94" s="962"/>
      <c r="HA94" s="962"/>
      <c r="HB94" s="962"/>
      <c r="HC94" s="962"/>
      <c r="HD94" s="962"/>
      <c r="HE94" s="962"/>
      <c r="HF94" s="962"/>
      <c r="HG94" s="962"/>
      <c r="HH94" s="962"/>
      <c r="HI94" s="962"/>
      <c r="HJ94" s="962"/>
      <c r="HK94" s="962"/>
      <c r="HL94" s="962"/>
      <c r="HM94" s="962"/>
      <c r="HN94" s="962"/>
      <c r="HO94" s="962"/>
      <c r="HP94" s="962"/>
      <c r="HQ94" s="962"/>
      <c r="HR94" s="962"/>
      <c r="HS94" s="962"/>
      <c r="HT94" s="962"/>
      <c r="HU94" s="962"/>
      <c r="HV94" s="962"/>
      <c r="HW94" s="962"/>
      <c r="HX94" s="962"/>
      <c r="HY94" s="962"/>
      <c r="HZ94" s="962"/>
      <c r="IA94" s="962"/>
      <c r="IB94" s="962"/>
      <c r="IC94" s="962"/>
      <c r="ID94" s="962"/>
      <c r="IE94" s="962"/>
      <c r="IF94" s="962"/>
      <c r="IG94" s="962"/>
      <c r="IH94" s="962"/>
      <c r="II94" s="962"/>
      <c r="IJ94" s="962"/>
      <c r="IK94" s="962"/>
      <c r="IL94" s="962"/>
      <c r="IM94" s="962"/>
      <c r="IN94" s="962"/>
      <c r="IO94" s="962"/>
      <c r="IP94" s="962"/>
      <c r="IQ94" s="962"/>
      <c r="IR94" s="962"/>
      <c r="IS94" s="962"/>
      <c r="IT94" s="962"/>
      <c r="IU94" s="962"/>
      <c r="IV94" s="962"/>
    </row>
    <row r="95" spans="1:256" s="1041" customFormat="1" ht="15" customHeight="1">
      <c r="A95" s="958"/>
      <c r="B95" s="958"/>
      <c r="C95" s="958"/>
      <c r="D95" s="1006"/>
      <c r="E95" s="1006"/>
      <c r="F95" s="1006"/>
      <c r="G95" s="975"/>
      <c r="H95" s="975"/>
      <c r="I95" s="962"/>
      <c r="J95" s="964"/>
      <c r="K95" s="962"/>
      <c r="L95" s="962"/>
      <c r="M95" s="964"/>
      <c r="N95" s="962"/>
      <c r="O95" s="962"/>
      <c r="P95" s="962"/>
      <c r="Q95" s="962"/>
      <c r="R95" s="962"/>
      <c r="S95" s="962"/>
      <c r="T95" s="962"/>
      <c r="U95" s="962"/>
      <c r="V95" s="962"/>
      <c r="W95" s="962"/>
      <c r="X95" s="962"/>
      <c r="Y95" s="962"/>
      <c r="Z95" s="962"/>
      <c r="AA95" s="962"/>
      <c r="AB95" s="962"/>
      <c r="AC95" s="962"/>
      <c r="AD95" s="962"/>
      <c r="AE95" s="962"/>
      <c r="AF95" s="962"/>
      <c r="AG95" s="962"/>
      <c r="AH95" s="962"/>
      <c r="AI95" s="962"/>
      <c r="AJ95" s="962"/>
      <c r="AK95" s="962"/>
      <c r="AL95" s="962"/>
      <c r="AM95" s="962"/>
      <c r="AN95" s="962"/>
      <c r="AO95" s="962"/>
      <c r="AP95" s="962"/>
      <c r="AQ95" s="962"/>
      <c r="AR95" s="962"/>
      <c r="AS95" s="962"/>
      <c r="AT95" s="962"/>
      <c r="AU95" s="962"/>
      <c r="AV95" s="962"/>
      <c r="AW95" s="962"/>
      <c r="AX95" s="962"/>
      <c r="AY95" s="962"/>
      <c r="AZ95" s="962"/>
      <c r="BA95" s="962"/>
      <c r="BB95" s="962"/>
      <c r="BC95" s="962"/>
      <c r="BD95" s="962"/>
      <c r="BE95" s="962"/>
      <c r="BF95" s="962"/>
      <c r="BG95" s="962"/>
      <c r="BH95" s="962"/>
      <c r="BI95" s="962"/>
      <c r="BJ95" s="962"/>
      <c r="BK95" s="962"/>
      <c r="BL95" s="962"/>
      <c r="BM95" s="962"/>
      <c r="BN95" s="962"/>
      <c r="BO95" s="962"/>
      <c r="BP95" s="962"/>
      <c r="BQ95" s="962"/>
      <c r="BR95" s="962"/>
      <c r="BS95" s="962"/>
      <c r="BT95" s="962"/>
      <c r="BU95" s="962"/>
      <c r="BV95" s="962"/>
      <c r="BW95" s="962"/>
      <c r="BX95" s="962"/>
      <c r="BY95" s="962"/>
      <c r="BZ95" s="962"/>
      <c r="CA95" s="962"/>
      <c r="CB95" s="962"/>
      <c r="CC95" s="962"/>
      <c r="CD95" s="962"/>
      <c r="CE95" s="962"/>
      <c r="CF95" s="962"/>
      <c r="CG95" s="962"/>
      <c r="CH95" s="962"/>
      <c r="CI95" s="962"/>
      <c r="CJ95" s="962"/>
      <c r="CK95" s="962"/>
      <c r="CL95" s="962"/>
      <c r="CM95" s="962"/>
      <c r="CN95" s="962"/>
      <c r="CO95" s="962"/>
      <c r="CP95" s="962"/>
      <c r="CQ95" s="962"/>
      <c r="CR95" s="962"/>
      <c r="CS95" s="962"/>
      <c r="CT95" s="962"/>
      <c r="CU95" s="962"/>
      <c r="CV95" s="962"/>
      <c r="CW95" s="962"/>
      <c r="CX95" s="962"/>
      <c r="CY95" s="962"/>
      <c r="CZ95" s="962"/>
      <c r="DA95" s="962"/>
      <c r="DB95" s="962"/>
      <c r="DC95" s="962"/>
      <c r="DD95" s="962"/>
      <c r="DE95" s="962"/>
      <c r="DF95" s="962"/>
      <c r="DG95" s="962"/>
      <c r="DH95" s="962"/>
      <c r="DI95" s="962"/>
      <c r="DJ95" s="962"/>
      <c r="DK95" s="962"/>
      <c r="DL95" s="962"/>
      <c r="DM95" s="962"/>
      <c r="DN95" s="962"/>
      <c r="DO95" s="962"/>
      <c r="DP95" s="962"/>
      <c r="DQ95" s="962"/>
      <c r="DR95" s="962"/>
      <c r="DS95" s="962"/>
      <c r="DT95" s="962"/>
      <c r="DU95" s="962"/>
      <c r="DV95" s="962"/>
      <c r="DW95" s="962"/>
      <c r="DX95" s="962"/>
      <c r="DY95" s="962"/>
      <c r="DZ95" s="962"/>
      <c r="EA95" s="962"/>
      <c r="EB95" s="962"/>
      <c r="EC95" s="962"/>
      <c r="ED95" s="962"/>
      <c r="EE95" s="962"/>
      <c r="EF95" s="962"/>
      <c r="EG95" s="962"/>
      <c r="EH95" s="962"/>
      <c r="EI95" s="962"/>
      <c r="EJ95" s="962"/>
      <c r="EK95" s="962"/>
      <c r="EL95" s="962"/>
      <c r="EM95" s="962"/>
      <c r="EN95" s="962"/>
      <c r="EO95" s="962"/>
      <c r="EP95" s="962"/>
      <c r="EQ95" s="962"/>
      <c r="ER95" s="962"/>
      <c r="ES95" s="962"/>
      <c r="ET95" s="962"/>
      <c r="EU95" s="962"/>
      <c r="EV95" s="962"/>
      <c r="EW95" s="962"/>
      <c r="EX95" s="962"/>
      <c r="EY95" s="962"/>
      <c r="EZ95" s="962"/>
      <c r="FA95" s="962"/>
      <c r="FB95" s="962"/>
      <c r="FC95" s="962"/>
      <c r="FD95" s="962"/>
      <c r="FE95" s="962"/>
      <c r="FF95" s="962"/>
      <c r="FG95" s="962"/>
      <c r="FH95" s="962"/>
      <c r="FI95" s="962"/>
      <c r="FJ95" s="962"/>
      <c r="FK95" s="962"/>
      <c r="FL95" s="962"/>
      <c r="FM95" s="962"/>
      <c r="FN95" s="962"/>
      <c r="FO95" s="962"/>
      <c r="FP95" s="962"/>
      <c r="FQ95" s="962"/>
      <c r="FR95" s="962"/>
      <c r="FS95" s="962"/>
      <c r="FT95" s="962"/>
      <c r="FU95" s="962"/>
      <c r="FV95" s="962"/>
      <c r="FW95" s="962"/>
      <c r="FX95" s="962"/>
      <c r="FY95" s="962"/>
      <c r="FZ95" s="962"/>
      <c r="GA95" s="962"/>
      <c r="GB95" s="962"/>
      <c r="GC95" s="962"/>
      <c r="GD95" s="962"/>
      <c r="GE95" s="962"/>
      <c r="GF95" s="962"/>
      <c r="GG95" s="962"/>
      <c r="GH95" s="962"/>
      <c r="GI95" s="962"/>
      <c r="GJ95" s="962"/>
      <c r="GK95" s="962"/>
      <c r="GL95" s="962"/>
      <c r="GM95" s="962"/>
      <c r="GN95" s="962"/>
      <c r="GO95" s="962"/>
      <c r="GP95" s="962"/>
      <c r="GQ95" s="962"/>
      <c r="GR95" s="962"/>
      <c r="GS95" s="962"/>
      <c r="GT95" s="962"/>
      <c r="GU95" s="962"/>
      <c r="GV95" s="962"/>
      <c r="GW95" s="962"/>
      <c r="GX95" s="962"/>
      <c r="GY95" s="962"/>
      <c r="GZ95" s="962"/>
      <c r="HA95" s="962"/>
      <c r="HB95" s="962"/>
      <c r="HC95" s="962"/>
      <c r="HD95" s="962"/>
      <c r="HE95" s="962"/>
      <c r="HF95" s="962"/>
      <c r="HG95" s="962"/>
      <c r="HH95" s="962"/>
      <c r="HI95" s="962"/>
      <c r="HJ95" s="962"/>
      <c r="HK95" s="962"/>
      <c r="HL95" s="962"/>
      <c r="HM95" s="962"/>
      <c r="HN95" s="962"/>
      <c r="HO95" s="962"/>
      <c r="HP95" s="962"/>
      <c r="HQ95" s="962"/>
      <c r="HR95" s="962"/>
      <c r="HS95" s="962"/>
      <c r="HT95" s="962"/>
      <c r="HU95" s="962"/>
      <c r="HV95" s="962"/>
      <c r="HW95" s="962"/>
      <c r="HX95" s="962"/>
      <c r="HY95" s="962"/>
      <c r="HZ95" s="962"/>
      <c r="IA95" s="962"/>
      <c r="IB95" s="962"/>
      <c r="IC95" s="962"/>
      <c r="ID95" s="962"/>
      <c r="IE95" s="962"/>
      <c r="IF95" s="962"/>
      <c r="IG95" s="962"/>
      <c r="IH95" s="962"/>
      <c r="II95" s="962"/>
      <c r="IJ95" s="962"/>
      <c r="IK95" s="962"/>
      <c r="IL95" s="962"/>
      <c r="IM95" s="962"/>
      <c r="IN95" s="962"/>
      <c r="IO95" s="962"/>
      <c r="IP95" s="962"/>
      <c r="IQ95" s="962"/>
      <c r="IR95" s="962"/>
      <c r="IS95" s="962"/>
      <c r="IT95" s="962"/>
      <c r="IU95" s="962"/>
      <c r="IV95" s="962"/>
    </row>
    <row r="96" spans="1:256" s="1041" customFormat="1" ht="15" customHeight="1">
      <c r="A96" s="958"/>
      <c r="B96" s="958"/>
      <c r="C96" s="958"/>
      <c r="D96" s="1006"/>
      <c r="E96" s="1006"/>
      <c r="F96" s="1006"/>
      <c r="G96" s="975"/>
      <c r="H96" s="975"/>
      <c r="I96" s="962"/>
      <c r="J96" s="964"/>
      <c r="K96" s="962"/>
      <c r="L96" s="962"/>
      <c r="M96" s="964"/>
      <c r="N96" s="962"/>
      <c r="O96" s="962"/>
      <c r="P96" s="962"/>
      <c r="Q96" s="962"/>
      <c r="R96" s="962"/>
      <c r="S96" s="962"/>
      <c r="T96" s="962"/>
      <c r="U96" s="962"/>
      <c r="V96" s="962"/>
      <c r="W96" s="962"/>
      <c r="X96" s="962"/>
      <c r="Y96" s="962"/>
      <c r="Z96" s="962"/>
      <c r="AA96" s="962"/>
      <c r="AB96" s="962"/>
      <c r="AC96" s="962"/>
      <c r="AD96" s="962"/>
      <c r="AE96" s="962"/>
      <c r="AF96" s="962"/>
      <c r="AG96" s="962"/>
      <c r="AH96" s="962"/>
      <c r="AI96" s="962"/>
      <c r="AJ96" s="962"/>
      <c r="AK96" s="962"/>
      <c r="AL96" s="962"/>
      <c r="AM96" s="962"/>
      <c r="AN96" s="962"/>
      <c r="AO96" s="962"/>
      <c r="AP96" s="962"/>
      <c r="AQ96" s="962"/>
      <c r="AR96" s="962"/>
      <c r="AS96" s="962"/>
      <c r="AT96" s="962"/>
      <c r="AU96" s="962"/>
      <c r="AV96" s="962"/>
      <c r="AW96" s="962"/>
      <c r="AX96" s="962"/>
      <c r="AY96" s="962"/>
      <c r="AZ96" s="962"/>
      <c r="BA96" s="962"/>
      <c r="BB96" s="962"/>
      <c r="BC96" s="962"/>
      <c r="BD96" s="962"/>
      <c r="BE96" s="962"/>
      <c r="BF96" s="962"/>
      <c r="BG96" s="962"/>
      <c r="BH96" s="962"/>
      <c r="BI96" s="962"/>
      <c r="BJ96" s="962"/>
      <c r="BK96" s="962"/>
      <c r="BL96" s="962"/>
      <c r="BM96" s="962"/>
      <c r="BN96" s="962"/>
      <c r="BO96" s="962"/>
      <c r="BP96" s="962"/>
      <c r="BQ96" s="962"/>
      <c r="BR96" s="962"/>
      <c r="BS96" s="962"/>
      <c r="BT96" s="962"/>
      <c r="BU96" s="962"/>
      <c r="BV96" s="962"/>
      <c r="BW96" s="962"/>
      <c r="BX96" s="962"/>
      <c r="BY96" s="962"/>
      <c r="BZ96" s="962"/>
      <c r="CA96" s="962"/>
      <c r="CB96" s="962"/>
      <c r="CC96" s="962"/>
      <c r="CD96" s="962"/>
      <c r="CE96" s="962"/>
      <c r="CF96" s="962"/>
      <c r="CG96" s="962"/>
      <c r="CH96" s="962"/>
      <c r="CI96" s="962"/>
      <c r="CJ96" s="962"/>
      <c r="CK96" s="962"/>
      <c r="CL96" s="962"/>
      <c r="CM96" s="962"/>
      <c r="CN96" s="962"/>
      <c r="CO96" s="962"/>
      <c r="CP96" s="962"/>
      <c r="CQ96" s="962"/>
      <c r="CR96" s="962"/>
      <c r="CS96" s="962"/>
      <c r="CT96" s="962"/>
      <c r="CU96" s="962"/>
      <c r="CV96" s="962"/>
      <c r="CW96" s="962"/>
      <c r="CX96" s="962"/>
      <c r="CY96" s="962"/>
      <c r="CZ96" s="962"/>
      <c r="DA96" s="962"/>
      <c r="DB96" s="962"/>
      <c r="DC96" s="962"/>
      <c r="DD96" s="962"/>
      <c r="DE96" s="962"/>
      <c r="DF96" s="962"/>
      <c r="DG96" s="962"/>
      <c r="DH96" s="962"/>
      <c r="DI96" s="962"/>
      <c r="DJ96" s="962"/>
      <c r="DK96" s="962"/>
      <c r="DL96" s="962"/>
      <c r="DM96" s="962"/>
      <c r="DN96" s="962"/>
      <c r="DO96" s="962"/>
      <c r="DP96" s="962"/>
      <c r="DQ96" s="962"/>
      <c r="DR96" s="962"/>
      <c r="DS96" s="962"/>
      <c r="DT96" s="962"/>
      <c r="DU96" s="962"/>
      <c r="DV96" s="962"/>
      <c r="DW96" s="962"/>
      <c r="DX96" s="962"/>
      <c r="DY96" s="962"/>
      <c r="DZ96" s="962"/>
      <c r="EA96" s="962"/>
      <c r="EB96" s="962"/>
      <c r="EC96" s="962"/>
      <c r="ED96" s="962"/>
      <c r="EE96" s="962"/>
      <c r="EF96" s="962"/>
      <c r="EG96" s="962"/>
      <c r="EH96" s="962"/>
      <c r="EI96" s="962"/>
      <c r="EJ96" s="962"/>
      <c r="EK96" s="962"/>
      <c r="EL96" s="962"/>
      <c r="EM96" s="962"/>
      <c r="EN96" s="962"/>
      <c r="EO96" s="962"/>
      <c r="EP96" s="962"/>
      <c r="EQ96" s="962"/>
      <c r="ER96" s="962"/>
      <c r="ES96" s="962"/>
      <c r="ET96" s="962"/>
      <c r="EU96" s="962"/>
      <c r="EV96" s="962"/>
      <c r="EW96" s="962"/>
      <c r="EX96" s="962"/>
      <c r="EY96" s="962"/>
      <c r="EZ96" s="962"/>
      <c r="FA96" s="962"/>
      <c r="FB96" s="962"/>
      <c r="FC96" s="962"/>
      <c r="FD96" s="962"/>
      <c r="FE96" s="962"/>
      <c r="FF96" s="962"/>
      <c r="FG96" s="962"/>
      <c r="FH96" s="962"/>
      <c r="FI96" s="962"/>
      <c r="FJ96" s="962"/>
      <c r="FK96" s="962"/>
      <c r="FL96" s="962"/>
      <c r="FM96" s="962"/>
      <c r="FN96" s="962"/>
      <c r="FO96" s="962"/>
      <c r="FP96" s="962"/>
      <c r="FQ96" s="962"/>
      <c r="FR96" s="962"/>
      <c r="FS96" s="962"/>
      <c r="FT96" s="962"/>
      <c r="FU96" s="962"/>
      <c r="FV96" s="962"/>
      <c r="FW96" s="962"/>
      <c r="FX96" s="962"/>
      <c r="FY96" s="962"/>
      <c r="FZ96" s="962"/>
      <c r="GA96" s="962"/>
      <c r="GB96" s="962"/>
      <c r="GC96" s="962"/>
      <c r="GD96" s="962"/>
      <c r="GE96" s="962"/>
      <c r="GF96" s="962"/>
      <c r="GG96" s="962"/>
      <c r="GH96" s="962"/>
      <c r="GI96" s="962"/>
      <c r="GJ96" s="962"/>
      <c r="GK96" s="962"/>
      <c r="GL96" s="962"/>
      <c r="GM96" s="962"/>
      <c r="GN96" s="962"/>
      <c r="GO96" s="962"/>
      <c r="GP96" s="962"/>
      <c r="GQ96" s="962"/>
      <c r="GR96" s="962"/>
      <c r="GS96" s="962"/>
      <c r="GT96" s="962"/>
      <c r="GU96" s="962"/>
      <c r="GV96" s="962"/>
      <c r="GW96" s="962"/>
      <c r="GX96" s="962"/>
      <c r="GY96" s="962"/>
      <c r="GZ96" s="962"/>
      <c r="HA96" s="962"/>
      <c r="HB96" s="962"/>
      <c r="HC96" s="962"/>
      <c r="HD96" s="962"/>
      <c r="HE96" s="962"/>
      <c r="HF96" s="962"/>
      <c r="HG96" s="962"/>
      <c r="HH96" s="962"/>
      <c r="HI96" s="962"/>
      <c r="HJ96" s="962"/>
      <c r="HK96" s="962"/>
      <c r="HL96" s="962"/>
      <c r="HM96" s="962"/>
      <c r="HN96" s="962"/>
      <c r="HO96" s="962"/>
      <c r="HP96" s="962"/>
      <c r="HQ96" s="962"/>
      <c r="HR96" s="962"/>
      <c r="HS96" s="962"/>
      <c r="HT96" s="962"/>
      <c r="HU96" s="962"/>
      <c r="HV96" s="962"/>
      <c r="HW96" s="962"/>
      <c r="HX96" s="962"/>
      <c r="HY96" s="962"/>
      <c r="HZ96" s="962"/>
      <c r="IA96" s="962"/>
      <c r="IB96" s="962"/>
      <c r="IC96" s="962"/>
      <c r="ID96" s="962"/>
      <c r="IE96" s="962"/>
      <c r="IF96" s="962"/>
      <c r="IG96" s="962"/>
      <c r="IH96" s="962"/>
      <c r="II96" s="962"/>
      <c r="IJ96" s="962"/>
      <c r="IK96" s="962"/>
      <c r="IL96" s="962"/>
      <c r="IM96" s="962"/>
      <c r="IN96" s="962"/>
      <c r="IO96" s="962"/>
      <c r="IP96" s="962"/>
      <c r="IQ96" s="962"/>
      <c r="IR96" s="962"/>
      <c r="IS96" s="962"/>
      <c r="IT96" s="962"/>
      <c r="IU96" s="962"/>
      <c r="IV96" s="962"/>
    </row>
    <row r="97" spans="1:256" s="1041" customFormat="1" ht="15" customHeight="1">
      <c r="A97" s="958"/>
      <c r="B97" s="958"/>
      <c r="C97" s="958"/>
      <c r="D97" s="1006"/>
      <c r="E97" s="1006"/>
      <c r="F97" s="1006"/>
      <c r="G97" s="975"/>
      <c r="H97" s="975"/>
      <c r="I97" s="962"/>
      <c r="J97" s="964"/>
      <c r="K97" s="962"/>
      <c r="L97" s="962"/>
      <c r="M97" s="964"/>
      <c r="N97" s="962"/>
      <c r="O97" s="962"/>
      <c r="P97" s="962"/>
      <c r="Q97" s="962"/>
      <c r="R97" s="962"/>
      <c r="S97" s="962"/>
      <c r="T97" s="962"/>
      <c r="U97" s="962"/>
      <c r="V97" s="962"/>
      <c r="W97" s="962"/>
      <c r="X97" s="962"/>
      <c r="Y97" s="962"/>
      <c r="Z97" s="962"/>
      <c r="AA97" s="962"/>
      <c r="AB97" s="962"/>
      <c r="AC97" s="962"/>
      <c r="AD97" s="962"/>
      <c r="AE97" s="962"/>
      <c r="AF97" s="962"/>
      <c r="AG97" s="962"/>
      <c r="AH97" s="962"/>
      <c r="AI97" s="962"/>
      <c r="AJ97" s="962"/>
      <c r="AK97" s="962"/>
      <c r="AL97" s="962"/>
      <c r="AM97" s="962"/>
      <c r="AN97" s="962"/>
      <c r="AO97" s="962"/>
      <c r="AP97" s="962"/>
      <c r="AQ97" s="962"/>
      <c r="AR97" s="962"/>
      <c r="AS97" s="962"/>
      <c r="AT97" s="962"/>
      <c r="AU97" s="962"/>
      <c r="AV97" s="962"/>
      <c r="AW97" s="962"/>
      <c r="AX97" s="962"/>
      <c r="AY97" s="962"/>
      <c r="AZ97" s="962"/>
      <c r="BA97" s="962"/>
      <c r="BB97" s="962"/>
      <c r="BC97" s="962"/>
      <c r="BD97" s="962"/>
      <c r="BE97" s="962"/>
      <c r="BF97" s="962"/>
      <c r="BG97" s="962"/>
      <c r="BH97" s="962"/>
      <c r="BI97" s="962"/>
      <c r="BJ97" s="962"/>
      <c r="BK97" s="962"/>
      <c r="BL97" s="962"/>
      <c r="BM97" s="962"/>
      <c r="BN97" s="962"/>
      <c r="BO97" s="962"/>
      <c r="BP97" s="962"/>
      <c r="BQ97" s="962"/>
      <c r="BR97" s="962"/>
      <c r="BS97" s="962"/>
      <c r="BT97" s="962"/>
      <c r="BU97" s="962"/>
      <c r="BV97" s="962"/>
      <c r="BW97" s="962"/>
      <c r="BX97" s="962"/>
      <c r="BY97" s="962"/>
      <c r="BZ97" s="962"/>
      <c r="CA97" s="962"/>
      <c r="CB97" s="962"/>
      <c r="CC97" s="962"/>
      <c r="CD97" s="962"/>
      <c r="CE97" s="962"/>
      <c r="CF97" s="962"/>
      <c r="CG97" s="962"/>
      <c r="CH97" s="962"/>
      <c r="CI97" s="962"/>
      <c r="CJ97" s="962"/>
      <c r="CK97" s="962"/>
      <c r="CL97" s="962"/>
      <c r="CM97" s="962"/>
      <c r="CN97" s="962"/>
      <c r="CO97" s="962"/>
      <c r="CP97" s="962"/>
      <c r="CQ97" s="962"/>
      <c r="CR97" s="962"/>
      <c r="CS97" s="962"/>
      <c r="CT97" s="962"/>
      <c r="CU97" s="962"/>
      <c r="CV97" s="962"/>
      <c r="CW97" s="962"/>
      <c r="CX97" s="962"/>
      <c r="CY97" s="962"/>
      <c r="CZ97" s="962"/>
      <c r="DA97" s="962"/>
      <c r="DB97" s="962"/>
      <c r="DC97" s="962"/>
      <c r="DD97" s="962"/>
      <c r="DE97" s="962"/>
      <c r="DF97" s="962"/>
      <c r="DG97" s="962"/>
      <c r="DH97" s="962"/>
      <c r="DI97" s="962"/>
      <c r="DJ97" s="962"/>
      <c r="DK97" s="962"/>
      <c r="DL97" s="962"/>
      <c r="DM97" s="962"/>
      <c r="DN97" s="962"/>
      <c r="DO97" s="962"/>
      <c r="DP97" s="962"/>
      <c r="DQ97" s="962"/>
      <c r="DR97" s="962"/>
      <c r="DS97" s="962"/>
      <c r="DT97" s="962"/>
      <c r="DU97" s="962"/>
      <c r="DV97" s="962"/>
      <c r="DW97" s="962"/>
      <c r="DX97" s="962"/>
      <c r="DY97" s="962"/>
      <c r="DZ97" s="962"/>
      <c r="EA97" s="962"/>
      <c r="EB97" s="962"/>
      <c r="EC97" s="962"/>
      <c r="ED97" s="962"/>
      <c r="EE97" s="962"/>
      <c r="EF97" s="962"/>
      <c r="EG97" s="962"/>
      <c r="EH97" s="962"/>
      <c r="EI97" s="962"/>
      <c r="EJ97" s="962"/>
      <c r="EK97" s="962"/>
      <c r="EL97" s="962"/>
      <c r="EM97" s="962"/>
      <c r="EN97" s="962"/>
      <c r="EO97" s="962"/>
      <c r="EP97" s="962"/>
      <c r="EQ97" s="962"/>
      <c r="ER97" s="962"/>
      <c r="ES97" s="962"/>
      <c r="ET97" s="962"/>
      <c r="EU97" s="962"/>
      <c r="EV97" s="962"/>
      <c r="EW97" s="962"/>
      <c r="EX97" s="962"/>
      <c r="EY97" s="962"/>
      <c r="EZ97" s="962"/>
      <c r="FA97" s="962"/>
      <c r="FB97" s="962"/>
      <c r="FC97" s="962"/>
      <c r="FD97" s="962"/>
      <c r="FE97" s="962"/>
      <c r="FF97" s="962"/>
      <c r="FG97" s="962"/>
      <c r="FH97" s="962"/>
      <c r="FI97" s="962"/>
      <c r="FJ97" s="962"/>
      <c r="FK97" s="962"/>
      <c r="FL97" s="962"/>
      <c r="FM97" s="962"/>
      <c r="FN97" s="962"/>
      <c r="FO97" s="962"/>
      <c r="FP97" s="962"/>
      <c r="FQ97" s="962"/>
      <c r="FR97" s="962"/>
      <c r="FS97" s="962"/>
      <c r="FT97" s="962"/>
      <c r="FU97" s="962"/>
      <c r="FV97" s="962"/>
      <c r="FW97" s="962"/>
      <c r="FX97" s="962"/>
      <c r="FY97" s="962"/>
      <c r="FZ97" s="962"/>
      <c r="GA97" s="962"/>
      <c r="GB97" s="962"/>
      <c r="GC97" s="962"/>
      <c r="GD97" s="962"/>
      <c r="GE97" s="962"/>
      <c r="GF97" s="962"/>
      <c r="GG97" s="962"/>
      <c r="GH97" s="962"/>
      <c r="GI97" s="962"/>
      <c r="GJ97" s="962"/>
      <c r="GK97" s="962"/>
      <c r="GL97" s="962"/>
      <c r="GM97" s="962"/>
      <c r="GN97" s="962"/>
      <c r="GO97" s="962"/>
      <c r="GP97" s="962"/>
      <c r="GQ97" s="962"/>
      <c r="GR97" s="962"/>
      <c r="GS97" s="962"/>
      <c r="GT97" s="962"/>
      <c r="GU97" s="962"/>
      <c r="GV97" s="962"/>
      <c r="GW97" s="962"/>
      <c r="GX97" s="962"/>
      <c r="GY97" s="962"/>
      <c r="GZ97" s="962"/>
      <c r="HA97" s="962"/>
      <c r="HB97" s="962"/>
      <c r="HC97" s="962"/>
      <c r="HD97" s="962"/>
      <c r="HE97" s="962"/>
      <c r="HF97" s="962"/>
      <c r="HG97" s="962"/>
      <c r="HH97" s="962"/>
      <c r="HI97" s="962"/>
      <c r="HJ97" s="962"/>
      <c r="HK97" s="962"/>
      <c r="HL97" s="962"/>
      <c r="HM97" s="962"/>
      <c r="HN97" s="962"/>
      <c r="HO97" s="962"/>
      <c r="HP97" s="962"/>
      <c r="HQ97" s="962"/>
      <c r="HR97" s="962"/>
      <c r="HS97" s="962"/>
      <c r="HT97" s="962"/>
      <c r="HU97" s="962"/>
      <c r="HV97" s="962"/>
      <c r="HW97" s="962"/>
      <c r="HX97" s="962"/>
      <c r="HY97" s="962"/>
      <c r="HZ97" s="962"/>
      <c r="IA97" s="962"/>
      <c r="IB97" s="962"/>
      <c r="IC97" s="962"/>
      <c r="ID97" s="962"/>
      <c r="IE97" s="962"/>
      <c r="IF97" s="962"/>
      <c r="IG97" s="962"/>
      <c r="IH97" s="962"/>
      <c r="II97" s="962"/>
      <c r="IJ97" s="962"/>
      <c r="IK97" s="962"/>
      <c r="IL97" s="962"/>
      <c r="IM97" s="962"/>
      <c r="IN97" s="962"/>
      <c r="IO97" s="962"/>
      <c r="IP97" s="962"/>
      <c r="IQ97" s="962"/>
      <c r="IR97" s="962"/>
      <c r="IS97" s="962"/>
      <c r="IT97" s="962"/>
      <c r="IU97" s="962"/>
      <c r="IV97" s="962"/>
    </row>
    <row r="98" spans="1:256" s="1041" customFormat="1" ht="15" customHeight="1">
      <c r="A98" s="958"/>
      <c r="B98" s="958"/>
      <c r="C98" s="958"/>
      <c r="D98" s="1006"/>
      <c r="E98" s="1006"/>
      <c r="F98" s="1006"/>
      <c r="G98" s="975"/>
      <c r="H98" s="975"/>
      <c r="I98" s="962"/>
      <c r="J98" s="964"/>
      <c r="K98" s="962"/>
      <c r="L98" s="962"/>
      <c r="M98" s="964"/>
      <c r="N98" s="962"/>
      <c r="O98" s="962"/>
      <c r="P98" s="962"/>
      <c r="Q98" s="962"/>
      <c r="R98" s="962"/>
      <c r="S98" s="962"/>
      <c r="T98" s="962"/>
      <c r="U98" s="962"/>
      <c r="V98" s="962"/>
      <c r="W98" s="962"/>
      <c r="X98" s="962"/>
      <c r="Y98" s="962"/>
      <c r="Z98" s="962"/>
      <c r="AA98" s="962"/>
      <c r="AB98" s="962"/>
      <c r="AC98" s="962"/>
      <c r="AD98" s="962"/>
      <c r="AE98" s="962"/>
      <c r="AF98" s="962"/>
      <c r="AG98" s="962"/>
      <c r="AH98" s="962"/>
      <c r="AI98" s="962"/>
      <c r="AJ98" s="962"/>
      <c r="AK98" s="962"/>
      <c r="AL98" s="962"/>
      <c r="AM98" s="962"/>
      <c r="AN98" s="962"/>
      <c r="AO98" s="962"/>
      <c r="AP98" s="962"/>
      <c r="AQ98" s="962"/>
      <c r="AR98" s="962"/>
      <c r="AS98" s="962"/>
      <c r="AT98" s="962"/>
      <c r="AU98" s="962"/>
      <c r="AV98" s="962"/>
      <c r="AW98" s="962"/>
      <c r="AX98" s="962"/>
      <c r="AY98" s="962"/>
      <c r="AZ98" s="962"/>
      <c r="BA98" s="962"/>
      <c r="BB98" s="962"/>
      <c r="BC98" s="962"/>
      <c r="BD98" s="962"/>
      <c r="BE98" s="962"/>
      <c r="BF98" s="962"/>
      <c r="BG98" s="962"/>
      <c r="BH98" s="962"/>
      <c r="BI98" s="962"/>
      <c r="BJ98" s="962"/>
      <c r="BK98" s="962"/>
      <c r="BL98" s="962"/>
      <c r="BM98" s="962"/>
      <c r="BN98" s="962"/>
      <c r="BO98" s="962"/>
      <c r="BP98" s="962"/>
      <c r="BQ98" s="962"/>
      <c r="BR98" s="962"/>
      <c r="BS98" s="962"/>
      <c r="BT98" s="962"/>
      <c r="BU98" s="962"/>
      <c r="BV98" s="962"/>
      <c r="BW98" s="962"/>
      <c r="BX98" s="962"/>
      <c r="BY98" s="962"/>
      <c r="BZ98" s="962"/>
      <c r="CA98" s="962"/>
      <c r="CB98" s="962"/>
      <c r="CC98" s="962"/>
      <c r="CD98" s="962"/>
      <c r="CE98" s="962"/>
      <c r="CF98" s="962"/>
      <c r="CG98" s="962"/>
      <c r="CH98" s="962"/>
      <c r="CI98" s="962"/>
      <c r="CJ98" s="962"/>
      <c r="CK98" s="962"/>
      <c r="CL98" s="962"/>
      <c r="CM98" s="962"/>
      <c r="CN98" s="962"/>
      <c r="CO98" s="962"/>
      <c r="CP98" s="962"/>
      <c r="CQ98" s="962"/>
      <c r="CR98" s="962"/>
      <c r="CS98" s="962"/>
      <c r="CT98" s="962"/>
      <c r="CU98" s="962"/>
      <c r="CV98" s="962"/>
      <c r="CW98" s="962"/>
      <c r="CX98" s="962"/>
      <c r="CY98" s="962"/>
      <c r="CZ98" s="962"/>
      <c r="DA98" s="962"/>
      <c r="DB98" s="962"/>
      <c r="DC98" s="962"/>
      <c r="DD98" s="962"/>
      <c r="DE98" s="962"/>
      <c r="DF98" s="962"/>
      <c r="DG98" s="962"/>
      <c r="DH98" s="962"/>
      <c r="DI98" s="962"/>
      <c r="DJ98" s="962"/>
      <c r="DK98" s="962"/>
      <c r="DL98" s="962"/>
      <c r="DM98" s="962"/>
      <c r="DN98" s="962"/>
      <c r="DO98" s="962"/>
      <c r="DP98" s="962"/>
      <c r="DQ98" s="962"/>
      <c r="DR98" s="962"/>
      <c r="DS98" s="962"/>
      <c r="DT98" s="962"/>
      <c r="DU98" s="962"/>
      <c r="DV98" s="962"/>
      <c r="DW98" s="962"/>
      <c r="DX98" s="962"/>
      <c r="DY98" s="962"/>
      <c r="DZ98" s="962"/>
      <c r="EA98" s="962"/>
      <c r="EB98" s="962"/>
      <c r="EC98" s="962"/>
      <c r="ED98" s="962"/>
      <c r="EE98" s="962"/>
      <c r="EF98" s="962"/>
      <c r="EG98" s="962"/>
      <c r="EH98" s="962"/>
      <c r="EI98" s="962"/>
      <c r="EJ98" s="962"/>
      <c r="EK98" s="962"/>
      <c r="EL98" s="962"/>
      <c r="EM98" s="962"/>
      <c r="EN98" s="962"/>
      <c r="EO98" s="962"/>
      <c r="EP98" s="962"/>
      <c r="EQ98" s="962"/>
      <c r="ER98" s="962"/>
      <c r="ES98" s="962"/>
      <c r="ET98" s="962"/>
      <c r="EU98" s="962"/>
      <c r="EV98" s="962"/>
      <c r="EW98" s="962"/>
      <c r="EX98" s="962"/>
      <c r="EY98" s="962"/>
      <c r="EZ98" s="962"/>
      <c r="FA98" s="962"/>
      <c r="FB98" s="962"/>
      <c r="FC98" s="962"/>
      <c r="FD98" s="962"/>
      <c r="FE98" s="962"/>
      <c r="FF98" s="962"/>
      <c r="FG98" s="962"/>
      <c r="FH98" s="962"/>
      <c r="FI98" s="962"/>
      <c r="FJ98" s="962"/>
      <c r="FK98" s="962"/>
      <c r="FL98" s="962"/>
      <c r="FM98" s="962"/>
      <c r="FN98" s="962"/>
      <c r="FO98" s="962"/>
      <c r="FP98" s="962"/>
      <c r="FQ98" s="962"/>
      <c r="FR98" s="962"/>
      <c r="FS98" s="962"/>
      <c r="FT98" s="962"/>
      <c r="FU98" s="962"/>
      <c r="FV98" s="962"/>
      <c r="FW98" s="962"/>
      <c r="FX98" s="962"/>
      <c r="FY98" s="962"/>
      <c r="FZ98" s="962"/>
      <c r="GA98" s="962"/>
      <c r="GB98" s="962"/>
      <c r="GC98" s="962"/>
      <c r="GD98" s="962"/>
      <c r="GE98" s="962"/>
      <c r="GF98" s="962"/>
      <c r="GG98" s="962"/>
      <c r="GH98" s="962"/>
      <c r="GI98" s="962"/>
      <c r="GJ98" s="962"/>
      <c r="GK98" s="962"/>
      <c r="GL98" s="962"/>
      <c r="GM98" s="962"/>
      <c r="GN98" s="962"/>
      <c r="GO98" s="962"/>
      <c r="GP98" s="962"/>
      <c r="GQ98" s="962"/>
      <c r="GR98" s="962"/>
      <c r="GS98" s="962"/>
      <c r="GT98" s="962"/>
      <c r="GU98" s="962"/>
      <c r="GV98" s="962"/>
      <c r="GW98" s="962"/>
      <c r="GX98" s="962"/>
      <c r="GY98" s="962"/>
      <c r="GZ98" s="962"/>
      <c r="HA98" s="962"/>
      <c r="HB98" s="962"/>
      <c r="HC98" s="962"/>
      <c r="HD98" s="962"/>
      <c r="HE98" s="962"/>
      <c r="HF98" s="962"/>
      <c r="HG98" s="962"/>
      <c r="HH98" s="962"/>
      <c r="HI98" s="962"/>
      <c r="HJ98" s="962"/>
      <c r="HK98" s="962"/>
      <c r="HL98" s="962"/>
      <c r="HM98" s="962"/>
      <c r="HN98" s="962"/>
      <c r="HO98" s="962"/>
      <c r="HP98" s="962"/>
      <c r="HQ98" s="962"/>
      <c r="HR98" s="962"/>
      <c r="HS98" s="962"/>
      <c r="HT98" s="962"/>
      <c r="HU98" s="962"/>
      <c r="HV98" s="962"/>
      <c r="HW98" s="962"/>
      <c r="HX98" s="962"/>
      <c r="HY98" s="962"/>
      <c r="HZ98" s="962"/>
      <c r="IA98" s="962"/>
      <c r="IB98" s="962"/>
      <c r="IC98" s="962"/>
      <c r="ID98" s="962"/>
      <c r="IE98" s="962"/>
      <c r="IF98" s="962"/>
      <c r="IG98" s="962"/>
      <c r="IH98" s="962"/>
      <c r="II98" s="962"/>
      <c r="IJ98" s="962"/>
      <c r="IK98" s="962"/>
      <c r="IL98" s="962"/>
      <c r="IM98" s="962"/>
      <c r="IN98" s="962"/>
      <c r="IO98" s="962"/>
      <c r="IP98" s="962"/>
      <c r="IQ98" s="962"/>
      <c r="IR98" s="962"/>
      <c r="IS98" s="962"/>
      <c r="IT98" s="962"/>
      <c r="IU98" s="962"/>
      <c r="IV98" s="962"/>
    </row>
    <row r="99" spans="1:256" s="1041" customFormat="1" ht="15" customHeight="1">
      <c r="A99" s="958"/>
      <c r="B99" s="958"/>
      <c r="C99" s="958"/>
      <c r="D99" s="1006"/>
      <c r="E99" s="1006"/>
      <c r="F99" s="1006"/>
      <c r="G99" s="975"/>
      <c r="H99" s="975"/>
      <c r="I99" s="962"/>
      <c r="J99" s="964"/>
      <c r="K99" s="962"/>
      <c r="L99" s="962"/>
      <c r="M99" s="964"/>
      <c r="N99" s="962"/>
      <c r="O99" s="962"/>
      <c r="P99" s="962"/>
      <c r="Q99" s="962"/>
      <c r="R99" s="962"/>
      <c r="S99" s="962"/>
      <c r="T99" s="962"/>
      <c r="U99" s="962"/>
      <c r="V99" s="962"/>
      <c r="W99" s="962"/>
      <c r="X99" s="962"/>
      <c r="Y99" s="962"/>
      <c r="Z99" s="962"/>
      <c r="AA99" s="962"/>
      <c r="AB99" s="962"/>
      <c r="AC99" s="962"/>
      <c r="AD99" s="962"/>
      <c r="AE99" s="962"/>
      <c r="AF99" s="962"/>
      <c r="AG99" s="962"/>
      <c r="AH99" s="962"/>
      <c r="AI99" s="962"/>
      <c r="AJ99" s="962"/>
      <c r="AK99" s="962"/>
      <c r="AL99" s="962"/>
      <c r="AM99" s="962"/>
      <c r="AN99" s="962"/>
      <c r="AO99" s="962"/>
      <c r="AP99" s="962"/>
      <c r="AQ99" s="962"/>
      <c r="AR99" s="962"/>
      <c r="AS99" s="962"/>
      <c r="AT99" s="962"/>
      <c r="AU99" s="962"/>
      <c r="AV99" s="962"/>
      <c r="AW99" s="962"/>
      <c r="AX99" s="962"/>
      <c r="AY99" s="962"/>
      <c r="AZ99" s="962"/>
      <c r="BA99" s="962"/>
      <c r="BB99" s="962"/>
      <c r="BC99" s="962"/>
      <c r="BD99" s="962"/>
      <c r="BE99" s="962"/>
      <c r="BF99" s="962"/>
      <c r="BG99" s="962"/>
      <c r="BH99" s="962"/>
      <c r="BI99" s="962"/>
      <c r="BJ99" s="962"/>
      <c r="BK99" s="962"/>
      <c r="BL99" s="962"/>
      <c r="BM99" s="962"/>
      <c r="BN99" s="962"/>
      <c r="BO99" s="962"/>
      <c r="BP99" s="962"/>
      <c r="BQ99" s="962"/>
      <c r="BR99" s="962"/>
      <c r="BS99" s="962"/>
      <c r="BT99" s="962"/>
      <c r="BU99" s="962"/>
      <c r="BV99" s="962"/>
      <c r="BW99" s="962"/>
      <c r="BX99" s="962"/>
      <c r="BY99" s="962"/>
      <c r="BZ99" s="962"/>
      <c r="CA99" s="962"/>
      <c r="CB99" s="962"/>
      <c r="CC99" s="962"/>
      <c r="CD99" s="962"/>
      <c r="CE99" s="962"/>
      <c r="CF99" s="962"/>
      <c r="CG99" s="962"/>
      <c r="CH99" s="962"/>
      <c r="CI99" s="962"/>
      <c r="CJ99" s="962"/>
      <c r="CK99" s="962"/>
      <c r="CL99" s="962"/>
      <c r="CM99" s="962"/>
      <c r="CN99" s="962"/>
      <c r="CO99" s="962"/>
      <c r="CP99" s="962"/>
      <c r="CQ99" s="962"/>
      <c r="CR99" s="962"/>
      <c r="CS99" s="962"/>
      <c r="CT99" s="962"/>
      <c r="CU99" s="962"/>
      <c r="CV99" s="962"/>
      <c r="CW99" s="962"/>
      <c r="CX99" s="962"/>
      <c r="CY99" s="962"/>
      <c r="CZ99" s="962"/>
      <c r="DA99" s="962"/>
      <c r="DB99" s="962"/>
      <c r="DC99" s="962"/>
      <c r="DD99" s="962"/>
      <c r="DE99" s="962"/>
      <c r="DF99" s="962"/>
      <c r="DG99" s="962"/>
      <c r="DH99" s="962"/>
      <c r="DI99" s="962"/>
      <c r="DJ99" s="962"/>
      <c r="DK99" s="962"/>
      <c r="DL99" s="962"/>
      <c r="DM99" s="962"/>
      <c r="DN99" s="962"/>
      <c r="DO99" s="962"/>
      <c r="DP99" s="962"/>
      <c r="DQ99" s="962"/>
      <c r="DR99" s="962"/>
      <c r="DS99" s="962"/>
      <c r="DT99" s="962"/>
      <c r="DU99" s="962"/>
      <c r="DV99" s="962"/>
      <c r="DW99" s="962"/>
      <c r="DX99" s="962"/>
      <c r="DY99" s="962"/>
      <c r="DZ99" s="962"/>
      <c r="EA99" s="962"/>
      <c r="EB99" s="962"/>
      <c r="EC99" s="962"/>
      <c r="ED99" s="962"/>
      <c r="EE99" s="962"/>
      <c r="EF99" s="962"/>
      <c r="EG99" s="962"/>
      <c r="EH99" s="962"/>
      <c r="EI99" s="962"/>
      <c r="EJ99" s="962"/>
      <c r="EK99" s="962"/>
      <c r="EL99" s="962"/>
      <c r="EM99" s="962"/>
      <c r="EN99" s="962"/>
      <c r="EO99" s="962"/>
      <c r="EP99" s="962"/>
      <c r="EQ99" s="962"/>
      <c r="ER99" s="962"/>
      <c r="ES99" s="962"/>
      <c r="ET99" s="962"/>
      <c r="EU99" s="962"/>
      <c r="EV99" s="962"/>
      <c r="EW99" s="962"/>
      <c r="EX99" s="962"/>
      <c r="EY99" s="962"/>
      <c r="EZ99" s="962"/>
      <c r="FA99" s="962"/>
      <c r="FB99" s="962"/>
      <c r="FC99" s="962"/>
      <c r="FD99" s="962"/>
      <c r="FE99" s="962"/>
      <c r="FF99" s="962"/>
      <c r="FG99" s="962"/>
      <c r="FH99" s="962"/>
      <c r="FI99" s="962"/>
      <c r="FJ99" s="962"/>
      <c r="FK99" s="962"/>
      <c r="FL99" s="962"/>
      <c r="FM99" s="962"/>
      <c r="FN99" s="962"/>
      <c r="FO99" s="962"/>
      <c r="FP99" s="962"/>
      <c r="FQ99" s="962"/>
      <c r="FR99" s="962"/>
      <c r="FS99" s="962"/>
      <c r="FT99" s="962"/>
      <c r="FU99" s="962"/>
      <c r="FV99" s="962"/>
      <c r="FW99" s="962"/>
      <c r="FX99" s="962"/>
      <c r="FY99" s="962"/>
      <c r="FZ99" s="962"/>
      <c r="GA99" s="962"/>
      <c r="GB99" s="962"/>
      <c r="GC99" s="962"/>
      <c r="GD99" s="962"/>
      <c r="GE99" s="962"/>
      <c r="GF99" s="962"/>
      <c r="GG99" s="962"/>
      <c r="GH99" s="962"/>
      <c r="GI99" s="962"/>
      <c r="GJ99" s="962"/>
      <c r="GK99" s="962"/>
      <c r="GL99" s="962"/>
      <c r="GM99" s="962"/>
      <c r="GN99" s="962"/>
      <c r="GO99" s="962"/>
      <c r="GP99" s="962"/>
      <c r="GQ99" s="962"/>
      <c r="GR99" s="962"/>
      <c r="GS99" s="962"/>
      <c r="GT99" s="962"/>
      <c r="GU99" s="962"/>
      <c r="GV99" s="962"/>
      <c r="GW99" s="962"/>
      <c r="GX99" s="962"/>
      <c r="GY99" s="962"/>
      <c r="GZ99" s="962"/>
      <c r="HA99" s="962"/>
      <c r="HB99" s="962"/>
      <c r="HC99" s="962"/>
      <c r="HD99" s="962"/>
      <c r="HE99" s="962"/>
      <c r="HF99" s="962"/>
      <c r="HG99" s="962"/>
      <c r="HH99" s="962"/>
      <c r="HI99" s="962"/>
      <c r="HJ99" s="962"/>
      <c r="HK99" s="962"/>
      <c r="HL99" s="962"/>
      <c r="HM99" s="962"/>
      <c r="HN99" s="962"/>
      <c r="HO99" s="962"/>
      <c r="HP99" s="962"/>
      <c r="HQ99" s="962"/>
      <c r="HR99" s="962"/>
      <c r="HS99" s="962"/>
      <c r="HT99" s="962"/>
      <c r="HU99" s="962"/>
      <c r="HV99" s="962"/>
      <c r="HW99" s="962"/>
      <c r="HX99" s="962"/>
      <c r="HY99" s="962"/>
      <c r="HZ99" s="962"/>
      <c r="IA99" s="962"/>
      <c r="IB99" s="962"/>
      <c r="IC99" s="962"/>
      <c r="ID99" s="962"/>
      <c r="IE99" s="962"/>
      <c r="IF99" s="962"/>
      <c r="IG99" s="962"/>
      <c r="IH99" s="962"/>
      <c r="II99" s="962"/>
      <c r="IJ99" s="962"/>
      <c r="IK99" s="962"/>
      <c r="IL99" s="962"/>
      <c r="IM99" s="962"/>
      <c r="IN99" s="962"/>
      <c r="IO99" s="962"/>
      <c r="IP99" s="962"/>
      <c r="IQ99" s="962"/>
      <c r="IR99" s="962"/>
      <c r="IS99" s="962"/>
      <c r="IT99" s="962"/>
      <c r="IU99" s="962"/>
      <c r="IV99" s="962"/>
    </row>
    <row r="100" spans="1:256" s="1041" customFormat="1" ht="15" customHeight="1">
      <c r="A100" s="958"/>
      <c r="B100" s="958"/>
      <c r="C100" s="958"/>
      <c r="D100" s="1006"/>
      <c r="E100" s="1006"/>
      <c r="F100" s="1006"/>
      <c r="G100" s="975"/>
      <c r="H100" s="975"/>
      <c r="I100" s="962"/>
      <c r="J100" s="964"/>
      <c r="K100" s="962"/>
      <c r="L100" s="962"/>
      <c r="M100" s="964"/>
      <c r="N100" s="962"/>
      <c r="O100" s="962"/>
      <c r="P100" s="962"/>
      <c r="Q100" s="962"/>
      <c r="R100" s="962"/>
      <c r="S100" s="962"/>
      <c r="T100" s="962"/>
      <c r="U100" s="962"/>
      <c r="V100" s="962"/>
      <c r="W100" s="962"/>
      <c r="X100" s="962"/>
      <c r="Y100" s="962"/>
      <c r="Z100" s="962"/>
      <c r="AA100" s="962"/>
      <c r="AB100" s="962"/>
      <c r="AC100" s="962"/>
      <c r="AD100" s="962"/>
      <c r="AE100" s="962"/>
      <c r="AF100" s="962"/>
      <c r="AG100" s="962"/>
      <c r="AH100" s="962"/>
      <c r="AI100" s="962"/>
      <c r="AJ100" s="962"/>
      <c r="AK100" s="962"/>
      <c r="AL100" s="962"/>
      <c r="AM100" s="962"/>
      <c r="AN100" s="962"/>
      <c r="AO100" s="962"/>
      <c r="AP100" s="962"/>
      <c r="AQ100" s="962"/>
      <c r="AR100" s="962"/>
      <c r="AS100" s="962"/>
      <c r="AT100" s="962"/>
      <c r="AU100" s="962"/>
      <c r="AV100" s="962"/>
      <c r="AW100" s="962"/>
      <c r="AX100" s="962"/>
      <c r="AY100" s="962"/>
      <c r="AZ100" s="962"/>
      <c r="BA100" s="962"/>
      <c r="BB100" s="962"/>
      <c r="BC100" s="962"/>
      <c r="BD100" s="962"/>
      <c r="BE100" s="962"/>
      <c r="BF100" s="962"/>
      <c r="BG100" s="962"/>
      <c r="BH100" s="962"/>
      <c r="BI100" s="962"/>
      <c r="BJ100" s="962"/>
      <c r="BK100" s="962"/>
      <c r="BL100" s="962"/>
      <c r="BM100" s="962"/>
      <c r="BN100" s="962"/>
      <c r="BO100" s="962"/>
      <c r="BP100" s="962"/>
      <c r="BQ100" s="962"/>
      <c r="BR100" s="962"/>
      <c r="BS100" s="962"/>
      <c r="BT100" s="962"/>
      <c r="BU100" s="962"/>
      <c r="BV100" s="962"/>
      <c r="BW100" s="962"/>
      <c r="BX100" s="962"/>
      <c r="BY100" s="962"/>
      <c r="BZ100" s="962"/>
      <c r="CA100" s="962"/>
      <c r="CB100" s="962"/>
      <c r="CC100" s="962"/>
      <c r="CD100" s="962"/>
      <c r="CE100" s="962"/>
      <c r="CF100" s="962"/>
      <c r="CG100" s="962"/>
      <c r="CH100" s="962"/>
      <c r="CI100" s="962"/>
      <c r="CJ100" s="962"/>
      <c r="CK100" s="962"/>
      <c r="CL100" s="962"/>
      <c r="CM100" s="962"/>
      <c r="CN100" s="962"/>
      <c r="CO100" s="962"/>
      <c r="CP100" s="962"/>
      <c r="CQ100" s="962"/>
      <c r="CR100" s="962"/>
      <c r="CS100" s="962"/>
      <c r="CT100" s="962"/>
      <c r="CU100" s="962"/>
      <c r="CV100" s="962"/>
      <c r="CW100" s="962"/>
      <c r="CX100" s="962"/>
      <c r="CY100" s="962"/>
      <c r="CZ100" s="962"/>
      <c r="DA100" s="962"/>
      <c r="DB100" s="962"/>
      <c r="DC100" s="962"/>
      <c r="DD100" s="962"/>
      <c r="DE100" s="962"/>
      <c r="DF100" s="962"/>
      <c r="DG100" s="962"/>
      <c r="DH100" s="962"/>
      <c r="DI100" s="962"/>
      <c r="DJ100" s="962"/>
      <c r="DK100" s="962"/>
      <c r="DL100" s="962"/>
      <c r="DM100" s="962"/>
      <c r="DN100" s="962"/>
      <c r="DO100" s="962"/>
      <c r="DP100" s="962"/>
      <c r="DQ100" s="962"/>
      <c r="DR100" s="962"/>
      <c r="DS100" s="962"/>
      <c r="DT100" s="962"/>
      <c r="DU100" s="962"/>
      <c r="DV100" s="962"/>
      <c r="DW100" s="962"/>
      <c r="DX100" s="962"/>
      <c r="DY100" s="962"/>
      <c r="DZ100" s="962"/>
      <c r="EA100" s="962"/>
      <c r="EB100" s="962"/>
      <c r="EC100" s="962"/>
      <c r="ED100" s="962"/>
      <c r="EE100" s="962"/>
      <c r="EF100" s="962"/>
      <c r="EG100" s="962"/>
      <c r="EH100" s="962"/>
      <c r="EI100" s="962"/>
      <c r="EJ100" s="962"/>
      <c r="EK100" s="962"/>
      <c r="EL100" s="962"/>
      <c r="EM100" s="962"/>
      <c r="EN100" s="962"/>
      <c r="EO100" s="962"/>
      <c r="EP100" s="962"/>
      <c r="EQ100" s="962"/>
      <c r="ER100" s="962"/>
      <c r="ES100" s="962"/>
      <c r="ET100" s="962"/>
      <c r="EU100" s="962"/>
      <c r="EV100" s="962"/>
      <c r="EW100" s="962"/>
      <c r="EX100" s="962"/>
      <c r="EY100" s="962"/>
      <c r="EZ100" s="962"/>
      <c r="FA100" s="962"/>
      <c r="FB100" s="962"/>
      <c r="FC100" s="962"/>
      <c r="FD100" s="962"/>
      <c r="FE100" s="962"/>
      <c r="FF100" s="962"/>
      <c r="FG100" s="962"/>
      <c r="FH100" s="962"/>
      <c r="FI100" s="962"/>
      <c r="FJ100" s="962"/>
      <c r="FK100" s="962"/>
      <c r="FL100" s="962"/>
      <c r="FM100" s="962"/>
      <c r="FN100" s="962"/>
      <c r="FO100" s="962"/>
      <c r="FP100" s="962"/>
      <c r="FQ100" s="962"/>
      <c r="FR100" s="962"/>
      <c r="FS100" s="962"/>
      <c r="FT100" s="962"/>
      <c r="FU100" s="962"/>
      <c r="FV100" s="962"/>
      <c r="FW100" s="962"/>
      <c r="FX100" s="962"/>
      <c r="FY100" s="962"/>
      <c r="FZ100" s="962"/>
      <c r="GA100" s="962"/>
      <c r="GB100" s="962"/>
      <c r="GC100" s="962"/>
      <c r="GD100" s="962"/>
      <c r="GE100" s="962"/>
      <c r="GF100" s="962"/>
      <c r="GG100" s="962"/>
      <c r="GH100" s="962"/>
      <c r="GI100" s="962"/>
      <c r="GJ100" s="962"/>
      <c r="GK100" s="962"/>
      <c r="GL100" s="962"/>
      <c r="GM100" s="962"/>
      <c r="GN100" s="962"/>
      <c r="GO100" s="962"/>
      <c r="GP100" s="962"/>
      <c r="GQ100" s="962"/>
      <c r="GR100" s="962"/>
      <c r="GS100" s="962"/>
      <c r="GT100" s="962"/>
      <c r="GU100" s="962"/>
      <c r="GV100" s="962"/>
      <c r="GW100" s="962"/>
      <c r="GX100" s="962"/>
      <c r="GY100" s="962"/>
      <c r="GZ100" s="962"/>
      <c r="HA100" s="962"/>
      <c r="HB100" s="962"/>
      <c r="HC100" s="962"/>
      <c r="HD100" s="962"/>
      <c r="HE100" s="962"/>
      <c r="HF100" s="962"/>
      <c r="HG100" s="962"/>
      <c r="HH100" s="962"/>
      <c r="HI100" s="962"/>
      <c r="HJ100" s="962"/>
      <c r="HK100" s="962"/>
      <c r="HL100" s="962"/>
      <c r="HM100" s="962"/>
      <c r="HN100" s="962"/>
      <c r="HO100" s="962"/>
      <c r="HP100" s="962"/>
      <c r="HQ100" s="962"/>
      <c r="HR100" s="962"/>
      <c r="HS100" s="962"/>
      <c r="HT100" s="962"/>
      <c r="HU100" s="962"/>
      <c r="HV100" s="962"/>
      <c r="HW100" s="962"/>
      <c r="HX100" s="962"/>
      <c r="HY100" s="962"/>
      <c r="HZ100" s="962"/>
      <c r="IA100" s="962"/>
      <c r="IB100" s="962"/>
      <c r="IC100" s="962"/>
      <c r="ID100" s="962"/>
      <c r="IE100" s="962"/>
      <c r="IF100" s="962"/>
      <c r="IG100" s="962"/>
      <c r="IH100" s="962"/>
      <c r="II100" s="962"/>
      <c r="IJ100" s="962"/>
      <c r="IK100" s="962"/>
      <c r="IL100" s="962"/>
      <c r="IM100" s="962"/>
      <c r="IN100" s="962"/>
      <c r="IO100" s="962"/>
      <c r="IP100" s="962"/>
      <c r="IQ100" s="962"/>
      <c r="IR100" s="962"/>
      <c r="IS100" s="962"/>
      <c r="IT100" s="962"/>
      <c r="IU100" s="962"/>
      <c r="IV100" s="962"/>
    </row>
    <row r="101" spans="1:256" s="1041" customFormat="1" ht="15" customHeight="1">
      <c r="A101" s="958"/>
      <c r="B101" s="958"/>
      <c r="C101" s="958"/>
      <c r="D101" s="1006"/>
      <c r="E101" s="1006"/>
      <c r="F101" s="1006"/>
      <c r="G101" s="975"/>
      <c r="H101" s="975"/>
      <c r="I101" s="962"/>
      <c r="J101" s="964"/>
      <c r="K101" s="962"/>
      <c r="L101" s="962"/>
      <c r="M101" s="964"/>
      <c r="N101" s="962"/>
      <c r="O101" s="962"/>
      <c r="P101" s="962"/>
      <c r="Q101" s="962"/>
      <c r="R101" s="962"/>
      <c r="S101" s="962"/>
      <c r="T101" s="962"/>
      <c r="U101" s="962"/>
      <c r="V101" s="962"/>
      <c r="W101" s="962"/>
      <c r="X101" s="962"/>
      <c r="Y101" s="962"/>
      <c r="Z101" s="962"/>
      <c r="AA101" s="962"/>
      <c r="AB101" s="962"/>
      <c r="AC101" s="962"/>
      <c r="AD101" s="962"/>
      <c r="AE101" s="962"/>
      <c r="AF101" s="962"/>
      <c r="AG101" s="962"/>
      <c r="AH101" s="962"/>
      <c r="AI101" s="962"/>
      <c r="AJ101" s="962"/>
      <c r="AK101" s="962"/>
      <c r="AL101" s="962"/>
      <c r="AM101" s="962"/>
      <c r="AN101" s="962"/>
      <c r="AO101" s="962"/>
      <c r="AP101" s="962"/>
      <c r="AQ101" s="962"/>
      <c r="AR101" s="962"/>
      <c r="AS101" s="962"/>
      <c r="AT101" s="962"/>
      <c r="AU101" s="962"/>
      <c r="AV101" s="962"/>
      <c r="AW101" s="962"/>
      <c r="AX101" s="962"/>
      <c r="AY101" s="962"/>
      <c r="AZ101" s="962"/>
      <c r="BA101" s="962"/>
      <c r="BB101" s="962"/>
      <c r="BC101" s="962"/>
      <c r="BD101" s="962"/>
      <c r="BE101" s="962"/>
      <c r="BF101" s="962"/>
      <c r="BG101" s="962"/>
      <c r="BH101" s="962"/>
      <c r="BI101" s="962"/>
      <c r="BJ101" s="962"/>
      <c r="BK101" s="962"/>
      <c r="BL101" s="962"/>
      <c r="BM101" s="962"/>
      <c r="BN101" s="962"/>
      <c r="BO101" s="962"/>
      <c r="BP101" s="962"/>
      <c r="BQ101" s="962"/>
      <c r="BR101" s="962"/>
      <c r="BS101" s="962"/>
      <c r="BT101" s="962"/>
      <c r="BU101" s="962"/>
      <c r="BV101" s="962"/>
      <c r="BW101" s="962"/>
      <c r="BX101" s="962"/>
      <c r="BY101" s="962"/>
      <c r="BZ101" s="962"/>
      <c r="CA101" s="962"/>
      <c r="CB101" s="962"/>
      <c r="CC101" s="962"/>
      <c r="CD101" s="962"/>
      <c r="CE101" s="962"/>
      <c r="CF101" s="962"/>
      <c r="CG101" s="962"/>
      <c r="CH101" s="962"/>
      <c r="CI101" s="962"/>
      <c r="CJ101" s="962"/>
      <c r="CK101" s="962"/>
      <c r="CL101" s="962"/>
      <c r="CM101" s="962"/>
      <c r="CN101" s="962"/>
      <c r="CO101" s="962"/>
      <c r="CP101" s="962"/>
      <c r="CQ101" s="962"/>
      <c r="CR101" s="962"/>
      <c r="CS101" s="962"/>
      <c r="CT101" s="962"/>
      <c r="CU101" s="962"/>
      <c r="CV101" s="962"/>
      <c r="CW101" s="962"/>
      <c r="CX101" s="962"/>
      <c r="CY101" s="962"/>
      <c r="CZ101" s="962"/>
      <c r="DA101" s="962"/>
      <c r="DB101" s="962"/>
      <c r="DC101" s="962"/>
      <c r="DD101" s="962"/>
      <c r="DE101" s="962"/>
      <c r="DF101" s="962"/>
      <c r="DG101" s="962"/>
      <c r="DH101" s="962"/>
      <c r="DI101" s="962"/>
      <c r="DJ101" s="962"/>
      <c r="DK101" s="962"/>
      <c r="DL101" s="962"/>
      <c r="DM101" s="962"/>
      <c r="DN101" s="962"/>
      <c r="DO101" s="962"/>
      <c r="DP101" s="962"/>
      <c r="DQ101" s="962"/>
      <c r="DR101" s="962"/>
      <c r="DS101" s="962"/>
      <c r="DT101" s="962"/>
      <c r="DU101" s="962"/>
      <c r="DV101" s="962"/>
      <c r="DW101" s="962"/>
      <c r="DX101" s="962"/>
      <c r="DY101" s="962"/>
      <c r="DZ101" s="962"/>
      <c r="EA101" s="962"/>
      <c r="EB101" s="962"/>
      <c r="EC101" s="962"/>
      <c r="ED101" s="962"/>
      <c r="EE101" s="962"/>
      <c r="EF101" s="962"/>
      <c r="EG101" s="962"/>
      <c r="EH101" s="962"/>
      <c r="EI101" s="962"/>
      <c r="EJ101" s="962"/>
      <c r="EK101" s="962"/>
      <c r="EL101" s="962"/>
      <c r="EM101" s="962"/>
      <c r="EN101" s="962"/>
      <c r="EO101" s="962"/>
      <c r="EP101" s="962"/>
      <c r="EQ101" s="962"/>
      <c r="ER101" s="962"/>
      <c r="ES101" s="962"/>
      <c r="ET101" s="962"/>
      <c r="EU101" s="962"/>
      <c r="EV101" s="962"/>
      <c r="EW101" s="962"/>
      <c r="EX101" s="962"/>
      <c r="EY101" s="962"/>
      <c r="EZ101" s="962"/>
      <c r="FA101" s="962"/>
      <c r="FB101" s="962"/>
      <c r="FC101" s="962"/>
      <c r="FD101" s="962"/>
      <c r="FE101" s="962"/>
      <c r="FF101" s="962"/>
      <c r="FG101" s="962"/>
      <c r="FH101" s="962"/>
      <c r="FI101" s="962"/>
      <c r="FJ101" s="962"/>
      <c r="FK101" s="962"/>
      <c r="FL101" s="962"/>
      <c r="FM101" s="962"/>
      <c r="FN101" s="962"/>
      <c r="FO101" s="962"/>
      <c r="FP101" s="962"/>
      <c r="FQ101" s="962"/>
      <c r="FR101" s="962"/>
      <c r="FS101" s="962"/>
      <c r="FT101" s="962"/>
      <c r="FU101" s="962"/>
      <c r="FV101" s="962"/>
      <c r="FW101" s="962"/>
      <c r="FX101" s="962"/>
      <c r="FY101" s="962"/>
      <c r="FZ101" s="962"/>
      <c r="GA101" s="962"/>
      <c r="GB101" s="962"/>
      <c r="GC101" s="962"/>
      <c r="GD101" s="962"/>
      <c r="GE101" s="962"/>
      <c r="GF101" s="962"/>
      <c r="GG101" s="962"/>
      <c r="GH101" s="962"/>
      <c r="GI101" s="962"/>
      <c r="GJ101" s="962"/>
      <c r="GK101" s="962"/>
      <c r="GL101" s="962"/>
      <c r="GM101" s="962"/>
      <c r="GN101" s="962"/>
      <c r="GO101" s="962"/>
      <c r="GP101" s="962"/>
      <c r="GQ101" s="962"/>
      <c r="GR101" s="962"/>
      <c r="GS101" s="962"/>
      <c r="GT101" s="962"/>
      <c r="GU101" s="962"/>
      <c r="GV101" s="962"/>
      <c r="GW101" s="962"/>
      <c r="GX101" s="962"/>
      <c r="GY101" s="962"/>
      <c r="GZ101" s="962"/>
      <c r="HA101" s="962"/>
      <c r="HB101" s="962"/>
      <c r="HC101" s="962"/>
      <c r="HD101" s="962"/>
      <c r="HE101" s="962"/>
      <c r="HF101" s="962"/>
      <c r="HG101" s="962"/>
      <c r="HH101" s="962"/>
      <c r="HI101" s="962"/>
      <c r="HJ101" s="962"/>
      <c r="HK101" s="962"/>
      <c r="HL101" s="962"/>
      <c r="HM101" s="962"/>
      <c r="HN101" s="962"/>
      <c r="HO101" s="962"/>
      <c r="HP101" s="962"/>
      <c r="HQ101" s="962"/>
      <c r="HR101" s="962"/>
      <c r="HS101" s="962"/>
      <c r="HT101" s="962"/>
      <c r="HU101" s="962"/>
      <c r="HV101" s="962"/>
      <c r="HW101" s="962"/>
      <c r="HX101" s="962"/>
      <c r="HY101" s="962"/>
      <c r="HZ101" s="962"/>
      <c r="IA101" s="962"/>
      <c r="IB101" s="962"/>
      <c r="IC101" s="962"/>
      <c r="ID101" s="962"/>
      <c r="IE101" s="962"/>
      <c r="IF101" s="962"/>
      <c r="IG101" s="962"/>
      <c r="IH101" s="962"/>
      <c r="II101" s="962"/>
      <c r="IJ101" s="962"/>
      <c r="IK101" s="962"/>
      <c r="IL101" s="962"/>
      <c r="IM101" s="962"/>
      <c r="IN101" s="962"/>
      <c r="IO101" s="962"/>
      <c r="IP101" s="962"/>
      <c r="IQ101" s="962"/>
      <c r="IR101" s="962"/>
      <c r="IS101" s="962"/>
      <c r="IT101" s="962"/>
      <c r="IU101" s="962"/>
      <c r="IV101" s="962"/>
    </row>
    <row r="102" spans="1:256" s="1041" customFormat="1" ht="15" customHeight="1">
      <c r="A102" s="958"/>
      <c r="B102" s="958"/>
      <c r="C102" s="958"/>
      <c r="D102" s="1006"/>
      <c r="E102" s="1006"/>
      <c r="F102" s="1006"/>
      <c r="G102" s="975"/>
      <c r="H102" s="975"/>
      <c r="I102" s="962"/>
      <c r="J102" s="964"/>
      <c r="K102" s="962"/>
      <c r="L102" s="962"/>
      <c r="M102" s="964"/>
      <c r="N102" s="962"/>
      <c r="O102" s="962"/>
      <c r="P102" s="962"/>
      <c r="Q102" s="962"/>
      <c r="R102" s="962"/>
      <c r="S102" s="962"/>
      <c r="T102" s="962"/>
      <c r="U102" s="962"/>
      <c r="V102" s="962"/>
      <c r="W102" s="962"/>
      <c r="X102" s="962"/>
      <c r="Y102" s="962"/>
      <c r="Z102" s="962"/>
      <c r="AA102" s="962"/>
      <c r="AB102" s="962"/>
      <c r="AC102" s="962"/>
      <c r="AD102" s="962"/>
      <c r="AE102" s="962"/>
      <c r="AF102" s="962"/>
      <c r="AG102" s="962"/>
      <c r="AH102" s="962"/>
      <c r="AI102" s="962"/>
      <c r="AJ102" s="962"/>
      <c r="AK102" s="962"/>
      <c r="AL102" s="962"/>
      <c r="AM102" s="962"/>
      <c r="AN102" s="962"/>
      <c r="AO102" s="962"/>
      <c r="AP102" s="962"/>
      <c r="AQ102" s="962"/>
      <c r="AR102" s="962"/>
      <c r="AS102" s="962"/>
      <c r="AT102" s="962"/>
      <c r="AU102" s="962"/>
      <c r="AV102" s="962"/>
      <c r="AW102" s="962"/>
      <c r="AX102" s="962"/>
      <c r="AY102" s="962"/>
      <c r="AZ102" s="962"/>
      <c r="BA102" s="962"/>
      <c r="BB102" s="962"/>
      <c r="BC102" s="962"/>
      <c r="BD102" s="962"/>
      <c r="BE102" s="962"/>
      <c r="BF102" s="962"/>
      <c r="BG102" s="962"/>
      <c r="BH102" s="962"/>
      <c r="BI102" s="962"/>
      <c r="BJ102" s="962"/>
      <c r="BK102" s="962"/>
      <c r="BL102" s="962"/>
      <c r="BM102" s="962"/>
      <c r="BN102" s="962"/>
      <c r="BO102" s="962"/>
      <c r="BP102" s="962"/>
      <c r="BQ102" s="962"/>
      <c r="BR102" s="962"/>
      <c r="BS102" s="962"/>
      <c r="BT102" s="962"/>
      <c r="BU102" s="962"/>
      <c r="BV102" s="962"/>
      <c r="BW102" s="962"/>
      <c r="BX102" s="962"/>
      <c r="BY102" s="962"/>
      <c r="BZ102" s="962"/>
      <c r="CA102" s="962"/>
      <c r="CB102" s="962"/>
      <c r="CC102" s="962"/>
      <c r="CD102" s="962"/>
      <c r="CE102" s="962"/>
      <c r="CF102" s="962"/>
      <c r="CG102" s="962"/>
      <c r="CH102" s="962"/>
      <c r="CI102" s="962"/>
      <c r="CJ102" s="962"/>
      <c r="CK102" s="962"/>
      <c r="CL102" s="962"/>
      <c r="CM102" s="962"/>
      <c r="CN102" s="962"/>
      <c r="CO102" s="962"/>
      <c r="CP102" s="962"/>
      <c r="CQ102" s="962"/>
      <c r="CR102" s="962"/>
      <c r="CS102" s="962"/>
      <c r="CT102" s="962"/>
      <c r="CU102" s="962"/>
      <c r="CV102" s="962"/>
      <c r="CW102" s="962"/>
      <c r="CX102" s="962"/>
      <c r="CY102" s="962"/>
      <c r="CZ102" s="962"/>
      <c r="DA102" s="962"/>
      <c r="DB102" s="962"/>
      <c r="DC102" s="962"/>
      <c r="DD102" s="962"/>
      <c r="DE102" s="962"/>
      <c r="DF102" s="962"/>
      <c r="DG102" s="962"/>
      <c r="DH102" s="962"/>
      <c r="DI102" s="962"/>
      <c r="DJ102" s="962"/>
      <c r="DK102" s="962"/>
      <c r="DL102" s="962"/>
      <c r="DM102" s="962"/>
      <c r="DN102" s="962"/>
      <c r="DO102" s="962"/>
      <c r="DP102" s="962"/>
      <c r="DQ102" s="962"/>
      <c r="DR102" s="962"/>
      <c r="DS102" s="962"/>
      <c r="DT102" s="962"/>
      <c r="DU102" s="962"/>
      <c r="DV102" s="962"/>
      <c r="DW102" s="962"/>
      <c r="DX102" s="962"/>
      <c r="DY102" s="962"/>
      <c r="DZ102" s="962"/>
      <c r="EA102" s="962"/>
      <c r="EB102" s="962"/>
      <c r="EC102" s="962"/>
      <c r="ED102" s="962"/>
      <c r="EE102" s="962"/>
      <c r="EF102" s="962"/>
      <c r="EG102" s="962"/>
      <c r="EH102" s="962"/>
      <c r="EI102" s="962"/>
      <c r="EJ102" s="962"/>
      <c r="EK102" s="962"/>
      <c r="EL102" s="962"/>
      <c r="EM102" s="962"/>
      <c r="EN102" s="962"/>
      <c r="EO102" s="962"/>
      <c r="EP102" s="962"/>
      <c r="EQ102" s="962"/>
      <c r="ER102" s="962"/>
      <c r="ES102" s="962"/>
      <c r="ET102" s="962"/>
      <c r="EU102" s="962"/>
      <c r="EV102" s="962"/>
      <c r="EW102" s="962"/>
      <c r="EX102" s="962"/>
      <c r="EY102" s="962"/>
      <c r="EZ102" s="962"/>
      <c r="FA102" s="962"/>
      <c r="FB102" s="962"/>
      <c r="FC102" s="962"/>
      <c r="FD102" s="962"/>
      <c r="FE102" s="962"/>
      <c r="FF102" s="962"/>
      <c r="FG102" s="962"/>
      <c r="FH102" s="962"/>
      <c r="FI102" s="962"/>
      <c r="FJ102" s="962"/>
      <c r="FK102" s="962"/>
      <c r="FL102" s="962"/>
      <c r="FM102" s="962"/>
      <c r="FN102" s="962"/>
      <c r="FO102" s="962"/>
      <c r="FP102" s="962"/>
      <c r="FQ102" s="962"/>
      <c r="FR102" s="962"/>
      <c r="FS102" s="962"/>
      <c r="FT102" s="962"/>
      <c r="FU102" s="962"/>
      <c r="FV102" s="962"/>
      <c r="FW102" s="962"/>
      <c r="FX102" s="962"/>
      <c r="FY102" s="962"/>
      <c r="FZ102" s="962"/>
      <c r="GA102" s="962"/>
      <c r="GB102" s="962"/>
      <c r="GC102" s="962"/>
      <c r="GD102" s="962"/>
      <c r="GE102" s="962"/>
      <c r="GF102" s="962"/>
      <c r="GG102" s="962"/>
      <c r="GH102" s="962"/>
      <c r="GI102" s="962"/>
      <c r="GJ102" s="962"/>
      <c r="GK102" s="962"/>
      <c r="GL102" s="962"/>
      <c r="GM102" s="962"/>
      <c r="GN102" s="962"/>
      <c r="GO102" s="962"/>
      <c r="GP102" s="962"/>
      <c r="GQ102" s="962"/>
      <c r="GR102" s="962"/>
      <c r="GS102" s="962"/>
      <c r="GT102" s="962"/>
      <c r="GU102" s="962"/>
      <c r="GV102" s="962"/>
      <c r="GW102" s="962"/>
      <c r="GX102" s="962"/>
      <c r="GY102" s="962"/>
      <c r="GZ102" s="962"/>
      <c r="HA102" s="962"/>
      <c r="HB102" s="962"/>
      <c r="HC102" s="962"/>
      <c r="HD102" s="962"/>
      <c r="HE102" s="962"/>
      <c r="HF102" s="962"/>
      <c r="HG102" s="962"/>
      <c r="HH102" s="962"/>
      <c r="HI102" s="962"/>
      <c r="HJ102" s="962"/>
      <c r="HK102" s="962"/>
      <c r="HL102" s="962"/>
      <c r="HM102" s="962"/>
      <c r="HN102" s="962"/>
      <c r="HO102" s="962"/>
      <c r="HP102" s="962"/>
      <c r="HQ102" s="962"/>
      <c r="HR102" s="962"/>
      <c r="HS102" s="962"/>
      <c r="HT102" s="962"/>
      <c r="HU102" s="962"/>
      <c r="HV102" s="962"/>
      <c r="HW102" s="962"/>
      <c r="HX102" s="962"/>
      <c r="HY102" s="962"/>
      <c r="HZ102" s="962"/>
      <c r="IA102" s="962"/>
      <c r="IB102" s="962"/>
      <c r="IC102" s="962"/>
      <c r="ID102" s="962"/>
      <c r="IE102" s="962"/>
      <c r="IF102" s="962"/>
      <c r="IG102" s="962"/>
      <c r="IH102" s="962"/>
      <c r="II102" s="962"/>
      <c r="IJ102" s="962"/>
      <c r="IK102" s="962"/>
      <c r="IL102" s="962"/>
      <c r="IM102" s="962"/>
      <c r="IN102" s="962"/>
      <c r="IO102" s="962"/>
      <c r="IP102" s="962"/>
      <c r="IQ102" s="962"/>
      <c r="IR102" s="962"/>
      <c r="IS102" s="962"/>
      <c r="IT102" s="962"/>
      <c r="IU102" s="962"/>
      <c r="IV102" s="962"/>
    </row>
    <row r="103" spans="1:256" s="1041" customFormat="1" ht="15" customHeight="1">
      <c r="A103" s="958"/>
      <c r="B103" s="958"/>
      <c r="C103" s="958"/>
      <c r="D103" s="1006"/>
      <c r="E103" s="1006"/>
      <c r="F103" s="1006"/>
      <c r="G103" s="975"/>
      <c r="H103" s="975"/>
      <c r="I103" s="962"/>
      <c r="J103" s="964"/>
      <c r="K103" s="962"/>
      <c r="L103" s="962"/>
      <c r="M103" s="964"/>
      <c r="N103" s="962"/>
      <c r="O103" s="962"/>
      <c r="P103" s="962"/>
      <c r="Q103" s="962"/>
      <c r="R103" s="962"/>
      <c r="S103" s="962"/>
      <c r="T103" s="962"/>
      <c r="U103" s="962"/>
      <c r="V103" s="962"/>
      <c r="W103" s="962"/>
      <c r="X103" s="962"/>
      <c r="Y103" s="962"/>
      <c r="Z103" s="962"/>
      <c r="AA103" s="962"/>
      <c r="AB103" s="962"/>
      <c r="AC103" s="962"/>
      <c r="AD103" s="962"/>
      <c r="AE103" s="962"/>
      <c r="AF103" s="962"/>
      <c r="AG103" s="962"/>
      <c r="AH103" s="962"/>
      <c r="AI103" s="962"/>
      <c r="AJ103" s="962"/>
      <c r="AK103" s="962"/>
      <c r="AL103" s="962"/>
      <c r="AM103" s="962"/>
      <c r="AN103" s="962"/>
      <c r="AO103" s="962"/>
      <c r="AP103" s="962"/>
      <c r="AQ103" s="962"/>
      <c r="AR103" s="962"/>
      <c r="AS103" s="962"/>
      <c r="AT103" s="962"/>
      <c r="AU103" s="962"/>
      <c r="AV103" s="962"/>
      <c r="AW103" s="962"/>
      <c r="AX103" s="962"/>
      <c r="AY103" s="962"/>
      <c r="AZ103" s="962"/>
      <c r="BA103" s="962"/>
      <c r="BB103" s="962"/>
      <c r="BC103" s="962"/>
      <c r="BD103" s="962"/>
      <c r="BE103" s="962"/>
      <c r="BF103" s="962"/>
      <c r="BG103" s="962"/>
      <c r="BH103" s="962"/>
      <c r="BI103" s="962"/>
      <c r="BJ103" s="962"/>
      <c r="BK103" s="962"/>
      <c r="BL103" s="962"/>
      <c r="BM103" s="962"/>
      <c r="BN103" s="962"/>
      <c r="BO103" s="962"/>
      <c r="BP103" s="962"/>
      <c r="BQ103" s="962"/>
      <c r="BR103" s="962"/>
      <c r="BS103" s="962"/>
      <c r="BT103" s="962"/>
      <c r="BU103" s="962"/>
      <c r="BV103" s="962"/>
      <c r="BW103" s="962"/>
      <c r="BX103" s="962"/>
      <c r="BY103" s="962"/>
      <c r="BZ103" s="962"/>
      <c r="CA103" s="962"/>
      <c r="CB103" s="962"/>
      <c r="CC103" s="962"/>
      <c r="CD103" s="962"/>
      <c r="CE103" s="962"/>
      <c r="CF103" s="962"/>
      <c r="CG103" s="962"/>
      <c r="CH103" s="962"/>
      <c r="CI103" s="962"/>
      <c r="CJ103" s="962"/>
      <c r="CK103" s="962"/>
      <c r="CL103" s="962"/>
      <c r="CM103" s="962"/>
      <c r="CN103" s="962"/>
      <c r="CO103" s="962"/>
      <c r="CP103" s="962"/>
      <c r="CQ103" s="962"/>
      <c r="CR103" s="962"/>
      <c r="CS103" s="962"/>
      <c r="CT103" s="962"/>
      <c r="CU103" s="962"/>
      <c r="CV103" s="962"/>
      <c r="CW103" s="962"/>
      <c r="CX103" s="962"/>
      <c r="CY103" s="962"/>
      <c r="CZ103" s="962"/>
      <c r="DA103" s="962"/>
      <c r="DB103" s="962"/>
      <c r="DC103" s="962"/>
      <c r="DD103" s="962"/>
      <c r="DE103" s="962"/>
      <c r="DF103" s="962"/>
      <c r="DG103" s="962"/>
      <c r="DH103" s="962"/>
      <c r="DI103" s="962"/>
      <c r="DJ103" s="962"/>
      <c r="DK103" s="962"/>
      <c r="DL103" s="962"/>
      <c r="DM103" s="962"/>
      <c r="DN103" s="962"/>
      <c r="DO103" s="962"/>
      <c r="DP103" s="962"/>
      <c r="DQ103" s="962"/>
      <c r="DR103" s="962"/>
      <c r="DS103" s="962"/>
      <c r="DT103" s="962"/>
      <c r="DU103" s="962"/>
      <c r="DV103" s="962"/>
      <c r="DW103" s="962"/>
      <c r="DX103" s="962"/>
      <c r="DY103" s="962"/>
      <c r="DZ103" s="962"/>
      <c r="EA103" s="962"/>
      <c r="EB103" s="962"/>
      <c r="EC103" s="962"/>
      <c r="ED103" s="962"/>
      <c r="EE103" s="962"/>
      <c r="EF103" s="962"/>
      <c r="EG103" s="962"/>
      <c r="EH103" s="962"/>
      <c r="EI103" s="962"/>
      <c r="EJ103" s="962"/>
      <c r="EK103" s="962"/>
      <c r="EL103" s="962"/>
      <c r="EM103" s="962"/>
      <c r="EN103" s="962"/>
      <c r="EO103" s="962"/>
      <c r="EP103" s="962"/>
      <c r="EQ103" s="962"/>
      <c r="ER103" s="962"/>
      <c r="ES103" s="962"/>
      <c r="ET103" s="962"/>
      <c r="EU103" s="962"/>
      <c r="EV103" s="962"/>
      <c r="EW103" s="962"/>
      <c r="EX103" s="962"/>
      <c r="EY103" s="962"/>
      <c r="EZ103" s="962"/>
      <c r="FA103" s="962"/>
      <c r="FB103" s="962"/>
      <c r="FC103" s="962"/>
      <c r="FD103" s="962"/>
      <c r="FE103" s="962"/>
      <c r="FF103" s="962"/>
      <c r="FG103" s="962"/>
      <c r="FH103" s="962"/>
      <c r="FI103" s="962"/>
      <c r="FJ103" s="962"/>
      <c r="FK103" s="962"/>
      <c r="FL103" s="962"/>
      <c r="FM103" s="962"/>
      <c r="FN103" s="962"/>
      <c r="FO103" s="962"/>
      <c r="FP103" s="962"/>
      <c r="FQ103" s="962"/>
      <c r="FR103" s="962"/>
      <c r="FS103" s="962"/>
      <c r="FT103" s="962"/>
      <c r="FU103" s="962"/>
      <c r="FV103" s="962"/>
      <c r="FW103" s="962"/>
      <c r="FX103" s="962"/>
      <c r="FY103" s="962"/>
      <c r="FZ103" s="962"/>
      <c r="GA103" s="962"/>
      <c r="GB103" s="962"/>
      <c r="GC103" s="962"/>
      <c r="GD103" s="962"/>
      <c r="GE103" s="962"/>
      <c r="GF103" s="962"/>
      <c r="GG103" s="962"/>
      <c r="GH103" s="962"/>
      <c r="GI103" s="962"/>
      <c r="GJ103" s="962"/>
      <c r="GK103" s="962"/>
      <c r="GL103" s="962"/>
      <c r="GM103" s="962"/>
      <c r="GN103" s="962"/>
      <c r="GO103" s="962"/>
      <c r="GP103" s="962"/>
      <c r="GQ103" s="962"/>
      <c r="GR103" s="962"/>
      <c r="GS103" s="962"/>
      <c r="GT103" s="962"/>
      <c r="GU103" s="962"/>
      <c r="GV103" s="962"/>
      <c r="GW103" s="962"/>
      <c r="GX103" s="962"/>
      <c r="GY103" s="962"/>
      <c r="GZ103" s="962"/>
      <c r="HA103" s="962"/>
      <c r="HB103" s="962"/>
      <c r="HC103" s="962"/>
      <c r="HD103" s="962"/>
      <c r="HE103" s="962"/>
      <c r="HF103" s="962"/>
      <c r="HG103" s="962"/>
      <c r="HH103" s="962"/>
      <c r="HI103" s="962"/>
      <c r="HJ103" s="962"/>
      <c r="HK103" s="962"/>
      <c r="HL103" s="962"/>
      <c r="HM103" s="962"/>
      <c r="HN103" s="962"/>
      <c r="HO103" s="962"/>
      <c r="HP103" s="962"/>
      <c r="HQ103" s="962"/>
      <c r="HR103" s="962"/>
      <c r="HS103" s="962"/>
      <c r="HT103" s="962"/>
      <c r="HU103" s="962"/>
      <c r="HV103" s="962"/>
      <c r="HW103" s="962"/>
      <c r="HX103" s="962"/>
      <c r="HY103" s="962"/>
      <c r="HZ103" s="962"/>
      <c r="IA103" s="962"/>
      <c r="IB103" s="962"/>
      <c r="IC103" s="962"/>
      <c r="ID103" s="962"/>
      <c r="IE103" s="962"/>
      <c r="IF103" s="962"/>
      <c r="IG103" s="962"/>
      <c r="IH103" s="962"/>
      <c r="II103" s="962"/>
      <c r="IJ103" s="962"/>
      <c r="IK103" s="962"/>
      <c r="IL103" s="962"/>
      <c r="IM103" s="962"/>
      <c r="IN103" s="962"/>
      <c r="IO103" s="962"/>
      <c r="IP103" s="962"/>
      <c r="IQ103" s="962"/>
      <c r="IR103" s="962"/>
      <c r="IS103" s="962"/>
      <c r="IT103" s="962"/>
      <c r="IU103" s="962"/>
      <c r="IV103" s="962"/>
    </row>
    <row r="104" spans="1:256" s="1041" customFormat="1" ht="15" customHeight="1">
      <c r="A104" s="958"/>
      <c r="B104" s="958"/>
      <c r="C104" s="958"/>
      <c r="D104" s="1006"/>
      <c r="E104" s="1006"/>
      <c r="F104" s="1006"/>
      <c r="G104" s="975"/>
      <c r="H104" s="975"/>
      <c r="I104" s="962"/>
      <c r="J104" s="964"/>
      <c r="K104" s="962"/>
      <c r="L104" s="962"/>
      <c r="M104" s="964"/>
      <c r="N104" s="962"/>
      <c r="O104" s="962"/>
      <c r="P104" s="962"/>
      <c r="Q104" s="962"/>
      <c r="R104" s="962"/>
      <c r="S104" s="962"/>
      <c r="T104" s="962"/>
      <c r="U104" s="962"/>
      <c r="V104" s="962"/>
      <c r="W104" s="962"/>
      <c r="X104" s="962"/>
      <c r="Y104" s="962"/>
      <c r="Z104" s="962"/>
      <c r="AA104" s="962"/>
      <c r="AB104" s="962"/>
      <c r="AC104" s="962"/>
      <c r="AD104" s="962"/>
      <c r="AE104" s="962"/>
      <c r="AF104" s="962"/>
      <c r="AG104" s="962"/>
      <c r="AH104" s="962"/>
      <c r="AI104" s="962"/>
      <c r="AJ104" s="962"/>
      <c r="AK104" s="962"/>
      <c r="AL104" s="962"/>
      <c r="AM104" s="962"/>
      <c r="AN104" s="962"/>
      <c r="AO104" s="962"/>
      <c r="AP104" s="962"/>
      <c r="AQ104" s="962"/>
      <c r="AR104" s="962"/>
      <c r="AS104" s="962"/>
      <c r="AT104" s="962"/>
      <c r="AU104" s="962"/>
      <c r="AV104" s="962"/>
      <c r="AW104" s="962"/>
      <c r="AX104" s="962"/>
      <c r="AY104" s="962"/>
      <c r="AZ104" s="962"/>
      <c r="BA104" s="962"/>
      <c r="BB104" s="962"/>
      <c r="BC104" s="962"/>
      <c r="BD104" s="962"/>
      <c r="BE104" s="962"/>
      <c r="BF104" s="962"/>
      <c r="BG104" s="962"/>
      <c r="BH104" s="962"/>
      <c r="BI104" s="962"/>
      <c r="BJ104" s="962"/>
      <c r="BK104" s="962"/>
      <c r="BL104" s="962"/>
      <c r="BM104" s="962"/>
      <c r="BN104" s="962"/>
      <c r="BO104" s="962"/>
      <c r="BP104" s="962"/>
      <c r="BQ104" s="962"/>
      <c r="BR104" s="962"/>
      <c r="BS104" s="962"/>
      <c r="BT104" s="962"/>
      <c r="BU104" s="962"/>
      <c r="BV104" s="962"/>
      <c r="BW104" s="962"/>
      <c r="BX104" s="962"/>
      <c r="BY104" s="962"/>
      <c r="BZ104" s="962"/>
      <c r="CA104" s="962"/>
      <c r="CB104" s="962"/>
      <c r="CC104" s="962"/>
      <c r="CD104" s="962"/>
      <c r="CE104" s="962"/>
      <c r="CF104" s="962"/>
      <c r="CG104" s="962"/>
      <c r="CH104" s="962"/>
      <c r="CI104" s="962"/>
      <c r="CJ104" s="962"/>
      <c r="CK104" s="962"/>
      <c r="CL104" s="962"/>
      <c r="CM104" s="962"/>
      <c r="CN104" s="962"/>
      <c r="CO104" s="962"/>
      <c r="CP104" s="962"/>
      <c r="CQ104" s="962"/>
      <c r="CR104" s="962"/>
      <c r="CS104" s="962"/>
      <c r="CT104" s="962"/>
      <c r="CU104" s="962"/>
      <c r="CV104" s="962"/>
      <c r="CW104" s="962"/>
      <c r="CX104" s="962"/>
      <c r="CY104" s="962"/>
      <c r="CZ104" s="962"/>
      <c r="DA104" s="962"/>
      <c r="DB104" s="962"/>
      <c r="DC104" s="962"/>
      <c r="DD104" s="962"/>
      <c r="DE104" s="962"/>
      <c r="DF104" s="962"/>
      <c r="DG104" s="962"/>
      <c r="DH104" s="962"/>
      <c r="DI104" s="962"/>
      <c r="DJ104" s="962"/>
      <c r="DK104" s="962"/>
      <c r="DL104" s="962"/>
      <c r="DM104" s="962"/>
      <c r="DN104" s="962"/>
      <c r="DO104" s="962"/>
      <c r="DP104" s="962"/>
      <c r="DQ104" s="962"/>
      <c r="DR104" s="962"/>
      <c r="DS104" s="962"/>
      <c r="DT104" s="962"/>
      <c r="DU104" s="962"/>
      <c r="DV104" s="962"/>
      <c r="DW104" s="962"/>
      <c r="DX104" s="962"/>
      <c r="DY104" s="962"/>
      <c r="DZ104" s="962"/>
      <c r="EA104" s="962"/>
      <c r="EB104" s="962"/>
      <c r="EC104" s="962"/>
      <c r="ED104" s="962"/>
      <c r="EE104" s="962"/>
      <c r="EF104" s="962"/>
      <c r="EG104" s="962"/>
      <c r="EH104" s="962"/>
      <c r="EI104" s="962"/>
      <c r="EJ104" s="962"/>
      <c r="EK104" s="962"/>
      <c r="EL104" s="962"/>
      <c r="EM104" s="962"/>
      <c r="EN104" s="962"/>
      <c r="EO104" s="962"/>
      <c r="EP104" s="962"/>
      <c r="EQ104" s="962"/>
      <c r="ER104" s="962"/>
      <c r="ES104" s="962"/>
      <c r="ET104" s="962"/>
      <c r="EU104" s="962"/>
      <c r="EV104" s="962"/>
      <c r="EW104" s="962"/>
      <c r="EX104" s="962"/>
      <c r="EY104" s="962"/>
      <c r="EZ104" s="962"/>
      <c r="FA104" s="962"/>
      <c r="FB104" s="962"/>
      <c r="FC104" s="962"/>
      <c r="FD104" s="962"/>
      <c r="FE104" s="962"/>
      <c r="FF104" s="962"/>
      <c r="FG104" s="962"/>
      <c r="FH104" s="962"/>
      <c r="FI104" s="962"/>
      <c r="FJ104" s="962"/>
      <c r="FK104" s="962"/>
      <c r="FL104" s="962"/>
      <c r="FM104" s="962"/>
      <c r="FN104" s="962"/>
      <c r="FO104" s="962"/>
      <c r="FP104" s="962"/>
      <c r="FQ104" s="962"/>
      <c r="FR104" s="962"/>
      <c r="FS104" s="962"/>
      <c r="FT104" s="962"/>
      <c r="FU104" s="962"/>
      <c r="FV104" s="962"/>
      <c r="FW104" s="962"/>
      <c r="FX104" s="962"/>
      <c r="FY104" s="962"/>
      <c r="FZ104" s="962"/>
      <c r="GA104" s="962"/>
      <c r="GB104" s="962"/>
      <c r="GC104" s="962"/>
      <c r="GD104" s="962"/>
      <c r="GE104" s="962"/>
      <c r="GF104" s="962"/>
      <c r="GG104" s="962"/>
      <c r="GH104" s="962"/>
      <c r="GI104" s="962"/>
      <c r="GJ104" s="962"/>
      <c r="GK104" s="962"/>
      <c r="GL104" s="962"/>
      <c r="GM104" s="962"/>
      <c r="GN104" s="962"/>
      <c r="GO104" s="962"/>
      <c r="GP104" s="962"/>
      <c r="GQ104" s="962"/>
      <c r="GR104" s="962"/>
      <c r="GS104" s="962"/>
      <c r="GT104" s="962"/>
      <c r="GU104" s="962"/>
      <c r="GV104" s="962"/>
      <c r="GW104" s="962"/>
      <c r="GX104" s="962"/>
      <c r="GY104" s="962"/>
      <c r="GZ104" s="962"/>
      <c r="HA104" s="962"/>
      <c r="HB104" s="962"/>
      <c r="HC104" s="962"/>
      <c r="HD104" s="962"/>
      <c r="HE104" s="962"/>
      <c r="HF104" s="962"/>
      <c r="HG104" s="962"/>
      <c r="HH104" s="962"/>
      <c r="HI104" s="962"/>
      <c r="HJ104" s="962"/>
      <c r="HK104" s="962"/>
      <c r="HL104" s="962"/>
      <c r="HM104" s="962"/>
      <c r="HN104" s="962"/>
      <c r="HO104" s="962"/>
      <c r="HP104" s="962"/>
      <c r="HQ104" s="962"/>
      <c r="HR104" s="962"/>
      <c r="HS104" s="962"/>
      <c r="HT104" s="962"/>
      <c r="HU104" s="962"/>
      <c r="HV104" s="962"/>
      <c r="HW104" s="962"/>
      <c r="HX104" s="962"/>
      <c r="HY104" s="962"/>
      <c r="HZ104" s="962"/>
      <c r="IA104" s="962"/>
      <c r="IB104" s="962"/>
      <c r="IC104" s="962"/>
      <c r="ID104" s="962"/>
      <c r="IE104" s="962"/>
      <c r="IF104" s="962"/>
      <c r="IG104" s="962"/>
      <c r="IH104" s="962"/>
      <c r="II104" s="962"/>
      <c r="IJ104" s="962"/>
      <c r="IK104" s="962"/>
      <c r="IL104" s="962"/>
      <c r="IM104" s="962"/>
      <c r="IN104" s="962"/>
      <c r="IO104" s="962"/>
      <c r="IP104" s="962"/>
      <c r="IQ104" s="962"/>
      <c r="IR104" s="962"/>
      <c r="IS104" s="962"/>
      <c r="IT104" s="962"/>
      <c r="IU104" s="962"/>
      <c r="IV104" s="962"/>
    </row>
    <row r="105" spans="1:256" s="1041" customFormat="1" ht="15" customHeight="1">
      <c r="A105" s="958"/>
      <c r="B105" s="958"/>
      <c r="C105" s="958"/>
      <c r="D105" s="1006"/>
      <c r="E105" s="1006"/>
      <c r="F105" s="1006"/>
      <c r="G105" s="975"/>
      <c r="H105" s="975"/>
      <c r="I105" s="962"/>
      <c r="J105" s="964"/>
      <c r="K105" s="962"/>
      <c r="L105" s="962"/>
      <c r="M105" s="964"/>
      <c r="N105" s="962"/>
      <c r="O105" s="962"/>
      <c r="P105" s="962"/>
      <c r="Q105" s="962"/>
      <c r="R105" s="962"/>
      <c r="S105" s="962"/>
      <c r="T105" s="962"/>
      <c r="U105" s="962"/>
      <c r="V105" s="962"/>
      <c r="W105" s="962"/>
      <c r="X105" s="962"/>
      <c r="Y105" s="962"/>
      <c r="Z105" s="962"/>
      <c r="AA105" s="962"/>
      <c r="AB105" s="962"/>
      <c r="AC105" s="962"/>
      <c r="AD105" s="962"/>
      <c r="AE105" s="962"/>
      <c r="AF105" s="962"/>
      <c r="AG105" s="962"/>
      <c r="AH105" s="962"/>
      <c r="AI105" s="962"/>
      <c r="AJ105" s="962"/>
      <c r="AK105" s="962"/>
      <c r="AL105" s="962"/>
      <c r="AM105" s="962"/>
      <c r="AN105" s="962"/>
      <c r="AO105" s="962"/>
      <c r="AP105" s="962"/>
      <c r="AQ105" s="962"/>
      <c r="AR105" s="962"/>
      <c r="AS105" s="962"/>
      <c r="AT105" s="962"/>
      <c r="AU105" s="962"/>
      <c r="AV105" s="962"/>
      <c r="AW105" s="962"/>
      <c r="AX105" s="962"/>
      <c r="AY105" s="962"/>
      <c r="AZ105" s="962"/>
      <c r="BA105" s="962"/>
      <c r="BB105" s="962"/>
      <c r="BC105" s="962"/>
      <c r="BD105" s="962"/>
      <c r="BE105" s="962"/>
      <c r="BF105" s="962"/>
      <c r="BG105" s="962"/>
      <c r="BH105" s="962"/>
      <c r="BI105" s="962"/>
      <c r="BJ105" s="962"/>
      <c r="BK105" s="962"/>
      <c r="BL105" s="962"/>
      <c r="BM105" s="962"/>
      <c r="BN105" s="962"/>
      <c r="BO105" s="962"/>
      <c r="BP105" s="962"/>
      <c r="BQ105" s="962"/>
      <c r="BR105" s="962"/>
      <c r="BS105" s="962"/>
      <c r="BT105" s="962"/>
      <c r="BU105" s="962"/>
      <c r="BV105" s="962"/>
      <c r="BW105" s="962"/>
      <c r="BX105" s="962"/>
      <c r="BY105" s="962"/>
      <c r="BZ105" s="962"/>
      <c r="CA105" s="962"/>
      <c r="CB105" s="962"/>
      <c r="CC105" s="962"/>
      <c r="CD105" s="962"/>
      <c r="CE105" s="962"/>
      <c r="CF105" s="962"/>
      <c r="CG105" s="962"/>
      <c r="CH105" s="962"/>
      <c r="CI105" s="962"/>
      <c r="CJ105" s="962"/>
      <c r="CK105" s="962"/>
      <c r="CL105" s="962"/>
      <c r="CM105" s="962"/>
      <c r="CN105" s="962"/>
      <c r="CO105" s="962"/>
      <c r="CP105" s="962"/>
      <c r="CQ105" s="962"/>
      <c r="CR105" s="962"/>
      <c r="CS105" s="962"/>
      <c r="CT105" s="962"/>
      <c r="CU105" s="962"/>
      <c r="CV105" s="962"/>
      <c r="CW105" s="962"/>
      <c r="CX105" s="962"/>
      <c r="CY105" s="962"/>
      <c r="CZ105" s="962"/>
      <c r="DA105" s="962"/>
      <c r="DB105" s="962"/>
      <c r="DC105" s="962"/>
      <c r="DD105" s="962"/>
      <c r="DE105" s="962"/>
      <c r="DF105" s="962"/>
      <c r="DG105" s="962"/>
      <c r="DH105" s="962"/>
      <c r="DI105" s="962"/>
      <c r="DJ105" s="962"/>
      <c r="DK105" s="962"/>
      <c r="DL105" s="962"/>
      <c r="DM105" s="962"/>
      <c r="DN105" s="962"/>
      <c r="DO105" s="962"/>
      <c r="DP105" s="962"/>
      <c r="DQ105" s="962"/>
      <c r="DR105" s="962"/>
      <c r="DS105" s="962"/>
      <c r="DT105" s="962"/>
      <c r="DU105" s="962"/>
      <c r="DV105" s="962"/>
      <c r="DW105" s="962"/>
      <c r="DX105" s="962"/>
      <c r="DY105" s="962"/>
      <c r="DZ105" s="962"/>
      <c r="EA105" s="962"/>
      <c r="EB105" s="962"/>
      <c r="EC105" s="962"/>
      <c r="ED105" s="962"/>
      <c r="EE105" s="962"/>
      <c r="EF105" s="962"/>
      <c r="EG105" s="962"/>
      <c r="EH105" s="962"/>
      <c r="EI105" s="962"/>
      <c r="EJ105" s="962"/>
      <c r="EK105" s="962"/>
      <c r="EL105" s="962"/>
      <c r="EM105" s="962"/>
      <c r="EN105" s="962"/>
      <c r="EO105" s="962"/>
      <c r="EP105" s="962"/>
      <c r="EQ105" s="962"/>
      <c r="ER105" s="962"/>
      <c r="ES105" s="962"/>
      <c r="ET105" s="962"/>
      <c r="EU105" s="962"/>
      <c r="EV105" s="962"/>
      <c r="EW105" s="962"/>
      <c r="EX105" s="962"/>
      <c r="EY105" s="962"/>
      <c r="EZ105" s="962"/>
      <c r="FA105" s="962"/>
      <c r="FB105" s="962"/>
      <c r="FC105" s="962"/>
      <c r="FD105" s="962"/>
      <c r="FE105" s="962"/>
      <c r="FF105" s="962"/>
      <c r="FG105" s="962"/>
      <c r="FH105" s="962"/>
      <c r="FI105" s="962"/>
      <c r="FJ105" s="962"/>
      <c r="FK105" s="962"/>
      <c r="FL105" s="962"/>
      <c r="FM105" s="962"/>
      <c r="FN105" s="962"/>
      <c r="FO105" s="962"/>
      <c r="FP105" s="962"/>
      <c r="FQ105" s="962"/>
      <c r="FR105" s="962"/>
      <c r="FS105" s="962"/>
      <c r="FT105" s="962"/>
      <c r="FU105" s="962"/>
      <c r="FV105" s="962"/>
      <c r="FW105" s="962"/>
      <c r="FX105" s="962"/>
      <c r="FY105" s="962"/>
      <c r="FZ105" s="962"/>
      <c r="GA105" s="962"/>
      <c r="GB105" s="962"/>
      <c r="GC105" s="962"/>
      <c r="GD105" s="962"/>
      <c r="GE105" s="962"/>
      <c r="GF105" s="962"/>
      <c r="GG105" s="962"/>
      <c r="GH105" s="962"/>
      <c r="GI105" s="962"/>
      <c r="GJ105" s="962"/>
      <c r="GK105" s="962"/>
      <c r="GL105" s="962"/>
      <c r="GM105" s="962"/>
      <c r="GN105" s="962"/>
      <c r="GO105" s="962"/>
      <c r="GP105" s="962"/>
      <c r="GQ105" s="962"/>
      <c r="GR105" s="962"/>
      <c r="GS105" s="962"/>
      <c r="GT105" s="962"/>
      <c r="GU105" s="962"/>
      <c r="GV105" s="962"/>
      <c r="GW105" s="962"/>
      <c r="GX105" s="962"/>
      <c r="GY105" s="962"/>
      <c r="GZ105" s="962"/>
      <c r="HA105" s="962"/>
      <c r="HB105" s="962"/>
      <c r="HC105" s="962"/>
      <c r="HD105" s="962"/>
      <c r="HE105" s="962"/>
      <c r="HF105" s="962"/>
      <c r="HG105" s="962"/>
      <c r="HH105" s="962"/>
      <c r="HI105" s="962"/>
      <c r="HJ105" s="962"/>
      <c r="HK105" s="962"/>
      <c r="HL105" s="962"/>
      <c r="HM105" s="962"/>
      <c r="HN105" s="962"/>
      <c r="HO105" s="962"/>
      <c r="HP105" s="962"/>
      <c r="HQ105" s="962"/>
      <c r="HR105" s="962"/>
      <c r="HS105" s="962"/>
      <c r="HT105" s="962"/>
      <c r="HU105" s="962"/>
      <c r="HV105" s="962"/>
      <c r="HW105" s="962"/>
      <c r="HX105" s="962"/>
      <c r="HY105" s="962"/>
      <c r="HZ105" s="962"/>
      <c r="IA105" s="962"/>
      <c r="IB105" s="962"/>
      <c r="IC105" s="962"/>
      <c r="ID105" s="962"/>
      <c r="IE105" s="962"/>
      <c r="IF105" s="962"/>
      <c r="IG105" s="962"/>
      <c r="IH105" s="962"/>
      <c r="II105" s="962"/>
      <c r="IJ105" s="962"/>
      <c r="IK105" s="962"/>
      <c r="IL105" s="962"/>
      <c r="IM105" s="962"/>
      <c r="IN105" s="962"/>
      <c r="IO105" s="962"/>
      <c r="IP105" s="962"/>
      <c r="IQ105" s="962"/>
      <c r="IR105" s="962"/>
      <c r="IS105" s="962"/>
      <c r="IT105" s="962"/>
      <c r="IU105" s="962"/>
      <c r="IV105" s="962"/>
    </row>
    <row r="106" spans="1:256" s="1041" customFormat="1" ht="15" customHeight="1">
      <c r="A106" s="958"/>
      <c r="B106" s="958"/>
      <c r="C106" s="958"/>
      <c r="D106" s="1006"/>
      <c r="E106" s="1006"/>
      <c r="F106" s="1006"/>
      <c r="G106" s="975"/>
      <c r="H106" s="975"/>
      <c r="I106" s="962"/>
      <c r="J106" s="964"/>
      <c r="K106" s="962"/>
      <c r="L106" s="962"/>
      <c r="M106" s="964"/>
      <c r="N106" s="962"/>
      <c r="O106" s="962"/>
      <c r="P106" s="962"/>
      <c r="Q106" s="962"/>
      <c r="R106" s="962"/>
      <c r="S106" s="962"/>
      <c r="T106" s="962"/>
      <c r="U106" s="962"/>
      <c r="V106" s="962"/>
      <c r="W106" s="962"/>
      <c r="X106" s="962"/>
      <c r="Y106" s="962"/>
      <c r="Z106" s="962"/>
      <c r="AA106" s="962"/>
      <c r="AB106" s="962"/>
      <c r="AC106" s="962"/>
      <c r="AD106" s="962"/>
      <c r="AE106" s="962"/>
      <c r="AF106" s="962"/>
      <c r="AG106" s="962"/>
      <c r="AH106" s="962"/>
      <c r="AI106" s="962"/>
      <c r="AJ106" s="962"/>
      <c r="AK106" s="962"/>
      <c r="AL106" s="962"/>
      <c r="AM106" s="962"/>
      <c r="AN106" s="962"/>
      <c r="AO106" s="962"/>
      <c r="AP106" s="962"/>
      <c r="AQ106" s="962"/>
      <c r="AR106" s="962"/>
      <c r="AS106" s="962"/>
      <c r="AT106" s="962"/>
      <c r="AU106" s="962"/>
      <c r="AV106" s="962"/>
      <c r="AW106" s="962"/>
      <c r="AX106" s="962"/>
      <c r="AY106" s="962"/>
      <c r="AZ106" s="962"/>
      <c r="BA106" s="962"/>
      <c r="BB106" s="962"/>
      <c r="BC106" s="962"/>
      <c r="BD106" s="962"/>
      <c r="BE106" s="962"/>
      <c r="BF106" s="962"/>
      <c r="BG106" s="962"/>
      <c r="BH106" s="962"/>
      <c r="BI106" s="962"/>
      <c r="BJ106" s="962"/>
      <c r="BK106" s="962"/>
      <c r="BL106" s="962"/>
      <c r="BM106" s="962"/>
      <c r="BN106" s="962"/>
      <c r="BO106" s="962"/>
      <c r="BP106" s="962"/>
      <c r="BQ106" s="962"/>
      <c r="BR106" s="962"/>
      <c r="BS106" s="962"/>
      <c r="BT106" s="962"/>
      <c r="BU106" s="962"/>
      <c r="BV106" s="962"/>
      <c r="BW106" s="962"/>
      <c r="BX106" s="962"/>
      <c r="BY106" s="962"/>
      <c r="BZ106" s="962"/>
      <c r="CA106" s="962"/>
      <c r="CB106" s="962"/>
      <c r="CC106" s="962"/>
      <c r="CD106" s="962"/>
      <c r="CE106" s="962"/>
      <c r="CF106" s="962"/>
      <c r="CG106" s="962"/>
      <c r="CH106" s="962"/>
      <c r="CI106" s="962"/>
      <c r="CJ106" s="962"/>
      <c r="CK106" s="962"/>
      <c r="CL106" s="962"/>
      <c r="CM106" s="962"/>
      <c r="CN106" s="962"/>
      <c r="CO106" s="962"/>
      <c r="CP106" s="962"/>
      <c r="CQ106" s="962"/>
      <c r="CR106" s="962"/>
      <c r="CS106" s="962"/>
      <c r="CT106" s="962"/>
      <c r="CU106" s="962"/>
      <c r="CV106" s="962"/>
      <c r="CW106" s="962"/>
      <c r="CX106" s="962"/>
      <c r="CY106" s="962"/>
      <c r="CZ106" s="962"/>
      <c r="DA106" s="962"/>
      <c r="DB106" s="962"/>
      <c r="DC106" s="962"/>
      <c r="DD106" s="962"/>
      <c r="DE106" s="962"/>
      <c r="DF106" s="962"/>
      <c r="DG106" s="962"/>
      <c r="DH106" s="962"/>
      <c r="DI106" s="962"/>
      <c r="DJ106" s="962"/>
      <c r="DK106" s="962"/>
      <c r="DL106" s="962"/>
      <c r="DM106" s="962"/>
      <c r="DN106" s="962"/>
      <c r="DO106" s="962"/>
      <c r="DP106" s="962"/>
      <c r="DQ106" s="962"/>
      <c r="DR106" s="962"/>
      <c r="DS106" s="962"/>
      <c r="DT106" s="962"/>
      <c r="DU106" s="962"/>
      <c r="DV106" s="962"/>
      <c r="DW106" s="962"/>
      <c r="DX106" s="962"/>
      <c r="DY106" s="962"/>
      <c r="DZ106" s="962"/>
      <c r="EA106" s="962"/>
      <c r="EB106" s="962"/>
      <c r="EC106" s="962"/>
      <c r="ED106" s="962"/>
      <c r="EE106" s="962"/>
      <c r="EF106" s="962"/>
      <c r="EG106" s="962"/>
      <c r="EH106" s="962"/>
      <c r="EI106" s="962"/>
      <c r="EJ106" s="962"/>
      <c r="EK106" s="962"/>
      <c r="EL106" s="962"/>
      <c r="EM106" s="962"/>
      <c r="EN106" s="962"/>
      <c r="EO106" s="962"/>
      <c r="EP106" s="962"/>
      <c r="EQ106" s="962"/>
      <c r="ER106" s="962"/>
      <c r="ES106" s="962"/>
      <c r="ET106" s="962"/>
      <c r="EU106" s="962"/>
      <c r="EV106" s="962"/>
      <c r="EW106" s="962"/>
      <c r="EX106" s="962"/>
      <c r="EY106" s="962"/>
      <c r="EZ106" s="962"/>
      <c r="FA106" s="962"/>
      <c r="FB106" s="962"/>
      <c r="FC106" s="962"/>
      <c r="FD106" s="962"/>
      <c r="FE106" s="962"/>
      <c r="FF106" s="962"/>
      <c r="FG106" s="962"/>
      <c r="FH106" s="962"/>
      <c r="FI106" s="962"/>
      <c r="FJ106" s="962"/>
      <c r="FK106" s="962"/>
      <c r="FL106" s="962"/>
      <c r="FM106" s="962"/>
      <c r="FN106" s="962"/>
      <c r="FO106" s="962"/>
      <c r="FP106" s="962"/>
      <c r="FQ106" s="962"/>
      <c r="FR106" s="962"/>
      <c r="FS106" s="962"/>
      <c r="FT106" s="962"/>
      <c r="FU106" s="962"/>
      <c r="FV106" s="962"/>
      <c r="FW106" s="962"/>
      <c r="FX106" s="962"/>
      <c r="FY106" s="962"/>
      <c r="FZ106" s="962"/>
      <c r="GA106" s="962"/>
      <c r="GB106" s="962"/>
      <c r="GC106" s="962"/>
      <c r="GD106" s="962"/>
      <c r="GE106" s="962"/>
      <c r="GF106" s="962"/>
      <c r="GG106" s="962"/>
      <c r="GH106" s="962"/>
      <c r="GI106" s="962"/>
      <c r="GJ106" s="962"/>
      <c r="GK106" s="962"/>
      <c r="GL106" s="962"/>
      <c r="GM106" s="962"/>
      <c r="GN106" s="962"/>
      <c r="GO106" s="962"/>
      <c r="GP106" s="962"/>
      <c r="GQ106" s="962"/>
      <c r="GR106" s="962"/>
      <c r="GS106" s="962"/>
      <c r="GT106" s="962"/>
      <c r="GU106" s="962"/>
      <c r="GV106" s="962"/>
      <c r="GW106" s="962"/>
      <c r="GX106" s="962"/>
      <c r="GY106" s="962"/>
      <c r="GZ106" s="962"/>
      <c r="HA106" s="962"/>
      <c r="HB106" s="962"/>
      <c r="HC106" s="962"/>
      <c r="HD106" s="962"/>
      <c r="HE106" s="962"/>
      <c r="HF106" s="962"/>
      <c r="HG106" s="962"/>
      <c r="HH106" s="962"/>
      <c r="HI106" s="962"/>
      <c r="HJ106" s="962"/>
      <c r="HK106" s="962"/>
      <c r="HL106" s="962"/>
      <c r="HM106" s="962"/>
      <c r="HN106" s="962"/>
      <c r="HO106" s="962"/>
      <c r="HP106" s="962"/>
      <c r="HQ106" s="962"/>
      <c r="HR106" s="962"/>
      <c r="HS106" s="962"/>
      <c r="HT106" s="962"/>
      <c r="HU106" s="962"/>
      <c r="HV106" s="962"/>
      <c r="HW106" s="962"/>
      <c r="HX106" s="962"/>
      <c r="HY106" s="962"/>
      <c r="HZ106" s="962"/>
      <c r="IA106" s="962"/>
      <c r="IB106" s="962"/>
      <c r="IC106" s="962"/>
      <c r="ID106" s="962"/>
      <c r="IE106" s="962"/>
      <c r="IF106" s="962"/>
      <c r="IG106" s="962"/>
      <c r="IH106" s="962"/>
      <c r="II106" s="962"/>
      <c r="IJ106" s="962"/>
      <c r="IK106" s="962"/>
      <c r="IL106" s="962"/>
      <c r="IM106" s="962"/>
      <c r="IN106" s="962"/>
      <c r="IO106" s="962"/>
      <c r="IP106" s="962"/>
      <c r="IQ106" s="962"/>
      <c r="IR106" s="962"/>
      <c r="IS106" s="962"/>
      <c r="IT106" s="962"/>
      <c r="IU106" s="962"/>
      <c r="IV106" s="962"/>
    </row>
    <row r="107" spans="1:256" s="1041" customFormat="1" ht="15" customHeight="1">
      <c r="A107" s="958"/>
      <c r="B107" s="958"/>
      <c r="C107" s="958"/>
      <c r="D107" s="1006"/>
      <c r="E107" s="1006"/>
      <c r="F107" s="1006"/>
      <c r="G107" s="975"/>
      <c r="H107" s="975"/>
      <c r="I107" s="962"/>
      <c r="J107" s="964"/>
      <c r="K107" s="962"/>
      <c r="L107" s="962"/>
      <c r="M107" s="964"/>
      <c r="N107" s="962"/>
      <c r="O107" s="962"/>
      <c r="P107" s="962"/>
      <c r="Q107" s="962"/>
      <c r="R107" s="962"/>
      <c r="S107" s="962"/>
      <c r="T107" s="962"/>
      <c r="U107" s="962"/>
      <c r="V107" s="962"/>
      <c r="W107" s="962"/>
      <c r="X107" s="962"/>
      <c r="Y107" s="962"/>
      <c r="Z107" s="962"/>
      <c r="AA107" s="962"/>
      <c r="AB107" s="962"/>
      <c r="AC107" s="962"/>
      <c r="AD107" s="962"/>
      <c r="AE107" s="962"/>
      <c r="AF107" s="962"/>
      <c r="AG107" s="962"/>
      <c r="AH107" s="962"/>
      <c r="AI107" s="962"/>
      <c r="AJ107" s="962"/>
      <c r="AK107" s="962"/>
      <c r="AL107" s="962"/>
      <c r="AM107" s="962"/>
      <c r="AN107" s="962"/>
      <c r="AO107" s="962"/>
      <c r="AP107" s="962"/>
      <c r="AQ107" s="962"/>
      <c r="AR107" s="962"/>
      <c r="AS107" s="962"/>
      <c r="AT107" s="962"/>
      <c r="AU107" s="962"/>
      <c r="AV107" s="962"/>
      <c r="AW107" s="962"/>
      <c r="AX107" s="962"/>
      <c r="AY107" s="962"/>
      <c r="AZ107" s="962"/>
      <c r="BA107" s="962"/>
      <c r="BB107" s="962"/>
      <c r="BC107" s="962"/>
      <c r="BD107" s="962"/>
      <c r="BE107" s="962"/>
      <c r="BF107" s="962"/>
      <c r="BG107" s="962"/>
      <c r="BH107" s="962"/>
      <c r="BI107" s="962"/>
      <c r="BJ107" s="962"/>
      <c r="BK107" s="962"/>
      <c r="BL107" s="962"/>
      <c r="BM107" s="962"/>
      <c r="BN107" s="962"/>
      <c r="BO107" s="962"/>
      <c r="BP107" s="962"/>
      <c r="BQ107" s="962"/>
      <c r="BR107" s="962"/>
      <c r="BS107" s="962"/>
      <c r="BT107" s="962"/>
      <c r="BU107" s="962"/>
      <c r="BV107" s="962"/>
      <c r="BW107" s="962"/>
      <c r="BX107" s="962"/>
      <c r="BY107" s="962"/>
      <c r="BZ107" s="962"/>
      <c r="CA107" s="962"/>
      <c r="CB107" s="962"/>
      <c r="CC107" s="962"/>
      <c r="CD107" s="962"/>
      <c r="CE107" s="962"/>
      <c r="CF107" s="962"/>
      <c r="CG107" s="962"/>
      <c r="CH107" s="962"/>
      <c r="CI107" s="962"/>
      <c r="CJ107" s="962"/>
      <c r="CK107" s="962"/>
      <c r="CL107" s="962"/>
      <c r="CM107" s="962"/>
      <c r="CN107" s="962"/>
      <c r="CO107" s="962"/>
      <c r="CP107" s="962"/>
      <c r="CQ107" s="962"/>
      <c r="CR107" s="962"/>
      <c r="CS107" s="962"/>
      <c r="CT107" s="962"/>
      <c r="CU107" s="962"/>
      <c r="CV107" s="962"/>
      <c r="CW107" s="962"/>
      <c r="CX107" s="962"/>
      <c r="CY107" s="962"/>
      <c r="CZ107" s="962"/>
      <c r="DA107" s="962"/>
      <c r="DB107" s="962"/>
      <c r="DC107" s="962"/>
      <c r="DD107" s="962"/>
      <c r="DE107" s="962"/>
      <c r="DF107" s="962"/>
      <c r="DG107" s="962"/>
      <c r="DH107" s="962"/>
      <c r="DI107" s="962"/>
      <c r="DJ107" s="962"/>
      <c r="DK107" s="962"/>
      <c r="DL107" s="962"/>
      <c r="DM107" s="962"/>
      <c r="DN107" s="962"/>
      <c r="DO107" s="962"/>
      <c r="DP107" s="962"/>
      <c r="DQ107" s="962"/>
      <c r="DR107" s="962"/>
      <c r="DS107" s="962"/>
      <c r="DT107" s="962"/>
      <c r="DU107" s="962"/>
      <c r="DV107" s="962"/>
      <c r="DW107" s="962"/>
      <c r="DX107" s="962"/>
      <c r="DY107" s="962"/>
      <c r="DZ107" s="962"/>
      <c r="EA107" s="962"/>
      <c r="EB107" s="962"/>
      <c r="EC107" s="962"/>
      <c r="ED107" s="962"/>
      <c r="EE107" s="962"/>
      <c r="EF107" s="962"/>
      <c r="EG107" s="962"/>
      <c r="EH107" s="962"/>
      <c r="EI107" s="962"/>
      <c r="EJ107" s="962"/>
      <c r="EK107" s="962"/>
      <c r="EL107" s="962"/>
      <c r="EM107" s="962"/>
      <c r="EN107" s="962"/>
      <c r="EO107" s="962"/>
      <c r="EP107" s="962"/>
      <c r="EQ107" s="962"/>
      <c r="ER107" s="962"/>
      <c r="ES107" s="962"/>
      <c r="ET107" s="962"/>
      <c r="EU107" s="962"/>
      <c r="EV107" s="962"/>
      <c r="EW107" s="962"/>
      <c r="EX107" s="962"/>
      <c r="EY107" s="962"/>
      <c r="EZ107" s="962"/>
      <c r="FA107" s="962"/>
      <c r="FB107" s="962"/>
      <c r="FC107" s="962"/>
      <c r="FD107" s="962"/>
      <c r="FE107" s="962"/>
      <c r="FF107" s="962"/>
      <c r="FG107" s="962"/>
      <c r="FH107" s="962"/>
      <c r="FI107" s="962"/>
      <c r="FJ107" s="962"/>
      <c r="FK107" s="962"/>
      <c r="FL107" s="962"/>
      <c r="FM107" s="962"/>
      <c r="FN107" s="962"/>
      <c r="FO107" s="962"/>
      <c r="FP107" s="962"/>
      <c r="FQ107" s="962"/>
      <c r="FR107" s="962"/>
      <c r="FS107" s="962"/>
      <c r="FT107" s="962"/>
      <c r="FU107" s="962"/>
      <c r="FV107" s="962"/>
      <c r="FW107" s="962"/>
      <c r="FX107" s="962"/>
      <c r="FY107" s="962"/>
      <c r="FZ107" s="962"/>
      <c r="GA107" s="962"/>
      <c r="GB107" s="962"/>
      <c r="GC107" s="962"/>
      <c r="GD107" s="962"/>
      <c r="GE107" s="962"/>
      <c r="GF107" s="962"/>
      <c r="GG107" s="962"/>
      <c r="GH107" s="962"/>
      <c r="GI107" s="962"/>
      <c r="GJ107" s="962"/>
      <c r="GK107" s="962"/>
      <c r="GL107" s="962"/>
      <c r="GM107" s="962"/>
      <c r="GN107" s="962"/>
      <c r="GO107" s="962"/>
      <c r="GP107" s="962"/>
      <c r="GQ107" s="962"/>
      <c r="GR107" s="962"/>
      <c r="GS107" s="962"/>
      <c r="GT107" s="962"/>
      <c r="GU107" s="962"/>
      <c r="GV107" s="962"/>
      <c r="GW107" s="962"/>
      <c r="GX107" s="962"/>
      <c r="GY107" s="962"/>
      <c r="GZ107" s="962"/>
      <c r="HA107" s="962"/>
      <c r="HB107" s="962"/>
      <c r="HC107" s="962"/>
      <c r="HD107" s="962"/>
      <c r="HE107" s="962"/>
      <c r="HF107" s="962"/>
      <c r="HG107" s="962"/>
      <c r="HH107" s="962"/>
      <c r="HI107" s="962"/>
      <c r="HJ107" s="962"/>
      <c r="HK107" s="962"/>
      <c r="HL107" s="962"/>
      <c r="HM107" s="962"/>
      <c r="HN107" s="962"/>
      <c r="HO107" s="962"/>
      <c r="HP107" s="962"/>
      <c r="HQ107" s="962"/>
      <c r="HR107" s="962"/>
      <c r="HS107" s="962"/>
      <c r="HT107" s="962"/>
      <c r="HU107" s="962"/>
      <c r="HV107" s="962"/>
      <c r="HW107" s="962"/>
      <c r="HX107" s="962"/>
      <c r="HY107" s="962"/>
      <c r="HZ107" s="962"/>
      <c r="IA107" s="962"/>
      <c r="IB107" s="962"/>
      <c r="IC107" s="962"/>
      <c r="ID107" s="962"/>
      <c r="IE107" s="962"/>
      <c r="IF107" s="962"/>
      <c r="IG107" s="962"/>
      <c r="IH107" s="962"/>
      <c r="II107" s="962"/>
      <c r="IJ107" s="962"/>
      <c r="IK107" s="962"/>
      <c r="IL107" s="962"/>
      <c r="IM107" s="962"/>
      <c r="IN107" s="962"/>
      <c r="IO107" s="962"/>
      <c r="IP107" s="962"/>
      <c r="IQ107" s="962"/>
      <c r="IR107" s="962"/>
      <c r="IS107" s="962"/>
      <c r="IT107" s="962"/>
      <c r="IU107" s="962"/>
      <c r="IV107" s="962"/>
    </row>
    <row r="108" spans="1:256" s="1041" customFormat="1" ht="15" customHeight="1">
      <c r="A108" s="958"/>
      <c r="B108" s="958"/>
      <c r="C108" s="958"/>
      <c r="D108" s="1006"/>
      <c r="E108" s="1006"/>
      <c r="F108" s="1006"/>
      <c r="G108" s="975"/>
      <c r="H108" s="975"/>
      <c r="I108" s="962"/>
      <c r="J108" s="964"/>
      <c r="K108" s="962"/>
      <c r="L108" s="962"/>
      <c r="M108" s="964"/>
      <c r="N108" s="962"/>
      <c r="O108" s="962"/>
      <c r="P108" s="962"/>
      <c r="Q108" s="962"/>
      <c r="R108" s="962"/>
      <c r="S108" s="962"/>
      <c r="T108" s="962"/>
      <c r="U108" s="962"/>
      <c r="V108" s="962"/>
      <c r="W108" s="962"/>
      <c r="X108" s="962"/>
      <c r="Y108" s="962"/>
      <c r="Z108" s="962"/>
      <c r="AA108" s="962"/>
      <c r="AB108" s="962"/>
      <c r="AC108" s="962"/>
      <c r="AD108" s="962"/>
      <c r="AE108" s="962"/>
      <c r="AF108" s="962"/>
      <c r="AG108" s="962"/>
      <c r="AH108" s="962"/>
      <c r="AI108" s="962"/>
      <c r="AJ108" s="962"/>
      <c r="AK108" s="962"/>
      <c r="AL108" s="962"/>
      <c r="AM108" s="962"/>
      <c r="AN108" s="962"/>
      <c r="AO108" s="962"/>
      <c r="AP108" s="962"/>
      <c r="AQ108" s="962"/>
      <c r="AR108" s="962"/>
      <c r="AS108" s="962"/>
      <c r="AT108" s="962"/>
      <c r="AU108" s="962"/>
      <c r="AV108" s="962"/>
      <c r="AW108" s="962"/>
      <c r="AX108" s="962"/>
      <c r="AY108" s="962"/>
      <c r="AZ108" s="962"/>
      <c r="BA108" s="962"/>
      <c r="BB108" s="962"/>
      <c r="BC108" s="962"/>
      <c r="BD108" s="962"/>
      <c r="BE108" s="962"/>
      <c r="BF108" s="962"/>
      <c r="BG108" s="962"/>
      <c r="BH108" s="962"/>
      <c r="BI108" s="962"/>
      <c r="BJ108" s="962"/>
      <c r="BK108" s="962"/>
      <c r="BL108" s="962"/>
      <c r="BM108" s="962"/>
      <c r="BN108" s="962"/>
      <c r="BO108" s="962"/>
      <c r="BP108" s="962"/>
      <c r="BQ108" s="962"/>
      <c r="BR108" s="962"/>
      <c r="BS108" s="962"/>
      <c r="BT108" s="962"/>
      <c r="BU108" s="962"/>
      <c r="BV108" s="962"/>
      <c r="BW108" s="962"/>
      <c r="BX108" s="962"/>
      <c r="BY108" s="962"/>
      <c r="BZ108" s="962"/>
      <c r="CA108" s="962"/>
      <c r="CB108" s="962"/>
      <c r="CC108" s="962"/>
      <c r="CD108" s="962"/>
      <c r="CE108" s="962"/>
      <c r="CF108" s="962"/>
      <c r="CG108" s="962"/>
      <c r="CH108" s="962"/>
      <c r="CI108" s="962"/>
      <c r="CJ108" s="962"/>
      <c r="CK108" s="962"/>
      <c r="CL108" s="962"/>
      <c r="CM108" s="962"/>
      <c r="CN108" s="962"/>
      <c r="CO108" s="962"/>
      <c r="CP108" s="962"/>
      <c r="CQ108" s="962"/>
      <c r="CR108" s="962"/>
      <c r="CS108" s="962"/>
      <c r="CT108" s="962"/>
      <c r="CU108" s="962"/>
      <c r="CV108" s="962"/>
      <c r="CW108" s="962"/>
      <c r="CX108" s="962"/>
      <c r="CY108" s="962"/>
      <c r="CZ108" s="962"/>
      <c r="DA108" s="962"/>
      <c r="DB108" s="962"/>
      <c r="DC108" s="962"/>
      <c r="DD108" s="962"/>
      <c r="DE108" s="962"/>
      <c r="DF108" s="962"/>
      <c r="DG108" s="962"/>
      <c r="DH108" s="962"/>
      <c r="DI108" s="962"/>
      <c r="DJ108" s="962"/>
      <c r="DK108" s="962"/>
      <c r="DL108" s="962"/>
      <c r="DM108" s="962"/>
      <c r="DN108" s="962"/>
      <c r="DO108" s="962"/>
      <c r="DP108" s="962"/>
      <c r="DQ108" s="962"/>
      <c r="DR108" s="962"/>
      <c r="DS108" s="962"/>
      <c r="DT108" s="962"/>
      <c r="DU108" s="962"/>
      <c r="DV108" s="962"/>
      <c r="DW108" s="962"/>
      <c r="DX108" s="962"/>
      <c r="DY108" s="962"/>
      <c r="DZ108" s="962"/>
      <c r="EA108" s="962"/>
      <c r="EB108" s="962"/>
      <c r="EC108" s="962"/>
      <c r="ED108" s="962"/>
      <c r="EE108" s="962"/>
      <c r="EF108" s="962"/>
      <c r="EG108" s="962"/>
      <c r="EH108" s="962"/>
      <c r="EI108" s="962"/>
      <c r="EJ108" s="962"/>
      <c r="EK108" s="962"/>
      <c r="EL108" s="962"/>
      <c r="EM108" s="962"/>
      <c r="EN108" s="962"/>
      <c r="EO108" s="962"/>
      <c r="EP108" s="962"/>
      <c r="EQ108" s="962"/>
      <c r="ER108" s="962"/>
      <c r="ES108" s="962"/>
      <c r="ET108" s="962"/>
      <c r="EU108" s="962"/>
      <c r="EV108" s="962"/>
      <c r="EW108" s="962"/>
      <c r="EX108" s="962"/>
      <c r="EY108" s="962"/>
      <c r="EZ108" s="962"/>
      <c r="FA108" s="962"/>
      <c r="FB108" s="962"/>
      <c r="FC108" s="962"/>
      <c r="FD108" s="962"/>
      <c r="FE108" s="962"/>
      <c r="FF108" s="962"/>
      <c r="FG108" s="962"/>
      <c r="FH108" s="962"/>
      <c r="FI108" s="962"/>
      <c r="FJ108" s="962"/>
      <c r="FK108" s="962"/>
      <c r="FL108" s="962"/>
      <c r="FM108" s="962"/>
      <c r="FN108" s="962"/>
      <c r="FO108" s="962"/>
      <c r="FP108" s="962"/>
      <c r="FQ108" s="962"/>
      <c r="FR108" s="962"/>
      <c r="FS108" s="962"/>
      <c r="FT108" s="962"/>
      <c r="FU108" s="962"/>
      <c r="FV108" s="962"/>
      <c r="FW108" s="962"/>
      <c r="FX108" s="962"/>
      <c r="FY108" s="962"/>
      <c r="FZ108" s="962"/>
      <c r="GA108" s="962"/>
      <c r="GB108" s="962"/>
      <c r="GC108" s="962"/>
      <c r="GD108" s="962"/>
      <c r="GE108" s="962"/>
      <c r="GF108" s="962"/>
      <c r="GG108" s="962"/>
      <c r="GH108" s="962"/>
      <c r="GI108" s="962"/>
      <c r="GJ108" s="962"/>
      <c r="GK108" s="962"/>
      <c r="GL108" s="962"/>
      <c r="GM108" s="962"/>
      <c r="GN108" s="962"/>
      <c r="GO108" s="962"/>
      <c r="GP108" s="962"/>
      <c r="GQ108" s="962"/>
      <c r="GR108" s="962"/>
      <c r="GS108" s="962"/>
      <c r="GT108" s="962"/>
      <c r="GU108" s="962"/>
      <c r="GV108" s="962"/>
      <c r="GW108" s="962"/>
      <c r="GX108" s="962"/>
      <c r="GY108" s="962"/>
      <c r="GZ108" s="962"/>
      <c r="HA108" s="962"/>
      <c r="HB108" s="962"/>
      <c r="HC108" s="962"/>
      <c r="HD108" s="962"/>
      <c r="HE108" s="962"/>
      <c r="HF108" s="962"/>
      <c r="HG108" s="962"/>
      <c r="HH108" s="962"/>
      <c r="HI108" s="962"/>
      <c r="HJ108" s="962"/>
      <c r="HK108" s="962"/>
      <c r="HL108" s="962"/>
      <c r="HM108" s="962"/>
      <c r="HN108" s="962"/>
      <c r="HO108" s="962"/>
      <c r="HP108" s="962"/>
      <c r="HQ108" s="962"/>
      <c r="HR108" s="962"/>
      <c r="HS108" s="962"/>
      <c r="HT108" s="962"/>
      <c r="HU108" s="962"/>
      <c r="HV108" s="962"/>
      <c r="HW108" s="962"/>
      <c r="HX108" s="962"/>
      <c r="HY108" s="962"/>
      <c r="HZ108" s="962"/>
      <c r="IA108" s="962"/>
      <c r="IB108" s="962"/>
      <c r="IC108" s="962"/>
      <c r="ID108" s="962"/>
      <c r="IE108" s="962"/>
      <c r="IF108" s="962"/>
      <c r="IG108" s="962"/>
      <c r="IH108" s="962"/>
      <c r="II108" s="962"/>
      <c r="IJ108" s="962"/>
      <c r="IK108" s="962"/>
      <c r="IL108" s="962"/>
      <c r="IM108" s="962"/>
      <c r="IN108" s="962"/>
      <c r="IO108" s="962"/>
      <c r="IP108" s="962"/>
      <c r="IQ108" s="962"/>
      <c r="IR108" s="962"/>
      <c r="IS108" s="962"/>
      <c r="IT108" s="962"/>
      <c r="IU108" s="962"/>
      <c r="IV108" s="962"/>
    </row>
    <row r="109" spans="1:256" s="1041" customFormat="1" ht="15" customHeight="1">
      <c r="A109" s="958"/>
      <c r="B109" s="958"/>
      <c r="C109" s="958"/>
      <c r="D109" s="1006"/>
      <c r="E109" s="1006"/>
      <c r="F109" s="1006"/>
      <c r="G109" s="975"/>
      <c r="H109" s="975"/>
      <c r="I109" s="962"/>
      <c r="J109" s="964"/>
      <c r="K109" s="962"/>
      <c r="L109" s="962"/>
      <c r="M109" s="964"/>
      <c r="N109" s="962"/>
      <c r="O109" s="962"/>
      <c r="P109" s="962"/>
      <c r="Q109" s="962"/>
      <c r="R109" s="962"/>
      <c r="S109" s="962"/>
      <c r="T109" s="962"/>
      <c r="U109" s="962"/>
      <c r="V109" s="962"/>
      <c r="W109" s="962"/>
      <c r="X109" s="962"/>
      <c r="Y109" s="962"/>
      <c r="Z109" s="962"/>
      <c r="AA109" s="962"/>
      <c r="AB109" s="962"/>
      <c r="AC109" s="962"/>
      <c r="AD109" s="962"/>
      <c r="AE109" s="962"/>
      <c r="AF109" s="962"/>
      <c r="AG109" s="962"/>
      <c r="AH109" s="962"/>
      <c r="AI109" s="962"/>
      <c r="AJ109" s="962"/>
      <c r="AK109" s="962"/>
      <c r="AL109" s="962"/>
      <c r="AM109" s="962"/>
      <c r="AN109" s="962"/>
      <c r="AO109" s="962"/>
      <c r="AP109" s="962"/>
      <c r="AQ109" s="962"/>
      <c r="AR109" s="962"/>
      <c r="AS109" s="962"/>
      <c r="AT109" s="962"/>
      <c r="AU109" s="962"/>
      <c r="AV109" s="962"/>
      <c r="AW109" s="962"/>
      <c r="AX109" s="962"/>
      <c r="AY109" s="962"/>
      <c r="AZ109" s="962"/>
      <c r="BA109" s="962"/>
      <c r="BB109" s="962"/>
      <c r="BC109" s="962"/>
      <c r="BD109" s="962"/>
      <c r="BE109" s="962"/>
      <c r="BF109" s="962"/>
      <c r="BG109" s="962"/>
      <c r="BH109" s="962"/>
      <c r="BI109" s="962"/>
      <c r="BJ109" s="962"/>
      <c r="BK109" s="962"/>
      <c r="BL109" s="962"/>
      <c r="BM109" s="962"/>
      <c r="BN109" s="962"/>
      <c r="BO109" s="962"/>
      <c r="BP109" s="962"/>
      <c r="BQ109" s="962"/>
      <c r="BR109" s="962"/>
      <c r="BS109" s="962"/>
      <c r="BT109" s="962"/>
      <c r="BU109" s="962"/>
      <c r="BV109" s="962"/>
      <c r="BW109" s="962"/>
      <c r="BX109" s="962"/>
      <c r="BY109" s="962"/>
      <c r="BZ109" s="962"/>
      <c r="CA109" s="962"/>
      <c r="CB109" s="962"/>
      <c r="CC109" s="962"/>
      <c r="CD109" s="962"/>
      <c r="CE109" s="962"/>
      <c r="CF109" s="962"/>
      <c r="CG109" s="962"/>
      <c r="CH109" s="962"/>
      <c r="CI109" s="962"/>
      <c r="CJ109" s="962"/>
      <c r="CK109" s="962"/>
      <c r="CL109" s="962"/>
      <c r="CM109" s="962"/>
      <c r="CN109" s="962"/>
      <c r="CO109" s="962"/>
      <c r="CP109" s="962"/>
      <c r="CQ109" s="962"/>
      <c r="CR109" s="962"/>
      <c r="CS109" s="962"/>
      <c r="CT109" s="962"/>
      <c r="CU109" s="962"/>
      <c r="CV109" s="962"/>
      <c r="CW109" s="962"/>
      <c r="CX109" s="962"/>
      <c r="CY109" s="962"/>
      <c r="CZ109" s="962"/>
      <c r="DA109" s="962"/>
      <c r="DB109" s="962"/>
      <c r="DC109" s="962"/>
      <c r="DD109" s="962"/>
      <c r="DE109" s="962"/>
      <c r="DF109" s="962"/>
      <c r="DG109" s="962"/>
      <c r="DH109" s="962"/>
      <c r="DI109" s="962"/>
      <c r="DJ109" s="962"/>
      <c r="DK109" s="962"/>
      <c r="DL109" s="962"/>
      <c r="DM109" s="962"/>
      <c r="DN109" s="962"/>
      <c r="DO109" s="962"/>
      <c r="DP109" s="962"/>
      <c r="DQ109" s="962"/>
      <c r="DR109" s="962"/>
      <c r="DS109" s="962"/>
      <c r="DT109" s="962"/>
      <c r="DU109" s="962"/>
      <c r="DV109" s="962"/>
      <c r="DW109" s="962"/>
      <c r="DX109" s="962"/>
      <c r="DY109" s="962"/>
      <c r="DZ109" s="962"/>
      <c r="EA109" s="962"/>
      <c r="EB109" s="962"/>
      <c r="EC109" s="962"/>
      <c r="ED109" s="962"/>
      <c r="EE109" s="962"/>
      <c r="EF109" s="962"/>
      <c r="EG109" s="962"/>
      <c r="EH109" s="962"/>
      <c r="EI109" s="962"/>
      <c r="EJ109" s="962"/>
      <c r="EK109" s="962"/>
      <c r="EL109" s="962"/>
      <c r="EM109" s="962"/>
      <c r="EN109" s="962"/>
      <c r="EO109" s="962"/>
      <c r="EP109" s="962"/>
      <c r="EQ109" s="962"/>
      <c r="ER109" s="962"/>
      <c r="ES109" s="962"/>
      <c r="ET109" s="962"/>
      <c r="EU109" s="962"/>
      <c r="EV109" s="962"/>
      <c r="EW109" s="962"/>
      <c r="EX109" s="962"/>
      <c r="EY109" s="962"/>
      <c r="EZ109" s="962"/>
      <c r="FA109" s="962"/>
      <c r="FB109" s="962"/>
      <c r="FC109" s="962"/>
      <c r="FD109" s="962"/>
      <c r="FE109" s="962"/>
      <c r="FF109" s="962"/>
      <c r="FG109" s="962"/>
      <c r="FH109" s="962"/>
      <c r="FI109" s="962"/>
      <c r="FJ109" s="962"/>
      <c r="FK109" s="962"/>
      <c r="FL109" s="962"/>
      <c r="FM109" s="962"/>
      <c r="FN109" s="962"/>
      <c r="FO109" s="962"/>
      <c r="FP109" s="962"/>
      <c r="FQ109" s="962"/>
      <c r="FR109" s="962"/>
      <c r="FS109" s="962"/>
      <c r="FT109" s="962"/>
      <c r="FU109" s="962"/>
      <c r="FV109" s="962"/>
      <c r="FW109" s="962"/>
      <c r="FX109" s="962"/>
      <c r="FY109" s="962"/>
      <c r="FZ109" s="962"/>
      <c r="GA109" s="962"/>
      <c r="GB109" s="962"/>
      <c r="GC109" s="962"/>
      <c r="GD109" s="962"/>
      <c r="GE109" s="962"/>
      <c r="GF109" s="962"/>
      <c r="GG109" s="962"/>
      <c r="GH109" s="962"/>
      <c r="GI109" s="962"/>
      <c r="GJ109" s="962"/>
      <c r="GK109" s="962"/>
      <c r="GL109" s="962"/>
      <c r="GM109" s="962"/>
      <c r="GN109" s="962"/>
      <c r="GO109" s="962"/>
      <c r="GP109" s="962"/>
      <c r="GQ109" s="962"/>
      <c r="GR109" s="962"/>
      <c r="GS109" s="962"/>
      <c r="GT109" s="962"/>
      <c r="GU109" s="962"/>
      <c r="GV109" s="962"/>
      <c r="GW109" s="962"/>
      <c r="GX109" s="962"/>
      <c r="GY109" s="962"/>
      <c r="GZ109" s="962"/>
      <c r="HA109" s="962"/>
      <c r="HB109" s="962"/>
      <c r="HC109" s="962"/>
      <c r="HD109" s="962"/>
      <c r="HE109" s="962"/>
      <c r="HF109" s="962"/>
      <c r="HG109" s="962"/>
      <c r="HH109" s="962"/>
      <c r="HI109" s="962"/>
      <c r="HJ109" s="962"/>
      <c r="HK109" s="962"/>
      <c r="HL109" s="962"/>
      <c r="HM109" s="962"/>
      <c r="HN109" s="962"/>
      <c r="HO109" s="962"/>
      <c r="HP109" s="962"/>
      <c r="HQ109" s="962"/>
      <c r="HR109" s="962"/>
      <c r="HS109" s="962"/>
      <c r="HT109" s="962"/>
      <c r="HU109" s="962"/>
      <c r="HV109" s="962"/>
      <c r="HW109" s="962"/>
      <c r="HX109" s="962"/>
      <c r="HY109" s="962"/>
      <c r="HZ109" s="962"/>
      <c r="IA109" s="962"/>
      <c r="IB109" s="962"/>
      <c r="IC109" s="962"/>
      <c r="ID109" s="962"/>
      <c r="IE109" s="962"/>
      <c r="IF109" s="962"/>
      <c r="IG109" s="962"/>
      <c r="IH109" s="962"/>
      <c r="II109" s="962"/>
      <c r="IJ109" s="962"/>
      <c r="IK109" s="962"/>
      <c r="IL109" s="962"/>
      <c r="IM109" s="962"/>
      <c r="IN109" s="962"/>
      <c r="IO109" s="962"/>
      <c r="IP109" s="962"/>
      <c r="IQ109" s="962"/>
      <c r="IR109" s="962"/>
      <c r="IS109" s="962"/>
      <c r="IT109" s="962"/>
      <c r="IU109" s="962"/>
      <c r="IV109" s="962"/>
    </row>
    <row r="110" spans="1:256" s="1041" customFormat="1" ht="15" customHeight="1">
      <c r="A110" s="958"/>
      <c r="B110" s="958"/>
      <c r="C110" s="958"/>
      <c r="D110" s="1006"/>
      <c r="E110" s="1006"/>
      <c r="F110" s="1006"/>
      <c r="G110" s="975"/>
      <c r="H110" s="975"/>
      <c r="I110" s="962"/>
      <c r="J110" s="964"/>
      <c r="K110" s="962"/>
      <c r="L110" s="962"/>
      <c r="M110" s="964"/>
      <c r="N110" s="962"/>
      <c r="O110" s="962"/>
      <c r="P110" s="962"/>
      <c r="Q110" s="962"/>
      <c r="R110" s="962"/>
      <c r="S110" s="962"/>
      <c r="T110" s="962"/>
      <c r="U110" s="962"/>
      <c r="V110" s="962"/>
      <c r="W110" s="962"/>
      <c r="X110" s="962"/>
      <c r="Y110" s="962"/>
      <c r="Z110" s="962"/>
      <c r="AA110" s="962"/>
      <c r="AB110" s="962"/>
      <c r="AC110" s="962"/>
      <c r="AD110" s="962"/>
      <c r="AE110" s="962"/>
      <c r="AF110" s="962"/>
      <c r="AG110" s="962"/>
      <c r="AH110" s="962"/>
      <c r="AI110" s="962"/>
      <c r="AJ110" s="962"/>
      <c r="AK110" s="962"/>
      <c r="AL110" s="962"/>
      <c r="AM110" s="962"/>
      <c r="AN110" s="962"/>
      <c r="AO110" s="962"/>
      <c r="AP110" s="962"/>
      <c r="AQ110" s="962"/>
      <c r="AR110" s="962"/>
      <c r="AS110" s="962"/>
      <c r="AT110" s="962"/>
      <c r="AU110" s="962"/>
      <c r="AV110" s="962"/>
      <c r="AW110" s="962"/>
      <c r="AX110" s="962"/>
      <c r="AY110" s="962"/>
      <c r="AZ110" s="962"/>
      <c r="BA110" s="962"/>
      <c r="BB110" s="962"/>
      <c r="BC110" s="962"/>
      <c r="BD110" s="962"/>
      <c r="BE110" s="962"/>
      <c r="BF110" s="962"/>
      <c r="BG110" s="962"/>
      <c r="BH110" s="962"/>
      <c r="BI110" s="962"/>
      <c r="BJ110" s="962"/>
      <c r="BK110" s="962"/>
      <c r="BL110" s="962"/>
      <c r="BM110" s="962"/>
      <c r="BN110" s="962"/>
      <c r="BO110" s="962"/>
      <c r="BP110" s="962"/>
      <c r="BQ110" s="962"/>
      <c r="BR110" s="962"/>
      <c r="BS110" s="962"/>
      <c r="BT110" s="962"/>
      <c r="BU110" s="962"/>
      <c r="BV110" s="962"/>
      <c r="BW110" s="962"/>
      <c r="BX110" s="962"/>
      <c r="BY110" s="962"/>
      <c r="BZ110" s="962"/>
      <c r="CA110" s="962"/>
      <c r="CB110" s="962"/>
      <c r="CC110" s="962"/>
      <c r="CD110" s="962"/>
      <c r="CE110" s="962"/>
      <c r="CF110" s="962"/>
      <c r="CG110" s="962"/>
      <c r="CH110" s="962"/>
      <c r="CI110" s="962"/>
      <c r="CJ110" s="962"/>
      <c r="CK110" s="962"/>
      <c r="CL110" s="962"/>
      <c r="CM110" s="962"/>
      <c r="CN110" s="962"/>
      <c r="CO110" s="962"/>
      <c r="CP110" s="962"/>
      <c r="CQ110" s="962"/>
      <c r="CR110" s="962"/>
      <c r="CS110" s="962"/>
      <c r="CT110" s="962"/>
      <c r="CU110" s="962"/>
      <c r="CV110" s="962"/>
      <c r="CW110" s="962"/>
      <c r="CX110" s="962"/>
      <c r="CY110" s="962"/>
      <c r="CZ110" s="962"/>
      <c r="DA110" s="962"/>
      <c r="DB110" s="962"/>
      <c r="DC110" s="962"/>
      <c r="DD110" s="962"/>
      <c r="DE110" s="962"/>
      <c r="DF110" s="962"/>
      <c r="DG110" s="962"/>
      <c r="DH110" s="962"/>
      <c r="DI110" s="962"/>
      <c r="DJ110" s="962"/>
      <c r="DK110" s="962"/>
      <c r="DL110" s="962"/>
      <c r="DM110" s="962"/>
      <c r="DN110" s="962"/>
      <c r="DO110" s="962"/>
      <c r="DP110" s="962"/>
      <c r="DQ110" s="962"/>
      <c r="DR110" s="962"/>
      <c r="DS110" s="962"/>
      <c r="DT110" s="962"/>
      <c r="DU110" s="962"/>
      <c r="DV110" s="962"/>
      <c r="DW110" s="962"/>
      <c r="DX110" s="962"/>
      <c r="DY110" s="962"/>
      <c r="DZ110" s="962"/>
      <c r="EA110" s="962"/>
      <c r="EB110" s="962"/>
      <c r="EC110" s="962"/>
      <c r="ED110" s="962"/>
      <c r="EE110" s="962"/>
      <c r="EF110" s="962"/>
      <c r="EG110" s="962"/>
      <c r="EH110" s="962"/>
      <c r="EI110" s="962"/>
      <c r="EJ110" s="962"/>
      <c r="EK110" s="962"/>
      <c r="EL110" s="962"/>
      <c r="EM110" s="962"/>
      <c r="EN110" s="962"/>
      <c r="EO110" s="962"/>
      <c r="EP110" s="962"/>
      <c r="EQ110" s="962"/>
      <c r="ER110" s="962"/>
      <c r="ES110" s="962"/>
      <c r="ET110" s="962"/>
      <c r="EU110" s="962"/>
      <c r="EV110" s="962"/>
      <c r="EW110" s="962"/>
      <c r="EX110" s="962"/>
      <c r="EY110" s="962"/>
      <c r="EZ110" s="962"/>
      <c r="FA110" s="962"/>
      <c r="FB110" s="962"/>
      <c r="FC110" s="962"/>
      <c r="FD110" s="962"/>
      <c r="FE110" s="962"/>
      <c r="FF110" s="962"/>
      <c r="FG110" s="962"/>
      <c r="FH110" s="962"/>
      <c r="FI110" s="962"/>
      <c r="FJ110" s="962"/>
      <c r="FK110" s="962"/>
      <c r="FL110" s="962"/>
      <c r="FM110" s="962"/>
      <c r="FN110" s="962"/>
      <c r="FO110" s="962"/>
      <c r="FP110" s="962"/>
      <c r="FQ110" s="962"/>
      <c r="FR110" s="962"/>
      <c r="FS110" s="962"/>
      <c r="FT110" s="962"/>
      <c r="FU110" s="962"/>
      <c r="FV110" s="962"/>
      <c r="FW110" s="962"/>
      <c r="FX110" s="962"/>
      <c r="FY110" s="962"/>
      <c r="FZ110" s="962"/>
      <c r="GA110" s="962"/>
      <c r="GB110" s="962"/>
      <c r="GC110" s="962"/>
      <c r="GD110" s="962"/>
      <c r="GE110" s="962"/>
      <c r="GF110" s="962"/>
      <c r="GG110" s="962"/>
      <c r="GH110" s="962"/>
      <c r="GI110" s="962"/>
      <c r="GJ110" s="962"/>
      <c r="GK110" s="962"/>
      <c r="GL110" s="962"/>
      <c r="GM110" s="962"/>
      <c r="GN110" s="962"/>
      <c r="GO110" s="962"/>
      <c r="GP110" s="962"/>
      <c r="GQ110" s="962"/>
      <c r="GR110" s="962"/>
      <c r="GS110" s="962"/>
      <c r="GT110" s="962"/>
      <c r="GU110" s="962"/>
      <c r="GV110" s="962"/>
      <c r="GW110" s="962"/>
      <c r="GX110" s="962"/>
      <c r="GY110" s="962"/>
      <c r="GZ110" s="962"/>
      <c r="HA110" s="962"/>
      <c r="HB110" s="962"/>
      <c r="HC110" s="962"/>
      <c r="HD110" s="962"/>
      <c r="HE110" s="962"/>
      <c r="HF110" s="962"/>
      <c r="HG110" s="962"/>
      <c r="HH110" s="962"/>
      <c r="HI110" s="962"/>
      <c r="HJ110" s="962"/>
      <c r="HK110" s="962"/>
      <c r="HL110" s="962"/>
      <c r="HM110" s="962"/>
      <c r="HN110" s="962"/>
      <c r="HO110" s="962"/>
      <c r="HP110" s="962"/>
      <c r="HQ110" s="962"/>
      <c r="HR110" s="962"/>
      <c r="HS110" s="962"/>
      <c r="HT110" s="962"/>
      <c r="HU110" s="962"/>
      <c r="HV110" s="962"/>
      <c r="HW110" s="962"/>
      <c r="HX110" s="962"/>
      <c r="HY110" s="962"/>
      <c r="HZ110" s="962"/>
      <c r="IA110" s="962"/>
      <c r="IB110" s="962"/>
      <c r="IC110" s="962"/>
      <c r="ID110" s="962"/>
      <c r="IE110" s="962"/>
      <c r="IF110" s="962"/>
      <c r="IG110" s="962"/>
      <c r="IH110" s="962"/>
      <c r="II110" s="962"/>
      <c r="IJ110" s="962"/>
      <c r="IK110" s="962"/>
      <c r="IL110" s="962"/>
      <c r="IM110" s="962"/>
      <c r="IN110" s="962"/>
      <c r="IO110" s="962"/>
      <c r="IP110" s="962"/>
      <c r="IQ110" s="962"/>
      <c r="IR110" s="962"/>
      <c r="IS110" s="962"/>
      <c r="IT110" s="962"/>
      <c r="IU110" s="962"/>
      <c r="IV110" s="962"/>
    </row>
    <row r="111" spans="1:256" s="1041" customFormat="1" ht="15" customHeight="1">
      <c r="A111" s="958"/>
      <c r="B111" s="958"/>
      <c r="C111" s="958"/>
      <c r="D111" s="1006"/>
      <c r="E111" s="1006"/>
      <c r="F111" s="1006"/>
      <c r="G111" s="975"/>
      <c r="H111" s="975"/>
      <c r="I111" s="962"/>
      <c r="J111" s="964"/>
      <c r="K111" s="962"/>
      <c r="L111" s="962"/>
      <c r="M111" s="964"/>
      <c r="N111" s="962"/>
      <c r="O111" s="962"/>
      <c r="P111" s="962"/>
      <c r="Q111" s="962"/>
      <c r="R111" s="962"/>
      <c r="S111" s="962"/>
      <c r="T111" s="962"/>
      <c r="U111" s="962"/>
      <c r="V111" s="962"/>
      <c r="W111" s="962"/>
      <c r="X111" s="962"/>
      <c r="Y111" s="962"/>
      <c r="Z111" s="962"/>
      <c r="AA111" s="962"/>
      <c r="AB111" s="962"/>
      <c r="AC111" s="962"/>
      <c r="AD111" s="962"/>
      <c r="AE111" s="962"/>
      <c r="AF111" s="962"/>
      <c r="AG111" s="962"/>
      <c r="AH111" s="962"/>
      <c r="AI111" s="962"/>
      <c r="AJ111" s="962"/>
      <c r="AK111" s="962"/>
      <c r="AL111" s="962"/>
      <c r="AM111" s="962"/>
      <c r="AN111" s="962"/>
      <c r="AO111" s="962"/>
      <c r="AP111" s="962"/>
      <c r="AQ111" s="962"/>
      <c r="AR111" s="962"/>
      <c r="AS111" s="962"/>
      <c r="AT111" s="962"/>
      <c r="AU111" s="962"/>
      <c r="AV111" s="962"/>
      <c r="AW111" s="962"/>
      <c r="AX111" s="962"/>
      <c r="AY111" s="962"/>
      <c r="AZ111" s="962"/>
      <c r="BA111" s="962"/>
      <c r="BB111" s="962"/>
      <c r="BC111" s="962"/>
      <c r="BD111" s="962"/>
      <c r="BE111" s="962"/>
      <c r="BF111" s="962"/>
      <c r="BG111" s="962"/>
      <c r="BH111" s="962"/>
      <c r="BI111" s="962"/>
      <c r="BJ111" s="962"/>
      <c r="BK111" s="962"/>
      <c r="BL111" s="962"/>
      <c r="BM111" s="962"/>
      <c r="BN111" s="962"/>
      <c r="BO111" s="962"/>
      <c r="BP111" s="962"/>
      <c r="BQ111" s="962"/>
      <c r="BR111" s="962"/>
      <c r="BS111" s="962"/>
      <c r="BT111" s="962"/>
      <c r="BU111" s="962"/>
      <c r="BV111" s="962"/>
      <c r="BW111" s="962"/>
      <c r="BX111" s="962"/>
      <c r="BY111" s="962"/>
      <c r="BZ111" s="962"/>
      <c r="CA111" s="962"/>
      <c r="CB111" s="962"/>
      <c r="CC111" s="962"/>
      <c r="CD111" s="962"/>
      <c r="CE111" s="962"/>
      <c r="CF111" s="962"/>
      <c r="CG111" s="962"/>
      <c r="CH111" s="962"/>
      <c r="CI111" s="962"/>
      <c r="CJ111" s="962"/>
      <c r="CK111" s="962"/>
      <c r="CL111" s="962"/>
      <c r="CM111" s="962"/>
      <c r="CN111" s="962"/>
      <c r="CO111" s="962"/>
      <c r="CP111" s="962"/>
      <c r="CQ111" s="962"/>
      <c r="CR111" s="962"/>
      <c r="CS111" s="962"/>
      <c r="CT111" s="962"/>
      <c r="CU111" s="962"/>
      <c r="CV111" s="962"/>
      <c r="CW111" s="962"/>
      <c r="CX111" s="962"/>
      <c r="CY111" s="962"/>
      <c r="CZ111" s="962"/>
      <c r="DA111" s="962"/>
      <c r="DB111" s="962"/>
      <c r="DC111" s="962"/>
      <c r="DD111" s="962"/>
      <c r="DE111" s="962"/>
      <c r="DF111" s="962"/>
      <c r="DG111" s="962"/>
      <c r="DH111" s="962"/>
      <c r="DI111" s="962"/>
      <c r="DJ111" s="962"/>
      <c r="DK111" s="962"/>
      <c r="DL111" s="962"/>
      <c r="DM111" s="962"/>
      <c r="DN111" s="962"/>
      <c r="DO111" s="962"/>
      <c r="DP111" s="962"/>
      <c r="DQ111" s="962"/>
      <c r="DR111" s="962"/>
      <c r="DS111" s="962"/>
      <c r="DT111" s="962"/>
      <c r="DU111" s="962"/>
      <c r="DV111" s="962"/>
      <c r="DW111" s="962"/>
      <c r="DX111" s="962"/>
      <c r="DY111" s="962"/>
      <c r="DZ111" s="962"/>
      <c r="EA111" s="962"/>
      <c r="EB111" s="962"/>
      <c r="EC111" s="962"/>
      <c r="ED111" s="962"/>
      <c r="EE111" s="962"/>
      <c r="EF111" s="962"/>
      <c r="EG111" s="962"/>
      <c r="EH111" s="962"/>
      <c r="EI111" s="962"/>
      <c r="EJ111" s="962"/>
      <c r="EK111" s="962"/>
      <c r="EL111" s="962"/>
      <c r="EM111" s="962"/>
      <c r="EN111" s="962"/>
      <c r="EO111" s="962"/>
      <c r="EP111" s="962"/>
      <c r="EQ111" s="962"/>
      <c r="ER111" s="962"/>
      <c r="ES111" s="962"/>
      <c r="ET111" s="962"/>
      <c r="EU111" s="962"/>
      <c r="EV111" s="962"/>
      <c r="EW111" s="962"/>
      <c r="EX111" s="962"/>
      <c r="EY111" s="962"/>
      <c r="EZ111" s="962"/>
      <c r="FA111" s="962"/>
      <c r="FB111" s="962"/>
      <c r="FC111" s="962"/>
      <c r="FD111" s="962"/>
      <c r="FE111" s="962"/>
      <c r="FF111" s="962"/>
      <c r="FG111" s="962"/>
      <c r="FH111" s="962"/>
      <c r="FI111" s="962"/>
      <c r="FJ111" s="962"/>
      <c r="FK111" s="962"/>
      <c r="FL111" s="962"/>
      <c r="FM111" s="962"/>
      <c r="FN111" s="962"/>
      <c r="FO111" s="962"/>
      <c r="FP111" s="962"/>
      <c r="FQ111" s="962"/>
      <c r="FR111" s="962"/>
      <c r="FS111" s="962"/>
      <c r="FT111" s="962"/>
      <c r="FU111" s="962"/>
      <c r="FV111" s="962"/>
      <c r="FW111" s="962"/>
      <c r="FX111" s="962"/>
      <c r="FY111" s="962"/>
      <c r="FZ111" s="962"/>
      <c r="GA111" s="962"/>
      <c r="GB111" s="962"/>
      <c r="GC111" s="962"/>
      <c r="GD111" s="962"/>
      <c r="GE111" s="962"/>
      <c r="GF111" s="962"/>
      <c r="GG111" s="962"/>
      <c r="GH111" s="962"/>
      <c r="GI111" s="962"/>
      <c r="GJ111" s="962"/>
      <c r="GK111" s="962"/>
      <c r="GL111" s="962"/>
      <c r="GM111" s="962"/>
      <c r="GN111" s="962"/>
      <c r="GO111" s="962"/>
      <c r="GP111" s="962"/>
      <c r="GQ111" s="962"/>
      <c r="GR111" s="962"/>
      <c r="GS111" s="962"/>
      <c r="GT111" s="962"/>
      <c r="GU111" s="962"/>
      <c r="GV111" s="962"/>
      <c r="GW111" s="962"/>
      <c r="GX111" s="962"/>
      <c r="GY111" s="962"/>
      <c r="GZ111" s="962"/>
      <c r="HA111" s="962"/>
      <c r="HB111" s="962"/>
      <c r="HC111" s="962"/>
      <c r="HD111" s="962"/>
      <c r="HE111" s="962"/>
      <c r="HF111" s="962"/>
      <c r="HG111" s="962"/>
      <c r="HH111" s="962"/>
      <c r="HI111" s="962"/>
      <c r="HJ111" s="962"/>
      <c r="HK111" s="962"/>
      <c r="HL111" s="962"/>
      <c r="HM111" s="962"/>
      <c r="HN111" s="962"/>
      <c r="HO111" s="962"/>
      <c r="HP111" s="962"/>
      <c r="HQ111" s="962"/>
      <c r="HR111" s="962"/>
      <c r="HS111" s="962"/>
      <c r="HT111" s="962"/>
      <c r="HU111" s="962"/>
      <c r="HV111" s="962"/>
      <c r="HW111" s="962"/>
      <c r="HX111" s="962"/>
      <c r="HY111" s="962"/>
      <c r="HZ111" s="962"/>
      <c r="IA111" s="962"/>
      <c r="IB111" s="962"/>
      <c r="IC111" s="962"/>
      <c r="ID111" s="962"/>
      <c r="IE111" s="962"/>
      <c r="IF111" s="962"/>
      <c r="IG111" s="962"/>
      <c r="IH111" s="962"/>
      <c r="II111" s="962"/>
      <c r="IJ111" s="962"/>
      <c r="IK111" s="962"/>
      <c r="IL111" s="962"/>
      <c r="IM111" s="962"/>
      <c r="IN111" s="962"/>
      <c r="IO111" s="962"/>
      <c r="IP111" s="962"/>
      <c r="IQ111" s="962"/>
      <c r="IR111" s="962"/>
      <c r="IS111" s="962"/>
      <c r="IT111" s="962"/>
      <c r="IU111" s="962"/>
      <c r="IV111" s="962"/>
    </row>
    <row r="112" spans="1:256" s="1041" customFormat="1" ht="15" customHeight="1">
      <c r="A112" s="958"/>
      <c r="B112" s="958"/>
      <c r="C112" s="958"/>
      <c r="D112" s="1006"/>
      <c r="E112" s="1006"/>
      <c r="F112" s="1006"/>
      <c r="G112" s="975"/>
      <c r="H112" s="975"/>
      <c r="I112" s="962"/>
      <c r="J112" s="964"/>
      <c r="K112" s="962"/>
      <c r="L112" s="962"/>
      <c r="M112" s="964"/>
      <c r="N112" s="962"/>
      <c r="O112" s="962"/>
      <c r="P112" s="962"/>
      <c r="Q112" s="962"/>
      <c r="R112" s="962"/>
      <c r="S112" s="962"/>
      <c r="T112" s="962"/>
      <c r="U112" s="962"/>
      <c r="V112" s="962"/>
      <c r="W112" s="962"/>
      <c r="X112" s="962"/>
      <c r="Y112" s="962"/>
      <c r="Z112" s="962"/>
      <c r="AA112" s="962"/>
      <c r="AB112" s="962"/>
      <c r="AC112" s="962"/>
      <c r="AD112" s="962"/>
      <c r="AE112" s="962"/>
      <c r="AF112" s="962"/>
      <c r="AG112" s="962"/>
      <c r="AH112" s="962"/>
      <c r="AI112" s="962"/>
      <c r="AJ112" s="962"/>
      <c r="AK112" s="962"/>
      <c r="AL112" s="962"/>
      <c r="AM112" s="962"/>
      <c r="AN112" s="962"/>
      <c r="AO112" s="962"/>
      <c r="AP112" s="962"/>
      <c r="AQ112" s="962"/>
      <c r="AR112" s="962"/>
      <c r="AS112" s="962"/>
      <c r="AT112" s="962"/>
      <c r="AU112" s="962"/>
      <c r="AV112" s="962"/>
      <c r="AW112" s="962"/>
      <c r="AX112" s="962"/>
      <c r="AY112" s="962"/>
      <c r="AZ112" s="962"/>
      <c r="BA112" s="962"/>
      <c r="BB112" s="962"/>
      <c r="BC112" s="962"/>
      <c r="BD112" s="962"/>
      <c r="BE112" s="962"/>
      <c r="BF112" s="962"/>
      <c r="BG112" s="962"/>
      <c r="BH112" s="962"/>
      <c r="BI112" s="962"/>
      <c r="BJ112" s="962"/>
      <c r="BK112" s="962"/>
      <c r="BL112" s="962"/>
      <c r="BM112" s="962"/>
      <c r="BN112" s="962"/>
      <c r="BO112" s="962"/>
      <c r="BP112" s="962"/>
      <c r="BQ112" s="962"/>
      <c r="BR112" s="962"/>
      <c r="BS112" s="962"/>
      <c r="BT112" s="962"/>
      <c r="BU112" s="962"/>
      <c r="BV112" s="962"/>
      <c r="BW112" s="962"/>
      <c r="BX112" s="962"/>
      <c r="BY112" s="962"/>
      <c r="BZ112" s="962"/>
      <c r="CA112" s="962"/>
      <c r="CB112" s="962"/>
      <c r="CC112" s="962"/>
      <c r="CD112" s="962"/>
      <c r="CE112" s="962"/>
      <c r="CF112" s="962"/>
      <c r="CG112" s="962"/>
      <c r="CH112" s="962"/>
      <c r="CI112" s="962"/>
      <c r="CJ112" s="962"/>
      <c r="CK112" s="962"/>
      <c r="CL112" s="962"/>
      <c r="CM112" s="962"/>
      <c r="CN112" s="962"/>
      <c r="CO112" s="962"/>
      <c r="CP112" s="962"/>
      <c r="CQ112" s="962"/>
      <c r="CR112" s="962"/>
      <c r="CS112" s="962"/>
      <c r="CT112" s="962"/>
      <c r="CU112" s="962"/>
      <c r="CV112" s="962"/>
      <c r="CW112" s="962"/>
      <c r="CX112" s="962"/>
      <c r="CY112" s="962"/>
      <c r="CZ112" s="962"/>
      <c r="DA112" s="962"/>
      <c r="DB112" s="962"/>
      <c r="DC112" s="962"/>
      <c r="DD112" s="962"/>
      <c r="DE112" s="962"/>
      <c r="DF112" s="962"/>
      <c r="DG112" s="962"/>
      <c r="DH112" s="962"/>
      <c r="DI112" s="962"/>
      <c r="DJ112" s="962"/>
      <c r="DK112" s="962"/>
      <c r="DL112" s="962"/>
      <c r="DM112" s="962"/>
      <c r="DN112" s="962"/>
      <c r="DO112" s="962"/>
      <c r="DP112" s="962"/>
      <c r="DQ112" s="962"/>
      <c r="DR112" s="962"/>
      <c r="DS112" s="962"/>
      <c r="DT112" s="962"/>
      <c r="DU112" s="962"/>
      <c r="DV112" s="962"/>
      <c r="DW112" s="962"/>
      <c r="DX112" s="962"/>
      <c r="DY112" s="962"/>
      <c r="DZ112" s="962"/>
      <c r="EA112" s="962"/>
      <c r="EB112" s="962"/>
      <c r="EC112" s="962"/>
      <c r="ED112" s="962"/>
      <c r="EE112" s="962"/>
      <c r="EF112" s="962"/>
      <c r="EG112" s="962"/>
      <c r="EH112" s="962"/>
      <c r="EI112" s="962"/>
      <c r="EJ112" s="962"/>
      <c r="EK112" s="962"/>
      <c r="EL112" s="962"/>
      <c r="EM112" s="962"/>
      <c r="EN112" s="962"/>
      <c r="EO112" s="962"/>
      <c r="EP112" s="962"/>
      <c r="EQ112" s="962"/>
      <c r="ER112" s="962"/>
      <c r="ES112" s="962"/>
      <c r="ET112" s="962"/>
      <c r="EU112" s="962"/>
      <c r="EV112" s="962"/>
      <c r="EW112" s="962"/>
      <c r="EX112" s="962"/>
      <c r="EY112" s="962"/>
      <c r="EZ112" s="962"/>
      <c r="FA112" s="962"/>
      <c r="FB112" s="962"/>
      <c r="FC112" s="962"/>
      <c r="FD112" s="962"/>
      <c r="FE112" s="962"/>
      <c r="FF112" s="962"/>
      <c r="FG112" s="962"/>
      <c r="FH112" s="962"/>
      <c r="FI112" s="962"/>
      <c r="FJ112" s="962"/>
      <c r="FK112" s="962"/>
      <c r="FL112" s="962"/>
      <c r="FM112" s="962"/>
      <c r="FN112" s="962"/>
      <c r="FO112" s="962"/>
      <c r="FP112" s="962"/>
      <c r="FQ112" s="962"/>
      <c r="FR112" s="962"/>
      <c r="FS112" s="962"/>
      <c r="FT112" s="962"/>
      <c r="FU112" s="962"/>
      <c r="FV112" s="962"/>
      <c r="FW112" s="962"/>
      <c r="FX112" s="962"/>
      <c r="FY112" s="962"/>
      <c r="FZ112" s="962"/>
      <c r="GA112" s="962"/>
      <c r="GB112" s="962"/>
      <c r="GC112" s="962"/>
      <c r="GD112" s="962"/>
      <c r="GE112" s="962"/>
      <c r="GF112" s="962"/>
      <c r="GG112" s="962"/>
      <c r="GH112" s="962"/>
      <c r="GI112" s="962"/>
      <c r="GJ112" s="962"/>
      <c r="GK112" s="962"/>
      <c r="GL112" s="962"/>
      <c r="GM112" s="962"/>
      <c r="GN112" s="962"/>
      <c r="GO112" s="962"/>
      <c r="GP112" s="962"/>
      <c r="GQ112" s="962"/>
      <c r="GR112" s="962"/>
      <c r="GS112" s="962"/>
      <c r="GT112" s="962"/>
      <c r="GU112" s="962"/>
      <c r="GV112" s="962"/>
      <c r="GW112" s="962"/>
      <c r="GX112" s="962"/>
      <c r="GY112" s="962"/>
      <c r="GZ112" s="962"/>
      <c r="HA112" s="962"/>
      <c r="HB112" s="962"/>
      <c r="HC112" s="962"/>
      <c r="HD112" s="962"/>
      <c r="HE112" s="962"/>
      <c r="HF112" s="962"/>
      <c r="HG112" s="962"/>
      <c r="HH112" s="962"/>
      <c r="HI112" s="962"/>
      <c r="HJ112" s="962"/>
      <c r="HK112" s="962"/>
      <c r="HL112" s="962"/>
      <c r="HM112" s="962"/>
      <c r="HN112" s="962"/>
      <c r="HO112" s="962"/>
      <c r="HP112" s="962"/>
      <c r="HQ112" s="962"/>
      <c r="HR112" s="962"/>
      <c r="HS112" s="962"/>
      <c r="HT112" s="962"/>
      <c r="HU112" s="962"/>
      <c r="HV112" s="962"/>
      <c r="HW112" s="962"/>
      <c r="HX112" s="962"/>
      <c r="HY112" s="962"/>
      <c r="HZ112" s="962"/>
      <c r="IA112" s="962"/>
      <c r="IB112" s="962"/>
      <c r="IC112" s="962"/>
      <c r="ID112" s="962"/>
      <c r="IE112" s="962"/>
      <c r="IF112" s="962"/>
      <c r="IG112" s="962"/>
      <c r="IH112" s="962"/>
      <c r="II112" s="962"/>
      <c r="IJ112" s="962"/>
      <c r="IK112" s="962"/>
      <c r="IL112" s="962"/>
      <c r="IM112" s="962"/>
      <c r="IN112" s="962"/>
      <c r="IO112" s="962"/>
      <c r="IP112" s="962"/>
      <c r="IQ112" s="962"/>
      <c r="IR112" s="962"/>
      <c r="IS112" s="962"/>
      <c r="IT112" s="962"/>
      <c r="IU112" s="962"/>
      <c r="IV112" s="962"/>
    </row>
    <row r="113" spans="1:256" s="1041" customFormat="1" ht="15" customHeight="1">
      <c r="A113" s="958"/>
      <c r="B113" s="958"/>
      <c r="C113" s="958"/>
      <c r="D113" s="1006"/>
      <c r="E113" s="1006"/>
      <c r="F113" s="1006"/>
      <c r="G113" s="975"/>
      <c r="H113" s="975"/>
      <c r="I113" s="962"/>
      <c r="J113" s="964"/>
      <c r="K113" s="962"/>
      <c r="L113" s="962"/>
      <c r="M113" s="964"/>
      <c r="N113" s="962"/>
      <c r="O113" s="962"/>
      <c r="P113" s="962"/>
      <c r="Q113" s="962"/>
      <c r="R113" s="962"/>
      <c r="S113" s="962"/>
      <c r="T113" s="962"/>
      <c r="U113" s="962"/>
      <c r="V113" s="962"/>
      <c r="W113" s="962"/>
      <c r="X113" s="962"/>
      <c r="Y113" s="962"/>
      <c r="Z113" s="962"/>
      <c r="AA113" s="962"/>
      <c r="AB113" s="962"/>
      <c r="AC113" s="962"/>
      <c r="AD113" s="962"/>
      <c r="AE113" s="962"/>
      <c r="AF113" s="962"/>
      <c r="AG113" s="962"/>
      <c r="AH113" s="962"/>
      <c r="AI113" s="962"/>
      <c r="AJ113" s="962"/>
      <c r="AK113" s="962"/>
      <c r="AL113" s="962"/>
      <c r="AM113" s="962"/>
      <c r="AN113" s="962"/>
      <c r="AO113" s="962"/>
      <c r="AP113" s="962"/>
      <c r="AQ113" s="962"/>
      <c r="AR113" s="962"/>
      <c r="AS113" s="962"/>
      <c r="AT113" s="962"/>
      <c r="AU113" s="962"/>
      <c r="AV113" s="962"/>
      <c r="AW113" s="962"/>
      <c r="AX113" s="962"/>
      <c r="AY113" s="962"/>
      <c r="AZ113" s="962"/>
      <c r="BA113" s="962"/>
      <c r="BB113" s="962"/>
      <c r="BC113" s="962"/>
      <c r="BD113" s="962"/>
      <c r="BE113" s="962"/>
      <c r="BF113" s="962"/>
      <c r="BG113" s="962"/>
      <c r="BH113" s="962"/>
      <c r="BI113" s="962"/>
      <c r="BJ113" s="962"/>
      <c r="BK113" s="962"/>
      <c r="BL113" s="962"/>
      <c r="BM113" s="962"/>
      <c r="BN113" s="962"/>
      <c r="BO113" s="962"/>
      <c r="BP113" s="962"/>
      <c r="BQ113" s="962"/>
      <c r="BR113" s="962"/>
      <c r="BS113" s="962"/>
      <c r="BT113" s="962"/>
      <c r="BU113" s="962"/>
      <c r="BV113" s="962"/>
      <c r="BW113" s="962"/>
      <c r="BX113" s="962"/>
      <c r="BY113" s="962"/>
      <c r="BZ113" s="962"/>
      <c r="CA113" s="962"/>
      <c r="CB113" s="962"/>
      <c r="CC113" s="962"/>
      <c r="CD113" s="962"/>
      <c r="CE113" s="962"/>
      <c r="CF113" s="962"/>
      <c r="CG113" s="962"/>
      <c r="CH113" s="962"/>
      <c r="CI113" s="962"/>
      <c r="CJ113" s="962"/>
      <c r="CK113" s="962"/>
      <c r="CL113" s="962"/>
      <c r="CM113" s="962"/>
      <c r="CN113" s="962"/>
      <c r="CO113" s="962"/>
      <c r="CP113" s="962"/>
      <c r="CQ113" s="962"/>
      <c r="CR113" s="962"/>
      <c r="CS113" s="962"/>
      <c r="CT113" s="962"/>
      <c r="CU113" s="962"/>
      <c r="CV113" s="962"/>
      <c r="CW113" s="962"/>
      <c r="CX113" s="962"/>
      <c r="CY113" s="962"/>
      <c r="CZ113" s="962"/>
      <c r="DA113" s="962"/>
      <c r="DB113" s="962"/>
      <c r="DC113" s="962"/>
      <c r="DD113" s="962"/>
      <c r="DE113" s="962"/>
      <c r="DF113" s="962"/>
      <c r="DG113" s="962"/>
      <c r="DH113" s="962"/>
      <c r="DI113" s="962"/>
      <c r="DJ113" s="962"/>
      <c r="DK113" s="962"/>
      <c r="DL113" s="962"/>
      <c r="DM113" s="962"/>
      <c r="DN113" s="962"/>
      <c r="DO113" s="962"/>
      <c r="DP113" s="962"/>
      <c r="DQ113" s="962"/>
      <c r="DR113" s="962"/>
      <c r="DS113" s="962"/>
      <c r="DT113" s="962"/>
      <c r="DU113" s="962"/>
      <c r="DV113" s="962"/>
      <c r="DW113" s="962"/>
      <c r="DX113" s="962"/>
      <c r="DY113" s="962"/>
      <c r="DZ113" s="962"/>
      <c r="EA113" s="962"/>
      <c r="EB113" s="962"/>
      <c r="EC113" s="962"/>
      <c r="ED113" s="962"/>
      <c r="EE113" s="962"/>
      <c r="EF113" s="962"/>
      <c r="EG113" s="962"/>
      <c r="EH113" s="962"/>
      <c r="EI113" s="962"/>
      <c r="EJ113" s="962"/>
      <c r="EK113" s="962"/>
      <c r="EL113" s="962"/>
      <c r="EM113" s="962"/>
      <c r="EN113" s="962"/>
      <c r="EO113" s="962"/>
      <c r="EP113" s="962"/>
      <c r="EQ113" s="962"/>
      <c r="ER113" s="962"/>
      <c r="ES113" s="962"/>
      <c r="ET113" s="962"/>
      <c r="EU113" s="962"/>
      <c r="EV113" s="962"/>
      <c r="EW113" s="962"/>
      <c r="EX113" s="962"/>
      <c r="EY113" s="962"/>
      <c r="EZ113" s="962"/>
      <c r="FA113" s="962"/>
      <c r="FB113" s="962"/>
      <c r="FC113" s="962"/>
      <c r="FD113" s="962"/>
      <c r="FE113" s="962"/>
      <c r="FF113" s="962"/>
      <c r="FG113" s="962"/>
      <c r="FH113" s="962"/>
      <c r="FI113" s="962"/>
      <c r="FJ113" s="962"/>
      <c r="FK113" s="962"/>
      <c r="FL113" s="962"/>
      <c r="FM113" s="962"/>
      <c r="FN113" s="962"/>
      <c r="FO113" s="962"/>
      <c r="FP113" s="962"/>
      <c r="FQ113" s="962"/>
      <c r="FR113" s="962"/>
      <c r="FS113" s="962"/>
      <c r="FT113" s="962"/>
      <c r="FU113" s="962"/>
      <c r="FV113" s="962"/>
      <c r="FW113" s="962"/>
      <c r="FX113" s="962"/>
      <c r="FY113" s="962"/>
      <c r="FZ113" s="962"/>
      <c r="GA113" s="962"/>
      <c r="GB113" s="962"/>
      <c r="GC113" s="962"/>
      <c r="GD113" s="962"/>
      <c r="GE113" s="962"/>
      <c r="GF113" s="962"/>
      <c r="GG113" s="962"/>
      <c r="GH113" s="962"/>
      <c r="GI113" s="962"/>
      <c r="GJ113" s="962"/>
      <c r="GK113" s="962"/>
      <c r="GL113" s="962"/>
      <c r="GM113" s="962"/>
      <c r="GN113" s="962"/>
      <c r="GO113" s="962"/>
      <c r="GP113" s="962"/>
      <c r="GQ113" s="962"/>
      <c r="GR113" s="962"/>
      <c r="GS113" s="962"/>
      <c r="GT113" s="962"/>
      <c r="GU113" s="962"/>
      <c r="GV113" s="962"/>
      <c r="GW113" s="962"/>
      <c r="GX113" s="962"/>
      <c r="GY113" s="962"/>
      <c r="GZ113" s="962"/>
      <c r="HA113" s="962"/>
      <c r="HB113" s="962"/>
      <c r="HC113" s="962"/>
      <c r="HD113" s="962"/>
      <c r="HE113" s="962"/>
      <c r="HF113" s="962"/>
      <c r="HG113" s="962"/>
      <c r="HH113" s="962"/>
      <c r="HI113" s="962"/>
      <c r="HJ113" s="962"/>
      <c r="HK113" s="962"/>
      <c r="HL113" s="962"/>
      <c r="HM113" s="962"/>
      <c r="HN113" s="962"/>
      <c r="HO113" s="962"/>
      <c r="HP113" s="962"/>
      <c r="HQ113" s="962"/>
      <c r="HR113" s="962"/>
      <c r="HS113" s="962"/>
      <c r="HT113" s="962"/>
      <c r="HU113" s="962"/>
      <c r="HV113" s="962"/>
      <c r="HW113" s="962"/>
      <c r="HX113" s="962"/>
      <c r="HY113" s="962"/>
      <c r="HZ113" s="962"/>
      <c r="IA113" s="962"/>
      <c r="IB113" s="962"/>
      <c r="IC113" s="962"/>
      <c r="ID113" s="962"/>
      <c r="IE113" s="962"/>
      <c r="IF113" s="962"/>
      <c r="IG113" s="962"/>
      <c r="IH113" s="962"/>
      <c r="II113" s="962"/>
      <c r="IJ113" s="962"/>
      <c r="IK113" s="962"/>
      <c r="IL113" s="962"/>
      <c r="IM113" s="962"/>
      <c r="IN113" s="962"/>
      <c r="IO113" s="962"/>
      <c r="IP113" s="962"/>
      <c r="IQ113" s="962"/>
      <c r="IR113" s="962"/>
      <c r="IS113" s="962"/>
      <c r="IT113" s="962"/>
      <c r="IU113" s="962"/>
      <c r="IV113" s="962"/>
    </row>
    <row r="114" spans="1:256" s="1041" customFormat="1" ht="15" customHeight="1">
      <c r="A114" s="958"/>
      <c r="B114" s="958"/>
      <c r="C114" s="958"/>
      <c r="D114" s="1006"/>
      <c r="E114" s="1006"/>
      <c r="F114" s="1006"/>
      <c r="G114" s="975"/>
      <c r="H114" s="975"/>
      <c r="I114" s="962"/>
      <c r="J114" s="964"/>
      <c r="K114" s="962"/>
      <c r="L114" s="962"/>
      <c r="M114" s="964"/>
      <c r="N114" s="962"/>
      <c r="O114" s="962"/>
      <c r="P114" s="962"/>
      <c r="Q114" s="962"/>
      <c r="R114" s="962"/>
      <c r="S114" s="962"/>
      <c r="T114" s="962"/>
      <c r="U114" s="962"/>
      <c r="V114" s="962"/>
      <c r="W114" s="962"/>
      <c r="X114" s="962"/>
      <c r="Y114" s="962"/>
      <c r="Z114" s="962"/>
      <c r="AA114" s="962"/>
      <c r="AB114" s="962"/>
      <c r="AC114" s="962"/>
      <c r="AD114" s="962"/>
      <c r="AE114" s="962"/>
      <c r="AF114" s="962"/>
      <c r="AG114" s="962"/>
      <c r="AH114" s="962"/>
      <c r="AI114" s="962"/>
      <c r="AJ114" s="962"/>
      <c r="AK114" s="962"/>
      <c r="AL114" s="962"/>
      <c r="AM114" s="962"/>
      <c r="AN114" s="962"/>
      <c r="AO114" s="962"/>
      <c r="AP114" s="962"/>
      <c r="AQ114" s="962"/>
      <c r="AR114" s="962"/>
      <c r="AS114" s="962"/>
      <c r="AT114" s="962"/>
      <c r="AU114" s="962"/>
      <c r="AV114" s="962"/>
      <c r="AW114" s="962"/>
      <c r="AX114" s="962"/>
      <c r="AY114" s="962"/>
      <c r="AZ114" s="962"/>
      <c r="BA114" s="962"/>
      <c r="BB114" s="962"/>
      <c r="BC114" s="962"/>
      <c r="BD114" s="962"/>
      <c r="BE114" s="962"/>
      <c r="BF114" s="962"/>
      <c r="BG114" s="962"/>
      <c r="BH114" s="962"/>
      <c r="BI114" s="962"/>
      <c r="BJ114" s="962"/>
      <c r="BK114" s="962"/>
      <c r="BL114" s="962"/>
      <c r="BM114" s="962"/>
      <c r="BN114" s="962"/>
      <c r="BO114" s="962"/>
      <c r="BP114" s="962"/>
      <c r="BQ114" s="962"/>
      <c r="BR114" s="962"/>
      <c r="BS114" s="962"/>
      <c r="BT114" s="962"/>
      <c r="BU114" s="962"/>
      <c r="BV114" s="962"/>
      <c r="BW114" s="962"/>
      <c r="BX114" s="962"/>
      <c r="BY114" s="962"/>
      <c r="BZ114" s="962"/>
      <c r="CA114" s="962"/>
      <c r="CB114" s="962"/>
      <c r="CC114" s="962"/>
      <c r="CD114" s="962"/>
      <c r="CE114" s="962"/>
      <c r="CF114" s="962"/>
      <c r="CG114" s="962"/>
      <c r="CH114" s="962"/>
      <c r="CI114" s="962"/>
      <c r="CJ114" s="962"/>
      <c r="CK114" s="962"/>
      <c r="CL114" s="962"/>
      <c r="CM114" s="962"/>
      <c r="CN114" s="962"/>
      <c r="CO114" s="962"/>
      <c r="CP114" s="962"/>
      <c r="CQ114" s="962"/>
      <c r="CR114" s="962"/>
      <c r="CS114" s="962"/>
      <c r="CT114" s="962"/>
      <c r="CU114" s="962"/>
      <c r="CV114" s="962"/>
      <c r="CW114" s="962"/>
      <c r="CX114" s="962"/>
      <c r="CY114" s="962"/>
      <c r="CZ114" s="962"/>
      <c r="DA114" s="962"/>
      <c r="DB114" s="962"/>
      <c r="DC114" s="962"/>
      <c r="DD114" s="962"/>
      <c r="DE114" s="962"/>
      <c r="DF114" s="962"/>
      <c r="DG114" s="962"/>
      <c r="DH114" s="962"/>
      <c r="DI114" s="962"/>
      <c r="DJ114" s="962"/>
      <c r="DK114" s="962"/>
      <c r="DL114" s="962"/>
      <c r="DM114" s="962"/>
      <c r="DN114" s="962"/>
      <c r="DO114" s="962"/>
      <c r="DP114" s="962"/>
      <c r="DQ114" s="962"/>
      <c r="DR114" s="962"/>
      <c r="DS114" s="962"/>
      <c r="DT114" s="962"/>
      <c r="DU114" s="962"/>
      <c r="DV114" s="962"/>
      <c r="DW114" s="962"/>
      <c r="DX114" s="962"/>
      <c r="DY114" s="962"/>
      <c r="DZ114" s="962"/>
      <c r="EA114" s="962"/>
      <c r="EB114" s="962"/>
      <c r="EC114" s="962"/>
      <c r="ED114" s="962"/>
      <c r="EE114" s="962"/>
      <c r="EF114" s="962"/>
      <c r="EG114" s="962"/>
      <c r="EH114" s="962"/>
      <c r="EI114" s="962"/>
      <c r="EJ114" s="962"/>
      <c r="EK114" s="962"/>
      <c r="EL114" s="962"/>
      <c r="EM114" s="962"/>
      <c r="EN114" s="962"/>
      <c r="EO114" s="962"/>
      <c r="EP114" s="962"/>
      <c r="EQ114" s="962"/>
      <c r="ER114" s="962"/>
      <c r="ES114" s="962"/>
      <c r="ET114" s="962"/>
      <c r="EU114" s="962"/>
      <c r="EV114" s="962"/>
      <c r="EW114" s="962"/>
      <c r="EX114" s="962"/>
      <c r="EY114" s="962"/>
      <c r="EZ114" s="962"/>
      <c r="FA114" s="962"/>
      <c r="FB114" s="962"/>
      <c r="FC114" s="962"/>
      <c r="FD114" s="962"/>
      <c r="FE114" s="962"/>
      <c r="FF114" s="962"/>
      <c r="FG114" s="962"/>
      <c r="FH114" s="962"/>
      <c r="FI114" s="962"/>
      <c r="FJ114" s="962"/>
      <c r="FK114" s="962"/>
      <c r="FL114" s="962"/>
      <c r="FM114" s="962"/>
      <c r="FN114" s="962"/>
      <c r="FO114" s="962"/>
      <c r="FP114" s="962"/>
      <c r="FQ114" s="962"/>
      <c r="FR114" s="962"/>
      <c r="FS114" s="962"/>
      <c r="FT114" s="962"/>
      <c r="FU114" s="962"/>
      <c r="FV114" s="962"/>
      <c r="FW114" s="962"/>
      <c r="FX114" s="962"/>
      <c r="FY114" s="962"/>
      <c r="FZ114" s="962"/>
      <c r="GA114" s="962"/>
      <c r="GB114" s="962"/>
      <c r="GC114" s="962"/>
      <c r="GD114" s="962"/>
      <c r="GE114" s="962"/>
      <c r="GF114" s="962"/>
      <c r="GG114" s="962"/>
      <c r="GH114" s="962"/>
      <c r="GI114" s="962"/>
      <c r="GJ114" s="962"/>
      <c r="GK114" s="962"/>
      <c r="GL114" s="962"/>
      <c r="GM114" s="962"/>
      <c r="GN114" s="962"/>
      <c r="GO114" s="962"/>
      <c r="GP114" s="962"/>
      <c r="GQ114" s="962"/>
      <c r="GR114" s="962"/>
      <c r="GS114" s="962"/>
      <c r="GT114" s="962"/>
      <c r="GU114" s="962"/>
      <c r="GV114" s="962"/>
      <c r="GW114" s="962"/>
      <c r="GX114" s="962"/>
      <c r="GY114" s="962"/>
      <c r="GZ114" s="962"/>
      <c r="HA114" s="962"/>
      <c r="HB114" s="962"/>
      <c r="HC114" s="962"/>
      <c r="HD114" s="962"/>
      <c r="HE114" s="962"/>
      <c r="HF114" s="962"/>
      <c r="HG114" s="962"/>
      <c r="HH114" s="962"/>
      <c r="HI114" s="962"/>
      <c r="HJ114" s="962"/>
      <c r="HK114" s="962"/>
      <c r="HL114" s="962"/>
      <c r="HM114" s="962"/>
      <c r="HN114" s="962"/>
      <c r="HO114" s="962"/>
      <c r="HP114" s="962"/>
      <c r="HQ114" s="962"/>
      <c r="HR114" s="962"/>
      <c r="HS114" s="962"/>
      <c r="HT114" s="962"/>
      <c r="HU114" s="962"/>
      <c r="HV114" s="962"/>
      <c r="HW114" s="962"/>
      <c r="HX114" s="962"/>
      <c r="HY114" s="962"/>
      <c r="HZ114" s="962"/>
      <c r="IA114" s="962"/>
      <c r="IB114" s="962"/>
      <c r="IC114" s="962"/>
      <c r="ID114" s="962"/>
      <c r="IE114" s="962"/>
      <c r="IF114" s="962"/>
      <c r="IG114" s="962"/>
      <c r="IH114" s="962"/>
      <c r="II114" s="962"/>
      <c r="IJ114" s="962"/>
      <c r="IK114" s="962"/>
      <c r="IL114" s="962"/>
      <c r="IM114" s="962"/>
      <c r="IN114" s="962"/>
      <c r="IO114" s="962"/>
      <c r="IP114" s="962"/>
      <c r="IQ114" s="962"/>
      <c r="IR114" s="962"/>
      <c r="IS114" s="962"/>
      <c r="IT114" s="962"/>
      <c r="IU114" s="962"/>
      <c r="IV114" s="962"/>
    </row>
    <row r="115" spans="1:256" s="1041" customFormat="1" ht="15" customHeight="1">
      <c r="A115" s="958"/>
      <c r="B115" s="958"/>
      <c r="C115" s="958"/>
      <c r="D115" s="1006"/>
      <c r="E115" s="1006"/>
      <c r="F115" s="1006"/>
      <c r="G115" s="975"/>
      <c r="H115" s="975"/>
      <c r="I115" s="962"/>
      <c r="J115" s="964"/>
      <c r="K115" s="962"/>
      <c r="L115" s="962"/>
      <c r="M115" s="964"/>
      <c r="N115" s="962"/>
      <c r="O115" s="962"/>
      <c r="P115" s="962"/>
      <c r="Q115" s="962"/>
      <c r="R115" s="962"/>
      <c r="S115" s="962"/>
      <c r="T115" s="962"/>
      <c r="U115" s="962"/>
      <c r="V115" s="962"/>
      <c r="W115" s="962"/>
      <c r="X115" s="962"/>
      <c r="Y115" s="962"/>
      <c r="Z115" s="962"/>
      <c r="AA115" s="962"/>
      <c r="AB115" s="962"/>
      <c r="AC115" s="962"/>
      <c r="AD115" s="962"/>
      <c r="AE115" s="962"/>
      <c r="AF115" s="962"/>
      <c r="AG115" s="962"/>
      <c r="AH115" s="962"/>
      <c r="AI115" s="962"/>
      <c r="AJ115" s="962"/>
      <c r="AK115" s="962"/>
      <c r="AL115" s="962"/>
      <c r="AM115" s="962"/>
      <c r="AN115" s="962"/>
      <c r="AO115" s="962"/>
      <c r="AP115" s="962"/>
      <c r="AQ115" s="962"/>
      <c r="AR115" s="962"/>
      <c r="AS115" s="962"/>
      <c r="AT115" s="962"/>
      <c r="AU115" s="962"/>
      <c r="AV115" s="962"/>
      <c r="AW115" s="962"/>
      <c r="AX115" s="962"/>
      <c r="AY115" s="962"/>
      <c r="AZ115" s="962"/>
      <c r="BA115" s="962"/>
      <c r="BB115" s="962"/>
      <c r="BC115" s="962"/>
      <c r="BD115" s="962"/>
      <c r="BE115" s="962"/>
      <c r="BF115" s="962"/>
      <c r="BG115" s="962"/>
      <c r="BH115" s="962"/>
      <c r="BI115" s="962"/>
      <c r="BJ115" s="962"/>
      <c r="BK115" s="962"/>
      <c r="BL115" s="962"/>
      <c r="BM115" s="962"/>
      <c r="BN115" s="962"/>
      <c r="BO115" s="962"/>
      <c r="BP115" s="962"/>
      <c r="BQ115" s="962"/>
      <c r="BR115" s="962"/>
      <c r="BS115" s="962"/>
      <c r="BT115" s="962"/>
      <c r="BU115" s="962"/>
      <c r="BV115" s="962"/>
      <c r="BW115" s="962"/>
      <c r="BX115" s="962"/>
      <c r="BY115" s="962"/>
      <c r="BZ115" s="962"/>
      <c r="CA115" s="962"/>
      <c r="CB115" s="962"/>
      <c r="CC115" s="962"/>
      <c r="CD115" s="962"/>
      <c r="CE115" s="962"/>
      <c r="CF115" s="962"/>
      <c r="CG115" s="962"/>
      <c r="CH115" s="962"/>
      <c r="CI115" s="962"/>
      <c r="CJ115" s="962"/>
      <c r="CK115" s="962"/>
      <c r="CL115" s="962"/>
      <c r="CM115" s="962"/>
      <c r="CN115" s="962"/>
      <c r="CO115" s="962"/>
      <c r="CP115" s="962"/>
      <c r="CQ115" s="962"/>
      <c r="CR115" s="962"/>
      <c r="CS115" s="962"/>
      <c r="CT115" s="962"/>
      <c r="CU115" s="962"/>
      <c r="CV115" s="962"/>
      <c r="CW115" s="962"/>
      <c r="CX115" s="962"/>
      <c r="CY115" s="962"/>
      <c r="CZ115" s="962"/>
      <c r="DA115" s="962"/>
      <c r="DB115" s="962"/>
      <c r="DC115" s="962"/>
      <c r="DD115" s="962"/>
      <c r="DE115" s="962"/>
      <c r="DF115" s="962"/>
      <c r="DG115" s="962"/>
      <c r="DH115" s="962"/>
      <c r="DI115" s="962"/>
      <c r="DJ115" s="962"/>
      <c r="DK115" s="962"/>
      <c r="DL115" s="962"/>
      <c r="DM115" s="962"/>
      <c r="DN115" s="962"/>
      <c r="DO115" s="962"/>
      <c r="DP115" s="962"/>
      <c r="DQ115" s="962"/>
      <c r="DR115" s="962"/>
      <c r="DS115" s="962"/>
      <c r="DT115" s="962"/>
      <c r="DU115" s="962"/>
      <c r="DV115" s="962"/>
      <c r="DW115" s="962"/>
      <c r="DX115" s="962"/>
      <c r="DY115" s="962"/>
      <c r="DZ115" s="962"/>
      <c r="EA115" s="962"/>
      <c r="EB115" s="962"/>
      <c r="EC115" s="962"/>
      <c r="ED115" s="962"/>
      <c r="EE115" s="962"/>
      <c r="EF115" s="962"/>
      <c r="EG115" s="962"/>
      <c r="EH115" s="962"/>
      <c r="EI115" s="962"/>
      <c r="EJ115" s="962"/>
      <c r="EK115" s="962"/>
      <c r="EL115" s="962"/>
      <c r="EM115" s="962"/>
      <c r="EN115" s="962"/>
      <c r="EO115" s="962"/>
      <c r="EP115" s="962"/>
      <c r="EQ115" s="962"/>
      <c r="ER115" s="962"/>
      <c r="ES115" s="962"/>
      <c r="ET115" s="962"/>
      <c r="EU115" s="962"/>
      <c r="EV115" s="962"/>
      <c r="EW115" s="962"/>
      <c r="EX115" s="962"/>
      <c r="EY115" s="962"/>
      <c r="EZ115" s="962"/>
      <c r="FA115" s="962"/>
      <c r="FB115" s="962"/>
      <c r="FC115" s="962"/>
      <c r="FD115" s="962"/>
      <c r="FE115" s="962"/>
      <c r="FF115" s="962"/>
      <c r="FG115" s="962"/>
      <c r="FH115" s="962"/>
      <c r="FI115" s="962"/>
      <c r="FJ115" s="962"/>
      <c r="FK115" s="962"/>
      <c r="FL115" s="962"/>
      <c r="FM115" s="962"/>
      <c r="FN115" s="962"/>
      <c r="FO115" s="962"/>
      <c r="FP115" s="962"/>
      <c r="FQ115" s="962"/>
      <c r="FR115" s="962"/>
      <c r="FS115" s="962"/>
      <c r="FT115" s="962"/>
      <c r="FU115" s="962"/>
      <c r="FV115" s="962"/>
      <c r="FW115" s="962"/>
      <c r="FX115" s="962"/>
      <c r="FY115" s="962"/>
      <c r="FZ115" s="962"/>
      <c r="GA115" s="962"/>
      <c r="GB115" s="962"/>
      <c r="GC115" s="962"/>
      <c r="GD115" s="962"/>
      <c r="GE115" s="962"/>
      <c r="GF115" s="962"/>
      <c r="GG115" s="962"/>
      <c r="GH115" s="962"/>
      <c r="GI115" s="962"/>
      <c r="GJ115" s="962"/>
      <c r="GK115" s="962"/>
      <c r="GL115" s="962"/>
      <c r="GM115" s="962"/>
      <c r="GN115" s="962"/>
      <c r="GO115" s="962"/>
      <c r="GP115" s="962"/>
      <c r="GQ115" s="962"/>
      <c r="GR115" s="962"/>
      <c r="GS115" s="962"/>
      <c r="GT115" s="962"/>
      <c r="GU115" s="962"/>
      <c r="GV115" s="962"/>
      <c r="GW115" s="962"/>
      <c r="GX115" s="962"/>
      <c r="GY115" s="962"/>
      <c r="GZ115" s="962"/>
      <c r="HA115" s="962"/>
      <c r="HB115" s="962"/>
      <c r="HC115" s="962"/>
      <c r="HD115" s="962"/>
      <c r="HE115" s="962"/>
      <c r="HF115" s="962"/>
      <c r="HG115" s="962"/>
      <c r="HH115" s="962"/>
      <c r="HI115" s="962"/>
      <c r="HJ115" s="962"/>
      <c r="HK115" s="962"/>
      <c r="HL115" s="962"/>
      <c r="HM115" s="962"/>
      <c r="HN115" s="962"/>
      <c r="HO115" s="962"/>
      <c r="HP115" s="962"/>
      <c r="HQ115" s="962"/>
      <c r="HR115" s="962"/>
      <c r="HS115" s="962"/>
      <c r="HT115" s="962"/>
      <c r="HU115" s="962"/>
      <c r="HV115" s="962"/>
      <c r="HW115" s="962"/>
      <c r="HX115" s="962"/>
      <c r="HY115" s="962"/>
      <c r="HZ115" s="962"/>
      <c r="IA115" s="962"/>
      <c r="IB115" s="962"/>
      <c r="IC115" s="962"/>
      <c r="ID115" s="962"/>
      <c r="IE115" s="962"/>
      <c r="IF115" s="962"/>
      <c r="IG115" s="962"/>
      <c r="IH115" s="962"/>
      <c r="II115" s="962"/>
      <c r="IJ115" s="962"/>
      <c r="IK115" s="962"/>
      <c r="IL115" s="962"/>
      <c r="IM115" s="962"/>
      <c r="IN115" s="962"/>
      <c r="IO115" s="962"/>
      <c r="IP115" s="962"/>
      <c r="IQ115" s="962"/>
      <c r="IR115" s="962"/>
      <c r="IS115" s="962"/>
      <c r="IT115" s="962"/>
      <c r="IU115" s="962"/>
      <c r="IV115" s="962"/>
    </row>
    <row r="116" spans="1:256" s="1041" customFormat="1" ht="15" customHeight="1">
      <c r="A116" s="958"/>
      <c r="B116" s="958"/>
      <c r="C116" s="958"/>
      <c r="D116" s="1006"/>
      <c r="E116" s="1006"/>
      <c r="F116" s="1006"/>
      <c r="G116" s="975"/>
      <c r="H116" s="975"/>
      <c r="I116" s="962"/>
      <c r="J116" s="964"/>
      <c r="K116" s="962"/>
      <c r="L116" s="962"/>
      <c r="M116" s="964"/>
      <c r="N116" s="962"/>
      <c r="O116" s="962"/>
      <c r="P116" s="962"/>
      <c r="Q116" s="962"/>
      <c r="R116" s="962"/>
      <c r="S116" s="962"/>
      <c r="T116" s="962"/>
      <c r="U116" s="962"/>
      <c r="V116" s="962"/>
      <c r="W116" s="962"/>
      <c r="X116" s="962"/>
      <c r="Y116" s="962"/>
      <c r="Z116" s="962"/>
      <c r="AA116" s="962"/>
      <c r="AB116" s="962"/>
      <c r="AC116" s="962"/>
      <c r="AD116" s="962"/>
      <c r="AE116" s="962"/>
      <c r="AF116" s="962"/>
      <c r="AG116" s="962"/>
      <c r="AH116" s="962"/>
      <c r="AI116" s="962"/>
      <c r="AJ116" s="962"/>
      <c r="AK116" s="962"/>
      <c r="AL116" s="962"/>
      <c r="AM116" s="962"/>
      <c r="AN116" s="962"/>
      <c r="AO116" s="962"/>
      <c r="AP116" s="962"/>
      <c r="AQ116" s="962"/>
      <c r="AR116" s="962"/>
      <c r="AS116" s="962"/>
      <c r="AT116" s="962"/>
      <c r="AU116" s="962"/>
      <c r="AV116" s="962"/>
      <c r="AW116" s="962"/>
      <c r="AX116" s="962"/>
      <c r="AY116" s="962"/>
      <c r="AZ116" s="962"/>
      <c r="BA116" s="962"/>
      <c r="BB116" s="962"/>
      <c r="BC116" s="962"/>
      <c r="BD116" s="962"/>
      <c r="BE116" s="962"/>
      <c r="BF116" s="962"/>
      <c r="BG116" s="962"/>
      <c r="BH116" s="962"/>
      <c r="BI116" s="962"/>
      <c r="BJ116" s="962"/>
      <c r="BK116" s="962"/>
      <c r="BL116" s="962"/>
      <c r="BM116" s="962"/>
      <c r="BN116" s="962"/>
      <c r="BO116" s="962"/>
      <c r="BP116" s="962"/>
      <c r="BQ116" s="962"/>
      <c r="BR116" s="962"/>
      <c r="BS116" s="962"/>
      <c r="BT116" s="962"/>
      <c r="BU116" s="962"/>
      <c r="BV116" s="962"/>
      <c r="BW116" s="962"/>
      <c r="BX116" s="962"/>
      <c r="BY116" s="962"/>
      <c r="BZ116" s="962"/>
      <c r="CA116" s="962"/>
      <c r="CB116" s="962"/>
      <c r="CC116" s="962"/>
      <c r="CD116" s="962"/>
      <c r="CE116" s="962"/>
      <c r="CF116" s="962"/>
      <c r="CG116" s="962"/>
      <c r="CH116" s="962"/>
      <c r="CI116" s="962"/>
      <c r="CJ116" s="962"/>
      <c r="CK116" s="962"/>
      <c r="CL116" s="962"/>
      <c r="CM116" s="962"/>
      <c r="CN116" s="962"/>
      <c r="CO116" s="962"/>
      <c r="CP116" s="962"/>
      <c r="CQ116" s="962"/>
      <c r="CR116" s="962"/>
      <c r="CS116" s="962"/>
      <c r="CT116" s="962"/>
      <c r="CU116" s="962"/>
      <c r="CV116" s="962"/>
      <c r="CW116" s="962"/>
      <c r="CX116" s="962"/>
      <c r="CY116" s="962"/>
      <c r="CZ116" s="962"/>
      <c r="DA116" s="962"/>
      <c r="DB116" s="962"/>
      <c r="DC116" s="962"/>
      <c r="DD116" s="962"/>
      <c r="DE116" s="962"/>
      <c r="DF116" s="962"/>
      <c r="DG116" s="962"/>
      <c r="DH116" s="962"/>
      <c r="DI116" s="962"/>
      <c r="DJ116" s="962"/>
      <c r="DK116" s="962"/>
      <c r="DL116" s="962"/>
      <c r="DM116" s="962"/>
      <c r="DN116" s="962"/>
      <c r="DO116" s="962"/>
      <c r="DP116" s="962"/>
      <c r="DQ116" s="962"/>
      <c r="DR116" s="962"/>
      <c r="DS116" s="962"/>
      <c r="DT116" s="962"/>
      <c r="DU116" s="962"/>
      <c r="DV116" s="962"/>
      <c r="DW116" s="962"/>
      <c r="DX116" s="962"/>
      <c r="DY116" s="962"/>
      <c r="DZ116" s="962"/>
      <c r="EA116" s="962"/>
      <c r="EB116" s="962"/>
      <c r="EC116" s="962"/>
      <c r="ED116" s="962"/>
      <c r="EE116" s="962"/>
      <c r="EF116" s="962"/>
      <c r="EG116" s="962"/>
      <c r="EH116" s="962"/>
      <c r="EI116" s="962"/>
      <c r="EJ116" s="962"/>
      <c r="EK116" s="962"/>
      <c r="EL116" s="962"/>
      <c r="EM116" s="962"/>
      <c r="EN116" s="962"/>
      <c r="EO116" s="962"/>
      <c r="EP116" s="962"/>
      <c r="EQ116" s="962"/>
      <c r="ER116" s="962"/>
      <c r="ES116" s="962"/>
      <c r="ET116" s="962"/>
      <c r="EU116" s="962"/>
      <c r="EV116" s="962"/>
      <c r="EW116" s="962"/>
      <c r="EX116" s="962"/>
      <c r="EY116" s="962"/>
      <c r="EZ116" s="962"/>
      <c r="FA116" s="962"/>
      <c r="FB116" s="962"/>
      <c r="FC116" s="962"/>
      <c r="FD116" s="962"/>
      <c r="FE116" s="962"/>
      <c r="FF116" s="962"/>
      <c r="FG116" s="962"/>
      <c r="FH116" s="962"/>
      <c r="FI116" s="962"/>
      <c r="FJ116" s="962"/>
      <c r="FK116" s="962"/>
      <c r="FL116" s="962"/>
      <c r="FM116" s="962"/>
      <c r="FN116" s="962"/>
      <c r="FO116" s="962"/>
      <c r="FP116" s="962"/>
      <c r="FQ116" s="962"/>
      <c r="FR116" s="962"/>
      <c r="FS116" s="962"/>
      <c r="FT116" s="962"/>
      <c r="FU116" s="962"/>
      <c r="FV116" s="962"/>
      <c r="FW116" s="962"/>
      <c r="FX116" s="962"/>
      <c r="FY116" s="962"/>
      <c r="FZ116" s="962"/>
      <c r="GA116" s="962"/>
      <c r="GB116" s="962"/>
      <c r="GC116" s="962"/>
      <c r="GD116" s="962"/>
      <c r="GE116" s="962"/>
      <c r="GF116" s="962"/>
      <c r="GG116" s="962"/>
      <c r="GH116" s="962"/>
      <c r="GI116" s="962"/>
      <c r="GJ116" s="962"/>
      <c r="GK116" s="962"/>
      <c r="GL116" s="962"/>
      <c r="GM116" s="962"/>
      <c r="GN116" s="962"/>
      <c r="GO116" s="962"/>
      <c r="GP116" s="962"/>
      <c r="GQ116" s="962"/>
      <c r="GR116" s="962"/>
      <c r="GS116" s="962"/>
      <c r="GT116" s="962"/>
      <c r="GU116" s="962"/>
      <c r="GV116" s="962"/>
      <c r="GW116" s="962"/>
      <c r="GX116" s="962"/>
      <c r="GY116" s="962"/>
      <c r="GZ116" s="962"/>
      <c r="HA116" s="962"/>
      <c r="HB116" s="962"/>
      <c r="HC116" s="962"/>
      <c r="HD116" s="962"/>
      <c r="HE116" s="962"/>
      <c r="HF116" s="962"/>
      <c r="HG116" s="962"/>
      <c r="HH116" s="962"/>
      <c r="HI116" s="962"/>
      <c r="HJ116" s="962"/>
      <c r="HK116" s="962"/>
      <c r="HL116" s="962"/>
      <c r="HM116" s="962"/>
      <c r="HN116" s="962"/>
      <c r="HO116" s="962"/>
      <c r="HP116" s="962"/>
      <c r="HQ116" s="962"/>
      <c r="HR116" s="962"/>
      <c r="HS116" s="962"/>
      <c r="HT116" s="962"/>
      <c r="HU116" s="962"/>
      <c r="HV116" s="962"/>
      <c r="HW116" s="962"/>
      <c r="HX116" s="962"/>
      <c r="HY116" s="962"/>
      <c r="HZ116" s="962"/>
      <c r="IA116" s="962"/>
      <c r="IB116" s="962"/>
      <c r="IC116" s="962"/>
      <c r="ID116" s="962"/>
      <c r="IE116" s="962"/>
      <c r="IF116" s="962"/>
      <c r="IG116" s="962"/>
      <c r="IH116" s="962"/>
      <c r="II116" s="962"/>
      <c r="IJ116" s="962"/>
      <c r="IK116" s="962"/>
      <c r="IL116" s="962"/>
      <c r="IM116" s="962"/>
      <c r="IN116" s="962"/>
      <c r="IO116" s="962"/>
      <c r="IP116" s="962"/>
      <c r="IQ116" s="962"/>
      <c r="IR116" s="962"/>
      <c r="IS116" s="962"/>
      <c r="IT116" s="962"/>
      <c r="IU116" s="962"/>
      <c r="IV116" s="962"/>
    </row>
    <row r="117" spans="1:256" s="1041" customFormat="1" ht="15" customHeight="1">
      <c r="A117" s="958"/>
      <c r="B117" s="958"/>
      <c r="C117" s="958"/>
      <c r="D117" s="1006"/>
      <c r="E117" s="1006"/>
      <c r="F117" s="1006"/>
      <c r="G117" s="975"/>
      <c r="H117" s="975"/>
      <c r="I117" s="962"/>
      <c r="J117" s="964"/>
      <c r="K117" s="962"/>
      <c r="L117" s="962"/>
      <c r="M117" s="964"/>
      <c r="N117" s="962"/>
      <c r="O117" s="962"/>
      <c r="P117" s="962"/>
      <c r="Q117" s="962"/>
      <c r="R117" s="962"/>
      <c r="S117" s="962"/>
      <c r="T117" s="962"/>
      <c r="U117" s="962"/>
      <c r="V117" s="962"/>
      <c r="W117" s="962"/>
      <c r="X117" s="962"/>
      <c r="Y117" s="962"/>
      <c r="Z117" s="962"/>
      <c r="AA117" s="962"/>
      <c r="AB117" s="962"/>
      <c r="AC117" s="962"/>
      <c r="AD117" s="962"/>
      <c r="AE117" s="962"/>
      <c r="AF117" s="962"/>
      <c r="AG117" s="962"/>
      <c r="AH117" s="962"/>
      <c r="AI117" s="962"/>
      <c r="AJ117" s="962"/>
      <c r="AK117" s="962"/>
      <c r="AL117" s="962"/>
      <c r="AM117" s="962"/>
      <c r="AN117" s="962"/>
      <c r="AO117" s="962"/>
      <c r="AP117" s="962"/>
      <c r="AQ117" s="962"/>
      <c r="AR117" s="962"/>
      <c r="AS117" s="962"/>
      <c r="AT117" s="962"/>
      <c r="AU117" s="962"/>
      <c r="AV117" s="962"/>
      <c r="AW117" s="962"/>
      <c r="AX117" s="962"/>
      <c r="AY117" s="962"/>
      <c r="AZ117" s="962"/>
      <c r="BA117" s="962"/>
      <c r="BB117" s="962"/>
      <c r="BC117" s="962"/>
      <c r="BD117" s="962"/>
      <c r="BE117" s="962"/>
      <c r="BF117" s="962"/>
      <c r="BG117" s="962"/>
      <c r="BH117" s="962"/>
      <c r="BI117" s="962"/>
      <c r="BJ117" s="962"/>
      <c r="BK117" s="962"/>
      <c r="BL117" s="962"/>
      <c r="BM117" s="962"/>
      <c r="BN117" s="962"/>
      <c r="BO117" s="962"/>
      <c r="BP117" s="962"/>
      <c r="BQ117" s="962"/>
      <c r="BR117" s="962"/>
      <c r="BS117" s="962"/>
      <c r="BT117" s="962"/>
      <c r="BU117" s="962"/>
      <c r="BV117" s="962"/>
      <c r="BW117" s="962"/>
      <c r="BX117" s="962"/>
      <c r="BY117" s="962"/>
      <c r="BZ117" s="962"/>
      <c r="CA117" s="962"/>
      <c r="CB117" s="962"/>
      <c r="CC117" s="962"/>
      <c r="CD117" s="962"/>
      <c r="CE117" s="962"/>
      <c r="CF117" s="962"/>
      <c r="CG117" s="962"/>
      <c r="CH117" s="962"/>
      <c r="CI117" s="962"/>
      <c r="CJ117" s="962"/>
      <c r="CK117" s="962"/>
      <c r="CL117" s="962"/>
      <c r="CM117" s="962"/>
      <c r="CN117" s="962"/>
      <c r="CO117" s="962"/>
      <c r="CP117" s="962"/>
      <c r="CQ117" s="962"/>
      <c r="CR117" s="962"/>
      <c r="CS117" s="962"/>
      <c r="CT117" s="962"/>
      <c r="CU117" s="962"/>
      <c r="CV117" s="962"/>
      <c r="CW117" s="962"/>
      <c r="CX117" s="962"/>
      <c r="CY117" s="962"/>
      <c r="CZ117" s="962"/>
      <c r="DA117" s="962"/>
      <c r="DB117" s="962"/>
      <c r="DC117" s="962"/>
      <c r="DD117" s="962"/>
      <c r="DE117" s="962"/>
      <c r="DF117" s="962"/>
      <c r="DG117" s="962"/>
      <c r="DH117" s="962"/>
      <c r="DI117" s="962"/>
      <c r="DJ117" s="962"/>
      <c r="DK117" s="962"/>
      <c r="DL117" s="962"/>
      <c r="DM117" s="962"/>
      <c r="DN117" s="962"/>
      <c r="DO117" s="962"/>
      <c r="DP117" s="962"/>
      <c r="DQ117" s="962"/>
      <c r="DR117" s="962"/>
      <c r="DS117" s="962"/>
      <c r="DT117" s="962"/>
      <c r="DU117" s="962"/>
      <c r="DV117" s="962"/>
      <c r="DW117" s="962"/>
      <c r="DX117" s="962"/>
      <c r="DY117" s="962"/>
      <c r="DZ117" s="962"/>
      <c r="EA117" s="962"/>
      <c r="EB117" s="962"/>
      <c r="EC117" s="962"/>
      <c r="ED117" s="962"/>
      <c r="EE117" s="962"/>
      <c r="EF117" s="962"/>
      <c r="EG117" s="962"/>
      <c r="EH117" s="962"/>
      <c r="EI117" s="962"/>
      <c r="EJ117" s="962"/>
      <c r="EK117" s="962"/>
      <c r="EL117" s="962"/>
      <c r="EM117" s="962"/>
      <c r="EN117" s="962"/>
      <c r="EO117" s="962"/>
      <c r="EP117" s="962"/>
      <c r="EQ117" s="962"/>
      <c r="ER117" s="962"/>
      <c r="ES117" s="962"/>
      <c r="ET117" s="962"/>
      <c r="EU117" s="962"/>
      <c r="EV117" s="962"/>
      <c r="EW117" s="962"/>
      <c r="EX117" s="962"/>
      <c r="EY117" s="962"/>
      <c r="EZ117" s="962"/>
      <c r="FA117" s="962"/>
      <c r="FB117" s="962"/>
      <c r="FC117" s="962"/>
      <c r="FD117" s="962"/>
      <c r="FE117" s="962"/>
      <c r="FF117" s="962"/>
      <c r="FG117" s="962"/>
      <c r="FH117" s="962"/>
      <c r="FI117" s="962"/>
      <c r="FJ117" s="962"/>
      <c r="FK117" s="962"/>
      <c r="FL117" s="962"/>
      <c r="FM117" s="962"/>
      <c r="FN117" s="962"/>
      <c r="FO117" s="962"/>
      <c r="FP117" s="962"/>
      <c r="FQ117" s="962"/>
      <c r="FR117" s="962"/>
      <c r="FS117" s="962"/>
      <c r="FT117" s="962"/>
      <c r="FU117" s="962"/>
      <c r="FV117" s="962"/>
      <c r="FW117" s="962"/>
      <c r="FX117" s="962"/>
      <c r="FY117" s="962"/>
      <c r="FZ117" s="962"/>
      <c r="GA117" s="962"/>
      <c r="GB117" s="962"/>
      <c r="GC117" s="962"/>
      <c r="GD117" s="962"/>
      <c r="GE117" s="962"/>
      <c r="GF117" s="962"/>
      <c r="GG117" s="962"/>
      <c r="GH117" s="962"/>
      <c r="GI117" s="962"/>
      <c r="GJ117" s="962"/>
      <c r="GK117" s="962"/>
      <c r="GL117" s="962"/>
      <c r="GM117" s="962"/>
      <c r="GN117" s="962"/>
      <c r="GO117" s="962"/>
      <c r="GP117" s="962"/>
      <c r="GQ117" s="962"/>
      <c r="GR117" s="962"/>
      <c r="GS117" s="962"/>
      <c r="GT117" s="962"/>
      <c r="GU117" s="962"/>
      <c r="GV117" s="962"/>
      <c r="GW117" s="962"/>
      <c r="GX117" s="962"/>
      <c r="GY117" s="962"/>
      <c r="GZ117" s="962"/>
      <c r="HA117" s="962"/>
      <c r="HB117" s="962"/>
      <c r="HC117" s="962"/>
      <c r="HD117" s="962"/>
      <c r="HE117" s="962"/>
      <c r="HF117" s="962"/>
      <c r="HG117" s="962"/>
      <c r="HH117" s="962"/>
      <c r="HI117" s="962"/>
      <c r="HJ117" s="962"/>
      <c r="HK117" s="962"/>
      <c r="HL117" s="962"/>
      <c r="HM117" s="962"/>
      <c r="HN117" s="962"/>
      <c r="HO117" s="962"/>
      <c r="HP117" s="962"/>
      <c r="HQ117" s="962"/>
      <c r="HR117" s="962"/>
      <c r="HS117" s="962"/>
      <c r="HT117" s="962"/>
      <c r="HU117" s="962"/>
      <c r="HV117" s="962"/>
      <c r="HW117" s="962"/>
      <c r="HX117" s="962"/>
      <c r="HY117" s="962"/>
      <c r="HZ117" s="962"/>
      <c r="IA117" s="962"/>
      <c r="IB117" s="962"/>
      <c r="IC117" s="962"/>
      <c r="ID117" s="962"/>
      <c r="IE117" s="962"/>
      <c r="IF117" s="962"/>
      <c r="IG117" s="962"/>
      <c r="IH117" s="962"/>
      <c r="II117" s="962"/>
      <c r="IJ117" s="962"/>
      <c r="IK117" s="962"/>
      <c r="IL117" s="962"/>
      <c r="IM117" s="962"/>
      <c r="IN117" s="962"/>
      <c r="IO117" s="962"/>
      <c r="IP117" s="962"/>
      <c r="IQ117" s="962"/>
      <c r="IR117" s="962"/>
      <c r="IS117" s="962"/>
      <c r="IT117" s="962"/>
      <c r="IU117" s="962"/>
      <c r="IV117" s="962"/>
    </row>
    <row r="118" spans="1:256" s="1041" customFormat="1" ht="15" customHeight="1">
      <c r="A118" s="958"/>
      <c r="B118" s="958"/>
      <c r="C118" s="958"/>
      <c r="D118" s="1006"/>
      <c r="E118" s="1006"/>
      <c r="F118" s="1006"/>
      <c r="G118" s="975"/>
      <c r="H118" s="975"/>
      <c r="I118" s="962"/>
      <c r="J118" s="964"/>
      <c r="K118" s="962"/>
      <c r="L118" s="962"/>
      <c r="M118" s="964"/>
      <c r="N118" s="962"/>
      <c r="O118" s="962"/>
      <c r="P118" s="962"/>
      <c r="Q118" s="962"/>
      <c r="R118" s="962"/>
      <c r="S118" s="962"/>
      <c r="T118" s="962"/>
      <c r="U118" s="962"/>
      <c r="V118" s="962"/>
      <c r="W118" s="962"/>
      <c r="X118" s="962"/>
      <c r="Y118" s="962"/>
      <c r="Z118" s="962"/>
      <c r="AA118" s="962"/>
      <c r="AB118" s="962"/>
      <c r="AC118" s="962"/>
      <c r="AD118" s="962"/>
      <c r="AE118" s="962"/>
      <c r="AF118" s="962"/>
      <c r="AG118" s="962"/>
      <c r="AH118" s="962"/>
      <c r="AI118" s="962"/>
      <c r="AJ118" s="962"/>
      <c r="AK118" s="962"/>
      <c r="AL118" s="962"/>
      <c r="AM118" s="962"/>
      <c r="AN118" s="962"/>
      <c r="AO118" s="962"/>
      <c r="AP118" s="962"/>
      <c r="AQ118" s="962"/>
      <c r="AR118" s="962"/>
      <c r="AS118" s="962"/>
      <c r="AT118" s="962"/>
      <c r="AU118" s="962"/>
      <c r="AV118" s="962"/>
      <c r="AW118" s="962"/>
      <c r="AX118" s="962"/>
      <c r="AY118" s="962"/>
      <c r="AZ118" s="962"/>
      <c r="BA118" s="962"/>
      <c r="BB118" s="962"/>
      <c r="BC118" s="962"/>
      <c r="BD118" s="962"/>
      <c r="BE118" s="962"/>
      <c r="BF118" s="962"/>
      <c r="BG118" s="962"/>
      <c r="BH118" s="962"/>
      <c r="BI118" s="962"/>
      <c r="BJ118" s="962"/>
      <c r="BK118" s="962"/>
      <c r="BL118" s="962"/>
      <c r="BM118" s="962"/>
      <c r="BN118" s="962"/>
      <c r="BO118" s="962"/>
      <c r="BP118" s="962"/>
      <c r="BQ118" s="962"/>
      <c r="BR118" s="962"/>
      <c r="BS118" s="962"/>
      <c r="BT118" s="962"/>
      <c r="BU118" s="962"/>
      <c r="BV118" s="962"/>
      <c r="BW118" s="962"/>
      <c r="BX118" s="962"/>
      <c r="BY118" s="962"/>
      <c r="BZ118" s="962"/>
      <c r="CA118" s="962"/>
      <c r="CB118" s="962"/>
      <c r="CC118" s="962"/>
      <c r="CD118" s="962"/>
      <c r="CE118" s="962"/>
      <c r="CF118" s="962"/>
      <c r="CG118" s="962"/>
      <c r="CH118" s="962"/>
      <c r="CI118" s="962"/>
      <c r="CJ118" s="962"/>
      <c r="CK118" s="962"/>
      <c r="CL118" s="962"/>
      <c r="CM118" s="962"/>
      <c r="CN118" s="962"/>
      <c r="CO118" s="962"/>
      <c r="CP118" s="962"/>
      <c r="CQ118" s="962"/>
      <c r="CR118" s="962"/>
      <c r="CS118" s="962"/>
      <c r="CT118" s="962"/>
      <c r="CU118" s="962"/>
      <c r="CV118" s="962"/>
      <c r="CW118" s="962"/>
      <c r="CX118" s="962"/>
      <c r="CY118" s="962"/>
      <c r="CZ118" s="962"/>
      <c r="DA118" s="962"/>
      <c r="DB118" s="962"/>
      <c r="DC118" s="962"/>
      <c r="DD118" s="962"/>
      <c r="DE118" s="962"/>
      <c r="DF118" s="962"/>
      <c r="DG118" s="962"/>
      <c r="DH118" s="962"/>
      <c r="DI118" s="962"/>
      <c r="DJ118" s="962"/>
      <c r="DK118" s="962"/>
      <c r="DL118" s="962"/>
      <c r="DM118" s="962"/>
      <c r="DN118" s="962"/>
      <c r="DO118" s="962"/>
      <c r="DP118" s="962"/>
      <c r="DQ118" s="962"/>
      <c r="DR118" s="962"/>
      <c r="DS118" s="962"/>
      <c r="DT118" s="962"/>
      <c r="DU118" s="962"/>
      <c r="DV118" s="962"/>
      <c r="DW118" s="962"/>
      <c r="DX118" s="962"/>
      <c r="DY118" s="962"/>
      <c r="DZ118" s="962"/>
      <c r="EA118" s="962"/>
      <c r="EB118" s="962"/>
      <c r="EC118" s="962"/>
      <c r="ED118" s="962"/>
      <c r="EE118" s="962"/>
      <c r="EF118" s="962"/>
      <c r="EG118" s="962"/>
      <c r="EH118" s="962"/>
      <c r="EI118" s="962"/>
      <c r="EJ118" s="962"/>
      <c r="EK118" s="962"/>
      <c r="EL118" s="962"/>
      <c r="EM118" s="962"/>
      <c r="EN118" s="962"/>
      <c r="EO118" s="962"/>
      <c r="EP118" s="962"/>
      <c r="EQ118" s="962"/>
      <c r="ER118" s="962"/>
      <c r="ES118" s="962"/>
      <c r="ET118" s="962"/>
      <c r="EU118" s="962"/>
      <c r="EV118" s="962"/>
      <c r="EW118" s="962"/>
      <c r="EX118" s="962"/>
      <c r="EY118" s="962"/>
      <c r="EZ118" s="962"/>
      <c r="FA118" s="962"/>
      <c r="FB118" s="962"/>
      <c r="FC118" s="962"/>
      <c r="FD118" s="962"/>
      <c r="FE118" s="962"/>
      <c r="FF118" s="962"/>
      <c r="FG118" s="962"/>
      <c r="FH118" s="962"/>
      <c r="FI118" s="962"/>
      <c r="FJ118" s="962"/>
      <c r="FK118" s="962"/>
      <c r="FL118" s="962"/>
      <c r="FM118" s="962"/>
      <c r="FN118" s="962"/>
      <c r="FO118" s="962"/>
      <c r="FP118" s="962"/>
      <c r="FQ118" s="962"/>
      <c r="FR118" s="962"/>
      <c r="FS118" s="962"/>
      <c r="FT118" s="962"/>
      <c r="FU118" s="962"/>
      <c r="FV118" s="962"/>
      <c r="FW118" s="962"/>
      <c r="FX118" s="962"/>
      <c r="FY118" s="962"/>
      <c r="FZ118" s="962"/>
      <c r="GA118" s="962"/>
      <c r="GB118" s="962"/>
      <c r="GC118" s="962"/>
      <c r="GD118" s="962"/>
      <c r="GE118" s="962"/>
      <c r="GF118" s="962"/>
      <c r="GG118" s="962"/>
      <c r="GH118" s="962"/>
      <c r="GI118" s="962"/>
      <c r="GJ118" s="962"/>
      <c r="GK118" s="962"/>
      <c r="GL118" s="962"/>
      <c r="GM118" s="962"/>
      <c r="GN118" s="962"/>
      <c r="GO118" s="962"/>
      <c r="GP118" s="962"/>
      <c r="GQ118" s="962"/>
      <c r="GR118" s="962"/>
      <c r="GS118" s="962"/>
      <c r="GT118" s="962"/>
      <c r="GU118" s="962"/>
      <c r="GV118" s="962"/>
      <c r="GW118" s="962"/>
      <c r="GX118" s="962"/>
      <c r="GY118" s="962"/>
      <c r="GZ118" s="962"/>
      <c r="HA118" s="962"/>
      <c r="HB118" s="962"/>
      <c r="HC118" s="962"/>
      <c r="HD118" s="962"/>
      <c r="HE118" s="962"/>
      <c r="HF118" s="962"/>
      <c r="HG118" s="962"/>
      <c r="HH118" s="962"/>
      <c r="HI118" s="962"/>
      <c r="HJ118" s="962"/>
      <c r="HK118" s="962"/>
      <c r="HL118" s="962"/>
      <c r="HM118" s="962"/>
      <c r="HN118" s="962"/>
      <c r="HO118" s="962"/>
      <c r="HP118" s="962"/>
      <c r="HQ118" s="962"/>
      <c r="HR118" s="962"/>
      <c r="HS118" s="962"/>
      <c r="HT118" s="962"/>
      <c r="HU118" s="962"/>
      <c r="HV118" s="962"/>
      <c r="HW118" s="962"/>
      <c r="HX118" s="962"/>
      <c r="HY118" s="962"/>
      <c r="HZ118" s="962"/>
      <c r="IA118" s="962"/>
      <c r="IB118" s="962"/>
      <c r="IC118" s="962"/>
      <c r="ID118" s="962"/>
      <c r="IE118" s="962"/>
      <c r="IF118" s="962"/>
      <c r="IG118" s="962"/>
      <c r="IH118" s="962"/>
      <c r="II118" s="962"/>
      <c r="IJ118" s="962"/>
      <c r="IK118" s="962"/>
      <c r="IL118" s="962"/>
      <c r="IM118" s="962"/>
      <c r="IN118" s="962"/>
      <c r="IO118" s="962"/>
      <c r="IP118" s="962"/>
      <c r="IQ118" s="962"/>
      <c r="IR118" s="962"/>
      <c r="IS118" s="962"/>
      <c r="IT118" s="962"/>
      <c r="IU118" s="962"/>
      <c r="IV118" s="962"/>
    </row>
    <row r="119" spans="1:256" s="1041" customFormat="1" ht="15" customHeight="1">
      <c r="A119" s="958"/>
      <c r="B119" s="958"/>
      <c r="C119" s="958"/>
      <c r="D119" s="1006"/>
      <c r="E119" s="1006"/>
      <c r="F119" s="1006"/>
      <c r="G119" s="975"/>
      <c r="H119" s="975"/>
      <c r="I119" s="962"/>
      <c r="J119" s="964"/>
      <c r="K119" s="962"/>
      <c r="L119" s="962"/>
      <c r="M119" s="964"/>
      <c r="N119" s="962"/>
      <c r="O119" s="962"/>
      <c r="P119" s="962"/>
      <c r="Q119" s="962"/>
      <c r="R119" s="962"/>
      <c r="S119" s="962"/>
      <c r="T119" s="962"/>
      <c r="U119" s="962"/>
      <c r="V119" s="962"/>
      <c r="W119" s="962"/>
      <c r="X119" s="962"/>
      <c r="Y119" s="962"/>
      <c r="Z119" s="962"/>
      <c r="AA119" s="962"/>
      <c r="AB119" s="962"/>
      <c r="AC119" s="962"/>
      <c r="AD119" s="962"/>
      <c r="AE119" s="962"/>
      <c r="AF119" s="962"/>
      <c r="AG119" s="962"/>
      <c r="AH119" s="962"/>
      <c r="AI119" s="962"/>
      <c r="AJ119" s="962"/>
      <c r="AK119" s="962"/>
      <c r="AL119" s="962"/>
      <c r="AM119" s="962"/>
      <c r="AN119" s="962"/>
      <c r="AO119" s="962"/>
      <c r="AP119" s="962"/>
      <c r="AQ119" s="962"/>
      <c r="AR119" s="962"/>
      <c r="AS119" s="962"/>
      <c r="AT119" s="962"/>
      <c r="AU119" s="962"/>
      <c r="AV119" s="962"/>
      <c r="AW119" s="962"/>
      <c r="AX119" s="962"/>
      <c r="AY119" s="962"/>
      <c r="AZ119" s="962"/>
      <c r="BA119" s="962"/>
      <c r="BB119" s="962"/>
      <c r="BC119" s="962"/>
      <c r="BD119" s="962"/>
      <c r="BE119" s="962"/>
      <c r="BF119" s="962"/>
      <c r="BG119" s="962"/>
      <c r="BH119" s="962"/>
      <c r="BI119" s="962"/>
      <c r="BJ119" s="962"/>
      <c r="BK119" s="962"/>
      <c r="BL119" s="962"/>
      <c r="BM119" s="962"/>
      <c r="BN119" s="962"/>
      <c r="BO119" s="962"/>
      <c r="BP119" s="962"/>
      <c r="BQ119" s="962"/>
      <c r="BR119" s="962"/>
      <c r="BS119" s="962"/>
      <c r="BT119" s="962"/>
      <c r="BU119" s="962"/>
      <c r="BV119" s="962"/>
      <c r="BW119" s="962"/>
      <c r="BX119" s="962"/>
      <c r="BY119" s="962"/>
      <c r="BZ119" s="962"/>
      <c r="CA119" s="962"/>
      <c r="CB119" s="962"/>
      <c r="CC119" s="962"/>
      <c r="CD119" s="962"/>
      <c r="CE119" s="962"/>
      <c r="CF119" s="962"/>
      <c r="CG119" s="962"/>
      <c r="CH119" s="962"/>
      <c r="CI119" s="962"/>
      <c r="CJ119" s="962"/>
      <c r="CK119" s="962"/>
      <c r="CL119" s="962"/>
      <c r="CM119" s="962"/>
      <c r="CN119" s="962"/>
      <c r="CO119" s="962"/>
      <c r="CP119" s="962"/>
      <c r="CQ119" s="962"/>
      <c r="CR119" s="962"/>
      <c r="CS119" s="962"/>
      <c r="CT119" s="962"/>
      <c r="CU119" s="962"/>
      <c r="CV119" s="962"/>
      <c r="CW119" s="962"/>
      <c r="CX119" s="962"/>
      <c r="CY119" s="962"/>
      <c r="CZ119" s="962"/>
      <c r="DA119" s="962"/>
      <c r="DB119" s="962"/>
      <c r="DC119" s="962"/>
      <c r="DD119" s="962"/>
      <c r="DE119" s="962"/>
      <c r="DF119" s="962"/>
      <c r="DG119" s="962"/>
      <c r="DH119" s="962"/>
      <c r="DI119" s="962"/>
      <c r="DJ119" s="962"/>
      <c r="DK119" s="962"/>
      <c r="DL119" s="962"/>
      <c r="DM119" s="962"/>
      <c r="DN119" s="962"/>
      <c r="DO119" s="962"/>
      <c r="DP119" s="962"/>
      <c r="DQ119" s="962"/>
      <c r="DR119" s="962"/>
      <c r="DS119" s="962"/>
      <c r="DT119" s="962"/>
      <c r="DU119" s="962"/>
      <c r="DV119" s="962"/>
      <c r="DW119" s="962"/>
      <c r="DX119" s="962"/>
      <c r="DY119" s="962"/>
      <c r="DZ119" s="962"/>
      <c r="EA119" s="962"/>
      <c r="EB119" s="962"/>
      <c r="EC119" s="962"/>
      <c r="ED119" s="962"/>
      <c r="EE119" s="962"/>
      <c r="EF119" s="962"/>
      <c r="EG119" s="962"/>
      <c r="EH119" s="962"/>
      <c r="EI119" s="962"/>
      <c r="EJ119" s="962"/>
      <c r="EK119" s="962"/>
      <c r="EL119" s="962"/>
      <c r="EM119" s="962"/>
      <c r="EN119" s="962"/>
      <c r="EO119" s="962"/>
      <c r="EP119" s="962"/>
      <c r="EQ119" s="962"/>
      <c r="ER119" s="962"/>
      <c r="ES119" s="962"/>
      <c r="ET119" s="962"/>
      <c r="EU119" s="962"/>
      <c r="EV119" s="962"/>
      <c r="EW119" s="962"/>
      <c r="EX119" s="962"/>
      <c r="EY119" s="962"/>
      <c r="EZ119" s="962"/>
      <c r="FA119" s="962"/>
      <c r="FB119" s="962"/>
      <c r="FC119" s="962"/>
      <c r="FD119" s="962"/>
      <c r="FE119" s="962"/>
      <c r="FF119" s="962"/>
      <c r="FG119" s="962"/>
      <c r="FH119" s="962"/>
      <c r="FI119" s="962"/>
      <c r="FJ119" s="962"/>
      <c r="FK119" s="962"/>
      <c r="FL119" s="962"/>
      <c r="FM119" s="962"/>
      <c r="FN119" s="962"/>
      <c r="FO119" s="962"/>
      <c r="FP119" s="962"/>
      <c r="FQ119" s="962"/>
      <c r="FR119" s="962"/>
      <c r="FS119" s="962"/>
      <c r="FT119" s="962"/>
      <c r="FU119" s="962"/>
      <c r="FV119" s="962"/>
      <c r="FW119" s="962"/>
      <c r="FX119" s="962"/>
      <c r="FY119" s="962"/>
      <c r="FZ119" s="962"/>
      <c r="GA119" s="962"/>
      <c r="GB119" s="962"/>
      <c r="GC119" s="962"/>
      <c r="GD119" s="962"/>
      <c r="GE119" s="962"/>
      <c r="GF119" s="962"/>
      <c r="GG119" s="962"/>
      <c r="GH119" s="962"/>
      <c r="GI119" s="962"/>
      <c r="GJ119" s="962"/>
      <c r="GK119" s="962"/>
      <c r="GL119" s="962"/>
      <c r="GM119" s="962"/>
      <c r="GN119" s="962"/>
      <c r="GO119" s="962"/>
      <c r="GP119" s="962"/>
      <c r="GQ119" s="962"/>
      <c r="GR119" s="962"/>
      <c r="GS119" s="962"/>
      <c r="GT119" s="962"/>
      <c r="GU119" s="962"/>
      <c r="GV119" s="962"/>
      <c r="GW119" s="962"/>
      <c r="GX119" s="962"/>
      <c r="GY119" s="962"/>
      <c r="GZ119" s="962"/>
      <c r="HA119" s="962"/>
      <c r="HB119" s="962"/>
      <c r="HC119" s="962"/>
      <c r="HD119" s="962"/>
      <c r="HE119" s="962"/>
      <c r="HF119" s="962"/>
      <c r="HG119" s="962"/>
      <c r="HH119" s="962"/>
      <c r="HI119" s="962"/>
      <c r="HJ119" s="962"/>
      <c r="HK119" s="962"/>
      <c r="HL119" s="962"/>
      <c r="HM119" s="962"/>
      <c r="HN119" s="962"/>
      <c r="HO119" s="962"/>
      <c r="HP119" s="962"/>
      <c r="HQ119" s="962"/>
      <c r="HR119" s="962"/>
      <c r="HS119" s="962"/>
      <c r="HT119" s="962"/>
      <c r="HU119" s="962"/>
      <c r="HV119" s="962"/>
      <c r="HW119" s="962"/>
      <c r="HX119" s="962"/>
      <c r="HY119" s="962"/>
      <c r="HZ119" s="962"/>
      <c r="IA119" s="962"/>
      <c r="IB119" s="962"/>
      <c r="IC119" s="962"/>
      <c r="ID119" s="962"/>
      <c r="IE119" s="962"/>
      <c r="IF119" s="962"/>
      <c r="IG119" s="962"/>
      <c r="IH119" s="962"/>
      <c r="II119" s="962"/>
      <c r="IJ119" s="962"/>
      <c r="IK119" s="962"/>
      <c r="IL119" s="962"/>
      <c r="IM119" s="962"/>
      <c r="IN119" s="962"/>
      <c r="IO119" s="962"/>
      <c r="IP119" s="962"/>
      <c r="IQ119" s="962"/>
      <c r="IR119" s="962"/>
      <c r="IS119" s="962"/>
      <c r="IT119" s="962"/>
      <c r="IU119" s="962"/>
      <c r="IV119" s="962"/>
    </row>
    <row r="120" spans="1:256" s="1041" customFormat="1" ht="15" customHeight="1">
      <c r="A120" s="958"/>
      <c r="B120" s="958"/>
      <c r="C120" s="958"/>
      <c r="D120" s="1006"/>
      <c r="E120" s="1006"/>
      <c r="F120" s="1006"/>
      <c r="G120" s="975"/>
      <c r="H120" s="975"/>
      <c r="I120" s="962"/>
      <c r="J120" s="964"/>
      <c r="K120" s="962"/>
      <c r="L120" s="962"/>
      <c r="M120" s="964"/>
      <c r="N120" s="962"/>
      <c r="O120" s="962"/>
      <c r="P120" s="962"/>
      <c r="Q120" s="962"/>
      <c r="R120" s="962"/>
      <c r="S120" s="962"/>
      <c r="T120" s="962"/>
      <c r="U120" s="962"/>
      <c r="V120" s="962"/>
      <c r="W120" s="962"/>
      <c r="X120" s="962"/>
      <c r="Y120" s="962"/>
      <c r="Z120" s="962"/>
      <c r="AA120" s="962"/>
      <c r="AB120" s="962"/>
      <c r="AC120" s="962"/>
      <c r="AD120" s="962"/>
      <c r="AE120" s="962"/>
      <c r="AF120" s="962"/>
      <c r="AG120" s="962"/>
      <c r="AH120" s="962"/>
      <c r="AI120" s="962"/>
      <c r="AJ120" s="962"/>
      <c r="AK120" s="962"/>
      <c r="AL120" s="962"/>
      <c r="AM120" s="962"/>
      <c r="AN120" s="962"/>
      <c r="AO120" s="962"/>
      <c r="AP120" s="962"/>
      <c r="AQ120" s="962"/>
      <c r="AR120" s="962"/>
      <c r="AS120" s="962"/>
      <c r="AT120" s="962"/>
      <c r="AU120" s="962"/>
      <c r="AV120" s="962"/>
      <c r="AW120" s="962"/>
      <c r="AX120" s="962"/>
      <c r="AY120" s="962"/>
      <c r="AZ120" s="962"/>
      <c r="BA120" s="962"/>
      <c r="BB120" s="962"/>
      <c r="BC120" s="962"/>
      <c r="BD120" s="962"/>
      <c r="BE120" s="962"/>
      <c r="BF120" s="962"/>
      <c r="BG120" s="962"/>
      <c r="BH120" s="962"/>
      <c r="BI120" s="962"/>
      <c r="BJ120" s="962"/>
      <c r="BK120" s="962"/>
      <c r="BL120" s="962"/>
      <c r="BM120" s="962"/>
      <c r="BN120" s="962"/>
      <c r="BO120" s="962"/>
      <c r="BP120" s="962"/>
      <c r="BQ120" s="962"/>
      <c r="BR120" s="962"/>
      <c r="BS120" s="962"/>
      <c r="BT120" s="962"/>
      <c r="BU120" s="962"/>
      <c r="BV120" s="962"/>
      <c r="BW120" s="962"/>
      <c r="BX120" s="962"/>
      <c r="BY120" s="962"/>
      <c r="BZ120" s="962"/>
      <c r="CA120" s="962"/>
      <c r="CB120" s="962"/>
      <c r="CC120" s="962"/>
      <c r="CD120" s="962"/>
      <c r="CE120" s="962"/>
      <c r="CF120" s="962"/>
      <c r="CG120" s="962"/>
      <c r="CH120" s="962"/>
      <c r="CI120" s="962"/>
      <c r="CJ120" s="962"/>
      <c r="CK120" s="962"/>
      <c r="CL120" s="962"/>
      <c r="CM120" s="962"/>
      <c r="CN120" s="962"/>
      <c r="CO120" s="962"/>
      <c r="CP120" s="962"/>
      <c r="CQ120" s="962"/>
      <c r="CR120" s="962"/>
      <c r="CS120" s="962"/>
      <c r="CT120" s="962"/>
      <c r="CU120" s="962"/>
      <c r="CV120" s="962"/>
      <c r="CW120" s="962"/>
      <c r="CX120" s="962"/>
      <c r="CY120" s="962"/>
      <c r="CZ120" s="962"/>
      <c r="DA120" s="962"/>
      <c r="DB120" s="962"/>
      <c r="DC120" s="962"/>
      <c r="DD120" s="962"/>
      <c r="DE120" s="962"/>
      <c r="DF120" s="962"/>
      <c r="DG120" s="962"/>
      <c r="DH120" s="962"/>
      <c r="DI120" s="962"/>
      <c r="DJ120" s="962"/>
      <c r="DK120" s="962"/>
      <c r="DL120" s="962"/>
      <c r="DM120" s="962"/>
      <c r="DN120" s="962"/>
      <c r="DO120" s="962"/>
      <c r="DP120" s="962"/>
      <c r="DQ120" s="962"/>
      <c r="DR120" s="962"/>
      <c r="DS120" s="962"/>
      <c r="DT120" s="962"/>
      <c r="DU120" s="962"/>
      <c r="DV120" s="962"/>
      <c r="DW120" s="962"/>
      <c r="DX120" s="962"/>
      <c r="DY120" s="962"/>
      <c r="DZ120" s="962"/>
      <c r="EA120" s="962"/>
      <c r="EB120" s="962"/>
      <c r="EC120" s="962"/>
      <c r="ED120" s="962"/>
      <c r="EE120" s="962"/>
      <c r="EF120" s="962"/>
      <c r="EG120" s="962"/>
      <c r="EH120" s="962"/>
      <c r="EI120" s="962"/>
      <c r="EJ120" s="962"/>
      <c r="EK120" s="962"/>
      <c r="EL120" s="962"/>
      <c r="EM120" s="962"/>
      <c r="EN120" s="962"/>
      <c r="EO120" s="962"/>
      <c r="EP120" s="962"/>
      <c r="EQ120" s="962"/>
      <c r="ER120" s="962"/>
      <c r="ES120" s="962"/>
      <c r="ET120" s="962"/>
      <c r="EU120" s="962"/>
      <c r="EV120" s="962"/>
      <c r="EW120" s="962"/>
      <c r="EX120" s="962"/>
      <c r="EY120" s="962"/>
      <c r="EZ120" s="962"/>
      <c r="FA120" s="962"/>
      <c r="FB120" s="962"/>
      <c r="FC120" s="962"/>
      <c r="FD120" s="962"/>
      <c r="FE120" s="962"/>
      <c r="FF120" s="962"/>
      <c r="FG120" s="962"/>
      <c r="FH120" s="962"/>
      <c r="FI120" s="962"/>
      <c r="FJ120" s="962"/>
      <c r="FK120" s="962"/>
      <c r="FL120" s="962"/>
      <c r="FM120" s="962"/>
      <c r="FN120" s="962"/>
      <c r="FO120" s="962"/>
      <c r="FP120" s="962"/>
      <c r="FQ120" s="962"/>
      <c r="FR120" s="962"/>
      <c r="FS120" s="962"/>
      <c r="FT120" s="962"/>
      <c r="FU120" s="962"/>
      <c r="FV120" s="962"/>
      <c r="FW120" s="962"/>
      <c r="FX120" s="962"/>
      <c r="FY120" s="962"/>
      <c r="FZ120" s="962"/>
      <c r="GA120" s="962"/>
      <c r="GB120" s="962"/>
      <c r="GC120" s="962"/>
      <c r="GD120" s="962"/>
      <c r="GE120" s="962"/>
      <c r="GF120" s="962"/>
      <c r="GG120" s="962"/>
      <c r="GH120" s="962"/>
      <c r="GI120" s="962"/>
      <c r="GJ120" s="962"/>
      <c r="GK120" s="962"/>
      <c r="GL120" s="962"/>
      <c r="GM120" s="962"/>
      <c r="GN120" s="962"/>
      <c r="GO120" s="962"/>
      <c r="GP120" s="962"/>
      <c r="GQ120" s="962"/>
      <c r="GR120" s="962"/>
      <c r="GS120" s="962"/>
      <c r="GT120" s="962"/>
      <c r="GU120" s="962"/>
      <c r="GV120" s="962"/>
      <c r="GW120" s="962"/>
      <c r="GX120" s="962"/>
      <c r="GY120" s="962"/>
      <c r="GZ120" s="962"/>
      <c r="HA120" s="962"/>
      <c r="HB120" s="962"/>
      <c r="HC120" s="962"/>
      <c r="HD120" s="962"/>
      <c r="HE120" s="962"/>
      <c r="HF120" s="962"/>
      <c r="HG120" s="962"/>
      <c r="HH120" s="962"/>
      <c r="HI120" s="962"/>
      <c r="HJ120" s="962"/>
      <c r="HK120" s="962"/>
      <c r="HL120" s="962"/>
      <c r="HM120" s="962"/>
      <c r="HN120" s="962"/>
      <c r="HO120" s="962"/>
      <c r="HP120" s="962"/>
      <c r="HQ120" s="962"/>
      <c r="HR120" s="962"/>
      <c r="HS120" s="962"/>
      <c r="HT120" s="962"/>
      <c r="HU120" s="962"/>
      <c r="HV120" s="962"/>
      <c r="HW120" s="962"/>
      <c r="HX120" s="962"/>
      <c r="HY120" s="962"/>
      <c r="HZ120" s="962"/>
      <c r="IA120" s="962"/>
      <c r="IB120" s="962"/>
      <c r="IC120" s="962"/>
      <c r="ID120" s="962"/>
      <c r="IE120" s="962"/>
      <c r="IF120" s="962"/>
      <c r="IG120" s="962"/>
      <c r="IH120" s="962"/>
      <c r="II120" s="962"/>
      <c r="IJ120" s="962"/>
      <c r="IK120" s="962"/>
      <c r="IL120" s="962"/>
      <c r="IM120" s="962"/>
      <c r="IN120" s="962"/>
      <c r="IO120" s="962"/>
      <c r="IP120" s="962"/>
      <c r="IQ120" s="962"/>
      <c r="IR120" s="962"/>
      <c r="IS120" s="962"/>
      <c r="IT120" s="962"/>
      <c r="IU120" s="962"/>
      <c r="IV120" s="962"/>
    </row>
    <row r="121" spans="1:256" s="1041" customFormat="1" ht="15" customHeight="1">
      <c r="A121" s="958"/>
      <c r="B121" s="958"/>
      <c r="C121" s="958"/>
      <c r="D121" s="1006"/>
      <c r="E121" s="1006"/>
      <c r="F121" s="1006"/>
      <c r="G121" s="975"/>
      <c r="H121" s="975"/>
      <c r="I121" s="962"/>
      <c r="J121" s="964"/>
      <c r="K121" s="962"/>
      <c r="L121" s="962"/>
      <c r="M121" s="964"/>
      <c r="N121" s="962"/>
      <c r="O121" s="962"/>
      <c r="P121" s="962"/>
      <c r="Q121" s="962"/>
      <c r="R121" s="962"/>
      <c r="S121" s="962"/>
      <c r="T121" s="962"/>
      <c r="U121" s="962"/>
      <c r="V121" s="962"/>
      <c r="W121" s="962"/>
      <c r="X121" s="962"/>
      <c r="Y121" s="962"/>
      <c r="Z121" s="962"/>
      <c r="AA121" s="962"/>
      <c r="AB121" s="962"/>
      <c r="AC121" s="962"/>
      <c r="AD121" s="962"/>
      <c r="AE121" s="962"/>
      <c r="AF121" s="962"/>
      <c r="AG121" s="962"/>
      <c r="AH121" s="962"/>
      <c r="AI121" s="962"/>
      <c r="AJ121" s="962"/>
      <c r="AK121" s="962"/>
      <c r="AL121" s="962"/>
      <c r="AM121" s="962"/>
      <c r="AN121" s="962"/>
      <c r="AO121" s="962"/>
      <c r="AP121" s="962"/>
      <c r="AQ121" s="962"/>
      <c r="AR121" s="962"/>
      <c r="AS121" s="962"/>
      <c r="AT121" s="962"/>
      <c r="AU121" s="962"/>
      <c r="AV121" s="962"/>
      <c r="AW121" s="962"/>
      <c r="AX121" s="962"/>
      <c r="AY121" s="962"/>
      <c r="AZ121" s="962"/>
      <c r="BA121" s="962"/>
      <c r="BB121" s="962"/>
      <c r="BC121" s="962"/>
      <c r="BD121" s="962"/>
      <c r="BE121" s="962"/>
      <c r="BF121" s="962"/>
      <c r="BG121" s="962"/>
      <c r="BH121" s="962"/>
      <c r="BI121" s="962"/>
      <c r="BJ121" s="962"/>
      <c r="BK121" s="962"/>
      <c r="BL121" s="962"/>
      <c r="BM121" s="962"/>
      <c r="BN121" s="962"/>
      <c r="BO121" s="962"/>
      <c r="BP121" s="962"/>
      <c r="BQ121" s="962"/>
      <c r="BR121" s="962"/>
      <c r="BS121" s="962"/>
      <c r="BT121" s="962"/>
      <c r="BU121" s="962"/>
      <c r="BV121" s="962"/>
      <c r="BW121" s="962"/>
      <c r="BX121" s="962"/>
      <c r="BY121" s="962"/>
      <c r="BZ121" s="962"/>
      <c r="CA121" s="962"/>
      <c r="CB121" s="962"/>
      <c r="CC121" s="962"/>
      <c r="CD121" s="962"/>
      <c r="CE121" s="962"/>
      <c r="CF121" s="962"/>
      <c r="CG121" s="962"/>
      <c r="CH121" s="962"/>
      <c r="CI121" s="962"/>
      <c r="CJ121" s="962"/>
      <c r="CK121" s="962"/>
      <c r="CL121" s="962"/>
      <c r="CM121" s="962"/>
      <c r="CN121" s="962"/>
      <c r="CO121" s="962"/>
      <c r="CP121" s="962"/>
      <c r="CQ121" s="962"/>
      <c r="CR121" s="962"/>
      <c r="CS121" s="962"/>
      <c r="CT121" s="962"/>
      <c r="CU121" s="962"/>
      <c r="CV121" s="962"/>
      <c r="CW121" s="962"/>
      <c r="CX121" s="962"/>
      <c r="CY121" s="962"/>
      <c r="CZ121" s="962"/>
      <c r="DA121" s="962"/>
      <c r="DB121" s="962"/>
      <c r="DC121" s="962"/>
      <c r="DD121" s="962"/>
      <c r="DE121" s="962"/>
      <c r="DF121" s="962"/>
      <c r="DG121" s="962"/>
      <c r="DH121" s="962"/>
      <c r="DI121" s="962"/>
      <c r="DJ121" s="962"/>
      <c r="DK121" s="962"/>
      <c r="DL121" s="962"/>
      <c r="DM121" s="962"/>
      <c r="DN121" s="962"/>
      <c r="DO121" s="962"/>
      <c r="DP121" s="962"/>
      <c r="DQ121" s="962"/>
      <c r="DR121" s="962"/>
      <c r="DS121" s="962"/>
      <c r="DT121" s="962"/>
      <c r="DU121" s="962"/>
      <c r="DV121" s="962"/>
      <c r="DW121" s="962"/>
      <c r="DX121" s="962"/>
      <c r="DY121" s="962"/>
      <c r="DZ121" s="962"/>
      <c r="EA121" s="962"/>
      <c r="EB121" s="962"/>
      <c r="EC121" s="962"/>
      <c r="ED121" s="962"/>
      <c r="EE121" s="962"/>
      <c r="EF121" s="962"/>
      <c r="EG121" s="962"/>
      <c r="EH121" s="962"/>
      <c r="EI121" s="962"/>
      <c r="EJ121" s="962"/>
      <c r="EK121" s="962"/>
      <c r="EL121" s="962"/>
      <c r="EM121" s="962"/>
      <c r="EN121" s="962"/>
      <c r="EO121" s="962"/>
      <c r="EP121" s="962"/>
      <c r="EQ121" s="962"/>
      <c r="ER121" s="962"/>
      <c r="ES121" s="962"/>
      <c r="ET121" s="962"/>
      <c r="EU121" s="962"/>
      <c r="EV121" s="962"/>
      <c r="EW121" s="962"/>
      <c r="EX121" s="962"/>
      <c r="EY121" s="962"/>
      <c r="EZ121" s="962"/>
      <c r="FA121" s="962"/>
      <c r="FB121" s="962"/>
      <c r="FC121" s="962"/>
      <c r="FD121" s="962"/>
      <c r="FE121" s="962"/>
      <c r="FF121" s="962"/>
      <c r="FG121" s="962"/>
      <c r="FH121" s="962"/>
      <c r="FI121" s="962"/>
      <c r="FJ121" s="962"/>
      <c r="FK121" s="962"/>
      <c r="FL121" s="962"/>
      <c r="FM121" s="962"/>
      <c r="FN121" s="962"/>
      <c r="FO121" s="962"/>
      <c r="FP121" s="962"/>
      <c r="FQ121" s="962"/>
      <c r="FR121" s="962"/>
      <c r="FS121" s="962"/>
      <c r="FT121" s="962"/>
      <c r="FU121" s="962"/>
      <c r="FV121" s="962"/>
      <c r="FW121" s="962"/>
      <c r="FX121" s="962"/>
      <c r="FY121" s="962"/>
      <c r="FZ121" s="962"/>
      <c r="GA121" s="962"/>
      <c r="GB121" s="962"/>
      <c r="GC121" s="962"/>
      <c r="GD121" s="962"/>
      <c r="GE121" s="962"/>
      <c r="GF121" s="962"/>
      <c r="GG121" s="962"/>
      <c r="GH121" s="962"/>
      <c r="GI121" s="962"/>
      <c r="GJ121" s="962"/>
      <c r="GK121" s="962"/>
      <c r="GL121" s="962"/>
      <c r="GM121" s="962"/>
      <c r="GN121" s="962"/>
      <c r="GO121" s="962"/>
      <c r="GP121" s="962"/>
      <c r="GQ121" s="962"/>
      <c r="GR121" s="962"/>
      <c r="GS121" s="962"/>
      <c r="GT121" s="962"/>
      <c r="GU121" s="962"/>
      <c r="GV121" s="962"/>
      <c r="GW121" s="962"/>
      <c r="GX121" s="962"/>
      <c r="GY121" s="962"/>
      <c r="GZ121" s="962"/>
      <c r="HA121" s="962"/>
      <c r="HB121" s="962"/>
      <c r="HC121" s="962"/>
      <c r="HD121" s="962"/>
      <c r="HE121" s="962"/>
      <c r="HF121" s="962"/>
      <c r="HG121" s="962"/>
      <c r="HH121" s="962"/>
      <c r="HI121" s="962"/>
      <c r="HJ121" s="962"/>
      <c r="HK121" s="962"/>
      <c r="HL121" s="962"/>
      <c r="HM121" s="962"/>
      <c r="HN121" s="962"/>
      <c r="HO121" s="962"/>
      <c r="HP121" s="962"/>
      <c r="HQ121" s="962"/>
      <c r="HR121" s="962"/>
      <c r="HS121" s="962"/>
      <c r="HT121" s="962"/>
      <c r="HU121" s="962"/>
      <c r="HV121" s="962"/>
      <c r="HW121" s="962"/>
      <c r="HX121" s="962"/>
      <c r="HY121" s="962"/>
      <c r="HZ121" s="962"/>
      <c r="IA121" s="962"/>
      <c r="IB121" s="962"/>
      <c r="IC121" s="962"/>
      <c r="ID121" s="962"/>
      <c r="IE121" s="962"/>
      <c r="IF121" s="962"/>
      <c r="IG121" s="962"/>
      <c r="IH121" s="962"/>
      <c r="II121" s="962"/>
      <c r="IJ121" s="962"/>
      <c r="IK121" s="962"/>
      <c r="IL121" s="962"/>
      <c r="IM121" s="962"/>
      <c r="IN121" s="962"/>
      <c r="IO121" s="962"/>
      <c r="IP121" s="962"/>
      <c r="IQ121" s="962"/>
      <c r="IR121" s="962"/>
      <c r="IS121" s="962"/>
      <c r="IT121" s="962"/>
      <c r="IU121" s="962"/>
      <c r="IV121" s="962"/>
    </row>
    <row r="122" spans="1:256" s="1041" customFormat="1" ht="15" customHeight="1">
      <c r="A122" s="958"/>
      <c r="B122" s="958"/>
      <c r="C122" s="958"/>
      <c r="D122" s="1006"/>
      <c r="E122" s="1006"/>
      <c r="F122" s="1006"/>
      <c r="G122" s="975"/>
      <c r="H122" s="975"/>
      <c r="I122" s="962"/>
      <c r="J122" s="964"/>
      <c r="K122" s="962"/>
      <c r="L122" s="962"/>
      <c r="M122" s="964"/>
      <c r="N122" s="962"/>
      <c r="O122" s="962"/>
      <c r="P122" s="962"/>
      <c r="Q122" s="962"/>
      <c r="R122" s="962"/>
      <c r="S122" s="962"/>
      <c r="T122" s="962"/>
      <c r="U122" s="962"/>
      <c r="V122" s="962"/>
      <c r="W122" s="962"/>
      <c r="X122" s="962"/>
      <c r="Y122" s="962"/>
      <c r="Z122" s="962"/>
      <c r="AA122" s="962"/>
      <c r="AB122" s="962"/>
      <c r="AC122" s="962"/>
      <c r="AD122" s="962"/>
      <c r="AE122" s="962"/>
      <c r="AF122" s="962"/>
      <c r="AG122" s="962"/>
      <c r="AH122" s="962"/>
      <c r="AI122" s="962"/>
      <c r="AJ122" s="962"/>
      <c r="AK122" s="962"/>
      <c r="AL122" s="962"/>
      <c r="AM122" s="962"/>
      <c r="AN122" s="962"/>
      <c r="AO122" s="962"/>
      <c r="AP122" s="962"/>
      <c r="AQ122" s="962"/>
      <c r="AR122" s="962"/>
      <c r="AS122" s="962"/>
      <c r="AT122" s="962"/>
      <c r="AU122" s="962"/>
      <c r="AV122" s="962"/>
      <c r="AW122" s="962"/>
      <c r="AX122" s="962"/>
      <c r="AY122" s="962"/>
      <c r="AZ122" s="962"/>
      <c r="BA122" s="962"/>
      <c r="BB122" s="962"/>
      <c r="BC122" s="962"/>
      <c r="BD122" s="962"/>
      <c r="BE122" s="962"/>
      <c r="BF122" s="962"/>
      <c r="BG122" s="962"/>
      <c r="BH122" s="962"/>
      <c r="BI122" s="962"/>
      <c r="BJ122" s="962"/>
      <c r="BK122" s="962"/>
      <c r="BL122" s="962"/>
      <c r="BM122" s="962"/>
      <c r="BN122" s="962"/>
      <c r="BO122" s="962"/>
      <c r="BP122" s="962"/>
      <c r="BQ122" s="962"/>
      <c r="BR122" s="962"/>
      <c r="BS122" s="962"/>
      <c r="BT122" s="962"/>
      <c r="BU122" s="962"/>
      <c r="BV122" s="962"/>
      <c r="BW122" s="962"/>
      <c r="BX122" s="962"/>
      <c r="BY122" s="962"/>
      <c r="BZ122" s="962"/>
      <c r="CA122" s="962"/>
      <c r="CB122" s="962"/>
      <c r="CC122" s="962"/>
      <c r="CD122" s="962"/>
      <c r="CE122" s="962"/>
      <c r="CF122" s="962"/>
      <c r="CG122" s="962"/>
      <c r="CH122" s="962"/>
      <c r="CI122" s="962"/>
      <c r="CJ122" s="962"/>
      <c r="CK122" s="962"/>
      <c r="CL122" s="962"/>
      <c r="CM122" s="962"/>
      <c r="CN122" s="962"/>
      <c r="CO122" s="962"/>
      <c r="CP122" s="962"/>
      <c r="CQ122" s="962"/>
      <c r="CR122" s="962"/>
      <c r="CS122" s="962"/>
      <c r="CT122" s="962"/>
      <c r="CU122" s="962"/>
      <c r="CV122" s="962"/>
      <c r="CW122" s="962"/>
      <c r="CX122" s="962"/>
      <c r="CY122" s="962"/>
      <c r="CZ122" s="962"/>
      <c r="DA122" s="962"/>
      <c r="DB122" s="962"/>
      <c r="DC122" s="962"/>
      <c r="DD122" s="962"/>
      <c r="DE122" s="962"/>
      <c r="DF122" s="962"/>
      <c r="DG122" s="962"/>
      <c r="DH122" s="962"/>
      <c r="DI122" s="962"/>
      <c r="DJ122" s="962"/>
      <c r="DK122" s="962"/>
      <c r="DL122" s="962"/>
      <c r="DM122" s="962"/>
      <c r="DN122" s="962"/>
      <c r="DO122" s="962"/>
      <c r="DP122" s="962"/>
      <c r="DQ122" s="962"/>
      <c r="DR122" s="962"/>
      <c r="DS122" s="962"/>
      <c r="DT122" s="962"/>
      <c r="DU122" s="962"/>
      <c r="DV122" s="962"/>
      <c r="DW122" s="962"/>
      <c r="DX122" s="962"/>
      <c r="DY122" s="962"/>
      <c r="DZ122" s="962"/>
      <c r="EA122" s="962"/>
      <c r="EB122" s="962"/>
      <c r="EC122" s="962"/>
      <c r="ED122" s="962"/>
      <c r="EE122" s="962"/>
      <c r="EF122" s="962"/>
      <c r="EG122" s="962"/>
      <c r="EH122" s="962"/>
      <c r="EI122" s="962"/>
      <c r="EJ122" s="962"/>
      <c r="EK122" s="962"/>
      <c r="EL122" s="962"/>
      <c r="EM122" s="962"/>
      <c r="EN122" s="962"/>
      <c r="EO122" s="962"/>
      <c r="EP122" s="962"/>
      <c r="EQ122" s="962"/>
      <c r="ER122" s="962"/>
      <c r="ES122" s="962"/>
      <c r="ET122" s="962"/>
      <c r="EU122" s="962"/>
      <c r="EV122" s="962"/>
      <c r="EW122" s="962"/>
      <c r="EX122" s="962"/>
      <c r="EY122" s="962"/>
      <c r="EZ122" s="962"/>
      <c r="FA122" s="962"/>
      <c r="FB122" s="962"/>
      <c r="FC122" s="962"/>
      <c r="FD122" s="962"/>
      <c r="FE122" s="962"/>
      <c r="FF122" s="962"/>
      <c r="FG122" s="962"/>
      <c r="FH122" s="962"/>
      <c r="FI122" s="962"/>
      <c r="FJ122" s="962"/>
      <c r="FK122" s="962"/>
      <c r="FL122" s="962"/>
      <c r="FM122" s="962"/>
      <c r="FN122" s="962"/>
      <c r="FO122" s="962"/>
      <c r="FP122" s="962"/>
      <c r="FQ122" s="962"/>
      <c r="FR122" s="962"/>
      <c r="FS122" s="962"/>
      <c r="FT122" s="962"/>
      <c r="FU122" s="962"/>
      <c r="FV122" s="962"/>
      <c r="FW122" s="962"/>
      <c r="FX122" s="962"/>
      <c r="FY122" s="962"/>
      <c r="FZ122" s="962"/>
      <c r="GA122" s="962"/>
      <c r="GB122" s="962"/>
      <c r="GC122" s="962"/>
      <c r="GD122" s="962"/>
      <c r="GE122" s="962"/>
      <c r="GF122" s="962"/>
      <c r="GG122" s="962"/>
      <c r="GH122" s="962"/>
      <c r="GI122" s="962"/>
      <c r="GJ122" s="962"/>
      <c r="GK122" s="962"/>
      <c r="GL122" s="962"/>
      <c r="GM122" s="962"/>
      <c r="GN122" s="962"/>
      <c r="GO122" s="962"/>
      <c r="GP122" s="962"/>
      <c r="GQ122" s="962"/>
      <c r="GR122" s="962"/>
      <c r="GS122" s="962"/>
      <c r="GT122" s="962"/>
      <c r="GU122" s="962"/>
      <c r="GV122" s="962"/>
      <c r="GW122" s="962"/>
      <c r="GX122" s="962"/>
      <c r="GY122" s="962"/>
      <c r="GZ122" s="962"/>
      <c r="HA122" s="962"/>
      <c r="HB122" s="962"/>
      <c r="HC122" s="962"/>
      <c r="HD122" s="962"/>
      <c r="HE122" s="962"/>
      <c r="HF122" s="962"/>
      <c r="HG122" s="962"/>
      <c r="HH122" s="962"/>
      <c r="HI122" s="962"/>
      <c r="HJ122" s="962"/>
      <c r="HK122" s="962"/>
      <c r="HL122" s="962"/>
      <c r="HM122" s="962"/>
      <c r="HN122" s="962"/>
      <c r="HO122" s="962"/>
      <c r="HP122" s="962"/>
      <c r="HQ122" s="962"/>
      <c r="HR122" s="962"/>
      <c r="HS122" s="962"/>
      <c r="HT122" s="962"/>
      <c r="HU122" s="962"/>
      <c r="HV122" s="962"/>
      <c r="HW122" s="962"/>
      <c r="HX122" s="962"/>
      <c r="HY122" s="962"/>
      <c r="HZ122" s="962"/>
      <c r="IA122" s="962"/>
      <c r="IB122" s="962"/>
      <c r="IC122" s="962"/>
      <c r="ID122" s="962"/>
      <c r="IE122" s="962"/>
      <c r="IF122" s="962"/>
      <c r="IG122" s="962"/>
      <c r="IH122" s="962"/>
      <c r="II122" s="962"/>
      <c r="IJ122" s="962"/>
      <c r="IK122" s="962"/>
      <c r="IL122" s="962"/>
      <c r="IM122" s="962"/>
      <c r="IN122" s="962"/>
      <c r="IO122" s="962"/>
      <c r="IP122" s="962"/>
      <c r="IQ122" s="962"/>
      <c r="IR122" s="962"/>
      <c r="IS122" s="962"/>
      <c r="IT122" s="962"/>
      <c r="IU122" s="962"/>
      <c r="IV122" s="962"/>
    </row>
    <row r="123" spans="1:256" s="1041" customFormat="1" ht="15" customHeight="1">
      <c r="A123" s="958"/>
      <c r="B123" s="958"/>
      <c r="C123" s="958"/>
      <c r="D123" s="1006"/>
      <c r="E123" s="1006"/>
      <c r="F123" s="1006"/>
      <c r="G123" s="975"/>
      <c r="H123" s="975"/>
      <c r="I123" s="962"/>
      <c r="J123" s="964"/>
      <c r="K123" s="962"/>
      <c r="L123" s="962"/>
      <c r="M123" s="964"/>
      <c r="N123" s="962"/>
      <c r="O123" s="962"/>
      <c r="P123" s="962"/>
      <c r="Q123" s="962"/>
      <c r="R123" s="962"/>
      <c r="S123" s="962"/>
      <c r="T123" s="962"/>
      <c r="U123" s="962"/>
      <c r="V123" s="962"/>
      <c r="W123" s="962"/>
      <c r="X123" s="962"/>
      <c r="Y123" s="962"/>
      <c r="Z123" s="962"/>
      <c r="AA123" s="962"/>
      <c r="AB123" s="962"/>
      <c r="AC123" s="962"/>
      <c r="AD123" s="962"/>
      <c r="AE123" s="962"/>
      <c r="AF123" s="962"/>
      <c r="AG123" s="962"/>
      <c r="AH123" s="962"/>
      <c r="AI123" s="962"/>
      <c r="AJ123" s="962"/>
      <c r="AK123" s="962"/>
      <c r="AL123" s="962"/>
      <c r="AM123" s="962"/>
      <c r="AN123" s="962"/>
      <c r="AO123" s="962"/>
      <c r="AP123" s="962"/>
      <c r="AQ123" s="962"/>
      <c r="AR123" s="962"/>
      <c r="AS123" s="962"/>
      <c r="AT123" s="962"/>
      <c r="AU123" s="962"/>
      <c r="AV123" s="962"/>
      <c r="AW123" s="962"/>
      <c r="AX123" s="962"/>
      <c r="AY123" s="962"/>
      <c r="AZ123" s="962"/>
      <c r="BA123" s="962"/>
      <c r="BB123" s="962"/>
      <c r="BC123" s="962"/>
      <c r="BD123" s="962"/>
      <c r="BE123" s="962"/>
      <c r="BF123" s="962"/>
      <c r="BG123" s="962"/>
      <c r="BH123" s="962"/>
      <c r="BI123" s="962"/>
      <c r="BJ123" s="962"/>
      <c r="BK123" s="962"/>
      <c r="BL123" s="962"/>
      <c r="BM123" s="962"/>
      <c r="BN123" s="962"/>
      <c r="BO123" s="962"/>
      <c r="BP123" s="962"/>
      <c r="BQ123" s="962"/>
      <c r="BR123" s="962"/>
      <c r="BS123" s="962"/>
      <c r="BT123" s="962"/>
      <c r="BU123" s="962"/>
      <c r="BV123" s="962"/>
      <c r="BW123" s="962"/>
      <c r="BX123" s="962"/>
      <c r="BY123" s="962"/>
      <c r="BZ123" s="962"/>
      <c r="CA123" s="962"/>
      <c r="CB123" s="962"/>
      <c r="CC123" s="962"/>
      <c r="CD123" s="962"/>
      <c r="CE123" s="962"/>
      <c r="CF123" s="962"/>
      <c r="CG123" s="962"/>
      <c r="CH123" s="962"/>
      <c r="CI123" s="962"/>
      <c r="CJ123" s="962"/>
      <c r="CK123" s="962"/>
      <c r="CL123" s="962"/>
      <c r="CM123" s="962"/>
      <c r="CN123" s="962"/>
      <c r="CO123" s="962"/>
      <c r="CP123" s="962"/>
      <c r="CQ123" s="962"/>
      <c r="CR123" s="962"/>
      <c r="CS123" s="962"/>
      <c r="CT123" s="962"/>
      <c r="CU123" s="962"/>
      <c r="CV123" s="962"/>
      <c r="CW123" s="962"/>
      <c r="CX123" s="962"/>
      <c r="CY123" s="962"/>
      <c r="CZ123" s="962"/>
      <c r="DA123" s="962"/>
      <c r="DB123" s="962"/>
      <c r="DC123" s="962"/>
      <c r="DD123" s="962"/>
      <c r="DE123" s="962"/>
      <c r="DF123" s="962"/>
      <c r="DG123" s="962"/>
      <c r="DH123" s="962"/>
      <c r="DI123" s="962"/>
      <c r="DJ123" s="962"/>
      <c r="DK123" s="962"/>
      <c r="DL123" s="962"/>
      <c r="DM123" s="962"/>
      <c r="DN123" s="962"/>
      <c r="DO123" s="962"/>
      <c r="DP123" s="962"/>
      <c r="DQ123" s="962"/>
      <c r="DR123" s="962"/>
      <c r="DS123" s="962"/>
      <c r="DT123" s="962"/>
      <c r="DU123" s="962"/>
      <c r="DV123" s="962"/>
      <c r="DW123" s="962"/>
      <c r="DX123" s="962"/>
      <c r="DY123" s="962"/>
      <c r="DZ123" s="962"/>
      <c r="EA123" s="962"/>
      <c r="EB123" s="962"/>
      <c r="EC123" s="962"/>
      <c r="ED123" s="962"/>
      <c r="EE123" s="962"/>
      <c r="EF123" s="962"/>
      <c r="EG123" s="962"/>
      <c r="EH123" s="962"/>
      <c r="EI123" s="962"/>
      <c r="EJ123" s="962"/>
      <c r="EK123" s="962"/>
      <c r="EL123" s="962"/>
      <c r="EM123" s="962"/>
      <c r="EN123" s="962"/>
      <c r="EO123" s="962"/>
      <c r="EP123" s="962"/>
      <c r="EQ123" s="962"/>
      <c r="ER123" s="962"/>
      <c r="ES123" s="962"/>
      <c r="ET123" s="962"/>
      <c r="EU123" s="962"/>
      <c r="EV123" s="962"/>
      <c r="EW123" s="962"/>
      <c r="EX123" s="962"/>
      <c r="EY123" s="962"/>
      <c r="EZ123" s="962"/>
      <c r="FA123" s="962"/>
      <c r="FB123" s="962"/>
      <c r="FC123" s="962"/>
      <c r="FD123" s="962"/>
      <c r="FE123" s="962"/>
      <c r="FF123" s="962"/>
      <c r="FG123" s="962"/>
      <c r="FH123" s="962"/>
      <c r="FI123" s="962"/>
      <c r="FJ123" s="962"/>
      <c r="FK123" s="962"/>
      <c r="FL123" s="962"/>
      <c r="FM123" s="962"/>
      <c r="FN123" s="962"/>
      <c r="FO123" s="962"/>
      <c r="FP123" s="962"/>
      <c r="FQ123" s="962"/>
      <c r="FR123" s="962"/>
      <c r="FS123" s="962"/>
      <c r="FT123" s="962"/>
      <c r="FU123" s="962"/>
      <c r="FV123" s="962"/>
      <c r="FW123" s="962"/>
      <c r="FX123" s="962"/>
      <c r="FY123" s="962"/>
      <c r="FZ123" s="962"/>
      <c r="GA123" s="962"/>
      <c r="GB123" s="962"/>
      <c r="GC123" s="962"/>
      <c r="GD123" s="962"/>
      <c r="GE123" s="962"/>
      <c r="GF123" s="962"/>
      <c r="GG123" s="962"/>
      <c r="GH123" s="962"/>
      <c r="GI123" s="962"/>
      <c r="GJ123" s="962"/>
      <c r="GK123" s="962"/>
      <c r="GL123" s="962"/>
      <c r="GM123" s="962"/>
      <c r="GN123" s="962"/>
      <c r="GO123" s="962"/>
      <c r="GP123" s="962"/>
      <c r="GQ123" s="962"/>
      <c r="GR123" s="962"/>
      <c r="GS123" s="962"/>
      <c r="GT123" s="962"/>
      <c r="GU123" s="962"/>
      <c r="GV123" s="962"/>
      <c r="GW123" s="962"/>
      <c r="GX123" s="962"/>
      <c r="GY123" s="962"/>
      <c r="GZ123" s="962"/>
      <c r="HA123" s="962"/>
      <c r="HB123" s="962"/>
      <c r="HC123" s="962"/>
      <c r="HD123" s="962"/>
      <c r="HE123" s="962"/>
      <c r="HF123" s="962"/>
      <c r="HG123" s="962"/>
      <c r="HH123" s="962"/>
      <c r="HI123" s="962"/>
      <c r="HJ123" s="962"/>
      <c r="HK123" s="962"/>
      <c r="HL123" s="962"/>
      <c r="HM123" s="962"/>
      <c r="HN123" s="962"/>
      <c r="HO123" s="962"/>
      <c r="HP123" s="962"/>
      <c r="HQ123" s="962"/>
      <c r="HR123" s="962"/>
      <c r="HS123" s="962"/>
      <c r="HT123" s="962"/>
      <c r="HU123" s="962"/>
      <c r="HV123" s="962"/>
      <c r="HW123" s="962"/>
      <c r="HX123" s="962"/>
      <c r="HY123" s="962"/>
      <c r="HZ123" s="962"/>
      <c r="IA123" s="962"/>
      <c r="IB123" s="962"/>
      <c r="IC123" s="962"/>
      <c r="ID123" s="962"/>
      <c r="IE123" s="962"/>
      <c r="IF123" s="962"/>
      <c r="IG123" s="962"/>
      <c r="IH123" s="962"/>
      <c r="II123" s="962"/>
      <c r="IJ123" s="962"/>
      <c r="IK123" s="962"/>
      <c r="IL123" s="962"/>
      <c r="IM123" s="962"/>
      <c r="IN123" s="962"/>
      <c r="IO123" s="962"/>
      <c r="IP123" s="962"/>
      <c r="IQ123" s="962"/>
      <c r="IR123" s="962"/>
      <c r="IS123" s="962"/>
      <c r="IT123" s="962"/>
      <c r="IU123" s="962"/>
      <c r="IV123" s="962"/>
    </row>
    <row r="124" spans="1:256" s="1041" customFormat="1" ht="15" customHeight="1">
      <c r="A124" s="958"/>
      <c r="B124" s="958"/>
      <c r="C124" s="958"/>
      <c r="D124" s="1006"/>
      <c r="E124" s="1006"/>
      <c r="F124" s="1006"/>
      <c r="G124" s="975"/>
      <c r="H124" s="975"/>
      <c r="I124" s="962"/>
      <c r="J124" s="964"/>
      <c r="K124" s="962"/>
      <c r="L124" s="962"/>
      <c r="M124" s="964"/>
      <c r="N124" s="962"/>
      <c r="O124" s="962"/>
      <c r="P124" s="962"/>
      <c r="Q124" s="962"/>
      <c r="R124" s="962"/>
      <c r="S124" s="962"/>
      <c r="T124" s="962"/>
      <c r="U124" s="962"/>
      <c r="V124" s="962"/>
      <c r="W124" s="962"/>
      <c r="X124" s="962"/>
      <c r="Y124" s="962"/>
      <c r="Z124" s="962"/>
      <c r="AA124" s="962"/>
      <c r="AB124" s="962"/>
      <c r="AC124" s="962"/>
      <c r="AD124" s="962"/>
      <c r="AE124" s="962"/>
      <c r="AF124" s="962"/>
      <c r="AG124" s="962"/>
      <c r="AH124" s="962"/>
      <c r="AI124" s="962"/>
      <c r="AJ124" s="962"/>
      <c r="AK124" s="962"/>
      <c r="AL124" s="962"/>
      <c r="AM124" s="962"/>
      <c r="AN124" s="962"/>
      <c r="AO124" s="962"/>
      <c r="AP124" s="962"/>
      <c r="AQ124" s="962"/>
      <c r="AR124" s="962"/>
      <c r="AS124" s="962"/>
      <c r="AT124" s="962"/>
      <c r="AU124" s="962"/>
      <c r="AV124" s="962"/>
      <c r="AW124" s="962"/>
      <c r="AX124" s="962"/>
      <c r="AY124" s="962"/>
      <c r="AZ124" s="962"/>
      <c r="BA124" s="962"/>
      <c r="BB124" s="962"/>
      <c r="BC124" s="962"/>
      <c r="BD124" s="962"/>
      <c r="BE124" s="962"/>
      <c r="BF124" s="962"/>
      <c r="BG124" s="962"/>
      <c r="BH124" s="962"/>
      <c r="BI124" s="962"/>
      <c r="BJ124" s="962"/>
      <c r="BK124" s="962"/>
      <c r="BL124" s="962"/>
      <c r="BM124" s="962"/>
      <c r="BN124" s="962"/>
      <c r="BO124" s="962"/>
      <c r="BP124" s="962"/>
      <c r="BQ124" s="962"/>
      <c r="BR124" s="962"/>
      <c r="BS124" s="962"/>
      <c r="BT124" s="962"/>
      <c r="BU124" s="962"/>
      <c r="BV124" s="962"/>
      <c r="BW124" s="962"/>
      <c r="BX124" s="962"/>
      <c r="BY124" s="962"/>
      <c r="BZ124" s="962"/>
      <c r="CA124" s="962"/>
      <c r="CB124" s="962"/>
      <c r="CC124" s="962"/>
      <c r="CD124" s="962"/>
      <c r="CE124" s="962"/>
      <c r="CF124" s="962"/>
      <c r="CG124" s="962"/>
      <c r="CH124" s="962"/>
      <c r="CI124" s="962"/>
      <c r="CJ124" s="962"/>
      <c r="CK124" s="962"/>
      <c r="CL124" s="962"/>
      <c r="CM124" s="962"/>
      <c r="CN124" s="962"/>
      <c r="CO124" s="962"/>
      <c r="CP124" s="962"/>
      <c r="CQ124" s="962"/>
      <c r="CR124" s="962"/>
      <c r="CS124" s="962"/>
      <c r="CT124" s="962"/>
      <c r="CU124" s="962"/>
      <c r="CV124" s="962"/>
      <c r="CW124" s="962"/>
      <c r="CX124" s="962"/>
      <c r="CY124" s="962"/>
      <c r="CZ124" s="962"/>
      <c r="DA124" s="962"/>
      <c r="DB124" s="962"/>
      <c r="DC124" s="962"/>
      <c r="DD124" s="962"/>
      <c r="DE124" s="962"/>
      <c r="DF124" s="962"/>
      <c r="DG124" s="962"/>
      <c r="DH124" s="962"/>
      <c r="DI124" s="962"/>
      <c r="DJ124" s="962"/>
      <c r="DK124" s="962"/>
      <c r="DL124" s="962"/>
      <c r="DM124" s="962"/>
      <c r="DN124" s="962"/>
      <c r="DO124" s="962"/>
      <c r="DP124" s="962"/>
      <c r="DQ124" s="962"/>
      <c r="DR124" s="962"/>
      <c r="DS124" s="962"/>
      <c r="DT124" s="962"/>
      <c r="DU124" s="962"/>
      <c r="DV124" s="962"/>
      <c r="DW124" s="962"/>
      <c r="DX124" s="962"/>
      <c r="DY124" s="962"/>
      <c r="DZ124" s="962"/>
      <c r="EA124" s="962"/>
      <c r="EB124" s="962"/>
      <c r="EC124" s="962"/>
      <c r="ED124" s="962"/>
      <c r="EE124" s="962"/>
      <c r="EF124" s="962"/>
      <c r="EG124" s="962"/>
      <c r="EH124" s="962"/>
      <c r="EI124" s="962"/>
      <c r="EJ124" s="962"/>
      <c r="EK124" s="962"/>
      <c r="EL124" s="962"/>
      <c r="EM124" s="962"/>
      <c r="EN124" s="962"/>
      <c r="EO124" s="962"/>
      <c r="EP124" s="962"/>
      <c r="EQ124" s="962"/>
      <c r="ER124" s="962"/>
      <c r="ES124" s="962"/>
      <c r="ET124" s="962"/>
      <c r="EU124" s="962"/>
      <c r="EV124" s="962"/>
      <c r="EW124" s="962"/>
      <c r="EX124" s="962"/>
      <c r="EY124" s="962"/>
      <c r="EZ124" s="962"/>
      <c r="FA124" s="962"/>
      <c r="FB124" s="962"/>
      <c r="FC124" s="962"/>
      <c r="FD124" s="962"/>
      <c r="FE124" s="962"/>
      <c r="FF124" s="962"/>
      <c r="FG124" s="962"/>
      <c r="FH124" s="962"/>
      <c r="FI124" s="962"/>
      <c r="FJ124" s="962"/>
      <c r="FK124" s="962"/>
      <c r="FL124" s="962"/>
      <c r="FM124" s="962"/>
      <c r="FN124" s="962"/>
      <c r="FO124" s="962"/>
      <c r="FP124" s="962"/>
      <c r="FQ124" s="962"/>
      <c r="FR124" s="962"/>
      <c r="FS124" s="962"/>
      <c r="FT124" s="962"/>
      <c r="FU124" s="962"/>
      <c r="FV124" s="962"/>
      <c r="FW124" s="962"/>
      <c r="FX124" s="962"/>
      <c r="FY124" s="962"/>
      <c r="FZ124" s="962"/>
      <c r="GA124" s="962"/>
      <c r="GB124" s="962"/>
      <c r="GC124" s="962"/>
      <c r="GD124" s="962"/>
      <c r="GE124" s="962"/>
      <c r="GF124" s="962"/>
      <c r="GG124" s="962"/>
      <c r="GH124" s="962"/>
      <c r="GI124" s="962"/>
      <c r="GJ124" s="962"/>
      <c r="GK124" s="962"/>
      <c r="GL124" s="962"/>
      <c r="GM124" s="962"/>
      <c r="GN124" s="962"/>
      <c r="GO124" s="962"/>
      <c r="GP124" s="962"/>
      <c r="GQ124" s="962"/>
      <c r="GR124" s="962"/>
      <c r="GS124" s="962"/>
      <c r="GT124" s="962"/>
      <c r="GU124" s="962"/>
      <c r="GV124" s="962"/>
      <c r="GW124" s="962"/>
      <c r="GX124" s="962"/>
      <c r="GY124" s="962"/>
      <c r="GZ124" s="962"/>
      <c r="HA124" s="962"/>
      <c r="HB124" s="962"/>
      <c r="HC124" s="962"/>
      <c r="HD124" s="962"/>
      <c r="HE124" s="962"/>
      <c r="HF124" s="962"/>
      <c r="HG124" s="962"/>
      <c r="HH124" s="962"/>
      <c r="HI124" s="962"/>
      <c r="HJ124" s="962"/>
      <c r="HK124" s="962"/>
      <c r="HL124" s="962"/>
      <c r="HM124" s="962"/>
      <c r="HN124" s="962"/>
      <c r="HO124" s="962"/>
      <c r="HP124" s="962"/>
      <c r="HQ124" s="962"/>
      <c r="HR124" s="962"/>
      <c r="HS124" s="962"/>
      <c r="HT124" s="962"/>
      <c r="HU124" s="962"/>
      <c r="HV124" s="962"/>
      <c r="HW124" s="962"/>
      <c r="HX124" s="962"/>
      <c r="HY124" s="962"/>
      <c r="HZ124" s="962"/>
      <c r="IA124" s="962"/>
      <c r="IB124" s="962"/>
      <c r="IC124" s="962"/>
      <c r="ID124" s="962"/>
      <c r="IE124" s="962"/>
      <c r="IF124" s="962"/>
      <c r="IG124" s="962"/>
      <c r="IH124" s="962"/>
      <c r="II124" s="962"/>
      <c r="IJ124" s="962"/>
      <c r="IK124" s="962"/>
      <c r="IL124" s="962"/>
      <c r="IM124" s="962"/>
      <c r="IN124" s="962"/>
      <c r="IO124" s="962"/>
      <c r="IP124" s="962"/>
      <c r="IQ124" s="962"/>
      <c r="IR124" s="962"/>
      <c r="IS124" s="962"/>
      <c r="IT124" s="962"/>
      <c r="IU124" s="962"/>
      <c r="IV124" s="962"/>
    </row>
    <row r="125" spans="1:256" s="1041" customFormat="1" ht="15" customHeight="1">
      <c r="A125" s="958"/>
      <c r="B125" s="958"/>
      <c r="C125" s="958"/>
      <c r="D125" s="1006"/>
      <c r="E125" s="1006"/>
      <c r="F125" s="1006"/>
      <c r="G125" s="975"/>
      <c r="H125" s="975"/>
      <c r="I125" s="962"/>
      <c r="J125" s="964"/>
      <c r="K125" s="962"/>
      <c r="L125" s="962"/>
      <c r="M125" s="964"/>
      <c r="N125" s="962"/>
      <c r="O125" s="962"/>
      <c r="P125" s="962"/>
      <c r="Q125" s="962"/>
      <c r="R125" s="962"/>
      <c r="S125" s="962"/>
      <c r="T125" s="962"/>
      <c r="U125" s="962"/>
      <c r="V125" s="962"/>
      <c r="W125" s="962"/>
      <c r="X125" s="962"/>
      <c r="Y125" s="962"/>
      <c r="Z125" s="962"/>
      <c r="AA125" s="962"/>
      <c r="AB125" s="962"/>
      <c r="AC125" s="962"/>
      <c r="AD125" s="962"/>
      <c r="AE125" s="962"/>
      <c r="AF125" s="962"/>
      <c r="AG125" s="962"/>
      <c r="AH125" s="962"/>
      <c r="AI125" s="962"/>
      <c r="AJ125" s="962"/>
      <c r="AK125" s="962"/>
      <c r="AL125" s="962"/>
      <c r="AM125" s="962"/>
      <c r="AN125" s="962"/>
      <c r="AO125" s="962"/>
      <c r="AP125" s="962"/>
      <c r="AQ125" s="962"/>
      <c r="AR125" s="962"/>
      <c r="AS125" s="962"/>
      <c r="AT125" s="962"/>
      <c r="AU125" s="962"/>
      <c r="AV125" s="962"/>
      <c r="AW125" s="962"/>
      <c r="AX125" s="962"/>
      <c r="AY125" s="962"/>
      <c r="AZ125" s="962"/>
      <c r="BA125" s="962"/>
      <c r="BB125" s="962"/>
      <c r="BC125" s="962"/>
      <c r="BD125" s="962"/>
      <c r="BE125" s="962"/>
      <c r="BF125" s="962"/>
      <c r="BG125" s="962"/>
      <c r="BH125" s="962"/>
      <c r="BI125" s="962"/>
      <c r="BJ125" s="962"/>
      <c r="BK125" s="962"/>
      <c r="BL125" s="962"/>
      <c r="BM125" s="962"/>
      <c r="BN125" s="962"/>
      <c r="BO125" s="962"/>
      <c r="BP125" s="962"/>
      <c r="BQ125" s="962"/>
      <c r="BR125" s="962"/>
      <c r="BS125" s="962"/>
      <c r="BT125" s="962"/>
      <c r="BU125" s="962"/>
      <c r="BV125" s="962"/>
      <c r="BW125" s="962"/>
      <c r="BX125" s="962"/>
      <c r="BY125" s="962"/>
      <c r="BZ125" s="962"/>
      <c r="CA125" s="962"/>
      <c r="CB125" s="962"/>
      <c r="CC125" s="962"/>
      <c r="CD125" s="962"/>
      <c r="CE125" s="962"/>
      <c r="CF125" s="962"/>
      <c r="CG125" s="962"/>
      <c r="CH125" s="962"/>
      <c r="CI125" s="962"/>
      <c r="CJ125" s="962"/>
      <c r="CK125" s="962"/>
      <c r="CL125" s="962"/>
      <c r="CM125" s="962"/>
      <c r="CN125" s="962"/>
      <c r="CO125" s="962"/>
      <c r="CP125" s="962"/>
      <c r="CQ125" s="962"/>
      <c r="CR125" s="962"/>
      <c r="CS125" s="962"/>
      <c r="CT125" s="962"/>
      <c r="CU125" s="962"/>
      <c r="CV125" s="962"/>
      <c r="CW125" s="962"/>
      <c r="CX125" s="962"/>
      <c r="CY125" s="962"/>
      <c r="CZ125" s="962"/>
      <c r="DA125" s="962"/>
      <c r="DB125" s="962"/>
      <c r="DC125" s="962"/>
      <c r="DD125" s="962"/>
      <c r="DE125" s="962"/>
      <c r="DF125" s="962"/>
      <c r="DG125" s="962"/>
      <c r="DH125" s="962"/>
      <c r="DI125" s="962"/>
      <c r="DJ125" s="962"/>
      <c r="DK125" s="962"/>
      <c r="DL125" s="962"/>
      <c r="DM125" s="962"/>
      <c r="DN125" s="962"/>
      <c r="DO125" s="962"/>
      <c r="DP125" s="962"/>
      <c r="DQ125" s="962"/>
      <c r="DR125" s="962"/>
      <c r="DS125" s="962"/>
      <c r="DT125" s="962"/>
      <c r="DU125" s="962"/>
      <c r="DV125" s="962"/>
      <c r="DW125" s="962"/>
      <c r="DX125" s="962"/>
      <c r="DY125" s="962"/>
      <c r="DZ125" s="962"/>
      <c r="EA125" s="962"/>
      <c r="EB125" s="962"/>
      <c r="EC125" s="962"/>
      <c r="ED125" s="962"/>
      <c r="EE125" s="962"/>
      <c r="EF125" s="962"/>
      <c r="EG125" s="962"/>
      <c r="EH125" s="962"/>
      <c r="EI125" s="962"/>
      <c r="EJ125" s="962"/>
      <c r="EK125" s="962"/>
      <c r="EL125" s="962"/>
      <c r="EM125" s="962"/>
      <c r="EN125" s="962"/>
      <c r="EO125" s="962"/>
      <c r="EP125" s="962"/>
      <c r="EQ125" s="962"/>
      <c r="ER125" s="962"/>
      <c r="ES125" s="962"/>
      <c r="ET125" s="962"/>
      <c r="EU125" s="962"/>
      <c r="EV125" s="962"/>
      <c r="EW125" s="962"/>
      <c r="EX125" s="962"/>
      <c r="EY125" s="962"/>
      <c r="EZ125" s="962"/>
      <c r="FA125" s="962"/>
      <c r="FB125" s="962"/>
      <c r="FC125" s="962"/>
      <c r="FD125" s="962"/>
      <c r="FE125" s="962"/>
      <c r="FF125" s="962"/>
      <c r="FG125" s="962"/>
      <c r="FH125" s="962"/>
      <c r="FI125" s="962"/>
      <c r="FJ125" s="962"/>
      <c r="FK125" s="962"/>
      <c r="FL125" s="962"/>
      <c r="FM125" s="962"/>
      <c r="FN125" s="962"/>
      <c r="FO125" s="962"/>
      <c r="FP125" s="962"/>
      <c r="FQ125" s="962"/>
      <c r="FR125" s="962"/>
      <c r="FS125" s="962"/>
      <c r="FT125" s="962"/>
      <c r="FU125" s="962"/>
      <c r="FV125" s="962"/>
      <c r="FW125" s="962"/>
      <c r="FX125" s="962"/>
      <c r="FY125" s="962"/>
      <c r="FZ125" s="962"/>
      <c r="GA125" s="962"/>
      <c r="GB125" s="962"/>
      <c r="GC125" s="962"/>
      <c r="GD125" s="962"/>
      <c r="GE125" s="962"/>
      <c r="GF125" s="962"/>
      <c r="GG125" s="962"/>
      <c r="GH125" s="962"/>
      <c r="GI125" s="962"/>
      <c r="GJ125" s="962"/>
      <c r="GK125" s="962"/>
      <c r="GL125" s="962"/>
      <c r="GM125" s="962"/>
      <c r="GN125" s="962"/>
      <c r="GO125" s="962"/>
      <c r="GP125" s="962"/>
      <c r="GQ125" s="962"/>
      <c r="GR125" s="962"/>
      <c r="GS125" s="962"/>
      <c r="GT125" s="962"/>
      <c r="GU125" s="962"/>
      <c r="GV125" s="962"/>
      <c r="GW125" s="962"/>
      <c r="GX125" s="962"/>
      <c r="GY125" s="962"/>
      <c r="GZ125" s="962"/>
      <c r="HA125" s="962"/>
      <c r="HB125" s="962"/>
      <c r="HC125" s="962"/>
      <c r="HD125" s="962"/>
      <c r="HE125" s="962"/>
      <c r="HF125" s="962"/>
      <c r="HG125" s="962"/>
      <c r="HH125" s="962"/>
      <c r="HI125" s="962"/>
      <c r="HJ125" s="962"/>
      <c r="HK125" s="962"/>
      <c r="HL125" s="962"/>
      <c r="HM125" s="962"/>
      <c r="HN125" s="962"/>
      <c r="HO125" s="962"/>
      <c r="HP125" s="962"/>
      <c r="HQ125" s="962"/>
      <c r="HR125" s="962"/>
      <c r="HS125" s="962"/>
      <c r="HT125" s="962"/>
      <c r="HU125" s="962"/>
      <c r="HV125" s="962"/>
      <c r="HW125" s="962"/>
      <c r="HX125" s="962"/>
      <c r="HY125" s="962"/>
      <c r="HZ125" s="962"/>
      <c r="IA125" s="962"/>
      <c r="IB125" s="962"/>
      <c r="IC125" s="962"/>
      <c r="ID125" s="962"/>
      <c r="IE125" s="962"/>
      <c r="IF125" s="962"/>
      <c r="IG125" s="962"/>
      <c r="IH125" s="962"/>
      <c r="II125" s="962"/>
      <c r="IJ125" s="962"/>
      <c r="IK125" s="962"/>
      <c r="IL125" s="962"/>
      <c r="IM125" s="962"/>
      <c r="IN125" s="962"/>
      <c r="IO125" s="962"/>
      <c r="IP125" s="962"/>
      <c r="IQ125" s="962"/>
      <c r="IR125" s="962"/>
      <c r="IS125" s="962"/>
      <c r="IT125" s="962"/>
      <c r="IU125" s="962"/>
      <c r="IV125" s="962"/>
    </row>
    <row r="126" spans="1:256" s="1041" customFormat="1" ht="15" customHeight="1">
      <c r="A126" s="958"/>
      <c r="B126" s="958"/>
      <c r="C126" s="958"/>
      <c r="D126" s="1006"/>
      <c r="E126" s="1006"/>
      <c r="F126" s="1006"/>
      <c r="G126" s="975"/>
      <c r="H126" s="975"/>
      <c r="I126" s="962"/>
      <c r="J126" s="964"/>
      <c r="K126" s="962"/>
      <c r="L126" s="962"/>
      <c r="M126" s="964"/>
      <c r="N126" s="962"/>
      <c r="O126" s="962"/>
      <c r="P126" s="962"/>
      <c r="Q126" s="962"/>
      <c r="R126" s="962"/>
      <c r="S126" s="962"/>
      <c r="T126" s="962"/>
      <c r="U126" s="962"/>
      <c r="V126" s="962"/>
      <c r="W126" s="962"/>
      <c r="X126" s="962"/>
      <c r="Y126" s="962"/>
      <c r="Z126" s="962"/>
      <c r="AA126" s="962"/>
      <c r="AB126" s="962"/>
      <c r="AC126" s="962"/>
      <c r="AD126" s="962"/>
      <c r="AE126" s="962"/>
      <c r="AF126" s="962"/>
      <c r="AG126" s="962"/>
      <c r="AH126" s="962"/>
      <c r="AI126" s="962"/>
      <c r="AJ126" s="962"/>
      <c r="AK126" s="962"/>
      <c r="AL126" s="962"/>
      <c r="AM126" s="962"/>
      <c r="AN126" s="962"/>
      <c r="AO126" s="962"/>
      <c r="AP126" s="962"/>
      <c r="AQ126" s="962"/>
      <c r="AR126" s="962"/>
      <c r="AS126" s="962"/>
      <c r="AT126" s="962"/>
      <c r="AU126" s="962"/>
      <c r="AV126" s="962"/>
      <c r="AW126" s="962"/>
      <c r="AX126" s="962"/>
      <c r="AY126" s="962"/>
      <c r="AZ126" s="962"/>
      <c r="BA126" s="962"/>
      <c r="BB126" s="962"/>
      <c r="BC126" s="962"/>
      <c r="BD126" s="962"/>
      <c r="BE126" s="962"/>
      <c r="BF126" s="962"/>
      <c r="BG126" s="962"/>
      <c r="BH126" s="962"/>
      <c r="BI126" s="962"/>
      <c r="BJ126" s="962"/>
      <c r="BK126" s="962"/>
      <c r="BL126" s="962"/>
      <c r="BM126" s="962"/>
      <c r="BN126" s="962"/>
      <c r="BO126" s="962"/>
      <c r="BP126" s="962"/>
      <c r="BQ126" s="962"/>
      <c r="BR126" s="962"/>
      <c r="BS126" s="962"/>
      <c r="BT126" s="962"/>
      <c r="BU126" s="962"/>
      <c r="BV126" s="962"/>
      <c r="BW126" s="962"/>
      <c r="BX126" s="962"/>
      <c r="BY126" s="962"/>
      <c r="BZ126" s="962"/>
      <c r="CA126" s="962"/>
      <c r="CB126" s="962"/>
      <c r="CC126" s="962"/>
      <c r="CD126" s="962"/>
      <c r="CE126" s="962"/>
      <c r="CF126" s="962"/>
      <c r="CG126" s="962"/>
      <c r="CH126" s="962"/>
      <c r="CI126" s="962"/>
      <c r="CJ126" s="962"/>
      <c r="CK126" s="962"/>
      <c r="CL126" s="962"/>
      <c r="CM126" s="962"/>
      <c r="CN126" s="962"/>
      <c r="CO126" s="962"/>
      <c r="CP126" s="962"/>
      <c r="CQ126" s="962"/>
      <c r="CR126" s="962"/>
      <c r="CS126" s="962"/>
      <c r="CT126" s="962"/>
      <c r="CU126" s="962"/>
      <c r="CV126" s="962"/>
      <c r="CW126" s="962"/>
      <c r="CX126" s="962"/>
      <c r="CY126" s="962"/>
      <c r="CZ126" s="962"/>
      <c r="DA126" s="962"/>
      <c r="DB126" s="962"/>
      <c r="DC126" s="962"/>
      <c r="DD126" s="962"/>
      <c r="DE126" s="962"/>
      <c r="DF126" s="962"/>
      <c r="DG126" s="962"/>
      <c r="DH126" s="962"/>
      <c r="DI126" s="962"/>
      <c r="DJ126" s="962"/>
      <c r="DK126" s="962"/>
      <c r="DL126" s="962"/>
      <c r="DM126" s="962"/>
      <c r="DN126" s="962"/>
      <c r="DO126" s="962"/>
      <c r="DP126" s="962"/>
      <c r="DQ126" s="962"/>
      <c r="DR126" s="962"/>
      <c r="DS126" s="962"/>
      <c r="DT126" s="962"/>
      <c r="DU126" s="962"/>
      <c r="DV126" s="962"/>
      <c r="DW126" s="962"/>
      <c r="DX126" s="962"/>
      <c r="DY126" s="962"/>
      <c r="DZ126" s="962"/>
      <c r="EA126" s="962"/>
      <c r="EB126" s="962"/>
      <c r="EC126" s="962"/>
      <c r="ED126" s="962"/>
      <c r="EE126" s="962"/>
      <c r="EF126" s="962"/>
      <c r="EG126" s="962"/>
      <c r="EH126" s="962"/>
      <c r="EI126" s="962"/>
      <c r="EJ126" s="962"/>
      <c r="EK126" s="962"/>
      <c r="EL126" s="962"/>
      <c r="EM126" s="962"/>
      <c r="EN126" s="962"/>
      <c r="EO126" s="962"/>
      <c r="EP126" s="962"/>
      <c r="EQ126" s="962"/>
      <c r="ER126" s="962"/>
      <c r="ES126" s="962"/>
      <c r="ET126" s="962"/>
      <c r="EU126" s="962"/>
      <c r="EV126" s="962"/>
      <c r="EW126" s="962"/>
      <c r="EX126" s="962"/>
      <c r="EY126" s="962"/>
      <c r="EZ126" s="962"/>
      <c r="FA126" s="962"/>
      <c r="FB126" s="962"/>
      <c r="FC126" s="962"/>
      <c r="FD126" s="962"/>
      <c r="FE126" s="962"/>
      <c r="FF126" s="962"/>
      <c r="FG126" s="962"/>
      <c r="FH126" s="962"/>
      <c r="FI126" s="962"/>
      <c r="FJ126" s="962"/>
      <c r="FK126" s="962"/>
      <c r="FL126" s="962"/>
      <c r="FM126" s="962"/>
      <c r="FN126" s="962"/>
      <c r="FO126" s="962"/>
      <c r="FP126" s="962"/>
      <c r="FQ126" s="962"/>
      <c r="FR126" s="962"/>
      <c r="FS126" s="962"/>
      <c r="FT126" s="962"/>
      <c r="FU126" s="962"/>
      <c r="FV126" s="962"/>
      <c r="FW126" s="962"/>
      <c r="FX126" s="962"/>
      <c r="FY126" s="962"/>
      <c r="FZ126" s="962"/>
      <c r="GA126" s="962"/>
      <c r="GB126" s="962"/>
      <c r="GC126" s="962"/>
      <c r="GD126" s="962"/>
      <c r="GE126" s="962"/>
      <c r="GF126" s="962"/>
      <c r="GG126" s="962"/>
      <c r="GH126" s="962"/>
      <c r="GI126" s="962"/>
      <c r="GJ126" s="962"/>
      <c r="GK126" s="962"/>
      <c r="GL126" s="962"/>
      <c r="GM126" s="962"/>
      <c r="GN126" s="962"/>
      <c r="GO126" s="962"/>
      <c r="GP126" s="962"/>
      <c r="GQ126" s="962"/>
      <c r="GR126" s="962"/>
      <c r="GS126" s="962"/>
      <c r="GT126" s="962"/>
      <c r="GU126" s="962"/>
      <c r="GV126" s="962"/>
      <c r="GW126" s="962"/>
      <c r="GX126" s="962"/>
      <c r="GY126" s="962"/>
      <c r="GZ126" s="962"/>
      <c r="HA126" s="962"/>
      <c r="HB126" s="962"/>
      <c r="HC126" s="962"/>
      <c r="HD126" s="962"/>
      <c r="HE126" s="962"/>
      <c r="HF126" s="962"/>
      <c r="HG126" s="962"/>
      <c r="HH126" s="962"/>
      <c r="HI126" s="962"/>
      <c r="HJ126" s="962"/>
      <c r="HK126" s="962"/>
      <c r="HL126" s="962"/>
      <c r="HM126" s="962"/>
      <c r="HN126" s="962"/>
      <c r="HO126" s="962"/>
      <c r="HP126" s="962"/>
      <c r="HQ126" s="962"/>
      <c r="HR126" s="962"/>
      <c r="HS126" s="962"/>
      <c r="HT126" s="962"/>
      <c r="HU126" s="962"/>
      <c r="HV126" s="962"/>
      <c r="HW126" s="962"/>
      <c r="HX126" s="962"/>
      <c r="HY126" s="962"/>
      <c r="HZ126" s="962"/>
      <c r="IA126" s="962"/>
      <c r="IB126" s="962"/>
      <c r="IC126" s="962"/>
      <c r="ID126" s="962"/>
      <c r="IE126" s="962"/>
      <c r="IF126" s="962"/>
      <c r="IG126" s="962"/>
      <c r="IH126" s="962"/>
      <c r="II126" s="962"/>
      <c r="IJ126" s="962"/>
      <c r="IK126" s="962"/>
      <c r="IL126" s="962"/>
      <c r="IM126" s="962"/>
      <c r="IN126" s="962"/>
      <c r="IO126" s="962"/>
      <c r="IP126" s="962"/>
      <c r="IQ126" s="962"/>
      <c r="IR126" s="962"/>
      <c r="IS126" s="962"/>
      <c r="IT126" s="962"/>
      <c r="IU126" s="962"/>
      <c r="IV126" s="962"/>
    </row>
    <row r="127" spans="1:256" s="1041" customFormat="1" ht="15" customHeight="1">
      <c r="A127" s="958"/>
      <c r="B127" s="958"/>
      <c r="C127" s="958"/>
      <c r="D127" s="1006"/>
      <c r="E127" s="1006"/>
      <c r="F127" s="1006"/>
      <c r="G127" s="975"/>
      <c r="H127" s="975"/>
      <c r="I127" s="962"/>
      <c r="J127" s="964"/>
      <c r="K127" s="962"/>
      <c r="L127" s="962"/>
      <c r="M127" s="964"/>
      <c r="N127" s="962"/>
      <c r="O127" s="962"/>
      <c r="P127" s="962"/>
      <c r="Q127" s="962"/>
      <c r="R127" s="962"/>
      <c r="S127" s="962"/>
      <c r="T127" s="962"/>
      <c r="U127" s="962"/>
      <c r="V127" s="962"/>
      <c r="W127" s="962"/>
      <c r="X127" s="962"/>
      <c r="Y127" s="962"/>
      <c r="Z127" s="962"/>
      <c r="AA127" s="962"/>
      <c r="AB127" s="962"/>
      <c r="AC127" s="962"/>
      <c r="AD127" s="962"/>
      <c r="AE127" s="962"/>
      <c r="AF127" s="962"/>
      <c r="AG127" s="962"/>
      <c r="AH127" s="962"/>
      <c r="AI127" s="962"/>
      <c r="AJ127" s="962"/>
      <c r="AK127" s="962"/>
      <c r="AL127" s="962"/>
      <c r="AM127" s="962"/>
      <c r="AN127" s="962"/>
      <c r="AO127" s="962"/>
      <c r="AP127" s="962"/>
      <c r="AQ127" s="962"/>
      <c r="AR127" s="962"/>
      <c r="AS127" s="962"/>
      <c r="AT127" s="962"/>
      <c r="AU127" s="962"/>
      <c r="AV127" s="962"/>
      <c r="AW127" s="962"/>
      <c r="AX127" s="962"/>
      <c r="AY127" s="962"/>
      <c r="AZ127" s="962"/>
      <c r="BA127" s="962"/>
      <c r="BB127" s="962"/>
      <c r="BC127" s="962"/>
      <c r="BD127" s="962"/>
      <c r="BE127" s="962"/>
      <c r="BF127" s="962"/>
      <c r="BG127" s="962"/>
      <c r="BH127" s="962"/>
      <c r="BI127" s="962"/>
      <c r="BJ127" s="962"/>
      <c r="BK127" s="962"/>
      <c r="BL127" s="962"/>
      <c r="BM127" s="962"/>
      <c r="BN127" s="962"/>
      <c r="BO127" s="962"/>
      <c r="BP127" s="962"/>
      <c r="BQ127" s="962"/>
      <c r="BR127" s="962"/>
      <c r="BS127" s="962"/>
      <c r="BT127" s="962"/>
      <c r="BU127" s="962"/>
      <c r="BV127" s="962"/>
      <c r="BW127" s="962"/>
      <c r="BX127" s="962"/>
      <c r="BY127" s="962"/>
      <c r="BZ127" s="962"/>
      <c r="CA127" s="962"/>
      <c r="CB127" s="962"/>
      <c r="CC127" s="962"/>
      <c r="CD127" s="962"/>
      <c r="CE127" s="962"/>
      <c r="CF127" s="962"/>
      <c r="CG127" s="962"/>
      <c r="CH127" s="962"/>
      <c r="CI127" s="962"/>
      <c r="CJ127" s="962"/>
      <c r="CK127" s="962"/>
      <c r="CL127" s="962"/>
      <c r="CM127" s="962"/>
      <c r="CN127" s="962"/>
      <c r="CO127" s="962"/>
      <c r="CP127" s="962"/>
      <c r="CQ127" s="962"/>
      <c r="CR127" s="962"/>
      <c r="CS127" s="962"/>
      <c r="CT127" s="962"/>
      <c r="CU127" s="962"/>
      <c r="CV127" s="962"/>
      <c r="CW127" s="962"/>
      <c r="CX127" s="962"/>
      <c r="CY127" s="962"/>
      <c r="CZ127" s="962"/>
      <c r="DA127" s="962"/>
      <c r="DB127" s="962"/>
      <c r="DC127" s="962"/>
      <c r="DD127" s="962"/>
      <c r="DE127" s="962"/>
      <c r="DF127" s="962"/>
      <c r="DG127" s="962"/>
      <c r="DH127" s="962"/>
      <c r="DI127" s="962"/>
      <c r="DJ127" s="962"/>
      <c r="DK127" s="962"/>
      <c r="DL127" s="962"/>
      <c r="DM127" s="962"/>
      <c r="DN127" s="962"/>
      <c r="DO127" s="962"/>
      <c r="DP127" s="962"/>
      <c r="DQ127" s="962"/>
      <c r="DR127" s="962"/>
      <c r="DS127" s="962"/>
      <c r="DT127" s="962"/>
      <c r="DU127" s="962"/>
      <c r="DV127" s="962"/>
      <c r="DW127" s="962"/>
      <c r="DX127" s="962"/>
      <c r="DY127" s="962"/>
      <c r="DZ127" s="962"/>
      <c r="EA127" s="962"/>
      <c r="EB127" s="962"/>
      <c r="EC127" s="962"/>
      <c r="ED127" s="962"/>
      <c r="EE127" s="962"/>
      <c r="EF127" s="962"/>
      <c r="EG127" s="962"/>
      <c r="EH127" s="962"/>
      <c r="EI127" s="962"/>
      <c r="EJ127" s="962"/>
      <c r="EK127" s="962"/>
      <c r="EL127" s="962"/>
      <c r="EM127" s="962"/>
      <c r="EN127" s="962"/>
      <c r="EO127" s="962"/>
      <c r="EP127" s="962"/>
      <c r="EQ127" s="962"/>
      <c r="ER127" s="962"/>
      <c r="ES127" s="962"/>
      <c r="ET127" s="962"/>
      <c r="EU127" s="962"/>
      <c r="EV127" s="962"/>
      <c r="EW127" s="962"/>
      <c r="EX127" s="962"/>
      <c r="EY127" s="962"/>
      <c r="EZ127" s="962"/>
      <c r="FA127" s="962"/>
      <c r="FB127" s="962"/>
      <c r="FC127" s="962"/>
      <c r="FD127" s="962"/>
      <c r="FE127" s="962"/>
      <c r="FF127" s="962"/>
      <c r="FG127" s="962"/>
      <c r="FH127" s="962"/>
      <c r="FI127" s="962"/>
      <c r="FJ127" s="962"/>
      <c r="FK127" s="962"/>
      <c r="FL127" s="962"/>
      <c r="FM127" s="962"/>
      <c r="FN127" s="962"/>
      <c r="FO127" s="962"/>
      <c r="FP127" s="962"/>
      <c r="FQ127" s="962"/>
      <c r="FR127" s="962"/>
      <c r="FS127" s="962"/>
      <c r="FT127" s="962"/>
      <c r="FU127" s="962"/>
      <c r="FV127" s="962"/>
      <c r="FW127" s="962"/>
      <c r="FX127" s="962"/>
      <c r="FY127" s="962"/>
      <c r="FZ127" s="962"/>
      <c r="GA127" s="962"/>
      <c r="GB127" s="962"/>
      <c r="GC127" s="962"/>
      <c r="GD127" s="962"/>
      <c r="GE127" s="962"/>
      <c r="GF127" s="962"/>
      <c r="GG127" s="962"/>
      <c r="GH127" s="962"/>
      <c r="GI127" s="962"/>
      <c r="GJ127" s="962"/>
      <c r="GK127" s="962"/>
      <c r="GL127" s="962"/>
      <c r="GM127" s="962"/>
      <c r="GN127" s="962"/>
      <c r="GO127" s="962"/>
      <c r="GP127" s="962"/>
      <c r="GQ127" s="962"/>
      <c r="GR127" s="962"/>
      <c r="GS127" s="962"/>
      <c r="GT127" s="962"/>
      <c r="GU127" s="962"/>
      <c r="GV127" s="962"/>
      <c r="GW127" s="962"/>
      <c r="GX127" s="962"/>
      <c r="GY127" s="962"/>
      <c r="GZ127" s="962"/>
      <c r="HA127" s="962"/>
      <c r="HB127" s="962"/>
      <c r="HC127" s="962"/>
      <c r="HD127" s="962"/>
      <c r="HE127" s="962"/>
      <c r="HF127" s="962"/>
      <c r="HG127" s="962"/>
      <c r="HH127" s="962"/>
      <c r="HI127" s="962"/>
      <c r="HJ127" s="962"/>
      <c r="HK127" s="962"/>
      <c r="HL127" s="962"/>
      <c r="HM127" s="962"/>
      <c r="HN127" s="962"/>
      <c r="HO127" s="962"/>
      <c r="HP127" s="962"/>
      <c r="HQ127" s="962"/>
      <c r="HR127" s="962"/>
      <c r="HS127" s="962"/>
      <c r="HT127" s="962"/>
      <c r="HU127" s="962"/>
      <c r="HV127" s="962"/>
      <c r="HW127" s="962"/>
      <c r="HX127" s="962"/>
      <c r="HY127" s="962"/>
      <c r="HZ127" s="962"/>
      <c r="IA127" s="962"/>
      <c r="IB127" s="962"/>
      <c r="IC127" s="962"/>
      <c r="ID127" s="962"/>
      <c r="IE127" s="962"/>
      <c r="IF127" s="962"/>
      <c r="IG127" s="962"/>
      <c r="IH127" s="962"/>
      <c r="II127" s="962"/>
      <c r="IJ127" s="962"/>
      <c r="IK127" s="962"/>
      <c r="IL127" s="962"/>
      <c r="IM127" s="962"/>
      <c r="IN127" s="962"/>
      <c r="IO127" s="962"/>
      <c r="IP127" s="962"/>
      <c r="IQ127" s="962"/>
      <c r="IR127" s="962"/>
      <c r="IS127" s="962"/>
      <c r="IT127" s="962"/>
      <c r="IU127" s="962"/>
      <c r="IV127" s="962"/>
    </row>
    <row r="128" spans="1:256" s="1041" customFormat="1" ht="15" customHeight="1">
      <c r="A128" s="958"/>
      <c r="B128" s="958"/>
      <c r="C128" s="958"/>
      <c r="D128" s="1006"/>
      <c r="E128" s="1006"/>
      <c r="F128" s="1006"/>
      <c r="G128" s="975"/>
      <c r="H128" s="975"/>
      <c r="I128" s="962"/>
      <c r="J128" s="964"/>
      <c r="K128" s="962"/>
      <c r="L128" s="962"/>
      <c r="M128" s="964"/>
      <c r="N128" s="962"/>
      <c r="O128" s="962"/>
      <c r="P128" s="962"/>
      <c r="Q128" s="962"/>
      <c r="R128" s="962"/>
      <c r="S128" s="962"/>
      <c r="T128" s="962"/>
      <c r="U128" s="962"/>
      <c r="V128" s="962"/>
      <c r="W128" s="962"/>
      <c r="X128" s="962"/>
      <c r="Y128" s="962"/>
      <c r="Z128" s="962"/>
      <c r="AA128" s="962"/>
      <c r="AB128" s="962"/>
      <c r="AC128" s="962"/>
      <c r="AD128" s="962"/>
      <c r="AE128" s="962"/>
      <c r="AF128" s="962"/>
      <c r="AG128" s="962"/>
      <c r="AH128" s="962"/>
      <c r="AI128" s="962"/>
      <c r="AJ128" s="962"/>
      <c r="AK128" s="962"/>
      <c r="AL128" s="962"/>
      <c r="AM128" s="962"/>
      <c r="AN128" s="962"/>
      <c r="AO128" s="962"/>
      <c r="AP128" s="962"/>
      <c r="AQ128" s="962"/>
      <c r="AR128" s="962"/>
      <c r="AS128" s="962"/>
      <c r="AT128" s="962"/>
      <c r="AU128" s="962"/>
      <c r="AV128" s="962"/>
      <c r="AW128" s="962"/>
      <c r="AX128" s="962"/>
      <c r="AY128" s="962"/>
      <c r="AZ128" s="962"/>
      <c r="BA128" s="962"/>
      <c r="BB128" s="962"/>
      <c r="BC128" s="962"/>
      <c r="BD128" s="962"/>
      <c r="BE128" s="962"/>
      <c r="BF128" s="962"/>
      <c r="BG128" s="962"/>
      <c r="BH128" s="962"/>
      <c r="BI128" s="962"/>
      <c r="BJ128" s="962"/>
      <c r="BK128" s="962"/>
      <c r="BL128" s="962"/>
      <c r="BM128" s="962"/>
      <c r="BN128" s="962"/>
      <c r="BO128" s="962"/>
      <c r="BP128" s="962"/>
      <c r="BQ128" s="962"/>
      <c r="BR128" s="962"/>
      <c r="BS128" s="962"/>
      <c r="BT128" s="962"/>
      <c r="BU128" s="962"/>
      <c r="BV128" s="962"/>
      <c r="BW128" s="962"/>
      <c r="BX128" s="962"/>
      <c r="BY128" s="962"/>
      <c r="BZ128" s="962"/>
      <c r="CA128" s="962"/>
      <c r="CB128" s="962"/>
      <c r="CC128" s="962"/>
      <c r="CD128" s="962"/>
      <c r="CE128" s="962"/>
      <c r="CF128" s="962"/>
      <c r="CG128" s="962"/>
      <c r="CH128" s="962"/>
      <c r="CI128" s="962"/>
      <c r="CJ128" s="962"/>
      <c r="CK128" s="962"/>
      <c r="CL128" s="962"/>
      <c r="CM128" s="962"/>
      <c r="CN128" s="962"/>
      <c r="CO128" s="962"/>
      <c r="CP128" s="962"/>
      <c r="CQ128" s="962"/>
      <c r="CR128" s="962"/>
      <c r="CS128" s="962"/>
      <c r="CT128" s="962"/>
      <c r="CU128" s="962"/>
      <c r="CV128" s="962"/>
      <c r="CW128" s="962"/>
      <c r="CX128" s="962"/>
      <c r="CY128" s="962"/>
      <c r="CZ128" s="962"/>
      <c r="DA128" s="962"/>
      <c r="DB128" s="962"/>
      <c r="DC128" s="962"/>
      <c r="DD128" s="962"/>
      <c r="DE128" s="962"/>
      <c r="DF128" s="962"/>
      <c r="DG128" s="962"/>
      <c r="DH128" s="962"/>
      <c r="DI128" s="962"/>
      <c r="DJ128" s="962"/>
      <c r="DK128" s="962"/>
      <c r="DL128" s="962"/>
      <c r="DM128" s="962"/>
      <c r="DN128" s="962"/>
      <c r="DO128" s="962"/>
      <c r="DP128" s="962"/>
      <c r="DQ128" s="962"/>
      <c r="DR128" s="962"/>
      <c r="DS128" s="962"/>
      <c r="DT128" s="962"/>
      <c r="DU128" s="962"/>
      <c r="DV128" s="962"/>
      <c r="DW128" s="962"/>
      <c r="DX128" s="962"/>
      <c r="DY128" s="962"/>
      <c r="DZ128" s="962"/>
      <c r="EA128" s="962"/>
      <c r="EB128" s="962"/>
      <c r="EC128" s="962"/>
      <c r="ED128" s="962"/>
      <c r="EE128" s="962"/>
      <c r="EF128" s="962"/>
      <c r="EG128" s="962"/>
      <c r="EH128" s="962"/>
      <c r="EI128" s="962"/>
      <c r="EJ128" s="962"/>
      <c r="EK128" s="962"/>
      <c r="EL128" s="962"/>
      <c r="EM128" s="962"/>
      <c r="EN128" s="962"/>
      <c r="EO128" s="962"/>
      <c r="EP128" s="962"/>
      <c r="EQ128" s="962"/>
      <c r="ER128" s="962"/>
      <c r="ES128" s="962"/>
      <c r="ET128" s="962"/>
      <c r="EU128" s="962"/>
      <c r="EV128" s="962"/>
      <c r="EW128" s="962"/>
      <c r="EX128" s="962"/>
      <c r="EY128" s="962"/>
      <c r="EZ128" s="962"/>
      <c r="FA128" s="962"/>
      <c r="FB128" s="962"/>
      <c r="FC128" s="962"/>
      <c r="FD128" s="962"/>
      <c r="FE128" s="962"/>
      <c r="FF128" s="962"/>
      <c r="FG128" s="962"/>
      <c r="FH128" s="962"/>
      <c r="FI128" s="962"/>
      <c r="FJ128" s="962"/>
      <c r="FK128" s="962"/>
      <c r="FL128" s="962"/>
      <c r="FM128" s="962"/>
      <c r="FN128" s="962"/>
      <c r="FO128" s="962"/>
      <c r="FP128" s="962"/>
      <c r="FQ128" s="962"/>
      <c r="FR128" s="962"/>
      <c r="FS128" s="962"/>
      <c r="FT128" s="962"/>
      <c r="FU128" s="962"/>
      <c r="FV128" s="962"/>
      <c r="FW128" s="962"/>
      <c r="FX128" s="962"/>
      <c r="FY128" s="962"/>
      <c r="FZ128" s="962"/>
      <c r="GA128" s="962"/>
      <c r="GB128" s="962"/>
      <c r="GC128" s="962"/>
      <c r="GD128" s="962"/>
      <c r="GE128" s="962"/>
      <c r="GF128" s="962"/>
      <c r="GG128" s="962"/>
      <c r="GH128" s="962"/>
      <c r="GI128" s="962"/>
      <c r="GJ128" s="962"/>
      <c r="GK128" s="962"/>
      <c r="GL128" s="962"/>
      <c r="GM128" s="962"/>
      <c r="GN128" s="962"/>
      <c r="GO128" s="962"/>
      <c r="GP128" s="962"/>
      <c r="GQ128" s="962"/>
      <c r="GR128" s="962"/>
      <c r="GS128" s="962"/>
      <c r="GT128" s="962"/>
      <c r="GU128" s="962"/>
      <c r="GV128" s="962"/>
      <c r="GW128" s="962"/>
      <c r="GX128" s="962"/>
      <c r="GY128" s="962"/>
      <c r="GZ128" s="962"/>
      <c r="HA128" s="962"/>
      <c r="HB128" s="962"/>
      <c r="HC128" s="962"/>
      <c r="HD128" s="962"/>
      <c r="HE128" s="962"/>
      <c r="HF128" s="962"/>
      <c r="HG128" s="962"/>
      <c r="HH128" s="962"/>
      <c r="HI128" s="962"/>
      <c r="HJ128" s="962"/>
      <c r="HK128" s="962"/>
      <c r="HL128" s="962"/>
      <c r="HM128" s="962"/>
      <c r="HN128" s="962"/>
      <c r="HO128" s="962"/>
      <c r="HP128" s="962"/>
      <c r="HQ128" s="962"/>
      <c r="HR128" s="962"/>
      <c r="HS128" s="962"/>
      <c r="HT128" s="962"/>
      <c r="HU128" s="962"/>
      <c r="HV128" s="962"/>
      <c r="HW128" s="962"/>
      <c r="HX128" s="962"/>
      <c r="HY128" s="962"/>
      <c r="HZ128" s="962"/>
      <c r="IA128" s="962"/>
      <c r="IB128" s="962"/>
      <c r="IC128" s="962"/>
      <c r="ID128" s="962"/>
      <c r="IE128" s="962"/>
      <c r="IF128" s="962"/>
      <c r="IG128" s="962"/>
      <c r="IH128" s="962"/>
      <c r="II128" s="962"/>
      <c r="IJ128" s="962"/>
      <c r="IK128" s="962"/>
      <c r="IL128" s="962"/>
      <c r="IM128" s="962"/>
      <c r="IN128" s="962"/>
      <c r="IO128" s="962"/>
      <c r="IP128" s="962"/>
      <c r="IQ128" s="962"/>
      <c r="IR128" s="962"/>
      <c r="IS128" s="962"/>
      <c r="IT128" s="962"/>
      <c r="IU128" s="962"/>
      <c r="IV128" s="962"/>
    </row>
    <row r="129" spans="1:256" s="1041" customFormat="1" ht="15" customHeight="1">
      <c r="A129" s="958"/>
      <c r="B129" s="958"/>
      <c r="C129" s="958"/>
      <c r="D129" s="1006"/>
      <c r="E129" s="1006"/>
      <c r="F129" s="1006"/>
      <c r="G129" s="975"/>
      <c r="H129" s="975"/>
      <c r="I129" s="962"/>
      <c r="J129" s="964"/>
      <c r="K129" s="962"/>
      <c r="L129" s="962"/>
      <c r="M129" s="964"/>
      <c r="N129" s="962"/>
      <c r="O129" s="962"/>
      <c r="P129" s="962"/>
      <c r="Q129" s="962"/>
      <c r="R129" s="962"/>
      <c r="S129" s="962"/>
      <c r="T129" s="962"/>
      <c r="U129" s="962"/>
      <c r="V129" s="962"/>
      <c r="W129" s="962"/>
      <c r="X129" s="962"/>
      <c r="Y129" s="962"/>
      <c r="Z129" s="962"/>
      <c r="AA129" s="962"/>
      <c r="AB129" s="962"/>
      <c r="AC129" s="962"/>
      <c r="AD129" s="962"/>
      <c r="AE129" s="962"/>
      <c r="AF129" s="962"/>
      <c r="AG129" s="962"/>
      <c r="AH129" s="962"/>
      <c r="AI129" s="962"/>
      <c r="AJ129" s="962"/>
      <c r="AK129" s="962"/>
      <c r="AL129" s="962"/>
      <c r="AM129" s="962"/>
      <c r="AN129" s="962"/>
      <c r="AO129" s="962"/>
      <c r="AP129" s="962"/>
      <c r="AQ129" s="962"/>
      <c r="AR129" s="962"/>
      <c r="AS129" s="962"/>
      <c r="AT129" s="962"/>
      <c r="AU129" s="962"/>
      <c r="AV129" s="962"/>
      <c r="AW129" s="962"/>
      <c r="AX129" s="962"/>
      <c r="AY129" s="962"/>
      <c r="AZ129" s="962"/>
      <c r="BA129" s="962"/>
      <c r="BB129" s="962"/>
      <c r="BC129" s="962"/>
      <c r="BD129" s="962"/>
      <c r="BE129" s="962"/>
      <c r="BF129" s="962"/>
      <c r="BG129" s="962"/>
      <c r="BH129" s="962"/>
      <c r="BI129" s="962"/>
      <c r="BJ129" s="962"/>
      <c r="BK129" s="962"/>
      <c r="BL129" s="962"/>
      <c r="BM129" s="962"/>
      <c r="BN129" s="962"/>
      <c r="BO129" s="962"/>
      <c r="BP129" s="962"/>
      <c r="BQ129" s="962"/>
      <c r="BR129" s="962"/>
      <c r="BS129" s="962"/>
      <c r="BT129" s="962"/>
      <c r="BU129" s="962"/>
      <c r="BV129" s="962"/>
      <c r="BW129" s="962"/>
      <c r="BX129" s="962"/>
      <c r="BY129" s="962"/>
      <c r="BZ129" s="962"/>
      <c r="CA129" s="962"/>
      <c r="CB129" s="962"/>
      <c r="CC129" s="962"/>
      <c r="CD129" s="962"/>
      <c r="CE129" s="962"/>
      <c r="CF129" s="962"/>
      <c r="CG129" s="962"/>
      <c r="CH129" s="962"/>
      <c r="CI129" s="962"/>
      <c r="CJ129" s="962"/>
      <c r="CK129" s="962"/>
      <c r="CL129" s="962"/>
      <c r="CM129" s="962"/>
      <c r="CN129" s="962"/>
      <c r="CO129" s="962"/>
      <c r="CP129" s="962"/>
      <c r="CQ129" s="962"/>
      <c r="CR129" s="962"/>
      <c r="CS129" s="962"/>
      <c r="CT129" s="962"/>
      <c r="CU129" s="962"/>
      <c r="CV129" s="962"/>
      <c r="CW129" s="962"/>
      <c r="CX129" s="962"/>
      <c r="CY129" s="962"/>
      <c r="CZ129" s="962"/>
      <c r="DA129" s="962"/>
      <c r="DB129" s="962"/>
      <c r="DC129" s="962"/>
      <c r="DD129" s="962"/>
      <c r="DE129" s="962"/>
      <c r="DF129" s="962"/>
      <c r="DG129" s="962"/>
      <c r="DH129" s="962"/>
      <c r="DI129" s="962"/>
      <c r="DJ129" s="962"/>
      <c r="DK129" s="962"/>
      <c r="DL129" s="962"/>
      <c r="DM129" s="962"/>
      <c r="DN129" s="962"/>
      <c r="DO129" s="962"/>
      <c r="DP129" s="962"/>
      <c r="DQ129" s="962"/>
      <c r="DR129" s="962"/>
      <c r="DS129" s="962"/>
      <c r="DT129" s="962"/>
      <c r="DU129" s="962"/>
      <c r="DV129" s="962"/>
      <c r="DW129" s="962"/>
      <c r="DX129" s="962"/>
      <c r="DY129" s="962"/>
      <c r="DZ129" s="962"/>
      <c r="EA129" s="962"/>
      <c r="EB129" s="962"/>
      <c r="EC129" s="962"/>
      <c r="ED129" s="962"/>
      <c r="EE129" s="962"/>
      <c r="EF129" s="962"/>
      <c r="EG129" s="962"/>
      <c r="EH129" s="962"/>
      <c r="EI129" s="962"/>
      <c r="EJ129" s="962"/>
      <c r="EK129" s="962"/>
      <c r="EL129" s="962"/>
      <c r="EM129" s="962"/>
      <c r="EN129" s="962"/>
      <c r="EO129" s="962"/>
      <c r="EP129" s="962"/>
      <c r="EQ129" s="962"/>
      <c r="ER129" s="962"/>
      <c r="ES129" s="962"/>
      <c r="ET129" s="962"/>
      <c r="EU129" s="962"/>
      <c r="EV129" s="962"/>
      <c r="EW129" s="962"/>
      <c r="EX129" s="962"/>
      <c r="EY129" s="962"/>
      <c r="EZ129" s="962"/>
      <c r="FA129" s="962"/>
      <c r="FB129" s="962"/>
      <c r="FC129" s="962"/>
      <c r="FD129" s="962"/>
      <c r="FE129" s="962"/>
      <c r="FF129" s="962"/>
      <c r="FG129" s="962"/>
      <c r="FH129" s="962"/>
      <c r="FI129" s="962"/>
      <c r="FJ129" s="962"/>
      <c r="FK129" s="962"/>
      <c r="FL129" s="962"/>
      <c r="FM129" s="962"/>
      <c r="FN129" s="962"/>
      <c r="FO129" s="962"/>
      <c r="FP129" s="962"/>
      <c r="FQ129" s="962"/>
      <c r="FR129" s="962"/>
      <c r="FS129" s="962"/>
      <c r="FT129" s="962"/>
      <c r="FU129" s="962"/>
      <c r="FV129" s="962"/>
      <c r="FW129" s="962"/>
      <c r="FX129" s="962"/>
      <c r="FY129" s="962"/>
      <c r="FZ129" s="962"/>
      <c r="GA129" s="962"/>
      <c r="GB129" s="962"/>
      <c r="GC129" s="962"/>
      <c r="GD129" s="962"/>
      <c r="GE129" s="962"/>
      <c r="GF129" s="962"/>
      <c r="GG129" s="962"/>
      <c r="GH129" s="962"/>
      <c r="GI129" s="962"/>
      <c r="GJ129" s="962"/>
      <c r="GK129" s="962"/>
      <c r="GL129" s="962"/>
      <c r="GM129" s="962"/>
      <c r="GN129" s="962"/>
      <c r="GO129" s="962"/>
      <c r="GP129" s="962"/>
      <c r="GQ129" s="962"/>
      <c r="GR129" s="962"/>
      <c r="GS129" s="962"/>
      <c r="GT129" s="962"/>
      <c r="GU129" s="962"/>
      <c r="GV129" s="962"/>
      <c r="GW129" s="962"/>
      <c r="GX129" s="962"/>
      <c r="GY129" s="962"/>
      <c r="GZ129" s="962"/>
      <c r="HA129" s="962"/>
      <c r="HB129" s="962"/>
      <c r="HC129" s="962"/>
      <c r="HD129" s="962"/>
      <c r="HE129" s="962"/>
      <c r="HF129" s="962"/>
      <c r="HG129" s="962"/>
      <c r="HH129" s="962"/>
      <c r="HI129" s="962"/>
      <c r="HJ129" s="962"/>
      <c r="HK129" s="962"/>
      <c r="HL129" s="962"/>
      <c r="HM129" s="962"/>
      <c r="HN129" s="962"/>
      <c r="HO129" s="962"/>
      <c r="HP129" s="962"/>
      <c r="HQ129" s="962"/>
      <c r="HR129" s="962"/>
      <c r="HS129" s="962"/>
      <c r="HT129" s="962"/>
      <c r="HU129" s="962"/>
      <c r="HV129" s="962"/>
      <c r="HW129" s="962"/>
      <c r="HX129" s="962"/>
      <c r="HY129" s="962"/>
      <c r="HZ129" s="962"/>
      <c r="IA129" s="962"/>
      <c r="IB129" s="962"/>
      <c r="IC129" s="962"/>
      <c r="ID129" s="962"/>
      <c r="IE129" s="962"/>
      <c r="IF129" s="962"/>
      <c r="IG129" s="962"/>
      <c r="IH129" s="962"/>
      <c r="II129" s="962"/>
      <c r="IJ129" s="962"/>
      <c r="IK129" s="962"/>
      <c r="IL129" s="962"/>
      <c r="IM129" s="962"/>
      <c r="IN129" s="962"/>
      <c r="IO129" s="962"/>
      <c r="IP129" s="962"/>
      <c r="IQ129" s="962"/>
      <c r="IR129" s="962"/>
      <c r="IS129" s="962"/>
      <c r="IT129" s="962"/>
      <c r="IU129" s="962"/>
      <c r="IV129" s="962"/>
    </row>
    <row r="130" spans="1:256" s="1041" customFormat="1" ht="15" customHeight="1">
      <c r="A130" s="958"/>
      <c r="B130" s="958"/>
      <c r="C130" s="958"/>
      <c r="D130" s="1006"/>
      <c r="E130" s="1006"/>
      <c r="F130" s="1006"/>
      <c r="G130" s="975"/>
      <c r="H130" s="975"/>
      <c r="I130" s="962"/>
      <c r="J130" s="964"/>
      <c r="K130" s="962"/>
      <c r="L130" s="962"/>
      <c r="M130" s="964"/>
      <c r="N130" s="962"/>
      <c r="O130" s="962"/>
      <c r="P130" s="962"/>
      <c r="Q130" s="962"/>
      <c r="R130" s="962"/>
      <c r="S130" s="962"/>
      <c r="T130" s="962"/>
      <c r="U130" s="962"/>
      <c r="V130" s="962"/>
      <c r="W130" s="962"/>
      <c r="X130" s="962"/>
      <c r="Y130" s="962"/>
      <c r="Z130" s="962"/>
      <c r="AA130" s="962"/>
      <c r="AB130" s="962"/>
      <c r="AC130" s="962"/>
      <c r="AD130" s="962"/>
      <c r="AE130" s="962"/>
      <c r="AF130" s="962"/>
      <c r="AG130" s="962"/>
      <c r="AH130" s="962"/>
      <c r="AI130" s="962"/>
      <c r="AJ130" s="962"/>
      <c r="AK130" s="962"/>
      <c r="AL130" s="962"/>
      <c r="AM130" s="962"/>
      <c r="AN130" s="962"/>
      <c r="AO130" s="962"/>
      <c r="AP130" s="962"/>
      <c r="AQ130" s="962"/>
      <c r="AR130" s="962"/>
      <c r="AS130" s="962"/>
      <c r="AT130" s="962"/>
      <c r="AU130" s="962"/>
      <c r="AV130" s="962"/>
      <c r="AW130" s="962"/>
      <c r="AX130" s="962"/>
      <c r="AY130" s="962"/>
      <c r="AZ130" s="962"/>
      <c r="BA130" s="962"/>
      <c r="BB130" s="962"/>
      <c r="BC130" s="962"/>
      <c r="BD130" s="962"/>
      <c r="BE130" s="962"/>
      <c r="BF130" s="962"/>
      <c r="BG130" s="962"/>
      <c r="BH130" s="962"/>
      <c r="BI130" s="962"/>
      <c r="BJ130" s="962"/>
      <c r="BK130" s="962"/>
      <c r="BL130" s="962"/>
      <c r="BM130" s="962"/>
      <c r="BN130" s="962"/>
      <c r="BO130" s="962"/>
      <c r="BP130" s="962"/>
      <c r="BQ130" s="962"/>
      <c r="BR130" s="962"/>
      <c r="BS130" s="962"/>
      <c r="BT130" s="962"/>
      <c r="BU130" s="962"/>
      <c r="BV130" s="962"/>
      <c r="BW130" s="962"/>
      <c r="BX130" s="962"/>
      <c r="BY130" s="962"/>
      <c r="BZ130" s="962"/>
      <c r="CA130" s="962"/>
      <c r="CB130" s="962"/>
      <c r="CC130" s="962"/>
      <c r="CD130" s="962"/>
      <c r="CE130" s="962"/>
      <c r="CF130" s="962"/>
      <c r="CG130" s="962"/>
      <c r="CH130" s="962"/>
      <c r="CI130" s="962"/>
      <c r="CJ130" s="962"/>
      <c r="CK130" s="962"/>
      <c r="CL130" s="962"/>
      <c r="CM130" s="962"/>
      <c r="CN130" s="962"/>
      <c r="CO130" s="962"/>
      <c r="CP130" s="962"/>
      <c r="CQ130" s="962"/>
      <c r="CR130" s="962"/>
      <c r="CS130" s="962"/>
      <c r="CT130" s="962"/>
      <c r="CU130" s="962"/>
      <c r="CV130" s="962"/>
      <c r="CW130" s="962"/>
      <c r="CX130" s="962"/>
      <c r="CY130" s="962"/>
      <c r="CZ130" s="962"/>
      <c r="DA130" s="962"/>
      <c r="DB130" s="962"/>
      <c r="DC130" s="962"/>
      <c r="DD130" s="962"/>
      <c r="DE130" s="962"/>
      <c r="DF130" s="962"/>
      <c r="DG130" s="962"/>
      <c r="DH130" s="962"/>
      <c r="DI130" s="962"/>
      <c r="DJ130" s="962"/>
      <c r="DK130" s="962"/>
      <c r="DL130" s="962"/>
      <c r="DM130" s="962"/>
      <c r="DN130" s="962"/>
      <c r="DO130" s="962"/>
      <c r="DP130" s="962"/>
      <c r="DQ130" s="962"/>
      <c r="DR130" s="962"/>
      <c r="DS130" s="962"/>
      <c r="DT130" s="962"/>
      <c r="DU130" s="962"/>
      <c r="DV130" s="962"/>
      <c r="DW130" s="962"/>
      <c r="DX130" s="962"/>
      <c r="DY130" s="962"/>
      <c r="DZ130" s="962"/>
      <c r="EA130" s="962"/>
      <c r="EB130" s="962"/>
      <c r="EC130" s="962"/>
      <c r="ED130" s="962"/>
      <c r="EE130" s="962"/>
      <c r="EF130" s="962"/>
      <c r="EG130" s="962"/>
      <c r="EH130" s="962"/>
      <c r="EI130" s="962"/>
      <c r="EJ130" s="962"/>
      <c r="EK130" s="962"/>
      <c r="EL130" s="962"/>
      <c r="EM130" s="962"/>
      <c r="EN130" s="962"/>
      <c r="EO130" s="962"/>
      <c r="EP130" s="962"/>
      <c r="EQ130" s="962"/>
      <c r="ER130" s="962"/>
      <c r="ES130" s="962"/>
      <c r="ET130" s="962"/>
      <c r="EU130" s="962"/>
      <c r="EV130" s="962"/>
      <c r="EW130" s="962"/>
      <c r="EX130" s="962"/>
      <c r="EY130" s="962"/>
      <c r="EZ130" s="962"/>
      <c r="FA130" s="962"/>
      <c r="FB130" s="962"/>
      <c r="FC130" s="962"/>
      <c r="FD130" s="962"/>
      <c r="FE130" s="962"/>
      <c r="FF130" s="962"/>
      <c r="FG130" s="962"/>
      <c r="FH130" s="962"/>
      <c r="FI130" s="962"/>
      <c r="FJ130" s="962"/>
      <c r="FK130" s="962"/>
      <c r="FL130" s="962"/>
      <c r="FM130" s="962"/>
      <c r="FN130" s="962"/>
      <c r="FO130" s="962"/>
      <c r="FP130" s="962"/>
      <c r="FQ130" s="962"/>
      <c r="FR130" s="962"/>
      <c r="FS130" s="962"/>
      <c r="FT130" s="962"/>
      <c r="FU130" s="962"/>
      <c r="FV130" s="962"/>
      <c r="FW130" s="962"/>
      <c r="FX130" s="962"/>
      <c r="FY130" s="962"/>
      <c r="FZ130" s="962"/>
      <c r="GA130" s="962"/>
      <c r="GB130" s="962"/>
      <c r="GC130" s="962"/>
      <c r="GD130" s="962"/>
      <c r="GE130" s="962"/>
      <c r="GF130" s="962"/>
      <c r="GG130" s="962"/>
      <c r="GH130" s="962"/>
      <c r="GI130" s="962"/>
      <c r="GJ130" s="962"/>
      <c r="GK130" s="962"/>
      <c r="GL130" s="962"/>
      <c r="GM130" s="962"/>
      <c r="GN130" s="962"/>
      <c r="GO130" s="962"/>
      <c r="GP130" s="962"/>
      <c r="GQ130" s="962"/>
      <c r="GR130" s="962"/>
      <c r="GS130" s="962"/>
      <c r="GT130" s="962"/>
      <c r="GU130" s="962"/>
      <c r="GV130" s="962"/>
      <c r="GW130" s="962"/>
      <c r="GX130" s="962"/>
      <c r="GY130" s="962"/>
      <c r="GZ130" s="962"/>
      <c r="HA130" s="962"/>
      <c r="HB130" s="962"/>
      <c r="HC130" s="962"/>
      <c r="HD130" s="962"/>
      <c r="HE130" s="962"/>
      <c r="HF130" s="962"/>
      <c r="HG130" s="962"/>
      <c r="HH130" s="962"/>
      <c r="HI130" s="962"/>
      <c r="HJ130" s="962"/>
      <c r="HK130" s="962"/>
      <c r="HL130" s="962"/>
      <c r="HM130" s="962"/>
      <c r="HN130" s="962"/>
      <c r="HO130" s="962"/>
      <c r="HP130" s="962"/>
      <c r="HQ130" s="962"/>
      <c r="HR130" s="962"/>
      <c r="HS130" s="962"/>
      <c r="HT130" s="962"/>
      <c r="HU130" s="962"/>
      <c r="HV130" s="962"/>
      <c r="HW130" s="962"/>
      <c r="HX130" s="962"/>
      <c r="HY130" s="962"/>
      <c r="HZ130" s="962"/>
      <c r="IA130" s="962"/>
      <c r="IB130" s="962"/>
      <c r="IC130" s="962"/>
      <c r="ID130" s="962"/>
      <c r="IE130" s="962"/>
      <c r="IF130" s="962"/>
      <c r="IG130" s="962"/>
      <c r="IH130" s="962"/>
      <c r="II130" s="962"/>
      <c r="IJ130" s="962"/>
      <c r="IK130" s="962"/>
      <c r="IL130" s="962"/>
      <c r="IM130" s="962"/>
      <c r="IN130" s="962"/>
      <c r="IO130" s="962"/>
      <c r="IP130" s="962"/>
      <c r="IQ130" s="962"/>
      <c r="IR130" s="962"/>
      <c r="IS130" s="962"/>
      <c r="IT130" s="962"/>
      <c r="IU130" s="962"/>
      <c r="IV130" s="962"/>
    </row>
    <row r="131" spans="1:256" s="1041" customFormat="1" ht="15" customHeight="1">
      <c r="A131" s="958"/>
      <c r="B131" s="958"/>
      <c r="C131" s="958"/>
      <c r="D131" s="1006"/>
      <c r="E131" s="1006"/>
      <c r="F131" s="1006"/>
      <c r="G131" s="975"/>
      <c r="H131" s="975"/>
      <c r="I131" s="962"/>
      <c r="J131" s="964"/>
      <c r="K131" s="962"/>
      <c r="L131" s="962"/>
      <c r="M131" s="964"/>
      <c r="N131" s="962"/>
      <c r="O131" s="962"/>
      <c r="P131" s="962"/>
      <c r="Q131" s="962"/>
      <c r="R131" s="962"/>
      <c r="S131" s="962"/>
      <c r="T131" s="962"/>
      <c r="U131" s="962"/>
      <c r="V131" s="962"/>
      <c r="W131" s="962"/>
      <c r="X131" s="962"/>
      <c r="Y131" s="962"/>
      <c r="Z131" s="962"/>
      <c r="AA131" s="962"/>
      <c r="AB131" s="962"/>
      <c r="AC131" s="962"/>
      <c r="AD131" s="962"/>
      <c r="AE131" s="962"/>
      <c r="AF131" s="962"/>
      <c r="AG131" s="962"/>
      <c r="AH131" s="962"/>
      <c r="AI131" s="962"/>
      <c r="AJ131" s="962"/>
      <c r="AK131" s="962"/>
      <c r="AL131" s="962"/>
      <c r="AM131" s="962"/>
      <c r="AN131" s="962"/>
      <c r="AO131" s="962"/>
      <c r="AP131" s="962"/>
      <c r="AQ131" s="962"/>
      <c r="AR131" s="962"/>
      <c r="AS131" s="962"/>
      <c r="AT131" s="962"/>
      <c r="AU131" s="962"/>
      <c r="AV131" s="962"/>
      <c r="AW131" s="962"/>
      <c r="AX131" s="962"/>
      <c r="AY131" s="962"/>
      <c r="AZ131" s="962"/>
      <c r="BA131" s="962"/>
      <c r="BB131" s="962"/>
      <c r="BC131" s="962"/>
      <c r="BD131" s="962"/>
      <c r="BE131" s="962"/>
      <c r="BF131" s="962"/>
      <c r="BG131" s="962"/>
      <c r="BH131" s="962"/>
      <c r="BI131" s="962"/>
      <c r="BJ131" s="962"/>
      <c r="BK131" s="962"/>
      <c r="BL131" s="962"/>
      <c r="BM131" s="962"/>
      <c r="BN131" s="962"/>
      <c r="BO131" s="962"/>
      <c r="BP131" s="962"/>
      <c r="BQ131" s="962"/>
      <c r="BR131" s="962"/>
      <c r="BS131" s="962"/>
      <c r="BT131" s="962"/>
      <c r="BU131" s="962"/>
      <c r="BV131" s="962"/>
      <c r="BW131" s="962"/>
      <c r="BX131" s="962"/>
      <c r="BY131" s="962"/>
      <c r="BZ131" s="962"/>
      <c r="CA131" s="962"/>
      <c r="CB131" s="962"/>
      <c r="CC131" s="962"/>
      <c r="CD131" s="962"/>
      <c r="CE131" s="962"/>
      <c r="CF131" s="962"/>
      <c r="CG131" s="962"/>
      <c r="CH131" s="962"/>
      <c r="CI131" s="962"/>
      <c r="CJ131" s="962"/>
      <c r="CK131" s="962"/>
      <c r="CL131" s="962"/>
      <c r="CM131" s="962"/>
      <c r="CN131" s="962"/>
      <c r="CO131" s="962"/>
      <c r="CP131" s="962"/>
      <c r="CQ131" s="962"/>
      <c r="CR131" s="962"/>
      <c r="CS131" s="962"/>
      <c r="CT131" s="962"/>
      <c r="CU131" s="962"/>
      <c r="CV131" s="962"/>
      <c r="CW131" s="962"/>
      <c r="CX131" s="962"/>
      <c r="CY131" s="962"/>
      <c r="CZ131" s="962"/>
      <c r="DA131" s="962"/>
      <c r="DB131" s="962"/>
      <c r="DC131" s="962"/>
      <c r="DD131" s="962"/>
      <c r="DE131" s="962"/>
      <c r="DF131" s="962"/>
      <c r="DG131" s="962"/>
      <c r="DH131" s="962"/>
      <c r="DI131" s="962"/>
      <c r="DJ131" s="962"/>
      <c r="DK131" s="962"/>
      <c r="DL131" s="962"/>
      <c r="DM131" s="962"/>
      <c r="DN131" s="962"/>
      <c r="DO131" s="962"/>
      <c r="DP131" s="962"/>
      <c r="DQ131" s="962"/>
      <c r="DR131" s="962"/>
      <c r="DS131" s="962"/>
      <c r="DT131" s="962"/>
      <c r="DU131" s="962"/>
      <c r="DV131" s="962"/>
      <c r="DW131" s="962"/>
      <c r="DX131" s="962"/>
      <c r="DY131" s="962"/>
      <c r="DZ131" s="962"/>
      <c r="EA131" s="962"/>
      <c r="EB131" s="962"/>
      <c r="EC131" s="962"/>
      <c r="ED131" s="962"/>
      <c r="EE131" s="962"/>
      <c r="EF131" s="962"/>
      <c r="EG131" s="962"/>
      <c r="EH131" s="962"/>
      <c r="EI131" s="962"/>
      <c r="EJ131" s="962"/>
      <c r="EK131" s="962"/>
      <c r="EL131" s="962"/>
      <c r="EM131" s="962"/>
      <c r="EN131" s="962"/>
      <c r="EO131" s="962"/>
      <c r="EP131" s="962"/>
      <c r="EQ131" s="962"/>
      <c r="ER131" s="962"/>
      <c r="ES131" s="962"/>
      <c r="ET131" s="962"/>
      <c r="EU131" s="962"/>
      <c r="EV131" s="962"/>
      <c r="EW131" s="962"/>
      <c r="EX131" s="962"/>
      <c r="EY131" s="962"/>
      <c r="EZ131" s="962"/>
      <c r="FA131" s="962"/>
      <c r="FB131" s="962"/>
      <c r="FC131" s="962"/>
      <c r="FD131" s="962"/>
      <c r="FE131" s="962"/>
      <c r="FF131" s="962"/>
      <c r="FG131" s="962"/>
      <c r="FH131" s="962"/>
      <c r="FI131" s="962"/>
      <c r="FJ131" s="962"/>
      <c r="FK131" s="962"/>
      <c r="FL131" s="962"/>
      <c r="FM131" s="962"/>
      <c r="FN131" s="962"/>
      <c r="FO131" s="962"/>
      <c r="FP131" s="962"/>
      <c r="FQ131" s="962"/>
      <c r="FR131" s="962"/>
      <c r="FS131" s="962"/>
      <c r="FT131" s="962"/>
      <c r="FU131" s="962"/>
      <c r="FV131" s="962"/>
      <c r="FW131" s="962"/>
      <c r="FX131" s="962"/>
      <c r="FY131" s="962"/>
      <c r="FZ131" s="962"/>
      <c r="GA131" s="962"/>
      <c r="GB131" s="962"/>
      <c r="GC131" s="962"/>
      <c r="GD131" s="962"/>
      <c r="GE131" s="962"/>
      <c r="GF131" s="962"/>
      <c r="GG131" s="962"/>
      <c r="GH131" s="962"/>
      <c r="GI131" s="962"/>
      <c r="GJ131" s="962"/>
      <c r="GK131" s="962"/>
      <c r="GL131" s="962"/>
      <c r="GM131" s="962"/>
      <c r="GN131" s="962"/>
      <c r="GO131" s="962"/>
      <c r="GP131" s="962"/>
      <c r="GQ131" s="962"/>
      <c r="GR131" s="962"/>
      <c r="GS131" s="962"/>
      <c r="GT131" s="962"/>
      <c r="GU131" s="962"/>
      <c r="GV131" s="962"/>
      <c r="GW131" s="962"/>
      <c r="GX131" s="962"/>
      <c r="GY131" s="962"/>
      <c r="GZ131" s="962"/>
      <c r="HA131" s="962"/>
      <c r="HB131" s="962"/>
      <c r="HC131" s="962"/>
      <c r="HD131" s="962"/>
      <c r="HE131" s="962"/>
      <c r="HF131" s="962"/>
      <c r="HG131" s="962"/>
      <c r="HH131" s="962"/>
      <c r="HI131" s="962"/>
      <c r="HJ131" s="962"/>
      <c r="HK131" s="962"/>
      <c r="HL131" s="962"/>
      <c r="HM131" s="962"/>
      <c r="HN131" s="962"/>
      <c r="HO131" s="962"/>
      <c r="HP131" s="962"/>
      <c r="HQ131" s="962"/>
      <c r="HR131" s="962"/>
      <c r="HS131" s="962"/>
      <c r="HT131" s="962"/>
      <c r="HU131" s="962"/>
      <c r="HV131" s="962"/>
      <c r="HW131" s="962"/>
      <c r="HX131" s="962"/>
      <c r="HY131" s="962"/>
      <c r="HZ131" s="962"/>
      <c r="IA131" s="962"/>
      <c r="IB131" s="962"/>
      <c r="IC131" s="962"/>
      <c r="ID131" s="962"/>
      <c r="IE131" s="962"/>
      <c r="IF131" s="962"/>
      <c r="IG131" s="962"/>
      <c r="IH131" s="962"/>
      <c r="II131" s="962"/>
      <c r="IJ131" s="962"/>
      <c r="IK131" s="962"/>
      <c r="IL131" s="962"/>
      <c r="IM131" s="962"/>
      <c r="IN131" s="962"/>
      <c r="IO131" s="962"/>
      <c r="IP131" s="962"/>
      <c r="IQ131" s="962"/>
      <c r="IR131" s="962"/>
      <c r="IS131" s="962"/>
      <c r="IT131" s="962"/>
      <c r="IU131" s="962"/>
      <c r="IV131" s="962"/>
    </row>
    <row r="132" spans="1:256" s="1041" customFormat="1" ht="15" customHeight="1">
      <c r="A132" s="958"/>
      <c r="B132" s="958"/>
      <c r="C132" s="958"/>
      <c r="D132" s="1006"/>
      <c r="E132" s="1006"/>
      <c r="F132" s="1006"/>
      <c r="G132" s="975"/>
      <c r="H132" s="975"/>
      <c r="I132" s="962"/>
      <c r="J132" s="964"/>
      <c r="K132" s="962"/>
      <c r="L132" s="962"/>
      <c r="M132" s="964"/>
      <c r="N132" s="962"/>
      <c r="O132" s="962"/>
      <c r="P132" s="962"/>
      <c r="Q132" s="962"/>
      <c r="R132" s="962"/>
      <c r="S132" s="962"/>
      <c r="T132" s="962"/>
      <c r="U132" s="962"/>
      <c r="V132" s="962"/>
      <c r="W132" s="962"/>
      <c r="X132" s="962"/>
      <c r="Y132" s="962"/>
      <c r="Z132" s="962"/>
      <c r="AA132" s="962"/>
      <c r="AB132" s="962"/>
      <c r="AC132" s="962"/>
      <c r="AD132" s="962"/>
      <c r="AE132" s="962"/>
      <c r="AF132" s="962"/>
      <c r="AG132" s="962"/>
      <c r="AH132" s="962"/>
      <c r="AI132" s="962"/>
      <c r="AJ132" s="962"/>
      <c r="AK132" s="962"/>
      <c r="AL132" s="962"/>
      <c r="AM132" s="962"/>
      <c r="AN132" s="962"/>
      <c r="AO132" s="962"/>
      <c r="AP132" s="962"/>
      <c r="AQ132" s="962"/>
      <c r="AR132" s="962"/>
      <c r="AS132" s="962"/>
      <c r="AT132" s="962"/>
      <c r="AU132" s="962"/>
      <c r="AV132" s="962"/>
      <c r="AW132" s="962"/>
      <c r="AX132" s="962"/>
      <c r="AY132" s="962"/>
      <c r="AZ132" s="962"/>
      <c r="BA132" s="962"/>
      <c r="BB132" s="962"/>
      <c r="BC132" s="962"/>
      <c r="BD132" s="962"/>
      <c r="BE132" s="962"/>
      <c r="BF132" s="962"/>
      <c r="BG132" s="962"/>
      <c r="BH132" s="962"/>
      <c r="BI132" s="962"/>
      <c r="BJ132" s="962"/>
      <c r="BK132" s="962"/>
      <c r="BL132" s="962"/>
      <c r="BM132" s="962"/>
      <c r="BN132" s="962"/>
      <c r="BO132" s="962"/>
      <c r="BP132" s="962"/>
      <c r="BQ132" s="962"/>
      <c r="BR132" s="962"/>
      <c r="BS132" s="962"/>
      <c r="BT132" s="962"/>
      <c r="BU132" s="962"/>
      <c r="BV132" s="962"/>
      <c r="BW132" s="962"/>
      <c r="BX132" s="962"/>
      <c r="BY132" s="962"/>
      <c r="BZ132" s="962"/>
      <c r="CA132" s="962"/>
      <c r="CB132" s="962"/>
      <c r="CC132" s="962"/>
      <c r="CD132" s="962"/>
      <c r="CE132" s="962"/>
      <c r="CF132" s="962"/>
      <c r="CG132" s="962"/>
      <c r="CH132" s="962"/>
      <c r="CI132" s="962"/>
      <c r="CJ132" s="962"/>
      <c r="CK132" s="962"/>
      <c r="CL132" s="962"/>
      <c r="CM132" s="962"/>
      <c r="CN132" s="962"/>
      <c r="CO132" s="962"/>
      <c r="CP132" s="962"/>
      <c r="CQ132" s="962"/>
      <c r="CR132" s="962"/>
      <c r="CS132" s="962"/>
      <c r="CT132" s="962"/>
      <c r="CU132" s="962"/>
      <c r="CV132" s="962"/>
      <c r="CW132" s="962"/>
      <c r="CX132" s="962"/>
      <c r="CY132" s="962"/>
      <c r="CZ132" s="962"/>
      <c r="DA132" s="962"/>
      <c r="DB132" s="962"/>
      <c r="DC132" s="962"/>
      <c r="DD132" s="962"/>
      <c r="DE132" s="962"/>
      <c r="DF132" s="962"/>
      <c r="DG132" s="962"/>
      <c r="DH132" s="962"/>
      <c r="DI132" s="962"/>
      <c r="DJ132" s="962"/>
      <c r="DK132" s="962"/>
      <c r="DL132" s="962"/>
      <c r="DM132" s="962"/>
      <c r="DN132" s="962"/>
      <c r="DO132" s="962"/>
      <c r="DP132" s="962"/>
      <c r="DQ132" s="962"/>
      <c r="DR132" s="962"/>
      <c r="DS132" s="962"/>
      <c r="DT132" s="962"/>
      <c r="DU132" s="962"/>
      <c r="DV132" s="962"/>
      <c r="DW132" s="962"/>
      <c r="DX132" s="962"/>
      <c r="DY132" s="962"/>
      <c r="DZ132" s="962"/>
      <c r="EA132" s="962"/>
      <c r="EB132" s="962"/>
      <c r="EC132" s="962"/>
      <c r="ED132" s="962"/>
      <c r="EE132" s="962"/>
      <c r="EF132" s="962"/>
      <c r="EG132" s="962"/>
      <c r="EH132" s="962"/>
      <c r="EI132" s="962"/>
      <c r="EJ132" s="962"/>
      <c r="EK132" s="962"/>
      <c r="EL132" s="962"/>
      <c r="EM132" s="962"/>
      <c r="EN132" s="962"/>
      <c r="EO132" s="962"/>
      <c r="EP132" s="962"/>
      <c r="EQ132" s="962"/>
      <c r="ER132" s="962"/>
      <c r="ES132" s="962"/>
      <c r="ET132" s="962"/>
      <c r="EU132" s="962"/>
      <c r="EV132" s="962"/>
      <c r="EW132" s="962"/>
      <c r="EX132" s="962"/>
      <c r="EY132" s="962"/>
      <c r="EZ132" s="962"/>
      <c r="FA132" s="962"/>
      <c r="FB132" s="962"/>
      <c r="FC132" s="962"/>
      <c r="FD132" s="962"/>
      <c r="FE132" s="962"/>
      <c r="FF132" s="962"/>
      <c r="FG132" s="962"/>
      <c r="FH132" s="962"/>
      <c r="FI132" s="962"/>
      <c r="FJ132" s="962"/>
      <c r="FK132" s="962"/>
      <c r="FL132" s="962"/>
      <c r="FM132" s="962"/>
      <c r="FN132" s="962"/>
      <c r="FO132" s="962"/>
      <c r="FP132" s="962"/>
      <c r="FQ132" s="962"/>
      <c r="FR132" s="962"/>
      <c r="FS132" s="962"/>
      <c r="FT132" s="962"/>
      <c r="FU132" s="962"/>
      <c r="FV132" s="962"/>
      <c r="FW132" s="962"/>
      <c r="FX132" s="962"/>
      <c r="FY132" s="962"/>
      <c r="FZ132" s="962"/>
      <c r="GA132" s="962"/>
      <c r="GB132" s="962"/>
      <c r="GC132" s="962"/>
      <c r="GD132" s="962"/>
      <c r="GE132" s="962"/>
      <c r="GF132" s="962"/>
      <c r="GG132" s="962"/>
      <c r="GH132" s="962"/>
      <c r="GI132" s="962"/>
      <c r="GJ132" s="962"/>
      <c r="GK132" s="962"/>
      <c r="GL132" s="962"/>
      <c r="GM132" s="962"/>
      <c r="GN132" s="962"/>
      <c r="GO132" s="962"/>
      <c r="GP132" s="962"/>
      <c r="GQ132" s="962"/>
      <c r="GR132" s="962"/>
      <c r="GS132" s="962"/>
      <c r="GT132" s="962"/>
      <c r="GU132" s="962"/>
      <c r="GV132" s="962"/>
      <c r="GW132" s="962"/>
      <c r="GX132" s="962"/>
      <c r="GY132" s="962"/>
      <c r="GZ132" s="962"/>
      <c r="HA132" s="962"/>
      <c r="HB132" s="962"/>
      <c r="HC132" s="962"/>
      <c r="HD132" s="962"/>
      <c r="HE132" s="962"/>
      <c r="HF132" s="962"/>
      <c r="HG132" s="962"/>
      <c r="HH132" s="962"/>
      <c r="HI132" s="962"/>
      <c r="HJ132" s="962"/>
      <c r="HK132" s="962"/>
      <c r="HL132" s="962"/>
      <c r="HM132" s="962"/>
      <c r="HN132" s="962"/>
      <c r="HO132" s="962"/>
      <c r="HP132" s="962"/>
      <c r="HQ132" s="962"/>
      <c r="HR132" s="962"/>
      <c r="HS132" s="962"/>
      <c r="HT132" s="962"/>
      <c r="HU132" s="962"/>
      <c r="HV132" s="962"/>
      <c r="HW132" s="962"/>
      <c r="HX132" s="962"/>
      <c r="HY132" s="962"/>
      <c r="HZ132" s="962"/>
      <c r="IA132" s="962"/>
      <c r="IB132" s="962"/>
      <c r="IC132" s="962"/>
      <c r="ID132" s="962"/>
      <c r="IE132" s="962"/>
      <c r="IF132" s="962"/>
      <c r="IG132" s="962"/>
      <c r="IH132" s="962"/>
      <c r="II132" s="962"/>
      <c r="IJ132" s="962"/>
      <c r="IK132" s="962"/>
      <c r="IL132" s="962"/>
      <c r="IM132" s="962"/>
      <c r="IN132" s="962"/>
      <c r="IO132" s="962"/>
      <c r="IP132" s="962"/>
      <c r="IQ132" s="962"/>
      <c r="IR132" s="962"/>
      <c r="IS132" s="962"/>
      <c r="IT132" s="962"/>
      <c r="IU132" s="962"/>
      <c r="IV132" s="962"/>
    </row>
    <row r="133" spans="1:256" s="1041" customFormat="1" ht="15" customHeight="1">
      <c r="A133" s="958"/>
      <c r="B133" s="958"/>
      <c r="C133" s="958"/>
      <c r="D133" s="1006"/>
      <c r="E133" s="1006"/>
      <c r="F133" s="1006"/>
      <c r="G133" s="975"/>
      <c r="H133" s="975"/>
      <c r="I133" s="962"/>
      <c r="J133" s="964"/>
      <c r="K133" s="962"/>
      <c r="L133" s="962"/>
      <c r="M133" s="964"/>
      <c r="N133" s="962"/>
      <c r="O133" s="962"/>
      <c r="P133" s="962"/>
      <c r="Q133" s="962"/>
      <c r="R133" s="962"/>
      <c r="S133" s="962"/>
      <c r="T133" s="962"/>
      <c r="U133" s="962"/>
      <c r="V133" s="962"/>
      <c r="W133" s="962"/>
      <c r="X133" s="962"/>
      <c r="Y133" s="962"/>
      <c r="Z133" s="962"/>
      <c r="AA133" s="962"/>
      <c r="AB133" s="962"/>
      <c r="AC133" s="962"/>
      <c r="AD133" s="962"/>
      <c r="AE133" s="962"/>
      <c r="AF133" s="962"/>
      <c r="AG133" s="962"/>
      <c r="AH133" s="962"/>
      <c r="AI133" s="962"/>
      <c r="AJ133" s="962"/>
      <c r="AK133" s="962"/>
      <c r="AL133" s="962"/>
      <c r="AM133" s="962"/>
      <c r="AN133" s="962"/>
      <c r="AO133" s="962"/>
      <c r="AP133" s="962"/>
      <c r="AQ133" s="962"/>
      <c r="AR133" s="962"/>
      <c r="AS133" s="962"/>
      <c r="AT133" s="962"/>
      <c r="AU133" s="962"/>
      <c r="AV133" s="962"/>
      <c r="AW133" s="962"/>
      <c r="AX133" s="962"/>
      <c r="AY133" s="962"/>
      <c r="AZ133" s="962"/>
      <c r="BA133" s="962"/>
      <c r="BB133" s="962"/>
      <c r="BC133" s="962"/>
      <c r="BD133" s="962"/>
      <c r="BE133" s="962"/>
      <c r="BF133" s="962"/>
      <c r="BG133" s="962"/>
      <c r="BH133" s="962"/>
      <c r="BI133" s="962"/>
      <c r="BJ133" s="962"/>
      <c r="BK133" s="962"/>
      <c r="BL133" s="962"/>
      <c r="BM133" s="962"/>
      <c r="BN133" s="962"/>
      <c r="BO133" s="962"/>
      <c r="BP133" s="962"/>
      <c r="BQ133" s="962"/>
      <c r="BR133" s="962"/>
      <c r="BS133" s="962"/>
      <c r="BT133" s="962"/>
      <c r="BU133" s="962"/>
      <c r="BV133" s="962"/>
      <c r="BW133" s="962"/>
      <c r="BX133" s="962"/>
      <c r="BY133" s="962"/>
      <c r="BZ133" s="962"/>
      <c r="CA133" s="962"/>
      <c r="CB133" s="962"/>
      <c r="CC133" s="962"/>
      <c r="CD133" s="962"/>
      <c r="CE133" s="962"/>
      <c r="CF133" s="962"/>
      <c r="CG133" s="962"/>
      <c r="CH133" s="962"/>
      <c r="CI133" s="962"/>
      <c r="CJ133" s="962"/>
      <c r="CK133" s="962"/>
      <c r="CL133" s="962"/>
      <c r="CM133" s="962"/>
      <c r="CN133" s="962"/>
      <c r="CO133" s="962"/>
      <c r="CP133" s="962"/>
      <c r="CQ133" s="962"/>
      <c r="CR133" s="962"/>
      <c r="CS133" s="962"/>
      <c r="CT133" s="962"/>
      <c r="CU133" s="962"/>
      <c r="CV133" s="962"/>
      <c r="CW133" s="962"/>
      <c r="CX133" s="962"/>
      <c r="CY133" s="962"/>
      <c r="CZ133" s="962"/>
      <c r="DA133" s="962"/>
      <c r="DB133" s="962"/>
      <c r="DC133" s="962"/>
      <c r="DD133" s="962"/>
      <c r="DE133" s="962"/>
      <c r="DF133" s="962"/>
      <c r="DG133" s="962"/>
      <c r="DH133" s="962"/>
      <c r="DI133" s="962"/>
      <c r="DJ133" s="962"/>
      <c r="DK133" s="962"/>
      <c r="DL133" s="962"/>
      <c r="DM133" s="962"/>
      <c r="DN133" s="962"/>
      <c r="DO133" s="962"/>
      <c r="DP133" s="962"/>
      <c r="DQ133" s="962"/>
      <c r="DR133" s="962"/>
      <c r="DS133" s="962"/>
      <c r="DT133" s="962"/>
      <c r="DU133" s="962"/>
      <c r="DV133" s="962"/>
      <c r="DW133" s="962"/>
      <c r="DX133" s="962"/>
      <c r="DY133" s="962"/>
      <c r="DZ133" s="962"/>
      <c r="EA133" s="962"/>
      <c r="EB133" s="962"/>
      <c r="EC133" s="962"/>
      <c r="ED133" s="962"/>
      <c r="EE133" s="962"/>
      <c r="EF133" s="962"/>
      <c r="EG133" s="962"/>
      <c r="EH133" s="962"/>
      <c r="EI133" s="962"/>
      <c r="EJ133" s="962"/>
      <c r="EK133" s="962"/>
      <c r="EL133" s="962"/>
      <c r="EM133" s="962"/>
      <c r="EN133" s="962"/>
      <c r="EO133" s="962"/>
      <c r="EP133" s="962"/>
      <c r="EQ133" s="962"/>
      <c r="ER133" s="962"/>
      <c r="ES133" s="962"/>
      <c r="ET133" s="962"/>
      <c r="EU133" s="962"/>
      <c r="EV133" s="962"/>
      <c r="EW133" s="962"/>
      <c r="EX133" s="962"/>
      <c r="EY133" s="962"/>
      <c r="EZ133" s="962"/>
      <c r="FA133" s="962"/>
      <c r="FB133" s="962"/>
      <c r="FC133" s="962"/>
      <c r="FD133" s="962"/>
      <c r="FE133" s="962"/>
      <c r="FF133" s="962"/>
      <c r="FG133" s="962"/>
      <c r="FH133" s="962"/>
      <c r="FI133" s="962"/>
      <c r="FJ133" s="962"/>
      <c r="FK133" s="962"/>
      <c r="FL133" s="962"/>
      <c r="FM133" s="962"/>
      <c r="FN133" s="962"/>
      <c r="FO133" s="962"/>
      <c r="FP133" s="962"/>
      <c r="FQ133" s="962"/>
      <c r="FR133" s="962"/>
      <c r="FS133" s="962"/>
      <c r="FT133" s="962"/>
      <c r="FU133" s="962"/>
      <c r="FV133" s="962"/>
      <c r="FW133" s="962"/>
      <c r="FX133" s="962"/>
      <c r="FY133" s="962"/>
      <c r="FZ133" s="962"/>
      <c r="GA133" s="962"/>
      <c r="GB133" s="962"/>
      <c r="GC133" s="962"/>
      <c r="GD133" s="962"/>
      <c r="GE133" s="962"/>
      <c r="GF133" s="962"/>
      <c r="GG133" s="962"/>
      <c r="GH133" s="962"/>
      <c r="GI133" s="962"/>
      <c r="GJ133" s="962"/>
      <c r="GK133" s="962"/>
      <c r="GL133" s="962"/>
      <c r="GM133" s="962"/>
      <c r="GN133" s="962"/>
      <c r="GO133" s="962"/>
      <c r="GP133" s="962"/>
      <c r="GQ133" s="962"/>
      <c r="GR133" s="962"/>
      <c r="GS133" s="962"/>
      <c r="GT133" s="962"/>
      <c r="GU133" s="962"/>
      <c r="GV133" s="962"/>
      <c r="GW133" s="962"/>
      <c r="GX133" s="962"/>
      <c r="GY133" s="962"/>
      <c r="GZ133" s="962"/>
      <c r="HA133" s="962"/>
      <c r="HB133" s="962"/>
      <c r="HC133" s="962"/>
      <c r="HD133" s="962"/>
      <c r="HE133" s="962"/>
      <c r="HF133" s="962"/>
      <c r="HG133" s="962"/>
      <c r="HH133" s="962"/>
      <c r="HI133" s="962"/>
      <c r="HJ133" s="962"/>
      <c r="HK133" s="962"/>
      <c r="HL133" s="962"/>
      <c r="HM133" s="962"/>
      <c r="HN133" s="962"/>
      <c r="HO133" s="962"/>
      <c r="HP133" s="962"/>
      <c r="HQ133" s="962"/>
      <c r="HR133" s="962"/>
      <c r="HS133" s="962"/>
      <c r="HT133" s="962"/>
      <c r="HU133" s="962"/>
      <c r="HV133" s="962"/>
      <c r="HW133" s="962"/>
      <c r="HX133" s="962"/>
      <c r="HY133" s="962"/>
      <c r="HZ133" s="962"/>
      <c r="IA133" s="962"/>
      <c r="IB133" s="962"/>
      <c r="IC133" s="962"/>
      <c r="ID133" s="962"/>
      <c r="IE133" s="962"/>
      <c r="IF133" s="962"/>
      <c r="IG133" s="962"/>
      <c r="IH133" s="962"/>
      <c r="II133" s="962"/>
      <c r="IJ133" s="962"/>
      <c r="IK133" s="962"/>
      <c r="IL133" s="962"/>
      <c r="IM133" s="962"/>
      <c r="IN133" s="962"/>
      <c r="IO133" s="962"/>
      <c r="IP133" s="962"/>
      <c r="IQ133" s="962"/>
      <c r="IR133" s="962"/>
      <c r="IS133" s="962"/>
      <c r="IT133" s="962"/>
      <c r="IU133" s="962"/>
      <c r="IV133" s="962"/>
    </row>
    <row r="134" spans="1:256" s="1041" customFormat="1" ht="15" customHeight="1">
      <c r="A134" s="958"/>
      <c r="B134" s="958"/>
      <c r="C134" s="958"/>
      <c r="D134" s="1006"/>
      <c r="E134" s="1006"/>
      <c r="F134" s="1006"/>
      <c r="G134" s="975"/>
      <c r="H134" s="975"/>
      <c r="I134" s="962"/>
      <c r="J134" s="964"/>
      <c r="K134" s="962"/>
      <c r="L134" s="962"/>
      <c r="M134" s="964"/>
      <c r="N134" s="962"/>
      <c r="O134" s="962"/>
      <c r="P134" s="962"/>
      <c r="Q134" s="962"/>
      <c r="R134" s="962"/>
      <c r="S134" s="962"/>
      <c r="T134" s="962"/>
      <c r="U134" s="962"/>
      <c r="V134" s="962"/>
      <c r="W134" s="962"/>
      <c r="X134" s="962"/>
      <c r="Y134" s="962"/>
      <c r="Z134" s="962"/>
      <c r="AA134" s="962"/>
      <c r="AB134" s="962"/>
      <c r="AC134" s="962"/>
      <c r="AD134" s="962"/>
      <c r="AE134" s="962"/>
      <c r="AF134" s="962"/>
      <c r="AG134" s="962"/>
      <c r="AH134" s="962"/>
      <c r="AI134" s="962"/>
      <c r="AJ134" s="962"/>
      <c r="AK134" s="962"/>
      <c r="AL134" s="962"/>
      <c r="AM134" s="962"/>
      <c r="AN134" s="962"/>
      <c r="AO134" s="962"/>
      <c r="AP134" s="962"/>
      <c r="AQ134" s="962"/>
      <c r="AR134" s="962"/>
      <c r="AS134" s="962"/>
      <c r="AT134" s="962"/>
      <c r="AU134" s="962"/>
      <c r="AV134" s="962"/>
      <c r="AW134" s="962"/>
      <c r="AX134" s="962"/>
      <c r="AY134" s="962"/>
      <c r="AZ134" s="962"/>
      <c r="BA134" s="962"/>
      <c r="BB134" s="962"/>
      <c r="BC134" s="962"/>
      <c r="BD134" s="962"/>
      <c r="BE134" s="962"/>
      <c r="BF134" s="962"/>
      <c r="BG134" s="962"/>
      <c r="BH134" s="962"/>
      <c r="BI134" s="962"/>
      <c r="BJ134" s="962"/>
      <c r="BK134" s="962"/>
      <c r="BL134" s="962"/>
      <c r="BM134" s="962"/>
      <c r="BN134" s="962"/>
      <c r="BO134" s="962"/>
      <c r="BP134" s="962"/>
      <c r="BQ134" s="962"/>
      <c r="BR134" s="962"/>
      <c r="BS134" s="962"/>
      <c r="BT134" s="962"/>
      <c r="BU134" s="962"/>
      <c r="BV134" s="962"/>
      <c r="BW134" s="962"/>
      <c r="BX134" s="962"/>
      <c r="BY134" s="962"/>
      <c r="BZ134" s="962"/>
      <c r="CA134" s="962"/>
      <c r="CB134" s="962"/>
      <c r="CC134" s="962"/>
      <c r="CD134" s="962"/>
      <c r="CE134" s="962"/>
      <c r="CF134" s="962"/>
      <c r="CG134" s="962"/>
      <c r="CH134" s="962"/>
      <c r="CI134" s="962"/>
      <c r="CJ134" s="962"/>
      <c r="CK134" s="962"/>
      <c r="CL134" s="962"/>
      <c r="CM134" s="962"/>
      <c r="CN134" s="962"/>
      <c r="CO134" s="962"/>
      <c r="CP134" s="962"/>
      <c r="CQ134" s="962"/>
      <c r="CR134" s="962"/>
      <c r="CS134" s="962"/>
      <c r="CT134" s="962"/>
      <c r="CU134" s="962"/>
      <c r="CV134" s="962"/>
      <c r="CW134" s="962"/>
      <c r="CX134" s="962"/>
      <c r="CY134" s="962"/>
      <c r="CZ134" s="962"/>
      <c r="DA134" s="962"/>
      <c r="DB134" s="962"/>
      <c r="DC134" s="962"/>
      <c r="DD134" s="962"/>
      <c r="DE134" s="962"/>
      <c r="DF134" s="962"/>
      <c r="DG134" s="962"/>
      <c r="DH134" s="962"/>
      <c r="DI134" s="962"/>
      <c r="DJ134" s="962"/>
      <c r="DK134" s="962"/>
      <c r="DL134" s="962"/>
      <c r="DM134" s="962"/>
      <c r="DN134" s="962"/>
      <c r="DO134" s="962"/>
      <c r="DP134" s="962"/>
      <c r="DQ134" s="962"/>
      <c r="DR134" s="962"/>
      <c r="DS134" s="962"/>
      <c r="DT134" s="962"/>
      <c r="DU134" s="962"/>
      <c r="DV134" s="962"/>
      <c r="DW134" s="962"/>
      <c r="DX134" s="962"/>
      <c r="DY134" s="962"/>
      <c r="DZ134" s="962"/>
      <c r="EA134" s="962"/>
      <c r="EB134" s="962"/>
      <c r="EC134" s="962"/>
      <c r="ED134" s="962"/>
      <c r="EE134" s="962"/>
      <c r="EF134" s="962"/>
      <c r="EG134" s="962"/>
      <c r="EH134" s="962"/>
      <c r="EI134" s="962"/>
      <c r="EJ134" s="962"/>
      <c r="EK134" s="962"/>
      <c r="EL134" s="962"/>
      <c r="EM134" s="962"/>
      <c r="EN134" s="962"/>
      <c r="EO134" s="962"/>
      <c r="EP134" s="962"/>
      <c r="EQ134" s="962"/>
      <c r="ER134" s="962"/>
      <c r="ES134" s="962"/>
      <c r="ET134" s="962"/>
      <c r="EU134" s="962"/>
      <c r="EV134" s="962"/>
      <c r="EW134" s="962"/>
      <c r="EX134" s="962"/>
      <c r="EY134" s="962"/>
      <c r="EZ134" s="962"/>
      <c r="FA134" s="962"/>
      <c r="FB134" s="962"/>
      <c r="FC134" s="962"/>
      <c r="FD134" s="962"/>
      <c r="FE134" s="962"/>
      <c r="FF134" s="962"/>
      <c r="FG134" s="962"/>
      <c r="FH134" s="962"/>
      <c r="FI134" s="962"/>
      <c r="FJ134" s="962"/>
      <c r="FK134" s="962"/>
      <c r="FL134" s="962"/>
      <c r="FM134" s="962"/>
      <c r="FN134" s="962"/>
      <c r="FO134" s="962"/>
      <c r="FP134" s="962"/>
      <c r="FQ134" s="962"/>
      <c r="FR134" s="962"/>
      <c r="FS134" s="962"/>
      <c r="FT134" s="962"/>
      <c r="FU134" s="962"/>
      <c r="FV134" s="962"/>
      <c r="FW134" s="962"/>
      <c r="FX134" s="962"/>
      <c r="FY134" s="962"/>
      <c r="FZ134" s="962"/>
      <c r="GA134" s="962"/>
      <c r="GB134" s="962"/>
      <c r="GC134" s="962"/>
      <c r="GD134" s="962"/>
      <c r="GE134" s="962"/>
      <c r="GF134" s="962"/>
      <c r="GG134" s="962"/>
      <c r="GH134" s="962"/>
      <c r="GI134" s="962"/>
      <c r="GJ134" s="962"/>
      <c r="GK134" s="962"/>
      <c r="GL134" s="962"/>
      <c r="GM134" s="962"/>
      <c r="GN134" s="962"/>
      <c r="GO134" s="962"/>
      <c r="GP134" s="962"/>
      <c r="GQ134" s="962"/>
      <c r="GR134" s="962"/>
      <c r="GS134" s="962"/>
      <c r="GT134" s="962"/>
      <c r="GU134" s="962"/>
      <c r="GV134" s="962"/>
      <c r="GW134" s="962"/>
      <c r="GX134" s="962"/>
      <c r="GY134" s="962"/>
      <c r="GZ134" s="962"/>
      <c r="HA134" s="962"/>
      <c r="HB134" s="962"/>
      <c r="HC134" s="962"/>
      <c r="HD134" s="962"/>
      <c r="HE134" s="962"/>
      <c r="HF134" s="962"/>
      <c r="HG134" s="962"/>
      <c r="HH134" s="962"/>
      <c r="HI134" s="962"/>
      <c r="HJ134" s="962"/>
      <c r="HK134" s="962"/>
      <c r="HL134" s="962"/>
      <c r="HM134" s="962"/>
      <c r="HN134" s="962"/>
      <c r="HO134" s="962"/>
      <c r="HP134" s="962"/>
      <c r="HQ134" s="962"/>
      <c r="HR134" s="962"/>
      <c r="HS134" s="962"/>
      <c r="HT134" s="962"/>
      <c r="HU134" s="962"/>
      <c r="HV134" s="962"/>
      <c r="HW134" s="962"/>
      <c r="HX134" s="962"/>
      <c r="HY134" s="962"/>
      <c r="HZ134" s="962"/>
      <c r="IA134" s="962"/>
      <c r="IB134" s="962"/>
      <c r="IC134" s="962"/>
      <c r="ID134" s="962"/>
      <c r="IE134" s="962"/>
      <c r="IF134" s="962"/>
      <c r="IG134" s="962"/>
      <c r="IH134" s="962"/>
      <c r="II134" s="962"/>
      <c r="IJ134" s="962"/>
      <c r="IK134" s="962"/>
      <c r="IL134" s="962"/>
      <c r="IM134" s="962"/>
      <c r="IN134" s="962"/>
      <c r="IO134" s="962"/>
      <c r="IP134" s="962"/>
      <c r="IQ134" s="962"/>
      <c r="IR134" s="962"/>
      <c r="IS134" s="962"/>
      <c r="IT134" s="962"/>
      <c r="IU134" s="962"/>
      <c r="IV134" s="962"/>
    </row>
    <row r="135" spans="1:256" s="1041" customFormat="1" ht="15" customHeight="1">
      <c r="A135" s="958"/>
      <c r="B135" s="958"/>
      <c r="C135" s="958"/>
      <c r="D135" s="1006"/>
      <c r="E135" s="1006"/>
      <c r="F135" s="1006"/>
      <c r="G135" s="975"/>
      <c r="H135" s="975"/>
      <c r="I135" s="962"/>
      <c r="J135" s="964"/>
      <c r="K135" s="962"/>
      <c r="L135" s="962"/>
      <c r="M135" s="964"/>
      <c r="N135" s="962"/>
      <c r="O135" s="962"/>
      <c r="P135" s="962"/>
      <c r="Q135" s="962"/>
      <c r="R135" s="962"/>
      <c r="S135" s="962"/>
      <c r="T135" s="962"/>
      <c r="U135" s="962"/>
      <c r="V135" s="962"/>
      <c r="W135" s="962"/>
      <c r="X135" s="962"/>
      <c r="Y135" s="962"/>
      <c r="Z135" s="962"/>
      <c r="AA135" s="962"/>
      <c r="AB135" s="962"/>
      <c r="AC135" s="962"/>
      <c r="AD135" s="962"/>
      <c r="AE135" s="962"/>
      <c r="AF135" s="962"/>
      <c r="AG135" s="962"/>
      <c r="AH135" s="962"/>
      <c r="AI135" s="962"/>
      <c r="AJ135" s="962"/>
      <c r="AK135" s="962"/>
      <c r="AL135" s="962"/>
      <c r="AM135" s="962"/>
      <c r="AN135" s="962"/>
      <c r="AO135" s="962"/>
      <c r="AP135" s="962"/>
      <c r="AQ135" s="962"/>
      <c r="AR135" s="962"/>
      <c r="AS135" s="962"/>
      <c r="AT135" s="962"/>
      <c r="AU135" s="962"/>
      <c r="AV135" s="962"/>
      <c r="AW135" s="962"/>
      <c r="AX135" s="962"/>
      <c r="AY135" s="962"/>
      <c r="AZ135" s="962"/>
      <c r="BA135" s="962"/>
      <c r="BB135" s="962"/>
      <c r="BC135" s="962"/>
      <c r="BD135" s="962"/>
      <c r="BE135" s="962"/>
      <c r="BF135" s="962"/>
      <c r="BG135" s="962"/>
      <c r="BH135" s="962"/>
      <c r="BI135" s="962"/>
      <c r="BJ135" s="962"/>
      <c r="BK135" s="962"/>
      <c r="BL135" s="962"/>
      <c r="BM135" s="962"/>
      <c r="BN135" s="962"/>
      <c r="BO135" s="962"/>
      <c r="BP135" s="962"/>
      <c r="BQ135" s="962"/>
      <c r="BR135" s="962"/>
      <c r="BS135" s="962"/>
      <c r="BT135" s="962"/>
      <c r="BU135" s="962"/>
      <c r="BV135" s="962"/>
      <c r="BW135" s="962"/>
      <c r="BX135" s="962"/>
      <c r="BY135" s="962"/>
      <c r="BZ135" s="962"/>
      <c r="CA135" s="962"/>
      <c r="CB135" s="962"/>
      <c r="CC135" s="962"/>
      <c r="CD135" s="962"/>
      <c r="CE135" s="962"/>
      <c r="CF135" s="962"/>
      <c r="CG135" s="962"/>
      <c r="CH135" s="962"/>
      <c r="CI135" s="962"/>
      <c r="CJ135" s="962"/>
      <c r="CK135" s="962"/>
      <c r="CL135" s="962"/>
      <c r="CM135" s="962"/>
      <c r="CN135" s="962"/>
      <c r="CO135" s="962"/>
      <c r="CP135" s="962"/>
      <c r="CQ135" s="962"/>
      <c r="CR135" s="962"/>
      <c r="CS135" s="962"/>
      <c r="CT135" s="962"/>
      <c r="CU135" s="962"/>
      <c r="CV135" s="962"/>
      <c r="CW135" s="962"/>
      <c r="CX135" s="962"/>
      <c r="CY135" s="962"/>
      <c r="CZ135" s="962"/>
      <c r="DA135" s="962"/>
      <c r="DB135" s="962"/>
      <c r="DC135" s="962"/>
      <c r="DD135" s="962"/>
      <c r="DE135" s="962"/>
      <c r="DF135" s="962"/>
      <c r="DG135" s="962"/>
      <c r="DH135" s="962"/>
      <c r="DI135" s="962"/>
      <c r="DJ135" s="962"/>
      <c r="DK135" s="962"/>
      <c r="DL135" s="962"/>
      <c r="DM135" s="962"/>
      <c r="DN135" s="962"/>
      <c r="DO135" s="962"/>
      <c r="DP135" s="962"/>
      <c r="DQ135" s="962"/>
      <c r="DR135" s="962"/>
      <c r="DS135" s="962"/>
      <c r="DT135" s="962"/>
      <c r="DU135" s="962"/>
      <c r="DV135" s="962"/>
      <c r="DW135" s="962"/>
      <c r="DX135" s="962"/>
      <c r="DY135" s="962"/>
      <c r="DZ135" s="962"/>
      <c r="EA135" s="962"/>
      <c r="EB135" s="962"/>
      <c r="EC135" s="962"/>
      <c r="ED135" s="962"/>
      <c r="EE135" s="962"/>
      <c r="EF135" s="962"/>
      <c r="EG135" s="962"/>
      <c r="EH135" s="962"/>
      <c r="EI135" s="962"/>
      <c r="EJ135" s="962"/>
      <c r="EK135" s="962"/>
      <c r="EL135" s="962"/>
      <c r="EM135" s="962"/>
      <c r="EN135" s="962"/>
      <c r="EO135" s="962"/>
      <c r="EP135" s="962"/>
      <c r="EQ135" s="962"/>
      <c r="ER135" s="962"/>
      <c r="ES135" s="962"/>
      <c r="ET135" s="962"/>
      <c r="EU135" s="962"/>
      <c r="EV135" s="962"/>
      <c r="EW135" s="962"/>
      <c r="EX135" s="962"/>
      <c r="EY135" s="962"/>
      <c r="EZ135" s="962"/>
      <c r="FA135" s="962"/>
      <c r="FB135" s="962"/>
      <c r="FC135" s="962"/>
      <c r="FD135" s="962"/>
      <c r="FE135" s="962"/>
      <c r="FF135" s="962"/>
      <c r="FG135" s="962"/>
      <c r="FH135" s="962"/>
      <c r="FI135" s="962"/>
      <c r="FJ135" s="962"/>
      <c r="FK135" s="962"/>
      <c r="FL135" s="962"/>
      <c r="FM135" s="962"/>
      <c r="FN135" s="962"/>
      <c r="FO135" s="962"/>
      <c r="FP135" s="962"/>
      <c r="FQ135" s="962"/>
      <c r="FR135" s="962"/>
      <c r="FS135" s="962"/>
      <c r="FT135" s="962"/>
      <c r="FU135" s="962"/>
      <c r="FV135" s="962"/>
      <c r="FW135" s="962"/>
      <c r="FX135" s="962"/>
      <c r="FY135" s="962"/>
      <c r="FZ135" s="962"/>
      <c r="GA135" s="962"/>
      <c r="GB135" s="962"/>
      <c r="GC135" s="962"/>
      <c r="GD135" s="962"/>
      <c r="GE135" s="962"/>
      <c r="GF135" s="962"/>
      <c r="GG135" s="962"/>
      <c r="GH135" s="962"/>
      <c r="GI135" s="962"/>
      <c r="GJ135" s="962"/>
      <c r="GK135" s="962"/>
      <c r="GL135" s="962"/>
      <c r="GM135" s="962"/>
      <c r="GN135" s="962"/>
      <c r="GO135" s="962"/>
      <c r="GP135" s="962"/>
      <c r="GQ135" s="962"/>
      <c r="GR135" s="962"/>
      <c r="GS135" s="962"/>
      <c r="GT135" s="962"/>
      <c r="GU135" s="962"/>
      <c r="GV135" s="962"/>
      <c r="GW135" s="962"/>
      <c r="GX135" s="962"/>
      <c r="GY135" s="962"/>
      <c r="GZ135" s="962"/>
      <c r="HA135" s="962"/>
      <c r="HB135" s="962"/>
      <c r="HC135" s="962"/>
      <c r="HD135" s="962"/>
      <c r="HE135" s="962"/>
      <c r="HF135" s="962"/>
      <c r="HG135" s="962"/>
      <c r="HH135" s="962"/>
      <c r="HI135" s="962"/>
      <c r="HJ135" s="962"/>
      <c r="HK135" s="962"/>
      <c r="HL135" s="962"/>
      <c r="HM135" s="962"/>
      <c r="HN135" s="962"/>
      <c r="HO135" s="962"/>
      <c r="HP135" s="962"/>
      <c r="HQ135" s="962"/>
      <c r="HR135" s="962"/>
      <c r="HS135" s="962"/>
      <c r="HT135" s="962"/>
      <c r="HU135" s="962"/>
      <c r="HV135" s="962"/>
      <c r="HW135" s="962"/>
      <c r="HX135" s="962"/>
      <c r="HY135" s="962"/>
      <c r="HZ135" s="962"/>
      <c r="IA135" s="962"/>
      <c r="IB135" s="962"/>
      <c r="IC135" s="962"/>
      <c r="ID135" s="962"/>
      <c r="IE135" s="962"/>
      <c r="IF135" s="962"/>
      <c r="IG135" s="962"/>
      <c r="IH135" s="962"/>
      <c r="II135" s="962"/>
      <c r="IJ135" s="962"/>
      <c r="IK135" s="962"/>
      <c r="IL135" s="962"/>
      <c r="IM135" s="962"/>
      <c r="IN135" s="962"/>
      <c r="IO135" s="962"/>
      <c r="IP135" s="962"/>
      <c r="IQ135" s="962"/>
      <c r="IR135" s="962"/>
      <c r="IS135" s="962"/>
      <c r="IT135" s="962"/>
      <c r="IU135" s="962"/>
      <c r="IV135" s="962"/>
    </row>
    <row r="136" spans="1:256" s="1041" customFormat="1" ht="15" customHeight="1">
      <c r="A136" s="958"/>
      <c r="B136" s="958"/>
      <c r="C136" s="958"/>
      <c r="D136" s="1006"/>
      <c r="E136" s="1006"/>
      <c r="F136" s="1006"/>
      <c r="G136" s="975"/>
      <c r="H136" s="975"/>
      <c r="I136" s="962"/>
      <c r="J136" s="964"/>
      <c r="K136" s="962"/>
      <c r="L136" s="962"/>
      <c r="M136" s="964"/>
      <c r="N136" s="962"/>
      <c r="O136" s="962"/>
      <c r="P136" s="962"/>
      <c r="Q136" s="962"/>
      <c r="R136" s="962"/>
      <c r="S136" s="962"/>
      <c r="T136" s="962"/>
      <c r="U136" s="962"/>
      <c r="V136" s="962"/>
      <c r="W136" s="962"/>
      <c r="X136" s="962"/>
      <c r="Y136" s="962"/>
      <c r="Z136" s="962"/>
      <c r="AA136" s="962"/>
      <c r="AB136" s="962"/>
      <c r="AC136" s="962"/>
      <c r="AD136" s="962"/>
      <c r="AE136" s="962"/>
      <c r="AF136" s="962"/>
      <c r="AG136" s="962"/>
      <c r="AH136" s="962"/>
      <c r="AI136" s="962"/>
      <c r="AJ136" s="962"/>
      <c r="AK136" s="962"/>
      <c r="AL136" s="962"/>
      <c r="AM136" s="962"/>
      <c r="AN136" s="962"/>
      <c r="AO136" s="962"/>
      <c r="AP136" s="962"/>
      <c r="AQ136" s="962"/>
      <c r="AR136" s="962"/>
      <c r="AS136" s="962"/>
      <c r="AT136" s="962"/>
      <c r="AU136" s="962"/>
      <c r="AV136" s="962"/>
      <c r="AW136" s="962"/>
      <c r="AX136" s="962"/>
      <c r="AY136" s="962"/>
      <c r="AZ136" s="962"/>
      <c r="BA136" s="962"/>
      <c r="BB136" s="962"/>
      <c r="BC136" s="962"/>
      <c r="BD136" s="962"/>
      <c r="BE136" s="962"/>
      <c r="BF136" s="962"/>
      <c r="BG136" s="962"/>
      <c r="BH136" s="962"/>
      <c r="BI136" s="962"/>
      <c r="BJ136" s="962"/>
      <c r="BK136" s="962"/>
      <c r="BL136" s="962"/>
      <c r="BM136" s="962"/>
      <c r="BN136" s="962"/>
      <c r="BO136" s="962"/>
      <c r="BP136" s="962"/>
      <c r="BQ136" s="962"/>
      <c r="BR136" s="962"/>
      <c r="BS136" s="962"/>
      <c r="BT136" s="962"/>
      <c r="BU136" s="962"/>
      <c r="BV136" s="962"/>
      <c r="BW136" s="962"/>
      <c r="BX136" s="962"/>
      <c r="BY136" s="962"/>
      <c r="BZ136" s="962"/>
      <c r="CA136" s="962"/>
      <c r="CB136" s="962"/>
      <c r="CC136" s="962"/>
      <c r="CD136" s="962"/>
      <c r="CE136" s="962"/>
      <c r="CF136" s="962"/>
      <c r="CG136" s="962"/>
      <c r="CH136" s="962"/>
      <c r="CI136" s="962"/>
      <c r="CJ136" s="962"/>
      <c r="CK136" s="962"/>
      <c r="CL136" s="962"/>
      <c r="CM136" s="962"/>
      <c r="CN136" s="962"/>
      <c r="CO136" s="962"/>
      <c r="CP136" s="962"/>
      <c r="CQ136" s="962"/>
      <c r="CR136" s="962"/>
      <c r="CS136" s="962"/>
      <c r="CT136" s="962"/>
      <c r="CU136" s="962"/>
      <c r="CV136" s="962"/>
      <c r="CW136" s="962"/>
      <c r="CX136" s="962"/>
      <c r="CY136" s="962"/>
      <c r="CZ136" s="962"/>
      <c r="DA136" s="962"/>
      <c r="DB136" s="962"/>
      <c r="DC136" s="962"/>
      <c r="DD136" s="962"/>
      <c r="DE136" s="962"/>
      <c r="DF136" s="962"/>
      <c r="DG136" s="962"/>
      <c r="DH136" s="962"/>
      <c r="DI136" s="962"/>
      <c r="DJ136" s="962"/>
      <c r="DK136" s="962"/>
      <c r="DL136" s="962"/>
      <c r="DM136" s="962"/>
      <c r="DN136" s="962"/>
      <c r="DO136" s="962"/>
      <c r="DP136" s="962"/>
      <c r="DQ136" s="962"/>
      <c r="DR136" s="962"/>
      <c r="DS136" s="962"/>
      <c r="DT136" s="962"/>
      <c r="DU136" s="962"/>
      <c r="DV136" s="962"/>
      <c r="DW136" s="962"/>
      <c r="DX136" s="962"/>
      <c r="DY136" s="962"/>
      <c r="DZ136" s="962"/>
      <c r="EA136" s="962"/>
      <c r="EB136" s="962"/>
      <c r="EC136" s="962"/>
      <c r="ED136" s="962"/>
      <c r="EE136" s="962"/>
      <c r="EF136" s="962"/>
      <c r="EG136" s="962"/>
      <c r="EH136" s="962"/>
      <c r="EI136" s="962"/>
      <c r="EJ136" s="962"/>
      <c r="EK136" s="962"/>
      <c r="EL136" s="962"/>
      <c r="EM136" s="962"/>
      <c r="EN136" s="962"/>
      <c r="EO136" s="962"/>
      <c r="EP136" s="962"/>
      <c r="EQ136" s="962"/>
      <c r="ER136" s="962"/>
      <c r="ES136" s="962"/>
      <c r="ET136" s="962"/>
      <c r="EU136" s="962"/>
      <c r="EV136" s="962"/>
      <c r="EW136" s="962"/>
      <c r="EX136" s="962"/>
      <c r="EY136" s="962"/>
      <c r="EZ136" s="962"/>
      <c r="FA136" s="962"/>
      <c r="FB136" s="962"/>
      <c r="FC136" s="962"/>
      <c r="FD136" s="962"/>
      <c r="FE136" s="962"/>
      <c r="FF136" s="962"/>
      <c r="FG136" s="962"/>
      <c r="FH136" s="962"/>
      <c r="FI136" s="962"/>
      <c r="FJ136" s="962"/>
      <c r="FK136" s="962"/>
      <c r="FL136" s="962"/>
      <c r="FM136" s="962"/>
      <c r="FN136" s="962"/>
      <c r="FO136" s="962"/>
      <c r="FP136" s="962"/>
      <c r="FQ136" s="962"/>
      <c r="FR136" s="962"/>
      <c r="FS136" s="962"/>
      <c r="FT136" s="962"/>
      <c r="FU136" s="962"/>
      <c r="FV136" s="962"/>
      <c r="FW136" s="962"/>
      <c r="FX136" s="962"/>
      <c r="FY136" s="962"/>
      <c r="FZ136" s="962"/>
      <c r="GA136" s="962"/>
      <c r="GB136" s="962"/>
      <c r="GC136" s="962"/>
      <c r="GD136" s="962"/>
      <c r="GE136" s="962"/>
      <c r="GF136" s="962"/>
      <c r="GG136" s="962"/>
      <c r="GH136" s="962"/>
      <c r="GI136" s="962"/>
      <c r="GJ136" s="962"/>
      <c r="GK136" s="962"/>
      <c r="GL136" s="962"/>
      <c r="GM136" s="962"/>
      <c r="GN136" s="962"/>
      <c r="GO136" s="962"/>
      <c r="GP136" s="962"/>
      <c r="GQ136" s="962"/>
      <c r="GR136" s="962"/>
      <c r="GS136" s="962"/>
      <c r="GT136" s="962"/>
      <c r="GU136" s="962"/>
      <c r="GV136" s="962"/>
      <c r="GW136" s="962"/>
      <c r="GX136" s="962"/>
      <c r="GY136" s="962"/>
      <c r="GZ136" s="962"/>
      <c r="HA136" s="962"/>
      <c r="HB136" s="962"/>
      <c r="HC136" s="962"/>
      <c r="HD136" s="962"/>
      <c r="HE136" s="962"/>
      <c r="HF136" s="962"/>
      <c r="HG136" s="962"/>
      <c r="HH136" s="962"/>
      <c r="HI136" s="962"/>
      <c r="HJ136" s="962"/>
      <c r="HK136" s="962"/>
      <c r="HL136" s="962"/>
      <c r="HM136" s="962"/>
      <c r="HN136" s="962"/>
      <c r="HO136" s="962"/>
      <c r="HP136" s="962"/>
      <c r="HQ136" s="962"/>
      <c r="HR136" s="962"/>
      <c r="HS136" s="962"/>
      <c r="HT136" s="962"/>
      <c r="HU136" s="962"/>
      <c r="HV136" s="962"/>
      <c r="HW136" s="962"/>
      <c r="HX136" s="962"/>
      <c r="HY136" s="962"/>
      <c r="HZ136" s="962"/>
      <c r="IA136" s="962"/>
      <c r="IB136" s="962"/>
      <c r="IC136" s="962"/>
      <c r="ID136" s="962"/>
      <c r="IE136" s="962"/>
      <c r="IF136" s="962"/>
      <c r="IG136" s="962"/>
      <c r="IH136" s="962"/>
      <c r="II136" s="962"/>
      <c r="IJ136" s="962"/>
      <c r="IK136" s="962"/>
      <c r="IL136" s="962"/>
      <c r="IM136" s="962"/>
      <c r="IN136" s="962"/>
      <c r="IO136" s="962"/>
      <c r="IP136" s="962"/>
      <c r="IQ136" s="962"/>
      <c r="IR136" s="962"/>
      <c r="IS136" s="962"/>
      <c r="IT136" s="962"/>
      <c r="IU136" s="962"/>
      <c r="IV136" s="962"/>
    </row>
    <row r="137" spans="1:256" s="1041" customFormat="1" ht="15" customHeight="1">
      <c r="A137" s="958"/>
      <c r="B137" s="958"/>
      <c r="C137" s="958"/>
      <c r="D137" s="1006"/>
      <c r="E137" s="1006"/>
      <c r="F137" s="1006"/>
      <c r="G137" s="975"/>
      <c r="H137" s="975"/>
      <c r="I137" s="962"/>
      <c r="J137" s="964"/>
      <c r="K137" s="962"/>
      <c r="L137" s="962"/>
      <c r="M137" s="964"/>
      <c r="N137" s="962"/>
      <c r="O137" s="962"/>
      <c r="P137" s="962"/>
      <c r="Q137" s="962"/>
      <c r="R137" s="962"/>
      <c r="S137" s="962"/>
      <c r="T137" s="962"/>
      <c r="U137" s="962"/>
      <c r="V137" s="962"/>
      <c r="W137" s="962"/>
      <c r="X137" s="962"/>
      <c r="Y137" s="962"/>
      <c r="Z137" s="962"/>
      <c r="AA137" s="962"/>
      <c r="AB137" s="962"/>
      <c r="AC137" s="962"/>
      <c r="AD137" s="962"/>
      <c r="AE137" s="962"/>
      <c r="AF137" s="962"/>
      <c r="AG137" s="962"/>
      <c r="AH137" s="962"/>
      <c r="AI137" s="962"/>
      <c r="AJ137" s="962"/>
      <c r="AK137" s="962"/>
      <c r="AL137" s="962"/>
      <c r="AM137" s="962"/>
      <c r="AN137" s="962"/>
      <c r="AO137" s="962"/>
      <c r="AP137" s="962"/>
      <c r="AQ137" s="962"/>
      <c r="AR137" s="962"/>
      <c r="AS137" s="962"/>
      <c r="AT137" s="962"/>
      <c r="AU137" s="962"/>
      <c r="AV137" s="962"/>
      <c r="AW137" s="962"/>
      <c r="AX137" s="962"/>
      <c r="AY137" s="962"/>
      <c r="AZ137" s="962"/>
      <c r="BA137" s="962"/>
      <c r="BB137" s="962"/>
      <c r="BC137" s="962"/>
      <c r="BD137" s="962"/>
      <c r="BE137" s="962"/>
      <c r="BF137" s="962"/>
      <c r="BG137" s="962"/>
      <c r="BH137" s="962"/>
      <c r="BI137" s="962"/>
      <c r="BJ137" s="962"/>
      <c r="BK137" s="962"/>
      <c r="BL137" s="962"/>
      <c r="BM137" s="962"/>
      <c r="BN137" s="962"/>
      <c r="BO137" s="962"/>
      <c r="BP137" s="962"/>
      <c r="BQ137" s="962"/>
      <c r="BR137" s="962"/>
      <c r="BS137" s="962"/>
      <c r="BT137" s="962"/>
      <c r="BU137" s="962"/>
      <c r="BV137" s="962"/>
      <c r="BW137" s="962"/>
      <c r="BX137" s="962"/>
      <c r="BY137" s="962"/>
      <c r="BZ137" s="962"/>
      <c r="CA137" s="962"/>
      <c r="CB137" s="962"/>
      <c r="CC137" s="962"/>
      <c r="CD137" s="962"/>
      <c r="CE137" s="962"/>
      <c r="CF137" s="962"/>
      <c r="CG137" s="962"/>
      <c r="CH137" s="962"/>
      <c r="CI137" s="962"/>
      <c r="CJ137" s="962"/>
      <c r="CK137" s="962"/>
      <c r="CL137" s="962"/>
      <c r="CM137" s="962"/>
      <c r="CN137" s="962"/>
      <c r="CO137" s="962"/>
      <c r="CP137" s="962"/>
      <c r="CQ137" s="962"/>
      <c r="CR137" s="962"/>
      <c r="CS137" s="962"/>
      <c r="CT137" s="962"/>
      <c r="CU137" s="962"/>
      <c r="CV137" s="962"/>
      <c r="CW137" s="962"/>
      <c r="CX137" s="962"/>
      <c r="CY137" s="962"/>
      <c r="CZ137" s="962"/>
      <c r="DA137" s="962"/>
      <c r="DB137" s="962"/>
      <c r="DC137" s="962"/>
      <c r="DD137" s="962"/>
      <c r="DE137" s="962"/>
      <c r="DF137" s="962"/>
      <c r="DG137" s="962"/>
      <c r="DH137" s="962"/>
      <c r="DI137" s="962"/>
      <c r="DJ137" s="962"/>
      <c r="DK137" s="962"/>
      <c r="DL137" s="962"/>
      <c r="DM137" s="962"/>
      <c r="DN137" s="962"/>
      <c r="DO137" s="962"/>
      <c r="DP137" s="962"/>
      <c r="DQ137" s="962"/>
      <c r="DR137" s="962"/>
      <c r="DS137" s="962"/>
      <c r="DT137" s="962"/>
      <c r="DU137" s="962"/>
      <c r="DV137" s="962"/>
      <c r="DW137" s="962"/>
      <c r="DX137" s="962"/>
      <c r="DY137" s="962"/>
      <c r="DZ137" s="962"/>
      <c r="EA137" s="962"/>
      <c r="EB137" s="962"/>
      <c r="EC137" s="962"/>
      <c r="ED137" s="962"/>
      <c r="EE137" s="962"/>
      <c r="EF137" s="962"/>
      <c r="EG137" s="962"/>
      <c r="EH137" s="962"/>
      <c r="EI137" s="962"/>
      <c r="EJ137" s="962"/>
      <c r="EK137" s="962"/>
      <c r="EL137" s="962"/>
      <c r="EM137" s="962"/>
      <c r="EN137" s="962"/>
      <c r="EO137" s="962"/>
      <c r="EP137" s="962"/>
      <c r="EQ137" s="962"/>
      <c r="ER137" s="962"/>
      <c r="ES137" s="962"/>
      <c r="ET137" s="962"/>
      <c r="EU137" s="962"/>
      <c r="EV137" s="962"/>
      <c r="EW137" s="962"/>
      <c r="EX137" s="962"/>
      <c r="EY137" s="962"/>
      <c r="EZ137" s="962"/>
      <c r="FA137" s="962"/>
      <c r="FB137" s="962"/>
      <c r="FC137" s="962"/>
      <c r="FD137" s="962"/>
      <c r="FE137" s="962"/>
      <c r="FF137" s="962"/>
      <c r="FG137" s="962"/>
      <c r="FH137" s="962"/>
      <c r="FI137" s="962"/>
      <c r="FJ137" s="962"/>
      <c r="FK137" s="962"/>
      <c r="FL137" s="962"/>
      <c r="FM137" s="962"/>
      <c r="FN137" s="962"/>
      <c r="FO137" s="962"/>
      <c r="FP137" s="962"/>
      <c r="FQ137" s="962"/>
      <c r="FR137" s="962"/>
      <c r="FS137" s="962"/>
      <c r="FT137" s="962"/>
      <c r="FU137" s="962"/>
      <c r="FV137" s="962"/>
      <c r="FW137" s="962"/>
      <c r="FX137" s="962"/>
      <c r="FY137" s="962"/>
      <c r="FZ137" s="962"/>
      <c r="GA137" s="962"/>
      <c r="GB137" s="962"/>
      <c r="GC137" s="962"/>
      <c r="GD137" s="962"/>
      <c r="GE137" s="962"/>
      <c r="GF137" s="962"/>
      <c r="GG137" s="962"/>
      <c r="GH137" s="962"/>
      <c r="GI137" s="962"/>
      <c r="GJ137" s="962"/>
      <c r="GK137" s="962"/>
      <c r="GL137" s="962"/>
      <c r="GM137" s="962"/>
      <c r="GN137" s="962"/>
      <c r="GO137" s="962"/>
      <c r="GP137" s="962"/>
      <c r="GQ137" s="962"/>
      <c r="GR137" s="962"/>
      <c r="GS137" s="962"/>
      <c r="GT137" s="962"/>
      <c r="GU137" s="962"/>
      <c r="GV137" s="962"/>
      <c r="GW137" s="962"/>
      <c r="GX137" s="962"/>
      <c r="GY137" s="962"/>
      <c r="GZ137" s="962"/>
      <c r="HA137" s="962"/>
      <c r="HB137" s="962"/>
      <c r="HC137" s="962"/>
      <c r="HD137" s="962"/>
      <c r="HE137" s="962"/>
      <c r="HF137" s="962"/>
      <c r="HG137" s="962"/>
      <c r="HH137" s="962"/>
      <c r="HI137" s="962"/>
      <c r="HJ137" s="962"/>
      <c r="HK137" s="962"/>
      <c r="HL137" s="962"/>
      <c r="HM137" s="962"/>
      <c r="HN137" s="962"/>
      <c r="HO137" s="962"/>
      <c r="HP137" s="962"/>
      <c r="HQ137" s="962"/>
      <c r="HR137" s="962"/>
      <c r="HS137" s="962"/>
      <c r="HT137" s="962"/>
      <c r="HU137" s="962"/>
      <c r="HV137" s="962"/>
      <c r="HW137" s="962"/>
      <c r="HX137" s="962"/>
      <c r="HY137" s="962"/>
      <c r="HZ137" s="962"/>
      <c r="IA137" s="962"/>
      <c r="IB137" s="962"/>
      <c r="IC137" s="962"/>
      <c r="ID137" s="962"/>
      <c r="IE137" s="962"/>
      <c r="IF137" s="962"/>
      <c r="IG137" s="962"/>
      <c r="IH137" s="962"/>
      <c r="II137" s="962"/>
      <c r="IJ137" s="962"/>
      <c r="IK137" s="962"/>
      <c r="IL137" s="962"/>
      <c r="IM137" s="962"/>
      <c r="IN137" s="962"/>
      <c r="IO137" s="962"/>
      <c r="IP137" s="962"/>
      <c r="IQ137" s="962"/>
      <c r="IR137" s="962"/>
      <c r="IS137" s="962"/>
      <c r="IT137" s="962"/>
      <c r="IU137" s="962"/>
      <c r="IV137" s="962"/>
    </row>
    <row r="138" spans="1:256" s="1041" customFormat="1" ht="15" customHeight="1">
      <c r="A138" s="958"/>
      <c r="B138" s="958"/>
      <c r="C138" s="958"/>
      <c r="D138" s="1006"/>
      <c r="E138" s="1006"/>
      <c r="F138" s="1006"/>
      <c r="G138" s="975"/>
      <c r="H138" s="975"/>
      <c r="I138" s="962"/>
      <c r="J138" s="964"/>
      <c r="K138" s="962"/>
      <c r="L138" s="962"/>
      <c r="M138" s="964"/>
      <c r="N138" s="962"/>
      <c r="O138" s="962"/>
      <c r="P138" s="962"/>
      <c r="Q138" s="962"/>
      <c r="R138" s="962"/>
      <c r="S138" s="962"/>
      <c r="T138" s="962"/>
      <c r="U138" s="962"/>
      <c r="V138" s="962"/>
      <c r="W138" s="962"/>
      <c r="X138" s="962"/>
      <c r="Y138" s="962"/>
      <c r="Z138" s="962"/>
      <c r="AA138" s="962"/>
      <c r="AB138" s="962"/>
      <c r="AC138" s="962"/>
      <c r="AD138" s="962"/>
      <c r="AE138" s="962"/>
      <c r="AF138" s="962"/>
      <c r="AG138" s="962"/>
      <c r="AH138" s="962"/>
      <c r="AI138" s="962"/>
      <c r="AJ138" s="962"/>
      <c r="AK138" s="962"/>
      <c r="AL138" s="962"/>
      <c r="AM138" s="962"/>
      <c r="AN138" s="962"/>
      <c r="AO138" s="962"/>
      <c r="AP138" s="962"/>
      <c r="AQ138" s="962"/>
      <c r="AR138" s="962"/>
      <c r="AS138" s="962"/>
      <c r="AT138" s="962"/>
      <c r="AU138" s="962"/>
      <c r="AV138" s="962"/>
      <c r="AW138" s="962"/>
      <c r="AX138" s="962"/>
      <c r="AY138" s="962"/>
      <c r="AZ138" s="962"/>
      <c r="BA138" s="962"/>
      <c r="BB138" s="962"/>
      <c r="BC138" s="962"/>
      <c r="BD138" s="962"/>
      <c r="BE138" s="962"/>
      <c r="BF138" s="962"/>
      <c r="BG138" s="962"/>
      <c r="BH138" s="962"/>
      <c r="BI138" s="962"/>
      <c r="BJ138" s="962"/>
      <c r="BK138" s="962"/>
      <c r="BL138" s="962"/>
      <c r="BM138" s="962"/>
      <c r="BN138" s="962"/>
      <c r="BO138" s="962"/>
      <c r="BP138" s="962"/>
      <c r="BQ138" s="962"/>
      <c r="BR138" s="962"/>
      <c r="BS138" s="962"/>
      <c r="BT138" s="962"/>
      <c r="BU138" s="962"/>
      <c r="BV138" s="962"/>
      <c r="BW138" s="962"/>
      <c r="BX138" s="962"/>
      <c r="BY138" s="962"/>
      <c r="BZ138" s="962"/>
      <c r="CA138" s="962"/>
      <c r="CB138" s="962"/>
      <c r="CC138" s="962"/>
      <c r="CD138" s="962"/>
      <c r="CE138" s="962"/>
      <c r="CF138" s="962"/>
      <c r="CG138" s="962"/>
      <c r="CH138" s="962"/>
      <c r="CI138" s="962"/>
      <c r="CJ138" s="962"/>
      <c r="CK138" s="962"/>
      <c r="CL138" s="962"/>
      <c r="CM138" s="962"/>
      <c r="CN138" s="962"/>
      <c r="CO138" s="962"/>
      <c r="CP138" s="962"/>
      <c r="CQ138" s="962"/>
      <c r="CR138" s="962"/>
      <c r="CS138" s="962"/>
      <c r="CT138" s="962"/>
      <c r="CU138" s="962"/>
      <c r="CV138" s="962"/>
      <c r="CW138" s="962"/>
      <c r="CX138" s="962"/>
      <c r="CY138" s="962"/>
      <c r="CZ138" s="962"/>
      <c r="DA138" s="962"/>
      <c r="DB138" s="962"/>
      <c r="DC138" s="962"/>
      <c r="DD138" s="962"/>
      <c r="DE138" s="962"/>
      <c r="DF138" s="962"/>
      <c r="DG138" s="962"/>
      <c r="DH138" s="962"/>
      <c r="DI138" s="962"/>
      <c r="DJ138" s="962"/>
      <c r="DK138" s="962"/>
      <c r="DL138" s="962"/>
      <c r="DM138" s="962"/>
      <c r="DN138" s="962"/>
      <c r="DO138" s="962"/>
      <c r="DP138" s="962"/>
      <c r="DQ138" s="962"/>
      <c r="DR138" s="962"/>
      <c r="DS138" s="962"/>
      <c r="DT138" s="962"/>
      <c r="DU138" s="962"/>
      <c r="DV138" s="962"/>
      <c r="DW138" s="962"/>
      <c r="DX138" s="962"/>
      <c r="DY138" s="962"/>
      <c r="DZ138" s="962"/>
      <c r="EA138" s="962"/>
      <c r="EB138" s="962"/>
      <c r="EC138" s="962"/>
      <c r="ED138" s="962"/>
      <c r="EE138" s="962"/>
      <c r="EF138" s="962"/>
      <c r="EG138" s="962"/>
      <c r="EH138" s="962"/>
      <c r="EI138" s="962"/>
      <c r="EJ138" s="962"/>
      <c r="EK138" s="962"/>
      <c r="EL138" s="962"/>
      <c r="EM138" s="962"/>
      <c r="EN138" s="962"/>
      <c r="EO138" s="962"/>
      <c r="EP138" s="962"/>
      <c r="EQ138" s="962"/>
      <c r="ER138" s="962"/>
      <c r="ES138" s="962"/>
      <c r="ET138" s="962"/>
      <c r="EU138" s="962"/>
      <c r="EV138" s="962"/>
      <c r="EW138" s="962"/>
      <c r="EX138" s="962"/>
      <c r="EY138" s="962"/>
      <c r="EZ138" s="962"/>
      <c r="FA138" s="962"/>
      <c r="FB138" s="962"/>
      <c r="FC138" s="962"/>
      <c r="FD138" s="962"/>
      <c r="FE138" s="962"/>
      <c r="FF138" s="962"/>
      <c r="FG138" s="962"/>
      <c r="FH138" s="962"/>
      <c r="FI138" s="962"/>
      <c r="FJ138" s="962"/>
      <c r="FK138" s="962"/>
      <c r="FL138" s="962"/>
      <c r="FM138" s="962"/>
      <c r="FN138" s="962"/>
      <c r="FO138" s="962"/>
      <c r="FP138" s="962"/>
      <c r="FQ138" s="962"/>
      <c r="FR138" s="962"/>
      <c r="FS138" s="962"/>
      <c r="FT138" s="962"/>
      <c r="FU138" s="962"/>
      <c r="FV138" s="962"/>
      <c r="FW138" s="962"/>
      <c r="FX138" s="962"/>
      <c r="FY138" s="962"/>
      <c r="FZ138" s="962"/>
      <c r="GA138" s="962"/>
      <c r="GB138" s="962"/>
      <c r="GC138" s="962"/>
      <c r="GD138" s="962"/>
      <c r="GE138" s="962"/>
      <c r="GF138" s="962"/>
      <c r="GG138" s="962"/>
      <c r="GH138" s="962"/>
      <c r="GI138" s="962"/>
      <c r="GJ138" s="962"/>
      <c r="GK138" s="962"/>
      <c r="GL138" s="962"/>
      <c r="GM138" s="962"/>
      <c r="GN138" s="962"/>
      <c r="GO138" s="962"/>
      <c r="GP138" s="962"/>
      <c r="GQ138" s="962"/>
      <c r="GR138" s="962"/>
      <c r="GS138" s="962"/>
      <c r="GT138" s="962"/>
      <c r="GU138" s="962"/>
      <c r="GV138" s="962"/>
      <c r="GW138" s="962"/>
      <c r="GX138" s="962"/>
      <c r="GY138" s="962"/>
      <c r="GZ138" s="962"/>
      <c r="HA138" s="962"/>
      <c r="HB138" s="962"/>
      <c r="HC138" s="962"/>
      <c r="HD138" s="962"/>
      <c r="HE138" s="962"/>
      <c r="HF138" s="962"/>
      <c r="HG138" s="962"/>
      <c r="HH138" s="962"/>
      <c r="HI138" s="962"/>
      <c r="HJ138" s="962"/>
      <c r="HK138" s="962"/>
      <c r="HL138" s="962"/>
      <c r="HM138" s="962"/>
      <c r="HN138" s="962"/>
      <c r="HO138" s="962"/>
      <c r="HP138" s="962"/>
      <c r="HQ138" s="962"/>
      <c r="HR138" s="962"/>
      <c r="HS138" s="962"/>
      <c r="HT138" s="962"/>
      <c r="HU138" s="962"/>
      <c r="HV138" s="962"/>
      <c r="HW138" s="962"/>
      <c r="HX138" s="962"/>
      <c r="HY138" s="962"/>
      <c r="HZ138" s="962"/>
      <c r="IA138" s="962"/>
      <c r="IB138" s="962"/>
      <c r="IC138" s="962"/>
      <c r="ID138" s="962"/>
      <c r="IE138" s="962"/>
      <c r="IF138" s="962"/>
      <c r="IG138" s="962"/>
      <c r="IH138" s="962"/>
      <c r="II138" s="962"/>
      <c r="IJ138" s="962"/>
      <c r="IK138" s="962"/>
      <c r="IL138" s="962"/>
      <c r="IM138" s="962"/>
      <c r="IN138" s="962"/>
      <c r="IO138" s="962"/>
      <c r="IP138" s="962"/>
      <c r="IQ138" s="962"/>
      <c r="IR138" s="962"/>
      <c r="IS138" s="962"/>
      <c r="IT138" s="962"/>
      <c r="IU138" s="962"/>
      <c r="IV138" s="962"/>
    </row>
    <row r="139" spans="1:256" s="1041" customFormat="1" ht="15" customHeight="1">
      <c r="A139" s="958"/>
      <c r="B139" s="958"/>
      <c r="C139" s="958"/>
      <c r="D139" s="1006"/>
      <c r="E139" s="1006"/>
      <c r="F139" s="1006"/>
      <c r="G139" s="975"/>
      <c r="H139" s="975"/>
      <c r="I139" s="962"/>
      <c r="J139" s="964"/>
      <c r="K139" s="962"/>
      <c r="L139" s="962"/>
      <c r="M139" s="964"/>
      <c r="N139" s="962"/>
      <c r="O139" s="962"/>
      <c r="P139" s="962"/>
      <c r="Q139" s="962"/>
      <c r="R139" s="962"/>
      <c r="S139" s="962"/>
      <c r="T139" s="962"/>
      <c r="U139" s="962"/>
      <c r="V139" s="962"/>
      <c r="W139" s="962"/>
      <c r="X139" s="962"/>
      <c r="Y139" s="962"/>
      <c r="Z139" s="962"/>
      <c r="AA139" s="962"/>
      <c r="AB139" s="962"/>
      <c r="AC139" s="962"/>
      <c r="AD139" s="962"/>
      <c r="AE139" s="962"/>
      <c r="AF139" s="962"/>
      <c r="AG139" s="962"/>
      <c r="AH139" s="962"/>
      <c r="AI139" s="962"/>
      <c r="AJ139" s="962"/>
      <c r="AK139" s="962"/>
      <c r="AL139" s="962"/>
      <c r="AM139" s="962"/>
      <c r="AN139" s="962"/>
      <c r="AO139" s="962"/>
      <c r="AP139" s="962"/>
      <c r="AQ139" s="962"/>
      <c r="AR139" s="962"/>
      <c r="AS139" s="962"/>
      <c r="AT139" s="962"/>
      <c r="AU139" s="962"/>
      <c r="AV139" s="962"/>
      <c r="AW139" s="962"/>
      <c r="AX139" s="962"/>
      <c r="AY139" s="962"/>
      <c r="AZ139" s="962"/>
      <c r="BA139" s="962"/>
      <c r="BB139" s="962"/>
      <c r="BC139" s="962"/>
      <c r="BD139" s="962"/>
      <c r="BE139" s="962"/>
      <c r="BF139" s="962"/>
      <c r="BG139" s="962"/>
      <c r="BH139" s="962"/>
      <c r="BI139" s="962"/>
      <c r="BJ139" s="962"/>
      <c r="BK139" s="962"/>
      <c r="BL139" s="962"/>
      <c r="BM139" s="962"/>
      <c r="BN139" s="962"/>
      <c r="BO139" s="962"/>
      <c r="BP139" s="962"/>
      <c r="BQ139" s="962"/>
      <c r="BR139" s="962"/>
      <c r="BS139" s="962"/>
      <c r="BT139" s="962"/>
      <c r="BU139" s="962"/>
      <c r="BV139" s="962"/>
      <c r="BW139" s="962"/>
      <c r="BX139" s="962"/>
      <c r="BY139" s="962"/>
      <c r="BZ139" s="962"/>
      <c r="CA139" s="962"/>
      <c r="CB139" s="962"/>
      <c r="CC139" s="962"/>
      <c r="CD139" s="962"/>
      <c r="CE139" s="962"/>
      <c r="CF139" s="962"/>
      <c r="CG139" s="962"/>
      <c r="CH139" s="962"/>
      <c r="CI139" s="962"/>
      <c r="CJ139" s="962"/>
      <c r="CK139" s="962"/>
      <c r="CL139" s="962"/>
      <c r="CM139" s="962"/>
      <c r="CN139" s="962"/>
      <c r="CO139" s="962"/>
      <c r="CP139" s="962"/>
      <c r="CQ139" s="962"/>
      <c r="CR139" s="962"/>
      <c r="CS139" s="962"/>
      <c r="CT139" s="962"/>
      <c r="CU139" s="962"/>
      <c r="CV139" s="962"/>
      <c r="CW139" s="962"/>
      <c r="CX139" s="962"/>
      <c r="CY139" s="962"/>
      <c r="CZ139" s="962"/>
      <c r="DA139" s="962"/>
      <c r="DB139" s="962"/>
      <c r="DC139" s="962"/>
      <c r="DD139" s="962"/>
      <c r="DE139" s="962"/>
      <c r="DF139" s="962"/>
      <c r="DG139" s="962"/>
      <c r="DH139" s="962"/>
      <c r="DI139" s="962"/>
      <c r="DJ139" s="962"/>
      <c r="DK139" s="962"/>
      <c r="DL139" s="962"/>
      <c r="DM139" s="962"/>
      <c r="DN139" s="962"/>
      <c r="DO139" s="962"/>
      <c r="DP139" s="962"/>
      <c r="DQ139" s="962"/>
      <c r="DR139" s="962"/>
      <c r="DS139" s="962"/>
      <c r="DT139" s="962"/>
      <c r="DU139" s="962"/>
      <c r="DV139" s="962"/>
      <c r="DW139" s="962"/>
      <c r="DX139" s="962"/>
      <c r="DY139" s="962"/>
      <c r="DZ139" s="962"/>
      <c r="EA139" s="962"/>
      <c r="EB139" s="962"/>
      <c r="EC139" s="962"/>
      <c r="ED139" s="962"/>
      <c r="EE139" s="962"/>
      <c r="EF139" s="962"/>
      <c r="EG139" s="962"/>
      <c r="EH139" s="962"/>
      <c r="EI139" s="962"/>
      <c r="EJ139" s="962"/>
      <c r="EK139" s="962"/>
      <c r="EL139" s="962"/>
      <c r="EM139" s="962"/>
      <c r="EN139" s="962"/>
      <c r="EO139" s="962"/>
      <c r="EP139" s="962"/>
      <c r="EQ139" s="962"/>
      <c r="ER139" s="962"/>
      <c r="ES139" s="962"/>
      <c r="ET139" s="962"/>
      <c r="EU139" s="962"/>
      <c r="EV139" s="962"/>
      <c r="EW139" s="962"/>
      <c r="EX139" s="962"/>
      <c r="EY139" s="962"/>
      <c r="EZ139" s="962"/>
      <c r="FA139" s="962"/>
      <c r="FB139" s="962"/>
      <c r="FC139" s="962"/>
      <c r="FD139" s="962"/>
      <c r="FE139" s="962"/>
      <c r="FF139" s="962"/>
      <c r="FG139" s="962"/>
      <c r="FH139" s="962"/>
      <c r="FI139" s="962"/>
      <c r="FJ139" s="962"/>
      <c r="FK139" s="962"/>
      <c r="FL139" s="962"/>
      <c r="FM139" s="962"/>
      <c r="FN139" s="962"/>
      <c r="FO139" s="962"/>
      <c r="FP139" s="962"/>
      <c r="FQ139" s="962"/>
      <c r="FR139" s="962"/>
      <c r="FS139" s="962"/>
      <c r="FT139" s="962"/>
      <c r="FU139" s="962"/>
      <c r="FV139" s="962"/>
      <c r="FW139" s="962"/>
      <c r="FX139" s="962"/>
      <c r="FY139" s="962"/>
      <c r="FZ139" s="962"/>
      <c r="GA139" s="962"/>
      <c r="GB139" s="962"/>
      <c r="GC139" s="962"/>
      <c r="GD139" s="962"/>
      <c r="GE139" s="962"/>
      <c r="GF139" s="962"/>
      <c r="GG139" s="962"/>
      <c r="GH139" s="962"/>
      <c r="GI139" s="962"/>
      <c r="GJ139" s="962"/>
      <c r="GK139" s="962"/>
      <c r="GL139" s="962"/>
      <c r="GM139" s="962"/>
      <c r="GN139" s="962"/>
      <c r="GO139" s="962"/>
      <c r="GP139" s="962"/>
      <c r="GQ139" s="962"/>
      <c r="GR139" s="962"/>
      <c r="GS139" s="962"/>
      <c r="GT139" s="962"/>
      <c r="GU139" s="962"/>
      <c r="GV139" s="962"/>
      <c r="GW139" s="962"/>
      <c r="GX139" s="962"/>
      <c r="GY139" s="962"/>
      <c r="GZ139" s="962"/>
      <c r="HA139" s="962"/>
      <c r="HB139" s="962"/>
      <c r="HC139" s="962"/>
      <c r="HD139" s="962"/>
      <c r="HE139" s="962"/>
      <c r="HF139" s="962"/>
      <c r="HG139" s="962"/>
      <c r="HH139" s="962"/>
      <c r="HI139" s="962"/>
      <c r="HJ139" s="962"/>
      <c r="HK139" s="962"/>
      <c r="HL139" s="962"/>
      <c r="HM139" s="962"/>
      <c r="HN139" s="962"/>
      <c r="HO139" s="962"/>
      <c r="HP139" s="962"/>
      <c r="HQ139" s="962"/>
      <c r="HR139" s="962"/>
      <c r="HS139" s="962"/>
      <c r="HT139" s="962"/>
      <c r="HU139" s="962"/>
      <c r="HV139" s="962"/>
      <c r="HW139" s="962"/>
      <c r="HX139" s="962"/>
      <c r="HY139" s="962"/>
      <c r="HZ139" s="962"/>
      <c r="IA139" s="962"/>
      <c r="IB139" s="962"/>
      <c r="IC139" s="962"/>
      <c r="ID139" s="962"/>
      <c r="IE139" s="962"/>
      <c r="IF139" s="962"/>
      <c r="IG139" s="962"/>
      <c r="IH139" s="962"/>
      <c r="II139" s="962"/>
      <c r="IJ139" s="962"/>
      <c r="IK139" s="962"/>
      <c r="IL139" s="962"/>
      <c r="IM139" s="962"/>
      <c r="IN139" s="962"/>
      <c r="IO139" s="962"/>
      <c r="IP139" s="962"/>
      <c r="IQ139" s="962"/>
      <c r="IR139" s="962"/>
      <c r="IS139" s="962"/>
      <c r="IT139" s="962"/>
      <c r="IU139" s="962"/>
      <c r="IV139" s="962"/>
    </row>
    <row r="140" spans="1:256" s="1041" customFormat="1" ht="15" customHeight="1">
      <c r="A140" s="958"/>
      <c r="B140" s="958"/>
      <c r="C140" s="958"/>
      <c r="D140" s="1006"/>
      <c r="E140" s="1006"/>
      <c r="F140" s="1006"/>
      <c r="G140" s="975"/>
      <c r="H140" s="975"/>
      <c r="I140" s="962"/>
      <c r="J140" s="964"/>
      <c r="K140" s="962"/>
      <c r="L140" s="962"/>
      <c r="M140" s="964"/>
      <c r="N140" s="962"/>
      <c r="O140" s="962"/>
      <c r="P140" s="962"/>
      <c r="Q140" s="962"/>
      <c r="R140" s="962"/>
      <c r="S140" s="962"/>
      <c r="T140" s="962"/>
      <c r="U140" s="962"/>
      <c r="V140" s="962"/>
      <c r="W140" s="962"/>
      <c r="X140" s="962"/>
      <c r="Y140" s="962"/>
      <c r="Z140" s="962"/>
      <c r="AA140" s="962"/>
      <c r="AB140" s="962"/>
      <c r="AC140" s="962"/>
      <c r="AD140" s="962"/>
      <c r="AE140" s="962"/>
      <c r="AF140" s="962"/>
      <c r="AG140" s="962"/>
      <c r="AH140" s="962"/>
      <c r="AI140" s="962"/>
      <c r="AJ140" s="962"/>
      <c r="AK140" s="962"/>
      <c r="AL140" s="962"/>
      <c r="AM140" s="962"/>
      <c r="AN140" s="962"/>
      <c r="AO140" s="962"/>
      <c r="AP140" s="962"/>
      <c r="AQ140" s="962"/>
      <c r="AR140" s="962"/>
      <c r="AS140" s="962"/>
      <c r="AT140" s="962"/>
      <c r="AU140" s="962"/>
      <c r="AV140" s="962"/>
      <c r="AW140" s="962"/>
      <c r="AX140" s="962"/>
      <c r="AY140" s="962"/>
      <c r="AZ140" s="962"/>
      <c r="BA140" s="962"/>
      <c r="BB140" s="962"/>
      <c r="BC140" s="962"/>
      <c r="BD140" s="962"/>
      <c r="BE140" s="962"/>
      <c r="BF140" s="962"/>
      <c r="BG140" s="962"/>
      <c r="BH140" s="962"/>
      <c r="BI140" s="962"/>
      <c r="BJ140" s="962"/>
      <c r="BK140" s="962"/>
      <c r="BL140" s="962"/>
      <c r="BM140" s="962"/>
      <c r="BN140" s="962"/>
      <c r="BO140" s="962"/>
      <c r="BP140" s="962"/>
      <c r="BQ140" s="962"/>
      <c r="BR140" s="962"/>
      <c r="BS140" s="962"/>
      <c r="BT140" s="962"/>
      <c r="BU140" s="962"/>
      <c r="BV140" s="962"/>
      <c r="BW140" s="962"/>
      <c r="BX140" s="962"/>
      <c r="BY140" s="962"/>
      <c r="BZ140" s="962"/>
      <c r="CA140" s="962"/>
      <c r="CB140" s="962"/>
      <c r="CC140" s="962"/>
      <c r="CD140" s="962"/>
      <c r="CE140" s="962"/>
      <c r="CF140" s="962"/>
      <c r="CG140" s="962"/>
      <c r="CH140" s="962"/>
      <c r="CI140" s="962"/>
      <c r="CJ140" s="962"/>
      <c r="CK140" s="962"/>
      <c r="CL140" s="962"/>
      <c r="CM140" s="962"/>
      <c r="CN140" s="962"/>
      <c r="CO140" s="962"/>
      <c r="CP140" s="962"/>
      <c r="CQ140" s="962"/>
      <c r="CR140" s="962"/>
      <c r="CS140" s="962"/>
      <c r="CT140" s="962"/>
      <c r="CU140" s="962"/>
      <c r="CV140" s="962"/>
      <c r="CW140" s="962"/>
      <c r="CX140" s="962"/>
      <c r="CY140" s="962"/>
      <c r="CZ140" s="962"/>
      <c r="DA140" s="962"/>
      <c r="DB140" s="962"/>
      <c r="DC140" s="962"/>
      <c r="DD140" s="962"/>
      <c r="DE140" s="962"/>
      <c r="DF140" s="962"/>
      <c r="DG140" s="962"/>
      <c r="DH140" s="962"/>
      <c r="DI140" s="962"/>
      <c r="DJ140" s="962"/>
      <c r="DK140" s="962"/>
      <c r="DL140" s="962"/>
      <c r="DM140" s="962"/>
      <c r="DN140" s="962"/>
      <c r="DO140" s="962"/>
      <c r="DP140" s="962"/>
      <c r="DQ140" s="962"/>
      <c r="DR140" s="962"/>
      <c r="DS140" s="962"/>
      <c r="DT140" s="962"/>
      <c r="DU140" s="962"/>
      <c r="DV140" s="962"/>
      <c r="DW140" s="962"/>
      <c r="DX140" s="962"/>
      <c r="DY140" s="962"/>
      <c r="DZ140" s="962"/>
      <c r="EA140" s="962"/>
      <c r="EB140" s="962"/>
      <c r="EC140" s="962"/>
      <c r="ED140" s="962"/>
      <c r="EE140" s="962"/>
      <c r="EF140" s="962"/>
      <c r="EG140" s="962"/>
      <c r="EH140" s="962"/>
      <c r="EI140" s="962"/>
      <c r="EJ140" s="962"/>
      <c r="EK140" s="962"/>
      <c r="EL140" s="962"/>
      <c r="EM140" s="962"/>
      <c r="EN140" s="962"/>
      <c r="EO140" s="962"/>
      <c r="EP140" s="962"/>
      <c r="EQ140" s="962"/>
      <c r="ER140" s="962"/>
      <c r="ES140" s="962"/>
      <c r="ET140" s="962"/>
      <c r="EU140" s="962"/>
      <c r="EV140" s="962"/>
      <c r="EW140" s="962"/>
      <c r="EX140" s="962"/>
      <c r="EY140" s="962"/>
      <c r="EZ140" s="962"/>
      <c r="FA140" s="962"/>
      <c r="FB140" s="962"/>
      <c r="FC140" s="962"/>
      <c r="FD140" s="962"/>
      <c r="FE140" s="962"/>
      <c r="FF140" s="962"/>
      <c r="FG140" s="962"/>
      <c r="FH140" s="962"/>
      <c r="FI140" s="962"/>
      <c r="FJ140" s="962"/>
      <c r="FK140" s="962"/>
      <c r="FL140" s="962"/>
      <c r="FM140" s="962"/>
      <c r="FN140" s="962"/>
      <c r="FO140" s="962"/>
      <c r="FP140" s="962"/>
      <c r="FQ140" s="962"/>
      <c r="FR140" s="962"/>
      <c r="FS140" s="962"/>
      <c r="FT140" s="962"/>
      <c r="FU140" s="962"/>
      <c r="FV140" s="962"/>
      <c r="FW140" s="962"/>
      <c r="FX140" s="962"/>
      <c r="FY140" s="962"/>
      <c r="FZ140" s="962"/>
      <c r="GA140" s="962"/>
      <c r="GB140" s="962"/>
      <c r="GC140" s="962"/>
      <c r="GD140" s="962"/>
      <c r="GE140" s="962"/>
      <c r="GF140" s="962"/>
      <c r="GG140" s="962"/>
      <c r="GH140" s="962"/>
      <c r="GI140" s="962"/>
      <c r="GJ140" s="962"/>
      <c r="GK140" s="962"/>
      <c r="GL140" s="962"/>
      <c r="GM140" s="962"/>
      <c r="GN140" s="962"/>
      <c r="GO140" s="962"/>
      <c r="GP140" s="962"/>
      <c r="GQ140" s="962"/>
      <c r="GR140" s="962"/>
      <c r="GS140" s="962"/>
      <c r="GT140" s="962"/>
      <c r="GU140" s="962"/>
      <c r="GV140" s="962"/>
      <c r="GW140" s="962"/>
      <c r="GX140" s="962"/>
      <c r="GY140" s="962"/>
      <c r="GZ140" s="962"/>
      <c r="HA140" s="962"/>
      <c r="HB140" s="962"/>
      <c r="HC140" s="962"/>
      <c r="HD140" s="962"/>
      <c r="HE140" s="962"/>
      <c r="HF140" s="962"/>
      <c r="HG140" s="962"/>
      <c r="HH140" s="962"/>
      <c r="HI140" s="962"/>
      <c r="HJ140" s="962"/>
      <c r="HK140" s="962"/>
      <c r="HL140" s="962"/>
      <c r="HM140" s="962"/>
      <c r="HN140" s="962"/>
      <c r="HO140" s="962"/>
      <c r="HP140" s="962"/>
      <c r="HQ140" s="962"/>
      <c r="HR140" s="962"/>
      <c r="HS140" s="962"/>
      <c r="HT140" s="962"/>
      <c r="HU140" s="962"/>
      <c r="HV140" s="962"/>
      <c r="HW140" s="962"/>
      <c r="HX140" s="962"/>
      <c r="HY140" s="962"/>
      <c r="HZ140" s="962"/>
      <c r="IA140" s="962"/>
      <c r="IB140" s="962"/>
      <c r="IC140" s="962"/>
      <c r="ID140" s="962"/>
      <c r="IE140" s="962"/>
      <c r="IF140" s="962"/>
      <c r="IG140" s="962"/>
      <c r="IH140" s="962"/>
      <c r="II140" s="962"/>
      <c r="IJ140" s="962"/>
      <c r="IK140" s="962"/>
      <c r="IL140" s="962"/>
      <c r="IM140" s="962"/>
      <c r="IN140" s="962"/>
      <c r="IO140" s="962"/>
      <c r="IP140" s="962"/>
      <c r="IQ140" s="962"/>
      <c r="IR140" s="962"/>
      <c r="IS140" s="962"/>
      <c r="IT140" s="962"/>
      <c r="IU140" s="962"/>
      <c r="IV140" s="962"/>
    </row>
    <row r="141" spans="1:256" s="1041" customFormat="1" ht="15" customHeight="1">
      <c r="A141" s="958"/>
      <c r="B141" s="958"/>
      <c r="C141" s="958"/>
      <c r="D141" s="1006"/>
      <c r="E141" s="1006"/>
      <c r="F141" s="1006"/>
      <c r="G141" s="975"/>
      <c r="H141" s="975"/>
      <c r="I141" s="962"/>
      <c r="J141" s="964"/>
      <c r="K141" s="962"/>
      <c r="L141" s="962"/>
      <c r="M141" s="964"/>
      <c r="N141" s="962"/>
      <c r="O141" s="962"/>
      <c r="P141" s="962"/>
      <c r="Q141" s="962"/>
      <c r="R141" s="962"/>
      <c r="S141" s="962"/>
      <c r="T141" s="962"/>
      <c r="U141" s="962"/>
      <c r="V141" s="962"/>
      <c r="W141" s="962"/>
      <c r="X141" s="962"/>
      <c r="Y141" s="962"/>
      <c r="Z141" s="962"/>
      <c r="AA141" s="962"/>
      <c r="AB141" s="962"/>
      <c r="AC141" s="962"/>
      <c r="AD141" s="962"/>
      <c r="AE141" s="962"/>
      <c r="AF141" s="962"/>
      <c r="AG141" s="962"/>
      <c r="AH141" s="962"/>
      <c r="AI141" s="962"/>
      <c r="AJ141" s="962"/>
      <c r="AK141" s="962"/>
      <c r="AL141" s="962"/>
      <c r="AM141" s="962"/>
      <c r="AN141" s="962"/>
      <c r="AO141" s="962"/>
      <c r="AP141" s="962"/>
      <c r="AQ141" s="962"/>
      <c r="AR141" s="962"/>
      <c r="AS141" s="962"/>
      <c r="AT141" s="962"/>
      <c r="AU141" s="962"/>
      <c r="AV141" s="962"/>
      <c r="AW141" s="962"/>
      <c r="AX141" s="962"/>
      <c r="AY141" s="962"/>
      <c r="AZ141" s="962"/>
      <c r="BA141" s="962"/>
      <c r="BB141" s="962"/>
      <c r="BC141" s="962"/>
      <c r="BD141" s="962"/>
      <c r="BE141" s="962"/>
      <c r="BF141" s="962"/>
      <c r="BG141" s="962"/>
      <c r="BH141" s="962"/>
      <c r="BI141" s="962"/>
      <c r="BJ141" s="962"/>
      <c r="BK141" s="962"/>
      <c r="BL141" s="962"/>
      <c r="BM141" s="962"/>
      <c r="BN141" s="962"/>
      <c r="BO141" s="962"/>
      <c r="BP141" s="962"/>
      <c r="BQ141" s="962"/>
      <c r="BR141" s="962"/>
      <c r="BS141" s="962"/>
      <c r="BT141" s="962"/>
      <c r="BU141" s="962"/>
      <c r="BV141" s="962"/>
      <c r="BW141" s="962"/>
      <c r="BX141" s="962"/>
      <c r="BY141" s="962"/>
      <c r="BZ141" s="962"/>
      <c r="CA141" s="962"/>
      <c r="CB141" s="962"/>
      <c r="CC141" s="962"/>
      <c r="CD141" s="962"/>
      <c r="CE141" s="962"/>
      <c r="CF141" s="962"/>
      <c r="CG141" s="962"/>
      <c r="CH141" s="962"/>
      <c r="CI141" s="962"/>
      <c r="CJ141" s="962"/>
      <c r="CK141" s="962"/>
      <c r="CL141" s="962"/>
      <c r="CM141" s="962"/>
      <c r="CN141" s="962"/>
      <c r="CO141" s="962"/>
      <c r="CP141" s="962"/>
      <c r="CQ141" s="962"/>
      <c r="CR141" s="962"/>
      <c r="CS141" s="962"/>
      <c r="CT141" s="962"/>
      <c r="CU141" s="962"/>
      <c r="CV141" s="962"/>
      <c r="CW141" s="962"/>
      <c r="CX141" s="962"/>
      <c r="CY141" s="962"/>
      <c r="CZ141" s="962"/>
      <c r="DA141" s="962"/>
      <c r="DB141" s="962"/>
      <c r="DC141" s="962"/>
      <c r="DD141" s="962"/>
      <c r="DE141" s="962"/>
      <c r="DF141" s="962"/>
      <c r="DG141" s="962"/>
      <c r="DH141" s="962"/>
      <c r="DI141" s="962"/>
      <c r="DJ141" s="962"/>
      <c r="DK141" s="962"/>
      <c r="DL141" s="962"/>
      <c r="DM141" s="962"/>
      <c r="DN141" s="962"/>
      <c r="DO141" s="962"/>
      <c r="DP141" s="962"/>
      <c r="DQ141" s="962"/>
      <c r="DR141" s="962"/>
      <c r="DS141" s="962"/>
      <c r="DT141" s="962"/>
      <c r="DU141" s="962"/>
      <c r="DV141" s="962"/>
      <c r="DW141" s="962"/>
      <c r="DX141" s="962"/>
      <c r="DY141" s="962"/>
      <c r="DZ141" s="962"/>
      <c r="EA141" s="962"/>
      <c r="EB141" s="962"/>
      <c r="EC141" s="962"/>
      <c r="ED141" s="962"/>
      <c r="EE141" s="962"/>
      <c r="EF141" s="962"/>
      <c r="EG141" s="962"/>
      <c r="EH141" s="962"/>
      <c r="EI141" s="962"/>
      <c r="EJ141" s="962"/>
      <c r="EK141" s="962"/>
      <c r="EL141" s="962"/>
      <c r="EM141" s="962"/>
      <c r="EN141" s="962"/>
      <c r="EO141" s="962"/>
      <c r="EP141" s="962"/>
      <c r="EQ141" s="962"/>
      <c r="ER141" s="962"/>
      <c r="ES141" s="962"/>
      <c r="ET141" s="962"/>
      <c r="EU141" s="962"/>
      <c r="EV141" s="962"/>
      <c r="EW141" s="962"/>
      <c r="EX141" s="962"/>
      <c r="EY141" s="962"/>
      <c r="EZ141" s="962"/>
      <c r="FA141" s="962"/>
      <c r="FB141" s="962"/>
      <c r="FC141" s="962"/>
      <c r="FD141" s="962"/>
      <c r="FE141" s="962"/>
      <c r="FF141" s="962"/>
      <c r="FG141" s="962"/>
      <c r="FH141" s="962"/>
      <c r="FI141" s="962"/>
      <c r="FJ141" s="962"/>
      <c r="FK141" s="962"/>
      <c r="FL141" s="962"/>
      <c r="FM141" s="962"/>
      <c r="FN141" s="962"/>
      <c r="FO141" s="962"/>
      <c r="FP141" s="962"/>
      <c r="FQ141" s="962"/>
      <c r="FR141" s="962"/>
      <c r="FS141" s="962"/>
      <c r="FT141" s="962"/>
      <c r="FU141" s="962"/>
      <c r="FV141" s="962"/>
      <c r="FW141" s="962"/>
      <c r="FX141" s="962"/>
      <c r="FY141" s="962"/>
      <c r="FZ141" s="962"/>
      <c r="GA141" s="962"/>
      <c r="GB141" s="962"/>
      <c r="GC141" s="962"/>
      <c r="GD141" s="962"/>
      <c r="GE141" s="962"/>
      <c r="GF141" s="962"/>
      <c r="GG141" s="962"/>
      <c r="GH141" s="962"/>
      <c r="GI141" s="962"/>
      <c r="GJ141" s="962"/>
      <c r="GK141" s="962"/>
      <c r="GL141" s="962"/>
      <c r="GM141" s="962"/>
      <c r="GN141" s="962"/>
      <c r="GO141" s="962"/>
      <c r="GP141" s="962"/>
      <c r="GQ141" s="962"/>
      <c r="GR141" s="962"/>
      <c r="GS141" s="962"/>
      <c r="GT141" s="962"/>
      <c r="GU141" s="962"/>
      <c r="GV141" s="962"/>
      <c r="GW141" s="962"/>
      <c r="GX141" s="962"/>
      <c r="GY141" s="962"/>
      <c r="GZ141" s="962"/>
      <c r="HA141" s="962"/>
      <c r="HB141" s="962"/>
      <c r="HC141" s="962"/>
      <c r="HD141" s="962"/>
      <c r="HE141" s="962"/>
      <c r="HF141" s="962"/>
      <c r="HG141" s="962"/>
      <c r="HH141" s="962"/>
      <c r="HI141" s="962"/>
      <c r="HJ141" s="962"/>
      <c r="HK141" s="962"/>
      <c r="HL141" s="962"/>
      <c r="HM141" s="962"/>
      <c r="HN141" s="962"/>
      <c r="HO141" s="962"/>
      <c r="HP141" s="962"/>
      <c r="HQ141" s="962"/>
      <c r="HR141" s="962"/>
      <c r="HS141" s="962"/>
      <c r="HT141" s="962"/>
      <c r="HU141" s="962"/>
      <c r="HV141" s="962"/>
      <c r="HW141" s="962"/>
      <c r="HX141" s="962"/>
      <c r="HY141" s="962"/>
      <c r="HZ141" s="962"/>
      <c r="IA141" s="962"/>
      <c r="IB141" s="962"/>
      <c r="IC141" s="962"/>
      <c r="ID141" s="962"/>
      <c r="IE141" s="962"/>
      <c r="IF141" s="962"/>
      <c r="IG141" s="962"/>
      <c r="IH141" s="962"/>
      <c r="II141" s="962"/>
      <c r="IJ141" s="962"/>
      <c r="IK141" s="962"/>
      <c r="IL141" s="962"/>
      <c r="IM141" s="962"/>
      <c r="IN141" s="962"/>
      <c r="IO141" s="962"/>
      <c r="IP141" s="962"/>
      <c r="IQ141" s="962"/>
      <c r="IR141" s="962"/>
      <c r="IS141" s="962"/>
      <c r="IT141" s="962"/>
      <c r="IU141" s="962"/>
      <c r="IV141" s="962"/>
    </row>
    <row r="142" spans="1:256" s="1041" customFormat="1" ht="15" customHeight="1">
      <c r="A142" s="958"/>
      <c r="B142" s="958"/>
      <c r="C142" s="958"/>
      <c r="D142" s="1006"/>
      <c r="E142" s="1006"/>
      <c r="F142" s="1006"/>
      <c r="G142" s="975"/>
      <c r="H142" s="975"/>
      <c r="I142" s="962"/>
      <c r="J142" s="964"/>
      <c r="K142" s="962"/>
      <c r="L142" s="962"/>
      <c r="M142" s="964"/>
      <c r="N142" s="962"/>
      <c r="O142" s="962"/>
      <c r="P142" s="962"/>
      <c r="Q142" s="962"/>
      <c r="R142" s="962"/>
      <c r="S142" s="962"/>
      <c r="T142" s="962"/>
      <c r="U142" s="962"/>
      <c r="V142" s="962"/>
      <c r="W142" s="962"/>
      <c r="X142" s="962"/>
      <c r="Y142" s="962"/>
      <c r="Z142" s="962"/>
      <c r="AA142" s="962"/>
      <c r="AB142" s="962"/>
      <c r="AC142" s="962"/>
      <c r="AD142" s="962"/>
      <c r="AE142" s="962"/>
      <c r="AF142" s="962"/>
      <c r="AG142" s="962"/>
      <c r="AH142" s="962"/>
      <c r="AI142" s="962"/>
      <c r="AJ142" s="962"/>
      <c r="AK142" s="962"/>
      <c r="AL142" s="962"/>
      <c r="AM142" s="962"/>
      <c r="AN142" s="962"/>
      <c r="AO142" s="962"/>
      <c r="AP142" s="962"/>
      <c r="AQ142" s="962"/>
      <c r="AR142" s="962"/>
      <c r="AS142" s="962"/>
      <c r="AT142" s="962"/>
      <c r="AU142" s="962"/>
      <c r="AV142" s="962"/>
      <c r="AW142" s="962"/>
      <c r="AX142" s="962"/>
      <c r="AY142" s="962"/>
      <c r="AZ142" s="962"/>
      <c r="BA142" s="962"/>
      <c r="BB142" s="962"/>
      <c r="BC142" s="962"/>
      <c r="BD142" s="962"/>
      <c r="BE142" s="962"/>
      <c r="BF142" s="962"/>
      <c r="BG142" s="962"/>
      <c r="BH142" s="962"/>
      <c r="BI142" s="962"/>
      <c r="BJ142" s="962"/>
      <c r="BK142" s="962"/>
      <c r="BL142" s="962"/>
      <c r="BM142" s="962"/>
      <c r="BN142" s="962"/>
      <c r="BO142" s="962"/>
      <c r="BP142" s="962"/>
      <c r="BQ142" s="962"/>
      <c r="BR142" s="962"/>
      <c r="BS142" s="962"/>
      <c r="BT142" s="962"/>
      <c r="BU142" s="962"/>
      <c r="BV142" s="962"/>
      <c r="BW142" s="962"/>
      <c r="BX142" s="962"/>
      <c r="BY142" s="962"/>
      <c r="BZ142" s="962"/>
      <c r="CA142" s="962"/>
      <c r="CB142" s="962"/>
      <c r="CC142" s="962"/>
      <c r="CD142" s="962"/>
      <c r="CE142" s="962"/>
      <c r="CF142" s="962"/>
      <c r="CG142" s="962"/>
      <c r="CH142" s="962"/>
      <c r="CI142" s="962"/>
      <c r="CJ142" s="962"/>
      <c r="CK142" s="962"/>
      <c r="CL142" s="962"/>
      <c r="CM142" s="962"/>
      <c r="CN142" s="962"/>
      <c r="CO142" s="962"/>
      <c r="CP142" s="962"/>
      <c r="CQ142" s="962"/>
      <c r="CR142" s="962"/>
      <c r="CS142" s="962"/>
      <c r="CT142" s="962"/>
      <c r="CU142" s="962"/>
      <c r="CV142" s="962"/>
      <c r="CW142" s="962"/>
      <c r="CX142" s="962"/>
      <c r="CY142" s="962"/>
      <c r="CZ142" s="962"/>
      <c r="DA142" s="962"/>
      <c r="DB142" s="962"/>
      <c r="DC142" s="962"/>
      <c r="DD142" s="962"/>
      <c r="DE142" s="962"/>
      <c r="DF142" s="962"/>
      <c r="DG142" s="962"/>
      <c r="DH142" s="962"/>
      <c r="DI142" s="962"/>
      <c r="DJ142" s="962"/>
      <c r="DK142" s="962"/>
      <c r="DL142" s="962"/>
      <c r="DM142" s="962"/>
      <c r="DN142" s="962"/>
      <c r="DO142" s="962"/>
      <c r="DP142" s="962"/>
      <c r="DQ142" s="962"/>
      <c r="DR142" s="962"/>
      <c r="DS142" s="962"/>
      <c r="DT142" s="962"/>
      <c r="DU142" s="962"/>
      <c r="DV142" s="962"/>
      <c r="DW142" s="962"/>
      <c r="DX142" s="962"/>
      <c r="DY142" s="962"/>
      <c r="DZ142" s="962"/>
      <c r="EA142" s="962"/>
      <c r="EB142" s="962"/>
      <c r="EC142" s="962"/>
      <c r="ED142" s="962"/>
      <c r="EE142" s="962"/>
      <c r="EF142" s="962"/>
      <c r="EG142" s="962"/>
      <c r="EH142" s="962"/>
      <c r="EI142" s="962"/>
      <c r="EJ142" s="962"/>
      <c r="EK142" s="962"/>
      <c r="EL142" s="962"/>
      <c r="EM142" s="962"/>
      <c r="EN142" s="962"/>
      <c r="EO142" s="962"/>
      <c r="EP142" s="962"/>
      <c r="EQ142" s="962"/>
      <c r="ER142" s="962"/>
      <c r="ES142" s="962"/>
      <c r="ET142" s="962"/>
      <c r="EU142" s="962"/>
      <c r="EV142" s="962"/>
      <c r="EW142" s="962"/>
      <c r="EX142" s="962"/>
      <c r="EY142" s="962"/>
      <c r="EZ142" s="962"/>
      <c r="FA142" s="962"/>
      <c r="FB142" s="962"/>
      <c r="FC142" s="962"/>
      <c r="FD142" s="962"/>
      <c r="FE142" s="962"/>
      <c r="FF142" s="962"/>
      <c r="FG142" s="962"/>
      <c r="FH142" s="962"/>
      <c r="FI142" s="962"/>
      <c r="FJ142" s="962"/>
      <c r="FK142" s="962"/>
      <c r="FL142" s="962"/>
      <c r="FM142" s="962"/>
      <c r="FN142" s="962"/>
      <c r="FO142" s="962"/>
      <c r="FP142" s="962"/>
      <c r="FQ142" s="962"/>
      <c r="FR142" s="962"/>
      <c r="FS142" s="962"/>
      <c r="FT142" s="962"/>
      <c r="FU142" s="962"/>
      <c r="FV142" s="962"/>
      <c r="FW142" s="962"/>
      <c r="FX142" s="962"/>
      <c r="FY142" s="962"/>
      <c r="FZ142" s="962"/>
      <c r="GA142" s="962"/>
      <c r="GB142" s="962"/>
      <c r="GC142" s="962"/>
      <c r="GD142" s="962"/>
      <c r="GE142" s="962"/>
      <c r="GF142" s="962"/>
      <c r="GG142" s="962"/>
      <c r="GH142" s="962"/>
      <c r="GI142" s="962"/>
      <c r="GJ142" s="962"/>
      <c r="GK142" s="962"/>
      <c r="GL142" s="962"/>
      <c r="GM142" s="962"/>
      <c r="GN142" s="962"/>
      <c r="GO142" s="962"/>
      <c r="GP142" s="962"/>
      <c r="GQ142" s="962"/>
      <c r="GR142" s="962"/>
      <c r="GS142" s="962"/>
      <c r="GT142" s="962"/>
      <c r="GU142" s="962"/>
      <c r="GV142" s="962"/>
      <c r="GW142" s="962"/>
      <c r="GX142" s="962"/>
      <c r="GY142" s="962"/>
      <c r="GZ142" s="962"/>
      <c r="HA142" s="962"/>
      <c r="HB142" s="962"/>
      <c r="HC142" s="962"/>
      <c r="HD142" s="962"/>
      <c r="HE142" s="962"/>
      <c r="HF142" s="962"/>
      <c r="HG142" s="962"/>
      <c r="HH142" s="962"/>
      <c r="HI142" s="962"/>
      <c r="HJ142" s="962"/>
      <c r="HK142" s="962"/>
      <c r="HL142" s="962"/>
      <c r="HM142" s="962"/>
      <c r="HN142" s="962"/>
      <c r="HO142" s="962"/>
      <c r="HP142" s="962"/>
      <c r="HQ142" s="962"/>
      <c r="HR142" s="962"/>
      <c r="HS142" s="962"/>
      <c r="HT142" s="962"/>
      <c r="HU142" s="962"/>
      <c r="HV142" s="962"/>
      <c r="HW142" s="962"/>
      <c r="HX142" s="962"/>
      <c r="HY142" s="962"/>
      <c r="HZ142" s="962"/>
      <c r="IA142" s="962"/>
      <c r="IB142" s="962"/>
      <c r="IC142" s="962"/>
      <c r="ID142" s="962"/>
      <c r="IE142" s="962"/>
      <c r="IF142" s="962"/>
      <c r="IG142" s="962"/>
      <c r="IH142" s="962"/>
      <c r="II142" s="962"/>
      <c r="IJ142" s="962"/>
      <c r="IK142" s="962"/>
      <c r="IL142" s="962"/>
      <c r="IM142" s="962"/>
      <c r="IN142" s="962"/>
      <c r="IO142" s="962"/>
      <c r="IP142" s="962"/>
      <c r="IQ142" s="962"/>
      <c r="IR142" s="962"/>
      <c r="IS142" s="962"/>
      <c r="IT142" s="962"/>
      <c r="IU142" s="962"/>
      <c r="IV142" s="962"/>
    </row>
    <row r="143" spans="1:256" s="1041" customFormat="1" ht="15" customHeight="1">
      <c r="A143" s="958"/>
      <c r="B143" s="958"/>
      <c r="C143" s="958"/>
      <c r="D143" s="1006"/>
      <c r="E143" s="1006"/>
      <c r="F143" s="1006"/>
      <c r="G143" s="975"/>
      <c r="H143" s="975"/>
      <c r="I143" s="962"/>
      <c r="J143" s="964"/>
      <c r="K143" s="962"/>
      <c r="L143" s="962"/>
      <c r="M143" s="964"/>
      <c r="N143" s="962"/>
      <c r="O143" s="962"/>
      <c r="P143" s="962"/>
      <c r="Q143" s="962"/>
      <c r="R143" s="962"/>
      <c r="S143" s="962"/>
      <c r="T143" s="962"/>
      <c r="U143" s="962"/>
      <c r="V143" s="962"/>
      <c r="W143" s="962"/>
      <c r="X143" s="962"/>
      <c r="Y143" s="962"/>
      <c r="Z143" s="962"/>
      <c r="AA143" s="962"/>
      <c r="AB143" s="962"/>
      <c r="AC143" s="962"/>
      <c r="AD143" s="962"/>
      <c r="AE143" s="962"/>
      <c r="AF143" s="962"/>
      <c r="AG143" s="962"/>
      <c r="AH143" s="962"/>
      <c r="AI143" s="962"/>
      <c r="AJ143" s="962"/>
      <c r="AK143" s="962"/>
      <c r="AL143" s="962"/>
      <c r="AM143" s="962"/>
      <c r="AN143" s="962"/>
      <c r="AO143" s="962"/>
      <c r="AP143" s="962"/>
      <c r="AQ143" s="962"/>
      <c r="AR143" s="962"/>
      <c r="AS143" s="962"/>
      <c r="AT143" s="962"/>
      <c r="AU143" s="962"/>
      <c r="AV143" s="962"/>
      <c r="AW143" s="962"/>
      <c r="AX143" s="962"/>
      <c r="AY143" s="962"/>
      <c r="AZ143" s="962"/>
      <c r="BA143" s="962"/>
      <c r="BB143" s="962"/>
      <c r="BC143" s="962"/>
      <c r="BD143" s="962"/>
      <c r="BE143" s="962"/>
      <c r="BF143" s="962"/>
      <c r="BG143" s="962"/>
      <c r="BH143" s="962"/>
      <c r="BI143" s="962"/>
      <c r="BJ143" s="962"/>
      <c r="BK143" s="962"/>
      <c r="BL143" s="962"/>
      <c r="BM143" s="962"/>
      <c r="BN143" s="962"/>
      <c r="BO143" s="962"/>
      <c r="BP143" s="962"/>
      <c r="BQ143" s="962"/>
      <c r="BR143" s="962"/>
      <c r="BS143" s="962"/>
      <c r="BT143" s="962"/>
      <c r="BU143" s="962"/>
      <c r="BV143" s="962"/>
      <c r="BW143" s="962"/>
      <c r="BX143" s="962"/>
      <c r="BY143" s="962"/>
      <c r="BZ143" s="962"/>
      <c r="CA143" s="962"/>
      <c r="CB143" s="962"/>
      <c r="CC143" s="962"/>
      <c r="CD143" s="962"/>
      <c r="CE143" s="962"/>
      <c r="CF143" s="962"/>
      <c r="CG143" s="962"/>
      <c r="CH143" s="962"/>
      <c r="CI143" s="962"/>
      <c r="CJ143" s="962"/>
      <c r="CK143" s="962"/>
      <c r="CL143" s="962"/>
      <c r="CM143" s="962"/>
      <c r="CN143" s="962"/>
      <c r="CO143" s="962"/>
      <c r="CP143" s="962"/>
      <c r="CQ143" s="962"/>
      <c r="CR143" s="962"/>
      <c r="CS143" s="962"/>
      <c r="CT143" s="962"/>
      <c r="CU143" s="962"/>
      <c r="CV143" s="962"/>
      <c r="CW143" s="962"/>
      <c r="CX143" s="962"/>
      <c r="CY143" s="962"/>
      <c r="CZ143" s="962"/>
      <c r="DA143" s="962"/>
      <c r="DB143" s="962"/>
      <c r="DC143" s="962"/>
      <c r="DD143" s="962"/>
      <c r="DE143" s="962"/>
      <c r="DF143" s="962"/>
      <c r="DG143" s="962"/>
      <c r="DH143" s="962"/>
      <c r="DI143" s="962"/>
      <c r="DJ143" s="962"/>
      <c r="DK143" s="962"/>
      <c r="DL143" s="962"/>
      <c r="DM143" s="962"/>
      <c r="DN143" s="962"/>
      <c r="DO143" s="962"/>
      <c r="DP143" s="962"/>
      <c r="DQ143" s="962"/>
      <c r="DR143" s="962"/>
      <c r="DS143" s="962"/>
      <c r="DT143" s="962"/>
      <c r="DU143" s="962"/>
      <c r="DV143" s="962"/>
      <c r="DW143" s="962"/>
      <c r="DX143" s="962"/>
      <c r="DY143" s="962"/>
      <c r="DZ143" s="962"/>
      <c r="EA143" s="962"/>
      <c r="EB143" s="962"/>
      <c r="EC143" s="962"/>
      <c r="ED143" s="962"/>
      <c r="EE143" s="962"/>
      <c r="EF143" s="962"/>
      <c r="EG143" s="962"/>
      <c r="EH143" s="962"/>
      <c r="EI143" s="962"/>
      <c r="EJ143" s="962"/>
      <c r="EK143" s="962"/>
      <c r="EL143" s="962"/>
      <c r="EM143" s="962"/>
      <c r="EN143" s="962"/>
      <c r="EO143" s="962"/>
      <c r="EP143" s="962"/>
      <c r="EQ143" s="962"/>
      <c r="ER143" s="962"/>
      <c r="ES143" s="962"/>
      <c r="ET143" s="962"/>
      <c r="EU143" s="962"/>
      <c r="EV143" s="962"/>
      <c r="EW143" s="962"/>
      <c r="EX143" s="962"/>
      <c r="EY143" s="962"/>
      <c r="EZ143" s="962"/>
      <c r="FA143" s="962"/>
      <c r="FB143" s="962"/>
      <c r="FC143" s="962"/>
      <c r="FD143" s="962"/>
      <c r="FE143" s="962"/>
      <c r="FF143" s="962"/>
      <c r="FG143" s="962"/>
      <c r="FH143" s="962"/>
      <c r="FI143" s="962"/>
      <c r="FJ143" s="962"/>
      <c r="FK143" s="962"/>
      <c r="FL143" s="962"/>
      <c r="FM143" s="962"/>
      <c r="FN143" s="962"/>
      <c r="FO143" s="962"/>
      <c r="FP143" s="962"/>
      <c r="FQ143" s="962"/>
      <c r="FR143" s="962"/>
      <c r="FS143" s="962"/>
      <c r="FT143" s="962"/>
      <c r="FU143" s="962"/>
      <c r="FV143" s="962"/>
      <c r="FW143" s="962"/>
      <c r="FX143" s="962"/>
      <c r="FY143" s="962"/>
      <c r="FZ143" s="962"/>
      <c r="GA143" s="962"/>
      <c r="GB143" s="962"/>
      <c r="GC143" s="962"/>
      <c r="GD143" s="962"/>
      <c r="GE143" s="962"/>
      <c r="GF143" s="962"/>
      <c r="GG143" s="962"/>
      <c r="GH143" s="962"/>
      <c r="GI143" s="962"/>
      <c r="GJ143" s="962"/>
      <c r="GK143" s="962"/>
      <c r="GL143" s="962"/>
      <c r="GM143" s="962"/>
      <c r="GN143" s="962"/>
      <c r="GO143" s="962"/>
      <c r="GP143" s="962"/>
      <c r="GQ143" s="962"/>
      <c r="GR143" s="962"/>
      <c r="GS143" s="962"/>
      <c r="GT143" s="962"/>
      <c r="GU143" s="962"/>
      <c r="GV143" s="962"/>
      <c r="GW143" s="962"/>
      <c r="GX143" s="962"/>
      <c r="GY143" s="962"/>
      <c r="GZ143" s="962"/>
      <c r="HA143" s="962"/>
      <c r="HB143" s="962"/>
      <c r="HC143" s="962"/>
      <c r="HD143" s="962"/>
      <c r="HE143" s="962"/>
      <c r="HF143" s="962"/>
      <c r="HG143" s="962"/>
      <c r="HH143" s="962"/>
      <c r="HI143" s="962"/>
      <c r="HJ143" s="962"/>
      <c r="HK143" s="962"/>
      <c r="HL143" s="962"/>
      <c r="HM143" s="962"/>
      <c r="HN143" s="962"/>
      <c r="HO143" s="962"/>
      <c r="HP143" s="962"/>
      <c r="HQ143" s="962"/>
      <c r="HR143" s="962"/>
      <c r="HS143" s="962"/>
      <c r="HT143" s="962"/>
      <c r="HU143" s="962"/>
      <c r="HV143" s="962"/>
      <c r="HW143" s="962"/>
      <c r="HX143" s="962"/>
      <c r="HY143" s="962"/>
      <c r="HZ143" s="962"/>
      <c r="IA143" s="962"/>
      <c r="IB143" s="962"/>
      <c r="IC143" s="962"/>
      <c r="ID143" s="962"/>
      <c r="IE143" s="962"/>
      <c r="IF143" s="962"/>
      <c r="IG143" s="962"/>
      <c r="IH143" s="962"/>
      <c r="II143" s="962"/>
      <c r="IJ143" s="962"/>
      <c r="IK143" s="962"/>
      <c r="IL143" s="962"/>
      <c r="IM143" s="962"/>
      <c r="IN143" s="962"/>
      <c r="IO143" s="962"/>
      <c r="IP143" s="962"/>
      <c r="IQ143" s="962"/>
      <c r="IR143" s="962"/>
      <c r="IS143" s="962"/>
      <c r="IT143" s="962"/>
      <c r="IU143" s="962"/>
      <c r="IV143" s="962"/>
    </row>
    <row r="144" spans="1:256" s="1041" customFormat="1" ht="15" customHeight="1">
      <c r="A144" s="958"/>
      <c r="B144" s="958"/>
      <c r="C144" s="958"/>
      <c r="D144" s="1006"/>
      <c r="E144" s="1006"/>
      <c r="F144" s="1006"/>
      <c r="G144" s="975"/>
      <c r="H144" s="975"/>
      <c r="I144" s="962"/>
      <c r="J144" s="964"/>
      <c r="K144" s="962"/>
      <c r="L144" s="962"/>
      <c r="M144" s="964"/>
      <c r="N144" s="962"/>
      <c r="O144" s="962"/>
      <c r="P144" s="962"/>
      <c r="Q144" s="962"/>
      <c r="R144" s="962"/>
      <c r="S144" s="962"/>
      <c r="T144" s="962"/>
      <c r="U144" s="962"/>
      <c r="V144" s="962"/>
      <c r="W144" s="962"/>
      <c r="X144" s="962"/>
      <c r="Y144" s="962"/>
      <c r="Z144" s="962"/>
      <c r="AA144" s="962"/>
      <c r="AB144" s="962"/>
      <c r="AC144" s="962"/>
      <c r="AD144" s="962"/>
      <c r="AE144" s="962"/>
      <c r="AF144" s="962"/>
      <c r="AG144" s="962"/>
      <c r="AH144" s="962"/>
      <c r="AI144" s="962"/>
      <c r="AJ144" s="962"/>
      <c r="AK144" s="962"/>
      <c r="AL144" s="962"/>
      <c r="AM144" s="962"/>
      <c r="AN144" s="962"/>
      <c r="AO144" s="962"/>
      <c r="AP144" s="962"/>
      <c r="AQ144" s="962"/>
      <c r="AR144" s="962"/>
      <c r="AS144" s="962"/>
      <c r="AT144" s="962"/>
      <c r="AU144" s="962"/>
      <c r="AV144" s="962"/>
      <c r="AW144" s="962"/>
      <c r="AX144" s="962"/>
      <c r="AY144" s="962"/>
      <c r="AZ144" s="962"/>
      <c r="BA144" s="962"/>
      <c r="BB144" s="962"/>
      <c r="BC144" s="962"/>
      <c r="BD144" s="962"/>
      <c r="BE144" s="962"/>
      <c r="BF144" s="962"/>
      <c r="BG144" s="962"/>
      <c r="BH144" s="962"/>
      <c r="BI144" s="962"/>
      <c r="BJ144" s="962"/>
      <c r="BK144" s="962"/>
      <c r="BL144" s="962"/>
      <c r="BM144" s="962"/>
      <c r="BN144" s="962"/>
      <c r="BO144" s="962"/>
      <c r="BP144" s="962"/>
      <c r="BQ144" s="962"/>
      <c r="BR144" s="962"/>
      <c r="BS144" s="962"/>
      <c r="BT144" s="962"/>
      <c r="BU144" s="962"/>
      <c r="BV144" s="962"/>
      <c r="BW144" s="962"/>
      <c r="BX144" s="962"/>
      <c r="BY144" s="962"/>
      <c r="BZ144" s="962"/>
      <c r="CA144" s="962"/>
      <c r="CB144" s="962"/>
      <c r="CC144" s="962"/>
      <c r="CD144" s="962"/>
      <c r="CE144" s="962"/>
      <c r="CF144" s="962"/>
      <c r="CG144" s="962"/>
      <c r="CH144" s="962"/>
      <c r="CI144" s="962"/>
      <c r="CJ144" s="962"/>
      <c r="CK144" s="962"/>
      <c r="CL144" s="962"/>
      <c r="CM144" s="962"/>
      <c r="CN144" s="962"/>
      <c r="CO144" s="962"/>
      <c r="CP144" s="962"/>
      <c r="CQ144" s="962"/>
      <c r="CR144" s="962"/>
      <c r="CS144" s="962"/>
      <c r="CT144" s="962"/>
      <c r="CU144" s="962"/>
      <c r="CV144" s="962"/>
      <c r="CW144" s="962"/>
      <c r="CX144" s="962"/>
      <c r="CY144" s="962"/>
      <c r="CZ144" s="962"/>
      <c r="DA144" s="962"/>
      <c r="DB144" s="962"/>
      <c r="DC144" s="962"/>
      <c r="DD144" s="962"/>
      <c r="DE144" s="962"/>
      <c r="DF144" s="962"/>
      <c r="DG144" s="962"/>
      <c r="DH144" s="962"/>
      <c r="DI144" s="962"/>
      <c r="DJ144" s="962"/>
      <c r="DK144" s="962"/>
      <c r="DL144" s="962"/>
      <c r="DM144" s="962"/>
      <c r="DN144" s="962"/>
      <c r="DO144" s="962"/>
      <c r="DP144" s="962"/>
      <c r="DQ144" s="962"/>
      <c r="DR144" s="962"/>
      <c r="DS144" s="962"/>
      <c r="DT144" s="962"/>
      <c r="DU144" s="962"/>
      <c r="DV144" s="962"/>
      <c r="DW144" s="962"/>
      <c r="DX144" s="962"/>
      <c r="DY144" s="962"/>
      <c r="DZ144" s="962"/>
      <c r="EA144" s="962"/>
      <c r="EB144" s="962"/>
      <c r="EC144" s="962"/>
      <c r="ED144" s="962"/>
      <c r="EE144" s="962"/>
      <c r="EF144" s="962"/>
      <c r="EG144" s="962"/>
      <c r="EH144" s="962"/>
      <c r="EI144" s="962"/>
      <c r="EJ144" s="962"/>
      <c r="EK144" s="962"/>
      <c r="EL144" s="962"/>
      <c r="EM144" s="962"/>
      <c r="EN144" s="962"/>
      <c r="EO144" s="962"/>
      <c r="EP144" s="962"/>
      <c r="EQ144" s="962"/>
      <c r="ER144" s="962"/>
      <c r="ES144" s="962"/>
      <c r="ET144" s="962"/>
      <c r="EU144" s="962"/>
      <c r="EV144" s="962"/>
      <c r="EW144" s="962"/>
      <c r="EX144" s="962"/>
      <c r="EY144" s="962"/>
      <c r="EZ144" s="962"/>
      <c r="FA144" s="962"/>
      <c r="FB144" s="962"/>
      <c r="FC144" s="962"/>
      <c r="FD144" s="962"/>
      <c r="FE144" s="962"/>
      <c r="FF144" s="962"/>
      <c r="FG144" s="962"/>
      <c r="FH144" s="962"/>
      <c r="FI144" s="962"/>
      <c r="FJ144" s="962"/>
      <c r="FK144" s="962"/>
      <c r="FL144" s="962"/>
      <c r="FM144" s="962"/>
      <c r="FN144" s="962"/>
      <c r="FO144" s="962"/>
      <c r="FP144" s="962"/>
      <c r="FQ144" s="962"/>
      <c r="FR144" s="962"/>
      <c r="FS144" s="962"/>
      <c r="FT144" s="962"/>
      <c r="FU144" s="962"/>
      <c r="FV144" s="962"/>
      <c r="FW144" s="962"/>
      <c r="FX144" s="962"/>
      <c r="FY144" s="962"/>
      <c r="FZ144" s="962"/>
      <c r="GA144" s="962"/>
      <c r="GB144" s="962"/>
      <c r="GC144" s="962"/>
      <c r="GD144" s="962"/>
      <c r="GE144" s="962"/>
      <c r="GF144" s="962"/>
      <c r="GG144" s="962"/>
      <c r="GH144" s="962"/>
      <c r="GI144" s="962"/>
      <c r="GJ144" s="962"/>
      <c r="GK144" s="962"/>
      <c r="GL144" s="962"/>
      <c r="GM144" s="962"/>
      <c r="GN144" s="962"/>
      <c r="GO144" s="962"/>
      <c r="GP144" s="962"/>
      <c r="GQ144" s="962"/>
      <c r="GR144" s="962"/>
      <c r="GS144" s="962"/>
      <c r="GT144" s="962"/>
      <c r="GU144" s="962"/>
      <c r="GV144" s="962"/>
      <c r="GW144" s="962"/>
      <c r="GX144" s="962"/>
      <c r="GY144" s="962"/>
      <c r="GZ144" s="962"/>
      <c r="HA144" s="962"/>
      <c r="HB144" s="962"/>
      <c r="HC144" s="962"/>
      <c r="HD144" s="962"/>
      <c r="HE144" s="962"/>
      <c r="HF144" s="962"/>
      <c r="HG144" s="962"/>
      <c r="HH144" s="962"/>
      <c r="HI144" s="962"/>
      <c r="HJ144" s="962"/>
      <c r="HK144" s="962"/>
      <c r="HL144" s="962"/>
      <c r="HM144" s="962"/>
      <c r="HN144" s="962"/>
      <c r="HO144" s="962"/>
      <c r="HP144" s="962"/>
      <c r="HQ144" s="962"/>
      <c r="HR144" s="962"/>
      <c r="HS144" s="962"/>
      <c r="HT144" s="962"/>
      <c r="HU144" s="962"/>
      <c r="HV144" s="962"/>
      <c r="HW144" s="962"/>
      <c r="HX144" s="962"/>
      <c r="HY144" s="962"/>
      <c r="HZ144" s="962"/>
      <c r="IA144" s="962"/>
      <c r="IB144" s="962"/>
      <c r="IC144" s="962"/>
      <c r="ID144" s="962"/>
      <c r="IE144" s="962"/>
      <c r="IF144" s="962"/>
      <c r="IG144" s="962"/>
      <c r="IH144" s="962"/>
      <c r="II144" s="962"/>
      <c r="IJ144" s="962"/>
      <c r="IK144" s="962"/>
      <c r="IL144" s="962"/>
      <c r="IM144" s="962"/>
      <c r="IN144" s="962"/>
      <c r="IO144" s="962"/>
      <c r="IP144" s="962"/>
      <c r="IQ144" s="962"/>
      <c r="IR144" s="962"/>
      <c r="IS144" s="962"/>
      <c r="IT144" s="962"/>
      <c r="IU144" s="962"/>
      <c r="IV144" s="962"/>
    </row>
    <row r="145" spans="1:256" s="1183" customFormat="1" ht="15" customHeight="1">
      <c r="A145" s="958"/>
      <c r="B145" s="1018"/>
      <c r="C145" s="1018"/>
      <c r="D145" s="1103"/>
      <c r="E145" s="1103"/>
      <c r="F145" s="1103"/>
      <c r="G145" s="1021"/>
      <c r="H145" s="1021"/>
      <c r="I145" s="926"/>
      <c r="J145" s="1022"/>
      <c r="K145" s="926"/>
      <c r="L145" s="926"/>
      <c r="M145" s="1022"/>
      <c r="N145" s="926"/>
      <c r="O145" s="926"/>
      <c r="P145" s="926"/>
      <c r="Q145" s="926"/>
      <c r="R145" s="926"/>
      <c r="S145" s="926"/>
      <c r="T145" s="926"/>
      <c r="U145" s="926"/>
      <c r="V145" s="926"/>
      <c r="W145" s="926"/>
      <c r="X145" s="926"/>
      <c r="Y145" s="926"/>
      <c r="Z145" s="926"/>
      <c r="AA145" s="926"/>
      <c r="AB145" s="926"/>
      <c r="AC145" s="926"/>
      <c r="AD145" s="926"/>
      <c r="AE145" s="926"/>
      <c r="AF145" s="926"/>
      <c r="AG145" s="926"/>
      <c r="AH145" s="926"/>
      <c r="AI145" s="926"/>
      <c r="AJ145" s="926"/>
      <c r="AK145" s="926"/>
      <c r="AL145" s="926"/>
      <c r="AM145" s="926"/>
      <c r="AN145" s="926"/>
      <c r="AO145" s="926"/>
      <c r="AP145" s="926"/>
      <c r="AQ145" s="926"/>
      <c r="AR145" s="926"/>
      <c r="AS145" s="926"/>
      <c r="AT145" s="926"/>
      <c r="AU145" s="926"/>
      <c r="AV145" s="926"/>
      <c r="AW145" s="926"/>
      <c r="AX145" s="926"/>
      <c r="AY145" s="926"/>
      <c r="AZ145" s="926"/>
      <c r="BA145" s="926"/>
      <c r="BB145" s="926"/>
      <c r="BC145" s="926"/>
      <c r="BD145" s="926"/>
      <c r="BE145" s="926"/>
      <c r="BF145" s="926"/>
      <c r="BG145" s="926"/>
      <c r="BH145" s="926"/>
      <c r="BI145" s="926"/>
      <c r="BJ145" s="926"/>
      <c r="BK145" s="926"/>
      <c r="BL145" s="926"/>
      <c r="BM145" s="926"/>
      <c r="BN145" s="926"/>
      <c r="BO145" s="926"/>
      <c r="BP145" s="926"/>
      <c r="BQ145" s="926"/>
      <c r="BR145" s="926"/>
      <c r="BS145" s="926"/>
      <c r="BT145" s="926"/>
      <c r="BU145" s="926"/>
      <c r="BV145" s="926"/>
      <c r="BW145" s="926"/>
      <c r="BX145" s="926"/>
      <c r="BY145" s="926"/>
      <c r="BZ145" s="926"/>
      <c r="CA145" s="926"/>
      <c r="CB145" s="926"/>
      <c r="CC145" s="926"/>
      <c r="CD145" s="926"/>
      <c r="CE145" s="926"/>
      <c r="CF145" s="926"/>
      <c r="CG145" s="926"/>
      <c r="CH145" s="926"/>
      <c r="CI145" s="926"/>
      <c r="CJ145" s="926"/>
      <c r="CK145" s="926"/>
      <c r="CL145" s="926"/>
      <c r="CM145" s="926"/>
      <c r="CN145" s="926"/>
      <c r="CO145" s="926"/>
      <c r="CP145" s="926"/>
      <c r="CQ145" s="926"/>
      <c r="CR145" s="926"/>
      <c r="CS145" s="926"/>
      <c r="CT145" s="926"/>
      <c r="CU145" s="926"/>
      <c r="CV145" s="926"/>
      <c r="CW145" s="926"/>
      <c r="CX145" s="926"/>
      <c r="CY145" s="926"/>
      <c r="CZ145" s="926"/>
      <c r="DA145" s="926"/>
      <c r="DB145" s="926"/>
      <c r="DC145" s="926"/>
      <c r="DD145" s="926"/>
      <c r="DE145" s="926"/>
      <c r="DF145" s="926"/>
      <c r="DG145" s="926"/>
      <c r="DH145" s="926"/>
      <c r="DI145" s="926"/>
      <c r="DJ145" s="926"/>
      <c r="DK145" s="926"/>
      <c r="DL145" s="926"/>
      <c r="DM145" s="926"/>
      <c r="DN145" s="926"/>
      <c r="DO145" s="926"/>
      <c r="DP145" s="926"/>
      <c r="DQ145" s="926"/>
      <c r="DR145" s="926"/>
      <c r="DS145" s="926"/>
      <c r="DT145" s="926"/>
      <c r="DU145" s="926"/>
      <c r="DV145" s="926"/>
      <c r="DW145" s="926"/>
      <c r="DX145" s="926"/>
      <c r="DY145" s="926"/>
      <c r="DZ145" s="926"/>
      <c r="EA145" s="926"/>
      <c r="EB145" s="926"/>
      <c r="EC145" s="926"/>
      <c r="ED145" s="926"/>
      <c r="EE145" s="926"/>
      <c r="EF145" s="926"/>
      <c r="EG145" s="926"/>
      <c r="EH145" s="926"/>
      <c r="EI145" s="926"/>
      <c r="EJ145" s="926"/>
      <c r="EK145" s="926"/>
      <c r="EL145" s="926"/>
      <c r="EM145" s="926"/>
      <c r="EN145" s="926"/>
      <c r="EO145" s="926"/>
      <c r="EP145" s="926"/>
      <c r="EQ145" s="926"/>
      <c r="ER145" s="926"/>
      <c r="ES145" s="926"/>
      <c r="ET145" s="926"/>
      <c r="EU145" s="926"/>
      <c r="EV145" s="926"/>
      <c r="EW145" s="926"/>
      <c r="EX145" s="926"/>
      <c r="EY145" s="926"/>
      <c r="EZ145" s="926"/>
      <c r="FA145" s="926"/>
      <c r="FB145" s="926"/>
      <c r="FC145" s="926"/>
      <c r="FD145" s="926"/>
      <c r="FE145" s="926"/>
      <c r="FF145" s="926"/>
      <c r="FG145" s="926"/>
      <c r="FH145" s="926"/>
      <c r="FI145" s="926"/>
      <c r="FJ145" s="926"/>
      <c r="FK145" s="926"/>
      <c r="FL145" s="926"/>
      <c r="FM145" s="926"/>
      <c r="FN145" s="926"/>
      <c r="FO145" s="926"/>
      <c r="FP145" s="926"/>
      <c r="FQ145" s="926"/>
      <c r="FR145" s="926"/>
      <c r="FS145" s="926"/>
      <c r="FT145" s="926"/>
      <c r="FU145" s="926"/>
      <c r="FV145" s="926"/>
      <c r="FW145" s="926"/>
      <c r="FX145" s="926"/>
      <c r="FY145" s="926"/>
      <c r="FZ145" s="926"/>
      <c r="GA145" s="926"/>
      <c r="GB145" s="926"/>
      <c r="GC145" s="926"/>
      <c r="GD145" s="926"/>
      <c r="GE145" s="926"/>
      <c r="GF145" s="926"/>
      <c r="GG145" s="926"/>
      <c r="GH145" s="926"/>
      <c r="GI145" s="926"/>
      <c r="GJ145" s="926"/>
      <c r="GK145" s="926"/>
      <c r="GL145" s="926"/>
      <c r="GM145" s="926"/>
      <c r="GN145" s="926"/>
      <c r="GO145" s="926"/>
      <c r="GP145" s="926"/>
      <c r="GQ145" s="926"/>
      <c r="GR145" s="926"/>
      <c r="GS145" s="926"/>
      <c r="GT145" s="926"/>
      <c r="GU145" s="926"/>
      <c r="GV145" s="926"/>
      <c r="GW145" s="926"/>
      <c r="GX145" s="926"/>
      <c r="GY145" s="926"/>
      <c r="GZ145" s="926"/>
      <c r="HA145" s="926"/>
      <c r="HB145" s="926"/>
      <c r="HC145" s="926"/>
      <c r="HD145" s="926"/>
      <c r="HE145" s="926"/>
      <c r="HF145" s="926"/>
      <c r="HG145" s="926"/>
      <c r="HH145" s="926"/>
      <c r="HI145" s="926"/>
      <c r="HJ145" s="926"/>
      <c r="HK145" s="926"/>
      <c r="HL145" s="926"/>
      <c r="HM145" s="926"/>
      <c r="HN145" s="926"/>
      <c r="HO145" s="926"/>
      <c r="HP145" s="926"/>
      <c r="HQ145" s="926"/>
      <c r="HR145" s="926"/>
      <c r="HS145" s="926"/>
      <c r="HT145" s="926"/>
      <c r="HU145" s="926"/>
      <c r="HV145" s="926"/>
      <c r="HW145" s="926"/>
      <c r="HX145" s="926"/>
      <c r="HY145" s="926"/>
      <c r="HZ145" s="926"/>
      <c r="IA145" s="926"/>
      <c r="IB145" s="926"/>
      <c r="IC145" s="926"/>
      <c r="ID145" s="926"/>
      <c r="IE145" s="926"/>
      <c r="IF145" s="926"/>
      <c r="IG145" s="926"/>
      <c r="IH145" s="926"/>
      <c r="II145" s="926"/>
      <c r="IJ145" s="926"/>
      <c r="IK145" s="926"/>
      <c r="IL145" s="926"/>
      <c r="IM145" s="926"/>
      <c r="IN145" s="926"/>
      <c r="IO145" s="926"/>
      <c r="IP145" s="926"/>
      <c r="IQ145" s="926"/>
      <c r="IR145" s="926"/>
      <c r="IS145" s="926"/>
      <c r="IT145" s="926"/>
      <c r="IU145" s="926"/>
      <c r="IV145" s="926"/>
    </row>
    <row r="146" spans="1:256" s="1183" customFormat="1" ht="15" customHeight="1">
      <c r="A146" s="1018"/>
      <c r="B146" s="1018"/>
      <c r="C146" s="1018"/>
      <c r="D146" s="1103"/>
      <c r="E146" s="1103"/>
      <c r="F146" s="1103"/>
      <c r="G146" s="1021"/>
      <c r="H146" s="1021"/>
      <c r="I146" s="926"/>
      <c r="J146" s="1022"/>
      <c r="K146" s="926"/>
      <c r="L146" s="926"/>
      <c r="M146" s="1022"/>
      <c r="N146" s="926"/>
      <c r="O146" s="926"/>
      <c r="P146" s="926"/>
      <c r="Q146" s="926"/>
      <c r="R146" s="926"/>
      <c r="S146" s="926"/>
      <c r="T146" s="926"/>
      <c r="U146" s="926"/>
      <c r="V146" s="926"/>
      <c r="W146" s="926"/>
      <c r="X146" s="926"/>
      <c r="Y146" s="926"/>
      <c r="Z146" s="926"/>
      <c r="AA146" s="926"/>
      <c r="AB146" s="926"/>
      <c r="AC146" s="926"/>
      <c r="AD146" s="926"/>
      <c r="AE146" s="926"/>
      <c r="AF146" s="926"/>
      <c r="AG146" s="926"/>
      <c r="AH146" s="926"/>
      <c r="AI146" s="926"/>
      <c r="AJ146" s="926"/>
      <c r="AK146" s="926"/>
      <c r="AL146" s="926"/>
      <c r="AM146" s="926"/>
      <c r="AN146" s="926"/>
      <c r="AO146" s="926"/>
      <c r="AP146" s="926"/>
      <c r="AQ146" s="926"/>
      <c r="AR146" s="926"/>
      <c r="AS146" s="926"/>
      <c r="AT146" s="926"/>
      <c r="AU146" s="926"/>
      <c r="AV146" s="926"/>
      <c r="AW146" s="926"/>
      <c r="AX146" s="926"/>
      <c r="AY146" s="926"/>
      <c r="AZ146" s="926"/>
      <c r="BA146" s="926"/>
      <c r="BB146" s="926"/>
      <c r="BC146" s="926"/>
      <c r="BD146" s="926"/>
      <c r="BE146" s="926"/>
      <c r="BF146" s="926"/>
      <c r="BG146" s="926"/>
      <c r="BH146" s="926"/>
      <c r="BI146" s="926"/>
      <c r="BJ146" s="926"/>
      <c r="BK146" s="926"/>
      <c r="BL146" s="926"/>
      <c r="BM146" s="926"/>
      <c r="BN146" s="926"/>
      <c r="BO146" s="926"/>
      <c r="BP146" s="926"/>
      <c r="BQ146" s="926"/>
      <c r="BR146" s="926"/>
      <c r="BS146" s="926"/>
      <c r="BT146" s="926"/>
      <c r="BU146" s="926"/>
      <c r="BV146" s="926"/>
      <c r="BW146" s="926"/>
      <c r="BX146" s="926"/>
      <c r="BY146" s="926"/>
      <c r="BZ146" s="926"/>
      <c r="CA146" s="926"/>
      <c r="CB146" s="926"/>
      <c r="CC146" s="926"/>
      <c r="CD146" s="926"/>
      <c r="CE146" s="926"/>
      <c r="CF146" s="926"/>
      <c r="CG146" s="926"/>
      <c r="CH146" s="926"/>
      <c r="CI146" s="926"/>
      <c r="CJ146" s="926"/>
      <c r="CK146" s="926"/>
      <c r="CL146" s="926"/>
      <c r="CM146" s="926"/>
      <c r="CN146" s="926"/>
      <c r="CO146" s="926"/>
      <c r="CP146" s="926"/>
      <c r="CQ146" s="926"/>
      <c r="CR146" s="926"/>
      <c r="CS146" s="926"/>
      <c r="CT146" s="926"/>
      <c r="CU146" s="926"/>
      <c r="CV146" s="926"/>
      <c r="CW146" s="926"/>
      <c r="CX146" s="926"/>
      <c r="CY146" s="926"/>
      <c r="CZ146" s="926"/>
      <c r="DA146" s="926"/>
      <c r="DB146" s="926"/>
      <c r="DC146" s="926"/>
      <c r="DD146" s="926"/>
      <c r="DE146" s="926"/>
      <c r="DF146" s="926"/>
      <c r="DG146" s="926"/>
      <c r="DH146" s="926"/>
      <c r="DI146" s="926"/>
      <c r="DJ146" s="926"/>
      <c r="DK146" s="926"/>
      <c r="DL146" s="926"/>
      <c r="DM146" s="926"/>
      <c r="DN146" s="926"/>
      <c r="DO146" s="926"/>
      <c r="DP146" s="926"/>
      <c r="DQ146" s="926"/>
      <c r="DR146" s="926"/>
      <c r="DS146" s="926"/>
      <c r="DT146" s="926"/>
      <c r="DU146" s="926"/>
      <c r="DV146" s="926"/>
      <c r="DW146" s="926"/>
      <c r="DX146" s="926"/>
      <c r="DY146" s="926"/>
      <c r="DZ146" s="926"/>
      <c r="EA146" s="926"/>
      <c r="EB146" s="926"/>
      <c r="EC146" s="926"/>
      <c r="ED146" s="926"/>
      <c r="EE146" s="926"/>
      <c r="EF146" s="926"/>
      <c r="EG146" s="926"/>
      <c r="EH146" s="926"/>
      <c r="EI146" s="926"/>
      <c r="EJ146" s="926"/>
      <c r="EK146" s="926"/>
      <c r="EL146" s="926"/>
      <c r="EM146" s="926"/>
      <c r="EN146" s="926"/>
      <c r="EO146" s="926"/>
      <c r="EP146" s="926"/>
      <c r="EQ146" s="926"/>
      <c r="ER146" s="926"/>
      <c r="ES146" s="926"/>
      <c r="ET146" s="926"/>
      <c r="EU146" s="926"/>
      <c r="EV146" s="926"/>
      <c r="EW146" s="926"/>
      <c r="EX146" s="926"/>
      <c r="EY146" s="926"/>
      <c r="EZ146" s="926"/>
      <c r="FA146" s="926"/>
      <c r="FB146" s="926"/>
      <c r="FC146" s="926"/>
      <c r="FD146" s="926"/>
      <c r="FE146" s="926"/>
      <c r="FF146" s="926"/>
      <c r="FG146" s="926"/>
      <c r="FH146" s="926"/>
      <c r="FI146" s="926"/>
      <c r="FJ146" s="926"/>
      <c r="FK146" s="926"/>
      <c r="FL146" s="926"/>
      <c r="FM146" s="926"/>
      <c r="FN146" s="926"/>
      <c r="FO146" s="926"/>
      <c r="FP146" s="926"/>
      <c r="FQ146" s="926"/>
      <c r="FR146" s="926"/>
      <c r="FS146" s="926"/>
      <c r="FT146" s="926"/>
      <c r="FU146" s="926"/>
      <c r="FV146" s="926"/>
      <c r="FW146" s="926"/>
      <c r="FX146" s="926"/>
      <c r="FY146" s="926"/>
      <c r="FZ146" s="926"/>
      <c r="GA146" s="926"/>
      <c r="GB146" s="926"/>
      <c r="GC146" s="926"/>
      <c r="GD146" s="926"/>
      <c r="GE146" s="926"/>
      <c r="GF146" s="926"/>
      <c r="GG146" s="926"/>
      <c r="GH146" s="926"/>
      <c r="GI146" s="926"/>
      <c r="GJ146" s="926"/>
      <c r="GK146" s="926"/>
      <c r="GL146" s="926"/>
      <c r="GM146" s="926"/>
      <c r="GN146" s="926"/>
      <c r="GO146" s="926"/>
      <c r="GP146" s="926"/>
      <c r="GQ146" s="926"/>
      <c r="GR146" s="926"/>
      <c r="GS146" s="926"/>
      <c r="GT146" s="926"/>
      <c r="GU146" s="926"/>
      <c r="GV146" s="926"/>
      <c r="GW146" s="926"/>
      <c r="GX146" s="926"/>
      <c r="GY146" s="926"/>
      <c r="GZ146" s="926"/>
      <c r="HA146" s="926"/>
      <c r="HB146" s="926"/>
      <c r="HC146" s="926"/>
      <c r="HD146" s="926"/>
      <c r="HE146" s="926"/>
      <c r="HF146" s="926"/>
      <c r="HG146" s="926"/>
      <c r="HH146" s="926"/>
      <c r="HI146" s="926"/>
      <c r="HJ146" s="926"/>
      <c r="HK146" s="926"/>
      <c r="HL146" s="926"/>
      <c r="HM146" s="926"/>
      <c r="HN146" s="926"/>
      <c r="HO146" s="926"/>
      <c r="HP146" s="926"/>
      <c r="HQ146" s="926"/>
      <c r="HR146" s="926"/>
      <c r="HS146" s="926"/>
      <c r="HT146" s="926"/>
      <c r="HU146" s="926"/>
      <c r="HV146" s="926"/>
      <c r="HW146" s="926"/>
      <c r="HX146" s="926"/>
      <c r="HY146" s="926"/>
      <c r="HZ146" s="926"/>
      <c r="IA146" s="926"/>
      <c r="IB146" s="926"/>
      <c r="IC146" s="926"/>
      <c r="ID146" s="926"/>
      <c r="IE146" s="926"/>
      <c r="IF146" s="926"/>
      <c r="IG146" s="926"/>
      <c r="IH146" s="926"/>
      <c r="II146" s="926"/>
      <c r="IJ146" s="926"/>
      <c r="IK146" s="926"/>
      <c r="IL146" s="926"/>
      <c r="IM146" s="926"/>
      <c r="IN146" s="926"/>
      <c r="IO146" s="926"/>
      <c r="IP146" s="926"/>
      <c r="IQ146" s="926"/>
      <c r="IR146" s="926"/>
      <c r="IS146" s="926"/>
      <c r="IT146" s="926"/>
      <c r="IU146" s="926"/>
      <c r="IV146" s="926"/>
    </row>
    <row r="147" spans="1:256" s="1183" customFormat="1" ht="15" customHeight="1">
      <c r="A147" s="1018"/>
      <c r="B147" s="1018"/>
      <c r="C147" s="1018"/>
      <c r="D147" s="1103"/>
      <c r="E147" s="1103"/>
      <c r="F147" s="1103"/>
      <c r="G147" s="1021"/>
      <c r="H147" s="1021"/>
      <c r="I147" s="926"/>
      <c r="J147" s="1022"/>
      <c r="K147" s="926"/>
      <c r="L147" s="926"/>
      <c r="M147" s="1022"/>
      <c r="N147" s="926"/>
      <c r="O147" s="926"/>
      <c r="P147" s="926"/>
      <c r="Q147" s="926"/>
      <c r="R147" s="926"/>
      <c r="S147" s="926"/>
      <c r="T147" s="926"/>
      <c r="U147" s="926"/>
      <c r="V147" s="926"/>
      <c r="W147" s="926"/>
      <c r="X147" s="926"/>
      <c r="Y147" s="926"/>
      <c r="Z147" s="926"/>
      <c r="AA147" s="926"/>
      <c r="AB147" s="926"/>
      <c r="AC147" s="926"/>
      <c r="AD147" s="926"/>
      <c r="AE147" s="926"/>
      <c r="AF147" s="926"/>
      <c r="AG147" s="926"/>
      <c r="AH147" s="926"/>
      <c r="AI147" s="926"/>
      <c r="AJ147" s="926"/>
      <c r="AK147" s="926"/>
      <c r="AL147" s="926"/>
      <c r="AM147" s="926"/>
      <c r="AN147" s="926"/>
      <c r="AO147" s="926"/>
      <c r="AP147" s="926"/>
      <c r="AQ147" s="926"/>
      <c r="AR147" s="926"/>
      <c r="AS147" s="926"/>
      <c r="AT147" s="926"/>
      <c r="AU147" s="926"/>
      <c r="AV147" s="926"/>
      <c r="AW147" s="926"/>
      <c r="AX147" s="926"/>
      <c r="AY147" s="926"/>
      <c r="AZ147" s="926"/>
      <c r="BA147" s="926"/>
      <c r="BB147" s="926"/>
      <c r="BC147" s="926"/>
      <c r="BD147" s="926"/>
      <c r="BE147" s="926"/>
      <c r="BF147" s="926"/>
      <c r="BG147" s="926"/>
      <c r="BH147" s="926"/>
      <c r="BI147" s="926"/>
      <c r="BJ147" s="926"/>
      <c r="BK147" s="926"/>
      <c r="BL147" s="926"/>
      <c r="BM147" s="926"/>
      <c r="BN147" s="926"/>
      <c r="BO147" s="926"/>
      <c r="BP147" s="926"/>
      <c r="BQ147" s="926"/>
      <c r="BR147" s="926"/>
      <c r="BS147" s="926"/>
      <c r="BT147" s="926"/>
      <c r="BU147" s="926"/>
      <c r="BV147" s="926"/>
      <c r="BW147" s="926"/>
      <c r="BX147" s="926"/>
      <c r="BY147" s="926"/>
      <c r="BZ147" s="926"/>
      <c r="CA147" s="926"/>
      <c r="CB147" s="926"/>
      <c r="CC147" s="926"/>
      <c r="CD147" s="926"/>
      <c r="CE147" s="926"/>
      <c r="CF147" s="926"/>
      <c r="CG147" s="926"/>
      <c r="CH147" s="926"/>
      <c r="CI147" s="926"/>
      <c r="CJ147" s="926"/>
      <c r="CK147" s="926"/>
      <c r="CL147" s="926"/>
      <c r="CM147" s="926"/>
      <c r="CN147" s="926"/>
      <c r="CO147" s="926"/>
      <c r="CP147" s="926"/>
      <c r="CQ147" s="926"/>
      <c r="CR147" s="926"/>
      <c r="CS147" s="926"/>
      <c r="CT147" s="926"/>
      <c r="CU147" s="926"/>
      <c r="CV147" s="926"/>
      <c r="CW147" s="926"/>
      <c r="CX147" s="926"/>
      <c r="CY147" s="926"/>
      <c r="CZ147" s="926"/>
      <c r="DA147" s="926"/>
      <c r="DB147" s="926"/>
      <c r="DC147" s="926"/>
      <c r="DD147" s="926"/>
      <c r="DE147" s="926"/>
      <c r="DF147" s="926"/>
      <c r="DG147" s="926"/>
      <c r="DH147" s="926"/>
      <c r="DI147" s="926"/>
      <c r="DJ147" s="926"/>
      <c r="DK147" s="926"/>
      <c r="DL147" s="926"/>
      <c r="DM147" s="926"/>
      <c r="DN147" s="926"/>
      <c r="DO147" s="926"/>
      <c r="DP147" s="926"/>
      <c r="DQ147" s="926"/>
      <c r="DR147" s="926"/>
      <c r="DS147" s="926"/>
      <c r="DT147" s="926"/>
      <c r="DU147" s="926"/>
      <c r="DV147" s="926"/>
      <c r="DW147" s="926"/>
      <c r="DX147" s="926"/>
      <c r="DY147" s="926"/>
      <c r="DZ147" s="926"/>
      <c r="EA147" s="926"/>
      <c r="EB147" s="926"/>
      <c r="EC147" s="926"/>
      <c r="ED147" s="926"/>
      <c r="EE147" s="926"/>
      <c r="EF147" s="926"/>
      <c r="EG147" s="926"/>
      <c r="EH147" s="926"/>
      <c r="EI147" s="926"/>
      <c r="EJ147" s="926"/>
      <c r="EK147" s="926"/>
      <c r="EL147" s="926"/>
      <c r="EM147" s="926"/>
      <c r="EN147" s="926"/>
      <c r="EO147" s="926"/>
      <c r="EP147" s="926"/>
      <c r="EQ147" s="926"/>
      <c r="ER147" s="926"/>
      <c r="ES147" s="926"/>
      <c r="ET147" s="926"/>
      <c r="EU147" s="926"/>
      <c r="EV147" s="926"/>
      <c r="EW147" s="926"/>
      <c r="EX147" s="926"/>
      <c r="EY147" s="926"/>
      <c r="EZ147" s="926"/>
      <c r="FA147" s="926"/>
      <c r="FB147" s="926"/>
      <c r="FC147" s="926"/>
      <c r="FD147" s="926"/>
      <c r="FE147" s="926"/>
      <c r="FF147" s="926"/>
      <c r="FG147" s="926"/>
      <c r="FH147" s="926"/>
      <c r="FI147" s="926"/>
      <c r="FJ147" s="926"/>
      <c r="FK147" s="926"/>
      <c r="FL147" s="926"/>
      <c r="FM147" s="926"/>
      <c r="FN147" s="926"/>
      <c r="FO147" s="926"/>
      <c r="FP147" s="926"/>
      <c r="FQ147" s="926"/>
      <c r="FR147" s="926"/>
      <c r="FS147" s="926"/>
      <c r="FT147" s="926"/>
      <c r="FU147" s="926"/>
      <c r="FV147" s="926"/>
      <c r="FW147" s="926"/>
      <c r="FX147" s="926"/>
      <c r="FY147" s="926"/>
      <c r="FZ147" s="926"/>
      <c r="GA147" s="926"/>
      <c r="GB147" s="926"/>
      <c r="GC147" s="926"/>
      <c r="GD147" s="926"/>
      <c r="GE147" s="926"/>
      <c r="GF147" s="926"/>
      <c r="GG147" s="926"/>
      <c r="GH147" s="926"/>
      <c r="GI147" s="926"/>
      <c r="GJ147" s="926"/>
      <c r="GK147" s="926"/>
      <c r="GL147" s="926"/>
      <c r="GM147" s="926"/>
      <c r="GN147" s="926"/>
      <c r="GO147" s="926"/>
      <c r="GP147" s="926"/>
      <c r="GQ147" s="926"/>
      <c r="GR147" s="926"/>
      <c r="GS147" s="926"/>
      <c r="GT147" s="926"/>
      <c r="GU147" s="926"/>
      <c r="GV147" s="926"/>
      <c r="GW147" s="926"/>
      <c r="GX147" s="926"/>
      <c r="GY147" s="926"/>
      <c r="GZ147" s="926"/>
      <c r="HA147" s="926"/>
      <c r="HB147" s="926"/>
      <c r="HC147" s="926"/>
      <c r="HD147" s="926"/>
      <c r="HE147" s="926"/>
      <c r="HF147" s="926"/>
      <c r="HG147" s="926"/>
      <c r="HH147" s="926"/>
      <c r="HI147" s="926"/>
      <c r="HJ147" s="926"/>
      <c r="HK147" s="926"/>
      <c r="HL147" s="926"/>
      <c r="HM147" s="926"/>
      <c r="HN147" s="926"/>
      <c r="HO147" s="926"/>
      <c r="HP147" s="926"/>
      <c r="HQ147" s="926"/>
      <c r="HR147" s="926"/>
      <c r="HS147" s="926"/>
      <c r="HT147" s="926"/>
      <c r="HU147" s="926"/>
      <c r="HV147" s="926"/>
      <c r="HW147" s="926"/>
      <c r="HX147" s="926"/>
      <c r="HY147" s="926"/>
      <c r="HZ147" s="926"/>
      <c r="IA147" s="926"/>
      <c r="IB147" s="926"/>
      <c r="IC147" s="926"/>
      <c r="ID147" s="926"/>
      <c r="IE147" s="926"/>
      <c r="IF147" s="926"/>
      <c r="IG147" s="926"/>
      <c r="IH147" s="926"/>
      <c r="II147" s="926"/>
      <c r="IJ147" s="926"/>
      <c r="IK147" s="926"/>
      <c r="IL147" s="926"/>
      <c r="IM147" s="926"/>
      <c r="IN147" s="926"/>
      <c r="IO147" s="926"/>
      <c r="IP147" s="926"/>
      <c r="IQ147" s="926"/>
      <c r="IR147" s="926"/>
      <c r="IS147" s="926"/>
      <c r="IT147" s="926"/>
      <c r="IU147" s="926"/>
      <c r="IV147" s="926"/>
    </row>
    <row r="148" spans="1:256" s="1183" customFormat="1" ht="15" customHeight="1">
      <c r="A148" s="1018"/>
      <c r="B148" s="1018"/>
      <c r="C148" s="1018"/>
      <c r="D148" s="1103"/>
      <c r="E148" s="1103"/>
      <c r="F148" s="1103"/>
      <c r="G148" s="1021"/>
      <c r="H148" s="1021"/>
      <c r="I148" s="926"/>
      <c r="J148" s="1022"/>
      <c r="K148" s="926"/>
      <c r="L148" s="926"/>
      <c r="M148" s="1022"/>
      <c r="N148" s="926"/>
      <c r="O148" s="926"/>
      <c r="P148" s="926"/>
      <c r="Q148" s="926"/>
      <c r="R148" s="926"/>
      <c r="S148" s="926"/>
      <c r="T148" s="926"/>
      <c r="U148" s="926"/>
      <c r="V148" s="926"/>
      <c r="W148" s="926"/>
      <c r="X148" s="926"/>
      <c r="Y148" s="926"/>
      <c r="Z148" s="926"/>
      <c r="AA148" s="926"/>
      <c r="AB148" s="926"/>
      <c r="AC148" s="926"/>
      <c r="AD148" s="926"/>
      <c r="AE148" s="926"/>
      <c r="AF148" s="926"/>
      <c r="AG148" s="926"/>
      <c r="AH148" s="926"/>
      <c r="AI148" s="926"/>
      <c r="AJ148" s="926"/>
      <c r="AK148" s="926"/>
      <c r="AL148" s="926"/>
      <c r="AM148" s="926"/>
      <c r="AN148" s="926"/>
      <c r="AO148" s="926"/>
      <c r="AP148" s="926"/>
      <c r="AQ148" s="926"/>
      <c r="AR148" s="926"/>
      <c r="AS148" s="926"/>
      <c r="AT148" s="926"/>
      <c r="AU148" s="926"/>
      <c r="AV148" s="926"/>
      <c r="AW148" s="926"/>
      <c r="AX148" s="926"/>
      <c r="AY148" s="926"/>
      <c r="AZ148" s="926"/>
      <c r="BA148" s="926"/>
      <c r="BB148" s="926"/>
      <c r="BC148" s="926"/>
      <c r="BD148" s="926"/>
      <c r="BE148" s="926"/>
      <c r="BF148" s="926"/>
      <c r="BG148" s="926"/>
      <c r="BH148" s="926"/>
      <c r="BI148" s="926"/>
      <c r="BJ148" s="926"/>
      <c r="BK148" s="926"/>
      <c r="BL148" s="926"/>
      <c r="BM148" s="926"/>
      <c r="BN148" s="926"/>
      <c r="BO148" s="926"/>
      <c r="BP148" s="926"/>
      <c r="BQ148" s="926"/>
      <c r="BR148" s="926"/>
      <c r="BS148" s="926"/>
      <c r="BT148" s="926"/>
      <c r="BU148" s="926"/>
      <c r="BV148" s="926"/>
      <c r="BW148" s="926"/>
      <c r="BX148" s="926"/>
      <c r="BY148" s="926"/>
      <c r="BZ148" s="926"/>
      <c r="CA148" s="926"/>
      <c r="CB148" s="926"/>
      <c r="CC148" s="926"/>
      <c r="CD148" s="926"/>
      <c r="CE148" s="926"/>
      <c r="CF148" s="926"/>
      <c r="CG148" s="926"/>
      <c r="CH148" s="926"/>
      <c r="CI148" s="926"/>
      <c r="CJ148" s="926"/>
      <c r="CK148" s="926"/>
      <c r="CL148" s="926"/>
      <c r="CM148" s="926"/>
      <c r="CN148" s="926"/>
      <c r="CO148" s="926"/>
      <c r="CP148" s="926"/>
      <c r="CQ148" s="926"/>
      <c r="CR148" s="926"/>
      <c r="CS148" s="926"/>
      <c r="CT148" s="926"/>
      <c r="CU148" s="926"/>
      <c r="CV148" s="926"/>
      <c r="CW148" s="926"/>
      <c r="CX148" s="926"/>
      <c r="CY148" s="926"/>
      <c r="CZ148" s="926"/>
      <c r="DA148" s="926"/>
      <c r="DB148" s="926"/>
      <c r="DC148" s="926"/>
      <c r="DD148" s="926"/>
      <c r="DE148" s="926"/>
      <c r="DF148" s="926"/>
      <c r="DG148" s="926"/>
      <c r="DH148" s="926"/>
      <c r="DI148" s="926"/>
      <c r="DJ148" s="926"/>
      <c r="DK148" s="926"/>
      <c r="DL148" s="926"/>
      <c r="DM148" s="926"/>
      <c r="DN148" s="926"/>
      <c r="DO148" s="926"/>
      <c r="DP148" s="926"/>
      <c r="DQ148" s="926"/>
      <c r="DR148" s="926"/>
      <c r="DS148" s="926"/>
      <c r="DT148" s="926"/>
      <c r="DU148" s="926"/>
      <c r="DV148" s="926"/>
      <c r="DW148" s="926"/>
      <c r="DX148" s="926"/>
      <c r="DY148" s="926"/>
      <c r="DZ148" s="926"/>
      <c r="EA148" s="926"/>
      <c r="EB148" s="926"/>
      <c r="EC148" s="926"/>
      <c r="ED148" s="926"/>
      <c r="EE148" s="926"/>
      <c r="EF148" s="926"/>
      <c r="EG148" s="926"/>
      <c r="EH148" s="926"/>
      <c r="EI148" s="926"/>
      <c r="EJ148" s="926"/>
      <c r="EK148" s="926"/>
      <c r="EL148" s="926"/>
      <c r="EM148" s="926"/>
      <c r="EN148" s="926"/>
      <c r="EO148" s="926"/>
      <c r="EP148" s="926"/>
      <c r="EQ148" s="926"/>
      <c r="ER148" s="926"/>
      <c r="ES148" s="926"/>
      <c r="ET148" s="926"/>
      <c r="EU148" s="926"/>
      <c r="EV148" s="926"/>
      <c r="EW148" s="926"/>
      <c r="EX148" s="926"/>
      <c r="EY148" s="926"/>
      <c r="EZ148" s="926"/>
      <c r="FA148" s="926"/>
      <c r="FB148" s="926"/>
      <c r="FC148" s="926"/>
      <c r="FD148" s="926"/>
      <c r="FE148" s="926"/>
      <c r="FF148" s="926"/>
      <c r="FG148" s="926"/>
      <c r="FH148" s="926"/>
      <c r="FI148" s="926"/>
      <c r="FJ148" s="926"/>
      <c r="FK148" s="926"/>
      <c r="FL148" s="926"/>
      <c r="FM148" s="926"/>
      <c r="FN148" s="926"/>
      <c r="FO148" s="926"/>
      <c r="FP148" s="926"/>
      <c r="FQ148" s="926"/>
      <c r="FR148" s="926"/>
      <c r="FS148" s="926"/>
      <c r="FT148" s="926"/>
      <c r="FU148" s="926"/>
      <c r="FV148" s="926"/>
      <c r="FW148" s="926"/>
      <c r="FX148" s="926"/>
      <c r="FY148" s="926"/>
      <c r="FZ148" s="926"/>
      <c r="GA148" s="926"/>
      <c r="GB148" s="926"/>
      <c r="GC148" s="926"/>
      <c r="GD148" s="926"/>
      <c r="GE148" s="926"/>
      <c r="GF148" s="926"/>
      <c r="GG148" s="926"/>
      <c r="GH148" s="926"/>
      <c r="GI148" s="926"/>
      <c r="GJ148" s="926"/>
      <c r="GK148" s="926"/>
      <c r="GL148" s="926"/>
      <c r="GM148" s="926"/>
      <c r="GN148" s="926"/>
      <c r="GO148" s="926"/>
      <c r="GP148" s="926"/>
      <c r="GQ148" s="926"/>
      <c r="GR148" s="926"/>
      <c r="GS148" s="926"/>
      <c r="GT148" s="926"/>
      <c r="GU148" s="926"/>
      <c r="GV148" s="926"/>
      <c r="GW148" s="926"/>
      <c r="GX148" s="926"/>
      <c r="GY148" s="926"/>
      <c r="GZ148" s="926"/>
      <c r="HA148" s="926"/>
      <c r="HB148" s="926"/>
      <c r="HC148" s="926"/>
      <c r="HD148" s="926"/>
      <c r="HE148" s="926"/>
      <c r="HF148" s="926"/>
      <c r="HG148" s="926"/>
      <c r="HH148" s="926"/>
      <c r="HI148" s="926"/>
      <c r="HJ148" s="926"/>
      <c r="HK148" s="926"/>
      <c r="HL148" s="926"/>
      <c r="HM148" s="926"/>
      <c r="HN148" s="926"/>
      <c r="HO148" s="926"/>
      <c r="HP148" s="926"/>
      <c r="HQ148" s="926"/>
      <c r="HR148" s="926"/>
      <c r="HS148" s="926"/>
      <c r="HT148" s="926"/>
      <c r="HU148" s="926"/>
      <c r="HV148" s="926"/>
      <c r="HW148" s="926"/>
      <c r="HX148" s="926"/>
      <c r="HY148" s="926"/>
      <c r="HZ148" s="926"/>
      <c r="IA148" s="926"/>
      <c r="IB148" s="926"/>
      <c r="IC148" s="926"/>
      <c r="ID148" s="926"/>
      <c r="IE148" s="926"/>
      <c r="IF148" s="926"/>
      <c r="IG148" s="926"/>
      <c r="IH148" s="926"/>
      <c r="II148" s="926"/>
      <c r="IJ148" s="926"/>
      <c r="IK148" s="926"/>
      <c r="IL148" s="926"/>
      <c r="IM148" s="926"/>
      <c r="IN148" s="926"/>
      <c r="IO148" s="926"/>
      <c r="IP148" s="926"/>
      <c r="IQ148" s="926"/>
      <c r="IR148" s="926"/>
      <c r="IS148" s="926"/>
      <c r="IT148" s="926"/>
      <c r="IU148" s="926"/>
      <c r="IV148" s="926"/>
    </row>
    <row r="149" spans="1:256" s="1183" customFormat="1" ht="15" customHeight="1">
      <c r="A149" s="1018"/>
      <c r="B149" s="1018"/>
      <c r="C149" s="1018"/>
      <c r="D149" s="1103"/>
      <c r="E149" s="1103"/>
      <c r="F149" s="1103"/>
      <c r="G149" s="1021"/>
      <c r="H149" s="1021"/>
      <c r="I149" s="926"/>
      <c r="J149" s="1022"/>
      <c r="K149" s="926"/>
      <c r="L149" s="926"/>
      <c r="M149" s="1022"/>
      <c r="N149" s="926"/>
      <c r="O149" s="926"/>
      <c r="P149" s="926"/>
      <c r="Q149" s="926"/>
      <c r="R149" s="926"/>
      <c r="S149" s="926"/>
      <c r="T149" s="926"/>
      <c r="U149" s="926"/>
      <c r="V149" s="926"/>
      <c r="W149" s="926"/>
      <c r="X149" s="926"/>
      <c r="Y149" s="926"/>
      <c r="Z149" s="926"/>
      <c r="AA149" s="926"/>
      <c r="AB149" s="926"/>
      <c r="AC149" s="926"/>
      <c r="AD149" s="926"/>
      <c r="AE149" s="926"/>
      <c r="AF149" s="926"/>
      <c r="AG149" s="926"/>
      <c r="AH149" s="926"/>
      <c r="AI149" s="926"/>
      <c r="AJ149" s="926"/>
      <c r="AK149" s="926"/>
      <c r="AL149" s="926"/>
      <c r="AM149" s="926"/>
      <c r="AN149" s="926"/>
      <c r="AO149" s="926"/>
      <c r="AP149" s="926"/>
      <c r="AQ149" s="926"/>
      <c r="AR149" s="926"/>
      <c r="AS149" s="926"/>
      <c r="AT149" s="926"/>
      <c r="AU149" s="926"/>
      <c r="AV149" s="926"/>
      <c r="AW149" s="926"/>
      <c r="AX149" s="926"/>
      <c r="AY149" s="926"/>
      <c r="AZ149" s="926"/>
      <c r="BA149" s="926"/>
      <c r="BB149" s="926"/>
      <c r="BC149" s="926"/>
      <c r="BD149" s="926"/>
      <c r="BE149" s="926"/>
      <c r="BF149" s="926"/>
      <c r="BG149" s="926"/>
      <c r="BH149" s="926"/>
      <c r="BI149" s="926"/>
      <c r="BJ149" s="926"/>
      <c r="BK149" s="926"/>
      <c r="BL149" s="926"/>
      <c r="BM149" s="926"/>
      <c r="BN149" s="926"/>
      <c r="BO149" s="926"/>
      <c r="BP149" s="926"/>
      <c r="BQ149" s="926"/>
      <c r="BR149" s="926"/>
      <c r="BS149" s="926"/>
      <c r="BT149" s="926"/>
      <c r="BU149" s="926"/>
      <c r="BV149" s="926"/>
      <c r="BW149" s="926"/>
      <c r="BX149" s="926"/>
      <c r="BY149" s="926"/>
      <c r="BZ149" s="926"/>
      <c r="CA149" s="926"/>
      <c r="CB149" s="926"/>
      <c r="CC149" s="926"/>
      <c r="CD149" s="926"/>
      <c r="CE149" s="926"/>
      <c r="CF149" s="926"/>
      <c r="CG149" s="926"/>
      <c r="CH149" s="926"/>
      <c r="CI149" s="926"/>
      <c r="CJ149" s="926"/>
      <c r="CK149" s="926"/>
      <c r="CL149" s="926"/>
      <c r="CM149" s="926"/>
      <c r="CN149" s="926"/>
      <c r="CO149" s="926"/>
      <c r="CP149" s="926"/>
      <c r="CQ149" s="926"/>
      <c r="CR149" s="926"/>
      <c r="CS149" s="926"/>
      <c r="CT149" s="926"/>
      <c r="CU149" s="926"/>
      <c r="CV149" s="926"/>
      <c r="CW149" s="926"/>
      <c r="CX149" s="926"/>
      <c r="CY149" s="926"/>
      <c r="CZ149" s="926"/>
      <c r="DA149" s="926"/>
      <c r="DB149" s="926"/>
      <c r="DC149" s="926"/>
      <c r="DD149" s="926"/>
      <c r="DE149" s="926"/>
      <c r="DF149" s="926"/>
      <c r="DG149" s="926"/>
      <c r="DH149" s="926"/>
      <c r="DI149" s="926"/>
      <c r="DJ149" s="926"/>
      <c r="DK149" s="926"/>
      <c r="DL149" s="926"/>
      <c r="DM149" s="926"/>
      <c r="DN149" s="926"/>
      <c r="DO149" s="926"/>
      <c r="DP149" s="926"/>
      <c r="DQ149" s="926"/>
      <c r="DR149" s="926"/>
      <c r="DS149" s="926"/>
      <c r="DT149" s="926"/>
      <c r="DU149" s="926"/>
      <c r="DV149" s="926"/>
      <c r="DW149" s="926"/>
      <c r="DX149" s="926"/>
      <c r="DY149" s="926"/>
      <c r="DZ149" s="926"/>
      <c r="EA149" s="926"/>
      <c r="EB149" s="926"/>
      <c r="EC149" s="926"/>
      <c r="ED149" s="926"/>
      <c r="EE149" s="926"/>
      <c r="EF149" s="926"/>
      <c r="EG149" s="926"/>
      <c r="EH149" s="926"/>
      <c r="EI149" s="926"/>
      <c r="EJ149" s="926"/>
      <c r="EK149" s="926"/>
      <c r="EL149" s="926"/>
      <c r="EM149" s="926"/>
      <c r="EN149" s="926"/>
      <c r="EO149" s="926"/>
      <c r="EP149" s="926"/>
      <c r="EQ149" s="926"/>
      <c r="ER149" s="926"/>
      <c r="ES149" s="926"/>
      <c r="ET149" s="926"/>
      <c r="EU149" s="926"/>
      <c r="EV149" s="926"/>
      <c r="EW149" s="926"/>
      <c r="EX149" s="926"/>
      <c r="EY149" s="926"/>
      <c r="EZ149" s="926"/>
      <c r="FA149" s="926"/>
      <c r="FB149" s="926"/>
      <c r="FC149" s="926"/>
      <c r="FD149" s="926"/>
      <c r="FE149" s="926"/>
      <c r="FF149" s="926"/>
      <c r="FG149" s="926"/>
      <c r="FH149" s="926"/>
      <c r="FI149" s="926"/>
      <c r="FJ149" s="926"/>
      <c r="FK149" s="926"/>
      <c r="FL149" s="926"/>
      <c r="FM149" s="926"/>
      <c r="FN149" s="926"/>
      <c r="FO149" s="926"/>
      <c r="FP149" s="926"/>
      <c r="FQ149" s="926"/>
      <c r="FR149" s="926"/>
      <c r="FS149" s="926"/>
      <c r="FT149" s="926"/>
      <c r="FU149" s="926"/>
      <c r="FV149" s="926"/>
      <c r="FW149" s="926"/>
      <c r="FX149" s="926"/>
      <c r="FY149" s="926"/>
      <c r="FZ149" s="926"/>
      <c r="GA149" s="926"/>
      <c r="GB149" s="926"/>
      <c r="GC149" s="926"/>
      <c r="GD149" s="926"/>
      <c r="GE149" s="926"/>
      <c r="GF149" s="926"/>
      <c r="GG149" s="926"/>
      <c r="GH149" s="926"/>
      <c r="GI149" s="926"/>
      <c r="GJ149" s="926"/>
      <c r="GK149" s="926"/>
      <c r="GL149" s="926"/>
      <c r="GM149" s="926"/>
      <c r="GN149" s="926"/>
      <c r="GO149" s="926"/>
      <c r="GP149" s="926"/>
      <c r="GQ149" s="926"/>
      <c r="GR149" s="926"/>
      <c r="GS149" s="926"/>
      <c r="GT149" s="926"/>
      <c r="GU149" s="926"/>
      <c r="GV149" s="926"/>
      <c r="GW149" s="926"/>
      <c r="GX149" s="926"/>
      <c r="GY149" s="926"/>
      <c r="GZ149" s="926"/>
      <c r="HA149" s="926"/>
      <c r="HB149" s="926"/>
      <c r="HC149" s="926"/>
      <c r="HD149" s="926"/>
      <c r="HE149" s="926"/>
      <c r="HF149" s="926"/>
      <c r="HG149" s="926"/>
      <c r="HH149" s="926"/>
      <c r="HI149" s="926"/>
      <c r="HJ149" s="926"/>
      <c r="HK149" s="926"/>
      <c r="HL149" s="926"/>
      <c r="HM149" s="926"/>
      <c r="HN149" s="926"/>
      <c r="HO149" s="926"/>
      <c r="HP149" s="926"/>
      <c r="HQ149" s="926"/>
      <c r="HR149" s="926"/>
      <c r="HS149" s="926"/>
      <c r="HT149" s="926"/>
      <c r="HU149" s="926"/>
      <c r="HV149" s="926"/>
      <c r="HW149" s="926"/>
      <c r="HX149" s="926"/>
      <c r="HY149" s="926"/>
      <c r="HZ149" s="926"/>
      <c r="IA149" s="926"/>
      <c r="IB149" s="926"/>
      <c r="IC149" s="926"/>
      <c r="ID149" s="926"/>
      <c r="IE149" s="926"/>
      <c r="IF149" s="926"/>
      <c r="IG149" s="926"/>
      <c r="IH149" s="926"/>
      <c r="II149" s="926"/>
      <c r="IJ149" s="926"/>
      <c r="IK149" s="926"/>
      <c r="IL149" s="926"/>
      <c r="IM149" s="926"/>
      <c r="IN149" s="926"/>
      <c r="IO149" s="926"/>
      <c r="IP149" s="926"/>
      <c r="IQ149" s="926"/>
      <c r="IR149" s="926"/>
      <c r="IS149" s="926"/>
      <c r="IT149" s="926"/>
      <c r="IU149" s="926"/>
      <c r="IV149" s="926"/>
    </row>
    <row r="150" spans="1:256" s="1183" customFormat="1" ht="15" customHeight="1">
      <c r="A150" s="1018"/>
      <c r="B150" s="1018"/>
      <c r="C150" s="1018"/>
      <c r="D150" s="1103"/>
      <c r="E150" s="1103"/>
      <c r="F150" s="1103"/>
      <c r="G150" s="1021"/>
      <c r="H150" s="1021"/>
      <c r="I150" s="926"/>
      <c r="J150" s="1022"/>
      <c r="K150" s="926"/>
      <c r="L150" s="926"/>
      <c r="M150" s="1022"/>
      <c r="N150" s="926"/>
      <c r="O150" s="926"/>
      <c r="P150" s="926"/>
      <c r="Q150" s="926"/>
      <c r="R150" s="926"/>
      <c r="S150" s="926"/>
      <c r="T150" s="926"/>
      <c r="U150" s="926"/>
      <c r="V150" s="926"/>
      <c r="W150" s="926"/>
      <c r="X150" s="926"/>
      <c r="Y150" s="926"/>
      <c r="Z150" s="926"/>
      <c r="AA150" s="926"/>
      <c r="AB150" s="926"/>
      <c r="AC150" s="926"/>
      <c r="AD150" s="926"/>
      <c r="AE150" s="926"/>
      <c r="AF150" s="926"/>
      <c r="AG150" s="926"/>
      <c r="AH150" s="926"/>
      <c r="AI150" s="926"/>
      <c r="AJ150" s="926"/>
      <c r="AK150" s="926"/>
      <c r="AL150" s="926"/>
      <c r="AM150" s="926"/>
      <c r="AN150" s="926"/>
      <c r="AO150" s="926"/>
      <c r="AP150" s="926"/>
      <c r="AQ150" s="926"/>
      <c r="AR150" s="926"/>
      <c r="AS150" s="926"/>
      <c r="AT150" s="926"/>
      <c r="AU150" s="926"/>
      <c r="AV150" s="926"/>
      <c r="AW150" s="926"/>
      <c r="AX150" s="926"/>
      <c r="AY150" s="926"/>
      <c r="AZ150" s="926"/>
      <c r="BA150" s="926"/>
      <c r="BB150" s="926"/>
      <c r="BC150" s="926"/>
      <c r="BD150" s="926"/>
      <c r="BE150" s="926"/>
      <c r="BF150" s="926"/>
      <c r="BG150" s="926"/>
      <c r="BH150" s="926"/>
      <c r="BI150" s="926"/>
      <c r="BJ150" s="926"/>
      <c r="BK150" s="926"/>
      <c r="BL150" s="926"/>
      <c r="BM150" s="926"/>
      <c r="BN150" s="926"/>
      <c r="BO150" s="926"/>
      <c r="BP150" s="926"/>
      <c r="BQ150" s="926"/>
      <c r="BR150" s="926"/>
      <c r="BS150" s="926"/>
      <c r="BT150" s="926"/>
      <c r="BU150" s="926"/>
      <c r="BV150" s="926"/>
      <c r="BW150" s="926"/>
      <c r="BX150" s="926"/>
      <c r="BY150" s="926"/>
      <c r="BZ150" s="926"/>
      <c r="CA150" s="926"/>
      <c r="CB150" s="926"/>
      <c r="CC150" s="926"/>
      <c r="CD150" s="926"/>
      <c r="CE150" s="926"/>
      <c r="CF150" s="926"/>
      <c r="CG150" s="926"/>
      <c r="CH150" s="926"/>
      <c r="CI150" s="926"/>
      <c r="CJ150" s="926"/>
      <c r="CK150" s="926"/>
      <c r="CL150" s="926"/>
      <c r="CM150" s="926"/>
      <c r="CN150" s="926"/>
      <c r="CO150" s="926"/>
      <c r="CP150" s="926"/>
      <c r="CQ150" s="926"/>
      <c r="CR150" s="926"/>
      <c r="CS150" s="926"/>
      <c r="CT150" s="926"/>
      <c r="CU150" s="926"/>
      <c r="CV150" s="926"/>
      <c r="CW150" s="926"/>
      <c r="CX150" s="926"/>
      <c r="CY150" s="926"/>
      <c r="CZ150" s="926"/>
      <c r="DA150" s="926"/>
      <c r="DB150" s="926"/>
      <c r="DC150" s="926"/>
      <c r="DD150" s="926"/>
      <c r="DE150" s="926"/>
      <c r="DF150" s="926"/>
      <c r="DG150" s="926"/>
      <c r="DH150" s="926"/>
      <c r="DI150" s="926"/>
      <c r="DJ150" s="926"/>
      <c r="DK150" s="926"/>
      <c r="DL150" s="926"/>
      <c r="DM150" s="926"/>
      <c r="DN150" s="926"/>
      <c r="DO150" s="926"/>
      <c r="DP150" s="926"/>
      <c r="DQ150" s="926"/>
      <c r="DR150" s="926"/>
      <c r="DS150" s="926"/>
      <c r="DT150" s="926"/>
      <c r="DU150" s="926"/>
      <c r="DV150" s="926"/>
      <c r="DW150" s="926"/>
      <c r="DX150" s="926"/>
      <c r="DY150" s="926"/>
      <c r="DZ150" s="926"/>
      <c r="EA150" s="926"/>
      <c r="EB150" s="926"/>
      <c r="EC150" s="926"/>
      <c r="ED150" s="926"/>
      <c r="EE150" s="926"/>
      <c r="EF150" s="926"/>
      <c r="EG150" s="926"/>
      <c r="EH150" s="926"/>
      <c r="EI150" s="926"/>
      <c r="EJ150" s="926"/>
      <c r="EK150" s="926"/>
      <c r="EL150" s="926"/>
      <c r="EM150" s="926"/>
      <c r="EN150" s="926"/>
      <c r="EO150" s="926"/>
      <c r="EP150" s="926"/>
      <c r="EQ150" s="926"/>
      <c r="ER150" s="926"/>
      <c r="ES150" s="926"/>
      <c r="ET150" s="926"/>
      <c r="EU150" s="926"/>
      <c r="EV150" s="926"/>
      <c r="EW150" s="926"/>
      <c r="EX150" s="926"/>
      <c r="EY150" s="926"/>
      <c r="EZ150" s="926"/>
      <c r="FA150" s="926"/>
      <c r="FB150" s="926"/>
      <c r="FC150" s="926"/>
      <c r="FD150" s="926"/>
      <c r="FE150" s="926"/>
      <c r="FF150" s="926"/>
      <c r="FG150" s="926"/>
      <c r="FH150" s="926"/>
      <c r="FI150" s="926"/>
      <c r="FJ150" s="926"/>
      <c r="FK150" s="926"/>
      <c r="FL150" s="926"/>
      <c r="FM150" s="926"/>
      <c r="FN150" s="926"/>
      <c r="FO150" s="926"/>
      <c r="FP150" s="926"/>
      <c r="FQ150" s="926"/>
      <c r="FR150" s="926"/>
      <c r="FS150" s="926"/>
      <c r="FT150" s="926"/>
      <c r="FU150" s="926"/>
      <c r="FV150" s="926"/>
      <c r="FW150" s="926"/>
      <c r="FX150" s="926"/>
      <c r="FY150" s="926"/>
      <c r="FZ150" s="926"/>
      <c r="GA150" s="926"/>
      <c r="GB150" s="926"/>
      <c r="GC150" s="926"/>
      <c r="GD150" s="926"/>
      <c r="GE150" s="926"/>
      <c r="GF150" s="926"/>
      <c r="GG150" s="926"/>
      <c r="GH150" s="926"/>
      <c r="GI150" s="926"/>
      <c r="GJ150" s="926"/>
      <c r="GK150" s="926"/>
      <c r="GL150" s="926"/>
      <c r="GM150" s="926"/>
      <c r="GN150" s="926"/>
      <c r="GO150" s="926"/>
      <c r="GP150" s="926"/>
      <c r="GQ150" s="926"/>
      <c r="GR150" s="926"/>
      <c r="GS150" s="926"/>
      <c r="GT150" s="926"/>
      <c r="GU150" s="926"/>
      <c r="GV150" s="926"/>
      <c r="GW150" s="926"/>
      <c r="GX150" s="926"/>
      <c r="GY150" s="926"/>
      <c r="GZ150" s="926"/>
      <c r="HA150" s="926"/>
      <c r="HB150" s="926"/>
      <c r="HC150" s="926"/>
      <c r="HD150" s="926"/>
      <c r="HE150" s="926"/>
      <c r="HF150" s="926"/>
      <c r="HG150" s="926"/>
      <c r="HH150" s="926"/>
      <c r="HI150" s="926"/>
      <c r="HJ150" s="926"/>
      <c r="HK150" s="926"/>
      <c r="HL150" s="926"/>
      <c r="HM150" s="926"/>
      <c r="HN150" s="926"/>
      <c r="HO150" s="926"/>
      <c r="HP150" s="926"/>
      <c r="HQ150" s="926"/>
      <c r="HR150" s="926"/>
      <c r="HS150" s="926"/>
      <c r="HT150" s="926"/>
      <c r="HU150" s="926"/>
      <c r="HV150" s="926"/>
      <c r="HW150" s="926"/>
      <c r="HX150" s="926"/>
      <c r="HY150" s="926"/>
      <c r="HZ150" s="926"/>
      <c r="IA150" s="926"/>
      <c r="IB150" s="926"/>
      <c r="IC150" s="926"/>
      <c r="ID150" s="926"/>
      <c r="IE150" s="926"/>
      <c r="IF150" s="926"/>
      <c r="IG150" s="926"/>
      <c r="IH150" s="926"/>
      <c r="II150" s="926"/>
      <c r="IJ150" s="926"/>
      <c r="IK150" s="926"/>
      <c r="IL150" s="926"/>
      <c r="IM150" s="926"/>
      <c r="IN150" s="926"/>
      <c r="IO150" s="926"/>
      <c r="IP150" s="926"/>
      <c r="IQ150" s="926"/>
      <c r="IR150" s="926"/>
      <c r="IS150" s="926"/>
      <c r="IT150" s="926"/>
      <c r="IU150" s="926"/>
      <c r="IV150" s="926"/>
    </row>
    <row r="151" spans="1:256" s="1183" customFormat="1" ht="15" customHeight="1">
      <c r="A151" s="1018"/>
      <c r="B151" s="1018"/>
      <c r="C151" s="1018"/>
      <c r="D151" s="1103"/>
      <c r="E151" s="1103"/>
      <c r="F151" s="1103"/>
      <c r="G151" s="1021"/>
      <c r="H151" s="1021"/>
      <c r="I151" s="926"/>
      <c r="J151" s="1022"/>
      <c r="K151" s="926"/>
      <c r="L151" s="926"/>
      <c r="M151" s="1022"/>
      <c r="N151" s="926"/>
      <c r="O151" s="926"/>
      <c r="P151" s="926"/>
      <c r="Q151" s="926"/>
      <c r="R151" s="926"/>
      <c r="S151" s="926"/>
      <c r="T151" s="926"/>
      <c r="U151" s="926"/>
      <c r="V151" s="926"/>
      <c r="W151" s="926"/>
      <c r="X151" s="926"/>
      <c r="Y151" s="926"/>
      <c r="Z151" s="926"/>
      <c r="AA151" s="926"/>
      <c r="AB151" s="926"/>
      <c r="AC151" s="926"/>
      <c r="AD151" s="926"/>
      <c r="AE151" s="926"/>
      <c r="AF151" s="926"/>
      <c r="AG151" s="926"/>
      <c r="AH151" s="926"/>
      <c r="AI151" s="926"/>
      <c r="AJ151" s="926"/>
      <c r="AK151" s="926"/>
      <c r="AL151" s="926"/>
      <c r="AM151" s="926"/>
      <c r="AN151" s="926"/>
      <c r="AO151" s="926"/>
      <c r="AP151" s="926"/>
      <c r="AQ151" s="926"/>
      <c r="AR151" s="926"/>
      <c r="AS151" s="926"/>
      <c r="AT151" s="926"/>
      <c r="AU151" s="926"/>
      <c r="AV151" s="926"/>
      <c r="AW151" s="926"/>
      <c r="AX151" s="926"/>
      <c r="AY151" s="926"/>
      <c r="AZ151" s="926"/>
      <c r="BA151" s="926"/>
      <c r="BB151" s="926"/>
      <c r="BC151" s="926"/>
      <c r="BD151" s="926"/>
      <c r="BE151" s="926"/>
      <c r="BF151" s="926"/>
      <c r="BG151" s="926"/>
      <c r="BH151" s="926"/>
      <c r="BI151" s="926"/>
      <c r="BJ151" s="926"/>
      <c r="BK151" s="926"/>
      <c r="BL151" s="926"/>
      <c r="BM151" s="926"/>
      <c r="BN151" s="926"/>
      <c r="BO151" s="926"/>
      <c r="BP151" s="926"/>
      <c r="BQ151" s="926"/>
      <c r="BR151" s="926"/>
      <c r="BS151" s="926"/>
      <c r="BT151" s="926"/>
      <c r="BU151" s="926"/>
      <c r="BV151" s="926"/>
      <c r="BW151" s="926"/>
      <c r="BX151" s="926"/>
      <c r="BY151" s="926"/>
      <c r="BZ151" s="926"/>
      <c r="CA151" s="926"/>
      <c r="CB151" s="926"/>
      <c r="CC151" s="926"/>
      <c r="CD151" s="926"/>
      <c r="CE151" s="926"/>
      <c r="CF151" s="926"/>
      <c r="CG151" s="926"/>
      <c r="CH151" s="926"/>
      <c r="CI151" s="926"/>
      <c r="CJ151" s="926"/>
      <c r="CK151" s="926"/>
      <c r="CL151" s="926"/>
      <c r="CM151" s="926"/>
      <c r="CN151" s="926"/>
      <c r="CO151" s="926"/>
      <c r="CP151" s="926"/>
      <c r="CQ151" s="926"/>
      <c r="CR151" s="926"/>
      <c r="CS151" s="926"/>
      <c r="CT151" s="926"/>
      <c r="CU151" s="926"/>
      <c r="CV151" s="926"/>
      <c r="CW151" s="926"/>
      <c r="CX151" s="926"/>
      <c r="CY151" s="926"/>
      <c r="CZ151" s="926"/>
      <c r="DA151" s="926"/>
      <c r="DB151" s="926"/>
      <c r="DC151" s="926"/>
      <c r="DD151" s="926"/>
      <c r="DE151" s="926"/>
      <c r="DF151" s="926"/>
      <c r="DG151" s="926"/>
      <c r="DH151" s="926"/>
      <c r="DI151" s="926"/>
      <c r="DJ151" s="926"/>
      <c r="DK151" s="926"/>
      <c r="DL151" s="926"/>
      <c r="DM151" s="926"/>
      <c r="DN151" s="926"/>
      <c r="DO151" s="926"/>
      <c r="DP151" s="926"/>
      <c r="DQ151" s="926"/>
      <c r="DR151" s="926"/>
      <c r="DS151" s="926"/>
      <c r="DT151" s="926"/>
      <c r="DU151" s="926"/>
      <c r="DV151" s="926"/>
      <c r="DW151" s="926"/>
      <c r="DX151" s="926"/>
      <c r="DY151" s="926"/>
      <c r="DZ151" s="926"/>
      <c r="EA151" s="926"/>
      <c r="EB151" s="926"/>
      <c r="EC151" s="926"/>
      <c r="ED151" s="926"/>
      <c r="EE151" s="926"/>
      <c r="EF151" s="926"/>
      <c r="EG151" s="926"/>
      <c r="EH151" s="926"/>
      <c r="EI151" s="926"/>
      <c r="EJ151" s="926"/>
      <c r="EK151" s="926"/>
      <c r="EL151" s="926"/>
      <c r="EM151" s="926"/>
      <c r="EN151" s="926"/>
      <c r="EO151" s="926"/>
      <c r="EP151" s="926"/>
      <c r="EQ151" s="926"/>
      <c r="ER151" s="926"/>
      <c r="ES151" s="926"/>
      <c r="ET151" s="926"/>
      <c r="EU151" s="926"/>
      <c r="EV151" s="926"/>
      <c r="EW151" s="926"/>
      <c r="EX151" s="926"/>
      <c r="EY151" s="926"/>
      <c r="EZ151" s="926"/>
      <c r="FA151" s="926"/>
      <c r="FB151" s="926"/>
      <c r="FC151" s="926"/>
      <c r="FD151" s="926"/>
      <c r="FE151" s="926"/>
      <c r="FF151" s="926"/>
      <c r="FG151" s="926"/>
      <c r="FH151" s="926"/>
      <c r="FI151" s="926"/>
      <c r="FJ151" s="926"/>
      <c r="FK151" s="926"/>
      <c r="FL151" s="926"/>
      <c r="FM151" s="926"/>
      <c r="FN151" s="926"/>
      <c r="FO151" s="926"/>
      <c r="FP151" s="926"/>
      <c r="FQ151" s="926"/>
      <c r="FR151" s="926"/>
      <c r="FS151" s="926"/>
      <c r="FT151" s="926"/>
      <c r="FU151" s="926"/>
      <c r="FV151" s="926"/>
      <c r="FW151" s="926"/>
      <c r="FX151" s="926"/>
      <c r="FY151" s="926"/>
      <c r="FZ151" s="926"/>
      <c r="GA151" s="926"/>
      <c r="GB151" s="926"/>
      <c r="GC151" s="926"/>
      <c r="GD151" s="926"/>
      <c r="GE151" s="926"/>
      <c r="GF151" s="926"/>
      <c r="GG151" s="926"/>
      <c r="GH151" s="926"/>
      <c r="GI151" s="926"/>
      <c r="GJ151" s="926"/>
      <c r="GK151" s="926"/>
      <c r="GL151" s="926"/>
      <c r="GM151" s="926"/>
      <c r="GN151" s="926"/>
      <c r="GO151" s="926"/>
      <c r="GP151" s="926"/>
      <c r="GQ151" s="926"/>
      <c r="GR151" s="926"/>
      <c r="GS151" s="926"/>
      <c r="GT151" s="926"/>
      <c r="GU151" s="926"/>
      <c r="GV151" s="926"/>
      <c r="GW151" s="926"/>
      <c r="GX151" s="926"/>
      <c r="GY151" s="926"/>
      <c r="GZ151" s="926"/>
      <c r="HA151" s="926"/>
      <c r="HB151" s="926"/>
      <c r="HC151" s="926"/>
      <c r="HD151" s="926"/>
      <c r="HE151" s="926"/>
      <c r="HF151" s="926"/>
      <c r="HG151" s="926"/>
      <c r="HH151" s="926"/>
      <c r="HI151" s="926"/>
      <c r="HJ151" s="926"/>
      <c r="HK151" s="926"/>
      <c r="HL151" s="926"/>
      <c r="HM151" s="926"/>
      <c r="HN151" s="926"/>
      <c r="HO151" s="926"/>
      <c r="HP151" s="926"/>
      <c r="HQ151" s="926"/>
      <c r="HR151" s="926"/>
      <c r="HS151" s="926"/>
      <c r="HT151" s="926"/>
      <c r="HU151" s="926"/>
      <c r="HV151" s="926"/>
      <c r="HW151" s="926"/>
      <c r="HX151" s="926"/>
      <c r="HY151" s="926"/>
      <c r="HZ151" s="926"/>
      <c r="IA151" s="926"/>
      <c r="IB151" s="926"/>
      <c r="IC151" s="926"/>
      <c r="ID151" s="926"/>
      <c r="IE151" s="926"/>
      <c r="IF151" s="926"/>
      <c r="IG151" s="926"/>
      <c r="IH151" s="926"/>
      <c r="II151" s="926"/>
      <c r="IJ151" s="926"/>
      <c r="IK151" s="926"/>
      <c r="IL151" s="926"/>
      <c r="IM151" s="926"/>
      <c r="IN151" s="926"/>
      <c r="IO151" s="926"/>
      <c r="IP151" s="926"/>
      <c r="IQ151" s="926"/>
      <c r="IR151" s="926"/>
      <c r="IS151" s="926"/>
      <c r="IT151" s="926"/>
      <c r="IU151" s="926"/>
      <c r="IV151" s="926"/>
    </row>
    <row r="152" spans="1:256" s="1183" customFormat="1" ht="15" customHeight="1">
      <c r="A152" s="1018"/>
      <c r="B152" s="1018"/>
      <c r="C152" s="1018"/>
      <c r="D152" s="1103"/>
      <c r="E152" s="1103"/>
      <c r="F152" s="1103"/>
      <c r="G152" s="1021"/>
      <c r="H152" s="1021"/>
      <c r="I152" s="926"/>
      <c r="J152" s="1022"/>
      <c r="K152" s="926"/>
      <c r="L152" s="926"/>
      <c r="M152" s="1022"/>
      <c r="N152" s="926"/>
      <c r="O152" s="926"/>
      <c r="P152" s="926"/>
      <c r="Q152" s="926"/>
      <c r="R152" s="926"/>
      <c r="S152" s="926"/>
      <c r="T152" s="926"/>
      <c r="U152" s="926"/>
      <c r="V152" s="926"/>
      <c r="W152" s="926"/>
      <c r="X152" s="926"/>
      <c r="Y152" s="926"/>
      <c r="Z152" s="926"/>
      <c r="AA152" s="926"/>
      <c r="AB152" s="926"/>
      <c r="AC152" s="926"/>
      <c r="AD152" s="926"/>
      <c r="AE152" s="926"/>
      <c r="AF152" s="926"/>
      <c r="AG152" s="926"/>
      <c r="AH152" s="926"/>
      <c r="AI152" s="926"/>
      <c r="AJ152" s="926"/>
      <c r="AK152" s="926"/>
      <c r="AL152" s="926"/>
      <c r="AM152" s="926"/>
      <c r="AN152" s="926"/>
      <c r="AO152" s="926"/>
      <c r="AP152" s="926"/>
      <c r="AQ152" s="926"/>
      <c r="AR152" s="926"/>
      <c r="AS152" s="926"/>
      <c r="AT152" s="926"/>
      <c r="AU152" s="926"/>
      <c r="AV152" s="926"/>
      <c r="AW152" s="926"/>
      <c r="AX152" s="926"/>
      <c r="AY152" s="926"/>
      <c r="AZ152" s="926"/>
      <c r="BA152" s="926"/>
      <c r="BB152" s="926"/>
      <c r="BC152" s="926"/>
      <c r="BD152" s="926"/>
      <c r="BE152" s="926"/>
      <c r="BF152" s="926"/>
      <c r="BG152" s="926"/>
      <c r="BH152" s="926"/>
      <c r="BI152" s="926"/>
      <c r="BJ152" s="926"/>
      <c r="BK152" s="926"/>
      <c r="BL152" s="926"/>
      <c r="BM152" s="926"/>
      <c r="BN152" s="926"/>
      <c r="BO152" s="926"/>
      <c r="BP152" s="926"/>
      <c r="BQ152" s="926"/>
      <c r="BR152" s="926"/>
      <c r="BS152" s="926"/>
      <c r="BT152" s="926"/>
      <c r="BU152" s="926"/>
      <c r="BV152" s="926"/>
      <c r="BW152" s="926"/>
      <c r="BX152" s="926"/>
      <c r="BY152" s="926"/>
      <c r="BZ152" s="926"/>
      <c r="CA152" s="926"/>
      <c r="CB152" s="926"/>
      <c r="CC152" s="926"/>
      <c r="CD152" s="926"/>
      <c r="CE152" s="926"/>
      <c r="CF152" s="926"/>
      <c r="CG152" s="926"/>
      <c r="CH152" s="926"/>
      <c r="CI152" s="926"/>
      <c r="CJ152" s="926"/>
      <c r="CK152" s="926"/>
      <c r="CL152" s="926"/>
      <c r="CM152" s="926"/>
      <c r="CN152" s="926"/>
      <c r="CO152" s="926"/>
      <c r="CP152" s="926"/>
      <c r="CQ152" s="926"/>
      <c r="CR152" s="926"/>
      <c r="CS152" s="926"/>
      <c r="CT152" s="926"/>
      <c r="CU152" s="926"/>
      <c r="CV152" s="926"/>
      <c r="CW152" s="926"/>
      <c r="CX152" s="926"/>
      <c r="CY152" s="926"/>
      <c r="CZ152" s="926"/>
      <c r="DA152" s="926"/>
      <c r="DB152" s="926"/>
      <c r="DC152" s="926"/>
      <c r="DD152" s="926"/>
      <c r="DE152" s="926"/>
      <c r="DF152" s="926"/>
      <c r="DG152" s="926"/>
      <c r="DH152" s="926"/>
      <c r="DI152" s="926"/>
      <c r="DJ152" s="926"/>
      <c r="DK152" s="926"/>
      <c r="DL152" s="926"/>
      <c r="DM152" s="926"/>
      <c r="DN152" s="926"/>
      <c r="DO152" s="926"/>
      <c r="DP152" s="926"/>
      <c r="DQ152" s="926"/>
      <c r="DR152" s="926"/>
      <c r="DS152" s="926"/>
      <c r="DT152" s="926"/>
      <c r="DU152" s="926"/>
      <c r="DV152" s="926"/>
      <c r="DW152" s="926"/>
      <c r="DX152" s="926"/>
      <c r="DY152" s="926"/>
      <c r="DZ152" s="926"/>
      <c r="EA152" s="926"/>
      <c r="EB152" s="926"/>
      <c r="EC152" s="926"/>
      <c r="ED152" s="926"/>
      <c r="EE152" s="926"/>
      <c r="EF152" s="926"/>
      <c r="EG152" s="926"/>
      <c r="EH152" s="926"/>
      <c r="EI152" s="926"/>
      <c r="EJ152" s="926"/>
      <c r="EK152" s="926"/>
      <c r="EL152" s="926"/>
      <c r="EM152" s="926"/>
      <c r="EN152" s="926"/>
      <c r="EO152" s="926"/>
      <c r="EP152" s="926"/>
      <c r="EQ152" s="926"/>
      <c r="ER152" s="926"/>
      <c r="ES152" s="926"/>
      <c r="ET152" s="926"/>
      <c r="EU152" s="926"/>
      <c r="EV152" s="926"/>
      <c r="EW152" s="926"/>
      <c r="EX152" s="926"/>
      <c r="EY152" s="926"/>
      <c r="EZ152" s="926"/>
      <c r="FA152" s="926"/>
      <c r="FB152" s="926"/>
      <c r="FC152" s="926"/>
      <c r="FD152" s="926"/>
      <c r="FE152" s="926"/>
      <c r="FF152" s="926"/>
      <c r="FG152" s="926"/>
      <c r="FH152" s="926"/>
      <c r="FI152" s="926"/>
      <c r="FJ152" s="926"/>
      <c r="FK152" s="926"/>
      <c r="FL152" s="926"/>
      <c r="FM152" s="926"/>
      <c r="FN152" s="926"/>
      <c r="FO152" s="926"/>
      <c r="FP152" s="926"/>
      <c r="FQ152" s="926"/>
      <c r="FR152" s="926"/>
      <c r="FS152" s="926"/>
      <c r="FT152" s="926"/>
      <c r="FU152" s="926"/>
      <c r="FV152" s="926"/>
      <c r="FW152" s="926"/>
      <c r="FX152" s="926"/>
      <c r="FY152" s="926"/>
      <c r="FZ152" s="926"/>
      <c r="GA152" s="926"/>
      <c r="GB152" s="926"/>
      <c r="GC152" s="926"/>
      <c r="GD152" s="926"/>
      <c r="GE152" s="926"/>
      <c r="GF152" s="926"/>
      <c r="GG152" s="926"/>
      <c r="GH152" s="926"/>
      <c r="GI152" s="926"/>
      <c r="GJ152" s="926"/>
      <c r="GK152" s="926"/>
      <c r="GL152" s="926"/>
      <c r="GM152" s="926"/>
      <c r="GN152" s="926"/>
      <c r="GO152" s="926"/>
      <c r="GP152" s="926"/>
      <c r="GQ152" s="926"/>
      <c r="GR152" s="926"/>
      <c r="GS152" s="926"/>
      <c r="GT152" s="926"/>
      <c r="GU152" s="926"/>
      <c r="GV152" s="926"/>
      <c r="GW152" s="926"/>
      <c r="GX152" s="926"/>
      <c r="GY152" s="926"/>
      <c r="GZ152" s="926"/>
      <c r="HA152" s="926"/>
      <c r="HB152" s="926"/>
      <c r="HC152" s="926"/>
      <c r="HD152" s="926"/>
      <c r="HE152" s="926"/>
      <c r="HF152" s="926"/>
      <c r="HG152" s="926"/>
      <c r="HH152" s="926"/>
      <c r="HI152" s="926"/>
      <c r="HJ152" s="926"/>
      <c r="HK152" s="926"/>
      <c r="HL152" s="926"/>
      <c r="HM152" s="926"/>
      <c r="HN152" s="926"/>
      <c r="HO152" s="926"/>
      <c r="HP152" s="926"/>
      <c r="HQ152" s="926"/>
      <c r="HR152" s="926"/>
      <c r="HS152" s="926"/>
      <c r="HT152" s="926"/>
      <c r="HU152" s="926"/>
      <c r="HV152" s="926"/>
      <c r="HW152" s="926"/>
      <c r="HX152" s="926"/>
      <c r="HY152" s="926"/>
      <c r="HZ152" s="926"/>
      <c r="IA152" s="926"/>
      <c r="IB152" s="926"/>
      <c r="IC152" s="926"/>
      <c r="ID152" s="926"/>
      <c r="IE152" s="926"/>
      <c r="IF152" s="926"/>
      <c r="IG152" s="926"/>
      <c r="IH152" s="926"/>
      <c r="II152" s="926"/>
      <c r="IJ152" s="926"/>
      <c r="IK152" s="926"/>
      <c r="IL152" s="926"/>
      <c r="IM152" s="926"/>
      <c r="IN152" s="926"/>
      <c r="IO152" s="926"/>
      <c r="IP152" s="926"/>
      <c r="IQ152" s="926"/>
      <c r="IR152" s="926"/>
      <c r="IS152" s="926"/>
      <c r="IT152" s="926"/>
      <c r="IU152" s="926"/>
      <c r="IV152" s="926"/>
    </row>
    <row r="153" spans="1:256" s="1183" customFormat="1" ht="15" customHeight="1">
      <c r="A153" s="1018"/>
      <c r="B153" s="1018"/>
      <c r="C153" s="1018"/>
      <c r="D153" s="1103"/>
      <c r="E153" s="1103"/>
      <c r="F153" s="1103"/>
      <c r="G153" s="1021"/>
      <c r="H153" s="1021"/>
      <c r="I153" s="926"/>
      <c r="J153" s="1022"/>
      <c r="K153" s="926"/>
      <c r="L153" s="926"/>
      <c r="M153" s="1022"/>
      <c r="N153" s="926"/>
      <c r="O153" s="926"/>
      <c r="P153" s="926"/>
      <c r="Q153" s="926"/>
      <c r="R153" s="926"/>
      <c r="S153" s="926"/>
      <c r="T153" s="926"/>
      <c r="U153" s="926"/>
      <c r="V153" s="926"/>
      <c r="W153" s="926"/>
      <c r="X153" s="926"/>
      <c r="Y153" s="926"/>
      <c r="Z153" s="926"/>
      <c r="AA153" s="926"/>
      <c r="AB153" s="926"/>
      <c r="AC153" s="926"/>
      <c r="AD153" s="926"/>
      <c r="AE153" s="926"/>
      <c r="AF153" s="926"/>
      <c r="AG153" s="926"/>
      <c r="AH153" s="926"/>
      <c r="AI153" s="926"/>
      <c r="AJ153" s="926"/>
      <c r="AK153" s="926"/>
      <c r="AL153" s="926"/>
      <c r="AM153" s="926"/>
      <c r="AN153" s="926"/>
      <c r="AO153" s="926"/>
      <c r="AP153" s="926"/>
      <c r="AQ153" s="926"/>
      <c r="AR153" s="926"/>
      <c r="AS153" s="926"/>
      <c r="AT153" s="926"/>
      <c r="AU153" s="926"/>
      <c r="AV153" s="926"/>
      <c r="AW153" s="926"/>
      <c r="AX153" s="926"/>
      <c r="AY153" s="926"/>
      <c r="AZ153" s="926"/>
      <c r="BA153" s="926"/>
      <c r="BB153" s="926"/>
      <c r="BC153" s="926"/>
      <c r="BD153" s="926"/>
      <c r="BE153" s="926"/>
      <c r="BF153" s="926"/>
      <c r="BG153" s="926"/>
      <c r="BH153" s="926"/>
      <c r="BI153" s="926"/>
      <c r="BJ153" s="926"/>
      <c r="BK153" s="926"/>
      <c r="BL153" s="926"/>
      <c r="BM153" s="926"/>
      <c r="BN153" s="926"/>
      <c r="BO153" s="926"/>
      <c r="BP153" s="926"/>
      <c r="BQ153" s="926"/>
      <c r="BR153" s="926"/>
      <c r="BS153" s="926"/>
      <c r="BT153" s="926"/>
      <c r="BU153" s="926"/>
      <c r="BV153" s="926"/>
      <c r="BW153" s="926"/>
      <c r="BX153" s="926"/>
      <c r="BY153" s="926"/>
      <c r="BZ153" s="926"/>
      <c r="CA153" s="926"/>
      <c r="CB153" s="926"/>
      <c r="CC153" s="926"/>
      <c r="CD153" s="926"/>
      <c r="CE153" s="926"/>
      <c r="CF153" s="926"/>
      <c r="CG153" s="926"/>
      <c r="CH153" s="926"/>
      <c r="CI153" s="926"/>
      <c r="CJ153" s="926"/>
      <c r="CK153" s="926"/>
      <c r="CL153" s="926"/>
      <c r="CM153" s="926"/>
      <c r="CN153" s="926"/>
      <c r="CO153" s="926"/>
      <c r="CP153" s="926"/>
      <c r="CQ153" s="926"/>
      <c r="CR153" s="926"/>
      <c r="CS153" s="926"/>
      <c r="CT153" s="926"/>
      <c r="CU153" s="926"/>
      <c r="CV153" s="926"/>
      <c r="CW153" s="926"/>
      <c r="CX153" s="926"/>
      <c r="CY153" s="926"/>
      <c r="CZ153" s="926"/>
      <c r="DA153" s="926"/>
      <c r="DB153" s="926"/>
      <c r="DC153" s="926"/>
      <c r="DD153" s="926"/>
      <c r="DE153" s="926"/>
      <c r="DF153" s="926"/>
      <c r="DG153" s="926"/>
      <c r="DH153" s="926"/>
      <c r="DI153" s="926"/>
      <c r="DJ153" s="926"/>
      <c r="DK153" s="926"/>
      <c r="DL153" s="926"/>
      <c r="DM153" s="926"/>
      <c r="DN153" s="926"/>
      <c r="DO153" s="926"/>
      <c r="DP153" s="926"/>
      <c r="DQ153" s="926"/>
      <c r="DR153" s="926"/>
      <c r="DS153" s="926"/>
      <c r="DT153" s="926"/>
      <c r="DU153" s="926"/>
      <c r="DV153" s="926"/>
      <c r="DW153" s="926"/>
      <c r="DX153" s="926"/>
      <c r="DY153" s="926"/>
      <c r="DZ153" s="926"/>
      <c r="EA153" s="926"/>
      <c r="EB153" s="926"/>
      <c r="EC153" s="926"/>
      <c r="ED153" s="926"/>
      <c r="EE153" s="926"/>
      <c r="EF153" s="926"/>
      <c r="EG153" s="926"/>
      <c r="EH153" s="926"/>
      <c r="EI153" s="926"/>
      <c r="EJ153" s="926"/>
      <c r="EK153" s="926"/>
      <c r="EL153" s="926"/>
      <c r="EM153" s="926"/>
      <c r="EN153" s="926"/>
      <c r="EO153" s="926"/>
      <c r="EP153" s="926"/>
      <c r="EQ153" s="926"/>
      <c r="ER153" s="926"/>
      <c r="ES153" s="926"/>
      <c r="ET153" s="926"/>
      <c r="EU153" s="926"/>
      <c r="EV153" s="926"/>
      <c r="EW153" s="926"/>
      <c r="EX153" s="926"/>
      <c r="EY153" s="926"/>
      <c r="EZ153" s="926"/>
      <c r="FA153" s="926"/>
      <c r="FB153" s="926"/>
      <c r="FC153" s="926"/>
      <c r="FD153" s="926"/>
      <c r="FE153" s="926"/>
      <c r="FF153" s="926"/>
      <c r="FG153" s="926"/>
      <c r="FH153" s="926"/>
      <c r="FI153" s="926"/>
      <c r="FJ153" s="926"/>
      <c r="FK153" s="926"/>
      <c r="FL153" s="926"/>
      <c r="FM153" s="926"/>
      <c r="FN153" s="926"/>
      <c r="FO153" s="926"/>
      <c r="FP153" s="926"/>
      <c r="FQ153" s="926"/>
      <c r="FR153" s="926"/>
      <c r="FS153" s="926"/>
      <c r="FT153" s="926"/>
      <c r="FU153" s="926"/>
      <c r="FV153" s="926"/>
      <c r="FW153" s="926"/>
      <c r="FX153" s="926"/>
      <c r="FY153" s="926"/>
      <c r="FZ153" s="926"/>
      <c r="GA153" s="926"/>
      <c r="GB153" s="926"/>
      <c r="GC153" s="926"/>
      <c r="GD153" s="926"/>
      <c r="GE153" s="926"/>
      <c r="GF153" s="926"/>
      <c r="GG153" s="926"/>
      <c r="GH153" s="926"/>
      <c r="GI153" s="926"/>
      <c r="GJ153" s="926"/>
      <c r="GK153" s="926"/>
      <c r="GL153" s="926"/>
      <c r="GM153" s="926"/>
      <c r="GN153" s="926"/>
      <c r="GO153" s="926"/>
      <c r="GP153" s="926"/>
      <c r="GQ153" s="926"/>
      <c r="GR153" s="926"/>
      <c r="GS153" s="926"/>
      <c r="GT153" s="926"/>
      <c r="GU153" s="926"/>
      <c r="GV153" s="926"/>
      <c r="GW153" s="926"/>
      <c r="GX153" s="926"/>
      <c r="GY153" s="926"/>
      <c r="GZ153" s="926"/>
      <c r="HA153" s="926"/>
      <c r="HB153" s="926"/>
      <c r="HC153" s="926"/>
      <c r="HD153" s="926"/>
      <c r="HE153" s="926"/>
      <c r="HF153" s="926"/>
      <c r="HG153" s="926"/>
      <c r="HH153" s="926"/>
      <c r="HI153" s="926"/>
      <c r="HJ153" s="926"/>
      <c r="HK153" s="926"/>
      <c r="HL153" s="926"/>
      <c r="HM153" s="926"/>
      <c r="HN153" s="926"/>
      <c r="HO153" s="926"/>
      <c r="HP153" s="926"/>
      <c r="HQ153" s="926"/>
      <c r="HR153" s="926"/>
      <c r="HS153" s="926"/>
      <c r="HT153" s="926"/>
      <c r="HU153" s="926"/>
      <c r="HV153" s="926"/>
      <c r="HW153" s="926"/>
      <c r="HX153" s="926"/>
      <c r="HY153" s="926"/>
      <c r="HZ153" s="926"/>
      <c r="IA153" s="926"/>
      <c r="IB153" s="926"/>
      <c r="IC153" s="926"/>
      <c r="ID153" s="926"/>
      <c r="IE153" s="926"/>
      <c r="IF153" s="926"/>
      <c r="IG153" s="926"/>
      <c r="IH153" s="926"/>
      <c r="II153" s="926"/>
      <c r="IJ153" s="926"/>
      <c r="IK153" s="926"/>
      <c r="IL153" s="926"/>
      <c r="IM153" s="926"/>
      <c r="IN153" s="926"/>
      <c r="IO153" s="926"/>
      <c r="IP153" s="926"/>
      <c r="IQ153" s="926"/>
      <c r="IR153" s="926"/>
      <c r="IS153" s="926"/>
      <c r="IT153" s="926"/>
      <c r="IU153" s="926"/>
      <c r="IV153" s="926"/>
    </row>
    <row r="154" spans="1:256" s="1183" customFormat="1" ht="15" customHeight="1">
      <c r="A154" s="1018"/>
      <c r="B154" s="1018"/>
      <c r="C154" s="1018"/>
      <c r="D154" s="1103"/>
      <c r="E154" s="1103"/>
      <c r="F154" s="1103"/>
      <c r="G154" s="1021"/>
      <c r="H154" s="1021"/>
      <c r="I154" s="926"/>
      <c r="J154" s="1022"/>
      <c r="K154" s="926"/>
      <c r="L154" s="926"/>
      <c r="M154" s="1022"/>
      <c r="N154" s="926"/>
      <c r="O154" s="926"/>
      <c r="P154" s="926"/>
      <c r="Q154" s="926"/>
      <c r="R154" s="926"/>
      <c r="S154" s="926"/>
      <c r="T154" s="926"/>
      <c r="U154" s="926"/>
      <c r="V154" s="926"/>
      <c r="W154" s="926"/>
      <c r="X154" s="926"/>
      <c r="Y154" s="926"/>
      <c r="Z154" s="926"/>
      <c r="AA154" s="926"/>
      <c r="AB154" s="926"/>
      <c r="AC154" s="926"/>
      <c r="AD154" s="926"/>
      <c r="AE154" s="926"/>
      <c r="AF154" s="926"/>
      <c r="AG154" s="926"/>
      <c r="AH154" s="926"/>
      <c r="AI154" s="926"/>
      <c r="AJ154" s="926"/>
      <c r="AK154" s="926"/>
      <c r="AL154" s="926"/>
      <c r="AM154" s="926"/>
      <c r="AN154" s="926"/>
      <c r="AO154" s="926"/>
      <c r="AP154" s="926"/>
      <c r="AQ154" s="926"/>
      <c r="AR154" s="926"/>
      <c r="AS154" s="926"/>
      <c r="AT154" s="926"/>
      <c r="AU154" s="926"/>
      <c r="AV154" s="926"/>
      <c r="AW154" s="926"/>
      <c r="AX154" s="926"/>
      <c r="AY154" s="926"/>
      <c r="AZ154" s="926"/>
      <c r="BA154" s="926"/>
      <c r="BB154" s="926"/>
      <c r="BC154" s="926"/>
      <c r="BD154" s="926"/>
      <c r="BE154" s="926"/>
      <c r="BF154" s="926"/>
      <c r="BG154" s="926"/>
      <c r="BH154" s="926"/>
      <c r="BI154" s="926"/>
      <c r="BJ154" s="926"/>
      <c r="BK154" s="926"/>
      <c r="BL154" s="926"/>
      <c r="BM154" s="926"/>
      <c r="BN154" s="926"/>
      <c r="BO154" s="926"/>
      <c r="BP154" s="926"/>
      <c r="BQ154" s="926"/>
      <c r="BR154" s="926"/>
      <c r="BS154" s="926"/>
      <c r="BT154" s="926"/>
      <c r="BU154" s="926"/>
      <c r="BV154" s="926"/>
      <c r="BW154" s="926"/>
      <c r="BX154" s="926"/>
      <c r="BY154" s="926"/>
      <c r="BZ154" s="926"/>
      <c r="CA154" s="926"/>
      <c r="CB154" s="926"/>
      <c r="CC154" s="926"/>
      <c r="CD154" s="926"/>
      <c r="CE154" s="926"/>
      <c r="CF154" s="926"/>
      <c r="CG154" s="926"/>
      <c r="CH154" s="926"/>
      <c r="CI154" s="926"/>
      <c r="CJ154" s="926"/>
      <c r="CK154" s="926"/>
      <c r="CL154" s="926"/>
      <c r="CM154" s="926"/>
      <c r="CN154" s="926"/>
      <c r="CO154" s="926"/>
      <c r="CP154" s="926"/>
      <c r="CQ154" s="926"/>
      <c r="CR154" s="926"/>
      <c r="CS154" s="926"/>
      <c r="CT154" s="926"/>
      <c r="CU154" s="926"/>
      <c r="CV154" s="926"/>
      <c r="CW154" s="926"/>
      <c r="CX154" s="926"/>
      <c r="CY154" s="926"/>
      <c r="CZ154" s="926"/>
      <c r="DA154" s="926"/>
      <c r="DB154" s="926"/>
      <c r="DC154" s="926"/>
      <c r="DD154" s="926"/>
      <c r="DE154" s="926"/>
      <c r="DF154" s="926"/>
      <c r="DG154" s="926"/>
      <c r="DH154" s="926"/>
      <c r="DI154" s="926"/>
      <c r="DJ154" s="926"/>
      <c r="DK154" s="926"/>
      <c r="DL154" s="926"/>
      <c r="DM154" s="926"/>
      <c r="DN154" s="926"/>
      <c r="DO154" s="926"/>
      <c r="DP154" s="926"/>
      <c r="DQ154" s="926"/>
      <c r="DR154" s="926"/>
      <c r="DS154" s="926"/>
      <c r="DT154" s="926"/>
      <c r="DU154" s="926"/>
      <c r="DV154" s="926"/>
      <c r="DW154" s="926"/>
      <c r="DX154" s="926"/>
      <c r="DY154" s="926"/>
      <c r="DZ154" s="926"/>
      <c r="EA154" s="926"/>
      <c r="EB154" s="926"/>
      <c r="EC154" s="926"/>
      <c r="ED154" s="926"/>
      <c r="EE154" s="926"/>
      <c r="EF154" s="926"/>
      <c r="EG154" s="926"/>
      <c r="EH154" s="926"/>
      <c r="EI154" s="926"/>
      <c r="EJ154" s="926"/>
      <c r="EK154" s="926"/>
      <c r="EL154" s="926"/>
      <c r="EM154" s="926"/>
      <c r="EN154" s="926"/>
      <c r="EO154" s="926"/>
      <c r="EP154" s="926"/>
      <c r="EQ154" s="926"/>
      <c r="ER154" s="926"/>
      <c r="ES154" s="926"/>
      <c r="ET154" s="926"/>
      <c r="EU154" s="926"/>
      <c r="EV154" s="926"/>
      <c r="EW154" s="926"/>
      <c r="EX154" s="926"/>
      <c r="EY154" s="926"/>
      <c r="EZ154" s="926"/>
      <c r="FA154" s="926"/>
      <c r="FB154" s="926"/>
      <c r="FC154" s="926"/>
      <c r="FD154" s="926"/>
      <c r="FE154" s="926"/>
      <c r="FF154" s="926"/>
      <c r="FG154" s="926"/>
      <c r="FH154" s="926"/>
      <c r="FI154" s="926"/>
      <c r="FJ154" s="926"/>
      <c r="FK154" s="926"/>
      <c r="FL154" s="926"/>
      <c r="FM154" s="926"/>
      <c r="FN154" s="926"/>
      <c r="FO154" s="926"/>
      <c r="FP154" s="926"/>
      <c r="FQ154" s="926"/>
      <c r="FR154" s="926"/>
      <c r="FS154" s="926"/>
      <c r="FT154" s="926"/>
      <c r="FU154" s="926"/>
      <c r="FV154" s="926"/>
      <c r="FW154" s="926"/>
      <c r="FX154" s="926"/>
      <c r="FY154" s="926"/>
      <c r="FZ154" s="926"/>
      <c r="GA154" s="926"/>
      <c r="GB154" s="926"/>
      <c r="GC154" s="926"/>
      <c r="GD154" s="926"/>
      <c r="GE154" s="926"/>
      <c r="GF154" s="926"/>
      <c r="GG154" s="926"/>
      <c r="GH154" s="926"/>
      <c r="GI154" s="926"/>
      <c r="GJ154" s="926"/>
      <c r="GK154" s="926"/>
      <c r="GL154" s="926"/>
      <c r="GM154" s="926"/>
      <c r="GN154" s="926"/>
      <c r="GO154" s="926"/>
      <c r="GP154" s="926"/>
      <c r="GQ154" s="926"/>
      <c r="GR154" s="926"/>
      <c r="GS154" s="926"/>
      <c r="GT154" s="926"/>
      <c r="GU154" s="926"/>
      <c r="GV154" s="926"/>
      <c r="GW154" s="926"/>
      <c r="GX154" s="926"/>
      <c r="GY154" s="926"/>
      <c r="GZ154" s="926"/>
      <c r="HA154" s="926"/>
      <c r="HB154" s="926"/>
      <c r="HC154" s="926"/>
      <c r="HD154" s="926"/>
      <c r="HE154" s="926"/>
      <c r="HF154" s="926"/>
      <c r="HG154" s="926"/>
      <c r="HH154" s="926"/>
      <c r="HI154" s="926"/>
      <c r="HJ154" s="926"/>
      <c r="HK154" s="926"/>
      <c r="HL154" s="926"/>
      <c r="HM154" s="926"/>
      <c r="HN154" s="926"/>
      <c r="HO154" s="926"/>
      <c r="HP154" s="926"/>
      <c r="HQ154" s="926"/>
      <c r="HR154" s="926"/>
      <c r="HS154" s="926"/>
      <c r="HT154" s="926"/>
      <c r="HU154" s="926"/>
      <c r="HV154" s="926"/>
      <c r="HW154" s="926"/>
      <c r="HX154" s="926"/>
      <c r="HY154" s="926"/>
      <c r="HZ154" s="926"/>
      <c r="IA154" s="926"/>
      <c r="IB154" s="926"/>
      <c r="IC154" s="926"/>
      <c r="ID154" s="926"/>
      <c r="IE154" s="926"/>
      <c r="IF154" s="926"/>
      <c r="IG154" s="926"/>
      <c r="IH154" s="926"/>
      <c r="II154" s="926"/>
      <c r="IJ154" s="926"/>
      <c r="IK154" s="926"/>
      <c r="IL154" s="926"/>
      <c r="IM154" s="926"/>
      <c r="IN154" s="926"/>
      <c r="IO154" s="926"/>
      <c r="IP154" s="926"/>
      <c r="IQ154" s="926"/>
      <c r="IR154" s="926"/>
      <c r="IS154" s="926"/>
      <c r="IT154" s="926"/>
      <c r="IU154" s="926"/>
      <c r="IV154" s="926"/>
    </row>
    <row r="155" spans="1:256" s="1183" customFormat="1" ht="15" customHeight="1">
      <c r="A155" s="1018"/>
      <c r="B155" s="1018"/>
      <c r="C155" s="1018"/>
      <c r="D155" s="1103"/>
      <c r="E155" s="1103"/>
      <c r="F155" s="1103"/>
      <c r="G155" s="1021"/>
      <c r="H155" s="1021"/>
      <c r="I155" s="926"/>
      <c r="J155" s="1022"/>
      <c r="K155" s="926"/>
      <c r="L155" s="926"/>
      <c r="M155" s="1022"/>
      <c r="N155" s="926"/>
      <c r="O155" s="926"/>
      <c r="P155" s="926"/>
      <c r="Q155" s="926"/>
      <c r="R155" s="926"/>
      <c r="S155" s="926"/>
      <c r="T155" s="926"/>
      <c r="U155" s="926"/>
      <c r="V155" s="926"/>
      <c r="W155" s="926"/>
      <c r="X155" s="926"/>
      <c r="Y155" s="926"/>
      <c r="Z155" s="926"/>
      <c r="AA155" s="926"/>
      <c r="AB155" s="926"/>
      <c r="AC155" s="926"/>
      <c r="AD155" s="926"/>
      <c r="AE155" s="926"/>
      <c r="AF155" s="926"/>
      <c r="AG155" s="926"/>
      <c r="AH155" s="926"/>
      <c r="AI155" s="926"/>
      <c r="AJ155" s="926"/>
      <c r="AK155" s="926"/>
      <c r="AL155" s="926"/>
      <c r="AM155" s="926"/>
      <c r="AN155" s="926"/>
      <c r="AO155" s="926"/>
      <c r="AP155" s="926"/>
      <c r="AQ155" s="926"/>
      <c r="AR155" s="926"/>
      <c r="AS155" s="926"/>
      <c r="AT155" s="926"/>
      <c r="AU155" s="926"/>
      <c r="AV155" s="926"/>
      <c r="AW155" s="926"/>
      <c r="AX155" s="926"/>
      <c r="AY155" s="926"/>
      <c r="AZ155" s="926"/>
      <c r="BA155" s="926"/>
      <c r="BB155" s="926"/>
      <c r="BC155" s="926"/>
      <c r="BD155" s="926"/>
      <c r="BE155" s="926"/>
      <c r="BF155" s="926"/>
      <c r="BG155" s="926"/>
      <c r="BH155" s="926"/>
      <c r="BI155" s="926"/>
      <c r="BJ155" s="926"/>
      <c r="BK155" s="926"/>
      <c r="BL155" s="926"/>
      <c r="BM155" s="926"/>
      <c r="BN155" s="926"/>
      <c r="BO155" s="926"/>
      <c r="BP155" s="926"/>
      <c r="BQ155" s="926"/>
      <c r="BR155" s="926"/>
      <c r="BS155" s="926"/>
      <c r="BT155" s="926"/>
      <c r="BU155" s="926"/>
      <c r="BV155" s="926"/>
      <c r="BW155" s="926"/>
      <c r="BX155" s="926"/>
      <c r="BY155" s="926"/>
      <c r="BZ155" s="926"/>
      <c r="CA155" s="926"/>
      <c r="CB155" s="926"/>
      <c r="CC155" s="926"/>
      <c r="CD155" s="926"/>
      <c r="CE155" s="926"/>
      <c r="CF155" s="926"/>
      <c r="CG155" s="926"/>
      <c r="CH155" s="926"/>
      <c r="CI155" s="926"/>
      <c r="CJ155" s="926"/>
      <c r="CK155" s="926"/>
      <c r="CL155" s="926"/>
      <c r="CM155" s="926"/>
      <c r="CN155" s="926"/>
      <c r="CO155" s="926"/>
      <c r="CP155" s="926"/>
      <c r="CQ155" s="926"/>
      <c r="CR155" s="926"/>
      <c r="CS155" s="926"/>
      <c r="CT155" s="926"/>
      <c r="CU155" s="926"/>
      <c r="CV155" s="926"/>
      <c r="CW155" s="926"/>
      <c r="CX155" s="926"/>
      <c r="CY155" s="926"/>
      <c r="CZ155" s="926"/>
      <c r="DA155" s="926"/>
      <c r="DB155" s="926"/>
      <c r="DC155" s="926"/>
      <c r="DD155" s="926"/>
      <c r="DE155" s="926"/>
      <c r="DF155" s="926"/>
      <c r="DG155" s="926"/>
      <c r="DH155" s="926"/>
      <c r="DI155" s="926"/>
      <c r="DJ155" s="926"/>
      <c r="DK155" s="926"/>
      <c r="DL155" s="926"/>
      <c r="DM155" s="926"/>
      <c r="DN155" s="926"/>
      <c r="DO155" s="926"/>
      <c r="DP155" s="926"/>
      <c r="DQ155" s="926"/>
      <c r="DR155" s="926"/>
      <c r="DS155" s="926"/>
      <c r="DT155" s="926"/>
      <c r="DU155" s="926"/>
      <c r="DV155" s="926"/>
      <c r="DW155" s="926"/>
      <c r="DX155" s="926"/>
      <c r="DY155" s="926"/>
      <c r="DZ155" s="926"/>
      <c r="EA155" s="926"/>
      <c r="EB155" s="926"/>
      <c r="EC155" s="926"/>
      <c r="ED155" s="926"/>
      <c r="EE155" s="926"/>
      <c r="EF155" s="926"/>
      <c r="EG155" s="926"/>
      <c r="EH155" s="926"/>
      <c r="EI155" s="926"/>
      <c r="EJ155" s="926"/>
      <c r="EK155" s="926"/>
      <c r="EL155" s="926"/>
      <c r="EM155" s="926"/>
      <c r="EN155" s="926"/>
      <c r="EO155" s="926"/>
      <c r="EP155" s="926"/>
      <c r="EQ155" s="926"/>
      <c r="ER155" s="926"/>
      <c r="ES155" s="926"/>
      <c r="ET155" s="926"/>
      <c r="EU155" s="926"/>
      <c r="EV155" s="926"/>
      <c r="EW155" s="926"/>
      <c r="EX155" s="926"/>
      <c r="EY155" s="926"/>
      <c r="EZ155" s="926"/>
      <c r="FA155" s="926"/>
      <c r="FB155" s="926"/>
      <c r="FC155" s="926"/>
      <c r="FD155" s="926"/>
      <c r="FE155" s="926"/>
      <c r="FF155" s="926"/>
      <c r="FG155" s="926"/>
      <c r="FH155" s="926"/>
      <c r="FI155" s="926"/>
      <c r="FJ155" s="926"/>
      <c r="FK155" s="926"/>
      <c r="FL155" s="926"/>
      <c r="FM155" s="926"/>
      <c r="FN155" s="926"/>
      <c r="FO155" s="926"/>
      <c r="FP155" s="926"/>
      <c r="FQ155" s="926"/>
      <c r="FR155" s="926"/>
      <c r="FS155" s="926"/>
      <c r="FT155" s="926"/>
      <c r="FU155" s="926"/>
      <c r="FV155" s="926"/>
      <c r="FW155" s="926"/>
      <c r="FX155" s="926"/>
      <c r="FY155" s="926"/>
      <c r="FZ155" s="926"/>
      <c r="GA155" s="926"/>
      <c r="GB155" s="926"/>
      <c r="GC155" s="926"/>
      <c r="GD155" s="926"/>
      <c r="GE155" s="926"/>
      <c r="GF155" s="926"/>
      <c r="GG155" s="926"/>
      <c r="GH155" s="926"/>
      <c r="GI155" s="926"/>
      <c r="GJ155" s="926"/>
      <c r="GK155" s="926"/>
      <c r="GL155" s="926"/>
      <c r="GM155" s="926"/>
      <c r="GN155" s="926"/>
      <c r="GO155" s="926"/>
      <c r="GP155" s="926"/>
      <c r="GQ155" s="926"/>
      <c r="GR155" s="926"/>
      <c r="GS155" s="926"/>
      <c r="GT155" s="926"/>
      <c r="GU155" s="926"/>
      <c r="GV155" s="926"/>
      <c r="GW155" s="926"/>
      <c r="GX155" s="926"/>
      <c r="GY155" s="926"/>
      <c r="GZ155" s="926"/>
      <c r="HA155" s="926"/>
      <c r="HB155" s="926"/>
      <c r="HC155" s="926"/>
      <c r="HD155" s="926"/>
      <c r="HE155" s="926"/>
      <c r="HF155" s="926"/>
      <c r="HG155" s="926"/>
      <c r="HH155" s="926"/>
      <c r="HI155" s="926"/>
      <c r="HJ155" s="926"/>
      <c r="HK155" s="926"/>
      <c r="HL155" s="926"/>
      <c r="HM155" s="926"/>
      <c r="HN155" s="926"/>
      <c r="HO155" s="926"/>
      <c r="HP155" s="926"/>
      <c r="HQ155" s="926"/>
      <c r="HR155" s="926"/>
      <c r="HS155" s="926"/>
      <c r="HT155" s="926"/>
      <c r="HU155" s="926"/>
      <c r="HV155" s="926"/>
      <c r="HW155" s="926"/>
      <c r="HX155" s="926"/>
      <c r="HY155" s="926"/>
      <c r="HZ155" s="926"/>
      <c r="IA155" s="926"/>
      <c r="IB155" s="926"/>
      <c r="IC155" s="926"/>
      <c r="ID155" s="926"/>
      <c r="IE155" s="926"/>
      <c r="IF155" s="926"/>
      <c r="IG155" s="926"/>
      <c r="IH155" s="926"/>
      <c r="II155" s="926"/>
      <c r="IJ155" s="926"/>
      <c r="IK155" s="926"/>
      <c r="IL155" s="926"/>
      <c r="IM155" s="926"/>
      <c r="IN155" s="926"/>
      <c r="IO155" s="926"/>
      <c r="IP155" s="926"/>
      <c r="IQ155" s="926"/>
      <c r="IR155" s="926"/>
      <c r="IS155" s="926"/>
      <c r="IT155" s="926"/>
      <c r="IU155" s="926"/>
      <c r="IV155" s="926"/>
    </row>
    <row r="156" spans="1:256" s="1183" customFormat="1" ht="15" customHeight="1">
      <c r="A156" s="1018"/>
      <c r="B156" s="1018"/>
      <c r="C156" s="1018"/>
      <c r="D156" s="1103"/>
      <c r="E156" s="1103"/>
      <c r="F156" s="1103"/>
      <c r="G156" s="1021"/>
      <c r="H156" s="1021"/>
      <c r="I156" s="926"/>
      <c r="J156" s="1022"/>
      <c r="K156" s="926"/>
      <c r="L156" s="926"/>
      <c r="M156" s="1022"/>
      <c r="N156" s="926"/>
      <c r="O156" s="926"/>
      <c r="P156" s="926"/>
      <c r="Q156" s="926"/>
      <c r="R156" s="926"/>
      <c r="S156" s="926"/>
      <c r="T156" s="926"/>
      <c r="U156" s="926"/>
      <c r="V156" s="926"/>
      <c r="W156" s="926"/>
      <c r="X156" s="926"/>
      <c r="Y156" s="926"/>
      <c r="Z156" s="926"/>
      <c r="AA156" s="926"/>
      <c r="AB156" s="926"/>
      <c r="AC156" s="926"/>
      <c r="AD156" s="926"/>
      <c r="AE156" s="926"/>
      <c r="AF156" s="926"/>
      <c r="AG156" s="926"/>
      <c r="AH156" s="926"/>
      <c r="AI156" s="926"/>
      <c r="AJ156" s="926"/>
      <c r="AK156" s="926"/>
      <c r="AL156" s="926"/>
      <c r="AM156" s="926"/>
      <c r="AN156" s="926"/>
      <c r="AO156" s="926"/>
      <c r="AP156" s="926"/>
      <c r="AQ156" s="926"/>
      <c r="AR156" s="926"/>
      <c r="AS156" s="926"/>
      <c r="AT156" s="926"/>
      <c r="AU156" s="926"/>
      <c r="AV156" s="926"/>
      <c r="AW156" s="926"/>
      <c r="AX156" s="926"/>
      <c r="AY156" s="926"/>
      <c r="AZ156" s="926"/>
      <c r="BA156" s="926"/>
      <c r="BB156" s="926"/>
      <c r="BC156" s="926"/>
      <c r="BD156" s="926"/>
      <c r="BE156" s="926"/>
      <c r="BF156" s="926"/>
      <c r="BG156" s="926"/>
      <c r="BH156" s="926"/>
      <c r="BI156" s="926"/>
      <c r="BJ156" s="926"/>
      <c r="BK156" s="926"/>
      <c r="BL156" s="926"/>
      <c r="BM156" s="926"/>
      <c r="BN156" s="926"/>
      <c r="BO156" s="926"/>
      <c r="BP156" s="926"/>
      <c r="BQ156" s="926"/>
      <c r="BR156" s="926"/>
      <c r="BS156" s="926"/>
      <c r="BT156" s="926"/>
      <c r="BU156" s="926"/>
      <c r="BV156" s="926"/>
      <c r="BW156" s="926"/>
      <c r="BX156" s="926"/>
      <c r="BY156" s="926"/>
      <c r="BZ156" s="926"/>
      <c r="CA156" s="926"/>
      <c r="CB156" s="926"/>
      <c r="CC156" s="926"/>
      <c r="CD156" s="926"/>
      <c r="CE156" s="926"/>
      <c r="CF156" s="926"/>
      <c r="CG156" s="926"/>
      <c r="CH156" s="926"/>
      <c r="CI156" s="926"/>
      <c r="CJ156" s="926"/>
      <c r="CK156" s="926"/>
      <c r="CL156" s="926"/>
      <c r="CM156" s="926"/>
      <c r="CN156" s="926"/>
      <c r="CO156" s="926"/>
      <c r="CP156" s="926"/>
      <c r="CQ156" s="926"/>
      <c r="CR156" s="926"/>
      <c r="CS156" s="926"/>
      <c r="CT156" s="926"/>
      <c r="CU156" s="926"/>
      <c r="CV156" s="926"/>
      <c r="CW156" s="926"/>
      <c r="CX156" s="926"/>
      <c r="CY156" s="926"/>
      <c r="CZ156" s="926"/>
      <c r="DA156" s="926"/>
      <c r="DB156" s="926"/>
      <c r="DC156" s="926"/>
      <c r="DD156" s="926"/>
      <c r="DE156" s="926"/>
      <c r="DF156" s="926"/>
      <c r="DG156" s="926"/>
      <c r="DH156" s="926"/>
      <c r="DI156" s="926"/>
      <c r="DJ156" s="926"/>
      <c r="DK156" s="926"/>
      <c r="DL156" s="926"/>
      <c r="DM156" s="926"/>
      <c r="DN156" s="926"/>
      <c r="DO156" s="926"/>
      <c r="DP156" s="926"/>
      <c r="DQ156" s="926"/>
      <c r="DR156" s="926"/>
      <c r="DS156" s="926"/>
      <c r="DT156" s="926"/>
      <c r="DU156" s="926"/>
      <c r="DV156" s="926"/>
      <c r="DW156" s="926"/>
      <c r="DX156" s="926"/>
      <c r="DY156" s="926"/>
      <c r="DZ156" s="926"/>
      <c r="EA156" s="926"/>
      <c r="EB156" s="926"/>
      <c r="EC156" s="926"/>
      <c r="ED156" s="926"/>
      <c r="EE156" s="926"/>
      <c r="EF156" s="926"/>
      <c r="EG156" s="926"/>
      <c r="EH156" s="926"/>
      <c r="EI156" s="926"/>
      <c r="EJ156" s="926"/>
      <c r="EK156" s="926"/>
      <c r="EL156" s="926"/>
      <c r="EM156" s="926"/>
      <c r="EN156" s="926"/>
      <c r="EO156" s="926"/>
      <c r="EP156" s="926"/>
      <c r="EQ156" s="926"/>
      <c r="ER156" s="926"/>
      <c r="ES156" s="926"/>
      <c r="ET156" s="926"/>
      <c r="EU156" s="926"/>
      <c r="EV156" s="926"/>
      <c r="EW156" s="926"/>
      <c r="EX156" s="926"/>
      <c r="EY156" s="926"/>
      <c r="EZ156" s="926"/>
      <c r="FA156" s="926"/>
      <c r="FB156" s="926"/>
      <c r="FC156" s="926"/>
      <c r="FD156" s="926"/>
      <c r="FE156" s="926"/>
      <c r="FF156" s="926"/>
      <c r="FG156" s="926"/>
      <c r="FH156" s="926"/>
      <c r="FI156" s="926"/>
      <c r="FJ156" s="926"/>
      <c r="FK156" s="926"/>
      <c r="FL156" s="926"/>
      <c r="FM156" s="926"/>
      <c r="FN156" s="926"/>
      <c r="FO156" s="926"/>
      <c r="FP156" s="926"/>
      <c r="FQ156" s="926"/>
      <c r="FR156" s="926"/>
      <c r="FS156" s="926"/>
      <c r="FT156" s="926"/>
      <c r="FU156" s="926"/>
      <c r="FV156" s="926"/>
      <c r="FW156" s="926"/>
      <c r="FX156" s="926"/>
      <c r="FY156" s="926"/>
      <c r="FZ156" s="926"/>
      <c r="GA156" s="926"/>
      <c r="GB156" s="926"/>
      <c r="GC156" s="926"/>
      <c r="GD156" s="926"/>
      <c r="GE156" s="926"/>
      <c r="GF156" s="926"/>
      <c r="GG156" s="926"/>
      <c r="GH156" s="926"/>
      <c r="GI156" s="926"/>
      <c r="GJ156" s="926"/>
      <c r="GK156" s="926"/>
      <c r="GL156" s="926"/>
      <c r="GM156" s="926"/>
      <c r="GN156" s="926"/>
      <c r="GO156" s="926"/>
      <c r="GP156" s="926"/>
      <c r="GQ156" s="926"/>
      <c r="GR156" s="926"/>
      <c r="GS156" s="926"/>
      <c r="GT156" s="926"/>
      <c r="GU156" s="926"/>
      <c r="GV156" s="926"/>
      <c r="GW156" s="926"/>
      <c r="GX156" s="926"/>
      <c r="GY156" s="926"/>
      <c r="GZ156" s="926"/>
      <c r="HA156" s="926"/>
      <c r="HB156" s="926"/>
      <c r="HC156" s="926"/>
      <c r="HD156" s="926"/>
      <c r="HE156" s="926"/>
      <c r="HF156" s="926"/>
      <c r="HG156" s="926"/>
      <c r="HH156" s="926"/>
      <c r="HI156" s="926"/>
      <c r="HJ156" s="926"/>
      <c r="HK156" s="926"/>
      <c r="HL156" s="926"/>
      <c r="HM156" s="926"/>
      <c r="HN156" s="926"/>
      <c r="HO156" s="926"/>
      <c r="HP156" s="926"/>
      <c r="HQ156" s="926"/>
      <c r="HR156" s="926"/>
      <c r="HS156" s="926"/>
      <c r="HT156" s="926"/>
      <c r="HU156" s="926"/>
      <c r="HV156" s="926"/>
      <c r="HW156" s="926"/>
      <c r="HX156" s="926"/>
      <c r="HY156" s="926"/>
      <c r="HZ156" s="926"/>
      <c r="IA156" s="926"/>
      <c r="IB156" s="926"/>
      <c r="IC156" s="926"/>
      <c r="ID156" s="926"/>
      <c r="IE156" s="926"/>
      <c r="IF156" s="926"/>
      <c r="IG156" s="926"/>
      <c r="IH156" s="926"/>
      <c r="II156" s="926"/>
      <c r="IJ156" s="926"/>
      <c r="IK156" s="926"/>
      <c r="IL156" s="926"/>
      <c r="IM156" s="926"/>
      <c r="IN156" s="926"/>
      <c r="IO156" s="926"/>
      <c r="IP156" s="926"/>
      <c r="IQ156" s="926"/>
      <c r="IR156" s="926"/>
      <c r="IS156" s="926"/>
      <c r="IT156" s="926"/>
      <c r="IU156" s="926"/>
      <c r="IV156" s="926"/>
    </row>
    <row r="157" spans="1:256" s="1183" customFormat="1" ht="15" customHeight="1">
      <c r="A157" s="1018"/>
      <c r="B157" s="1018"/>
      <c r="C157" s="1018"/>
      <c r="D157" s="1103"/>
      <c r="E157" s="1103"/>
      <c r="F157" s="1103"/>
      <c r="G157" s="1021"/>
      <c r="H157" s="1021"/>
      <c r="I157" s="926"/>
      <c r="J157" s="1022"/>
      <c r="K157" s="926"/>
      <c r="L157" s="926"/>
      <c r="M157" s="1022"/>
      <c r="N157" s="926"/>
      <c r="O157" s="926"/>
      <c r="P157" s="926"/>
      <c r="Q157" s="926"/>
      <c r="R157" s="926"/>
      <c r="S157" s="926"/>
      <c r="T157" s="926"/>
      <c r="U157" s="926"/>
      <c r="V157" s="926"/>
      <c r="W157" s="926"/>
      <c r="X157" s="926"/>
      <c r="Y157" s="926"/>
      <c r="Z157" s="926"/>
      <c r="AA157" s="926"/>
      <c r="AB157" s="926"/>
      <c r="AC157" s="926"/>
      <c r="AD157" s="926"/>
      <c r="AE157" s="926"/>
      <c r="AF157" s="926"/>
      <c r="AG157" s="926"/>
      <c r="AH157" s="926"/>
      <c r="AI157" s="926"/>
      <c r="AJ157" s="926"/>
      <c r="AK157" s="926"/>
      <c r="AL157" s="926"/>
      <c r="AM157" s="926"/>
      <c r="AN157" s="926"/>
      <c r="AO157" s="926"/>
      <c r="AP157" s="926"/>
      <c r="AQ157" s="926"/>
      <c r="AR157" s="926"/>
      <c r="AS157" s="926"/>
      <c r="AT157" s="926"/>
      <c r="AU157" s="926"/>
      <c r="AV157" s="926"/>
      <c r="AW157" s="926"/>
      <c r="AX157" s="926"/>
      <c r="AY157" s="926"/>
      <c r="AZ157" s="926"/>
      <c r="BA157" s="926"/>
      <c r="BB157" s="926"/>
      <c r="BC157" s="926"/>
      <c r="BD157" s="926"/>
      <c r="BE157" s="926"/>
      <c r="BF157" s="926"/>
      <c r="BG157" s="926"/>
      <c r="BH157" s="926"/>
      <c r="BI157" s="926"/>
      <c r="BJ157" s="926"/>
      <c r="BK157" s="926"/>
      <c r="BL157" s="926"/>
      <c r="BM157" s="926"/>
      <c r="BN157" s="926"/>
      <c r="BO157" s="926"/>
      <c r="BP157" s="926"/>
      <c r="BQ157" s="926"/>
      <c r="BR157" s="926"/>
      <c r="BS157" s="926"/>
      <c r="BT157" s="926"/>
      <c r="BU157" s="926"/>
      <c r="BV157" s="926"/>
      <c r="BW157" s="926"/>
      <c r="BX157" s="926"/>
      <c r="BY157" s="926"/>
      <c r="BZ157" s="926"/>
      <c r="CA157" s="926"/>
      <c r="CB157" s="926"/>
      <c r="CC157" s="926"/>
      <c r="CD157" s="926"/>
      <c r="CE157" s="926"/>
      <c r="CF157" s="926"/>
      <c r="CG157" s="926"/>
      <c r="CH157" s="926"/>
      <c r="CI157" s="926"/>
      <c r="CJ157" s="926"/>
      <c r="CK157" s="926"/>
      <c r="CL157" s="926"/>
      <c r="CM157" s="926"/>
      <c r="CN157" s="926"/>
      <c r="CO157" s="926"/>
      <c r="CP157" s="926"/>
      <c r="CQ157" s="926"/>
      <c r="CR157" s="926"/>
      <c r="CS157" s="926"/>
      <c r="CT157" s="926"/>
      <c r="CU157" s="926"/>
      <c r="CV157" s="926"/>
      <c r="CW157" s="926"/>
      <c r="CX157" s="926"/>
      <c r="CY157" s="926"/>
      <c r="CZ157" s="926"/>
      <c r="DA157" s="926"/>
      <c r="DB157" s="926"/>
      <c r="DC157" s="926"/>
      <c r="DD157" s="926"/>
      <c r="DE157" s="926"/>
      <c r="DF157" s="926"/>
      <c r="DG157" s="926"/>
      <c r="DH157" s="926"/>
      <c r="DI157" s="926"/>
      <c r="DJ157" s="926"/>
      <c r="DK157" s="926"/>
      <c r="DL157" s="926"/>
      <c r="DM157" s="926"/>
      <c r="DN157" s="926"/>
      <c r="DO157" s="926"/>
      <c r="DP157" s="926"/>
      <c r="DQ157" s="926"/>
      <c r="DR157" s="926"/>
      <c r="DS157" s="926"/>
      <c r="DT157" s="926"/>
      <c r="DU157" s="926"/>
      <c r="DV157" s="926"/>
      <c r="DW157" s="926"/>
      <c r="DX157" s="926"/>
      <c r="DY157" s="926"/>
      <c r="DZ157" s="926"/>
      <c r="EA157" s="926"/>
      <c r="EB157" s="926"/>
      <c r="EC157" s="926"/>
      <c r="ED157" s="926"/>
      <c r="EE157" s="926"/>
      <c r="EF157" s="926"/>
      <c r="EG157" s="926"/>
      <c r="EH157" s="926"/>
      <c r="EI157" s="926"/>
      <c r="EJ157" s="926"/>
      <c r="EK157" s="926"/>
      <c r="EL157" s="926"/>
      <c r="EM157" s="926"/>
      <c r="EN157" s="926"/>
      <c r="EO157" s="926"/>
      <c r="EP157" s="926"/>
      <c r="EQ157" s="926"/>
      <c r="ER157" s="926"/>
      <c r="ES157" s="926"/>
      <c r="ET157" s="926"/>
      <c r="EU157" s="926"/>
      <c r="EV157" s="926"/>
      <c r="EW157" s="926"/>
      <c r="EX157" s="926"/>
      <c r="EY157" s="926"/>
      <c r="EZ157" s="926"/>
      <c r="FA157" s="926"/>
      <c r="FB157" s="926"/>
      <c r="FC157" s="926"/>
      <c r="FD157" s="926"/>
      <c r="FE157" s="926"/>
      <c r="FF157" s="926"/>
      <c r="FG157" s="926"/>
      <c r="FH157" s="926"/>
      <c r="FI157" s="926"/>
      <c r="FJ157" s="926"/>
      <c r="FK157" s="926"/>
      <c r="FL157" s="926"/>
      <c r="FM157" s="926"/>
      <c r="FN157" s="926"/>
      <c r="FO157" s="926"/>
      <c r="FP157" s="926"/>
      <c r="FQ157" s="926"/>
      <c r="FR157" s="926"/>
      <c r="FS157" s="926"/>
      <c r="FT157" s="926"/>
      <c r="FU157" s="926"/>
      <c r="FV157" s="926"/>
      <c r="FW157" s="926"/>
      <c r="FX157" s="926"/>
      <c r="FY157" s="926"/>
      <c r="FZ157" s="926"/>
      <c r="GA157" s="926"/>
      <c r="GB157" s="926"/>
      <c r="GC157" s="926"/>
      <c r="GD157" s="926"/>
      <c r="GE157" s="926"/>
      <c r="GF157" s="926"/>
      <c r="GG157" s="926"/>
      <c r="GH157" s="926"/>
      <c r="GI157" s="926"/>
      <c r="GJ157" s="926"/>
      <c r="GK157" s="926"/>
      <c r="GL157" s="926"/>
      <c r="GM157" s="926"/>
      <c r="GN157" s="926"/>
      <c r="GO157" s="926"/>
      <c r="GP157" s="926"/>
      <c r="GQ157" s="926"/>
      <c r="GR157" s="926"/>
      <c r="GS157" s="926"/>
      <c r="GT157" s="926"/>
      <c r="GU157" s="926"/>
      <c r="GV157" s="926"/>
      <c r="GW157" s="926"/>
      <c r="GX157" s="926"/>
      <c r="GY157" s="926"/>
      <c r="GZ157" s="926"/>
      <c r="HA157" s="926"/>
      <c r="HB157" s="926"/>
      <c r="HC157" s="926"/>
      <c r="HD157" s="926"/>
      <c r="HE157" s="926"/>
      <c r="HF157" s="926"/>
      <c r="HG157" s="926"/>
      <c r="HH157" s="926"/>
      <c r="HI157" s="926"/>
      <c r="HJ157" s="926"/>
      <c r="HK157" s="926"/>
      <c r="HL157" s="926"/>
      <c r="HM157" s="926"/>
      <c r="HN157" s="926"/>
      <c r="HO157" s="926"/>
      <c r="HP157" s="926"/>
      <c r="HQ157" s="926"/>
      <c r="HR157" s="926"/>
      <c r="HS157" s="926"/>
      <c r="HT157" s="926"/>
      <c r="HU157" s="926"/>
      <c r="HV157" s="926"/>
      <c r="HW157" s="926"/>
      <c r="HX157" s="926"/>
      <c r="HY157" s="926"/>
      <c r="HZ157" s="926"/>
      <c r="IA157" s="926"/>
      <c r="IB157" s="926"/>
      <c r="IC157" s="926"/>
      <c r="ID157" s="926"/>
      <c r="IE157" s="926"/>
      <c r="IF157" s="926"/>
      <c r="IG157" s="926"/>
      <c r="IH157" s="926"/>
      <c r="II157" s="926"/>
      <c r="IJ157" s="926"/>
      <c r="IK157" s="926"/>
      <c r="IL157" s="926"/>
      <c r="IM157" s="926"/>
      <c r="IN157" s="926"/>
      <c r="IO157" s="926"/>
      <c r="IP157" s="926"/>
      <c r="IQ157" s="926"/>
      <c r="IR157" s="926"/>
      <c r="IS157" s="926"/>
      <c r="IT157" s="926"/>
      <c r="IU157" s="926"/>
      <c r="IV157" s="926"/>
    </row>
    <row r="158" spans="1:256" s="1183" customFormat="1" ht="15" customHeight="1">
      <c r="A158" s="1018"/>
      <c r="B158" s="1018"/>
      <c r="C158" s="1018"/>
      <c r="D158" s="1103"/>
      <c r="E158" s="1103"/>
      <c r="F158" s="1103"/>
      <c r="G158" s="1021"/>
      <c r="H158" s="1021"/>
      <c r="I158" s="926"/>
      <c r="J158" s="1022"/>
      <c r="K158" s="926"/>
      <c r="L158" s="926"/>
      <c r="M158" s="1022"/>
      <c r="N158" s="926"/>
      <c r="O158" s="926"/>
      <c r="P158" s="926"/>
      <c r="Q158" s="926"/>
      <c r="R158" s="926"/>
      <c r="S158" s="926"/>
      <c r="T158" s="926"/>
      <c r="U158" s="926"/>
      <c r="V158" s="926"/>
      <c r="W158" s="926"/>
      <c r="X158" s="926"/>
      <c r="Y158" s="926"/>
      <c r="Z158" s="926"/>
      <c r="AA158" s="926"/>
      <c r="AB158" s="926"/>
      <c r="AC158" s="926"/>
      <c r="AD158" s="926"/>
      <c r="AE158" s="926"/>
      <c r="AF158" s="926"/>
      <c r="AG158" s="926"/>
      <c r="AH158" s="926"/>
      <c r="AI158" s="926"/>
      <c r="AJ158" s="926"/>
      <c r="AK158" s="926"/>
      <c r="AL158" s="926"/>
      <c r="AM158" s="926"/>
      <c r="AN158" s="926"/>
      <c r="AO158" s="926"/>
      <c r="AP158" s="926"/>
      <c r="AQ158" s="926"/>
      <c r="AR158" s="926"/>
      <c r="AS158" s="926"/>
      <c r="AT158" s="926"/>
      <c r="AU158" s="926"/>
      <c r="AV158" s="926"/>
      <c r="AW158" s="926"/>
      <c r="AX158" s="926"/>
      <c r="AY158" s="926"/>
      <c r="AZ158" s="926"/>
      <c r="BA158" s="926"/>
      <c r="BB158" s="926"/>
      <c r="BC158" s="926"/>
      <c r="BD158" s="926"/>
      <c r="BE158" s="926"/>
      <c r="BF158" s="926"/>
      <c r="BG158" s="926"/>
      <c r="BH158" s="926"/>
      <c r="BI158" s="926"/>
      <c r="BJ158" s="926"/>
      <c r="BK158" s="926"/>
      <c r="BL158" s="926"/>
      <c r="BM158" s="926"/>
      <c r="BN158" s="926"/>
      <c r="BO158" s="926"/>
      <c r="BP158" s="926"/>
      <c r="BQ158" s="926"/>
      <c r="BR158" s="926"/>
      <c r="BS158" s="926"/>
      <c r="BT158" s="926"/>
      <c r="BU158" s="926"/>
      <c r="BV158" s="926"/>
      <c r="BW158" s="926"/>
      <c r="BX158" s="926"/>
      <c r="BY158" s="926"/>
      <c r="BZ158" s="926"/>
      <c r="CA158" s="926"/>
      <c r="CB158" s="926"/>
      <c r="CC158" s="926"/>
      <c r="CD158" s="926"/>
      <c r="CE158" s="926"/>
      <c r="CF158" s="926"/>
      <c r="CG158" s="926"/>
      <c r="CH158" s="926"/>
      <c r="CI158" s="926"/>
      <c r="CJ158" s="926"/>
      <c r="CK158" s="926"/>
      <c r="CL158" s="926"/>
      <c r="CM158" s="926"/>
      <c r="CN158" s="926"/>
      <c r="CO158" s="926"/>
      <c r="CP158" s="926"/>
      <c r="CQ158" s="926"/>
      <c r="CR158" s="926"/>
      <c r="CS158" s="926"/>
      <c r="CT158" s="926"/>
      <c r="CU158" s="926"/>
      <c r="CV158" s="926"/>
      <c r="CW158" s="926"/>
      <c r="CX158" s="926"/>
      <c r="CY158" s="926"/>
      <c r="CZ158" s="926"/>
      <c r="DA158" s="926"/>
      <c r="DB158" s="926"/>
      <c r="DC158" s="926"/>
      <c r="DD158" s="926"/>
      <c r="DE158" s="926"/>
      <c r="DF158" s="926"/>
      <c r="DG158" s="926"/>
      <c r="DH158" s="926"/>
      <c r="DI158" s="926"/>
      <c r="DJ158" s="926"/>
      <c r="DK158" s="926"/>
      <c r="DL158" s="926"/>
      <c r="DM158" s="926"/>
      <c r="DN158" s="926"/>
      <c r="DO158" s="926"/>
      <c r="DP158" s="926"/>
      <c r="DQ158" s="926"/>
      <c r="DR158" s="926"/>
      <c r="DS158" s="926"/>
      <c r="DT158" s="926"/>
      <c r="DU158" s="926"/>
      <c r="DV158" s="926"/>
      <c r="DW158" s="926"/>
      <c r="DX158" s="926"/>
      <c r="DY158" s="926"/>
      <c r="DZ158" s="926"/>
      <c r="EA158" s="926"/>
      <c r="EB158" s="926"/>
      <c r="EC158" s="926"/>
      <c r="ED158" s="926"/>
      <c r="EE158" s="926"/>
      <c r="EF158" s="926"/>
      <c r="EG158" s="926"/>
      <c r="EH158" s="926"/>
      <c r="EI158" s="926"/>
      <c r="EJ158" s="926"/>
      <c r="EK158" s="926"/>
      <c r="EL158" s="926"/>
      <c r="EM158" s="926"/>
      <c r="EN158" s="926"/>
      <c r="EO158" s="926"/>
      <c r="EP158" s="926"/>
      <c r="EQ158" s="926"/>
      <c r="ER158" s="926"/>
      <c r="ES158" s="926"/>
      <c r="ET158" s="926"/>
      <c r="EU158" s="926"/>
      <c r="EV158" s="926"/>
      <c r="EW158" s="926"/>
      <c r="EX158" s="926"/>
      <c r="EY158" s="926"/>
      <c r="EZ158" s="926"/>
      <c r="FA158" s="926"/>
      <c r="FB158" s="926"/>
      <c r="FC158" s="926"/>
      <c r="FD158" s="926"/>
      <c r="FE158" s="926"/>
      <c r="FF158" s="926"/>
      <c r="FG158" s="926"/>
      <c r="FH158" s="926"/>
      <c r="FI158" s="926"/>
      <c r="FJ158" s="926"/>
      <c r="FK158" s="926"/>
      <c r="FL158" s="926"/>
      <c r="FM158" s="926"/>
      <c r="FN158" s="926"/>
      <c r="FO158" s="926"/>
      <c r="FP158" s="926"/>
      <c r="FQ158" s="926"/>
      <c r="FR158" s="926"/>
      <c r="FS158" s="926"/>
      <c r="FT158" s="926"/>
      <c r="FU158" s="926"/>
      <c r="FV158" s="926"/>
      <c r="FW158" s="926"/>
      <c r="FX158" s="926"/>
      <c r="FY158" s="926"/>
      <c r="FZ158" s="926"/>
      <c r="GA158" s="926"/>
      <c r="GB158" s="926"/>
      <c r="GC158" s="926"/>
      <c r="GD158" s="926"/>
      <c r="GE158" s="926"/>
      <c r="GF158" s="926"/>
      <c r="GG158" s="926"/>
      <c r="GH158" s="926"/>
      <c r="GI158" s="926"/>
      <c r="GJ158" s="926"/>
      <c r="GK158" s="926"/>
      <c r="GL158" s="926"/>
      <c r="GM158" s="926"/>
      <c r="GN158" s="926"/>
      <c r="GO158" s="926"/>
      <c r="GP158" s="926"/>
      <c r="GQ158" s="926"/>
      <c r="GR158" s="926"/>
      <c r="GS158" s="926"/>
      <c r="GT158" s="926"/>
      <c r="GU158" s="926"/>
      <c r="GV158" s="926"/>
      <c r="GW158" s="926"/>
      <c r="GX158" s="926"/>
      <c r="GY158" s="926"/>
      <c r="GZ158" s="926"/>
      <c r="HA158" s="926"/>
      <c r="HB158" s="926"/>
      <c r="HC158" s="926"/>
      <c r="HD158" s="926"/>
      <c r="HE158" s="926"/>
      <c r="HF158" s="926"/>
      <c r="HG158" s="926"/>
      <c r="HH158" s="926"/>
      <c r="HI158" s="926"/>
      <c r="HJ158" s="926"/>
      <c r="HK158" s="926"/>
      <c r="HL158" s="926"/>
      <c r="HM158" s="926"/>
      <c r="HN158" s="926"/>
      <c r="HO158" s="926"/>
      <c r="HP158" s="926"/>
      <c r="HQ158" s="926"/>
      <c r="HR158" s="926"/>
      <c r="HS158" s="926"/>
      <c r="HT158" s="926"/>
      <c r="HU158" s="926"/>
      <c r="HV158" s="926"/>
      <c r="HW158" s="926"/>
      <c r="HX158" s="926"/>
      <c r="HY158" s="926"/>
      <c r="HZ158" s="926"/>
      <c r="IA158" s="926"/>
      <c r="IB158" s="926"/>
      <c r="IC158" s="926"/>
      <c r="ID158" s="926"/>
      <c r="IE158" s="926"/>
      <c r="IF158" s="926"/>
      <c r="IG158" s="926"/>
      <c r="IH158" s="926"/>
      <c r="II158" s="926"/>
      <c r="IJ158" s="926"/>
      <c r="IK158" s="926"/>
      <c r="IL158" s="926"/>
      <c r="IM158" s="926"/>
      <c r="IN158" s="926"/>
      <c r="IO158" s="926"/>
      <c r="IP158" s="926"/>
      <c r="IQ158" s="926"/>
      <c r="IR158" s="926"/>
      <c r="IS158" s="926"/>
      <c r="IT158" s="926"/>
      <c r="IU158" s="926"/>
      <c r="IV158" s="926"/>
    </row>
    <row r="159" spans="1:256" s="1183" customFormat="1" ht="15" customHeight="1">
      <c r="A159" s="1018"/>
      <c r="B159" s="1018"/>
      <c r="C159" s="1018"/>
      <c r="D159" s="1103"/>
      <c r="E159" s="1103"/>
      <c r="F159" s="1103"/>
      <c r="G159" s="1021"/>
      <c r="H159" s="1021"/>
      <c r="I159" s="926"/>
      <c r="J159" s="1022"/>
      <c r="K159" s="926"/>
      <c r="L159" s="926"/>
      <c r="M159" s="1022"/>
      <c r="N159" s="926"/>
      <c r="O159" s="926"/>
      <c r="P159" s="926"/>
      <c r="Q159" s="926"/>
      <c r="R159" s="926"/>
      <c r="S159" s="926"/>
      <c r="T159" s="926"/>
      <c r="U159" s="926"/>
      <c r="V159" s="926"/>
      <c r="W159" s="926"/>
      <c r="X159" s="926"/>
      <c r="Y159" s="926"/>
      <c r="Z159" s="926"/>
      <c r="AA159" s="926"/>
      <c r="AB159" s="926"/>
      <c r="AC159" s="926"/>
      <c r="AD159" s="926"/>
      <c r="AE159" s="926"/>
      <c r="AF159" s="926"/>
      <c r="AG159" s="926"/>
      <c r="AH159" s="926"/>
      <c r="AI159" s="926"/>
      <c r="AJ159" s="926"/>
      <c r="AK159" s="926"/>
      <c r="AL159" s="926"/>
      <c r="AM159" s="926"/>
      <c r="AN159" s="926"/>
      <c r="AO159" s="926"/>
      <c r="AP159" s="926"/>
      <c r="AQ159" s="926"/>
      <c r="AR159" s="926"/>
      <c r="AS159" s="926"/>
      <c r="AT159" s="926"/>
      <c r="AU159" s="926"/>
      <c r="AV159" s="926"/>
      <c r="AW159" s="926"/>
      <c r="AX159" s="926"/>
      <c r="AY159" s="926"/>
      <c r="AZ159" s="926"/>
      <c r="BA159" s="926"/>
      <c r="BB159" s="926"/>
      <c r="BC159" s="926"/>
      <c r="BD159" s="926"/>
      <c r="BE159" s="926"/>
      <c r="BF159" s="926"/>
      <c r="BG159" s="926"/>
      <c r="BH159" s="926"/>
      <c r="BI159" s="926"/>
      <c r="BJ159" s="926"/>
      <c r="BK159" s="926"/>
      <c r="BL159" s="926"/>
      <c r="BM159" s="926"/>
      <c r="BN159" s="926"/>
      <c r="BO159" s="926"/>
      <c r="BP159" s="926"/>
      <c r="BQ159" s="926"/>
      <c r="BR159" s="926"/>
      <c r="BS159" s="926"/>
      <c r="BT159" s="926"/>
      <c r="BU159" s="926"/>
      <c r="BV159" s="926"/>
      <c r="BW159" s="926"/>
      <c r="BX159" s="926"/>
      <c r="BY159" s="926"/>
      <c r="BZ159" s="926"/>
      <c r="CA159" s="926"/>
      <c r="CB159" s="926"/>
      <c r="CC159" s="926"/>
      <c r="CD159" s="926"/>
      <c r="CE159" s="926"/>
      <c r="CF159" s="926"/>
      <c r="CG159" s="926"/>
      <c r="CH159" s="926"/>
      <c r="CI159" s="926"/>
      <c r="CJ159" s="926"/>
      <c r="CK159" s="926"/>
      <c r="CL159" s="926"/>
      <c r="CM159" s="926"/>
      <c r="CN159" s="926"/>
      <c r="CO159" s="926"/>
      <c r="CP159" s="926"/>
      <c r="CQ159" s="926"/>
      <c r="CR159" s="926"/>
      <c r="CS159" s="926"/>
      <c r="CT159" s="926"/>
      <c r="CU159" s="926"/>
      <c r="CV159" s="926"/>
      <c r="CW159" s="926"/>
      <c r="CX159" s="926"/>
      <c r="CY159" s="926"/>
      <c r="CZ159" s="926"/>
      <c r="DA159" s="926"/>
      <c r="DB159" s="926"/>
      <c r="DC159" s="926"/>
      <c r="DD159" s="926"/>
      <c r="DE159" s="926"/>
      <c r="DF159" s="926"/>
      <c r="DG159" s="926"/>
      <c r="DH159" s="926"/>
      <c r="DI159" s="926"/>
      <c r="DJ159" s="926"/>
      <c r="DK159" s="926"/>
      <c r="DL159" s="926"/>
      <c r="DM159" s="926"/>
      <c r="DN159" s="926"/>
      <c r="DO159" s="926"/>
      <c r="DP159" s="926"/>
      <c r="DQ159" s="926"/>
      <c r="DR159" s="926"/>
      <c r="DS159" s="926"/>
      <c r="DT159" s="926"/>
      <c r="DU159" s="926"/>
      <c r="DV159" s="926"/>
      <c r="DW159" s="926"/>
      <c r="DX159" s="926"/>
      <c r="DY159" s="926"/>
      <c r="DZ159" s="926"/>
      <c r="EA159" s="926"/>
      <c r="EB159" s="926"/>
      <c r="EC159" s="926"/>
      <c r="ED159" s="926"/>
      <c r="EE159" s="926"/>
      <c r="EF159" s="926"/>
      <c r="EG159" s="926"/>
      <c r="EH159" s="926"/>
      <c r="EI159" s="926"/>
      <c r="EJ159" s="926"/>
      <c r="EK159" s="926"/>
      <c r="EL159" s="926"/>
      <c r="EM159" s="926"/>
      <c r="EN159" s="926"/>
      <c r="EO159" s="926"/>
      <c r="EP159" s="926"/>
      <c r="EQ159" s="926"/>
      <c r="ER159" s="926"/>
      <c r="ES159" s="926"/>
      <c r="ET159" s="926"/>
      <c r="EU159" s="926"/>
      <c r="EV159" s="926"/>
      <c r="EW159" s="926"/>
      <c r="EX159" s="926"/>
      <c r="EY159" s="926"/>
      <c r="EZ159" s="926"/>
      <c r="FA159" s="926"/>
      <c r="FB159" s="926"/>
      <c r="FC159" s="926"/>
      <c r="FD159" s="926"/>
      <c r="FE159" s="926"/>
      <c r="FF159" s="926"/>
      <c r="FG159" s="926"/>
      <c r="FH159" s="926"/>
      <c r="FI159" s="926"/>
      <c r="FJ159" s="926"/>
      <c r="FK159" s="926"/>
      <c r="FL159" s="926"/>
      <c r="FM159" s="926"/>
      <c r="FN159" s="926"/>
      <c r="FO159" s="926"/>
      <c r="FP159" s="926"/>
      <c r="FQ159" s="926"/>
      <c r="FR159" s="926"/>
      <c r="FS159" s="926"/>
      <c r="FT159" s="926"/>
      <c r="FU159" s="926"/>
      <c r="FV159" s="926"/>
      <c r="FW159" s="926"/>
      <c r="FX159" s="926"/>
      <c r="FY159" s="926"/>
      <c r="FZ159" s="926"/>
      <c r="GA159" s="926"/>
      <c r="GB159" s="926"/>
      <c r="GC159" s="926"/>
      <c r="GD159" s="926"/>
      <c r="GE159" s="926"/>
      <c r="GF159" s="926"/>
      <c r="GG159" s="926"/>
      <c r="GH159" s="926"/>
      <c r="GI159" s="926"/>
      <c r="GJ159" s="926"/>
      <c r="GK159" s="926"/>
      <c r="GL159" s="926"/>
      <c r="GM159" s="926"/>
      <c r="GN159" s="926"/>
      <c r="GO159" s="926"/>
      <c r="GP159" s="926"/>
      <c r="GQ159" s="926"/>
      <c r="GR159" s="926"/>
      <c r="GS159" s="926"/>
      <c r="GT159" s="926"/>
      <c r="GU159" s="926"/>
      <c r="GV159" s="926"/>
      <c r="GW159" s="926"/>
      <c r="GX159" s="926"/>
      <c r="GY159" s="926"/>
      <c r="GZ159" s="926"/>
      <c r="HA159" s="926"/>
      <c r="HB159" s="926"/>
      <c r="HC159" s="926"/>
      <c r="HD159" s="926"/>
      <c r="HE159" s="926"/>
      <c r="HF159" s="926"/>
      <c r="HG159" s="926"/>
      <c r="HH159" s="926"/>
      <c r="HI159" s="926"/>
      <c r="HJ159" s="926"/>
      <c r="HK159" s="926"/>
      <c r="HL159" s="926"/>
      <c r="HM159" s="926"/>
      <c r="HN159" s="926"/>
      <c r="HO159" s="926"/>
      <c r="HP159" s="926"/>
      <c r="HQ159" s="926"/>
      <c r="HR159" s="926"/>
      <c r="HS159" s="926"/>
      <c r="HT159" s="926"/>
      <c r="HU159" s="926"/>
      <c r="HV159" s="926"/>
      <c r="HW159" s="926"/>
      <c r="HX159" s="926"/>
      <c r="HY159" s="926"/>
      <c r="HZ159" s="926"/>
      <c r="IA159" s="926"/>
      <c r="IB159" s="926"/>
      <c r="IC159" s="926"/>
      <c r="ID159" s="926"/>
      <c r="IE159" s="926"/>
      <c r="IF159" s="926"/>
      <c r="IG159" s="926"/>
      <c r="IH159" s="926"/>
      <c r="II159" s="926"/>
      <c r="IJ159" s="926"/>
      <c r="IK159" s="926"/>
      <c r="IL159" s="926"/>
      <c r="IM159" s="926"/>
      <c r="IN159" s="926"/>
      <c r="IO159" s="926"/>
      <c r="IP159" s="926"/>
      <c r="IQ159" s="926"/>
      <c r="IR159" s="926"/>
      <c r="IS159" s="926"/>
      <c r="IT159" s="926"/>
      <c r="IU159" s="926"/>
      <c r="IV159" s="926"/>
    </row>
    <row r="160" spans="1:256" s="1183" customFormat="1" ht="15" customHeight="1">
      <c r="A160" s="1018"/>
      <c r="B160" s="1018"/>
      <c r="C160" s="1018"/>
      <c r="D160" s="1103"/>
      <c r="E160" s="1103"/>
      <c r="F160" s="1103"/>
      <c r="G160" s="1021"/>
      <c r="H160" s="1021"/>
      <c r="I160" s="926"/>
      <c r="J160" s="1022"/>
      <c r="K160" s="926"/>
      <c r="L160" s="926"/>
      <c r="M160" s="1022"/>
      <c r="N160" s="926"/>
      <c r="O160" s="926"/>
      <c r="P160" s="926"/>
      <c r="Q160" s="926"/>
      <c r="R160" s="926"/>
      <c r="S160" s="926"/>
      <c r="T160" s="926"/>
      <c r="U160" s="926"/>
      <c r="V160" s="926"/>
      <c r="W160" s="926"/>
      <c r="X160" s="926"/>
      <c r="Y160" s="926"/>
      <c r="Z160" s="926"/>
      <c r="AA160" s="926"/>
      <c r="AB160" s="926"/>
      <c r="AC160" s="926"/>
      <c r="AD160" s="926"/>
      <c r="AE160" s="926"/>
      <c r="AF160" s="926"/>
      <c r="AG160" s="926"/>
      <c r="AH160" s="926"/>
      <c r="AI160" s="926"/>
      <c r="AJ160" s="926"/>
      <c r="AK160" s="926"/>
      <c r="AL160" s="926"/>
      <c r="AM160" s="926"/>
      <c r="AN160" s="926"/>
      <c r="AO160" s="926"/>
      <c r="AP160" s="926"/>
      <c r="AQ160" s="926"/>
      <c r="AR160" s="926"/>
      <c r="AS160" s="926"/>
      <c r="AT160" s="926"/>
      <c r="AU160" s="926"/>
      <c r="AV160" s="926"/>
      <c r="AW160" s="926"/>
      <c r="AX160" s="926"/>
      <c r="AY160" s="926"/>
      <c r="AZ160" s="926"/>
      <c r="BA160" s="926"/>
      <c r="BB160" s="926"/>
      <c r="BC160" s="926"/>
      <c r="BD160" s="926"/>
      <c r="BE160" s="926"/>
      <c r="BF160" s="926"/>
      <c r="BG160" s="926"/>
      <c r="BH160" s="926"/>
      <c r="BI160" s="926"/>
      <c r="BJ160" s="926"/>
      <c r="BK160" s="926"/>
      <c r="BL160" s="926"/>
      <c r="BM160" s="926"/>
      <c r="BN160" s="926"/>
      <c r="BO160" s="926"/>
      <c r="BP160" s="926"/>
      <c r="BQ160" s="926"/>
      <c r="BR160" s="926"/>
      <c r="BS160" s="926"/>
      <c r="BT160" s="926"/>
      <c r="BU160" s="926"/>
      <c r="BV160" s="926"/>
      <c r="BW160" s="926"/>
      <c r="BX160" s="926"/>
      <c r="BY160" s="926"/>
      <c r="BZ160" s="926"/>
      <c r="CA160" s="926"/>
      <c r="CB160" s="926"/>
      <c r="CC160" s="926"/>
      <c r="CD160" s="926"/>
      <c r="CE160" s="926"/>
      <c r="CF160" s="926"/>
      <c r="CG160" s="926"/>
      <c r="CH160" s="926"/>
      <c r="CI160" s="926"/>
      <c r="CJ160" s="926"/>
      <c r="CK160" s="926"/>
      <c r="CL160" s="926"/>
      <c r="CM160" s="926"/>
      <c r="CN160" s="926"/>
      <c r="CO160" s="926"/>
      <c r="CP160" s="926"/>
      <c r="CQ160" s="926"/>
      <c r="CR160" s="926"/>
      <c r="CS160" s="926"/>
      <c r="CT160" s="926"/>
      <c r="CU160" s="926"/>
      <c r="CV160" s="926"/>
      <c r="CW160" s="926"/>
      <c r="CX160" s="926"/>
      <c r="CY160" s="926"/>
      <c r="CZ160" s="926"/>
      <c r="DA160" s="926"/>
      <c r="DB160" s="926"/>
      <c r="DC160" s="926"/>
      <c r="DD160" s="926"/>
      <c r="DE160" s="926"/>
      <c r="DF160" s="926"/>
      <c r="DG160" s="926"/>
      <c r="DH160" s="926"/>
      <c r="DI160" s="926"/>
      <c r="DJ160" s="926"/>
      <c r="DK160" s="926"/>
      <c r="DL160" s="926"/>
      <c r="DM160" s="926"/>
      <c r="DN160" s="926"/>
      <c r="DO160" s="926"/>
      <c r="DP160" s="926"/>
      <c r="DQ160" s="926"/>
      <c r="DR160" s="926"/>
      <c r="DS160" s="926"/>
      <c r="DT160" s="926"/>
      <c r="DU160" s="926"/>
      <c r="DV160" s="926"/>
      <c r="DW160" s="926"/>
      <c r="DX160" s="926"/>
      <c r="DY160" s="926"/>
      <c r="DZ160" s="926"/>
      <c r="EA160" s="926"/>
      <c r="EB160" s="926"/>
      <c r="EC160" s="926"/>
      <c r="ED160" s="926"/>
      <c r="EE160" s="926"/>
      <c r="EF160" s="926"/>
      <c r="EG160" s="926"/>
      <c r="EH160" s="926"/>
      <c r="EI160" s="926"/>
      <c r="EJ160" s="926"/>
      <c r="EK160" s="926"/>
      <c r="EL160" s="926"/>
      <c r="EM160" s="926"/>
      <c r="EN160" s="926"/>
      <c r="EO160" s="926"/>
      <c r="EP160" s="926"/>
      <c r="EQ160" s="926"/>
      <c r="ER160" s="926"/>
      <c r="ES160" s="926"/>
      <c r="ET160" s="926"/>
      <c r="EU160" s="926"/>
      <c r="EV160" s="926"/>
      <c r="EW160" s="926"/>
      <c r="EX160" s="926"/>
      <c r="EY160" s="926"/>
      <c r="EZ160" s="926"/>
      <c r="FA160" s="926"/>
      <c r="FB160" s="926"/>
      <c r="FC160" s="926"/>
      <c r="FD160" s="926"/>
      <c r="FE160" s="926"/>
      <c r="FF160" s="926"/>
      <c r="FG160" s="926"/>
      <c r="FH160" s="926"/>
      <c r="FI160" s="926"/>
      <c r="FJ160" s="926"/>
      <c r="FK160" s="926"/>
      <c r="FL160" s="926"/>
      <c r="FM160" s="926"/>
      <c r="FN160" s="926"/>
      <c r="FO160" s="926"/>
      <c r="FP160" s="926"/>
      <c r="FQ160" s="926"/>
      <c r="FR160" s="926"/>
      <c r="FS160" s="926"/>
      <c r="FT160" s="926"/>
      <c r="FU160" s="926"/>
      <c r="FV160" s="926"/>
      <c r="FW160" s="926"/>
      <c r="FX160" s="926"/>
      <c r="FY160" s="926"/>
      <c r="FZ160" s="926"/>
      <c r="GA160" s="926"/>
      <c r="GB160" s="926"/>
      <c r="GC160" s="926"/>
      <c r="GD160" s="926"/>
      <c r="GE160" s="926"/>
      <c r="GF160" s="926"/>
      <c r="GG160" s="926"/>
      <c r="GH160" s="926"/>
      <c r="GI160" s="926"/>
      <c r="GJ160" s="926"/>
      <c r="GK160" s="926"/>
      <c r="GL160" s="926"/>
      <c r="GM160" s="926"/>
      <c r="GN160" s="926"/>
      <c r="GO160" s="926"/>
      <c r="GP160" s="926"/>
      <c r="GQ160" s="926"/>
      <c r="GR160" s="926"/>
      <c r="GS160" s="926"/>
      <c r="GT160" s="926"/>
      <c r="GU160" s="926"/>
      <c r="GV160" s="926"/>
      <c r="GW160" s="926"/>
      <c r="GX160" s="926"/>
      <c r="GY160" s="926"/>
      <c r="GZ160" s="926"/>
      <c r="HA160" s="926"/>
      <c r="HB160" s="926"/>
      <c r="HC160" s="926"/>
      <c r="HD160" s="926"/>
      <c r="HE160" s="926"/>
      <c r="HF160" s="926"/>
      <c r="HG160" s="926"/>
      <c r="HH160" s="926"/>
      <c r="HI160" s="926"/>
      <c r="HJ160" s="926"/>
      <c r="HK160" s="926"/>
      <c r="HL160" s="926"/>
      <c r="HM160" s="926"/>
      <c r="HN160" s="926"/>
      <c r="HO160" s="926"/>
      <c r="HP160" s="926"/>
      <c r="HQ160" s="926"/>
      <c r="HR160" s="926"/>
      <c r="HS160" s="926"/>
      <c r="HT160" s="926"/>
      <c r="HU160" s="926"/>
      <c r="HV160" s="926"/>
      <c r="HW160" s="926"/>
      <c r="HX160" s="926"/>
      <c r="HY160" s="926"/>
      <c r="HZ160" s="926"/>
      <c r="IA160" s="926"/>
      <c r="IB160" s="926"/>
      <c r="IC160" s="926"/>
      <c r="ID160" s="926"/>
      <c r="IE160" s="926"/>
      <c r="IF160" s="926"/>
      <c r="IG160" s="926"/>
      <c r="IH160" s="926"/>
      <c r="II160" s="926"/>
      <c r="IJ160" s="926"/>
      <c r="IK160" s="926"/>
      <c r="IL160" s="926"/>
      <c r="IM160" s="926"/>
      <c r="IN160" s="926"/>
      <c r="IO160" s="926"/>
      <c r="IP160" s="926"/>
      <c r="IQ160" s="926"/>
      <c r="IR160" s="926"/>
      <c r="IS160" s="926"/>
      <c r="IT160" s="926"/>
      <c r="IU160" s="926"/>
      <c r="IV160" s="926"/>
    </row>
    <row r="161" spans="1:256" s="1183" customFormat="1" ht="15" customHeight="1">
      <c r="A161" s="1018"/>
      <c r="B161" s="1018"/>
      <c r="C161" s="1018"/>
      <c r="D161" s="1103"/>
      <c r="E161" s="1103"/>
      <c r="F161" s="1103"/>
      <c r="G161" s="1021"/>
      <c r="H161" s="1021"/>
      <c r="I161" s="926"/>
      <c r="J161" s="1022"/>
      <c r="K161" s="926"/>
      <c r="L161" s="926"/>
      <c r="M161" s="1022"/>
      <c r="N161" s="926"/>
      <c r="O161" s="926"/>
      <c r="P161" s="926"/>
      <c r="Q161" s="926"/>
      <c r="R161" s="926"/>
      <c r="S161" s="926"/>
      <c r="T161" s="926"/>
      <c r="U161" s="926"/>
      <c r="V161" s="926"/>
      <c r="W161" s="926"/>
      <c r="X161" s="926"/>
      <c r="Y161" s="926"/>
      <c r="Z161" s="926"/>
      <c r="AA161" s="926"/>
      <c r="AB161" s="926"/>
      <c r="AC161" s="926"/>
      <c r="AD161" s="926"/>
      <c r="AE161" s="926"/>
      <c r="AF161" s="926"/>
      <c r="AG161" s="926"/>
      <c r="AH161" s="926"/>
      <c r="AI161" s="926"/>
      <c r="AJ161" s="926"/>
      <c r="AK161" s="926"/>
      <c r="AL161" s="926"/>
      <c r="AM161" s="926"/>
      <c r="AN161" s="926"/>
      <c r="AO161" s="926"/>
      <c r="AP161" s="926"/>
      <c r="AQ161" s="926"/>
      <c r="AR161" s="926"/>
      <c r="AS161" s="926"/>
      <c r="AT161" s="926"/>
      <c r="AU161" s="926"/>
      <c r="AV161" s="926"/>
      <c r="AW161" s="926"/>
      <c r="AX161" s="926"/>
      <c r="AY161" s="926"/>
      <c r="AZ161" s="926"/>
      <c r="BA161" s="926"/>
      <c r="BB161" s="926"/>
      <c r="BC161" s="926"/>
      <c r="BD161" s="926"/>
      <c r="BE161" s="926"/>
      <c r="BF161" s="926"/>
      <c r="BG161" s="926"/>
      <c r="BH161" s="926"/>
      <c r="BI161" s="926"/>
      <c r="BJ161" s="926"/>
      <c r="BK161" s="926"/>
      <c r="BL161" s="926"/>
      <c r="BM161" s="926"/>
      <c r="BN161" s="926"/>
      <c r="BO161" s="926"/>
      <c r="BP161" s="926"/>
      <c r="BQ161" s="926"/>
      <c r="BR161" s="926"/>
      <c r="BS161" s="926"/>
      <c r="BT161" s="926"/>
      <c r="BU161" s="926"/>
      <c r="BV161" s="926"/>
      <c r="BW161" s="926"/>
      <c r="BX161" s="926"/>
      <c r="BY161" s="926"/>
      <c r="BZ161" s="926"/>
      <c r="CA161" s="926"/>
      <c r="CB161" s="926"/>
      <c r="CC161" s="926"/>
      <c r="CD161" s="926"/>
      <c r="CE161" s="926"/>
      <c r="CF161" s="926"/>
      <c r="CG161" s="926"/>
      <c r="CH161" s="926"/>
      <c r="CI161" s="926"/>
      <c r="CJ161" s="926"/>
      <c r="CK161" s="926"/>
      <c r="CL161" s="926"/>
      <c r="CM161" s="926"/>
      <c r="CN161" s="926"/>
      <c r="CO161" s="926"/>
      <c r="CP161" s="926"/>
      <c r="CQ161" s="926"/>
      <c r="CR161" s="926"/>
      <c r="CS161" s="926"/>
      <c r="CT161" s="926"/>
      <c r="CU161" s="926"/>
      <c r="CV161" s="926"/>
      <c r="CW161" s="926"/>
      <c r="CX161" s="926"/>
      <c r="CY161" s="926"/>
      <c r="CZ161" s="926"/>
      <c r="DA161" s="926"/>
      <c r="DB161" s="926"/>
      <c r="DC161" s="926"/>
      <c r="DD161" s="926"/>
      <c r="DE161" s="926"/>
      <c r="DF161" s="926"/>
      <c r="DG161" s="926"/>
      <c r="DH161" s="926"/>
      <c r="DI161" s="926"/>
      <c r="DJ161" s="926"/>
      <c r="DK161" s="926"/>
      <c r="DL161" s="926"/>
      <c r="DM161" s="926"/>
      <c r="DN161" s="926"/>
      <c r="DO161" s="926"/>
      <c r="DP161" s="926"/>
      <c r="DQ161" s="926"/>
      <c r="DR161" s="926"/>
      <c r="DS161" s="926"/>
      <c r="DT161" s="926"/>
      <c r="DU161" s="926"/>
      <c r="DV161" s="926"/>
      <c r="DW161" s="926"/>
      <c r="DX161" s="926"/>
      <c r="DY161" s="926"/>
      <c r="DZ161" s="926"/>
      <c r="EA161" s="926"/>
      <c r="EB161" s="926"/>
      <c r="EC161" s="926"/>
      <c r="ED161" s="926"/>
      <c r="EE161" s="926"/>
      <c r="EF161" s="926"/>
      <c r="EG161" s="926"/>
      <c r="EH161" s="926"/>
      <c r="EI161" s="926"/>
      <c r="EJ161" s="926"/>
      <c r="EK161" s="926"/>
      <c r="EL161" s="926"/>
      <c r="EM161" s="926"/>
      <c r="EN161" s="926"/>
      <c r="EO161" s="926"/>
      <c r="EP161" s="926"/>
      <c r="EQ161" s="926"/>
      <c r="ER161" s="926"/>
      <c r="ES161" s="926"/>
      <c r="ET161" s="926"/>
      <c r="EU161" s="926"/>
      <c r="EV161" s="926"/>
      <c r="EW161" s="926"/>
      <c r="EX161" s="926"/>
      <c r="EY161" s="926"/>
      <c r="EZ161" s="926"/>
      <c r="FA161" s="926"/>
      <c r="FB161" s="926"/>
      <c r="FC161" s="926"/>
      <c r="FD161" s="926"/>
      <c r="FE161" s="926"/>
      <c r="FF161" s="926"/>
      <c r="FG161" s="926"/>
      <c r="FH161" s="926"/>
      <c r="FI161" s="926"/>
      <c r="FJ161" s="926"/>
      <c r="FK161" s="926"/>
      <c r="FL161" s="926"/>
      <c r="FM161" s="926"/>
      <c r="FN161" s="926"/>
      <c r="FO161" s="926"/>
      <c r="FP161" s="926"/>
      <c r="FQ161" s="926"/>
      <c r="FR161" s="926"/>
      <c r="FS161" s="926"/>
      <c r="FT161" s="926"/>
      <c r="FU161" s="926"/>
      <c r="FV161" s="926"/>
      <c r="FW161" s="926"/>
      <c r="FX161" s="926"/>
      <c r="FY161" s="926"/>
      <c r="FZ161" s="926"/>
      <c r="GA161" s="926"/>
      <c r="GB161" s="926"/>
      <c r="GC161" s="926"/>
      <c r="GD161" s="926"/>
      <c r="GE161" s="926"/>
      <c r="GF161" s="926"/>
      <c r="GG161" s="926"/>
      <c r="GH161" s="926"/>
      <c r="GI161" s="926"/>
      <c r="GJ161" s="926"/>
      <c r="GK161" s="926"/>
      <c r="GL161" s="926"/>
      <c r="GM161" s="926"/>
      <c r="GN161" s="926"/>
      <c r="GO161" s="926"/>
      <c r="GP161" s="926"/>
      <c r="GQ161" s="926"/>
      <c r="GR161" s="926"/>
      <c r="GS161" s="926"/>
      <c r="GT161" s="926"/>
      <c r="GU161" s="926"/>
      <c r="GV161" s="926"/>
      <c r="GW161" s="926"/>
      <c r="GX161" s="926"/>
      <c r="GY161" s="926"/>
      <c r="GZ161" s="926"/>
      <c r="HA161" s="926"/>
      <c r="HB161" s="926"/>
      <c r="HC161" s="926"/>
      <c r="HD161" s="926"/>
      <c r="HE161" s="926"/>
      <c r="HF161" s="926"/>
      <c r="HG161" s="926"/>
      <c r="HH161" s="926"/>
      <c r="HI161" s="926"/>
      <c r="HJ161" s="926"/>
      <c r="HK161" s="926"/>
      <c r="HL161" s="926"/>
      <c r="HM161" s="926"/>
      <c r="HN161" s="926"/>
      <c r="HO161" s="926"/>
      <c r="HP161" s="926"/>
      <c r="HQ161" s="926"/>
      <c r="HR161" s="926"/>
      <c r="HS161" s="926"/>
      <c r="HT161" s="926"/>
      <c r="HU161" s="926"/>
      <c r="HV161" s="926"/>
      <c r="HW161" s="926"/>
      <c r="HX161" s="926"/>
      <c r="HY161" s="926"/>
      <c r="HZ161" s="926"/>
      <c r="IA161" s="926"/>
      <c r="IB161" s="926"/>
      <c r="IC161" s="926"/>
      <c r="ID161" s="926"/>
      <c r="IE161" s="926"/>
      <c r="IF161" s="926"/>
      <c r="IG161" s="926"/>
      <c r="IH161" s="926"/>
      <c r="II161" s="926"/>
      <c r="IJ161" s="926"/>
      <c r="IK161" s="926"/>
      <c r="IL161" s="926"/>
      <c r="IM161" s="926"/>
      <c r="IN161" s="926"/>
      <c r="IO161" s="926"/>
      <c r="IP161" s="926"/>
      <c r="IQ161" s="926"/>
      <c r="IR161" s="926"/>
      <c r="IS161" s="926"/>
      <c r="IT161" s="926"/>
      <c r="IU161" s="926"/>
      <c r="IV161" s="926"/>
    </row>
    <row r="162" spans="1:256" s="1183" customFormat="1" ht="15" customHeight="1">
      <c r="A162" s="1018"/>
      <c r="B162" s="1018"/>
      <c r="C162" s="1018"/>
      <c r="D162" s="1103"/>
      <c r="E162" s="1103"/>
      <c r="F162" s="1103"/>
      <c r="G162" s="1021"/>
      <c r="H162" s="1021"/>
      <c r="I162" s="926"/>
      <c r="J162" s="1022"/>
      <c r="K162" s="926"/>
      <c r="L162" s="926"/>
      <c r="M162" s="1022"/>
      <c r="N162" s="926"/>
      <c r="O162" s="926"/>
      <c r="P162" s="926"/>
      <c r="Q162" s="926"/>
      <c r="R162" s="926"/>
      <c r="S162" s="926"/>
      <c r="T162" s="926"/>
      <c r="U162" s="926"/>
      <c r="V162" s="926"/>
      <c r="W162" s="926"/>
      <c r="X162" s="926"/>
      <c r="Y162" s="926"/>
      <c r="Z162" s="926"/>
      <c r="AA162" s="926"/>
      <c r="AB162" s="926"/>
      <c r="AC162" s="926"/>
      <c r="AD162" s="926"/>
      <c r="AE162" s="926"/>
      <c r="AF162" s="926"/>
      <c r="AG162" s="926"/>
      <c r="AH162" s="926"/>
      <c r="AI162" s="926"/>
      <c r="AJ162" s="926"/>
      <c r="AK162" s="926"/>
      <c r="AL162" s="926"/>
      <c r="AM162" s="926"/>
      <c r="AN162" s="926"/>
      <c r="AO162" s="926"/>
      <c r="AP162" s="926"/>
      <c r="AQ162" s="926"/>
      <c r="AR162" s="926"/>
      <c r="AS162" s="926"/>
      <c r="AT162" s="926"/>
      <c r="AU162" s="926"/>
      <c r="AV162" s="926"/>
      <c r="AW162" s="926"/>
      <c r="AX162" s="926"/>
      <c r="AY162" s="926"/>
      <c r="AZ162" s="926"/>
      <c r="BA162" s="926"/>
      <c r="BB162" s="926"/>
      <c r="BC162" s="926"/>
      <c r="BD162" s="926"/>
      <c r="BE162" s="926"/>
      <c r="BF162" s="926"/>
      <c r="BG162" s="926"/>
      <c r="BH162" s="926"/>
      <c r="BI162" s="926"/>
      <c r="BJ162" s="926"/>
      <c r="BK162" s="926"/>
      <c r="BL162" s="926"/>
      <c r="BM162" s="926"/>
      <c r="BN162" s="926"/>
      <c r="BO162" s="926"/>
      <c r="BP162" s="926"/>
      <c r="BQ162" s="926"/>
      <c r="BR162" s="926"/>
      <c r="BS162" s="926"/>
      <c r="BT162" s="926"/>
      <c r="BU162" s="926"/>
      <c r="BV162" s="926"/>
      <c r="BW162" s="926"/>
      <c r="BX162" s="926"/>
      <c r="BY162" s="926"/>
      <c r="BZ162" s="926"/>
      <c r="CA162" s="926"/>
      <c r="CB162" s="926"/>
      <c r="CC162" s="926"/>
      <c r="CD162" s="926"/>
      <c r="CE162" s="926"/>
      <c r="CF162" s="926"/>
      <c r="CG162" s="926"/>
      <c r="CH162" s="926"/>
      <c r="CI162" s="926"/>
      <c r="CJ162" s="926"/>
      <c r="CK162" s="926"/>
      <c r="CL162" s="926"/>
      <c r="CM162" s="926"/>
      <c r="CN162" s="926"/>
      <c r="CO162" s="926"/>
      <c r="CP162" s="926"/>
      <c r="CQ162" s="926"/>
      <c r="CR162" s="926"/>
      <c r="CS162" s="926"/>
      <c r="CT162" s="926"/>
      <c r="CU162" s="926"/>
      <c r="CV162" s="926"/>
      <c r="CW162" s="926"/>
      <c r="CX162" s="926"/>
      <c r="CY162" s="926"/>
      <c r="CZ162" s="926"/>
      <c r="DA162" s="926"/>
      <c r="DB162" s="926"/>
      <c r="DC162" s="926"/>
      <c r="DD162" s="926"/>
      <c r="DE162" s="926"/>
      <c r="DF162" s="926"/>
      <c r="DG162" s="926"/>
      <c r="DH162" s="926"/>
      <c r="DI162" s="926"/>
      <c r="DJ162" s="926"/>
      <c r="DK162" s="926"/>
      <c r="DL162" s="926"/>
      <c r="DM162" s="926"/>
      <c r="DN162" s="926"/>
      <c r="DO162" s="926"/>
      <c r="DP162" s="926"/>
      <c r="DQ162" s="926"/>
      <c r="DR162" s="926"/>
      <c r="DS162" s="926"/>
      <c r="DT162" s="926"/>
      <c r="DU162" s="926"/>
      <c r="DV162" s="926"/>
      <c r="DW162" s="926"/>
      <c r="DX162" s="926"/>
      <c r="DY162" s="926"/>
      <c r="DZ162" s="926"/>
      <c r="EA162" s="926"/>
      <c r="EB162" s="926"/>
      <c r="EC162" s="926"/>
      <c r="ED162" s="926"/>
      <c r="EE162" s="926"/>
      <c r="EF162" s="926"/>
      <c r="EG162" s="926"/>
      <c r="EH162" s="926"/>
      <c r="EI162" s="926"/>
      <c r="EJ162" s="926"/>
      <c r="EK162" s="926"/>
      <c r="EL162" s="926"/>
      <c r="EM162" s="926"/>
      <c r="EN162" s="926"/>
      <c r="EO162" s="926"/>
      <c r="EP162" s="926"/>
      <c r="EQ162" s="926"/>
      <c r="ER162" s="926"/>
      <c r="ES162" s="926"/>
      <c r="ET162" s="926"/>
      <c r="EU162" s="926"/>
      <c r="EV162" s="926"/>
      <c r="EW162" s="926"/>
      <c r="EX162" s="926"/>
      <c r="EY162" s="926"/>
      <c r="EZ162" s="926"/>
      <c r="FA162" s="926"/>
      <c r="FB162" s="926"/>
      <c r="FC162" s="926"/>
      <c r="FD162" s="926"/>
      <c r="FE162" s="926"/>
      <c r="FF162" s="926"/>
      <c r="FG162" s="926"/>
      <c r="FH162" s="926"/>
      <c r="FI162" s="926"/>
      <c r="FJ162" s="926"/>
      <c r="FK162" s="926"/>
      <c r="FL162" s="926"/>
      <c r="FM162" s="926"/>
      <c r="FN162" s="926"/>
      <c r="FO162" s="926"/>
      <c r="FP162" s="926"/>
      <c r="FQ162" s="926"/>
      <c r="FR162" s="926"/>
      <c r="FS162" s="926"/>
      <c r="FT162" s="926"/>
      <c r="FU162" s="926"/>
      <c r="FV162" s="926"/>
      <c r="FW162" s="926"/>
      <c r="FX162" s="926"/>
      <c r="FY162" s="926"/>
      <c r="FZ162" s="926"/>
      <c r="GA162" s="926"/>
      <c r="GB162" s="926"/>
      <c r="GC162" s="926"/>
      <c r="GD162" s="926"/>
      <c r="GE162" s="926"/>
      <c r="GF162" s="926"/>
      <c r="GG162" s="926"/>
      <c r="GH162" s="926"/>
      <c r="GI162" s="926"/>
      <c r="GJ162" s="926"/>
      <c r="GK162" s="926"/>
      <c r="GL162" s="926"/>
      <c r="GM162" s="926"/>
      <c r="GN162" s="926"/>
      <c r="GO162" s="926"/>
      <c r="GP162" s="926"/>
      <c r="GQ162" s="926"/>
      <c r="GR162" s="926"/>
      <c r="GS162" s="926"/>
      <c r="GT162" s="926"/>
      <c r="GU162" s="926"/>
      <c r="GV162" s="926"/>
      <c r="GW162" s="926"/>
      <c r="GX162" s="926"/>
      <c r="GY162" s="926"/>
      <c r="GZ162" s="926"/>
      <c r="HA162" s="926"/>
      <c r="HB162" s="926"/>
      <c r="HC162" s="926"/>
      <c r="HD162" s="926"/>
      <c r="HE162" s="926"/>
      <c r="HF162" s="926"/>
      <c r="HG162" s="926"/>
      <c r="HH162" s="926"/>
      <c r="HI162" s="926"/>
      <c r="HJ162" s="926"/>
      <c r="HK162" s="926"/>
      <c r="HL162" s="926"/>
      <c r="HM162" s="926"/>
      <c r="HN162" s="926"/>
      <c r="HO162" s="926"/>
      <c r="HP162" s="926"/>
      <c r="HQ162" s="926"/>
      <c r="HR162" s="926"/>
      <c r="HS162" s="926"/>
      <c r="HT162" s="926"/>
      <c r="HU162" s="926"/>
      <c r="HV162" s="926"/>
      <c r="HW162" s="926"/>
      <c r="HX162" s="926"/>
      <c r="HY162" s="926"/>
      <c r="HZ162" s="926"/>
      <c r="IA162" s="926"/>
      <c r="IB162" s="926"/>
      <c r="IC162" s="926"/>
      <c r="ID162" s="926"/>
      <c r="IE162" s="926"/>
      <c r="IF162" s="926"/>
      <c r="IG162" s="926"/>
      <c r="IH162" s="926"/>
      <c r="II162" s="926"/>
      <c r="IJ162" s="926"/>
      <c r="IK162" s="926"/>
      <c r="IL162" s="926"/>
      <c r="IM162" s="926"/>
      <c r="IN162" s="926"/>
      <c r="IO162" s="926"/>
      <c r="IP162" s="926"/>
      <c r="IQ162" s="926"/>
      <c r="IR162" s="926"/>
      <c r="IS162" s="926"/>
      <c r="IT162" s="926"/>
      <c r="IU162" s="926"/>
      <c r="IV162" s="926"/>
    </row>
    <row r="163" spans="1:256" s="1183" customFormat="1" ht="15" customHeight="1">
      <c r="A163" s="1018"/>
      <c r="B163" s="1018"/>
      <c r="C163" s="1018"/>
      <c r="D163" s="1103"/>
      <c r="E163" s="1103"/>
      <c r="F163" s="1103"/>
      <c r="G163" s="1021"/>
      <c r="H163" s="1021"/>
      <c r="I163" s="926"/>
      <c r="J163" s="1022"/>
      <c r="K163" s="926"/>
      <c r="L163" s="926"/>
      <c r="M163" s="1022"/>
      <c r="N163" s="926"/>
      <c r="O163" s="926"/>
      <c r="P163" s="926"/>
      <c r="Q163" s="926"/>
      <c r="R163" s="926"/>
      <c r="S163" s="926"/>
      <c r="T163" s="926"/>
      <c r="U163" s="926"/>
      <c r="V163" s="926"/>
      <c r="W163" s="926"/>
      <c r="X163" s="926"/>
      <c r="Y163" s="926"/>
      <c r="Z163" s="926"/>
      <c r="AA163" s="926"/>
      <c r="AB163" s="926"/>
      <c r="AC163" s="926"/>
      <c r="AD163" s="926"/>
      <c r="AE163" s="926"/>
      <c r="AF163" s="926"/>
      <c r="AG163" s="926"/>
      <c r="AH163" s="926"/>
      <c r="AI163" s="926"/>
      <c r="AJ163" s="926"/>
      <c r="AK163" s="926"/>
      <c r="AL163" s="926"/>
      <c r="AM163" s="926"/>
      <c r="AN163" s="926"/>
      <c r="AO163" s="926"/>
      <c r="AP163" s="926"/>
      <c r="AQ163" s="926"/>
      <c r="AR163" s="926"/>
      <c r="AS163" s="926"/>
      <c r="AT163" s="926"/>
      <c r="AU163" s="926"/>
      <c r="AV163" s="926"/>
      <c r="AW163" s="926"/>
      <c r="AX163" s="926"/>
      <c r="AY163" s="926"/>
      <c r="AZ163" s="926"/>
      <c r="BA163" s="926"/>
      <c r="BB163" s="926"/>
      <c r="BC163" s="926"/>
      <c r="BD163" s="926"/>
      <c r="BE163" s="926"/>
      <c r="BF163" s="926"/>
      <c r="BG163" s="926"/>
      <c r="BH163" s="926"/>
      <c r="BI163" s="926"/>
      <c r="BJ163" s="926"/>
      <c r="BK163" s="926"/>
      <c r="BL163" s="926"/>
      <c r="BM163" s="926"/>
      <c r="BN163" s="926"/>
      <c r="BO163" s="926"/>
      <c r="BP163" s="926"/>
      <c r="BQ163" s="926"/>
      <c r="BR163" s="926"/>
      <c r="BS163" s="926"/>
      <c r="BT163" s="926"/>
      <c r="BU163" s="926"/>
      <c r="BV163" s="926"/>
      <c r="BW163" s="926"/>
      <c r="BX163" s="926"/>
      <c r="BY163" s="926"/>
      <c r="BZ163" s="926"/>
      <c r="CA163" s="926"/>
      <c r="CB163" s="926"/>
      <c r="CC163" s="926"/>
      <c r="CD163" s="926"/>
      <c r="CE163" s="926"/>
      <c r="CF163" s="926"/>
      <c r="CG163" s="926"/>
      <c r="CH163" s="926"/>
      <c r="CI163" s="926"/>
      <c r="CJ163" s="926"/>
      <c r="CK163" s="926"/>
      <c r="CL163" s="926"/>
      <c r="CM163" s="926"/>
      <c r="CN163" s="926"/>
      <c r="CO163" s="926"/>
      <c r="CP163" s="926"/>
      <c r="CQ163" s="926"/>
      <c r="CR163" s="926"/>
      <c r="CS163" s="926"/>
      <c r="CT163" s="926"/>
      <c r="CU163" s="926"/>
      <c r="CV163" s="926"/>
      <c r="CW163" s="926"/>
      <c r="CX163" s="926"/>
      <c r="CY163" s="926"/>
      <c r="CZ163" s="926"/>
      <c r="DA163" s="926"/>
      <c r="DB163" s="926"/>
      <c r="DC163" s="926"/>
      <c r="DD163" s="926"/>
      <c r="DE163" s="926"/>
      <c r="DF163" s="926"/>
      <c r="DG163" s="926"/>
      <c r="DH163" s="926"/>
      <c r="DI163" s="926"/>
      <c r="DJ163" s="926"/>
      <c r="DK163" s="926"/>
      <c r="DL163" s="926"/>
      <c r="DM163" s="926"/>
      <c r="DN163" s="926"/>
      <c r="DO163" s="926"/>
      <c r="DP163" s="926"/>
      <c r="DQ163" s="926"/>
      <c r="DR163" s="926"/>
      <c r="DS163" s="926"/>
      <c r="DT163" s="926"/>
      <c r="DU163" s="926"/>
      <c r="DV163" s="926"/>
      <c r="DW163" s="926"/>
      <c r="DX163" s="926"/>
      <c r="DY163" s="926"/>
      <c r="DZ163" s="926"/>
      <c r="EA163" s="926"/>
      <c r="EB163" s="926"/>
      <c r="EC163" s="926"/>
      <c r="ED163" s="926"/>
      <c r="EE163" s="926"/>
      <c r="EF163" s="926"/>
      <c r="EG163" s="926"/>
      <c r="EH163" s="926"/>
      <c r="EI163" s="926"/>
      <c r="EJ163" s="926"/>
      <c r="EK163" s="926"/>
      <c r="EL163" s="926"/>
      <c r="EM163" s="926"/>
      <c r="EN163" s="926"/>
      <c r="EO163" s="926"/>
      <c r="EP163" s="926"/>
      <c r="EQ163" s="926"/>
      <c r="ER163" s="926"/>
      <c r="ES163" s="926"/>
      <c r="ET163" s="926"/>
      <c r="EU163" s="926"/>
      <c r="EV163" s="926"/>
      <c r="EW163" s="926"/>
      <c r="EX163" s="926"/>
      <c r="EY163" s="926"/>
      <c r="EZ163" s="926"/>
      <c r="FA163" s="926"/>
      <c r="FB163" s="926"/>
      <c r="FC163" s="926"/>
      <c r="FD163" s="926"/>
      <c r="FE163" s="926"/>
      <c r="FF163" s="926"/>
      <c r="FG163" s="926"/>
      <c r="FH163" s="926"/>
      <c r="FI163" s="926"/>
      <c r="FJ163" s="926"/>
      <c r="FK163" s="926"/>
      <c r="FL163" s="926"/>
      <c r="FM163" s="926"/>
      <c r="FN163" s="926"/>
      <c r="FO163" s="926"/>
      <c r="FP163" s="926"/>
      <c r="FQ163" s="926"/>
      <c r="FR163" s="926"/>
      <c r="FS163" s="926"/>
      <c r="FT163" s="926"/>
      <c r="FU163" s="926"/>
      <c r="FV163" s="926"/>
      <c r="FW163" s="926"/>
      <c r="FX163" s="926"/>
      <c r="FY163" s="926"/>
      <c r="FZ163" s="926"/>
      <c r="GA163" s="926"/>
      <c r="GB163" s="926"/>
      <c r="GC163" s="926"/>
      <c r="GD163" s="926"/>
      <c r="GE163" s="926"/>
      <c r="GF163" s="926"/>
      <c r="GG163" s="926"/>
      <c r="GH163" s="926"/>
      <c r="GI163" s="926"/>
      <c r="GJ163" s="926"/>
      <c r="GK163" s="926"/>
      <c r="GL163" s="926"/>
      <c r="GM163" s="926"/>
      <c r="GN163" s="926"/>
      <c r="GO163" s="926"/>
      <c r="GP163" s="926"/>
      <c r="GQ163" s="926"/>
      <c r="GR163" s="926"/>
      <c r="GS163" s="926"/>
      <c r="GT163" s="926"/>
      <c r="GU163" s="926"/>
      <c r="GV163" s="926"/>
      <c r="GW163" s="926"/>
      <c r="GX163" s="926"/>
      <c r="GY163" s="926"/>
      <c r="GZ163" s="926"/>
      <c r="HA163" s="926"/>
      <c r="HB163" s="926"/>
      <c r="HC163" s="926"/>
      <c r="HD163" s="926"/>
      <c r="HE163" s="926"/>
      <c r="HF163" s="926"/>
      <c r="HG163" s="926"/>
      <c r="HH163" s="926"/>
      <c r="HI163" s="926"/>
      <c r="HJ163" s="926"/>
      <c r="HK163" s="926"/>
      <c r="HL163" s="926"/>
      <c r="HM163" s="926"/>
      <c r="HN163" s="926"/>
      <c r="HO163" s="926"/>
      <c r="HP163" s="926"/>
      <c r="HQ163" s="926"/>
      <c r="HR163" s="926"/>
      <c r="HS163" s="926"/>
      <c r="HT163" s="926"/>
      <c r="HU163" s="926"/>
      <c r="HV163" s="926"/>
      <c r="HW163" s="926"/>
      <c r="HX163" s="926"/>
      <c r="HY163" s="926"/>
      <c r="HZ163" s="926"/>
      <c r="IA163" s="926"/>
      <c r="IB163" s="926"/>
      <c r="IC163" s="926"/>
      <c r="ID163" s="926"/>
      <c r="IE163" s="926"/>
      <c r="IF163" s="926"/>
      <c r="IG163" s="926"/>
      <c r="IH163" s="926"/>
      <c r="II163" s="926"/>
      <c r="IJ163" s="926"/>
      <c r="IK163" s="926"/>
      <c r="IL163" s="926"/>
      <c r="IM163" s="926"/>
      <c r="IN163" s="926"/>
      <c r="IO163" s="926"/>
      <c r="IP163" s="926"/>
      <c r="IQ163" s="926"/>
      <c r="IR163" s="926"/>
      <c r="IS163" s="926"/>
      <c r="IT163" s="926"/>
      <c r="IU163" s="926"/>
      <c r="IV163" s="926"/>
    </row>
    <row r="164" spans="1:256" s="1183" customFormat="1" ht="15" customHeight="1">
      <c r="A164" s="1018"/>
      <c r="B164" s="1018"/>
      <c r="C164" s="1018"/>
      <c r="D164" s="1103"/>
      <c r="E164" s="1103"/>
      <c r="F164" s="1103"/>
      <c r="G164" s="1021"/>
      <c r="H164" s="1021"/>
      <c r="I164" s="926"/>
      <c r="J164" s="1022"/>
      <c r="K164" s="926"/>
      <c r="L164" s="926"/>
      <c r="M164" s="1022"/>
      <c r="N164" s="926"/>
      <c r="O164" s="926"/>
      <c r="P164" s="926"/>
      <c r="Q164" s="926"/>
      <c r="R164" s="926"/>
      <c r="S164" s="926"/>
      <c r="T164" s="926"/>
      <c r="U164" s="926"/>
      <c r="V164" s="926"/>
      <c r="W164" s="926"/>
      <c r="X164" s="926"/>
      <c r="Y164" s="926"/>
      <c r="Z164" s="926"/>
      <c r="AA164" s="926"/>
      <c r="AB164" s="926"/>
      <c r="AC164" s="926"/>
      <c r="AD164" s="926"/>
      <c r="AE164" s="926"/>
      <c r="AF164" s="926"/>
      <c r="AG164" s="926"/>
      <c r="AH164" s="926"/>
      <c r="AI164" s="926"/>
      <c r="AJ164" s="926"/>
      <c r="AK164" s="926"/>
      <c r="AL164" s="926"/>
      <c r="AM164" s="926"/>
      <c r="AN164" s="926"/>
      <c r="AO164" s="926"/>
      <c r="AP164" s="926"/>
      <c r="AQ164" s="926"/>
      <c r="AR164" s="926"/>
      <c r="AS164" s="926"/>
      <c r="AT164" s="926"/>
      <c r="AU164" s="926"/>
      <c r="AV164" s="926"/>
      <c r="AW164" s="926"/>
      <c r="AX164" s="926"/>
      <c r="AY164" s="926"/>
      <c r="AZ164" s="926"/>
      <c r="BA164" s="926"/>
      <c r="BB164" s="926"/>
      <c r="BC164" s="926"/>
      <c r="BD164" s="926"/>
      <c r="BE164" s="926"/>
      <c r="BF164" s="926"/>
      <c r="BG164" s="926"/>
      <c r="BH164" s="926"/>
      <c r="BI164" s="926"/>
      <c r="BJ164" s="926"/>
      <c r="BK164" s="926"/>
      <c r="BL164" s="926"/>
      <c r="BM164" s="926"/>
      <c r="BN164" s="926"/>
      <c r="BO164" s="926"/>
      <c r="BP164" s="926"/>
      <c r="BQ164" s="926"/>
      <c r="BR164" s="926"/>
      <c r="BS164" s="926"/>
      <c r="BT164" s="926"/>
      <c r="BU164" s="926"/>
      <c r="BV164" s="926"/>
      <c r="BW164" s="926"/>
      <c r="BX164" s="926"/>
      <c r="BY164" s="926"/>
      <c r="BZ164" s="926"/>
      <c r="CA164" s="926"/>
      <c r="CB164" s="926"/>
      <c r="CC164" s="926"/>
      <c r="CD164" s="926"/>
      <c r="CE164" s="926"/>
      <c r="CF164" s="926"/>
      <c r="CG164" s="926"/>
      <c r="CH164" s="926"/>
      <c r="CI164" s="926"/>
      <c r="CJ164" s="926"/>
      <c r="CK164" s="926"/>
      <c r="CL164" s="926"/>
      <c r="CM164" s="926"/>
      <c r="CN164" s="926"/>
      <c r="CO164" s="926"/>
      <c r="CP164" s="926"/>
      <c r="CQ164" s="926"/>
      <c r="CR164" s="926"/>
      <c r="CS164" s="926"/>
      <c r="CT164" s="926"/>
      <c r="CU164" s="926"/>
      <c r="CV164" s="926"/>
      <c r="CW164" s="926"/>
      <c r="CX164" s="926"/>
      <c r="CY164" s="926"/>
      <c r="CZ164" s="926"/>
      <c r="DA164" s="926"/>
      <c r="DB164" s="926"/>
      <c r="DC164" s="926"/>
      <c r="DD164" s="926"/>
      <c r="DE164" s="926"/>
      <c r="DF164" s="926"/>
      <c r="DG164" s="926"/>
      <c r="DH164" s="926"/>
      <c r="DI164" s="926"/>
      <c r="DJ164" s="926"/>
      <c r="DK164" s="926"/>
      <c r="DL164" s="926"/>
      <c r="DM164" s="926"/>
      <c r="DN164" s="926"/>
      <c r="DO164" s="926"/>
      <c r="DP164" s="926"/>
      <c r="DQ164" s="926"/>
      <c r="DR164" s="926"/>
      <c r="DS164" s="926"/>
      <c r="DT164" s="926"/>
      <c r="DU164" s="926"/>
      <c r="DV164" s="926"/>
      <c r="DW164" s="926"/>
      <c r="DX164" s="926"/>
      <c r="DY164" s="926"/>
      <c r="DZ164" s="926"/>
      <c r="EA164" s="926"/>
      <c r="EB164" s="926"/>
      <c r="EC164" s="926"/>
      <c r="ED164" s="926"/>
      <c r="EE164" s="926"/>
      <c r="EF164" s="926"/>
      <c r="EG164" s="926"/>
      <c r="EH164" s="926"/>
      <c r="EI164" s="926"/>
      <c r="EJ164" s="926"/>
      <c r="EK164" s="926"/>
      <c r="EL164" s="926"/>
      <c r="EM164" s="926"/>
      <c r="EN164" s="926"/>
      <c r="EO164" s="926"/>
      <c r="EP164" s="926"/>
      <c r="EQ164" s="926"/>
      <c r="ER164" s="926"/>
      <c r="ES164" s="926"/>
      <c r="ET164" s="926"/>
      <c r="EU164" s="926"/>
      <c r="EV164" s="926"/>
      <c r="EW164" s="926"/>
      <c r="EX164" s="926"/>
      <c r="EY164" s="926"/>
      <c r="EZ164" s="926"/>
      <c r="FA164" s="926"/>
      <c r="FB164" s="926"/>
      <c r="FC164" s="926"/>
      <c r="FD164" s="926"/>
      <c r="FE164" s="926"/>
      <c r="FF164" s="926"/>
      <c r="FG164" s="926"/>
      <c r="FH164" s="926"/>
      <c r="FI164" s="926"/>
      <c r="FJ164" s="926"/>
      <c r="FK164" s="926"/>
      <c r="FL164" s="926"/>
      <c r="FM164" s="926"/>
      <c r="FN164" s="926"/>
      <c r="FO164" s="926"/>
      <c r="FP164" s="926"/>
      <c r="FQ164" s="926"/>
      <c r="FR164" s="926"/>
      <c r="FS164" s="926"/>
      <c r="FT164" s="926"/>
      <c r="FU164" s="926"/>
      <c r="FV164" s="926"/>
      <c r="FW164" s="926"/>
      <c r="FX164" s="926"/>
      <c r="FY164" s="926"/>
      <c r="FZ164" s="926"/>
      <c r="GA164" s="926"/>
      <c r="GB164" s="926"/>
      <c r="GC164" s="926"/>
      <c r="GD164" s="926"/>
      <c r="GE164" s="926"/>
      <c r="GF164" s="926"/>
      <c r="GG164" s="926"/>
      <c r="GH164" s="926"/>
      <c r="GI164" s="926"/>
      <c r="GJ164" s="926"/>
      <c r="GK164" s="926"/>
      <c r="GL164" s="926"/>
      <c r="GM164" s="926"/>
      <c r="GN164" s="926"/>
      <c r="GO164" s="926"/>
      <c r="GP164" s="926"/>
      <c r="GQ164" s="926"/>
      <c r="GR164" s="926"/>
      <c r="GS164" s="926"/>
      <c r="GT164" s="926"/>
      <c r="GU164" s="926"/>
      <c r="GV164" s="926"/>
      <c r="GW164" s="926"/>
      <c r="GX164" s="926"/>
      <c r="GY164" s="926"/>
      <c r="GZ164" s="926"/>
      <c r="HA164" s="926"/>
      <c r="HB164" s="926"/>
      <c r="HC164" s="926"/>
      <c r="HD164" s="926"/>
      <c r="HE164" s="926"/>
      <c r="HF164" s="926"/>
      <c r="HG164" s="926"/>
      <c r="HH164" s="926"/>
      <c r="HI164" s="926"/>
      <c r="HJ164" s="926"/>
      <c r="HK164" s="926"/>
      <c r="HL164" s="926"/>
      <c r="HM164" s="926"/>
      <c r="HN164" s="926"/>
      <c r="HO164" s="926"/>
      <c r="HP164" s="926"/>
      <c r="HQ164" s="926"/>
      <c r="HR164" s="926"/>
      <c r="HS164" s="926"/>
      <c r="HT164" s="926"/>
      <c r="HU164" s="926"/>
      <c r="HV164" s="926"/>
      <c r="HW164" s="926"/>
      <c r="HX164" s="926"/>
      <c r="HY164" s="926"/>
      <c r="HZ164" s="926"/>
      <c r="IA164" s="926"/>
      <c r="IB164" s="926"/>
      <c r="IC164" s="926"/>
      <c r="ID164" s="926"/>
      <c r="IE164" s="926"/>
      <c r="IF164" s="926"/>
      <c r="IG164" s="926"/>
      <c r="IH164" s="926"/>
      <c r="II164" s="926"/>
      <c r="IJ164" s="926"/>
      <c r="IK164" s="926"/>
      <c r="IL164" s="926"/>
      <c r="IM164" s="926"/>
      <c r="IN164" s="926"/>
      <c r="IO164" s="926"/>
      <c r="IP164" s="926"/>
      <c r="IQ164" s="926"/>
      <c r="IR164" s="926"/>
      <c r="IS164" s="926"/>
      <c r="IT164" s="926"/>
      <c r="IU164" s="926"/>
      <c r="IV164" s="926"/>
    </row>
    <row r="165" spans="1:256" s="1183" customFormat="1" ht="15" customHeight="1">
      <c r="A165" s="1018"/>
      <c r="B165" s="1018"/>
      <c r="C165" s="1018"/>
      <c r="D165" s="1103"/>
      <c r="E165" s="1103"/>
      <c r="F165" s="1103"/>
      <c r="G165" s="1021"/>
      <c r="H165" s="1021"/>
      <c r="I165" s="926"/>
      <c r="J165" s="1022"/>
      <c r="K165" s="926"/>
      <c r="L165" s="926"/>
      <c r="M165" s="1022"/>
      <c r="N165" s="926"/>
      <c r="O165" s="926"/>
      <c r="P165" s="926"/>
      <c r="Q165" s="926"/>
      <c r="R165" s="926"/>
      <c r="S165" s="926"/>
      <c r="T165" s="926"/>
      <c r="U165" s="926"/>
      <c r="V165" s="926"/>
      <c r="W165" s="926"/>
      <c r="X165" s="926"/>
      <c r="Y165" s="926"/>
      <c r="Z165" s="926"/>
      <c r="AA165" s="926"/>
      <c r="AB165" s="926"/>
      <c r="AC165" s="926"/>
      <c r="AD165" s="926"/>
      <c r="AE165" s="926"/>
      <c r="AF165" s="926"/>
      <c r="AG165" s="926"/>
      <c r="AH165" s="926"/>
      <c r="AI165" s="926"/>
      <c r="AJ165" s="926"/>
      <c r="AK165" s="926"/>
      <c r="AL165" s="926"/>
      <c r="AM165" s="926"/>
      <c r="AN165" s="926"/>
      <c r="AO165" s="926"/>
      <c r="AP165" s="926"/>
      <c r="AQ165" s="926"/>
      <c r="AR165" s="926"/>
      <c r="AS165" s="926"/>
      <c r="AT165" s="926"/>
      <c r="AU165" s="926"/>
      <c r="AV165" s="926"/>
      <c r="AW165" s="926"/>
      <c r="AX165" s="926"/>
      <c r="AY165" s="926"/>
      <c r="AZ165" s="926"/>
      <c r="BA165" s="926"/>
      <c r="BB165" s="926"/>
      <c r="BC165" s="926"/>
      <c r="BD165" s="926"/>
      <c r="BE165" s="926"/>
      <c r="BF165" s="926"/>
      <c r="BG165" s="926"/>
      <c r="BH165" s="926"/>
      <c r="BI165" s="926"/>
      <c r="BJ165" s="926"/>
      <c r="BK165" s="926"/>
      <c r="BL165" s="926"/>
      <c r="BM165" s="926"/>
      <c r="BN165" s="926"/>
      <c r="BO165" s="926"/>
      <c r="BP165" s="926"/>
      <c r="BQ165" s="926"/>
      <c r="BR165" s="926"/>
      <c r="BS165" s="926"/>
      <c r="BT165" s="926"/>
      <c r="BU165" s="926"/>
      <c r="BV165" s="926"/>
      <c r="BW165" s="926"/>
      <c r="BX165" s="926"/>
      <c r="BY165" s="926"/>
      <c r="BZ165" s="926"/>
      <c r="CA165" s="926"/>
      <c r="CB165" s="926"/>
      <c r="CC165" s="926"/>
      <c r="CD165" s="926"/>
      <c r="CE165" s="926"/>
      <c r="CF165" s="926"/>
      <c r="CG165" s="926"/>
      <c r="CH165" s="926"/>
      <c r="CI165" s="926"/>
      <c r="CJ165" s="926"/>
      <c r="CK165" s="926"/>
      <c r="CL165" s="926"/>
      <c r="CM165" s="926"/>
      <c r="CN165" s="926"/>
      <c r="CO165" s="926"/>
      <c r="CP165" s="926"/>
      <c r="CQ165" s="926"/>
      <c r="CR165" s="926"/>
      <c r="CS165" s="926"/>
      <c r="CT165" s="926"/>
      <c r="CU165" s="926"/>
      <c r="CV165" s="926"/>
      <c r="CW165" s="926"/>
      <c r="CX165" s="926"/>
      <c r="CY165" s="926"/>
      <c r="CZ165" s="926"/>
      <c r="DA165" s="926"/>
      <c r="DB165" s="926"/>
      <c r="DC165" s="926"/>
      <c r="DD165" s="926"/>
      <c r="DE165" s="926"/>
      <c r="DF165" s="926"/>
      <c r="DG165" s="926"/>
      <c r="DH165" s="926"/>
      <c r="DI165" s="926"/>
      <c r="DJ165" s="926"/>
      <c r="DK165" s="926"/>
      <c r="DL165" s="926"/>
      <c r="DM165" s="926"/>
      <c r="DN165" s="926"/>
      <c r="DO165" s="926"/>
      <c r="DP165" s="926"/>
      <c r="DQ165" s="926"/>
      <c r="DR165" s="926"/>
      <c r="DS165" s="926"/>
      <c r="DT165" s="926"/>
      <c r="DU165" s="926"/>
      <c r="DV165" s="926"/>
      <c r="DW165" s="926"/>
      <c r="DX165" s="926"/>
      <c r="DY165" s="926"/>
      <c r="DZ165" s="926"/>
      <c r="EA165" s="926"/>
      <c r="EB165" s="926"/>
      <c r="EC165" s="926"/>
      <c r="ED165" s="926"/>
      <c r="EE165" s="926"/>
      <c r="EF165" s="926"/>
      <c r="EG165" s="926"/>
      <c r="EH165" s="926"/>
      <c r="EI165" s="926"/>
      <c r="EJ165" s="926"/>
      <c r="EK165" s="926"/>
      <c r="EL165" s="926"/>
      <c r="EM165" s="926"/>
      <c r="EN165" s="926"/>
      <c r="EO165" s="926"/>
      <c r="EP165" s="926"/>
      <c r="EQ165" s="926"/>
      <c r="ER165" s="926"/>
      <c r="ES165" s="926"/>
      <c r="ET165" s="926"/>
      <c r="EU165" s="926"/>
      <c r="EV165" s="926"/>
      <c r="EW165" s="926"/>
      <c r="EX165" s="926"/>
      <c r="EY165" s="926"/>
      <c r="EZ165" s="926"/>
      <c r="FA165" s="926"/>
      <c r="FB165" s="926"/>
      <c r="FC165" s="926"/>
      <c r="FD165" s="926"/>
      <c r="FE165" s="926"/>
      <c r="FF165" s="926"/>
      <c r="FG165" s="926"/>
      <c r="FH165" s="926"/>
      <c r="FI165" s="926"/>
      <c r="FJ165" s="926"/>
      <c r="FK165" s="926"/>
      <c r="FL165" s="926"/>
      <c r="FM165" s="926"/>
      <c r="FN165" s="926"/>
      <c r="FO165" s="926"/>
      <c r="FP165" s="926"/>
      <c r="FQ165" s="926"/>
      <c r="FR165" s="926"/>
      <c r="FS165" s="926"/>
      <c r="FT165" s="926"/>
      <c r="FU165" s="926"/>
      <c r="FV165" s="926"/>
      <c r="FW165" s="926"/>
      <c r="FX165" s="926"/>
      <c r="FY165" s="926"/>
      <c r="FZ165" s="926"/>
      <c r="GA165" s="926"/>
      <c r="GB165" s="926"/>
      <c r="GC165" s="926"/>
      <c r="GD165" s="926"/>
      <c r="GE165" s="926"/>
      <c r="GF165" s="926"/>
      <c r="GG165" s="926"/>
      <c r="GH165" s="926"/>
      <c r="GI165" s="926"/>
      <c r="GJ165" s="926"/>
      <c r="GK165" s="926"/>
      <c r="GL165" s="926"/>
      <c r="GM165" s="926"/>
      <c r="GN165" s="926"/>
      <c r="GO165" s="926"/>
      <c r="GP165" s="926"/>
      <c r="GQ165" s="926"/>
      <c r="GR165" s="926"/>
      <c r="GS165" s="926"/>
      <c r="GT165" s="926"/>
      <c r="GU165" s="926"/>
      <c r="GV165" s="926"/>
      <c r="GW165" s="926"/>
      <c r="GX165" s="926"/>
      <c r="GY165" s="926"/>
      <c r="GZ165" s="926"/>
      <c r="HA165" s="926"/>
      <c r="HB165" s="926"/>
      <c r="HC165" s="926"/>
      <c r="HD165" s="926"/>
      <c r="HE165" s="926"/>
      <c r="HF165" s="926"/>
      <c r="HG165" s="926"/>
      <c r="HH165" s="926"/>
      <c r="HI165" s="926"/>
      <c r="HJ165" s="926"/>
      <c r="HK165" s="926"/>
      <c r="HL165" s="926"/>
      <c r="HM165" s="926"/>
      <c r="HN165" s="926"/>
      <c r="HO165" s="926"/>
      <c r="HP165" s="926"/>
      <c r="HQ165" s="926"/>
      <c r="HR165" s="926"/>
      <c r="HS165" s="926"/>
      <c r="HT165" s="926"/>
      <c r="HU165" s="926"/>
      <c r="HV165" s="926"/>
      <c r="HW165" s="926"/>
      <c r="HX165" s="926"/>
      <c r="HY165" s="926"/>
      <c r="HZ165" s="926"/>
      <c r="IA165" s="926"/>
      <c r="IB165" s="926"/>
      <c r="IC165" s="926"/>
      <c r="ID165" s="926"/>
      <c r="IE165" s="926"/>
      <c r="IF165" s="926"/>
      <c r="IG165" s="926"/>
      <c r="IH165" s="926"/>
      <c r="II165" s="926"/>
      <c r="IJ165" s="926"/>
      <c r="IK165" s="926"/>
      <c r="IL165" s="926"/>
      <c r="IM165" s="926"/>
      <c r="IN165" s="926"/>
      <c r="IO165" s="926"/>
      <c r="IP165" s="926"/>
      <c r="IQ165" s="926"/>
      <c r="IR165" s="926"/>
      <c r="IS165" s="926"/>
      <c r="IT165" s="926"/>
      <c r="IU165" s="926"/>
      <c r="IV165" s="926"/>
    </row>
    <row r="166" spans="1:256" s="1183" customFormat="1" ht="15" customHeight="1">
      <c r="A166" s="1018"/>
      <c r="B166" s="1018"/>
      <c r="C166" s="1018"/>
      <c r="D166" s="1103"/>
      <c r="E166" s="1103"/>
      <c r="F166" s="1103"/>
      <c r="G166" s="1021"/>
      <c r="H166" s="1021"/>
      <c r="I166" s="926"/>
      <c r="J166" s="1022"/>
      <c r="K166" s="926"/>
      <c r="L166" s="926"/>
      <c r="M166" s="1022"/>
      <c r="N166" s="926"/>
      <c r="O166" s="926"/>
      <c r="P166" s="926"/>
      <c r="Q166" s="926"/>
      <c r="R166" s="926"/>
      <c r="S166" s="926"/>
      <c r="T166" s="926"/>
      <c r="U166" s="926"/>
      <c r="V166" s="926"/>
      <c r="W166" s="926"/>
      <c r="X166" s="926"/>
      <c r="Y166" s="926"/>
      <c r="Z166" s="926"/>
      <c r="AA166" s="926"/>
      <c r="AB166" s="926"/>
      <c r="AC166" s="926"/>
      <c r="AD166" s="926"/>
      <c r="AE166" s="926"/>
      <c r="AF166" s="926"/>
      <c r="AG166" s="926"/>
      <c r="AH166" s="926"/>
      <c r="AI166" s="926"/>
      <c r="AJ166" s="926"/>
      <c r="AK166" s="926"/>
      <c r="AL166" s="926"/>
      <c r="AM166" s="926"/>
      <c r="AN166" s="926"/>
      <c r="AO166" s="926"/>
      <c r="AP166" s="926"/>
      <c r="AQ166" s="926"/>
      <c r="AR166" s="926"/>
      <c r="AS166" s="926"/>
      <c r="AT166" s="926"/>
      <c r="AU166" s="926"/>
      <c r="AV166" s="926"/>
      <c r="AW166" s="926"/>
      <c r="AX166" s="926"/>
      <c r="AY166" s="926"/>
      <c r="AZ166" s="926"/>
      <c r="BA166" s="926"/>
      <c r="BB166" s="926"/>
      <c r="BC166" s="926"/>
      <c r="BD166" s="926"/>
      <c r="BE166" s="926"/>
      <c r="BF166" s="926"/>
      <c r="BG166" s="926"/>
      <c r="BH166" s="926"/>
      <c r="BI166" s="926"/>
      <c r="BJ166" s="926"/>
      <c r="BK166" s="926"/>
      <c r="BL166" s="926"/>
      <c r="BM166" s="926"/>
      <c r="BN166" s="926"/>
      <c r="BO166" s="926"/>
      <c r="BP166" s="926"/>
      <c r="BQ166" s="926"/>
      <c r="BR166" s="926"/>
      <c r="BS166" s="926"/>
      <c r="BT166" s="926"/>
      <c r="BU166" s="926"/>
      <c r="BV166" s="926"/>
      <c r="BW166" s="926"/>
      <c r="BX166" s="926"/>
      <c r="BY166" s="926"/>
      <c r="BZ166" s="926"/>
      <c r="CA166" s="926"/>
      <c r="CB166" s="926"/>
      <c r="CC166" s="926"/>
      <c r="CD166" s="926"/>
      <c r="CE166" s="926"/>
      <c r="CF166" s="926"/>
      <c r="CG166" s="926"/>
      <c r="CH166" s="926"/>
      <c r="CI166" s="926"/>
      <c r="CJ166" s="926"/>
      <c r="CK166" s="926"/>
      <c r="CL166" s="926"/>
      <c r="CM166" s="926"/>
      <c r="CN166" s="926"/>
      <c r="CO166" s="926"/>
      <c r="CP166" s="926"/>
      <c r="CQ166" s="926"/>
      <c r="CR166" s="926"/>
      <c r="CS166" s="926"/>
      <c r="CT166" s="926"/>
      <c r="CU166" s="926"/>
      <c r="CV166" s="926"/>
      <c r="CW166" s="926"/>
      <c r="CX166" s="926"/>
      <c r="CY166" s="926"/>
      <c r="CZ166" s="926"/>
      <c r="DA166" s="926"/>
      <c r="DB166" s="926"/>
      <c r="DC166" s="926"/>
      <c r="DD166" s="926"/>
      <c r="DE166" s="926"/>
      <c r="DF166" s="926"/>
      <c r="DG166" s="926"/>
      <c r="DH166" s="926"/>
      <c r="DI166" s="926"/>
      <c r="DJ166" s="926"/>
      <c r="DK166" s="926"/>
      <c r="DL166" s="926"/>
      <c r="DM166" s="926"/>
      <c r="DN166" s="926"/>
      <c r="DO166" s="926"/>
      <c r="DP166" s="926"/>
      <c r="DQ166" s="926"/>
      <c r="DR166" s="926"/>
      <c r="DS166" s="926"/>
      <c r="DT166" s="926"/>
      <c r="DU166" s="926"/>
      <c r="DV166" s="926"/>
      <c r="DW166" s="926"/>
      <c r="DX166" s="926"/>
      <c r="DY166" s="926"/>
      <c r="DZ166" s="926"/>
      <c r="EA166" s="926"/>
      <c r="EB166" s="926"/>
      <c r="EC166" s="926"/>
      <c r="ED166" s="926"/>
      <c r="EE166" s="926"/>
      <c r="EF166" s="926"/>
      <c r="EG166" s="926"/>
      <c r="EH166" s="926"/>
      <c r="EI166" s="926"/>
      <c r="EJ166" s="926"/>
      <c r="EK166" s="926"/>
      <c r="EL166" s="926"/>
      <c r="EM166" s="926"/>
      <c r="EN166" s="926"/>
      <c r="EO166" s="926"/>
      <c r="EP166" s="926"/>
      <c r="EQ166" s="926"/>
      <c r="ER166" s="926"/>
      <c r="ES166" s="926"/>
      <c r="ET166" s="926"/>
      <c r="EU166" s="926"/>
      <c r="EV166" s="926"/>
      <c r="EW166" s="926"/>
      <c r="EX166" s="926"/>
      <c r="EY166" s="926"/>
      <c r="EZ166" s="926"/>
      <c r="FA166" s="926"/>
      <c r="FB166" s="926"/>
      <c r="FC166" s="926"/>
      <c r="FD166" s="926"/>
      <c r="FE166" s="926"/>
      <c r="FF166" s="926"/>
      <c r="FG166" s="926"/>
      <c r="FH166" s="926"/>
      <c r="FI166" s="926"/>
      <c r="FJ166" s="926"/>
      <c r="FK166" s="926"/>
      <c r="FL166" s="926"/>
      <c r="FM166" s="926"/>
      <c r="FN166" s="926"/>
      <c r="FO166" s="926"/>
      <c r="FP166" s="926"/>
      <c r="FQ166" s="926"/>
      <c r="FR166" s="926"/>
      <c r="FS166" s="926"/>
      <c r="FT166" s="926"/>
      <c r="FU166" s="926"/>
      <c r="FV166" s="926"/>
      <c r="FW166" s="926"/>
      <c r="FX166" s="926"/>
      <c r="FY166" s="926"/>
      <c r="FZ166" s="926"/>
      <c r="GA166" s="926"/>
      <c r="GB166" s="926"/>
      <c r="GC166" s="926"/>
      <c r="GD166" s="926"/>
      <c r="GE166" s="926"/>
      <c r="GF166" s="926"/>
      <c r="GG166" s="926"/>
      <c r="GH166" s="926"/>
      <c r="GI166" s="926"/>
      <c r="GJ166" s="926"/>
      <c r="GK166" s="926"/>
      <c r="GL166" s="926"/>
      <c r="GM166" s="926"/>
      <c r="GN166" s="926"/>
      <c r="GO166" s="926"/>
      <c r="GP166" s="926"/>
      <c r="GQ166" s="926"/>
      <c r="GR166" s="926"/>
      <c r="GS166" s="926"/>
      <c r="GT166" s="926"/>
      <c r="GU166" s="926"/>
      <c r="GV166" s="926"/>
      <c r="GW166" s="926"/>
      <c r="GX166" s="926"/>
      <c r="GY166" s="926"/>
      <c r="GZ166" s="926"/>
      <c r="HA166" s="926"/>
      <c r="HB166" s="926"/>
      <c r="HC166" s="926"/>
      <c r="HD166" s="926"/>
      <c r="HE166" s="926"/>
      <c r="HF166" s="926"/>
      <c r="HG166" s="926"/>
      <c r="HH166" s="926"/>
      <c r="HI166" s="926"/>
      <c r="HJ166" s="926"/>
      <c r="HK166" s="926"/>
      <c r="HL166" s="926"/>
      <c r="HM166" s="926"/>
      <c r="HN166" s="926"/>
      <c r="HO166" s="926"/>
      <c r="HP166" s="926"/>
      <c r="HQ166" s="926"/>
      <c r="HR166" s="926"/>
      <c r="HS166" s="926"/>
      <c r="HT166" s="926"/>
      <c r="HU166" s="926"/>
      <c r="HV166" s="926"/>
      <c r="HW166" s="926"/>
      <c r="HX166" s="926"/>
      <c r="HY166" s="926"/>
      <c r="HZ166" s="926"/>
      <c r="IA166" s="926"/>
      <c r="IB166" s="926"/>
      <c r="IC166" s="926"/>
      <c r="ID166" s="926"/>
      <c r="IE166" s="926"/>
      <c r="IF166" s="926"/>
      <c r="IG166" s="926"/>
      <c r="IH166" s="926"/>
      <c r="II166" s="926"/>
      <c r="IJ166" s="926"/>
      <c r="IK166" s="926"/>
      <c r="IL166" s="926"/>
      <c r="IM166" s="926"/>
      <c r="IN166" s="926"/>
      <c r="IO166" s="926"/>
      <c r="IP166" s="926"/>
      <c r="IQ166" s="926"/>
      <c r="IR166" s="926"/>
      <c r="IS166" s="926"/>
      <c r="IT166" s="926"/>
      <c r="IU166" s="926"/>
      <c r="IV166" s="926"/>
    </row>
    <row r="167" spans="1:256" s="1183" customFormat="1" ht="15" customHeight="1">
      <c r="A167" s="1018"/>
      <c r="B167" s="1018"/>
      <c r="C167" s="1018"/>
      <c r="D167" s="1103"/>
      <c r="E167" s="1103"/>
      <c r="F167" s="1103"/>
      <c r="G167" s="1021"/>
      <c r="H167" s="1021"/>
      <c r="I167" s="926"/>
      <c r="J167" s="1022"/>
      <c r="K167" s="926"/>
      <c r="L167" s="926"/>
      <c r="M167" s="1022"/>
      <c r="N167" s="926"/>
      <c r="O167" s="926"/>
      <c r="P167" s="926"/>
      <c r="Q167" s="926"/>
      <c r="R167" s="926"/>
      <c r="S167" s="926"/>
      <c r="T167" s="926"/>
      <c r="U167" s="926"/>
      <c r="V167" s="926"/>
      <c r="W167" s="926"/>
      <c r="X167" s="926"/>
      <c r="Y167" s="926"/>
      <c r="Z167" s="926"/>
      <c r="AA167" s="926"/>
      <c r="AB167" s="926"/>
      <c r="AC167" s="926"/>
      <c r="AD167" s="926"/>
      <c r="AE167" s="926"/>
      <c r="AF167" s="926"/>
      <c r="AG167" s="926"/>
      <c r="AH167" s="926"/>
      <c r="AI167" s="926"/>
      <c r="AJ167" s="926"/>
      <c r="AK167" s="926"/>
      <c r="AL167" s="926"/>
      <c r="AM167" s="926"/>
      <c r="AN167" s="926"/>
      <c r="AO167" s="926"/>
      <c r="AP167" s="926"/>
      <c r="AQ167" s="926"/>
      <c r="AR167" s="926"/>
      <c r="AS167" s="926"/>
      <c r="AT167" s="926"/>
      <c r="AU167" s="926"/>
      <c r="AV167" s="926"/>
      <c r="AW167" s="926"/>
      <c r="AX167" s="926"/>
      <c r="AY167" s="926"/>
      <c r="AZ167" s="926"/>
      <c r="BA167" s="926"/>
      <c r="BB167" s="926"/>
      <c r="BC167" s="926"/>
      <c r="BD167" s="926"/>
      <c r="BE167" s="926"/>
      <c r="BF167" s="926"/>
      <c r="BG167" s="926"/>
      <c r="BH167" s="926"/>
      <c r="BI167" s="926"/>
      <c r="BJ167" s="926"/>
      <c r="BK167" s="926"/>
      <c r="BL167" s="926"/>
      <c r="BM167" s="926"/>
      <c r="BN167" s="926"/>
      <c r="BO167" s="926"/>
      <c r="BP167" s="926"/>
      <c r="BQ167" s="926"/>
      <c r="BR167" s="926"/>
      <c r="BS167" s="926"/>
      <c r="BT167" s="926"/>
      <c r="BU167" s="926"/>
      <c r="BV167" s="926"/>
      <c r="BW167" s="926"/>
      <c r="BX167" s="926"/>
      <c r="BY167" s="926"/>
      <c r="BZ167" s="926"/>
      <c r="CA167" s="926"/>
      <c r="CB167" s="926"/>
      <c r="CC167" s="926"/>
      <c r="CD167" s="926"/>
      <c r="CE167" s="926"/>
      <c r="CF167" s="926"/>
      <c r="CG167" s="926"/>
      <c r="CH167" s="926"/>
      <c r="CI167" s="926"/>
      <c r="CJ167" s="926"/>
      <c r="CK167" s="926"/>
      <c r="CL167" s="926"/>
      <c r="CM167" s="926"/>
      <c r="CN167" s="926"/>
      <c r="CO167" s="926"/>
      <c r="CP167" s="926"/>
      <c r="CQ167" s="926"/>
      <c r="CR167" s="926"/>
      <c r="CS167" s="926"/>
      <c r="CT167" s="926"/>
      <c r="CU167" s="926"/>
      <c r="CV167" s="926"/>
      <c r="CW167" s="926"/>
      <c r="CX167" s="926"/>
      <c r="CY167" s="926"/>
      <c r="CZ167" s="926"/>
      <c r="DA167" s="926"/>
      <c r="DB167" s="926"/>
      <c r="DC167" s="926"/>
      <c r="DD167" s="926"/>
      <c r="DE167" s="926"/>
      <c r="DF167" s="926"/>
      <c r="DG167" s="926"/>
      <c r="DH167" s="926"/>
      <c r="DI167" s="926"/>
      <c r="DJ167" s="926"/>
      <c r="DK167" s="926"/>
      <c r="DL167" s="926"/>
      <c r="DM167" s="926"/>
      <c r="DN167" s="926"/>
      <c r="DO167" s="926"/>
      <c r="DP167" s="926"/>
      <c r="DQ167" s="926"/>
      <c r="DR167" s="926"/>
      <c r="DS167" s="926"/>
      <c r="DT167" s="926"/>
      <c r="DU167" s="926"/>
      <c r="DV167" s="926"/>
      <c r="DW167" s="926"/>
      <c r="DX167" s="926"/>
      <c r="DY167" s="926"/>
      <c r="DZ167" s="926"/>
      <c r="EA167" s="926"/>
      <c r="EB167" s="926"/>
      <c r="EC167" s="926"/>
      <c r="ED167" s="926"/>
      <c r="EE167" s="926"/>
      <c r="EF167" s="926"/>
      <c r="EG167" s="926"/>
      <c r="EH167" s="926"/>
      <c r="EI167" s="926"/>
      <c r="EJ167" s="926"/>
      <c r="EK167" s="926"/>
      <c r="EL167" s="926"/>
      <c r="EM167" s="926"/>
      <c r="EN167" s="926"/>
      <c r="EO167" s="926"/>
      <c r="EP167" s="926"/>
      <c r="EQ167" s="926"/>
      <c r="ER167" s="926"/>
      <c r="ES167" s="926"/>
      <c r="ET167" s="926"/>
      <c r="EU167" s="926"/>
      <c r="EV167" s="926"/>
      <c r="EW167" s="926"/>
      <c r="EX167" s="926"/>
      <c r="EY167" s="926"/>
      <c r="EZ167" s="926"/>
      <c r="FA167" s="926"/>
      <c r="FB167" s="926"/>
      <c r="FC167" s="926"/>
      <c r="FD167" s="926"/>
      <c r="FE167" s="926"/>
      <c r="FF167" s="926"/>
      <c r="FG167" s="926"/>
      <c r="FH167" s="926"/>
      <c r="FI167" s="926"/>
      <c r="FJ167" s="926"/>
      <c r="FK167" s="926"/>
      <c r="FL167" s="926"/>
      <c r="FM167" s="926"/>
      <c r="FN167" s="926"/>
      <c r="FO167" s="926"/>
      <c r="FP167" s="926"/>
      <c r="FQ167" s="926"/>
      <c r="FR167" s="926"/>
      <c r="FS167" s="926"/>
      <c r="FT167" s="926"/>
      <c r="FU167" s="926"/>
      <c r="FV167" s="926"/>
      <c r="FW167" s="926"/>
      <c r="FX167" s="926"/>
      <c r="FY167" s="926"/>
      <c r="FZ167" s="926"/>
      <c r="GA167" s="926"/>
      <c r="GB167" s="926"/>
      <c r="GC167" s="926"/>
      <c r="GD167" s="926"/>
      <c r="GE167" s="926"/>
      <c r="GF167" s="926"/>
      <c r="GG167" s="926"/>
      <c r="GH167" s="926"/>
      <c r="GI167" s="926"/>
      <c r="GJ167" s="926"/>
      <c r="GK167" s="926"/>
      <c r="GL167" s="926"/>
      <c r="GM167" s="926"/>
      <c r="GN167" s="926"/>
      <c r="GO167" s="926"/>
      <c r="GP167" s="926"/>
      <c r="GQ167" s="926"/>
      <c r="GR167" s="926"/>
      <c r="GS167" s="926"/>
      <c r="GT167" s="926"/>
      <c r="GU167" s="926"/>
      <c r="GV167" s="926"/>
      <c r="GW167" s="926"/>
      <c r="GX167" s="926"/>
      <c r="GY167" s="926"/>
      <c r="GZ167" s="926"/>
      <c r="HA167" s="926"/>
      <c r="HB167" s="926"/>
      <c r="HC167" s="926"/>
      <c r="HD167" s="926"/>
      <c r="HE167" s="926"/>
      <c r="HF167" s="926"/>
      <c r="HG167" s="926"/>
      <c r="HH167" s="926"/>
      <c r="HI167" s="926"/>
      <c r="HJ167" s="926"/>
      <c r="HK167" s="926"/>
      <c r="HL167" s="926"/>
      <c r="HM167" s="926"/>
      <c r="HN167" s="926"/>
      <c r="HO167" s="926"/>
      <c r="HP167" s="926"/>
      <c r="HQ167" s="926"/>
      <c r="HR167" s="926"/>
      <c r="HS167" s="926"/>
      <c r="HT167" s="926"/>
      <c r="HU167" s="926"/>
      <c r="HV167" s="926"/>
      <c r="HW167" s="926"/>
      <c r="HX167" s="926"/>
      <c r="HY167" s="926"/>
      <c r="HZ167" s="926"/>
      <c r="IA167" s="926"/>
      <c r="IB167" s="926"/>
      <c r="IC167" s="926"/>
      <c r="ID167" s="926"/>
      <c r="IE167" s="926"/>
      <c r="IF167" s="926"/>
      <c r="IG167" s="926"/>
      <c r="IH167" s="926"/>
      <c r="II167" s="926"/>
      <c r="IJ167" s="926"/>
      <c r="IK167" s="926"/>
      <c r="IL167" s="926"/>
      <c r="IM167" s="926"/>
      <c r="IN167" s="926"/>
      <c r="IO167" s="926"/>
      <c r="IP167" s="926"/>
      <c r="IQ167" s="926"/>
      <c r="IR167" s="926"/>
      <c r="IS167" s="926"/>
      <c r="IT167" s="926"/>
      <c r="IU167" s="926"/>
      <c r="IV167" s="926"/>
    </row>
    <row r="168" spans="1:256" s="1183" customFormat="1" ht="15" customHeight="1">
      <c r="A168" s="1018"/>
      <c r="B168" s="1018"/>
      <c r="C168" s="1018"/>
      <c r="D168" s="1103"/>
      <c r="E168" s="1103"/>
      <c r="F168" s="1103"/>
      <c r="G168" s="1021"/>
      <c r="H168" s="1021"/>
      <c r="I168" s="926"/>
      <c r="J168" s="1022"/>
      <c r="K168" s="926"/>
      <c r="L168" s="926"/>
      <c r="M168" s="1022"/>
      <c r="N168" s="926"/>
      <c r="O168" s="926"/>
      <c r="P168" s="926"/>
      <c r="Q168" s="926"/>
      <c r="R168" s="926"/>
      <c r="S168" s="926"/>
      <c r="T168" s="926"/>
      <c r="U168" s="926"/>
      <c r="V168" s="926"/>
      <c r="W168" s="926"/>
      <c r="X168" s="926"/>
      <c r="Y168" s="926"/>
      <c r="Z168" s="926"/>
      <c r="AA168" s="926"/>
      <c r="AB168" s="926"/>
      <c r="AC168" s="926"/>
      <c r="AD168" s="926"/>
      <c r="AE168" s="926"/>
      <c r="AF168" s="926"/>
      <c r="AG168" s="926"/>
      <c r="AH168" s="926"/>
      <c r="AI168" s="926"/>
      <c r="AJ168" s="926"/>
      <c r="AK168" s="926"/>
      <c r="AL168" s="926"/>
      <c r="AM168" s="926"/>
      <c r="AN168" s="926"/>
      <c r="AO168" s="926"/>
      <c r="AP168" s="926"/>
      <c r="AQ168" s="926"/>
      <c r="AR168" s="926"/>
      <c r="AS168" s="926"/>
      <c r="AT168" s="926"/>
      <c r="AU168" s="926"/>
      <c r="AV168" s="926"/>
      <c r="AW168" s="926"/>
      <c r="AX168" s="926"/>
      <c r="AY168" s="926"/>
      <c r="AZ168" s="926"/>
      <c r="BA168" s="926"/>
      <c r="BB168" s="926"/>
      <c r="BC168" s="926"/>
      <c r="BD168" s="926"/>
      <c r="BE168" s="926"/>
      <c r="BF168" s="926"/>
      <c r="BG168" s="926"/>
      <c r="BH168" s="926"/>
      <c r="BI168" s="926"/>
      <c r="BJ168" s="926"/>
      <c r="BK168" s="926"/>
      <c r="BL168" s="926"/>
      <c r="BM168" s="926"/>
      <c r="BN168" s="926"/>
      <c r="BO168" s="926"/>
      <c r="BP168" s="926"/>
      <c r="BQ168" s="926"/>
      <c r="BR168" s="926"/>
      <c r="BS168" s="926"/>
      <c r="BT168" s="926"/>
      <c r="BU168" s="926"/>
      <c r="BV168" s="926"/>
      <c r="BW168" s="926"/>
      <c r="BX168" s="926"/>
      <c r="BY168" s="926"/>
      <c r="BZ168" s="926"/>
      <c r="CA168" s="926"/>
      <c r="CB168" s="926"/>
      <c r="CC168" s="926"/>
      <c r="CD168" s="926"/>
      <c r="CE168" s="926"/>
      <c r="CF168" s="926"/>
      <c r="CG168" s="926"/>
      <c r="CH168" s="926"/>
      <c r="CI168" s="926"/>
      <c r="CJ168" s="926"/>
      <c r="CK168" s="926"/>
      <c r="CL168" s="926"/>
      <c r="CM168" s="926"/>
      <c r="CN168" s="926"/>
      <c r="CO168" s="926"/>
      <c r="CP168" s="926"/>
      <c r="CQ168" s="926"/>
      <c r="CR168" s="926"/>
      <c r="CS168" s="926"/>
      <c r="CT168" s="926"/>
      <c r="CU168" s="926"/>
      <c r="CV168" s="926"/>
      <c r="CW168" s="926"/>
      <c r="CX168" s="926"/>
      <c r="CY168" s="926"/>
      <c r="CZ168" s="926"/>
      <c r="DA168" s="926"/>
      <c r="DB168" s="926"/>
      <c r="DC168" s="926"/>
      <c r="DD168" s="926"/>
      <c r="DE168" s="926"/>
      <c r="DF168" s="926"/>
      <c r="DG168" s="926"/>
      <c r="DH168" s="926"/>
      <c r="DI168" s="926"/>
      <c r="DJ168" s="926"/>
      <c r="DK168" s="926"/>
      <c r="DL168" s="926"/>
      <c r="DM168" s="926"/>
      <c r="DN168" s="926"/>
      <c r="DO168" s="926"/>
      <c r="DP168" s="926"/>
      <c r="DQ168" s="926"/>
      <c r="DR168" s="926"/>
      <c r="DS168" s="926"/>
      <c r="DT168" s="926"/>
      <c r="DU168" s="926"/>
      <c r="DV168" s="926"/>
      <c r="DW168" s="926"/>
      <c r="DX168" s="926"/>
      <c r="DY168" s="926"/>
      <c r="DZ168" s="926"/>
      <c r="EA168" s="926"/>
      <c r="EB168" s="926"/>
      <c r="EC168" s="926"/>
      <c r="ED168" s="926"/>
      <c r="EE168" s="926"/>
      <c r="EF168" s="926"/>
      <c r="EG168" s="926"/>
      <c r="EH168" s="926"/>
      <c r="EI168" s="926"/>
      <c r="EJ168" s="926"/>
      <c r="EK168" s="926"/>
      <c r="EL168" s="926"/>
      <c r="EM168" s="926"/>
      <c r="EN168" s="926"/>
      <c r="EO168" s="926"/>
      <c r="EP168" s="926"/>
      <c r="EQ168" s="926"/>
      <c r="ER168" s="926"/>
      <c r="ES168" s="926"/>
      <c r="ET168" s="926"/>
      <c r="EU168" s="926"/>
      <c r="EV168" s="926"/>
      <c r="EW168" s="926"/>
      <c r="EX168" s="926"/>
      <c r="EY168" s="926"/>
      <c r="EZ168" s="926"/>
      <c r="FA168" s="926"/>
      <c r="FB168" s="926"/>
      <c r="FC168" s="926"/>
      <c r="FD168" s="926"/>
      <c r="FE168" s="926"/>
      <c r="FF168" s="926"/>
      <c r="FG168" s="926"/>
      <c r="FH168" s="926"/>
      <c r="FI168" s="926"/>
      <c r="FJ168" s="926"/>
      <c r="FK168" s="926"/>
      <c r="FL168" s="926"/>
      <c r="FM168" s="926"/>
      <c r="FN168" s="926"/>
      <c r="FO168" s="926"/>
      <c r="FP168" s="926"/>
      <c r="FQ168" s="926"/>
      <c r="FR168" s="926"/>
      <c r="FS168" s="926"/>
      <c r="FT168" s="926"/>
      <c r="FU168" s="926"/>
      <c r="FV168" s="926"/>
      <c r="FW168" s="926"/>
      <c r="FX168" s="926"/>
      <c r="FY168" s="926"/>
      <c r="FZ168" s="926"/>
      <c r="GA168" s="926"/>
      <c r="GB168" s="926"/>
      <c r="GC168" s="926"/>
      <c r="GD168" s="926"/>
      <c r="GE168" s="926"/>
      <c r="GF168" s="926"/>
      <c r="GG168" s="926"/>
      <c r="GH168" s="926"/>
      <c r="GI168" s="926"/>
      <c r="GJ168" s="926"/>
      <c r="GK168" s="926"/>
      <c r="GL168" s="926"/>
      <c r="GM168" s="926"/>
      <c r="GN168" s="926"/>
      <c r="GO168" s="926"/>
      <c r="GP168" s="926"/>
      <c r="GQ168" s="926"/>
      <c r="GR168" s="926"/>
      <c r="GS168" s="926"/>
      <c r="GT168" s="926"/>
      <c r="GU168" s="926"/>
      <c r="GV168" s="926"/>
      <c r="GW168" s="926"/>
      <c r="GX168" s="926"/>
      <c r="GY168" s="926"/>
      <c r="GZ168" s="926"/>
      <c r="HA168" s="926"/>
      <c r="HB168" s="926"/>
      <c r="HC168" s="926"/>
      <c r="HD168" s="926"/>
      <c r="HE168" s="926"/>
      <c r="HF168" s="926"/>
      <c r="HG168" s="926"/>
      <c r="HH168" s="926"/>
      <c r="HI168" s="926"/>
      <c r="HJ168" s="926"/>
      <c r="HK168" s="926"/>
      <c r="HL168" s="926"/>
      <c r="HM168" s="926"/>
      <c r="HN168" s="926"/>
      <c r="HO168" s="926"/>
      <c r="HP168" s="926"/>
      <c r="HQ168" s="926"/>
      <c r="HR168" s="926"/>
      <c r="HS168" s="926"/>
      <c r="HT168" s="926"/>
      <c r="HU168" s="926"/>
      <c r="HV168" s="926"/>
      <c r="HW168" s="926"/>
      <c r="HX168" s="926"/>
      <c r="HY168" s="926"/>
      <c r="HZ168" s="926"/>
      <c r="IA168" s="926"/>
      <c r="IB168" s="926"/>
      <c r="IC168" s="926"/>
      <c r="ID168" s="926"/>
      <c r="IE168" s="926"/>
      <c r="IF168" s="926"/>
      <c r="IG168" s="926"/>
      <c r="IH168" s="926"/>
      <c r="II168" s="926"/>
      <c r="IJ168" s="926"/>
      <c r="IK168" s="926"/>
      <c r="IL168" s="926"/>
      <c r="IM168" s="926"/>
      <c r="IN168" s="926"/>
      <c r="IO168" s="926"/>
      <c r="IP168" s="926"/>
      <c r="IQ168" s="926"/>
      <c r="IR168" s="926"/>
      <c r="IS168" s="926"/>
      <c r="IT168" s="926"/>
      <c r="IU168" s="926"/>
      <c r="IV168" s="926"/>
    </row>
    <row r="169" spans="1:256" s="1183" customFormat="1" ht="15" customHeight="1">
      <c r="A169" s="1018"/>
      <c r="B169" s="1018"/>
      <c r="C169" s="1018"/>
      <c r="D169" s="1103"/>
      <c r="E169" s="1103"/>
      <c r="F169" s="1103"/>
      <c r="G169" s="1021"/>
      <c r="H169" s="1021"/>
      <c r="I169" s="926"/>
      <c r="J169" s="1022"/>
      <c r="K169" s="926"/>
      <c r="L169" s="926"/>
      <c r="M169" s="1022"/>
      <c r="N169" s="926"/>
      <c r="O169" s="926"/>
      <c r="P169" s="926"/>
      <c r="Q169" s="926"/>
      <c r="R169" s="926"/>
      <c r="S169" s="926"/>
      <c r="T169" s="926"/>
      <c r="U169" s="926"/>
      <c r="V169" s="926"/>
      <c r="W169" s="926"/>
      <c r="X169" s="926"/>
      <c r="Y169" s="926"/>
      <c r="Z169" s="926"/>
      <c r="AA169" s="926"/>
      <c r="AB169" s="926"/>
      <c r="AC169" s="926"/>
      <c r="AD169" s="926"/>
      <c r="AE169" s="926"/>
      <c r="AF169" s="926"/>
      <c r="AG169" s="926"/>
      <c r="AH169" s="926"/>
      <c r="AI169" s="926"/>
      <c r="AJ169" s="926"/>
      <c r="AK169" s="926"/>
      <c r="AL169" s="926"/>
      <c r="AM169" s="926"/>
      <c r="AN169" s="926"/>
      <c r="AO169" s="926"/>
      <c r="AP169" s="926"/>
      <c r="AQ169" s="926"/>
      <c r="AR169" s="926"/>
      <c r="AS169" s="926"/>
      <c r="AT169" s="926"/>
      <c r="AU169" s="926"/>
      <c r="AV169" s="926"/>
      <c r="AW169" s="926"/>
      <c r="AX169" s="926"/>
      <c r="AY169" s="926"/>
      <c r="AZ169" s="926"/>
      <c r="BA169" s="926"/>
      <c r="BB169" s="926"/>
      <c r="BC169" s="926"/>
      <c r="BD169" s="926"/>
      <c r="BE169" s="926"/>
      <c r="BF169" s="926"/>
      <c r="BG169" s="926"/>
      <c r="BH169" s="926"/>
      <c r="BI169" s="926"/>
      <c r="BJ169" s="926"/>
      <c r="BK169" s="926"/>
      <c r="BL169" s="926"/>
      <c r="BM169" s="926"/>
      <c r="BN169" s="926"/>
      <c r="BO169" s="926"/>
      <c r="BP169" s="926"/>
      <c r="BQ169" s="926"/>
      <c r="BR169" s="926"/>
      <c r="BS169" s="926"/>
      <c r="BT169" s="926"/>
      <c r="BU169" s="926"/>
      <c r="BV169" s="926"/>
      <c r="BW169" s="926"/>
      <c r="BX169" s="926"/>
      <c r="BY169" s="926"/>
      <c r="BZ169" s="926"/>
      <c r="CA169" s="926"/>
      <c r="CB169" s="926"/>
      <c r="CC169" s="926"/>
      <c r="CD169" s="926"/>
      <c r="CE169" s="926"/>
      <c r="CF169" s="926"/>
      <c r="CG169" s="926"/>
      <c r="CH169" s="926"/>
      <c r="CI169" s="926"/>
      <c r="CJ169" s="926"/>
      <c r="CK169" s="926"/>
      <c r="CL169" s="926"/>
      <c r="CM169" s="926"/>
      <c r="CN169" s="926"/>
      <c r="CO169" s="926"/>
      <c r="CP169" s="926"/>
      <c r="CQ169" s="926"/>
      <c r="CR169" s="926"/>
      <c r="CS169" s="926"/>
      <c r="CT169" s="926"/>
      <c r="CU169" s="926"/>
      <c r="CV169" s="926"/>
      <c r="CW169" s="926"/>
      <c r="CX169" s="926"/>
      <c r="CY169" s="926"/>
      <c r="CZ169" s="926"/>
      <c r="DA169" s="926"/>
      <c r="DB169" s="926"/>
      <c r="DC169" s="926"/>
      <c r="DD169" s="926"/>
      <c r="DE169" s="926"/>
      <c r="DF169" s="926"/>
      <c r="DG169" s="926"/>
      <c r="DH169" s="926"/>
      <c r="DI169" s="926"/>
      <c r="DJ169" s="926"/>
      <c r="DK169" s="926"/>
      <c r="DL169" s="926"/>
      <c r="DM169" s="926"/>
      <c r="DN169" s="926"/>
      <c r="DO169" s="926"/>
      <c r="DP169" s="926"/>
      <c r="DQ169" s="926"/>
      <c r="DR169" s="926"/>
      <c r="DS169" s="926"/>
      <c r="DT169" s="926"/>
      <c r="DU169" s="926"/>
      <c r="DV169" s="926"/>
      <c r="DW169" s="926"/>
      <c r="DX169" s="926"/>
      <c r="DY169" s="926"/>
      <c r="DZ169" s="926"/>
      <c r="EA169" s="926"/>
      <c r="EB169" s="926"/>
      <c r="EC169" s="926"/>
      <c r="ED169" s="926"/>
      <c r="EE169" s="926"/>
      <c r="EF169" s="926"/>
      <c r="EG169" s="926"/>
      <c r="EH169" s="926"/>
      <c r="EI169" s="926"/>
      <c r="EJ169" s="926"/>
      <c r="EK169" s="926"/>
      <c r="EL169" s="926"/>
      <c r="EM169" s="926"/>
      <c r="EN169" s="926"/>
      <c r="EO169" s="926"/>
      <c r="EP169" s="926"/>
      <c r="EQ169" s="926"/>
      <c r="ER169" s="926"/>
      <c r="ES169" s="926"/>
      <c r="ET169" s="926"/>
      <c r="EU169" s="926"/>
      <c r="EV169" s="926"/>
      <c r="EW169" s="926"/>
      <c r="EX169" s="926"/>
      <c r="EY169" s="926"/>
      <c r="EZ169" s="926"/>
      <c r="FA169" s="926"/>
      <c r="FB169" s="926"/>
      <c r="FC169" s="926"/>
      <c r="FD169" s="926"/>
      <c r="FE169" s="926"/>
      <c r="FF169" s="926"/>
      <c r="FG169" s="926"/>
      <c r="FH169" s="926"/>
      <c r="FI169" s="926"/>
      <c r="FJ169" s="926"/>
      <c r="FK169" s="926"/>
      <c r="FL169" s="926"/>
      <c r="FM169" s="926"/>
      <c r="FN169" s="926"/>
      <c r="FO169" s="926"/>
      <c r="FP169" s="926"/>
      <c r="FQ169" s="926"/>
      <c r="FR169" s="926"/>
      <c r="FS169" s="926"/>
      <c r="FT169" s="926"/>
      <c r="FU169" s="926"/>
      <c r="FV169" s="926"/>
      <c r="FW169" s="926"/>
      <c r="FX169" s="926"/>
      <c r="FY169" s="926"/>
      <c r="FZ169" s="926"/>
      <c r="GA169" s="926"/>
      <c r="GB169" s="926"/>
      <c r="GC169" s="926"/>
      <c r="GD169" s="926"/>
      <c r="GE169" s="926"/>
      <c r="GF169" s="926"/>
      <c r="GG169" s="926"/>
      <c r="GH169" s="926"/>
      <c r="GI169" s="926"/>
      <c r="GJ169" s="926"/>
      <c r="GK169" s="926"/>
      <c r="GL169" s="926"/>
      <c r="GM169" s="926"/>
      <c r="GN169" s="926"/>
      <c r="GO169" s="926"/>
      <c r="GP169" s="926"/>
      <c r="GQ169" s="926"/>
      <c r="GR169" s="926"/>
      <c r="GS169" s="926"/>
      <c r="GT169" s="926"/>
      <c r="GU169" s="926"/>
      <c r="GV169" s="926"/>
      <c r="GW169" s="926"/>
      <c r="GX169" s="926"/>
      <c r="GY169" s="926"/>
      <c r="GZ169" s="926"/>
      <c r="HA169" s="926"/>
      <c r="HB169" s="926"/>
      <c r="HC169" s="926"/>
      <c r="HD169" s="926"/>
      <c r="HE169" s="926"/>
      <c r="HF169" s="926"/>
      <c r="HG169" s="926"/>
      <c r="HH169" s="926"/>
      <c r="HI169" s="926"/>
      <c r="HJ169" s="926"/>
      <c r="HK169" s="926"/>
      <c r="HL169" s="926"/>
      <c r="HM169" s="926"/>
      <c r="HN169" s="926"/>
      <c r="HO169" s="926"/>
      <c r="HP169" s="926"/>
      <c r="HQ169" s="926"/>
      <c r="HR169" s="926"/>
      <c r="HS169" s="926"/>
      <c r="HT169" s="926"/>
      <c r="HU169" s="926"/>
      <c r="HV169" s="926"/>
      <c r="HW169" s="926"/>
      <c r="HX169" s="926"/>
      <c r="HY169" s="926"/>
      <c r="HZ169" s="926"/>
      <c r="IA169" s="926"/>
      <c r="IB169" s="926"/>
      <c r="IC169" s="926"/>
      <c r="ID169" s="926"/>
      <c r="IE169" s="926"/>
      <c r="IF169" s="926"/>
      <c r="IG169" s="926"/>
      <c r="IH169" s="926"/>
      <c r="II169" s="926"/>
      <c r="IJ169" s="926"/>
      <c r="IK169" s="926"/>
      <c r="IL169" s="926"/>
      <c r="IM169" s="926"/>
      <c r="IN169" s="926"/>
      <c r="IO169" s="926"/>
      <c r="IP169" s="926"/>
      <c r="IQ169" s="926"/>
      <c r="IR169" s="926"/>
      <c r="IS169" s="926"/>
      <c r="IT169" s="926"/>
      <c r="IU169" s="926"/>
      <c r="IV169" s="926"/>
    </row>
    <row r="170" spans="1:256" s="1183" customFormat="1" ht="15" customHeight="1">
      <c r="A170" s="1018"/>
      <c r="B170" s="1018"/>
      <c r="C170" s="1018"/>
      <c r="D170" s="1103"/>
      <c r="E170" s="1103"/>
      <c r="F170" s="1103"/>
      <c r="G170" s="1021"/>
      <c r="H170" s="1021"/>
      <c r="I170" s="926"/>
      <c r="J170" s="1022"/>
      <c r="K170" s="926"/>
      <c r="L170" s="926"/>
      <c r="M170" s="1022"/>
      <c r="N170" s="926"/>
      <c r="O170" s="926"/>
      <c r="P170" s="926"/>
      <c r="Q170" s="926"/>
      <c r="R170" s="926"/>
      <c r="S170" s="926"/>
      <c r="T170" s="926"/>
      <c r="U170" s="926"/>
      <c r="V170" s="926"/>
      <c r="W170" s="926"/>
      <c r="X170" s="926"/>
      <c r="Y170" s="926"/>
      <c r="Z170" s="926"/>
      <c r="AA170" s="926"/>
      <c r="AB170" s="926"/>
      <c r="AC170" s="926"/>
      <c r="AD170" s="926"/>
      <c r="AE170" s="926"/>
      <c r="AF170" s="926"/>
      <c r="AG170" s="926"/>
      <c r="AH170" s="926"/>
      <c r="AI170" s="926"/>
      <c r="AJ170" s="926"/>
      <c r="AK170" s="926"/>
      <c r="AL170" s="926"/>
      <c r="AM170" s="926"/>
      <c r="AN170" s="926"/>
      <c r="AO170" s="926"/>
      <c r="AP170" s="926"/>
      <c r="AQ170" s="926"/>
      <c r="AR170" s="926"/>
      <c r="AS170" s="926"/>
      <c r="AT170" s="926"/>
      <c r="AU170" s="926"/>
      <c r="AV170" s="926"/>
      <c r="AW170" s="926"/>
      <c r="AX170" s="926"/>
      <c r="AY170" s="926"/>
      <c r="AZ170" s="926"/>
      <c r="BA170" s="926"/>
      <c r="BB170" s="926"/>
      <c r="BC170" s="926"/>
      <c r="BD170" s="926"/>
      <c r="BE170" s="926"/>
      <c r="BF170" s="926"/>
      <c r="BG170" s="926"/>
      <c r="BH170" s="926"/>
      <c r="BI170" s="926"/>
      <c r="BJ170" s="926"/>
      <c r="BK170" s="926"/>
      <c r="BL170" s="926"/>
      <c r="BM170" s="926"/>
      <c r="BN170" s="926"/>
      <c r="BO170" s="926"/>
      <c r="BP170" s="926"/>
      <c r="BQ170" s="926"/>
      <c r="BR170" s="926"/>
      <c r="BS170" s="926"/>
      <c r="BT170" s="926"/>
      <c r="BU170" s="926"/>
      <c r="BV170" s="926"/>
      <c r="BW170" s="926"/>
      <c r="BX170" s="926"/>
      <c r="BY170" s="926"/>
      <c r="BZ170" s="926"/>
      <c r="CA170" s="926"/>
      <c r="CB170" s="926"/>
      <c r="CC170" s="926"/>
      <c r="CD170" s="926"/>
      <c r="CE170" s="926"/>
      <c r="CF170" s="926"/>
      <c r="CG170" s="926"/>
      <c r="CH170" s="926"/>
      <c r="CI170" s="926"/>
      <c r="CJ170" s="926"/>
      <c r="CK170" s="926"/>
      <c r="CL170" s="926"/>
      <c r="CM170" s="926"/>
      <c r="CN170" s="926"/>
      <c r="CO170" s="926"/>
      <c r="CP170" s="926"/>
      <c r="CQ170" s="926"/>
      <c r="CR170" s="926"/>
      <c r="CS170" s="926"/>
      <c r="CT170" s="926"/>
      <c r="CU170" s="926"/>
      <c r="CV170" s="926"/>
      <c r="CW170" s="926"/>
      <c r="CX170" s="926"/>
      <c r="CY170" s="926"/>
      <c r="CZ170" s="926"/>
      <c r="DA170" s="926"/>
      <c r="DB170" s="926"/>
      <c r="DC170" s="926"/>
      <c r="DD170" s="926"/>
      <c r="DE170" s="926"/>
      <c r="DF170" s="926"/>
      <c r="DG170" s="926"/>
      <c r="DH170" s="926"/>
      <c r="DI170" s="926"/>
      <c r="DJ170" s="926"/>
      <c r="DK170" s="926"/>
      <c r="DL170" s="926"/>
      <c r="DM170" s="926"/>
      <c r="DN170" s="926"/>
      <c r="DO170" s="926"/>
      <c r="DP170" s="926"/>
      <c r="DQ170" s="926"/>
      <c r="DR170" s="926"/>
      <c r="DS170" s="926"/>
      <c r="DT170" s="926"/>
      <c r="DU170" s="926"/>
      <c r="DV170" s="926"/>
      <c r="DW170" s="926"/>
      <c r="DX170" s="926"/>
      <c r="DY170" s="926"/>
      <c r="DZ170" s="926"/>
      <c r="EA170" s="926"/>
      <c r="EB170" s="926"/>
      <c r="EC170" s="926"/>
      <c r="ED170" s="926"/>
      <c r="EE170" s="926"/>
      <c r="EF170" s="926"/>
      <c r="EG170" s="926"/>
      <c r="EH170" s="926"/>
      <c r="EI170" s="926"/>
      <c r="EJ170" s="926"/>
      <c r="EK170" s="926"/>
      <c r="EL170" s="926"/>
      <c r="EM170" s="926"/>
      <c r="EN170" s="926"/>
      <c r="EO170" s="926"/>
      <c r="EP170" s="926"/>
      <c r="EQ170" s="926"/>
      <c r="ER170" s="926"/>
      <c r="ES170" s="926"/>
      <c r="ET170" s="926"/>
      <c r="EU170" s="926"/>
      <c r="EV170" s="926"/>
      <c r="EW170" s="926"/>
      <c r="EX170" s="926"/>
      <c r="EY170" s="926"/>
      <c r="EZ170" s="926"/>
      <c r="FA170" s="926"/>
      <c r="FB170" s="926"/>
      <c r="FC170" s="926"/>
      <c r="FD170" s="926"/>
      <c r="FE170" s="926"/>
      <c r="FF170" s="926"/>
      <c r="FG170" s="926"/>
      <c r="FH170" s="926"/>
      <c r="FI170" s="926"/>
      <c r="FJ170" s="926"/>
      <c r="FK170" s="926"/>
      <c r="FL170" s="926"/>
      <c r="FM170" s="926"/>
      <c r="FN170" s="926"/>
      <c r="FO170" s="926"/>
      <c r="FP170" s="926"/>
      <c r="FQ170" s="926"/>
      <c r="FR170" s="926"/>
      <c r="FS170" s="926"/>
      <c r="FT170" s="926"/>
      <c r="FU170" s="926"/>
      <c r="FV170" s="926"/>
      <c r="FW170" s="926"/>
      <c r="FX170" s="926"/>
      <c r="FY170" s="926"/>
      <c r="FZ170" s="926"/>
      <c r="GA170" s="926"/>
      <c r="GB170" s="926"/>
      <c r="GC170" s="926"/>
      <c r="GD170" s="926"/>
      <c r="GE170" s="926"/>
      <c r="GF170" s="926"/>
      <c r="GG170" s="926"/>
      <c r="GH170" s="926"/>
      <c r="GI170" s="926"/>
      <c r="GJ170" s="926"/>
      <c r="GK170" s="926"/>
      <c r="GL170" s="926"/>
      <c r="GM170" s="926"/>
      <c r="GN170" s="926"/>
      <c r="GO170" s="926"/>
      <c r="GP170" s="926"/>
      <c r="GQ170" s="926"/>
      <c r="GR170" s="926"/>
      <c r="GS170" s="926"/>
      <c r="GT170" s="926"/>
      <c r="GU170" s="926"/>
      <c r="GV170" s="926"/>
      <c r="GW170" s="926"/>
      <c r="GX170" s="926"/>
      <c r="GY170" s="926"/>
      <c r="GZ170" s="926"/>
      <c r="HA170" s="926"/>
      <c r="HB170" s="926"/>
      <c r="HC170" s="926"/>
      <c r="HD170" s="926"/>
      <c r="HE170" s="926"/>
      <c r="HF170" s="926"/>
      <c r="HG170" s="926"/>
      <c r="HH170" s="926"/>
      <c r="HI170" s="926"/>
      <c r="HJ170" s="926"/>
      <c r="HK170" s="926"/>
      <c r="HL170" s="926"/>
      <c r="HM170" s="926"/>
      <c r="HN170" s="926"/>
      <c r="HO170" s="926"/>
      <c r="HP170" s="926"/>
      <c r="HQ170" s="926"/>
      <c r="HR170" s="926"/>
      <c r="HS170" s="926"/>
      <c r="HT170" s="926"/>
      <c r="HU170" s="926"/>
      <c r="HV170" s="926"/>
      <c r="HW170" s="926"/>
      <c r="HX170" s="926"/>
      <c r="HY170" s="926"/>
      <c r="HZ170" s="926"/>
      <c r="IA170" s="926"/>
      <c r="IB170" s="926"/>
      <c r="IC170" s="926"/>
      <c r="ID170" s="926"/>
      <c r="IE170" s="926"/>
      <c r="IF170" s="926"/>
      <c r="IG170" s="926"/>
      <c r="IH170" s="926"/>
      <c r="II170" s="926"/>
      <c r="IJ170" s="926"/>
      <c r="IK170" s="926"/>
      <c r="IL170" s="926"/>
      <c r="IM170" s="926"/>
      <c r="IN170" s="926"/>
      <c r="IO170" s="926"/>
      <c r="IP170" s="926"/>
      <c r="IQ170" s="926"/>
      <c r="IR170" s="926"/>
      <c r="IS170" s="926"/>
      <c r="IT170" s="926"/>
      <c r="IU170" s="926"/>
      <c r="IV170" s="926"/>
    </row>
    <row r="171" spans="1:256" s="1183" customFormat="1" ht="15" customHeight="1">
      <c r="A171" s="1018"/>
      <c r="B171" s="1018"/>
      <c r="C171" s="1018"/>
      <c r="D171" s="1103"/>
      <c r="E171" s="1103"/>
      <c r="F171" s="1103"/>
      <c r="G171" s="1021"/>
      <c r="H171" s="1021"/>
      <c r="I171" s="926"/>
      <c r="J171" s="1022"/>
      <c r="K171" s="926"/>
      <c r="L171" s="926"/>
      <c r="M171" s="1022"/>
      <c r="N171" s="926"/>
      <c r="O171" s="926"/>
      <c r="P171" s="926"/>
      <c r="Q171" s="926"/>
      <c r="R171" s="926"/>
      <c r="S171" s="926"/>
      <c r="T171" s="926"/>
      <c r="U171" s="926"/>
      <c r="V171" s="926"/>
      <c r="W171" s="926"/>
      <c r="X171" s="926"/>
      <c r="Y171" s="926"/>
      <c r="Z171" s="926"/>
      <c r="AA171" s="926"/>
      <c r="AB171" s="926"/>
      <c r="AC171" s="926"/>
      <c r="AD171" s="926"/>
      <c r="AE171" s="926"/>
      <c r="AF171" s="926"/>
      <c r="AG171" s="926"/>
      <c r="AH171" s="926"/>
      <c r="AI171" s="926"/>
      <c r="AJ171" s="926"/>
      <c r="AK171" s="926"/>
      <c r="AL171" s="926"/>
      <c r="AM171" s="926"/>
      <c r="AN171" s="926"/>
      <c r="AO171" s="926"/>
      <c r="AP171" s="926"/>
      <c r="AQ171" s="926"/>
      <c r="AR171" s="926"/>
      <c r="AS171" s="926"/>
      <c r="AT171" s="926"/>
      <c r="AU171" s="926"/>
      <c r="AV171" s="926"/>
      <c r="AW171" s="926"/>
      <c r="AX171" s="926"/>
      <c r="AY171" s="926"/>
      <c r="AZ171" s="926"/>
      <c r="BA171" s="926"/>
      <c r="BB171" s="926"/>
      <c r="BC171" s="926"/>
      <c r="BD171" s="926"/>
      <c r="BE171" s="926"/>
      <c r="BF171" s="926"/>
      <c r="BG171" s="926"/>
      <c r="BH171" s="926"/>
      <c r="BI171" s="926"/>
      <c r="BJ171" s="926"/>
      <c r="BK171" s="926"/>
      <c r="BL171" s="926"/>
      <c r="BM171" s="926"/>
      <c r="BN171" s="926"/>
      <c r="BO171" s="926"/>
      <c r="BP171" s="926"/>
      <c r="BQ171" s="926"/>
      <c r="BR171" s="926"/>
      <c r="BS171" s="926"/>
      <c r="BT171" s="926"/>
      <c r="BU171" s="926"/>
      <c r="BV171" s="926"/>
      <c r="BW171" s="926"/>
      <c r="BX171" s="926"/>
      <c r="BY171" s="926"/>
      <c r="BZ171" s="926"/>
      <c r="CA171" s="926"/>
      <c r="CB171" s="926"/>
      <c r="CC171" s="926"/>
      <c r="CD171" s="926"/>
      <c r="CE171" s="926"/>
      <c r="CF171" s="926"/>
      <c r="CG171" s="926"/>
      <c r="CH171" s="926"/>
      <c r="CI171" s="926"/>
      <c r="CJ171" s="926"/>
      <c r="CK171" s="926"/>
      <c r="CL171" s="926"/>
      <c r="CM171" s="926"/>
      <c r="CN171" s="926"/>
      <c r="CO171" s="926"/>
      <c r="CP171" s="926"/>
      <c r="CQ171" s="926"/>
      <c r="CR171" s="926"/>
      <c r="CS171" s="926"/>
      <c r="CT171" s="926"/>
      <c r="CU171" s="926"/>
      <c r="CV171" s="926"/>
      <c r="CW171" s="926"/>
      <c r="CX171" s="926"/>
      <c r="CY171" s="926"/>
      <c r="CZ171" s="926"/>
      <c r="DA171" s="926"/>
      <c r="DB171" s="926"/>
      <c r="DC171" s="926"/>
      <c r="DD171" s="926"/>
      <c r="DE171" s="926"/>
      <c r="DF171" s="926"/>
      <c r="DG171" s="926"/>
      <c r="DH171" s="926"/>
      <c r="DI171" s="926"/>
      <c r="DJ171" s="926"/>
      <c r="DK171" s="926"/>
      <c r="DL171" s="926"/>
      <c r="DM171" s="926"/>
      <c r="DN171" s="926"/>
      <c r="DO171" s="926"/>
      <c r="DP171" s="926"/>
      <c r="DQ171" s="926"/>
      <c r="DR171" s="926"/>
      <c r="DS171" s="926"/>
      <c r="DT171" s="926"/>
      <c r="DU171" s="926"/>
      <c r="DV171" s="926"/>
      <c r="DW171" s="926"/>
      <c r="DX171" s="926"/>
      <c r="DY171" s="926"/>
      <c r="DZ171" s="926"/>
      <c r="EA171" s="926"/>
      <c r="EB171" s="926"/>
      <c r="EC171" s="926"/>
      <c r="ED171" s="926"/>
      <c r="EE171" s="926"/>
      <c r="EF171" s="926"/>
      <c r="EG171" s="926"/>
      <c r="EH171" s="926"/>
      <c r="EI171" s="926"/>
      <c r="EJ171" s="926"/>
      <c r="EK171" s="926"/>
      <c r="EL171" s="926"/>
      <c r="EM171" s="926"/>
      <c r="EN171" s="926"/>
      <c r="EO171" s="926"/>
      <c r="EP171" s="926"/>
      <c r="EQ171" s="926"/>
      <c r="ER171" s="926"/>
      <c r="ES171" s="926"/>
      <c r="ET171" s="926"/>
      <c r="EU171" s="926"/>
      <c r="EV171" s="926"/>
      <c r="EW171" s="926"/>
      <c r="EX171" s="926"/>
      <c r="EY171" s="926"/>
      <c r="EZ171" s="926"/>
      <c r="FA171" s="926"/>
      <c r="FB171" s="926"/>
      <c r="FC171" s="926"/>
      <c r="FD171" s="926"/>
      <c r="FE171" s="926"/>
      <c r="FF171" s="926"/>
      <c r="FG171" s="926"/>
      <c r="FH171" s="926"/>
      <c r="FI171" s="926"/>
      <c r="FJ171" s="926"/>
      <c r="FK171" s="926"/>
      <c r="FL171" s="926"/>
      <c r="FM171" s="926"/>
      <c r="FN171" s="926"/>
      <c r="FO171" s="926"/>
      <c r="FP171" s="926"/>
      <c r="FQ171" s="926"/>
      <c r="FR171" s="926"/>
      <c r="FS171" s="926"/>
      <c r="FT171" s="926"/>
      <c r="FU171" s="926"/>
      <c r="FV171" s="926"/>
      <c r="FW171" s="926"/>
      <c r="FX171" s="926"/>
      <c r="FY171" s="926"/>
      <c r="FZ171" s="926"/>
      <c r="GA171" s="926"/>
      <c r="GB171" s="926"/>
      <c r="GC171" s="926"/>
      <c r="GD171" s="926"/>
      <c r="GE171" s="926"/>
      <c r="GF171" s="926"/>
      <c r="GG171" s="926"/>
      <c r="GH171" s="926"/>
      <c r="GI171" s="926"/>
      <c r="GJ171" s="926"/>
      <c r="GK171" s="926"/>
      <c r="GL171" s="926"/>
      <c r="GM171" s="926"/>
      <c r="GN171" s="926"/>
      <c r="GO171" s="926"/>
      <c r="GP171" s="926"/>
      <c r="GQ171" s="926"/>
      <c r="GR171" s="926"/>
      <c r="GS171" s="926"/>
      <c r="GT171" s="926"/>
      <c r="GU171" s="926"/>
      <c r="GV171" s="926"/>
      <c r="GW171" s="926"/>
      <c r="GX171" s="926"/>
      <c r="GY171" s="926"/>
      <c r="GZ171" s="926"/>
      <c r="HA171" s="926"/>
      <c r="HB171" s="926"/>
      <c r="HC171" s="926"/>
      <c r="HD171" s="926"/>
      <c r="HE171" s="926"/>
      <c r="HF171" s="926"/>
      <c r="HG171" s="926"/>
      <c r="HH171" s="926"/>
      <c r="HI171" s="926"/>
      <c r="HJ171" s="926"/>
      <c r="HK171" s="926"/>
      <c r="HL171" s="926"/>
      <c r="HM171" s="926"/>
      <c r="HN171" s="926"/>
      <c r="HO171" s="926"/>
      <c r="HP171" s="926"/>
      <c r="HQ171" s="926"/>
      <c r="HR171" s="926"/>
      <c r="HS171" s="926"/>
      <c r="HT171" s="926"/>
      <c r="HU171" s="926"/>
      <c r="HV171" s="926"/>
      <c r="HW171" s="926"/>
      <c r="HX171" s="926"/>
      <c r="HY171" s="926"/>
      <c r="HZ171" s="926"/>
      <c r="IA171" s="926"/>
      <c r="IB171" s="926"/>
      <c r="IC171" s="926"/>
      <c r="ID171" s="926"/>
      <c r="IE171" s="926"/>
      <c r="IF171" s="926"/>
      <c r="IG171" s="926"/>
      <c r="IH171" s="926"/>
      <c r="II171" s="926"/>
      <c r="IJ171" s="926"/>
      <c r="IK171" s="926"/>
      <c r="IL171" s="926"/>
      <c r="IM171" s="926"/>
      <c r="IN171" s="926"/>
      <c r="IO171" s="926"/>
      <c r="IP171" s="926"/>
      <c r="IQ171" s="926"/>
      <c r="IR171" s="926"/>
      <c r="IS171" s="926"/>
      <c r="IT171" s="926"/>
      <c r="IU171" s="926"/>
      <c r="IV171" s="926"/>
    </row>
    <row r="172" spans="1:256" s="1183" customFormat="1" ht="15" customHeight="1">
      <c r="A172" s="1018"/>
      <c r="B172" s="1018"/>
      <c r="C172" s="1018"/>
      <c r="D172" s="1103"/>
      <c r="E172" s="1103"/>
      <c r="F172" s="1103"/>
      <c r="G172" s="1021"/>
      <c r="H172" s="1021"/>
      <c r="I172" s="926"/>
      <c r="J172" s="1022"/>
      <c r="K172" s="926"/>
      <c r="L172" s="926"/>
      <c r="M172" s="1022"/>
      <c r="N172" s="926"/>
      <c r="O172" s="926"/>
      <c r="P172" s="926"/>
      <c r="Q172" s="926"/>
      <c r="R172" s="926"/>
      <c r="S172" s="926"/>
      <c r="T172" s="926"/>
      <c r="U172" s="926"/>
      <c r="V172" s="926"/>
      <c r="W172" s="926"/>
      <c r="X172" s="926"/>
      <c r="Y172" s="926"/>
      <c r="Z172" s="926"/>
      <c r="AA172" s="926"/>
      <c r="AB172" s="926"/>
      <c r="AC172" s="926"/>
      <c r="AD172" s="926"/>
      <c r="AE172" s="926"/>
      <c r="AF172" s="926"/>
      <c r="AG172" s="926"/>
      <c r="AH172" s="926"/>
      <c r="AI172" s="926"/>
      <c r="AJ172" s="926"/>
      <c r="AK172" s="926"/>
      <c r="AL172" s="926"/>
      <c r="AM172" s="926"/>
      <c r="AN172" s="926"/>
      <c r="AO172" s="926"/>
      <c r="AP172" s="926"/>
      <c r="AQ172" s="926"/>
      <c r="AR172" s="926"/>
      <c r="AS172" s="926"/>
      <c r="AT172" s="926"/>
      <c r="AU172" s="926"/>
      <c r="AV172" s="926"/>
      <c r="AW172" s="926"/>
      <c r="AX172" s="926"/>
      <c r="AY172" s="926"/>
      <c r="AZ172" s="926"/>
      <c r="BA172" s="926"/>
      <c r="BB172" s="926"/>
      <c r="BC172" s="926"/>
      <c r="BD172" s="926"/>
      <c r="BE172" s="926"/>
      <c r="BF172" s="926"/>
      <c r="BG172" s="926"/>
      <c r="BH172" s="926"/>
      <c r="BI172" s="926"/>
      <c r="BJ172" s="926"/>
      <c r="BK172" s="926"/>
      <c r="BL172" s="926"/>
      <c r="BM172" s="926"/>
      <c r="BN172" s="926"/>
      <c r="BO172" s="926"/>
      <c r="BP172" s="926"/>
      <c r="BQ172" s="926"/>
      <c r="BR172" s="926"/>
      <c r="BS172" s="926"/>
      <c r="BT172" s="926"/>
      <c r="BU172" s="926"/>
      <c r="BV172" s="926"/>
      <c r="BW172" s="926"/>
      <c r="BX172" s="926"/>
      <c r="BY172" s="926"/>
      <c r="BZ172" s="926"/>
      <c r="CA172" s="926"/>
      <c r="CB172" s="926"/>
      <c r="CC172" s="926"/>
      <c r="CD172" s="926"/>
      <c r="CE172" s="926"/>
      <c r="CF172" s="926"/>
      <c r="CG172" s="926"/>
      <c r="CH172" s="926"/>
      <c r="CI172" s="926"/>
      <c r="CJ172" s="926"/>
      <c r="CK172" s="926"/>
      <c r="CL172" s="926"/>
      <c r="CM172" s="926"/>
      <c r="CN172" s="926"/>
      <c r="CO172" s="926"/>
      <c r="CP172" s="926"/>
      <c r="CQ172" s="926"/>
      <c r="CR172" s="926"/>
      <c r="CS172" s="926"/>
      <c r="CT172" s="926"/>
      <c r="CU172" s="926"/>
      <c r="CV172" s="926"/>
      <c r="CW172" s="926"/>
      <c r="CX172" s="926"/>
      <c r="CY172" s="926"/>
      <c r="CZ172" s="926"/>
      <c r="DA172" s="926"/>
      <c r="DB172" s="926"/>
      <c r="DC172" s="926"/>
      <c r="DD172" s="926"/>
      <c r="DE172" s="926"/>
      <c r="DF172" s="926"/>
      <c r="DG172" s="926"/>
      <c r="DH172" s="926"/>
      <c r="DI172" s="926"/>
      <c r="DJ172" s="926"/>
      <c r="DK172" s="926"/>
      <c r="DL172" s="926"/>
      <c r="DM172" s="926"/>
      <c r="DN172" s="926"/>
      <c r="DO172" s="926"/>
      <c r="DP172" s="926"/>
      <c r="DQ172" s="926"/>
      <c r="DR172" s="926"/>
      <c r="DS172" s="926"/>
      <c r="DT172" s="926"/>
      <c r="DU172" s="926"/>
      <c r="DV172" s="926"/>
      <c r="DW172" s="926"/>
      <c r="DX172" s="926"/>
      <c r="DY172" s="926"/>
      <c r="DZ172" s="926"/>
      <c r="EA172" s="926"/>
      <c r="EB172" s="926"/>
      <c r="EC172" s="926"/>
      <c r="ED172" s="926"/>
      <c r="EE172" s="926"/>
      <c r="EF172" s="926"/>
      <c r="EG172" s="926"/>
      <c r="EH172" s="926"/>
      <c r="EI172" s="926"/>
      <c r="EJ172" s="926"/>
      <c r="EK172" s="926"/>
      <c r="EL172" s="926"/>
      <c r="EM172" s="926"/>
      <c r="EN172" s="926"/>
      <c r="EO172" s="926"/>
      <c r="EP172" s="926"/>
      <c r="EQ172" s="926"/>
      <c r="ER172" s="926"/>
      <c r="ES172" s="926"/>
      <c r="ET172" s="926"/>
      <c r="EU172" s="926"/>
      <c r="EV172" s="926"/>
      <c r="EW172" s="926"/>
      <c r="EX172" s="926"/>
      <c r="EY172" s="926"/>
      <c r="EZ172" s="926"/>
      <c r="FA172" s="926"/>
      <c r="FB172" s="926"/>
      <c r="FC172" s="926"/>
      <c r="FD172" s="926"/>
      <c r="FE172" s="926"/>
      <c r="FF172" s="926"/>
      <c r="FG172" s="926"/>
      <c r="FH172" s="926"/>
      <c r="FI172" s="926"/>
      <c r="FJ172" s="926"/>
      <c r="FK172" s="926"/>
      <c r="FL172" s="926"/>
      <c r="FM172" s="926"/>
      <c r="FN172" s="926"/>
      <c r="FO172" s="926"/>
      <c r="FP172" s="926"/>
      <c r="FQ172" s="926"/>
      <c r="FR172" s="926"/>
      <c r="FS172" s="926"/>
      <c r="FT172" s="926"/>
      <c r="FU172" s="926"/>
      <c r="FV172" s="926"/>
      <c r="FW172" s="926"/>
      <c r="FX172" s="926"/>
      <c r="FY172" s="926"/>
      <c r="FZ172" s="926"/>
      <c r="GA172" s="926"/>
      <c r="GB172" s="926"/>
      <c r="GC172" s="926"/>
      <c r="GD172" s="926"/>
      <c r="GE172" s="926"/>
      <c r="GF172" s="926"/>
      <c r="GG172" s="926"/>
      <c r="GH172" s="926"/>
      <c r="GI172" s="926"/>
      <c r="GJ172" s="926"/>
      <c r="GK172" s="926"/>
      <c r="GL172" s="926"/>
      <c r="GM172" s="926"/>
      <c r="GN172" s="926"/>
      <c r="GO172" s="926"/>
      <c r="GP172" s="926"/>
      <c r="GQ172" s="926"/>
      <c r="GR172" s="926"/>
      <c r="GS172" s="926"/>
      <c r="GT172" s="926"/>
      <c r="GU172" s="926"/>
      <c r="GV172" s="926"/>
      <c r="GW172" s="926"/>
      <c r="GX172" s="926"/>
      <c r="GY172" s="926"/>
      <c r="GZ172" s="926"/>
      <c r="HA172" s="926"/>
      <c r="HB172" s="926"/>
      <c r="HC172" s="926"/>
      <c r="HD172" s="926"/>
      <c r="HE172" s="926"/>
      <c r="HF172" s="926"/>
      <c r="HG172" s="926"/>
      <c r="HH172" s="926"/>
      <c r="HI172" s="926"/>
      <c r="HJ172" s="926"/>
      <c r="HK172" s="926"/>
      <c r="HL172" s="926"/>
      <c r="HM172" s="926"/>
      <c r="HN172" s="926"/>
      <c r="HO172" s="926"/>
      <c r="HP172" s="926"/>
      <c r="HQ172" s="926"/>
      <c r="HR172" s="926"/>
      <c r="HS172" s="926"/>
      <c r="HT172" s="926"/>
      <c r="HU172" s="926"/>
      <c r="HV172" s="926"/>
      <c r="HW172" s="926"/>
      <c r="HX172" s="926"/>
      <c r="HY172" s="926"/>
      <c r="HZ172" s="926"/>
      <c r="IA172" s="926"/>
      <c r="IB172" s="926"/>
      <c r="IC172" s="926"/>
      <c r="ID172" s="926"/>
      <c r="IE172" s="926"/>
      <c r="IF172" s="926"/>
      <c r="IG172" s="926"/>
      <c r="IH172" s="926"/>
      <c r="II172" s="926"/>
      <c r="IJ172" s="926"/>
      <c r="IK172" s="926"/>
      <c r="IL172" s="926"/>
      <c r="IM172" s="926"/>
      <c r="IN172" s="926"/>
      <c r="IO172" s="926"/>
      <c r="IP172" s="926"/>
      <c r="IQ172" s="926"/>
      <c r="IR172" s="926"/>
      <c r="IS172" s="926"/>
      <c r="IT172" s="926"/>
      <c r="IU172" s="926"/>
      <c r="IV172" s="926"/>
    </row>
    <row r="173" spans="1:256" s="1183" customFormat="1" ht="15" customHeight="1">
      <c r="A173" s="1018"/>
      <c r="B173" s="1018"/>
      <c r="C173" s="1018"/>
      <c r="D173" s="1103"/>
      <c r="E173" s="1103"/>
      <c r="F173" s="1103"/>
      <c r="G173" s="1021"/>
      <c r="H173" s="1021"/>
      <c r="I173" s="926"/>
      <c r="J173" s="1022"/>
      <c r="K173" s="926"/>
      <c r="L173" s="926"/>
      <c r="M173" s="1022"/>
      <c r="N173" s="926"/>
      <c r="O173" s="926"/>
      <c r="P173" s="926"/>
      <c r="Q173" s="926"/>
      <c r="R173" s="926"/>
      <c r="S173" s="926"/>
      <c r="T173" s="926"/>
      <c r="U173" s="926"/>
      <c r="V173" s="926"/>
      <c r="W173" s="926"/>
      <c r="X173" s="926"/>
      <c r="Y173" s="926"/>
      <c r="Z173" s="926"/>
      <c r="AA173" s="926"/>
      <c r="AB173" s="926"/>
      <c r="AC173" s="926"/>
      <c r="AD173" s="926"/>
      <c r="AE173" s="926"/>
      <c r="AF173" s="926"/>
      <c r="AG173" s="926"/>
      <c r="AH173" s="926"/>
      <c r="AI173" s="926"/>
      <c r="AJ173" s="926"/>
      <c r="AK173" s="926"/>
      <c r="AL173" s="926"/>
      <c r="AM173" s="926"/>
      <c r="AN173" s="926"/>
      <c r="AO173" s="926"/>
      <c r="AP173" s="926"/>
      <c r="AQ173" s="926"/>
      <c r="AR173" s="926"/>
      <c r="AS173" s="926"/>
      <c r="AT173" s="926"/>
      <c r="AU173" s="926"/>
      <c r="AV173" s="926"/>
      <c r="AW173" s="926"/>
      <c r="AX173" s="926"/>
      <c r="AY173" s="926"/>
      <c r="AZ173" s="926"/>
      <c r="BA173" s="926"/>
      <c r="BB173" s="926"/>
      <c r="BC173" s="926"/>
      <c r="BD173" s="926"/>
      <c r="BE173" s="926"/>
      <c r="BF173" s="926"/>
      <c r="BG173" s="926"/>
      <c r="BH173" s="926"/>
      <c r="BI173" s="926"/>
      <c r="BJ173" s="926"/>
      <c r="BK173" s="926"/>
      <c r="BL173" s="926"/>
      <c r="BM173" s="926"/>
      <c r="BN173" s="926"/>
      <c r="BO173" s="926"/>
      <c r="BP173" s="926"/>
      <c r="BQ173" s="926"/>
      <c r="BR173" s="926"/>
      <c r="BS173" s="926"/>
      <c r="BT173" s="926"/>
      <c r="BU173" s="926"/>
      <c r="BV173" s="926"/>
      <c r="BW173" s="926"/>
      <c r="BX173" s="926"/>
      <c r="BY173" s="926"/>
      <c r="BZ173" s="926"/>
      <c r="CA173" s="926"/>
      <c r="CB173" s="926"/>
      <c r="CC173" s="926"/>
      <c r="CD173" s="926"/>
      <c r="CE173" s="926"/>
      <c r="CF173" s="926"/>
      <c r="CG173" s="926"/>
      <c r="CH173" s="926"/>
      <c r="CI173" s="926"/>
      <c r="CJ173" s="926"/>
      <c r="CK173" s="926"/>
      <c r="CL173" s="926"/>
      <c r="CM173" s="926"/>
      <c r="CN173" s="926"/>
      <c r="CO173" s="926"/>
      <c r="CP173" s="926"/>
      <c r="CQ173" s="926"/>
      <c r="CR173" s="926"/>
      <c r="CS173" s="926"/>
      <c r="CT173" s="926"/>
      <c r="CU173" s="926"/>
      <c r="CV173" s="926"/>
      <c r="CW173" s="926"/>
      <c r="CX173" s="926"/>
      <c r="CY173" s="926"/>
      <c r="CZ173" s="926"/>
      <c r="DA173" s="926"/>
      <c r="DB173" s="926"/>
      <c r="DC173" s="926"/>
      <c r="DD173" s="926"/>
      <c r="DE173" s="926"/>
      <c r="DF173" s="926"/>
      <c r="DG173" s="926"/>
      <c r="DH173" s="926"/>
      <c r="DI173" s="926"/>
      <c r="DJ173" s="926"/>
      <c r="DK173" s="926"/>
      <c r="DL173" s="926"/>
      <c r="DM173" s="926"/>
      <c r="DN173" s="926"/>
      <c r="DO173" s="926"/>
      <c r="DP173" s="926"/>
      <c r="DQ173" s="926"/>
      <c r="DR173" s="926"/>
      <c r="DS173" s="926"/>
      <c r="DT173" s="926"/>
      <c r="DU173" s="926"/>
      <c r="DV173" s="926"/>
      <c r="DW173" s="926"/>
      <c r="DX173" s="926"/>
      <c r="DY173" s="926"/>
      <c r="DZ173" s="926"/>
      <c r="EA173" s="926"/>
      <c r="EB173" s="926"/>
      <c r="EC173" s="926"/>
      <c r="ED173" s="926"/>
      <c r="EE173" s="926"/>
      <c r="EF173" s="926"/>
      <c r="EG173" s="926"/>
      <c r="EH173" s="926"/>
      <c r="EI173" s="926"/>
      <c r="EJ173" s="926"/>
      <c r="EK173" s="926"/>
      <c r="EL173" s="926"/>
      <c r="EM173" s="926"/>
      <c r="EN173" s="926"/>
      <c r="EO173" s="926"/>
      <c r="EP173" s="926"/>
      <c r="EQ173" s="926"/>
      <c r="ER173" s="926"/>
      <c r="ES173" s="926"/>
      <c r="ET173" s="926"/>
      <c r="EU173" s="926"/>
      <c r="EV173" s="926"/>
      <c r="EW173" s="926"/>
      <c r="EX173" s="926"/>
      <c r="EY173" s="926"/>
      <c r="EZ173" s="926"/>
      <c r="FA173" s="926"/>
      <c r="FB173" s="926"/>
      <c r="FC173" s="926"/>
      <c r="FD173" s="926"/>
      <c r="FE173" s="926"/>
      <c r="FF173" s="926"/>
      <c r="FG173" s="926"/>
      <c r="FH173" s="926"/>
      <c r="FI173" s="926"/>
      <c r="FJ173" s="926"/>
      <c r="FK173" s="926"/>
      <c r="FL173" s="926"/>
      <c r="FM173" s="926"/>
      <c r="FN173" s="926"/>
      <c r="FO173" s="926"/>
      <c r="FP173" s="926"/>
      <c r="FQ173" s="926"/>
      <c r="FR173" s="926"/>
      <c r="FS173" s="926"/>
      <c r="FT173" s="926"/>
      <c r="FU173" s="926"/>
      <c r="FV173" s="926"/>
      <c r="FW173" s="926"/>
      <c r="FX173" s="926"/>
      <c r="FY173" s="926"/>
      <c r="FZ173" s="926"/>
      <c r="GA173" s="926"/>
      <c r="GB173" s="926"/>
      <c r="GC173" s="926"/>
      <c r="GD173" s="926"/>
      <c r="GE173" s="926"/>
      <c r="GF173" s="926"/>
      <c r="GG173" s="926"/>
      <c r="GH173" s="926"/>
      <c r="GI173" s="926"/>
      <c r="GJ173" s="926"/>
      <c r="GK173" s="926"/>
      <c r="GL173" s="926"/>
      <c r="GM173" s="926"/>
      <c r="GN173" s="926"/>
      <c r="GO173" s="926"/>
      <c r="GP173" s="926"/>
      <c r="GQ173" s="926"/>
      <c r="GR173" s="926"/>
      <c r="GS173" s="926"/>
      <c r="GT173" s="926"/>
      <c r="GU173" s="926"/>
      <c r="GV173" s="926"/>
      <c r="GW173" s="926"/>
      <c r="GX173" s="926"/>
      <c r="GY173" s="926"/>
      <c r="GZ173" s="926"/>
      <c r="HA173" s="926"/>
      <c r="HB173" s="926"/>
      <c r="HC173" s="926"/>
      <c r="HD173" s="926"/>
      <c r="HE173" s="926"/>
      <c r="HF173" s="926"/>
      <c r="HG173" s="926"/>
      <c r="HH173" s="926"/>
      <c r="HI173" s="926"/>
      <c r="HJ173" s="926"/>
      <c r="HK173" s="926"/>
      <c r="HL173" s="926"/>
      <c r="HM173" s="926"/>
      <c r="HN173" s="926"/>
      <c r="HO173" s="926"/>
      <c r="HP173" s="926"/>
      <c r="HQ173" s="926"/>
      <c r="HR173" s="926"/>
      <c r="HS173" s="926"/>
      <c r="HT173" s="926"/>
      <c r="HU173" s="926"/>
      <c r="HV173" s="926"/>
      <c r="HW173" s="926"/>
      <c r="HX173" s="926"/>
      <c r="HY173" s="926"/>
      <c r="HZ173" s="926"/>
      <c r="IA173" s="926"/>
      <c r="IB173" s="926"/>
      <c r="IC173" s="926"/>
      <c r="ID173" s="926"/>
      <c r="IE173" s="926"/>
      <c r="IF173" s="926"/>
      <c r="IG173" s="926"/>
      <c r="IH173" s="926"/>
      <c r="II173" s="926"/>
      <c r="IJ173" s="926"/>
      <c r="IK173" s="926"/>
      <c r="IL173" s="926"/>
      <c r="IM173" s="926"/>
      <c r="IN173" s="926"/>
      <c r="IO173" s="926"/>
      <c r="IP173" s="926"/>
      <c r="IQ173" s="926"/>
      <c r="IR173" s="926"/>
      <c r="IS173" s="926"/>
      <c r="IT173" s="926"/>
      <c r="IU173" s="926"/>
      <c r="IV173" s="926"/>
    </row>
    <row r="174" spans="1:256" s="1183" customFormat="1" ht="15" customHeight="1">
      <c r="A174" s="1018"/>
      <c r="B174" s="1018"/>
      <c r="C174" s="1018"/>
      <c r="D174" s="1103"/>
      <c r="E174" s="1103"/>
      <c r="F174" s="1103"/>
      <c r="G174" s="1021"/>
      <c r="H174" s="1021"/>
      <c r="I174" s="926"/>
      <c r="J174" s="1022"/>
      <c r="K174" s="926"/>
      <c r="L174" s="926"/>
      <c r="M174" s="1022"/>
      <c r="N174" s="926"/>
      <c r="O174" s="926"/>
      <c r="P174" s="926"/>
      <c r="Q174" s="926"/>
      <c r="R174" s="926"/>
      <c r="S174" s="926"/>
      <c r="T174" s="926"/>
      <c r="U174" s="926"/>
      <c r="V174" s="926"/>
      <c r="W174" s="926"/>
      <c r="X174" s="926"/>
      <c r="Y174" s="926"/>
      <c r="Z174" s="926"/>
      <c r="AA174" s="926"/>
      <c r="AB174" s="926"/>
      <c r="AC174" s="926"/>
      <c r="AD174" s="926"/>
      <c r="AE174" s="926"/>
      <c r="AF174" s="926"/>
      <c r="AG174" s="926"/>
      <c r="AH174" s="926"/>
      <c r="AI174" s="926"/>
      <c r="AJ174" s="926"/>
      <c r="AK174" s="926"/>
      <c r="AL174" s="926"/>
      <c r="AM174" s="926"/>
      <c r="AN174" s="926"/>
      <c r="AO174" s="926"/>
      <c r="AP174" s="926"/>
      <c r="AQ174" s="926"/>
      <c r="AR174" s="926"/>
      <c r="AS174" s="926"/>
      <c r="AT174" s="926"/>
      <c r="AU174" s="926"/>
      <c r="AV174" s="926"/>
      <c r="AW174" s="926"/>
      <c r="AX174" s="926"/>
      <c r="AY174" s="926"/>
      <c r="AZ174" s="926"/>
      <c r="BA174" s="926"/>
      <c r="BB174" s="926"/>
      <c r="BC174" s="926"/>
      <c r="BD174" s="926"/>
      <c r="BE174" s="926"/>
      <c r="BF174" s="926"/>
      <c r="BG174" s="926"/>
      <c r="BH174" s="926"/>
      <c r="BI174" s="926"/>
      <c r="BJ174" s="926"/>
      <c r="BK174" s="926"/>
      <c r="BL174" s="926"/>
      <c r="BM174" s="926"/>
      <c r="BN174" s="926"/>
      <c r="BO174" s="926"/>
      <c r="BP174" s="926"/>
      <c r="BQ174" s="926"/>
      <c r="BR174" s="926"/>
      <c r="BS174" s="926"/>
      <c r="BT174" s="926"/>
      <c r="BU174" s="926"/>
      <c r="BV174" s="926"/>
      <c r="BW174" s="926"/>
      <c r="BX174" s="926"/>
      <c r="BY174" s="926"/>
      <c r="BZ174" s="926"/>
      <c r="CA174" s="926"/>
      <c r="CB174" s="926"/>
      <c r="CC174" s="926"/>
      <c r="CD174" s="926"/>
      <c r="CE174" s="926"/>
      <c r="CF174" s="926"/>
      <c r="CG174" s="926"/>
      <c r="CH174" s="926"/>
      <c r="CI174" s="926"/>
      <c r="CJ174" s="926"/>
      <c r="CK174" s="926"/>
      <c r="CL174" s="926"/>
      <c r="CM174" s="926"/>
      <c r="CN174" s="926"/>
      <c r="CO174" s="926"/>
      <c r="CP174" s="926"/>
      <c r="CQ174" s="926"/>
      <c r="CR174" s="926"/>
      <c r="CS174" s="926"/>
      <c r="CT174" s="926"/>
      <c r="CU174" s="926"/>
      <c r="CV174" s="926"/>
      <c r="CW174" s="926"/>
      <c r="CX174" s="926"/>
      <c r="CY174" s="926"/>
      <c r="CZ174" s="926"/>
      <c r="DA174" s="926"/>
      <c r="DB174" s="926"/>
      <c r="DC174" s="926"/>
      <c r="DD174" s="926"/>
      <c r="DE174" s="926"/>
      <c r="DF174" s="926"/>
      <c r="DG174" s="926"/>
      <c r="DH174" s="926"/>
      <c r="DI174" s="926"/>
      <c r="DJ174" s="926"/>
      <c r="DK174" s="926"/>
      <c r="DL174" s="926"/>
      <c r="DM174" s="926"/>
      <c r="DN174" s="926"/>
      <c r="DO174" s="926"/>
      <c r="DP174" s="926"/>
      <c r="DQ174" s="926"/>
      <c r="DR174" s="926"/>
      <c r="DS174" s="926"/>
      <c r="DT174" s="926"/>
      <c r="DU174" s="926"/>
      <c r="DV174" s="926"/>
      <c r="DW174" s="926"/>
      <c r="DX174" s="926"/>
      <c r="DY174" s="926"/>
      <c r="DZ174" s="926"/>
      <c r="EA174" s="926"/>
      <c r="EB174" s="926"/>
      <c r="EC174" s="926"/>
      <c r="ED174" s="926"/>
      <c r="EE174" s="926"/>
      <c r="EF174" s="926"/>
      <c r="EG174" s="926"/>
      <c r="EH174" s="926"/>
      <c r="EI174" s="926"/>
      <c r="EJ174" s="926"/>
      <c r="EK174" s="926"/>
      <c r="EL174" s="926"/>
      <c r="EM174" s="926"/>
      <c r="EN174" s="926"/>
      <c r="EO174" s="926"/>
      <c r="EP174" s="926"/>
      <c r="EQ174" s="926"/>
      <c r="ER174" s="926"/>
      <c r="ES174" s="926"/>
      <c r="ET174" s="926"/>
      <c r="EU174" s="926"/>
      <c r="EV174" s="926"/>
      <c r="EW174" s="926"/>
      <c r="EX174" s="926"/>
      <c r="EY174" s="926"/>
      <c r="EZ174" s="926"/>
      <c r="FA174" s="926"/>
      <c r="FB174" s="926"/>
      <c r="FC174" s="926"/>
      <c r="FD174" s="926"/>
      <c r="FE174" s="926"/>
      <c r="FF174" s="926"/>
      <c r="FG174" s="926"/>
      <c r="FH174" s="926"/>
      <c r="FI174" s="926"/>
      <c r="FJ174" s="926"/>
      <c r="FK174" s="926"/>
      <c r="FL174" s="926"/>
      <c r="FM174" s="926"/>
      <c r="FN174" s="926"/>
      <c r="FO174" s="926"/>
      <c r="FP174" s="926"/>
      <c r="FQ174" s="926"/>
      <c r="FR174" s="926"/>
      <c r="FS174" s="926"/>
      <c r="FT174" s="926"/>
      <c r="FU174" s="926"/>
      <c r="FV174" s="926"/>
      <c r="FW174" s="926"/>
      <c r="FX174" s="926"/>
      <c r="FY174" s="926"/>
      <c r="FZ174" s="926"/>
      <c r="GA174" s="926"/>
      <c r="GB174" s="926"/>
      <c r="GC174" s="926"/>
      <c r="GD174" s="926"/>
      <c r="GE174" s="926"/>
      <c r="GF174" s="926"/>
      <c r="GG174" s="926"/>
      <c r="GH174" s="926"/>
      <c r="GI174" s="926"/>
      <c r="GJ174" s="926"/>
      <c r="GK174" s="926"/>
      <c r="GL174" s="926"/>
      <c r="GM174" s="926"/>
      <c r="GN174" s="926"/>
      <c r="GO174" s="926"/>
      <c r="GP174" s="926"/>
      <c r="GQ174" s="926"/>
      <c r="GR174" s="926"/>
      <c r="GS174" s="926"/>
      <c r="GT174" s="926"/>
      <c r="GU174" s="926"/>
      <c r="GV174" s="926"/>
      <c r="GW174" s="926"/>
      <c r="GX174" s="926"/>
      <c r="GY174" s="926"/>
      <c r="GZ174" s="926"/>
      <c r="HA174" s="926"/>
      <c r="HB174" s="926"/>
      <c r="HC174" s="926"/>
      <c r="HD174" s="926"/>
      <c r="HE174" s="926"/>
      <c r="HF174" s="926"/>
      <c r="HG174" s="926"/>
      <c r="HH174" s="926"/>
      <c r="HI174" s="926"/>
      <c r="HJ174" s="926"/>
      <c r="HK174" s="926"/>
      <c r="HL174" s="926"/>
      <c r="HM174" s="926"/>
      <c r="HN174" s="926"/>
      <c r="HO174" s="926"/>
      <c r="HP174" s="926"/>
      <c r="HQ174" s="926"/>
      <c r="HR174" s="926"/>
      <c r="HS174" s="926"/>
      <c r="HT174" s="926"/>
      <c r="HU174" s="926"/>
      <c r="HV174" s="926"/>
      <c r="HW174" s="926"/>
      <c r="HX174" s="926"/>
      <c r="HY174" s="926"/>
      <c r="HZ174" s="926"/>
      <c r="IA174" s="926"/>
      <c r="IB174" s="926"/>
      <c r="IC174" s="926"/>
      <c r="ID174" s="926"/>
      <c r="IE174" s="926"/>
      <c r="IF174" s="926"/>
      <c r="IG174" s="926"/>
      <c r="IH174" s="926"/>
      <c r="II174" s="926"/>
      <c r="IJ174" s="926"/>
      <c r="IK174" s="926"/>
      <c r="IL174" s="926"/>
      <c r="IM174" s="926"/>
      <c r="IN174" s="926"/>
      <c r="IO174" s="926"/>
      <c r="IP174" s="926"/>
      <c r="IQ174" s="926"/>
      <c r="IR174" s="926"/>
      <c r="IS174" s="926"/>
      <c r="IT174" s="926"/>
      <c r="IU174" s="926"/>
      <c r="IV174" s="926"/>
    </row>
    <row r="175" spans="1:256" s="1183" customFormat="1" ht="15" customHeight="1">
      <c r="A175" s="1018"/>
      <c r="B175" s="1018"/>
      <c r="C175" s="1018"/>
      <c r="D175" s="1103"/>
      <c r="E175" s="1103"/>
      <c r="F175" s="1103"/>
      <c r="G175" s="1021"/>
      <c r="H175" s="1021"/>
      <c r="I175" s="926"/>
      <c r="J175" s="1022"/>
      <c r="K175" s="926"/>
      <c r="L175" s="926"/>
      <c r="M175" s="1022"/>
      <c r="N175" s="926"/>
      <c r="O175" s="926"/>
      <c r="P175" s="926"/>
      <c r="Q175" s="926"/>
      <c r="R175" s="926"/>
      <c r="S175" s="926"/>
      <c r="T175" s="926"/>
      <c r="U175" s="926"/>
      <c r="V175" s="926"/>
      <c r="W175" s="926"/>
      <c r="X175" s="926"/>
      <c r="Y175" s="926"/>
      <c r="Z175" s="926"/>
      <c r="AA175" s="926"/>
      <c r="AB175" s="926"/>
      <c r="AC175" s="926"/>
      <c r="AD175" s="926"/>
      <c r="AE175" s="926"/>
      <c r="AF175" s="926"/>
      <c r="AG175" s="926"/>
      <c r="AH175" s="926"/>
      <c r="AI175" s="926"/>
      <c r="AJ175" s="926"/>
      <c r="AK175" s="926"/>
      <c r="AL175" s="926"/>
      <c r="AM175" s="926"/>
      <c r="AN175" s="926"/>
      <c r="AO175" s="926"/>
      <c r="AP175" s="926"/>
      <c r="AQ175" s="926"/>
      <c r="AR175" s="926"/>
      <c r="AS175" s="926"/>
      <c r="AT175" s="926"/>
      <c r="AU175" s="926"/>
      <c r="AV175" s="926"/>
      <c r="AW175" s="926"/>
      <c r="AX175" s="926"/>
      <c r="AY175" s="926"/>
      <c r="AZ175" s="926"/>
      <c r="BA175" s="926"/>
      <c r="BB175" s="926"/>
      <c r="BC175" s="926"/>
      <c r="BD175" s="926"/>
      <c r="BE175" s="926"/>
      <c r="BF175" s="926"/>
      <c r="BG175" s="926"/>
      <c r="BH175" s="926"/>
      <c r="BI175" s="926"/>
      <c r="BJ175" s="926"/>
      <c r="BK175" s="926"/>
      <c r="BL175" s="926"/>
      <c r="BM175" s="926"/>
      <c r="BN175" s="926"/>
      <c r="BO175" s="926"/>
      <c r="BP175" s="926"/>
      <c r="BQ175" s="926"/>
      <c r="BR175" s="926"/>
      <c r="BS175" s="926"/>
      <c r="BT175" s="926"/>
      <c r="BU175" s="926"/>
      <c r="BV175" s="926"/>
      <c r="BW175" s="926"/>
      <c r="BX175" s="926"/>
      <c r="BY175" s="926"/>
      <c r="BZ175" s="926"/>
      <c r="CA175" s="926"/>
      <c r="CB175" s="926"/>
      <c r="CC175" s="926"/>
      <c r="CD175" s="926"/>
      <c r="CE175" s="926"/>
      <c r="CF175" s="926"/>
      <c r="CG175" s="926"/>
      <c r="CH175" s="926"/>
      <c r="CI175" s="926"/>
      <c r="CJ175" s="926"/>
      <c r="CK175" s="926"/>
      <c r="CL175" s="926"/>
      <c r="CM175" s="926"/>
      <c r="CN175" s="926"/>
      <c r="CO175" s="926"/>
      <c r="CP175" s="926"/>
      <c r="CQ175" s="926"/>
      <c r="CR175" s="926"/>
      <c r="CS175" s="926"/>
      <c r="CT175" s="926"/>
      <c r="CU175" s="926"/>
      <c r="CV175" s="926"/>
      <c r="CW175" s="926"/>
      <c r="CX175" s="926"/>
      <c r="CY175" s="926"/>
      <c r="CZ175" s="926"/>
      <c r="DA175" s="926"/>
      <c r="DB175" s="926"/>
      <c r="DC175" s="926"/>
      <c r="DD175" s="926"/>
      <c r="DE175" s="926"/>
      <c r="DF175" s="926"/>
      <c r="DG175" s="926"/>
      <c r="DH175" s="926"/>
      <c r="DI175" s="926"/>
      <c r="DJ175" s="926"/>
      <c r="DK175" s="926"/>
      <c r="DL175" s="926"/>
      <c r="DM175" s="926"/>
      <c r="DN175" s="926"/>
      <c r="DO175" s="926"/>
      <c r="DP175" s="926"/>
      <c r="DQ175" s="926"/>
      <c r="DR175" s="926"/>
      <c r="DS175" s="926"/>
      <c r="DT175" s="926"/>
      <c r="DU175" s="926"/>
      <c r="DV175" s="926"/>
      <c r="DW175" s="926"/>
      <c r="DX175" s="926"/>
      <c r="DY175" s="926"/>
      <c r="DZ175" s="926"/>
      <c r="EA175" s="926"/>
      <c r="EB175" s="926"/>
      <c r="EC175" s="926"/>
      <c r="ED175" s="926"/>
      <c r="EE175" s="926"/>
      <c r="EF175" s="926"/>
      <c r="EG175" s="926"/>
      <c r="EH175" s="926"/>
      <c r="EI175" s="926"/>
      <c r="EJ175" s="926"/>
      <c r="EK175" s="926"/>
      <c r="EL175" s="926"/>
      <c r="EM175" s="926"/>
      <c r="EN175" s="926"/>
      <c r="EO175" s="926"/>
      <c r="EP175" s="926"/>
      <c r="EQ175" s="926"/>
      <c r="ER175" s="926"/>
      <c r="ES175" s="926"/>
      <c r="ET175" s="926"/>
      <c r="EU175" s="926"/>
      <c r="EV175" s="926"/>
      <c r="EW175" s="926"/>
      <c r="EX175" s="926"/>
      <c r="EY175" s="926"/>
      <c r="EZ175" s="926"/>
      <c r="FA175" s="926"/>
      <c r="FB175" s="926"/>
      <c r="FC175" s="926"/>
      <c r="FD175" s="926"/>
      <c r="FE175" s="926"/>
      <c r="FF175" s="926"/>
      <c r="FG175" s="926"/>
      <c r="FH175" s="926"/>
      <c r="FI175" s="926"/>
      <c r="FJ175" s="926"/>
      <c r="FK175" s="926"/>
      <c r="FL175" s="926"/>
      <c r="FM175" s="926"/>
      <c r="FN175" s="926"/>
      <c r="FO175" s="926"/>
      <c r="FP175" s="926"/>
      <c r="FQ175" s="926"/>
      <c r="FR175" s="926"/>
      <c r="FS175" s="926"/>
      <c r="FT175" s="926"/>
      <c r="FU175" s="926"/>
      <c r="FV175" s="926"/>
      <c r="FW175" s="926"/>
      <c r="FX175" s="926"/>
      <c r="FY175" s="926"/>
      <c r="FZ175" s="926"/>
      <c r="GA175" s="926"/>
      <c r="GB175" s="926"/>
      <c r="GC175" s="926"/>
      <c r="GD175" s="926"/>
      <c r="GE175" s="926"/>
      <c r="GF175" s="926"/>
      <c r="GG175" s="926"/>
      <c r="GH175" s="926"/>
      <c r="GI175" s="926"/>
      <c r="GJ175" s="926"/>
      <c r="GK175" s="926"/>
      <c r="GL175" s="926"/>
      <c r="GM175" s="926"/>
      <c r="GN175" s="926"/>
      <c r="GO175" s="926"/>
      <c r="GP175" s="926"/>
      <c r="GQ175" s="926"/>
      <c r="GR175" s="926"/>
      <c r="GS175" s="926"/>
      <c r="GT175" s="926"/>
      <c r="GU175" s="926"/>
      <c r="GV175" s="926"/>
      <c r="GW175" s="926"/>
      <c r="GX175" s="926"/>
      <c r="GY175" s="926"/>
      <c r="GZ175" s="926"/>
      <c r="HA175" s="926"/>
      <c r="HB175" s="926"/>
      <c r="HC175" s="926"/>
      <c r="HD175" s="926"/>
      <c r="HE175" s="926"/>
      <c r="HF175" s="926"/>
      <c r="HG175" s="926"/>
      <c r="HH175" s="926"/>
      <c r="HI175" s="926"/>
      <c r="HJ175" s="926"/>
      <c r="HK175" s="926"/>
      <c r="HL175" s="926"/>
      <c r="HM175" s="926"/>
      <c r="HN175" s="926"/>
      <c r="HO175" s="926"/>
      <c r="HP175" s="926"/>
      <c r="HQ175" s="926"/>
      <c r="HR175" s="926"/>
      <c r="HS175" s="926"/>
      <c r="HT175" s="926"/>
      <c r="HU175" s="926"/>
      <c r="HV175" s="926"/>
      <c r="HW175" s="926"/>
      <c r="HX175" s="926"/>
      <c r="HY175" s="926"/>
      <c r="HZ175" s="926"/>
      <c r="IA175" s="926"/>
      <c r="IB175" s="926"/>
      <c r="IC175" s="926"/>
      <c r="ID175" s="926"/>
      <c r="IE175" s="926"/>
      <c r="IF175" s="926"/>
      <c r="IG175" s="926"/>
      <c r="IH175" s="926"/>
      <c r="II175" s="926"/>
      <c r="IJ175" s="926"/>
      <c r="IK175" s="926"/>
      <c r="IL175" s="926"/>
      <c r="IM175" s="926"/>
      <c r="IN175" s="926"/>
      <c r="IO175" s="926"/>
      <c r="IP175" s="926"/>
      <c r="IQ175" s="926"/>
      <c r="IR175" s="926"/>
      <c r="IS175" s="926"/>
      <c r="IT175" s="926"/>
      <c r="IU175" s="926"/>
      <c r="IV175" s="926"/>
    </row>
    <row r="176" spans="1:256" s="1183" customFormat="1" ht="15" customHeight="1">
      <c r="A176" s="1018"/>
      <c r="B176" s="1018"/>
      <c r="C176" s="1018"/>
      <c r="D176" s="1103"/>
      <c r="E176" s="1103"/>
      <c r="F176" s="1103"/>
      <c r="G176" s="1021"/>
      <c r="H176" s="1021"/>
      <c r="I176" s="926"/>
      <c r="J176" s="1022"/>
      <c r="K176" s="926"/>
      <c r="L176" s="926"/>
      <c r="M176" s="1022"/>
      <c r="N176" s="926"/>
      <c r="O176" s="926"/>
      <c r="P176" s="926"/>
      <c r="Q176" s="926"/>
      <c r="R176" s="926"/>
      <c r="S176" s="926"/>
      <c r="T176" s="926"/>
      <c r="U176" s="926"/>
      <c r="V176" s="926"/>
      <c r="W176" s="926"/>
      <c r="X176" s="926"/>
      <c r="Y176" s="926"/>
      <c r="Z176" s="926"/>
      <c r="AA176" s="926"/>
      <c r="AB176" s="926"/>
      <c r="AC176" s="926"/>
      <c r="AD176" s="926"/>
      <c r="AE176" s="926"/>
      <c r="AF176" s="926"/>
      <c r="AG176" s="926"/>
      <c r="AH176" s="926"/>
      <c r="AI176" s="926"/>
      <c r="AJ176" s="926"/>
      <c r="AK176" s="926"/>
      <c r="AL176" s="926"/>
      <c r="AM176" s="926"/>
      <c r="AN176" s="926"/>
      <c r="AO176" s="926"/>
      <c r="AP176" s="926"/>
      <c r="AQ176" s="926"/>
      <c r="AR176" s="926"/>
      <c r="AS176" s="926"/>
      <c r="AT176" s="926"/>
      <c r="AU176" s="926"/>
      <c r="AV176" s="926"/>
      <c r="AW176" s="926"/>
      <c r="AX176" s="926"/>
      <c r="AY176" s="926"/>
      <c r="AZ176" s="926"/>
      <c r="BA176" s="926"/>
      <c r="BB176" s="926"/>
      <c r="BC176" s="926"/>
      <c r="BD176" s="926"/>
      <c r="BE176" s="926"/>
      <c r="BF176" s="926"/>
      <c r="BG176" s="926"/>
      <c r="BH176" s="926"/>
      <c r="BI176" s="926"/>
      <c r="BJ176" s="926"/>
      <c r="BK176" s="926"/>
      <c r="BL176" s="926"/>
      <c r="BM176" s="926"/>
      <c r="BN176" s="926"/>
      <c r="BO176" s="926"/>
      <c r="BP176" s="926"/>
      <c r="BQ176" s="926"/>
      <c r="BR176" s="926"/>
      <c r="BS176" s="926"/>
      <c r="BT176" s="926"/>
      <c r="BU176" s="926"/>
      <c r="BV176" s="926"/>
      <c r="BW176" s="926"/>
      <c r="BX176" s="926"/>
      <c r="BY176" s="926"/>
      <c r="BZ176" s="926"/>
      <c r="CA176" s="926"/>
      <c r="CB176" s="926"/>
      <c r="CC176" s="926"/>
      <c r="CD176" s="926"/>
      <c r="CE176" s="926"/>
      <c r="CF176" s="926"/>
      <c r="CG176" s="926"/>
      <c r="CH176" s="926"/>
      <c r="CI176" s="926"/>
      <c r="CJ176" s="926"/>
      <c r="CK176" s="926"/>
      <c r="CL176" s="926"/>
      <c r="CM176" s="926"/>
      <c r="CN176" s="926"/>
      <c r="CO176" s="926"/>
      <c r="CP176" s="926"/>
      <c r="CQ176" s="926"/>
      <c r="CR176" s="926"/>
      <c r="CS176" s="926"/>
      <c r="CT176" s="926"/>
      <c r="CU176" s="926"/>
      <c r="CV176" s="926"/>
      <c r="CW176" s="926"/>
      <c r="CX176" s="926"/>
      <c r="CY176" s="926"/>
      <c r="CZ176" s="926"/>
      <c r="DA176" s="926"/>
      <c r="DB176" s="926"/>
      <c r="DC176" s="926"/>
      <c r="DD176" s="926"/>
      <c r="DE176" s="926"/>
      <c r="DF176" s="926"/>
      <c r="DG176" s="926"/>
      <c r="DH176" s="926"/>
      <c r="DI176" s="926"/>
      <c r="DJ176" s="926"/>
      <c r="DK176" s="926"/>
      <c r="DL176" s="926"/>
      <c r="DM176" s="926"/>
      <c r="DN176" s="926"/>
      <c r="DO176" s="926"/>
      <c r="DP176" s="926"/>
      <c r="DQ176" s="926"/>
      <c r="DR176" s="926"/>
      <c r="DS176" s="926"/>
      <c r="DT176" s="926"/>
      <c r="DU176" s="926"/>
      <c r="DV176" s="926"/>
      <c r="DW176" s="926"/>
      <c r="DX176" s="926"/>
      <c r="DY176" s="926"/>
      <c r="DZ176" s="926"/>
      <c r="EA176" s="926"/>
      <c r="EB176" s="926"/>
      <c r="EC176" s="926"/>
      <c r="ED176" s="926"/>
      <c r="EE176" s="926"/>
      <c r="EF176" s="926"/>
      <c r="EG176" s="926"/>
      <c r="EH176" s="926"/>
      <c r="EI176" s="926"/>
      <c r="EJ176" s="926"/>
      <c r="EK176" s="926"/>
      <c r="EL176" s="926"/>
      <c r="EM176" s="926"/>
      <c r="EN176" s="926"/>
      <c r="EO176" s="926"/>
      <c r="EP176" s="926"/>
      <c r="EQ176" s="926"/>
      <c r="ER176" s="926"/>
      <c r="ES176" s="926"/>
      <c r="ET176" s="926"/>
      <c r="EU176" s="926"/>
      <c r="EV176" s="926"/>
      <c r="EW176" s="926"/>
      <c r="EX176" s="926"/>
      <c r="EY176" s="926"/>
      <c r="EZ176" s="926"/>
      <c r="FA176" s="926"/>
      <c r="FB176" s="926"/>
      <c r="FC176" s="926"/>
      <c r="FD176" s="926"/>
      <c r="FE176" s="926"/>
      <c r="FF176" s="926"/>
      <c r="FG176" s="926"/>
      <c r="FH176" s="926"/>
      <c r="FI176" s="926"/>
      <c r="FJ176" s="926"/>
      <c r="FK176" s="926"/>
      <c r="FL176" s="926"/>
      <c r="FM176" s="926"/>
      <c r="FN176" s="926"/>
      <c r="FO176" s="926"/>
      <c r="FP176" s="926"/>
      <c r="FQ176" s="926"/>
      <c r="FR176" s="926"/>
      <c r="FS176" s="926"/>
      <c r="FT176" s="926"/>
      <c r="FU176" s="926"/>
      <c r="FV176" s="926"/>
      <c r="FW176" s="926"/>
      <c r="FX176" s="926"/>
      <c r="FY176" s="926"/>
      <c r="FZ176" s="926"/>
      <c r="GA176" s="926"/>
      <c r="GB176" s="926"/>
      <c r="GC176" s="926"/>
      <c r="GD176" s="926"/>
      <c r="GE176" s="926"/>
      <c r="GF176" s="926"/>
      <c r="GG176" s="926"/>
      <c r="GH176" s="926"/>
      <c r="GI176" s="926"/>
      <c r="GJ176" s="926"/>
      <c r="GK176" s="926"/>
      <c r="GL176" s="926"/>
      <c r="GM176" s="926"/>
      <c r="GN176" s="926"/>
      <c r="GO176" s="926"/>
      <c r="GP176" s="926"/>
      <c r="GQ176" s="926"/>
      <c r="GR176" s="926"/>
      <c r="GS176" s="926"/>
      <c r="GT176" s="926"/>
      <c r="GU176" s="926"/>
      <c r="GV176" s="926"/>
      <c r="GW176" s="926"/>
      <c r="GX176" s="926"/>
      <c r="GY176" s="926"/>
      <c r="GZ176" s="926"/>
      <c r="HA176" s="926"/>
      <c r="HB176" s="926"/>
      <c r="HC176" s="926"/>
      <c r="HD176" s="926"/>
      <c r="HE176" s="926"/>
      <c r="HF176" s="926"/>
      <c r="HG176" s="926"/>
      <c r="HH176" s="926"/>
      <c r="HI176" s="926"/>
      <c r="HJ176" s="926"/>
      <c r="HK176" s="926"/>
      <c r="HL176" s="926"/>
      <c r="HM176" s="926"/>
      <c r="HN176" s="926"/>
      <c r="HO176" s="926"/>
      <c r="HP176" s="926"/>
      <c r="HQ176" s="926"/>
      <c r="HR176" s="926"/>
      <c r="HS176" s="926"/>
      <c r="HT176" s="926"/>
      <c r="HU176" s="926"/>
      <c r="HV176" s="926"/>
      <c r="HW176" s="926"/>
      <c r="HX176" s="926"/>
      <c r="HY176" s="926"/>
      <c r="HZ176" s="926"/>
      <c r="IA176" s="926"/>
      <c r="IB176" s="926"/>
      <c r="IC176" s="926"/>
      <c r="ID176" s="926"/>
      <c r="IE176" s="926"/>
      <c r="IF176" s="926"/>
      <c r="IG176" s="926"/>
      <c r="IH176" s="926"/>
      <c r="II176" s="926"/>
      <c r="IJ176" s="926"/>
      <c r="IK176" s="926"/>
      <c r="IL176" s="926"/>
      <c r="IM176" s="926"/>
      <c r="IN176" s="926"/>
      <c r="IO176" s="926"/>
      <c r="IP176" s="926"/>
      <c r="IQ176" s="926"/>
      <c r="IR176" s="926"/>
      <c r="IS176" s="926"/>
      <c r="IT176" s="926"/>
      <c r="IU176" s="926"/>
      <c r="IV176" s="926"/>
    </row>
    <row r="177" spans="1:256" s="1183" customFormat="1" ht="15" customHeight="1">
      <c r="A177" s="1018"/>
      <c r="B177" s="1018"/>
      <c r="C177" s="1018"/>
      <c r="D177" s="1103"/>
      <c r="E177" s="1103"/>
      <c r="F177" s="1103"/>
      <c r="G177" s="1021"/>
      <c r="H177" s="1021"/>
      <c r="I177" s="926"/>
      <c r="J177" s="1022"/>
      <c r="K177" s="926"/>
      <c r="L177" s="926"/>
      <c r="M177" s="1022"/>
      <c r="N177" s="926"/>
      <c r="O177" s="926"/>
      <c r="P177" s="926"/>
      <c r="Q177" s="926"/>
      <c r="R177" s="926"/>
      <c r="S177" s="926"/>
      <c r="T177" s="926"/>
      <c r="U177" s="926"/>
      <c r="V177" s="926"/>
      <c r="W177" s="926"/>
      <c r="X177" s="926"/>
      <c r="Y177" s="926"/>
      <c r="Z177" s="926"/>
      <c r="AA177" s="926"/>
      <c r="AB177" s="926"/>
      <c r="AC177" s="926"/>
      <c r="AD177" s="926"/>
      <c r="AE177" s="926"/>
      <c r="AF177" s="926"/>
      <c r="AG177" s="926"/>
      <c r="AH177" s="926"/>
      <c r="AI177" s="926"/>
      <c r="AJ177" s="926"/>
      <c r="AK177" s="926"/>
      <c r="AL177" s="926"/>
      <c r="AM177" s="926"/>
      <c r="AN177" s="926"/>
      <c r="AO177" s="926"/>
      <c r="AP177" s="926"/>
      <c r="AQ177" s="926"/>
      <c r="AR177" s="926"/>
      <c r="AS177" s="926"/>
      <c r="AT177" s="926"/>
      <c r="AU177" s="926"/>
      <c r="AV177" s="926"/>
      <c r="AW177" s="926"/>
      <c r="AX177" s="926"/>
      <c r="AY177" s="926"/>
      <c r="AZ177" s="926"/>
      <c r="BA177" s="926"/>
      <c r="BB177" s="926"/>
      <c r="BC177" s="926"/>
      <c r="BD177" s="926"/>
      <c r="BE177" s="926"/>
      <c r="BF177" s="926"/>
      <c r="BG177" s="926"/>
      <c r="BH177" s="926"/>
      <c r="BI177" s="926"/>
      <c r="BJ177" s="926"/>
      <c r="BK177" s="926"/>
      <c r="BL177" s="926"/>
      <c r="BM177" s="926"/>
      <c r="BN177" s="926"/>
      <c r="BO177" s="926"/>
      <c r="BP177" s="926"/>
      <c r="BQ177" s="926"/>
      <c r="BR177" s="926"/>
      <c r="BS177" s="926"/>
      <c r="BT177" s="926"/>
      <c r="BU177" s="926"/>
      <c r="BV177" s="926"/>
      <c r="BW177" s="926"/>
      <c r="BX177" s="926"/>
      <c r="BY177" s="926"/>
      <c r="BZ177" s="926"/>
      <c r="CA177" s="926"/>
      <c r="CB177" s="926"/>
      <c r="CC177" s="926"/>
      <c r="CD177" s="926"/>
      <c r="CE177" s="926"/>
      <c r="CF177" s="926"/>
      <c r="CG177" s="926"/>
      <c r="CH177" s="926"/>
      <c r="CI177" s="926"/>
      <c r="CJ177" s="926"/>
      <c r="CK177" s="926"/>
      <c r="CL177" s="926"/>
      <c r="CM177" s="926"/>
      <c r="CN177" s="926"/>
      <c r="CO177" s="926"/>
      <c r="CP177" s="926"/>
      <c r="CQ177" s="926"/>
      <c r="CR177" s="926"/>
      <c r="CS177" s="926"/>
      <c r="CT177" s="926"/>
      <c r="CU177" s="926"/>
      <c r="CV177" s="926"/>
      <c r="CW177" s="926"/>
      <c r="CX177" s="926"/>
      <c r="CY177" s="926"/>
      <c r="CZ177" s="926"/>
      <c r="DA177" s="926"/>
      <c r="DB177" s="926"/>
      <c r="DC177" s="926"/>
      <c r="DD177" s="926"/>
      <c r="DE177" s="926"/>
      <c r="DF177" s="926"/>
      <c r="DG177" s="926"/>
      <c r="DH177" s="926"/>
      <c r="DI177" s="926"/>
      <c r="DJ177" s="926"/>
      <c r="DK177" s="926"/>
      <c r="DL177" s="926"/>
      <c r="DM177" s="926"/>
      <c r="DN177" s="926"/>
      <c r="DO177" s="926"/>
      <c r="DP177" s="926"/>
      <c r="DQ177" s="926"/>
      <c r="DR177" s="926"/>
      <c r="DS177" s="926"/>
      <c r="DT177" s="926"/>
      <c r="DU177" s="926"/>
      <c r="DV177" s="926"/>
      <c r="DW177" s="926"/>
      <c r="DX177" s="926"/>
      <c r="DY177" s="926"/>
      <c r="DZ177" s="926"/>
      <c r="EA177" s="926"/>
      <c r="EB177" s="926"/>
      <c r="EC177" s="926"/>
      <c r="ED177" s="926"/>
      <c r="EE177" s="926"/>
      <c r="EF177" s="926"/>
      <c r="EG177" s="926"/>
      <c r="EH177" s="926"/>
      <c r="EI177" s="926"/>
      <c r="EJ177" s="926"/>
      <c r="EK177" s="926"/>
      <c r="EL177" s="926"/>
      <c r="EM177" s="926"/>
      <c r="EN177" s="926"/>
      <c r="EO177" s="926"/>
      <c r="EP177" s="926"/>
      <c r="EQ177" s="926"/>
      <c r="ER177" s="926"/>
      <c r="ES177" s="926"/>
      <c r="ET177" s="926"/>
      <c r="EU177" s="926"/>
      <c r="EV177" s="926"/>
      <c r="EW177" s="926"/>
      <c r="EX177" s="926"/>
      <c r="EY177" s="926"/>
      <c r="EZ177" s="926"/>
      <c r="FA177" s="926"/>
      <c r="FB177" s="926"/>
      <c r="FC177" s="926"/>
      <c r="FD177" s="926"/>
      <c r="FE177" s="926"/>
      <c r="FF177" s="926"/>
      <c r="FG177" s="926"/>
      <c r="FH177" s="926"/>
      <c r="FI177" s="926"/>
      <c r="FJ177" s="926"/>
      <c r="FK177" s="926"/>
      <c r="FL177" s="926"/>
      <c r="FM177" s="926"/>
      <c r="FN177" s="926"/>
      <c r="FO177" s="926"/>
      <c r="FP177" s="926"/>
      <c r="FQ177" s="926"/>
      <c r="FR177" s="926"/>
      <c r="FS177" s="926"/>
      <c r="FT177" s="926"/>
      <c r="FU177" s="926"/>
      <c r="FV177" s="926"/>
      <c r="FW177" s="926"/>
      <c r="FX177" s="926"/>
      <c r="FY177" s="926"/>
      <c r="FZ177" s="926"/>
      <c r="GA177" s="926"/>
      <c r="GB177" s="926"/>
      <c r="GC177" s="926"/>
      <c r="GD177" s="926"/>
      <c r="GE177" s="926"/>
      <c r="GF177" s="926"/>
      <c r="GG177" s="926"/>
      <c r="GH177" s="926"/>
      <c r="GI177" s="926"/>
      <c r="GJ177" s="926"/>
      <c r="GK177" s="926"/>
      <c r="GL177" s="926"/>
      <c r="GM177" s="926"/>
      <c r="GN177" s="926"/>
      <c r="GO177" s="926"/>
      <c r="GP177" s="926"/>
      <c r="GQ177" s="926"/>
      <c r="GR177" s="926"/>
      <c r="GS177" s="926"/>
      <c r="GT177" s="926"/>
      <c r="GU177" s="926"/>
      <c r="GV177" s="926"/>
      <c r="GW177" s="926"/>
      <c r="GX177" s="926"/>
      <c r="GY177" s="926"/>
      <c r="GZ177" s="926"/>
      <c r="HA177" s="926"/>
      <c r="HB177" s="926"/>
      <c r="HC177" s="926"/>
      <c r="HD177" s="926"/>
      <c r="HE177" s="926"/>
      <c r="HF177" s="926"/>
      <c r="HG177" s="926"/>
      <c r="HH177" s="926"/>
      <c r="HI177" s="926"/>
      <c r="HJ177" s="926"/>
      <c r="HK177" s="926"/>
      <c r="HL177" s="926"/>
      <c r="HM177" s="926"/>
      <c r="HN177" s="926"/>
      <c r="HO177" s="926"/>
      <c r="HP177" s="926"/>
      <c r="HQ177" s="926"/>
      <c r="HR177" s="926"/>
      <c r="HS177" s="926"/>
      <c r="HT177" s="926"/>
      <c r="HU177" s="926"/>
      <c r="HV177" s="926"/>
      <c r="HW177" s="926"/>
      <c r="HX177" s="926"/>
      <c r="HY177" s="926"/>
      <c r="HZ177" s="926"/>
      <c r="IA177" s="926"/>
      <c r="IB177" s="926"/>
      <c r="IC177" s="926"/>
      <c r="ID177" s="926"/>
      <c r="IE177" s="926"/>
      <c r="IF177" s="926"/>
      <c r="IG177" s="926"/>
      <c r="IH177" s="926"/>
      <c r="II177" s="926"/>
      <c r="IJ177" s="926"/>
      <c r="IK177" s="926"/>
      <c r="IL177" s="926"/>
      <c r="IM177" s="926"/>
      <c r="IN177" s="926"/>
      <c r="IO177" s="926"/>
      <c r="IP177" s="926"/>
      <c r="IQ177" s="926"/>
      <c r="IR177" s="926"/>
      <c r="IS177" s="926"/>
      <c r="IT177" s="926"/>
      <c r="IU177" s="926"/>
      <c r="IV177" s="926"/>
    </row>
    <row r="178" spans="1:256" s="1183" customFormat="1" ht="15" customHeight="1">
      <c r="A178" s="1018"/>
      <c r="B178" s="1018"/>
      <c r="C178" s="1018"/>
      <c r="D178" s="1103"/>
      <c r="E178" s="1103"/>
      <c r="F178" s="1103"/>
      <c r="G178" s="1021"/>
      <c r="H178" s="1021"/>
      <c r="I178" s="926"/>
      <c r="J178" s="1022"/>
      <c r="K178" s="926"/>
      <c r="L178" s="926"/>
      <c r="M178" s="1022"/>
      <c r="N178" s="926"/>
      <c r="O178" s="926"/>
      <c r="P178" s="926"/>
      <c r="Q178" s="926"/>
      <c r="R178" s="926"/>
      <c r="S178" s="926"/>
      <c r="T178" s="926"/>
      <c r="U178" s="926"/>
      <c r="V178" s="926"/>
      <c r="W178" s="926"/>
      <c r="X178" s="926"/>
      <c r="Y178" s="926"/>
      <c r="Z178" s="926"/>
      <c r="AA178" s="926"/>
      <c r="AB178" s="926"/>
      <c r="AC178" s="926"/>
      <c r="AD178" s="926"/>
      <c r="AE178" s="926"/>
      <c r="AF178" s="926"/>
      <c r="AG178" s="926"/>
      <c r="AH178" s="926"/>
      <c r="AI178" s="926"/>
      <c r="AJ178" s="926"/>
      <c r="AK178" s="926"/>
      <c r="AL178" s="926"/>
      <c r="AM178" s="926"/>
      <c r="AN178" s="926"/>
      <c r="AO178" s="926"/>
      <c r="AP178" s="926"/>
      <c r="AQ178" s="926"/>
      <c r="AR178" s="926"/>
      <c r="AS178" s="926"/>
      <c r="AT178" s="926"/>
      <c r="AU178" s="926"/>
      <c r="AV178" s="926"/>
      <c r="AW178" s="926"/>
      <c r="AX178" s="926"/>
      <c r="AY178" s="926"/>
      <c r="AZ178" s="926"/>
      <c r="BA178" s="926"/>
      <c r="BB178" s="926"/>
      <c r="BC178" s="926"/>
      <c r="BD178" s="926"/>
      <c r="BE178" s="926"/>
      <c r="BF178" s="926"/>
      <c r="BG178" s="926"/>
      <c r="BH178" s="926"/>
      <c r="BI178" s="926"/>
      <c r="BJ178" s="926"/>
      <c r="BK178" s="926"/>
      <c r="BL178" s="926"/>
      <c r="BM178" s="926"/>
      <c r="BN178" s="926"/>
      <c r="BO178" s="926"/>
      <c r="BP178" s="926"/>
      <c r="BQ178" s="926"/>
      <c r="BR178" s="926"/>
      <c r="BS178" s="926"/>
      <c r="BT178" s="926"/>
      <c r="BU178" s="926"/>
      <c r="BV178" s="926"/>
      <c r="BW178" s="926"/>
      <c r="BX178" s="926"/>
      <c r="BY178" s="926"/>
      <c r="BZ178" s="926"/>
      <c r="CA178" s="926"/>
      <c r="CB178" s="926"/>
      <c r="CC178" s="926"/>
      <c r="CD178" s="926"/>
      <c r="CE178" s="926"/>
      <c r="CF178" s="926"/>
      <c r="CG178" s="926"/>
      <c r="CH178" s="926"/>
      <c r="CI178" s="926"/>
      <c r="CJ178" s="926"/>
      <c r="CK178" s="926"/>
      <c r="CL178" s="926"/>
      <c r="CM178" s="926"/>
      <c r="CN178" s="926"/>
      <c r="CO178" s="926"/>
      <c r="CP178" s="926"/>
      <c r="CQ178" s="926"/>
      <c r="CR178" s="926"/>
      <c r="CS178" s="926"/>
      <c r="CT178" s="926"/>
      <c r="CU178" s="926"/>
      <c r="CV178" s="926"/>
      <c r="CW178" s="926"/>
      <c r="CX178" s="926"/>
      <c r="CY178" s="926"/>
      <c r="CZ178" s="926"/>
      <c r="DA178" s="926"/>
      <c r="DB178" s="926"/>
      <c r="DC178" s="926"/>
      <c r="DD178" s="926"/>
      <c r="DE178" s="926"/>
      <c r="DF178" s="926"/>
      <c r="DG178" s="926"/>
      <c r="DH178" s="926"/>
      <c r="DI178" s="926"/>
      <c r="DJ178" s="926"/>
      <c r="DK178" s="926"/>
      <c r="DL178" s="926"/>
      <c r="DM178" s="926"/>
      <c r="DN178" s="926"/>
      <c r="DO178" s="926"/>
      <c r="DP178" s="926"/>
      <c r="DQ178" s="926"/>
      <c r="DR178" s="926"/>
      <c r="DS178" s="926"/>
      <c r="DT178" s="926"/>
      <c r="DU178" s="926"/>
      <c r="DV178" s="926"/>
      <c r="DW178" s="926"/>
      <c r="DX178" s="926"/>
      <c r="DY178" s="926"/>
      <c r="DZ178" s="926"/>
      <c r="EA178" s="926"/>
      <c r="EB178" s="926"/>
      <c r="EC178" s="926"/>
      <c r="ED178" s="926"/>
      <c r="EE178" s="926"/>
      <c r="EF178" s="926"/>
      <c r="EG178" s="926"/>
      <c r="EH178" s="926"/>
      <c r="EI178" s="926"/>
      <c r="EJ178" s="926"/>
      <c r="EK178" s="926"/>
      <c r="EL178" s="926"/>
      <c r="EM178" s="926"/>
      <c r="EN178" s="926"/>
      <c r="EO178" s="926"/>
      <c r="EP178" s="926"/>
      <c r="EQ178" s="926"/>
      <c r="ER178" s="926"/>
      <c r="ES178" s="926"/>
      <c r="ET178" s="926"/>
      <c r="EU178" s="926"/>
      <c r="EV178" s="926"/>
      <c r="EW178" s="926"/>
      <c r="EX178" s="926"/>
      <c r="EY178" s="926"/>
      <c r="EZ178" s="926"/>
      <c r="FA178" s="926"/>
      <c r="FB178" s="926"/>
      <c r="FC178" s="926"/>
      <c r="FD178" s="926"/>
      <c r="FE178" s="926"/>
      <c r="FF178" s="926"/>
      <c r="FG178" s="926"/>
      <c r="FH178" s="926"/>
      <c r="FI178" s="926"/>
      <c r="FJ178" s="926"/>
      <c r="FK178" s="926"/>
      <c r="FL178" s="926"/>
      <c r="FM178" s="926"/>
      <c r="FN178" s="926"/>
      <c r="FO178" s="926"/>
      <c r="FP178" s="926"/>
      <c r="FQ178" s="926"/>
      <c r="FR178" s="926"/>
      <c r="FS178" s="926"/>
      <c r="FT178" s="926"/>
      <c r="FU178" s="926"/>
      <c r="FV178" s="926"/>
      <c r="FW178" s="926"/>
      <c r="FX178" s="926"/>
      <c r="FY178" s="926"/>
      <c r="FZ178" s="926"/>
      <c r="GA178" s="926"/>
      <c r="GB178" s="926"/>
      <c r="GC178" s="926"/>
      <c r="GD178" s="926"/>
      <c r="GE178" s="926"/>
      <c r="GF178" s="926"/>
      <c r="GG178" s="926"/>
      <c r="GH178" s="926"/>
      <c r="GI178" s="926"/>
      <c r="GJ178" s="926"/>
      <c r="GK178" s="926"/>
      <c r="GL178" s="926"/>
      <c r="GM178" s="926"/>
      <c r="GN178" s="926"/>
      <c r="GO178" s="926"/>
      <c r="GP178" s="926"/>
      <c r="GQ178" s="926"/>
      <c r="GR178" s="926"/>
      <c r="GS178" s="926"/>
      <c r="GT178" s="926"/>
      <c r="GU178" s="926"/>
      <c r="GV178" s="926"/>
      <c r="GW178" s="926"/>
      <c r="GX178" s="926"/>
      <c r="GY178" s="926"/>
      <c r="GZ178" s="926"/>
      <c r="HA178" s="926"/>
      <c r="HB178" s="926"/>
      <c r="HC178" s="926"/>
      <c r="HD178" s="926"/>
      <c r="HE178" s="926"/>
      <c r="HF178" s="926"/>
      <c r="HG178" s="926"/>
      <c r="HH178" s="926"/>
      <c r="HI178" s="926"/>
      <c r="HJ178" s="926"/>
      <c r="HK178" s="926"/>
      <c r="HL178" s="926"/>
      <c r="HM178" s="926"/>
      <c r="HN178" s="926"/>
      <c r="HO178" s="926"/>
      <c r="HP178" s="926"/>
      <c r="HQ178" s="926"/>
      <c r="HR178" s="926"/>
      <c r="HS178" s="926"/>
      <c r="HT178" s="926"/>
      <c r="HU178" s="926"/>
      <c r="HV178" s="926"/>
      <c r="HW178" s="926"/>
      <c r="HX178" s="926"/>
      <c r="HY178" s="926"/>
      <c r="HZ178" s="926"/>
      <c r="IA178" s="926"/>
      <c r="IB178" s="926"/>
      <c r="IC178" s="926"/>
      <c r="ID178" s="926"/>
      <c r="IE178" s="926"/>
      <c r="IF178" s="926"/>
      <c r="IG178" s="926"/>
      <c r="IH178" s="926"/>
      <c r="II178" s="926"/>
      <c r="IJ178" s="926"/>
      <c r="IK178" s="926"/>
      <c r="IL178" s="926"/>
      <c r="IM178" s="926"/>
      <c r="IN178" s="926"/>
      <c r="IO178" s="926"/>
      <c r="IP178" s="926"/>
      <c r="IQ178" s="926"/>
      <c r="IR178" s="926"/>
      <c r="IS178" s="926"/>
      <c r="IT178" s="926"/>
      <c r="IU178" s="926"/>
      <c r="IV178" s="926"/>
    </row>
    <row r="179" spans="1:256" s="1183" customFormat="1" ht="15" customHeight="1">
      <c r="A179" s="1018"/>
      <c r="B179" s="1018"/>
      <c r="C179" s="1018"/>
      <c r="D179" s="1103"/>
      <c r="E179" s="1103"/>
      <c r="F179" s="1103"/>
      <c r="G179" s="1021"/>
      <c r="H179" s="1021"/>
      <c r="I179" s="926"/>
      <c r="J179" s="1022"/>
      <c r="K179" s="926"/>
      <c r="L179" s="926"/>
      <c r="M179" s="1022"/>
      <c r="N179" s="926"/>
      <c r="O179" s="926"/>
      <c r="P179" s="926"/>
      <c r="Q179" s="926"/>
      <c r="R179" s="926"/>
      <c r="S179" s="926"/>
      <c r="T179" s="926"/>
      <c r="U179" s="926"/>
      <c r="V179" s="926"/>
      <c r="W179" s="926"/>
      <c r="X179" s="926"/>
      <c r="Y179" s="926"/>
      <c r="Z179" s="926"/>
      <c r="AA179" s="926"/>
      <c r="AB179" s="926"/>
      <c r="AC179" s="926"/>
      <c r="AD179" s="926"/>
      <c r="AE179" s="926"/>
      <c r="AF179" s="926"/>
      <c r="AG179" s="926"/>
      <c r="AH179" s="926"/>
      <c r="AI179" s="926"/>
      <c r="AJ179" s="926"/>
      <c r="AK179" s="926"/>
      <c r="AL179" s="926"/>
      <c r="AM179" s="926"/>
      <c r="AN179" s="926"/>
      <c r="AO179" s="926"/>
      <c r="AP179" s="926"/>
      <c r="AQ179" s="926"/>
      <c r="AR179" s="926"/>
      <c r="AS179" s="926"/>
      <c r="AT179" s="926"/>
      <c r="AU179" s="926"/>
      <c r="AV179" s="926"/>
      <c r="AW179" s="926"/>
      <c r="AX179" s="926"/>
      <c r="AY179" s="926"/>
      <c r="AZ179" s="926"/>
      <c r="BA179" s="926"/>
      <c r="BB179" s="926"/>
      <c r="BC179" s="926"/>
      <c r="BD179" s="926"/>
      <c r="BE179" s="926"/>
      <c r="BF179" s="926"/>
      <c r="BG179" s="926"/>
      <c r="BH179" s="926"/>
      <c r="BI179" s="926"/>
      <c r="BJ179" s="926"/>
      <c r="BK179" s="926"/>
      <c r="BL179" s="926"/>
      <c r="BM179" s="926"/>
      <c r="BN179" s="926"/>
      <c r="BO179" s="926"/>
      <c r="BP179" s="926"/>
      <c r="BQ179" s="926"/>
      <c r="BR179" s="926"/>
      <c r="BS179" s="926"/>
      <c r="BT179" s="926"/>
      <c r="BU179" s="926"/>
      <c r="BV179" s="926"/>
      <c r="BW179" s="926"/>
      <c r="BX179" s="926"/>
      <c r="BY179" s="926"/>
      <c r="BZ179" s="926"/>
      <c r="CA179" s="926"/>
      <c r="CB179" s="926"/>
      <c r="CC179" s="926"/>
      <c r="CD179" s="926"/>
      <c r="CE179" s="926"/>
      <c r="CF179" s="926"/>
      <c r="CG179" s="926"/>
      <c r="CH179" s="926"/>
      <c r="CI179" s="926"/>
      <c r="CJ179" s="926"/>
      <c r="CK179" s="926"/>
      <c r="CL179" s="926"/>
      <c r="CM179" s="926"/>
      <c r="CN179" s="926"/>
      <c r="CO179" s="926"/>
      <c r="CP179" s="926"/>
      <c r="CQ179" s="926"/>
      <c r="CR179" s="926"/>
      <c r="CS179" s="926"/>
      <c r="CT179" s="926"/>
      <c r="CU179" s="926"/>
      <c r="CV179" s="926"/>
      <c r="CW179" s="926"/>
      <c r="CX179" s="926"/>
      <c r="CY179" s="926"/>
      <c r="CZ179" s="926"/>
      <c r="DA179" s="926"/>
      <c r="DB179" s="926"/>
      <c r="DC179" s="926"/>
      <c r="DD179" s="926"/>
      <c r="DE179" s="926"/>
      <c r="DF179" s="926"/>
      <c r="DG179" s="926"/>
      <c r="DH179" s="926"/>
      <c r="DI179" s="926"/>
      <c r="DJ179" s="926"/>
      <c r="DK179" s="926"/>
      <c r="DL179" s="926"/>
      <c r="DM179" s="926"/>
      <c r="DN179" s="926"/>
      <c r="DO179" s="926"/>
      <c r="DP179" s="926"/>
      <c r="DQ179" s="926"/>
      <c r="DR179" s="926"/>
      <c r="DS179" s="926"/>
      <c r="DT179" s="926"/>
      <c r="DU179" s="926"/>
      <c r="DV179" s="926"/>
      <c r="DW179" s="926"/>
      <c r="DX179" s="926"/>
      <c r="DY179" s="926"/>
      <c r="DZ179" s="926"/>
      <c r="EA179" s="926"/>
      <c r="EB179" s="926"/>
      <c r="EC179" s="926"/>
      <c r="ED179" s="926"/>
      <c r="EE179" s="926"/>
      <c r="EF179" s="926"/>
      <c r="EG179" s="926"/>
      <c r="EH179" s="926"/>
      <c r="EI179" s="926"/>
      <c r="EJ179" s="926"/>
      <c r="EK179" s="926"/>
      <c r="EL179" s="926"/>
      <c r="EM179" s="926"/>
      <c r="EN179" s="926"/>
      <c r="EO179" s="926"/>
      <c r="EP179" s="926"/>
      <c r="EQ179" s="926"/>
      <c r="ER179" s="926"/>
      <c r="ES179" s="926"/>
      <c r="ET179" s="926"/>
      <c r="EU179" s="926"/>
      <c r="EV179" s="926"/>
      <c r="EW179" s="926"/>
      <c r="EX179" s="926"/>
      <c r="EY179" s="926"/>
      <c r="EZ179" s="926"/>
      <c r="FA179" s="926"/>
      <c r="FB179" s="926"/>
      <c r="FC179" s="926"/>
      <c r="FD179" s="926"/>
      <c r="FE179" s="926"/>
      <c r="FF179" s="926"/>
      <c r="FG179" s="926"/>
      <c r="FH179" s="926"/>
      <c r="FI179" s="926"/>
      <c r="FJ179" s="926"/>
      <c r="FK179" s="926"/>
      <c r="FL179" s="926"/>
      <c r="FM179" s="926"/>
      <c r="FN179" s="926"/>
      <c r="FO179" s="926"/>
      <c r="FP179" s="926"/>
      <c r="FQ179" s="926"/>
      <c r="FR179" s="926"/>
      <c r="FS179" s="926"/>
      <c r="FT179" s="926"/>
      <c r="FU179" s="926"/>
      <c r="FV179" s="926"/>
      <c r="FW179" s="926"/>
      <c r="FX179" s="926"/>
      <c r="FY179" s="926"/>
      <c r="FZ179" s="926"/>
      <c r="GA179" s="926"/>
      <c r="GB179" s="926"/>
      <c r="GC179" s="926"/>
      <c r="GD179" s="926"/>
      <c r="GE179" s="926"/>
      <c r="GF179" s="926"/>
      <c r="GG179" s="926"/>
      <c r="GH179" s="926"/>
      <c r="GI179" s="926"/>
      <c r="GJ179" s="926"/>
      <c r="GK179" s="926"/>
      <c r="GL179" s="926"/>
      <c r="GM179" s="926"/>
      <c r="GN179" s="926"/>
      <c r="GO179" s="926"/>
      <c r="GP179" s="926"/>
      <c r="GQ179" s="926"/>
      <c r="GR179" s="926"/>
      <c r="GS179" s="926"/>
      <c r="GT179" s="926"/>
      <c r="GU179" s="926"/>
      <c r="GV179" s="926"/>
      <c r="GW179" s="926"/>
      <c r="GX179" s="926"/>
      <c r="GY179" s="926"/>
      <c r="GZ179" s="926"/>
      <c r="HA179" s="926"/>
      <c r="HB179" s="926"/>
      <c r="HC179" s="926"/>
      <c r="HD179" s="926"/>
      <c r="HE179" s="926"/>
      <c r="HF179" s="926"/>
      <c r="HG179" s="926"/>
      <c r="HH179" s="926"/>
      <c r="HI179" s="926"/>
      <c r="HJ179" s="926"/>
      <c r="HK179" s="926"/>
      <c r="HL179" s="926"/>
      <c r="HM179" s="926"/>
      <c r="HN179" s="926"/>
      <c r="HO179" s="926"/>
      <c r="HP179" s="926"/>
      <c r="HQ179" s="926"/>
      <c r="HR179" s="926"/>
      <c r="HS179" s="926"/>
      <c r="HT179" s="926"/>
      <c r="HU179" s="926"/>
      <c r="HV179" s="926"/>
      <c r="HW179" s="926"/>
      <c r="HX179" s="926"/>
      <c r="HY179" s="926"/>
      <c r="HZ179" s="926"/>
      <c r="IA179" s="926"/>
      <c r="IB179" s="926"/>
      <c r="IC179" s="926"/>
      <c r="ID179" s="926"/>
      <c r="IE179" s="926"/>
      <c r="IF179" s="926"/>
      <c r="IG179" s="926"/>
      <c r="IH179" s="926"/>
      <c r="II179" s="926"/>
      <c r="IJ179" s="926"/>
      <c r="IK179" s="926"/>
      <c r="IL179" s="926"/>
      <c r="IM179" s="926"/>
      <c r="IN179" s="926"/>
      <c r="IO179" s="926"/>
      <c r="IP179" s="926"/>
      <c r="IQ179" s="926"/>
      <c r="IR179" s="926"/>
      <c r="IS179" s="926"/>
      <c r="IT179" s="926"/>
      <c r="IU179" s="926"/>
      <c r="IV179" s="926"/>
    </row>
    <row r="180" spans="1:256" s="1183" customFormat="1" ht="15" customHeight="1">
      <c r="A180" s="1018"/>
      <c r="B180" s="1018"/>
      <c r="C180" s="1018"/>
      <c r="D180" s="1103"/>
      <c r="E180" s="1103"/>
      <c r="F180" s="1103"/>
      <c r="G180" s="1021"/>
      <c r="H180" s="1021"/>
      <c r="I180" s="926"/>
      <c r="J180" s="1022"/>
      <c r="K180" s="926"/>
      <c r="L180" s="926"/>
      <c r="M180" s="1022"/>
      <c r="N180" s="926"/>
      <c r="O180" s="926"/>
      <c r="P180" s="926"/>
      <c r="Q180" s="926"/>
      <c r="R180" s="926"/>
      <c r="S180" s="926"/>
      <c r="T180" s="926"/>
      <c r="U180" s="926"/>
      <c r="V180" s="926"/>
      <c r="W180" s="926"/>
      <c r="X180" s="926"/>
      <c r="Y180" s="926"/>
      <c r="Z180" s="926"/>
      <c r="AA180" s="926"/>
      <c r="AB180" s="926"/>
      <c r="AC180" s="926"/>
      <c r="AD180" s="926"/>
      <c r="AE180" s="926"/>
      <c r="AF180" s="926"/>
      <c r="AG180" s="926"/>
      <c r="AH180" s="926"/>
      <c r="AI180" s="926"/>
      <c r="AJ180" s="926"/>
      <c r="AK180" s="926"/>
      <c r="AL180" s="926"/>
      <c r="AM180" s="926"/>
      <c r="AN180" s="926"/>
      <c r="AO180" s="926"/>
      <c r="AP180" s="926"/>
      <c r="AQ180" s="926"/>
      <c r="AR180" s="926"/>
      <c r="AS180" s="926"/>
      <c r="AT180" s="926"/>
      <c r="AU180" s="926"/>
      <c r="AV180" s="926"/>
      <c r="AW180" s="926"/>
      <c r="AX180" s="926"/>
      <c r="AY180" s="926"/>
      <c r="AZ180" s="926"/>
      <c r="BA180" s="926"/>
      <c r="BB180" s="926"/>
      <c r="BC180" s="926"/>
      <c r="BD180" s="926"/>
      <c r="BE180" s="926"/>
      <c r="BF180" s="926"/>
      <c r="BG180" s="926"/>
      <c r="BH180" s="926"/>
      <c r="BI180" s="926"/>
      <c r="BJ180" s="926"/>
      <c r="BK180" s="926"/>
      <c r="BL180" s="926"/>
      <c r="BM180" s="926"/>
      <c r="BN180" s="926"/>
      <c r="BO180" s="926"/>
      <c r="BP180" s="926"/>
      <c r="BQ180" s="926"/>
      <c r="BR180" s="926"/>
      <c r="BS180" s="926"/>
      <c r="BT180" s="926"/>
      <c r="BU180" s="926"/>
      <c r="BV180" s="926"/>
      <c r="BW180" s="926"/>
      <c r="BX180" s="926"/>
      <c r="BY180" s="926"/>
      <c r="BZ180" s="926"/>
      <c r="CA180" s="926"/>
      <c r="CB180" s="926"/>
      <c r="CC180" s="926"/>
      <c r="CD180" s="926"/>
      <c r="CE180" s="926"/>
      <c r="CF180" s="926"/>
      <c r="CG180" s="926"/>
      <c r="CH180" s="926"/>
      <c r="CI180" s="926"/>
      <c r="CJ180" s="926"/>
      <c r="CK180" s="926"/>
      <c r="CL180" s="926"/>
      <c r="CM180" s="926"/>
      <c r="CN180" s="926"/>
      <c r="CO180" s="926"/>
      <c r="CP180" s="926"/>
      <c r="CQ180" s="926"/>
      <c r="CR180" s="926"/>
      <c r="CS180" s="926"/>
      <c r="CT180" s="926"/>
      <c r="CU180" s="926"/>
      <c r="CV180" s="926"/>
      <c r="CW180" s="926"/>
      <c r="CX180" s="926"/>
      <c r="CY180" s="926"/>
      <c r="CZ180" s="926"/>
      <c r="DA180" s="926"/>
      <c r="DB180" s="926"/>
      <c r="DC180" s="926"/>
      <c r="DD180" s="926"/>
      <c r="DE180" s="926"/>
      <c r="DF180" s="926"/>
      <c r="DG180" s="926"/>
      <c r="DH180" s="926"/>
      <c r="DI180" s="926"/>
      <c r="DJ180" s="926"/>
      <c r="DK180" s="926"/>
      <c r="DL180" s="926"/>
      <c r="DM180" s="926"/>
      <c r="DN180" s="926"/>
      <c r="DO180" s="926"/>
      <c r="DP180" s="926"/>
      <c r="DQ180" s="926"/>
      <c r="DR180" s="926"/>
      <c r="DS180" s="926"/>
      <c r="DT180" s="926"/>
      <c r="DU180" s="926"/>
      <c r="DV180" s="926"/>
      <c r="DW180" s="926"/>
      <c r="DX180" s="926"/>
      <c r="DY180" s="926"/>
      <c r="DZ180" s="926"/>
      <c r="EA180" s="926"/>
      <c r="EB180" s="926"/>
      <c r="EC180" s="926"/>
      <c r="ED180" s="926"/>
      <c r="EE180" s="926"/>
      <c r="EF180" s="926"/>
      <c r="EG180" s="926"/>
      <c r="EH180" s="926"/>
      <c r="EI180" s="926"/>
      <c r="EJ180" s="926"/>
      <c r="EK180" s="926"/>
      <c r="EL180" s="926"/>
      <c r="EM180" s="926"/>
      <c r="EN180" s="926"/>
      <c r="EO180" s="926"/>
      <c r="EP180" s="926"/>
      <c r="EQ180" s="926"/>
      <c r="ER180" s="926"/>
      <c r="ES180" s="926"/>
      <c r="ET180" s="926"/>
      <c r="EU180" s="926"/>
      <c r="EV180" s="926"/>
      <c r="EW180" s="926"/>
      <c r="EX180" s="926"/>
      <c r="EY180" s="926"/>
      <c r="EZ180" s="926"/>
      <c r="FA180" s="926"/>
      <c r="FB180" s="926"/>
      <c r="FC180" s="926"/>
      <c r="FD180" s="926"/>
      <c r="FE180" s="926"/>
      <c r="FF180" s="926"/>
      <c r="FG180" s="926"/>
      <c r="FH180" s="926"/>
      <c r="FI180" s="926"/>
      <c r="FJ180" s="926"/>
      <c r="FK180" s="926"/>
      <c r="FL180" s="926"/>
      <c r="FM180" s="926"/>
      <c r="FN180" s="926"/>
      <c r="FO180" s="926"/>
      <c r="FP180" s="926"/>
      <c r="FQ180" s="926"/>
      <c r="FR180" s="926"/>
      <c r="FS180" s="926"/>
      <c r="FT180" s="926"/>
      <c r="FU180" s="926"/>
      <c r="FV180" s="926"/>
      <c r="FW180" s="926"/>
      <c r="FX180" s="926"/>
      <c r="FY180" s="926"/>
      <c r="FZ180" s="926"/>
      <c r="GA180" s="926"/>
      <c r="GB180" s="926"/>
      <c r="GC180" s="926"/>
      <c r="GD180" s="926"/>
      <c r="GE180" s="926"/>
      <c r="GF180" s="926"/>
      <c r="GG180" s="926"/>
      <c r="GH180" s="926"/>
      <c r="GI180" s="926"/>
      <c r="GJ180" s="926"/>
      <c r="GK180" s="926"/>
      <c r="GL180" s="926"/>
      <c r="GM180" s="926"/>
      <c r="GN180" s="926"/>
      <c r="GO180" s="926"/>
      <c r="GP180" s="926"/>
      <c r="GQ180" s="926"/>
      <c r="GR180" s="926"/>
      <c r="GS180" s="926"/>
      <c r="GT180" s="926"/>
      <c r="GU180" s="926"/>
      <c r="GV180" s="926"/>
      <c r="GW180" s="926"/>
      <c r="GX180" s="926"/>
      <c r="GY180" s="926"/>
      <c r="GZ180" s="926"/>
      <c r="HA180" s="926"/>
      <c r="HB180" s="926"/>
      <c r="HC180" s="926"/>
      <c r="HD180" s="926"/>
      <c r="HE180" s="926"/>
      <c r="HF180" s="926"/>
      <c r="HG180" s="926"/>
      <c r="HH180" s="926"/>
      <c r="HI180" s="926"/>
      <c r="HJ180" s="926"/>
      <c r="HK180" s="926"/>
      <c r="HL180" s="926"/>
      <c r="HM180" s="926"/>
      <c r="HN180" s="926"/>
      <c r="HO180" s="926"/>
      <c r="HP180" s="926"/>
      <c r="HQ180" s="926"/>
      <c r="HR180" s="926"/>
      <c r="HS180" s="926"/>
      <c r="HT180" s="926"/>
      <c r="HU180" s="926"/>
      <c r="HV180" s="926"/>
      <c r="HW180" s="926"/>
      <c r="HX180" s="926"/>
      <c r="HY180" s="926"/>
      <c r="HZ180" s="926"/>
      <c r="IA180" s="926"/>
      <c r="IB180" s="926"/>
      <c r="IC180" s="926"/>
      <c r="ID180" s="926"/>
      <c r="IE180" s="926"/>
      <c r="IF180" s="926"/>
      <c r="IG180" s="926"/>
      <c r="IH180" s="926"/>
      <c r="II180" s="926"/>
      <c r="IJ180" s="926"/>
      <c r="IK180" s="926"/>
      <c r="IL180" s="926"/>
      <c r="IM180" s="926"/>
      <c r="IN180" s="926"/>
      <c r="IO180" s="926"/>
      <c r="IP180" s="926"/>
      <c r="IQ180" s="926"/>
      <c r="IR180" s="926"/>
      <c r="IS180" s="926"/>
      <c r="IT180" s="926"/>
      <c r="IU180" s="926"/>
      <c r="IV180" s="926"/>
    </row>
    <row r="181" spans="1:256" s="1183" customFormat="1" ht="15" customHeight="1">
      <c r="A181" s="1018"/>
      <c r="B181" s="1018"/>
      <c r="C181" s="1018"/>
      <c r="D181" s="1103"/>
      <c r="E181" s="1103"/>
      <c r="F181" s="1103"/>
      <c r="G181" s="1021"/>
      <c r="H181" s="1021"/>
      <c r="I181" s="926"/>
      <c r="J181" s="1022"/>
      <c r="K181" s="926"/>
      <c r="L181" s="926"/>
      <c r="M181" s="1022"/>
      <c r="N181" s="926"/>
      <c r="O181" s="926"/>
      <c r="P181" s="926"/>
      <c r="Q181" s="926"/>
      <c r="R181" s="926"/>
      <c r="S181" s="926"/>
      <c r="T181" s="926"/>
      <c r="U181" s="926"/>
      <c r="V181" s="926"/>
      <c r="W181" s="926"/>
      <c r="X181" s="926"/>
      <c r="Y181" s="926"/>
      <c r="Z181" s="926"/>
      <c r="AA181" s="926"/>
      <c r="AB181" s="926"/>
      <c r="AC181" s="926"/>
      <c r="AD181" s="926"/>
      <c r="AE181" s="926"/>
      <c r="AF181" s="926"/>
      <c r="AG181" s="926"/>
      <c r="AH181" s="926"/>
      <c r="AI181" s="926"/>
      <c r="AJ181" s="926"/>
      <c r="AK181" s="926"/>
      <c r="AL181" s="926"/>
      <c r="AM181" s="926"/>
      <c r="AN181" s="926"/>
      <c r="AO181" s="926"/>
      <c r="AP181" s="926"/>
      <c r="AQ181" s="926"/>
      <c r="AR181" s="926"/>
      <c r="AS181" s="926"/>
      <c r="AT181" s="926"/>
      <c r="AU181" s="926"/>
      <c r="AV181" s="926"/>
      <c r="AW181" s="926"/>
      <c r="AX181" s="926"/>
      <c r="AY181" s="926"/>
      <c r="AZ181" s="926"/>
      <c r="BA181" s="926"/>
      <c r="BB181" s="926"/>
      <c r="BC181" s="926"/>
      <c r="BD181" s="926"/>
      <c r="BE181" s="926"/>
      <c r="BF181" s="926"/>
      <c r="BG181" s="926"/>
      <c r="BH181" s="926"/>
      <c r="BI181" s="926"/>
      <c r="BJ181" s="926"/>
      <c r="BK181" s="926"/>
      <c r="BL181" s="926"/>
      <c r="BM181" s="926"/>
      <c r="BN181" s="926"/>
      <c r="BO181" s="926"/>
      <c r="BP181" s="926"/>
      <c r="BQ181" s="926"/>
      <c r="BR181" s="926"/>
      <c r="BS181" s="926"/>
      <c r="BT181" s="926"/>
      <c r="BU181" s="926"/>
      <c r="BV181" s="926"/>
      <c r="BW181" s="926"/>
      <c r="BX181" s="926"/>
      <c r="BY181" s="926"/>
      <c r="BZ181" s="926"/>
      <c r="CA181" s="926"/>
      <c r="CB181" s="926"/>
      <c r="CC181" s="926"/>
      <c r="CD181" s="926"/>
      <c r="CE181" s="926"/>
      <c r="CF181" s="926"/>
      <c r="CG181" s="926"/>
      <c r="CH181" s="926"/>
      <c r="CI181" s="926"/>
      <c r="CJ181" s="926"/>
      <c r="CK181" s="926"/>
      <c r="CL181" s="926"/>
      <c r="CM181" s="926"/>
      <c r="CN181" s="926"/>
      <c r="CO181" s="926"/>
      <c r="CP181" s="926"/>
      <c r="CQ181" s="926"/>
      <c r="CR181" s="926"/>
      <c r="CS181" s="926"/>
      <c r="CT181" s="926"/>
      <c r="CU181" s="926"/>
      <c r="CV181" s="926"/>
      <c r="CW181" s="926"/>
      <c r="CX181" s="926"/>
      <c r="CY181" s="926"/>
      <c r="CZ181" s="926"/>
      <c r="DA181" s="926"/>
      <c r="DB181" s="926"/>
      <c r="DC181" s="926"/>
      <c r="DD181" s="926"/>
      <c r="DE181" s="926"/>
      <c r="DF181" s="926"/>
      <c r="DG181" s="926"/>
      <c r="DH181" s="926"/>
      <c r="DI181" s="926"/>
      <c r="DJ181" s="926"/>
      <c r="DK181" s="926"/>
      <c r="DL181" s="926"/>
      <c r="DM181" s="926"/>
      <c r="DN181" s="926"/>
      <c r="DO181" s="926"/>
      <c r="DP181" s="926"/>
      <c r="DQ181" s="926"/>
      <c r="DR181" s="926"/>
      <c r="DS181" s="926"/>
      <c r="DT181" s="926"/>
      <c r="DU181" s="926"/>
      <c r="DV181" s="926"/>
      <c r="DW181" s="926"/>
      <c r="DX181" s="926"/>
      <c r="DY181" s="926"/>
      <c r="DZ181" s="926"/>
      <c r="EA181" s="926"/>
      <c r="EB181" s="926"/>
      <c r="EC181" s="926"/>
      <c r="ED181" s="926"/>
      <c r="EE181" s="926"/>
      <c r="EF181" s="926"/>
      <c r="EG181" s="926"/>
      <c r="EH181" s="926"/>
      <c r="EI181" s="926"/>
      <c r="EJ181" s="926"/>
      <c r="EK181" s="926"/>
      <c r="EL181" s="926"/>
      <c r="EM181" s="926"/>
      <c r="EN181" s="926"/>
      <c r="EO181" s="926"/>
      <c r="EP181" s="926"/>
      <c r="EQ181" s="926"/>
      <c r="ER181" s="926"/>
      <c r="ES181" s="926"/>
      <c r="ET181" s="926"/>
      <c r="EU181" s="926"/>
      <c r="EV181" s="926"/>
      <c r="EW181" s="926"/>
      <c r="EX181" s="926"/>
      <c r="EY181" s="926"/>
      <c r="EZ181" s="926"/>
      <c r="FA181" s="926"/>
      <c r="FB181" s="926"/>
      <c r="FC181" s="926"/>
      <c r="FD181" s="926"/>
      <c r="FE181" s="926"/>
      <c r="FF181" s="926"/>
      <c r="FG181" s="926"/>
      <c r="FH181" s="926"/>
      <c r="FI181" s="926"/>
      <c r="FJ181" s="926"/>
      <c r="FK181" s="926"/>
      <c r="FL181" s="926"/>
      <c r="FM181" s="926"/>
      <c r="FN181" s="926"/>
      <c r="FO181" s="926"/>
      <c r="FP181" s="926"/>
      <c r="FQ181" s="926"/>
      <c r="FR181" s="926"/>
      <c r="FS181" s="926"/>
      <c r="FT181" s="926"/>
      <c r="FU181" s="926"/>
      <c r="FV181" s="926"/>
      <c r="FW181" s="926"/>
      <c r="FX181" s="926"/>
      <c r="FY181" s="926"/>
      <c r="FZ181" s="926"/>
      <c r="GA181" s="926"/>
      <c r="GB181" s="926"/>
      <c r="GC181" s="926"/>
      <c r="GD181" s="926"/>
      <c r="GE181" s="926"/>
      <c r="GF181" s="926"/>
      <c r="GG181" s="926"/>
      <c r="GH181" s="926"/>
      <c r="GI181" s="926"/>
      <c r="GJ181" s="926"/>
      <c r="GK181" s="926"/>
      <c r="GL181" s="926"/>
      <c r="GM181" s="926"/>
      <c r="GN181" s="926"/>
      <c r="GO181" s="926"/>
      <c r="GP181" s="926"/>
      <c r="GQ181" s="926"/>
      <c r="GR181" s="926"/>
      <c r="GS181" s="926"/>
      <c r="GT181" s="926"/>
      <c r="GU181" s="926"/>
      <c r="GV181" s="926"/>
      <c r="GW181" s="926"/>
      <c r="GX181" s="926"/>
      <c r="GY181" s="926"/>
      <c r="GZ181" s="926"/>
      <c r="HA181" s="926"/>
      <c r="HB181" s="926"/>
      <c r="HC181" s="926"/>
      <c r="HD181" s="926"/>
      <c r="HE181" s="926"/>
      <c r="HF181" s="926"/>
      <c r="HG181" s="926"/>
      <c r="HH181" s="926"/>
      <c r="HI181" s="926"/>
      <c r="HJ181" s="926"/>
      <c r="HK181" s="926"/>
      <c r="HL181" s="926"/>
      <c r="HM181" s="926"/>
      <c r="HN181" s="926"/>
      <c r="HO181" s="926"/>
      <c r="HP181" s="926"/>
      <c r="HQ181" s="926"/>
      <c r="HR181" s="926"/>
      <c r="HS181" s="926"/>
      <c r="HT181" s="926"/>
      <c r="HU181" s="926"/>
      <c r="HV181" s="926"/>
      <c r="HW181" s="926"/>
      <c r="HX181" s="926"/>
      <c r="HY181" s="926"/>
      <c r="HZ181" s="926"/>
      <c r="IA181" s="926"/>
      <c r="IB181" s="926"/>
      <c r="IC181" s="926"/>
      <c r="ID181" s="926"/>
      <c r="IE181" s="926"/>
      <c r="IF181" s="926"/>
      <c r="IG181" s="926"/>
      <c r="IH181" s="926"/>
      <c r="II181" s="926"/>
      <c r="IJ181" s="926"/>
      <c r="IK181" s="926"/>
      <c r="IL181" s="926"/>
      <c r="IM181" s="926"/>
      <c r="IN181" s="926"/>
      <c r="IO181" s="926"/>
      <c r="IP181" s="926"/>
      <c r="IQ181" s="926"/>
      <c r="IR181" s="926"/>
      <c r="IS181" s="926"/>
      <c r="IT181" s="926"/>
      <c r="IU181" s="926"/>
      <c r="IV181" s="926"/>
    </row>
    <row r="182" spans="1:256" s="1183" customFormat="1" ht="15" customHeight="1">
      <c r="A182" s="1018"/>
      <c r="B182" s="1018"/>
      <c r="C182" s="1018"/>
      <c r="D182" s="1103"/>
      <c r="E182" s="1103"/>
      <c r="F182" s="1103"/>
      <c r="G182" s="1021"/>
      <c r="H182" s="1021"/>
      <c r="I182" s="926"/>
      <c r="J182" s="1022"/>
      <c r="K182" s="926"/>
      <c r="L182" s="926"/>
      <c r="M182" s="1022"/>
      <c r="N182" s="926"/>
      <c r="O182" s="926"/>
      <c r="P182" s="926"/>
      <c r="Q182" s="926"/>
      <c r="R182" s="926"/>
      <c r="S182" s="926"/>
      <c r="T182" s="926"/>
      <c r="U182" s="926"/>
      <c r="V182" s="926"/>
      <c r="W182" s="926"/>
      <c r="X182" s="926"/>
      <c r="Y182" s="926"/>
      <c r="Z182" s="926"/>
      <c r="AA182" s="926"/>
      <c r="AB182" s="926"/>
      <c r="AC182" s="926"/>
      <c r="AD182" s="926"/>
      <c r="AE182" s="926"/>
      <c r="AF182" s="926"/>
      <c r="AG182" s="926"/>
      <c r="AH182" s="926"/>
      <c r="AI182" s="926"/>
      <c r="AJ182" s="926"/>
      <c r="AK182" s="926"/>
      <c r="AL182" s="926"/>
      <c r="AM182" s="926"/>
      <c r="AN182" s="926"/>
      <c r="AO182" s="926"/>
      <c r="AP182" s="926"/>
      <c r="AQ182" s="926"/>
      <c r="AR182" s="926"/>
      <c r="AS182" s="926"/>
      <c r="AT182" s="926"/>
      <c r="AU182" s="926"/>
      <c r="AV182" s="926"/>
      <c r="AW182" s="926"/>
      <c r="AX182" s="926"/>
      <c r="AY182" s="926"/>
      <c r="AZ182" s="926"/>
      <c r="BA182" s="926"/>
      <c r="BB182" s="926"/>
      <c r="BC182" s="926"/>
      <c r="BD182" s="926"/>
      <c r="BE182" s="926"/>
      <c r="BF182" s="926"/>
      <c r="BG182" s="926"/>
      <c r="BH182" s="926"/>
      <c r="BI182" s="926"/>
      <c r="BJ182" s="926"/>
      <c r="BK182" s="926"/>
      <c r="BL182" s="926"/>
      <c r="BM182" s="926"/>
      <c r="BN182" s="926"/>
      <c r="BO182" s="926"/>
      <c r="BP182" s="926"/>
      <c r="BQ182" s="926"/>
      <c r="BR182" s="926"/>
      <c r="BS182" s="926"/>
      <c r="BT182" s="926"/>
      <c r="BU182" s="926"/>
      <c r="BV182" s="926"/>
      <c r="BW182" s="926"/>
      <c r="BX182" s="926"/>
      <c r="BY182" s="926"/>
      <c r="BZ182" s="926"/>
      <c r="CA182" s="926"/>
      <c r="CB182" s="926"/>
      <c r="CC182" s="926"/>
      <c r="CD182" s="926"/>
      <c r="CE182" s="926"/>
      <c r="CF182" s="926"/>
      <c r="CG182" s="926"/>
      <c r="CH182" s="926"/>
      <c r="CI182" s="926"/>
      <c r="CJ182" s="926"/>
      <c r="CK182" s="926"/>
      <c r="CL182" s="926"/>
      <c r="CM182" s="926"/>
      <c r="CN182" s="926"/>
      <c r="CO182" s="926"/>
      <c r="CP182" s="926"/>
      <c r="CQ182" s="926"/>
      <c r="CR182" s="926"/>
      <c r="CS182" s="926"/>
      <c r="CT182" s="926"/>
      <c r="CU182" s="926"/>
      <c r="CV182" s="926"/>
      <c r="CW182" s="926"/>
      <c r="CX182" s="926"/>
      <c r="CY182" s="926"/>
      <c r="CZ182" s="926"/>
      <c r="DA182" s="926"/>
      <c r="DB182" s="926"/>
      <c r="DC182" s="926"/>
      <c r="DD182" s="926"/>
      <c r="DE182" s="926"/>
      <c r="DF182" s="926"/>
      <c r="DG182" s="926"/>
      <c r="DH182" s="926"/>
      <c r="DI182" s="926"/>
      <c r="DJ182" s="926"/>
      <c r="DK182" s="926"/>
      <c r="DL182" s="926"/>
      <c r="DM182" s="926"/>
      <c r="DN182" s="926"/>
      <c r="DO182" s="926"/>
      <c r="DP182" s="926"/>
      <c r="DQ182" s="926"/>
      <c r="DR182" s="926"/>
      <c r="DS182" s="926"/>
      <c r="DT182" s="926"/>
      <c r="DU182" s="926"/>
      <c r="DV182" s="926"/>
      <c r="DW182" s="926"/>
      <c r="DX182" s="926"/>
      <c r="DY182" s="926"/>
      <c r="DZ182" s="926"/>
      <c r="EA182" s="926"/>
      <c r="EB182" s="926"/>
      <c r="EC182" s="926"/>
      <c r="ED182" s="926"/>
      <c r="EE182" s="926"/>
      <c r="EF182" s="926"/>
      <c r="EG182" s="926"/>
      <c r="EH182" s="926"/>
      <c r="EI182" s="926"/>
      <c r="EJ182" s="926"/>
      <c r="EK182" s="926"/>
      <c r="EL182" s="926"/>
      <c r="EM182" s="926"/>
      <c r="EN182" s="926"/>
      <c r="EO182" s="926"/>
      <c r="EP182" s="926"/>
      <c r="EQ182" s="926"/>
      <c r="ER182" s="926"/>
      <c r="ES182" s="926"/>
      <c r="ET182" s="926"/>
      <c r="EU182" s="926"/>
      <c r="EV182" s="926"/>
      <c r="EW182" s="926"/>
      <c r="EX182" s="926"/>
      <c r="EY182" s="926"/>
      <c r="EZ182" s="926"/>
      <c r="FA182" s="926"/>
      <c r="FB182" s="926"/>
      <c r="FC182" s="926"/>
      <c r="FD182" s="926"/>
      <c r="FE182" s="926"/>
      <c r="FF182" s="926"/>
      <c r="FG182" s="926"/>
      <c r="FH182" s="926"/>
      <c r="FI182" s="926"/>
      <c r="FJ182" s="926"/>
      <c r="FK182" s="926"/>
      <c r="FL182" s="926"/>
      <c r="FM182" s="926"/>
      <c r="FN182" s="926"/>
      <c r="FO182" s="926"/>
      <c r="FP182" s="926"/>
      <c r="FQ182" s="926"/>
      <c r="FR182" s="926"/>
      <c r="FS182" s="926"/>
      <c r="FT182" s="926"/>
      <c r="FU182" s="926"/>
      <c r="FV182" s="926"/>
      <c r="FW182" s="926"/>
      <c r="FX182" s="926"/>
      <c r="FY182" s="926"/>
      <c r="FZ182" s="926"/>
      <c r="GA182" s="926"/>
      <c r="GB182" s="926"/>
      <c r="GC182" s="926"/>
      <c r="GD182" s="926"/>
      <c r="GE182" s="926"/>
      <c r="GF182" s="926"/>
      <c r="GG182" s="926"/>
      <c r="GH182" s="926"/>
      <c r="GI182" s="926"/>
      <c r="GJ182" s="926"/>
      <c r="GK182" s="926"/>
      <c r="GL182" s="926"/>
      <c r="GM182" s="926"/>
      <c r="GN182" s="926"/>
      <c r="GO182" s="926"/>
      <c r="GP182" s="926"/>
      <c r="GQ182" s="926"/>
      <c r="GR182" s="926"/>
      <c r="GS182" s="926"/>
      <c r="GT182" s="926"/>
      <c r="GU182" s="926"/>
      <c r="GV182" s="926"/>
      <c r="GW182" s="926"/>
      <c r="GX182" s="926"/>
      <c r="GY182" s="926"/>
      <c r="GZ182" s="926"/>
      <c r="HA182" s="926"/>
      <c r="HB182" s="926"/>
      <c r="HC182" s="926"/>
      <c r="HD182" s="926"/>
      <c r="HE182" s="926"/>
      <c r="HF182" s="926"/>
      <c r="HG182" s="926"/>
      <c r="HH182" s="926"/>
      <c r="HI182" s="926"/>
      <c r="HJ182" s="926"/>
      <c r="HK182" s="926"/>
      <c r="HL182" s="926"/>
      <c r="HM182" s="926"/>
      <c r="HN182" s="926"/>
      <c r="HO182" s="926"/>
      <c r="HP182" s="926"/>
      <c r="HQ182" s="926"/>
      <c r="HR182" s="926"/>
      <c r="HS182" s="926"/>
      <c r="HT182" s="926"/>
      <c r="HU182" s="926"/>
      <c r="HV182" s="926"/>
      <c r="HW182" s="926"/>
      <c r="HX182" s="926"/>
      <c r="HY182" s="926"/>
      <c r="HZ182" s="926"/>
      <c r="IA182" s="926"/>
      <c r="IB182" s="926"/>
      <c r="IC182" s="926"/>
      <c r="ID182" s="926"/>
      <c r="IE182" s="926"/>
      <c r="IF182" s="926"/>
      <c r="IG182" s="926"/>
      <c r="IH182" s="926"/>
      <c r="II182" s="926"/>
      <c r="IJ182" s="926"/>
      <c r="IK182" s="926"/>
      <c r="IL182" s="926"/>
      <c r="IM182" s="926"/>
      <c r="IN182" s="926"/>
      <c r="IO182" s="926"/>
      <c r="IP182" s="926"/>
      <c r="IQ182" s="926"/>
      <c r="IR182" s="926"/>
      <c r="IS182" s="926"/>
      <c r="IT182" s="926"/>
      <c r="IU182" s="926"/>
      <c r="IV182" s="926"/>
    </row>
    <row r="183" spans="1:256" s="1183" customFormat="1" ht="15" customHeight="1">
      <c r="A183" s="1018"/>
      <c r="B183" s="1018"/>
      <c r="C183" s="1018"/>
      <c r="D183" s="1103"/>
      <c r="E183" s="1103"/>
      <c r="F183" s="1103"/>
      <c r="G183" s="1021"/>
      <c r="H183" s="1021"/>
      <c r="I183" s="926"/>
      <c r="J183" s="1022"/>
      <c r="K183" s="926"/>
      <c r="L183" s="926"/>
      <c r="M183" s="1022"/>
      <c r="N183" s="926"/>
      <c r="O183" s="926"/>
      <c r="P183" s="926"/>
      <c r="Q183" s="926"/>
      <c r="R183" s="926"/>
      <c r="S183" s="926"/>
      <c r="T183" s="926"/>
      <c r="U183" s="926"/>
      <c r="V183" s="926"/>
      <c r="W183" s="926"/>
      <c r="X183" s="926"/>
      <c r="Y183" s="926"/>
      <c r="Z183" s="926"/>
      <c r="AA183" s="926"/>
      <c r="AB183" s="926"/>
      <c r="AC183" s="926"/>
      <c r="AD183" s="926"/>
      <c r="AE183" s="926"/>
      <c r="AF183" s="926"/>
      <c r="AG183" s="926"/>
      <c r="AH183" s="926"/>
      <c r="AI183" s="926"/>
      <c r="AJ183" s="926"/>
      <c r="AK183" s="926"/>
      <c r="AL183" s="926"/>
      <c r="AM183" s="926"/>
      <c r="AN183" s="926"/>
      <c r="AO183" s="926"/>
      <c r="AP183" s="926"/>
      <c r="AQ183" s="926"/>
      <c r="AR183" s="926"/>
      <c r="AS183" s="926"/>
      <c r="AT183" s="926"/>
      <c r="AU183" s="926"/>
      <c r="AV183" s="926"/>
      <c r="AW183" s="926"/>
      <c r="AX183" s="926"/>
      <c r="AY183" s="926"/>
      <c r="AZ183" s="926"/>
      <c r="BA183" s="926"/>
      <c r="BB183" s="926"/>
      <c r="BC183" s="926"/>
      <c r="BD183" s="926"/>
      <c r="BE183" s="926"/>
      <c r="BF183" s="926"/>
      <c r="BG183" s="926"/>
      <c r="BH183" s="926"/>
      <c r="BI183" s="926"/>
      <c r="BJ183" s="926"/>
      <c r="BK183" s="926"/>
      <c r="BL183" s="926"/>
      <c r="BM183" s="926"/>
      <c r="BN183" s="926"/>
      <c r="BO183" s="926"/>
      <c r="BP183" s="926"/>
      <c r="BQ183" s="926"/>
      <c r="BR183" s="926"/>
      <c r="BS183" s="926"/>
      <c r="BT183" s="926"/>
      <c r="BU183" s="926"/>
      <c r="BV183" s="926"/>
      <c r="BW183" s="926"/>
      <c r="BX183" s="926"/>
      <c r="BY183" s="926"/>
      <c r="BZ183" s="926"/>
      <c r="CA183" s="926"/>
      <c r="CB183" s="926"/>
      <c r="CC183" s="926"/>
      <c r="CD183" s="926"/>
      <c r="CE183" s="926"/>
      <c r="CF183" s="926"/>
      <c r="CG183" s="926"/>
      <c r="CH183" s="926"/>
      <c r="CI183" s="926"/>
      <c r="CJ183" s="926"/>
      <c r="CK183" s="926"/>
      <c r="CL183" s="926"/>
      <c r="CM183" s="926"/>
      <c r="CN183" s="926"/>
      <c r="CO183" s="926"/>
      <c r="CP183" s="926"/>
      <c r="CQ183" s="926"/>
      <c r="CR183" s="926"/>
      <c r="CS183" s="926"/>
      <c r="CT183" s="926"/>
      <c r="CU183" s="926"/>
      <c r="CV183" s="926"/>
      <c r="CW183" s="926"/>
      <c r="CX183" s="926"/>
      <c r="CY183" s="926"/>
      <c r="CZ183" s="926"/>
      <c r="DA183" s="926"/>
      <c r="DB183" s="926"/>
      <c r="DC183" s="926"/>
      <c r="DD183" s="926"/>
      <c r="DE183" s="926"/>
      <c r="DF183" s="926"/>
      <c r="DG183" s="926"/>
      <c r="DH183" s="926"/>
      <c r="DI183" s="926"/>
      <c r="DJ183" s="926"/>
      <c r="DK183" s="926"/>
      <c r="DL183" s="926"/>
      <c r="DM183" s="926"/>
      <c r="DN183" s="926"/>
      <c r="DO183" s="926"/>
      <c r="DP183" s="926"/>
      <c r="DQ183" s="926"/>
      <c r="DR183" s="926"/>
      <c r="DS183" s="926"/>
      <c r="DT183" s="926"/>
      <c r="DU183" s="926"/>
      <c r="DV183" s="926"/>
      <c r="DW183" s="926"/>
      <c r="DX183" s="926"/>
      <c r="DY183" s="926"/>
      <c r="DZ183" s="926"/>
      <c r="EA183" s="926"/>
      <c r="EB183" s="926"/>
      <c r="EC183" s="926"/>
      <c r="ED183" s="926"/>
      <c r="EE183" s="926"/>
      <c r="EF183" s="926"/>
      <c r="EG183" s="926"/>
      <c r="EH183" s="926"/>
      <c r="EI183" s="926"/>
      <c r="EJ183" s="926"/>
      <c r="EK183" s="926"/>
      <c r="EL183" s="926"/>
      <c r="EM183" s="926"/>
      <c r="EN183" s="926"/>
      <c r="EO183" s="926"/>
      <c r="EP183" s="926"/>
      <c r="EQ183" s="926"/>
      <c r="ER183" s="926"/>
      <c r="ES183" s="926"/>
      <c r="ET183" s="926"/>
      <c r="EU183" s="926"/>
      <c r="EV183" s="926"/>
      <c r="EW183" s="926"/>
      <c r="EX183" s="926"/>
      <c r="EY183" s="926"/>
      <c r="EZ183" s="926"/>
      <c r="FA183" s="926"/>
      <c r="FB183" s="926"/>
      <c r="FC183" s="926"/>
      <c r="FD183" s="926"/>
      <c r="FE183" s="926"/>
      <c r="FF183" s="926"/>
      <c r="FG183" s="926"/>
      <c r="FH183" s="926"/>
      <c r="FI183" s="926"/>
      <c r="FJ183" s="926"/>
      <c r="FK183" s="926"/>
      <c r="FL183" s="926"/>
      <c r="FM183" s="926"/>
      <c r="FN183" s="926"/>
      <c r="FO183" s="926"/>
      <c r="FP183" s="926"/>
      <c r="FQ183" s="926"/>
      <c r="FR183" s="926"/>
      <c r="FS183" s="926"/>
      <c r="FT183" s="926"/>
      <c r="FU183" s="926"/>
      <c r="FV183" s="926"/>
      <c r="FW183" s="926"/>
      <c r="FX183" s="926"/>
      <c r="FY183" s="926"/>
      <c r="FZ183" s="926"/>
      <c r="GA183" s="926"/>
      <c r="GB183" s="926"/>
      <c r="GC183" s="926"/>
      <c r="GD183" s="926"/>
      <c r="GE183" s="926"/>
      <c r="GF183" s="926"/>
      <c r="GG183" s="926"/>
      <c r="GH183" s="926"/>
      <c r="GI183" s="926"/>
      <c r="GJ183" s="926"/>
      <c r="GK183" s="926"/>
      <c r="GL183" s="926"/>
      <c r="GM183" s="926"/>
      <c r="GN183" s="926"/>
      <c r="GO183" s="926"/>
      <c r="GP183" s="926"/>
      <c r="GQ183" s="926"/>
      <c r="GR183" s="926"/>
      <c r="GS183" s="926"/>
      <c r="GT183" s="926"/>
      <c r="GU183" s="926"/>
      <c r="GV183" s="926"/>
      <c r="GW183" s="926"/>
      <c r="GX183" s="926"/>
      <c r="GY183" s="926"/>
      <c r="GZ183" s="926"/>
      <c r="HA183" s="926"/>
      <c r="HB183" s="926"/>
      <c r="HC183" s="926"/>
      <c r="HD183" s="926"/>
      <c r="HE183" s="926"/>
      <c r="HF183" s="926"/>
      <c r="HG183" s="926"/>
      <c r="HH183" s="926"/>
      <c r="HI183" s="926"/>
      <c r="HJ183" s="926"/>
      <c r="HK183" s="926"/>
      <c r="HL183" s="926"/>
      <c r="HM183" s="926"/>
      <c r="HN183" s="926"/>
      <c r="HO183" s="926"/>
      <c r="HP183" s="926"/>
      <c r="HQ183" s="926"/>
      <c r="HR183" s="926"/>
      <c r="HS183" s="926"/>
      <c r="HT183" s="926"/>
      <c r="HU183" s="926"/>
      <c r="HV183" s="926"/>
      <c r="HW183" s="926"/>
      <c r="HX183" s="926"/>
      <c r="HY183" s="926"/>
      <c r="HZ183" s="926"/>
      <c r="IA183" s="926"/>
      <c r="IB183" s="926"/>
      <c r="IC183" s="926"/>
      <c r="ID183" s="926"/>
      <c r="IE183" s="926"/>
      <c r="IF183" s="926"/>
      <c r="IG183" s="926"/>
      <c r="IH183" s="926"/>
      <c r="II183" s="926"/>
      <c r="IJ183" s="926"/>
      <c r="IK183" s="926"/>
      <c r="IL183" s="926"/>
      <c r="IM183" s="926"/>
      <c r="IN183" s="926"/>
      <c r="IO183" s="926"/>
      <c r="IP183" s="926"/>
      <c r="IQ183" s="926"/>
      <c r="IR183" s="926"/>
      <c r="IS183" s="926"/>
      <c r="IT183" s="926"/>
      <c r="IU183" s="926"/>
      <c r="IV183" s="926"/>
    </row>
    <row r="184" spans="1:256" s="1183" customFormat="1" ht="15" customHeight="1">
      <c r="A184" s="1018"/>
      <c r="B184" s="1018"/>
      <c r="C184" s="1018"/>
      <c r="D184" s="1103"/>
      <c r="E184" s="1103"/>
      <c r="F184" s="1103"/>
      <c r="G184" s="1021"/>
      <c r="H184" s="1021"/>
      <c r="I184" s="926"/>
      <c r="J184" s="1022"/>
      <c r="K184" s="926"/>
      <c r="L184" s="926"/>
      <c r="M184" s="1022"/>
      <c r="N184" s="926"/>
      <c r="O184" s="926"/>
      <c r="P184" s="926"/>
      <c r="Q184" s="926"/>
      <c r="R184" s="926"/>
      <c r="S184" s="926"/>
      <c r="T184" s="926"/>
      <c r="U184" s="926"/>
      <c r="V184" s="926"/>
      <c r="W184" s="926"/>
      <c r="X184" s="926"/>
      <c r="Y184" s="926"/>
      <c r="Z184" s="926"/>
      <c r="AA184" s="926"/>
      <c r="AB184" s="926"/>
      <c r="AC184" s="926"/>
      <c r="AD184" s="926"/>
      <c r="AE184" s="926"/>
      <c r="AF184" s="926"/>
      <c r="AG184" s="926"/>
      <c r="AH184" s="926"/>
      <c r="AI184" s="926"/>
      <c r="AJ184" s="926"/>
      <c r="AK184" s="926"/>
      <c r="AL184" s="926"/>
      <c r="AM184" s="926"/>
      <c r="AN184" s="926"/>
      <c r="AO184" s="926"/>
      <c r="AP184" s="926"/>
      <c r="AQ184" s="926"/>
      <c r="AR184" s="926"/>
      <c r="AS184" s="926"/>
      <c r="AT184" s="926"/>
      <c r="AU184" s="926"/>
      <c r="AV184" s="926"/>
      <c r="AW184" s="926"/>
      <c r="AX184" s="926"/>
      <c r="AY184" s="926"/>
      <c r="AZ184" s="926"/>
      <c r="BA184" s="926"/>
      <c r="BB184" s="926"/>
      <c r="BC184" s="926"/>
      <c r="BD184" s="926"/>
      <c r="BE184" s="926"/>
      <c r="BF184" s="926"/>
      <c r="BG184" s="926"/>
      <c r="BH184" s="926"/>
      <c r="BI184" s="926"/>
      <c r="BJ184" s="926"/>
      <c r="BK184" s="926"/>
      <c r="BL184" s="926"/>
      <c r="BM184" s="926"/>
      <c r="BN184" s="926"/>
      <c r="BO184" s="926"/>
      <c r="BP184" s="926"/>
      <c r="BQ184" s="926"/>
      <c r="BR184" s="926"/>
      <c r="BS184" s="926"/>
      <c r="BT184" s="926"/>
      <c r="BU184" s="926"/>
      <c r="BV184" s="926"/>
      <c r="BW184" s="926"/>
      <c r="BX184" s="926"/>
      <c r="BY184" s="926"/>
      <c r="BZ184" s="926"/>
      <c r="CA184" s="926"/>
      <c r="CB184" s="926"/>
      <c r="CC184" s="926"/>
      <c r="CD184" s="926"/>
      <c r="CE184" s="926"/>
      <c r="CF184" s="926"/>
      <c r="CG184" s="926"/>
      <c r="CH184" s="926"/>
      <c r="CI184" s="926"/>
      <c r="CJ184" s="926"/>
      <c r="CK184" s="926"/>
      <c r="CL184" s="926"/>
      <c r="CM184" s="926"/>
      <c r="CN184" s="926"/>
      <c r="CO184" s="926"/>
      <c r="CP184" s="926"/>
      <c r="CQ184" s="926"/>
      <c r="CR184" s="926"/>
      <c r="CS184" s="926"/>
      <c r="CT184" s="926"/>
      <c r="CU184" s="926"/>
      <c r="CV184" s="926"/>
      <c r="CW184" s="926"/>
      <c r="CX184" s="926"/>
      <c r="CY184" s="926"/>
      <c r="CZ184" s="926"/>
      <c r="DA184" s="926"/>
      <c r="DB184" s="926"/>
      <c r="DC184" s="926"/>
      <c r="DD184" s="926"/>
      <c r="DE184" s="926"/>
      <c r="DF184" s="926"/>
      <c r="DG184" s="926"/>
      <c r="DH184" s="926"/>
      <c r="DI184" s="926"/>
      <c r="DJ184" s="926"/>
      <c r="DK184" s="926"/>
      <c r="DL184" s="926"/>
      <c r="DM184" s="926"/>
      <c r="DN184" s="926"/>
      <c r="DO184" s="926"/>
      <c r="DP184" s="926"/>
      <c r="DQ184" s="926"/>
      <c r="DR184" s="926"/>
      <c r="DS184" s="926"/>
      <c r="DT184" s="926"/>
      <c r="DU184" s="926"/>
      <c r="DV184" s="926"/>
      <c r="DW184" s="926"/>
      <c r="DX184" s="926"/>
      <c r="DY184" s="926"/>
      <c r="DZ184" s="926"/>
      <c r="EA184" s="926"/>
      <c r="EB184" s="926"/>
      <c r="EC184" s="926"/>
      <c r="ED184" s="926"/>
      <c r="EE184" s="926"/>
      <c r="EF184" s="926"/>
      <c r="EG184" s="926"/>
      <c r="EH184" s="926"/>
      <c r="EI184" s="926"/>
      <c r="EJ184" s="926"/>
      <c r="EK184" s="926"/>
      <c r="EL184" s="926"/>
      <c r="EM184" s="926"/>
      <c r="EN184" s="926"/>
      <c r="EO184" s="926"/>
      <c r="EP184" s="926"/>
      <c r="EQ184" s="926"/>
      <c r="ER184" s="926"/>
      <c r="ES184" s="926"/>
      <c r="ET184" s="926"/>
      <c r="EU184" s="926"/>
      <c r="EV184" s="926"/>
      <c r="EW184" s="926"/>
      <c r="EX184" s="926"/>
      <c r="EY184" s="926"/>
      <c r="EZ184" s="926"/>
      <c r="FA184" s="926"/>
      <c r="FB184" s="926"/>
      <c r="FC184" s="926"/>
      <c r="FD184" s="926"/>
      <c r="FE184" s="926"/>
      <c r="FF184" s="926"/>
      <c r="FG184" s="926"/>
      <c r="FH184" s="926"/>
      <c r="FI184" s="926"/>
      <c r="FJ184" s="926"/>
      <c r="FK184" s="926"/>
      <c r="FL184" s="926"/>
      <c r="FM184" s="926"/>
      <c r="FN184" s="926"/>
      <c r="FO184" s="926"/>
      <c r="FP184" s="926"/>
      <c r="FQ184" s="926"/>
      <c r="FR184" s="926"/>
      <c r="FS184" s="926"/>
      <c r="FT184" s="926"/>
      <c r="FU184" s="926"/>
      <c r="FV184" s="926"/>
      <c r="FW184" s="926"/>
      <c r="FX184" s="926"/>
      <c r="FY184" s="926"/>
      <c r="FZ184" s="926"/>
      <c r="GA184" s="926"/>
      <c r="GB184" s="926"/>
      <c r="GC184" s="926"/>
      <c r="GD184" s="926"/>
      <c r="GE184" s="926"/>
      <c r="GF184" s="926"/>
      <c r="GG184" s="926"/>
      <c r="GH184" s="926"/>
      <c r="GI184" s="926"/>
      <c r="GJ184" s="926"/>
      <c r="GK184" s="926"/>
      <c r="GL184" s="926"/>
      <c r="GM184" s="926"/>
      <c r="GN184" s="926"/>
      <c r="GO184" s="926"/>
      <c r="GP184" s="926"/>
      <c r="GQ184" s="926"/>
      <c r="GR184" s="926"/>
      <c r="GS184" s="926"/>
      <c r="GT184" s="926"/>
      <c r="GU184" s="926"/>
      <c r="GV184" s="926"/>
      <c r="GW184" s="926"/>
      <c r="GX184" s="926"/>
      <c r="GY184" s="926"/>
      <c r="GZ184" s="926"/>
      <c r="HA184" s="926"/>
      <c r="HB184" s="926"/>
      <c r="HC184" s="926"/>
      <c r="HD184" s="926"/>
      <c r="HE184" s="926"/>
      <c r="HF184" s="926"/>
      <c r="HG184" s="926"/>
      <c r="HH184" s="926"/>
      <c r="HI184" s="926"/>
      <c r="HJ184" s="926"/>
      <c r="HK184" s="926"/>
      <c r="HL184" s="926"/>
      <c r="HM184" s="926"/>
      <c r="HN184" s="926"/>
      <c r="HO184" s="926"/>
      <c r="HP184" s="926"/>
      <c r="HQ184" s="926"/>
      <c r="HR184" s="926"/>
      <c r="HS184" s="926"/>
      <c r="HT184" s="926"/>
      <c r="HU184" s="926"/>
      <c r="HV184" s="926"/>
      <c r="HW184" s="926"/>
      <c r="HX184" s="926"/>
      <c r="HY184" s="926"/>
      <c r="HZ184" s="926"/>
      <c r="IA184" s="926"/>
      <c r="IB184" s="926"/>
      <c r="IC184" s="926"/>
      <c r="ID184" s="926"/>
      <c r="IE184" s="926"/>
      <c r="IF184" s="926"/>
      <c r="IG184" s="926"/>
      <c r="IH184" s="926"/>
      <c r="II184" s="926"/>
      <c r="IJ184" s="926"/>
      <c r="IK184" s="926"/>
      <c r="IL184" s="926"/>
      <c r="IM184" s="926"/>
      <c r="IN184" s="926"/>
      <c r="IO184" s="926"/>
      <c r="IP184" s="926"/>
      <c r="IQ184" s="926"/>
      <c r="IR184" s="926"/>
      <c r="IS184" s="926"/>
      <c r="IT184" s="926"/>
      <c r="IU184" s="926"/>
      <c r="IV184" s="926"/>
    </row>
    <row r="185" spans="1:256" s="1183" customFormat="1" ht="15" customHeight="1">
      <c r="A185" s="1018"/>
      <c r="B185" s="1018"/>
      <c r="C185" s="1018"/>
      <c r="D185" s="1103"/>
      <c r="E185" s="1103"/>
      <c r="F185" s="1103"/>
      <c r="G185" s="1021"/>
      <c r="H185" s="1021"/>
      <c r="I185" s="926"/>
      <c r="J185" s="1022"/>
      <c r="K185" s="926"/>
      <c r="L185" s="926"/>
      <c r="M185" s="1022"/>
      <c r="N185" s="926"/>
      <c r="O185" s="926"/>
      <c r="P185" s="926"/>
      <c r="Q185" s="926"/>
      <c r="R185" s="926"/>
      <c r="S185" s="926"/>
      <c r="T185" s="926"/>
      <c r="U185" s="926"/>
      <c r="V185" s="926"/>
      <c r="W185" s="926"/>
      <c r="X185" s="926"/>
      <c r="Y185" s="926"/>
      <c r="Z185" s="926"/>
      <c r="AA185" s="926"/>
      <c r="AB185" s="926"/>
      <c r="AC185" s="926"/>
      <c r="AD185" s="926"/>
      <c r="AE185" s="926"/>
      <c r="AF185" s="926"/>
      <c r="AG185" s="926"/>
      <c r="AH185" s="926"/>
      <c r="AI185" s="926"/>
      <c r="AJ185" s="926"/>
      <c r="AK185" s="926"/>
      <c r="AL185" s="926"/>
      <c r="AM185" s="926"/>
      <c r="AN185" s="926"/>
      <c r="AO185" s="926"/>
      <c r="AP185" s="926"/>
      <c r="AQ185" s="926"/>
      <c r="AR185" s="926"/>
      <c r="AS185" s="926"/>
      <c r="AT185" s="926"/>
      <c r="AU185" s="926"/>
      <c r="AV185" s="926"/>
      <c r="AW185" s="926"/>
      <c r="AX185" s="926"/>
      <c r="AY185" s="926"/>
      <c r="AZ185" s="926"/>
      <c r="BA185" s="926"/>
      <c r="BB185" s="926"/>
      <c r="BC185" s="926"/>
      <c r="BD185" s="926"/>
      <c r="BE185" s="926"/>
      <c r="BF185" s="926"/>
      <c r="BG185" s="926"/>
      <c r="BH185" s="926"/>
      <c r="BI185" s="926"/>
      <c r="BJ185" s="926"/>
      <c r="BK185" s="926"/>
      <c r="BL185" s="926"/>
      <c r="BM185" s="926"/>
      <c r="BN185" s="926"/>
      <c r="BO185" s="926"/>
      <c r="BP185" s="926"/>
      <c r="BQ185" s="926"/>
      <c r="BR185" s="926"/>
      <c r="BS185" s="926"/>
      <c r="BT185" s="926"/>
      <c r="BU185" s="926"/>
      <c r="BV185" s="926"/>
      <c r="BW185" s="926"/>
      <c r="BX185" s="926"/>
      <c r="BY185" s="926"/>
      <c r="BZ185" s="926"/>
      <c r="CA185" s="926"/>
      <c r="CB185" s="926"/>
      <c r="CC185" s="926"/>
      <c r="CD185" s="926"/>
      <c r="CE185" s="926"/>
      <c r="CF185" s="926"/>
      <c r="CG185" s="926"/>
      <c r="CH185" s="926"/>
      <c r="CI185" s="926"/>
      <c r="CJ185" s="926"/>
      <c r="CK185" s="926"/>
      <c r="CL185" s="926"/>
      <c r="CM185" s="926"/>
      <c r="CN185" s="926"/>
      <c r="CO185" s="926"/>
      <c r="CP185" s="926"/>
      <c r="CQ185" s="926"/>
      <c r="CR185" s="926"/>
      <c r="CS185" s="926"/>
      <c r="CT185" s="926"/>
      <c r="CU185" s="926"/>
      <c r="CV185" s="926"/>
      <c r="CW185" s="926"/>
      <c r="CX185" s="926"/>
      <c r="CY185" s="926"/>
      <c r="CZ185" s="926"/>
      <c r="DA185" s="926"/>
      <c r="DB185" s="926"/>
      <c r="DC185" s="926"/>
      <c r="DD185" s="926"/>
      <c r="DE185" s="926"/>
      <c r="DF185" s="926"/>
      <c r="DG185" s="926"/>
      <c r="DH185" s="926"/>
      <c r="DI185" s="926"/>
      <c r="DJ185" s="926"/>
      <c r="DK185" s="926"/>
      <c r="DL185" s="926"/>
      <c r="DM185" s="926"/>
      <c r="DN185" s="926"/>
      <c r="DO185" s="926"/>
      <c r="DP185" s="926"/>
      <c r="DQ185" s="926"/>
      <c r="DR185" s="926"/>
      <c r="DS185" s="926"/>
      <c r="DT185" s="926"/>
      <c r="DU185" s="926"/>
      <c r="DV185" s="926"/>
      <c r="DW185" s="926"/>
      <c r="DX185" s="926"/>
      <c r="DY185" s="926"/>
      <c r="DZ185" s="926"/>
      <c r="EA185" s="926"/>
      <c r="EB185" s="926"/>
      <c r="EC185" s="926"/>
      <c r="ED185" s="926"/>
      <c r="EE185" s="926"/>
      <c r="EF185" s="926"/>
      <c r="EG185" s="926"/>
      <c r="EH185" s="926"/>
      <c r="EI185" s="926"/>
      <c r="EJ185" s="926"/>
      <c r="EK185" s="926"/>
      <c r="EL185" s="926"/>
      <c r="EM185" s="926"/>
      <c r="EN185" s="926"/>
      <c r="EO185" s="926"/>
      <c r="EP185" s="926"/>
      <c r="EQ185" s="926"/>
      <c r="ER185" s="926"/>
      <c r="ES185" s="926"/>
      <c r="ET185" s="926"/>
      <c r="EU185" s="926"/>
      <c r="EV185" s="926"/>
      <c r="EW185" s="926"/>
      <c r="EX185" s="926"/>
      <c r="EY185" s="926"/>
      <c r="EZ185" s="926"/>
      <c r="FA185" s="926"/>
      <c r="FB185" s="926"/>
      <c r="FC185" s="926"/>
      <c r="FD185" s="926"/>
      <c r="FE185" s="926"/>
      <c r="FF185" s="926"/>
      <c r="FG185" s="926"/>
      <c r="FH185" s="926"/>
      <c r="FI185" s="926"/>
      <c r="FJ185" s="926"/>
      <c r="FK185" s="926"/>
      <c r="FL185" s="926"/>
      <c r="FM185" s="926"/>
      <c r="FN185" s="926"/>
      <c r="FO185" s="926"/>
      <c r="FP185" s="926"/>
      <c r="FQ185" s="926"/>
      <c r="FR185" s="926"/>
      <c r="FS185" s="926"/>
      <c r="FT185" s="926"/>
      <c r="FU185" s="926"/>
      <c r="FV185" s="926"/>
      <c r="FW185" s="926"/>
      <c r="FX185" s="926"/>
      <c r="FY185" s="926"/>
      <c r="FZ185" s="926"/>
      <c r="GA185" s="926"/>
      <c r="GB185" s="926"/>
      <c r="GC185" s="926"/>
      <c r="GD185" s="926"/>
      <c r="GE185" s="926"/>
      <c r="GF185" s="926"/>
      <c r="GG185" s="926"/>
      <c r="GH185" s="926"/>
      <c r="GI185" s="926"/>
      <c r="GJ185" s="926"/>
      <c r="GK185" s="926"/>
      <c r="GL185" s="926"/>
      <c r="GM185" s="926"/>
      <c r="GN185" s="926"/>
      <c r="GO185" s="926"/>
      <c r="GP185" s="926"/>
      <c r="GQ185" s="926"/>
      <c r="GR185" s="926"/>
      <c r="GS185" s="926"/>
      <c r="GT185" s="926"/>
      <c r="GU185" s="926"/>
      <c r="GV185" s="926"/>
      <c r="GW185" s="926"/>
      <c r="GX185" s="926"/>
      <c r="GY185" s="926"/>
      <c r="GZ185" s="926"/>
      <c r="HA185" s="926"/>
      <c r="HB185" s="926"/>
      <c r="HC185" s="926"/>
      <c r="HD185" s="926"/>
      <c r="HE185" s="926"/>
      <c r="HF185" s="926"/>
      <c r="HG185" s="926"/>
      <c r="HH185" s="926"/>
      <c r="HI185" s="926"/>
      <c r="HJ185" s="926"/>
      <c r="HK185" s="926"/>
      <c r="HL185" s="926"/>
      <c r="HM185" s="926"/>
      <c r="HN185" s="926"/>
      <c r="HO185" s="926"/>
      <c r="HP185" s="926"/>
      <c r="HQ185" s="926"/>
      <c r="HR185" s="926"/>
      <c r="HS185" s="926"/>
      <c r="HT185" s="926"/>
      <c r="HU185" s="926"/>
      <c r="HV185" s="926"/>
      <c r="HW185" s="926"/>
      <c r="HX185" s="926"/>
      <c r="HY185" s="926"/>
      <c r="HZ185" s="926"/>
      <c r="IA185" s="926"/>
      <c r="IB185" s="926"/>
      <c r="IC185" s="926"/>
      <c r="ID185" s="926"/>
      <c r="IE185" s="926"/>
      <c r="IF185" s="926"/>
      <c r="IG185" s="926"/>
      <c r="IH185" s="926"/>
      <c r="II185" s="926"/>
      <c r="IJ185" s="926"/>
      <c r="IK185" s="926"/>
      <c r="IL185" s="926"/>
      <c r="IM185" s="926"/>
      <c r="IN185" s="926"/>
      <c r="IO185" s="926"/>
      <c r="IP185" s="926"/>
      <c r="IQ185" s="926"/>
      <c r="IR185" s="926"/>
      <c r="IS185" s="926"/>
      <c r="IT185" s="926"/>
      <c r="IU185" s="926"/>
      <c r="IV185" s="926"/>
    </row>
    <row r="186" spans="1:256" s="1183" customFormat="1" ht="15" customHeight="1">
      <c r="A186" s="1018"/>
      <c r="B186" s="1018"/>
      <c r="C186" s="1018"/>
      <c r="D186" s="1103"/>
      <c r="E186" s="1103"/>
      <c r="F186" s="1103"/>
      <c r="G186" s="1021"/>
      <c r="H186" s="1021"/>
      <c r="I186" s="926"/>
      <c r="J186" s="1022"/>
      <c r="K186" s="926"/>
      <c r="L186" s="926"/>
      <c r="M186" s="1022"/>
      <c r="N186" s="926"/>
      <c r="O186" s="926"/>
      <c r="P186" s="926"/>
      <c r="Q186" s="926"/>
      <c r="R186" s="926"/>
      <c r="S186" s="926"/>
      <c r="T186" s="926"/>
      <c r="U186" s="926"/>
      <c r="V186" s="926"/>
      <c r="W186" s="926"/>
      <c r="X186" s="926"/>
      <c r="Y186" s="926"/>
      <c r="Z186" s="926"/>
      <c r="AA186" s="926"/>
      <c r="AB186" s="926"/>
      <c r="AC186" s="926"/>
      <c r="AD186" s="926"/>
      <c r="AE186" s="926"/>
      <c r="AF186" s="926"/>
      <c r="AG186" s="926"/>
      <c r="AH186" s="926"/>
      <c r="AI186" s="926"/>
      <c r="AJ186" s="926"/>
      <c r="AK186" s="926"/>
      <c r="AL186" s="926"/>
      <c r="AM186" s="926"/>
      <c r="AN186" s="926"/>
      <c r="AO186" s="926"/>
      <c r="AP186" s="926"/>
      <c r="AQ186" s="926"/>
      <c r="AR186" s="926"/>
      <c r="AS186" s="926"/>
      <c r="AT186" s="926"/>
      <c r="AU186" s="926"/>
      <c r="AV186" s="926"/>
      <c r="AW186" s="926"/>
      <c r="AX186" s="926"/>
      <c r="AY186" s="926"/>
      <c r="AZ186" s="926"/>
      <c r="BA186" s="926"/>
      <c r="BB186" s="926"/>
      <c r="BC186" s="926"/>
      <c r="BD186" s="926"/>
      <c r="BE186" s="926"/>
      <c r="BF186" s="926"/>
      <c r="BG186" s="926"/>
      <c r="BH186" s="926"/>
      <c r="BI186" s="926"/>
      <c r="BJ186" s="926"/>
      <c r="BK186" s="926"/>
      <c r="BL186" s="926"/>
      <c r="BM186" s="926"/>
      <c r="BN186" s="926"/>
      <c r="BO186" s="926"/>
      <c r="BP186" s="926"/>
      <c r="BQ186" s="926"/>
      <c r="BR186" s="926"/>
      <c r="BS186" s="926"/>
      <c r="BT186" s="926"/>
      <c r="BU186" s="926"/>
      <c r="BV186" s="926"/>
      <c r="BW186" s="926"/>
      <c r="BX186" s="926"/>
      <c r="BY186" s="926"/>
      <c r="BZ186" s="926"/>
      <c r="CA186" s="926"/>
      <c r="CB186" s="926"/>
      <c r="CC186" s="926"/>
      <c r="CD186" s="926"/>
      <c r="CE186" s="926"/>
      <c r="CF186" s="926"/>
      <c r="CG186" s="926"/>
      <c r="CH186" s="926"/>
      <c r="CI186" s="926"/>
      <c r="CJ186" s="926"/>
      <c r="CK186" s="926"/>
      <c r="CL186" s="926"/>
      <c r="CM186" s="926"/>
      <c r="CN186" s="926"/>
      <c r="CO186" s="926"/>
      <c r="CP186" s="926"/>
      <c r="CQ186" s="926"/>
      <c r="CR186" s="926"/>
      <c r="CS186" s="926"/>
      <c r="CT186" s="926"/>
      <c r="CU186" s="926"/>
      <c r="CV186" s="926"/>
      <c r="CW186" s="926"/>
      <c r="CX186" s="926"/>
      <c r="CY186" s="926"/>
      <c r="CZ186" s="926"/>
      <c r="DA186" s="926"/>
      <c r="DB186" s="926"/>
      <c r="DC186" s="926"/>
      <c r="DD186" s="926"/>
      <c r="DE186" s="926"/>
      <c r="DF186" s="926"/>
      <c r="DG186" s="926"/>
      <c r="DH186" s="926"/>
      <c r="DI186" s="926"/>
      <c r="DJ186" s="926"/>
      <c r="DK186" s="926"/>
      <c r="DL186" s="926"/>
      <c r="DM186" s="926"/>
      <c r="DN186" s="926"/>
      <c r="DO186" s="926"/>
      <c r="DP186" s="926"/>
      <c r="DQ186" s="926"/>
      <c r="DR186" s="926"/>
      <c r="DS186" s="926"/>
      <c r="DT186" s="926"/>
      <c r="DU186" s="926"/>
      <c r="DV186" s="926"/>
      <c r="DW186" s="926"/>
      <c r="DX186" s="926"/>
      <c r="DY186" s="926"/>
      <c r="DZ186" s="926"/>
      <c r="EA186" s="926"/>
      <c r="EB186" s="926"/>
      <c r="EC186" s="926"/>
      <c r="ED186" s="926"/>
      <c r="EE186" s="926"/>
      <c r="EF186" s="926"/>
      <c r="EG186" s="926"/>
      <c r="EH186" s="926"/>
      <c r="EI186" s="926"/>
      <c r="EJ186" s="926"/>
      <c r="EK186" s="926"/>
      <c r="EL186" s="926"/>
      <c r="EM186" s="926"/>
      <c r="EN186" s="926"/>
      <c r="EO186" s="926"/>
      <c r="EP186" s="926"/>
      <c r="EQ186" s="926"/>
      <c r="ER186" s="926"/>
      <c r="ES186" s="926"/>
      <c r="ET186" s="926"/>
      <c r="EU186" s="926"/>
      <c r="EV186" s="926"/>
      <c r="EW186" s="926"/>
      <c r="EX186" s="926"/>
      <c r="EY186" s="926"/>
      <c r="EZ186" s="926"/>
      <c r="FA186" s="926"/>
      <c r="FB186" s="926"/>
      <c r="FC186" s="926"/>
      <c r="FD186" s="926"/>
      <c r="FE186" s="926"/>
      <c r="FF186" s="926"/>
      <c r="FG186" s="926"/>
      <c r="FH186" s="926"/>
      <c r="FI186" s="926"/>
      <c r="FJ186" s="926"/>
      <c r="FK186" s="926"/>
      <c r="FL186" s="926"/>
      <c r="FM186" s="926"/>
      <c r="FN186" s="926"/>
      <c r="FO186" s="926"/>
      <c r="FP186" s="926"/>
      <c r="FQ186" s="926"/>
      <c r="FR186" s="926"/>
      <c r="FS186" s="926"/>
      <c r="FT186" s="926"/>
      <c r="FU186" s="926"/>
      <c r="FV186" s="926"/>
      <c r="FW186" s="926"/>
      <c r="FX186" s="926"/>
      <c r="FY186" s="926"/>
      <c r="FZ186" s="926"/>
      <c r="GA186" s="926"/>
      <c r="GB186" s="926"/>
      <c r="GC186" s="926"/>
      <c r="GD186" s="926"/>
      <c r="GE186" s="926"/>
      <c r="GF186" s="926"/>
      <c r="GG186" s="926"/>
      <c r="GH186" s="926"/>
      <c r="GI186" s="926"/>
      <c r="GJ186" s="926"/>
      <c r="GK186" s="926"/>
      <c r="GL186" s="926"/>
      <c r="GM186" s="926"/>
      <c r="GN186" s="926"/>
      <c r="GO186" s="926"/>
      <c r="GP186" s="926"/>
      <c r="GQ186" s="926"/>
      <c r="GR186" s="926"/>
      <c r="GS186" s="926"/>
      <c r="GT186" s="926"/>
      <c r="GU186" s="926"/>
      <c r="GV186" s="926"/>
      <c r="GW186" s="926"/>
      <c r="GX186" s="926"/>
      <c r="GY186" s="926"/>
      <c r="GZ186" s="926"/>
      <c r="HA186" s="926"/>
      <c r="HB186" s="926"/>
      <c r="HC186" s="926"/>
      <c r="HD186" s="926"/>
      <c r="HE186" s="926"/>
      <c r="HF186" s="926"/>
      <c r="HG186" s="926"/>
      <c r="HH186" s="926"/>
      <c r="HI186" s="926"/>
      <c r="HJ186" s="926"/>
      <c r="HK186" s="926"/>
      <c r="HL186" s="926"/>
      <c r="HM186" s="926"/>
      <c r="HN186" s="926"/>
      <c r="HO186" s="926"/>
      <c r="HP186" s="926"/>
      <c r="HQ186" s="926"/>
      <c r="HR186" s="926"/>
      <c r="HS186" s="926"/>
      <c r="HT186" s="926"/>
      <c r="HU186" s="926"/>
      <c r="HV186" s="926"/>
      <c r="HW186" s="926"/>
      <c r="HX186" s="926"/>
      <c r="HY186" s="926"/>
      <c r="HZ186" s="926"/>
      <c r="IA186" s="926"/>
      <c r="IB186" s="926"/>
      <c r="IC186" s="926"/>
      <c r="ID186" s="926"/>
      <c r="IE186" s="926"/>
      <c r="IF186" s="926"/>
      <c r="IG186" s="926"/>
      <c r="IH186" s="926"/>
      <c r="II186" s="926"/>
      <c r="IJ186" s="926"/>
      <c r="IK186" s="926"/>
      <c r="IL186" s="926"/>
      <c r="IM186" s="926"/>
      <c r="IN186" s="926"/>
      <c r="IO186" s="926"/>
      <c r="IP186" s="926"/>
      <c r="IQ186" s="926"/>
      <c r="IR186" s="926"/>
      <c r="IS186" s="926"/>
      <c r="IT186" s="926"/>
      <c r="IU186" s="926"/>
      <c r="IV186" s="926"/>
    </row>
    <row r="187" spans="1:256" s="1183" customFormat="1" ht="15" customHeight="1">
      <c r="A187" s="1018"/>
      <c r="B187" s="1018"/>
      <c r="C187" s="1018"/>
      <c r="D187" s="1103"/>
      <c r="E187" s="1103"/>
      <c r="F187" s="1103"/>
      <c r="G187" s="1021"/>
      <c r="H187" s="1021"/>
      <c r="I187" s="926"/>
      <c r="J187" s="1022"/>
      <c r="K187" s="926"/>
      <c r="L187" s="926"/>
      <c r="M187" s="1022"/>
      <c r="N187" s="926"/>
      <c r="O187" s="926"/>
      <c r="P187" s="926"/>
      <c r="Q187" s="926"/>
      <c r="R187" s="926"/>
      <c r="S187" s="926"/>
      <c r="T187" s="926"/>
      <c r="U187" s="926"/>
      <c r="V187" s="926"/>
      <c r="W187" s="926"/>
      <c r="X187" s="926"/>
      <c r="Y187" s="926"/>
      <c r="Z187" s="926"/>
      <c r="AA187" s="926"/>
      <c r="AB187" s="926"/>
      <c r="AC187" s="926"/>
      <c r="AD187" s="926"/>
      <c r="AE187" s="926"/>
      <c r="AF187" s="926"/>
      <c r="AG187" s="926"/>
      <c r="AH187" s="926"/>
      <c r="AI187" s="926"/>
      <c r="AJ187" s="926"/>
      <c r="AK187" s="926"/>
      <c r="AL187" s="926"/>
      <c r="AM187" s="926"/>
      <c r="AN187" s="926"/>
      <c r="AO187" s="926"/>
      <c r="AP187" s="926"/>
      <c r="AQ187" s="926"/>
      <c r="AR187" s="926"/>
      <c r="AS187" s="926"/>
      <c r="AT187" s="926"/>
      <c r="AU187" s="926"/>
      <c r="AV187" s="926"/>
      <c r="AW187" s="926"/>
      <c r="AX187" s="926"/>
      <c r="AY187" s="926"/>
      <c r="AZ187" s="926"/>
      <c r="BA187" s="926"/>
      <c r="BB187" s="926"/>
      <c r="BC187" s="926"/>
      <c r="BD187" s="926"/>
      <c r="BE187" s="926"/>
      <c r="BF187" s="926"/>
      <c r="BG187" s="926"/>
      <c r="BH187" s="926"/>
      <c r="BI187" s="926"/>
      <c r="BJ187" s="926"/>
      <c r="BK187" s="926"/>
      <c r="BL187" s="926"/>
      <c r="BM187" s="926"/>
      <c r="BN187" s="926"/>
      <c r="BO187" s="926"/>
      <c r="BP187" s="926"/>
      <c r="BQ187" s="926"/>
      <c r="BR187" s="926"/>
      <c r="BS187" s="926"/>
      <c r="BT187" s="926"/>
      <c r="BU187" s="926"/>
      <c r="BV187" s="926"/>
      <c r="BW187" s="926"/>
      <c r="BX187" s="926"/>
      <c r="BY187" s="926"/>
      <c r="BZ187" s="926"/>
      <c r="CA187" s="926"/>
      <c r="CB187" s="926"/>
      <c r="CC187" s="926"/>
      <c r="CD187" s="926"/>
      <c r="CE187" s="926"/>
      <c r="CF187" s="926"/>
      <c r="CG187" s="926"/>
      <c r="CH187" s="926"/>
      <c r="CI187" s="926"/>
      <c r="CJ187" s="926"/>
      <c r="CK187" s="926"/>
      <c r="CL187" s="926"/>
      <c r="CM187" s="926"/>
      <c r="CN187" s="926"/>
      <c r="CO187" s="926"/>
      <c r="CP187" s="926"/>
      <c r="CQ187" s="926"/>
      <c r="CR187" s="926"/>
      <c r="CS187" s="926"/>
      <c r="CT187" s="926"/>
      <c r="CU187" s="926"/>
      <c r="CV187" s="926"/>
      <c r="CW187" s="926"/>
      <c r="CX187" s="926"/>
      <c r="CY187" s="926"/>
      <c r="CZ187" s="926"/>
      <c r="DA187" s="926"/>
      <c r="DB187" s="926"/>
      <c r="DC187" s="926"/>
      <c r="DD187" s="926"/>
      <c r="DE187" s="926"/>
      <c r="DF187" s="926"/>
      <c r="DG187" s="926"/>
      <c r="DH187" s="926"/>
      <c r="DI187" s="926"/>
      <c r="DJ187" s="926"/>
      <c r="DK187" s="926"/>
      <c r="DL187" s="926"/>
      <c r="DM187" s="926"/>
      <c r="DN187" s="926"/>
      <c r="DO187" s="926"/>
      <c r="DP187" s="926"/>
      <c r="DQ187" s="926"/>
      <c r="DR187" s="926"/>
      <c r="DS187" s="926"/>
      <c r="DT187" s="926"/>
      <c r="DU187" s="926"/>
      <c r="DV187" s="926"/>
      <c r="DW187" s="926"/>
      <c r="DX187" s="926"/>
      <c r="DY187" s="926"/>
      <c r="DZ187" s="926"/>
      <c r="EA187" s="926"/>
      <c r="EB187" s="926"/>
      <c r="EC187" s="926"/>
      <c r="ED187" s="926"/>
      <c r="EE187" s="926"/>
      <c r="EF187" s="926"/>
      <c r="EG187" s="926"/>
      <c r="EH187" s="926"/>
      <c r="EI187" s="926"/>
      <c r="EJ187" s="926"/>
      <c r="EK187" s="926"/>
      <c r="EL187" s="926"/>
      <c r="EM187" s="926"/>
      <c r="EN187" s="926"/>
      <c r="EO187" s="926"/>
      <c r="EP187" s="926"/>
      <c r="EQ187" s="926"/>
      <c r="ER187" s="926"/>
      <c r="ES187" s="926"/>
      <c r="ET187" s="926"/>
      <c r="EU187" s="926"/>
      <c r="EV187" s="926"/>
      <c r="EW187" s="926"/>
      <c r="EX187" s="926"/>
      <c r="EY187" s="926"/>
      <c r="EZ187" s="926"/>
      <c r="FA187" s="926"/>
      <c r="FB187" s="926"/>
      <c r="FC187" s="926"/>
      <c r="FD187" s="926"/>
      <c r="FE187" s="926"/>
      <c r="FF187" s="926"/>
      <c r="FG187" s="926"/>
      <c r="FH187" s="926"/>
      <c r="FI187" s="926"/>
      <c r="FJ187" s="926"/>
      <c r="FK187" s="926"/>
      <c r="FL187" s="926"/>
      <c r="FM187" s="926"/>
      <c r="FN187" s="926"/>
      <c r="FO187" s="926"/>
      <c r="FP187" s="926"/>
      <c r="FQ187" s="926"/>
      <c r="FR187" s="926"/>
      <c r="FS187" s="926"/>
      <c r="FT187" s="926"/>
      <c r="FU187" s="926"/>
      <c r="FV187" s="926"/>
      <c r="FW187" s="926"/>
      <c r="FX187" s="926"/>
      <c r="FY187" s="926"/>
      <c r="FZ187" s="926"/>
      <c r="GA187" s="926"/>
      <c r="GB187" s="926"/>
      <c r="GC187" s="926"/>
      <c r="GD187" s="926"/>
      <c r="GE187" s="926"/>
      <c r="GF187" s="926"/>
      <c r="GG187" s="926"/>
      <c r="GH187" s="926"/>
      <c r="GI187" s="926"/>
      <c r="GJ187" s="926"/>
      <c r="GK187" s="926"/>
      <c r="GL187" s="926"/>
      <c r="GM187" s="926"/>
      <c r="GN187" s="926"/>
      <c r="GO187" s="926"/>
      <c r="GP187" s="926"/>
      <c r="GQ187" s="926"/>
      <c r="GR187" s="926"/>
      <c r="GS187" s="926"/>
      <c r="GT187" s="926"/>
      <c r="GU187" s="926"/>
      <c r="GV187" s="926"/>
      <c r="GW187" s="926"/>
      <c r="GX187" s="926"/>
      <c r="GY187" s="926"/>
      <c r="GZ187" s="926"/>
      <c r="HA187" s="926"/>
      <c r="HB187" s="926"/>
      <c r="HC187" s="926"/>
      <c r="HD187" s="926"/>
      <c r="HE187" s="926"/>
      <c r="HF187" s="926"/>
      <c r="HG187" s="926"/>
      <c r="HH187" s="926"/>
      <c r="HI187" s="926"/>
      <c r="HJ187" s="926"/>
      <c r="HK187" s="926"/>
      <c r="HL187" s="926"/>
      <c r="HM187" s="926"/>
      <c r="HN187" s="926"/>
      <c r="HO187" s="926"/>
      <c r="HP187" s="926"/>
      <c r="HQ187" s="926"/>
      <c r="HR187" s="926"/>
      <c r="HS187" s="926"/>
      <c r="HT187" s="926"/>
      <c r="HU187" s="926"/>
      <c r="HV187" s="926"/>
      <c r="HW187" s="926"/>
      <c r="HX187" s="926"/>
      <c r="HY187" s="926"/>
      <c r="HZ187" s="926"/>
      <c r="IA187" s="926"/>
      <c r="IB187" s="926"/>
      <c r="IC187" s="926"/>
      <c r="ID187" s="926"/>
      <c r="IE187" s="926"/>
      <c r="IF187" s="926"/>
      <c r="IG187" s="926"/>
      <c r="IH187" s="926"/>
      <c r="II187" s="926"/>
      <c r="IJ187" s="926"/>
      <c r="IK187" s="926"/>
      <c r="IL187" s="926"/>
      <c r="IM187" s="926"/>
      <c r="IN187" s="926"/>
      <c r="IO187" s="926"/>
      <c r="IP187" s="926"/>
      <c r="IQ187" s="926"/>
      <c r="IR187" s="926"/>
      <c r="IS187" s="926"/>
      <c r="IT187" s="926"/>
      <c r="IU187" s="926"/>
      <c r="IV187" s="926"/>
    </row>
    <row r="188" spans="1:256" s="1183" customFormat="1" ht="15" customHeight="1">
      <c r="A188" s="1018"/>
      <c r="B188" s="1018"/>
      <c r="C188" s="1018"/>
      <c r="D188" s="1103"/>
      <c r="E188" s="1103"/>
      <c r="F188" s="1103"/>
      <c r="G188" s="1021"/>
      <c r="H188" s="1021"/>
      <c r="I188" s="926"/>
      <c r="J188" s="1022"/>
      <c r="K188" s="926"/>
      <c r="L188" s="926"/>
      <c r="M188" s="1022"/>
      <c r="N188" s="926"/>
      <c r="O188" s="926"/>
      <c r="P188" s="926"/>
      <c r="Q188" s="926"/>
      <c r="R188" s="926"/>
      <c r="S188" s="926"/>
      <c r="T188" s="926"/>
      <c r="U188" s="926"/>
      <c r="V188" s="926"/>
      <c r="W188" s="926"/>
      <c r="X188" s="926"/>
      <c r="Y188" s="926"/>
      <c r="Z188" s="926"/>
      <c r="AA188" s="926"/>
      <c r="AB188" s="926"/>
      <c r="AC188" s="926"/>
      <c r="AD188" s="926"/>
      <c r="AE188" s="926"/>
      <c r="AF188" s="926"/>
      <c r="AG188" s="926"/>
      <c r="AH188" s="926"/>
      <c r="AI188" s="926"/>
      <c r="AJ188" s="926"/>
      <c r="AK188" s="926"/>
      <c r="AL188" s="926"/>
      <c r="AM188" s="926"/>
      <c r="AN188" s="926"/>
      <c r="AO188" s="926"/>
      <c r="AP188" s="926"/>
      <c r="AQ188" s="926"/>
      <c r="AR188" s="926"/>
      <c r="AS188" s="926"/>
      <c r="AT188" s="926"/>
      <c r="AU188" s="926"/>
      <c r="AV188" s="926"/>
      <c r="AW188" s="926"/>
      <c r="AX188" s="926"/>
      <c r="AY188" s="926"/>
      <c r="AZ188" s="926"/>
      <c r="BA188" s="926"/>
      <c r="BB188" s="926"/>
      <c r="BC188" s="926"/>
      <c r="BD188" s="926"/>
      <c r="BE188" s="926"/>
      <c r="BF188" s="926"/>
      <c r="BG188" s="926"/>
      <c r="BH188" s="926"/>
      <c r="BI188" s="926"/>
      <c r="BJ188" s="926"/>
      <c r="BK188" s="926"/>
      <c r="BL188" s="926"/>
      <c r="BM188" s="926"/>
      <c r="BN188" s="926"/>
      <c r="BO188" s="926"/>
      <c r="BP188" s="926"/>
      <c r="BQ188" s="926"/>
      <c r="BR188" s="926"/>
      <c r="BS188" s="926"/>
      <c r="BT188" s="926"/>
      <c r="BU188" s="926"/>
      <c r="BV188" s="926"/>
      <c r="BW188" s="926"/>
      <c r="BX188" s="926"/>
      <c r="BY188" s="926"/>
      <c r="BZ188" s="926"/>
      <c r="CA188" s="926"/>
      <c r="CB188" s="926"/>
      <c r="CC188" s="926"/>
      <c r="CD188" s="926"/>
      <c r="CE188" s="926"/>
      <c r="CF188" s="926"/>
      <c r="CG188" s="926"/>
      <c r="CH188" s="926"/>
      <c r="CI188" s="926"/>
      <c r="CJ188" s="926"/>
      <c r="CK188" s="926"/>
      <c r="CL188" s="926"/>
      <c r="CM188" s="926"/>
      <c r="CN188" s="926"/>
      <c r="CO188" s="926"/>
      <c r="CP188" s="926"/>
      <c r="CQ188" s="926"/>
      <c r="CR188" s="926"/>
      <c r="CS188" s="926"/>
      <c r="CT188" s="926"/>
      <c r="CU188" s="926"/>
      <c r="CV188" s="926"/>
      <c r="CW188" s="926"/>
      <c r="CX188" s="926"/>
      <c r="CY188" s="926"/>
      <c r="CZ188" s="926"/>
      <c r="DA188" s="926"/>
      <c r="DB188" s="926"/>
      <c r="DC188" s="926"/>
      <c r="DD188" s="926"/>
      <c r="DE188" s="926"/>
      <c r="DF188" s="926"/>
      <c r="DG188" s="926"/>
      <c r="DH188" s="926"/>
      <c r="DI188" s="926"/>
      <c r="DJ188" s="926"/>
      <c r="DK188" s="926"/>
      <c r="DL188" s="926"/>
      <c r="DM188" s="926"/>
      <c r="DN188" s="926"/>
      <c r="DO188" s="926"/>
      <c r="DP188" s="926"/>
      <c r="DQ188" s="926"/>
      <c r="DR188" s="926"/>
      <c r="DS188" s="926"/>
      <c r="DT188" s="926"/>
      <c r="DU188" s="926"/>
      <c r="DV188" s="926"/>
      <c r="DW188" s="926"/>
      <c r="DX188" s="926"/>
      <c r="DY188" s="926"/>
      <c r="DZ188" s="926"/>
      <c r="EA188" s="926"/>
      <c r="EB188" s="926"/>
      <c r="EC188" s="926"/>
      <c r="ED188" s="926"/>
      <c r="EE188" s="926"/>
      <c r="EF188" s="926"/>
      <c r="EG188" s="926"/>
      <c r="EH188" s="926"/>
      <c r="EI188" s="926"/>
      <c r="EJ188" s="926"/>
      <c r="EK188" s="926"/>
      <c r="EL188" s="926"/>
      <c r="EM188" s="926"/>
      <c r="EN188" s="926"/>
      <c r="EO188" s="926"/>
      <c r="EP188" s="926"/>
      <c r="EQ188" s="926"/>
      <c r="ER188" s="926"/>
      <c r="ES188" s="926"/>
      <c r="ET188" s="926"/>
      <c r="EU188" s="926"/>
      <c r="EV188" s="926"/>
      <c r="EW188" s="926"/>
      <c r="EX188" s="926"/>
      <c r="EY188" s="926"/>
      <c r="EZ188" s="926"/>
      <c r="FA188" s="926"/>
      <c r="FB188" s="926"/>
      <c r="FC188" s="926"/>
      <c r="FD188" s="926"/>
      <c r="FE188" s="926"/>
      <c r="FF188" s="926"/>
      <c r="FG188" s="926"/>
      <c r="FH188" s="926"/>
      <c r="FI188" s="926"/>
      <c r="FJ188" s="926"/>
      <c r="FK188" s="926"/>
      <c r="FL188" s="926"/>
      <c r="FM188" s="926"/>
      <c r="FN188" s="926"/>
      <c r="FO188" s="926"/>
      <c r="FP188" s="926"/>
      <c r="FQ188" s="926"/>
      <c r="FR188" s="926"/>
      <c r="FS188" s="926"/>
      <c r="FT188" s="926"/>
      <c r="FU188" s="926"/>
      <c r="FV188" s="926"/>
      <c r="FW188" s="926"/>
      <c r="FX188" s="926"/>
      <c r="FY188" s="926"/>
      <c r="FZ188" s="926"/>
      <c r="GA188" s="926"/>
      <c r="GB188" s="926"/>
      <c r="GC188" s="926"/>
      <c r="GD188" s="926"/>
      <c r="GE188" s="926"/>
      <c r="GF188" s="926"/>
      <c r="GG188" s="926"/>
      <c r="GH188" s="926"/>
      <c r="GI188" s="926"/>
      <c r="GJ188" s="926"/>
      <c r="GK188" s="926"/>
      <c r="GL188" s="926"/>
      <c r="GM188" s="926"/>
      <c r="GN188" s="926"/>
      <c r="GO188" s="926"/>
      <c r="GP188" s="926"/>
      <c r="GQ188" s="926"/>
      <c r="GR188" s="926"/>
      <c r="GS188" s="926"/>
      <c r="GT188" s="926"/>
      <c r="GU188" s="926"/>
      <c r="GV188" s="926"/>
      <c r="GW188" s="926"/>
      <c r="GX188" s="926"/>
      <c r="GY188" s="926"/>
      <c r="GZ188" s="926"/>
      <c r="HA188" s="926"/>
      <c r="HB188" s="926"/>
      <c r="HC188" s="926"/>
      <c r="HD188" s="926"/>
      <c r="HE188" s="926"/>
      <c r="HF188" s="926"/>
      <c r="HG188" s="926"/>
      <c r="HH188" s="926"/>
      <c r="HI188" s="926"/>
      <c r="HJ188" s="926"/>
      <c r="HK188" s="926"/>
      <c r="HL188" s="926"/>
      <c r="HM188" s="926"/>
      <c r="HN188" s="926"/>
      <c r="HO188" s="926"/>
      <c r="HP188" s="926"/>
      <c r="HQ188" s="926"/>
      <c r="HR188" s="926"/>
      <c r="HS188" s="926"/>
      <c r="HT188" s="926"/>
      <c r="HU188" s="926"/>
      <c r="HV188" s="926"/>
      <c r="HW188" s="926"/>
      <c r="HX188" s="926"/>
      <c r="HY188" s="926"/>
      <c r="HZ188" s="926"/>
      <c r="IA188" s="926"/>
      <c r="IB188" s="926"/>
      <c r="IC188" s="926"/>
      <c r="ID188" s="926"/>
      <c r="IE188" s="926"/>
      <c r="IF188" s="926"/>
      <c r="IG188" s="926"/>
      <c r="IH188" s="926"/>
      <c r="II188" s="926"/>
      <c r="IJ188" s="926"/>
      <c r="IK188" s="926"/>
      <c r="IL188" s="926"/>
      <c r="IM188" s="926"/>
      <c r="IN188" s="926"/>
      <c r="IO188" s="926"/>
      <c r="IP188" s="926"/>
      <c r="IQ188" s="926"/>
      <c r="IR188" s="926"/>
      <c r="IS188" s="926"/>
      <c r="IT188" s="926"/>
      <c r="IU188" s="926"/>
      <c r="IV188" s="926"/>
    </row>
    <row r="189" spans="1:256" s="1183" customFormat="1" ht="15" customHeight="1">
      <c r="A189" s="1018"/>
      <c r="B189" s="1018"/>
      <c r="C189" s="1018"/>
      <c r="D189" s="1103"/>
      <c r="E189" s="1103"/>
      <c r="F189" s="1103"/>
      <c r="G189" s="1021"/>
      <c r="H189" s="1021"/>
      <c r="I189" s="926"/>
      <c r="J189" s="1022"/>
      <c r="K189" s="926"/>
      <c r="L189" s="926"/>
      <c r="M189" s="1022"/>
      <c r="N189" s="926"/>
      <c r="O189" s="926"/>
      <c r="P189" s="926"/>
      <c r="Q189" s="926"/>
      <c r="R189" s="926"/>
      <c r="S189" s="926"/>
      <c r="T189" s="926"/>
      <c r="U189" s="926"/>
      <c r="V189" s="926"/>
      <c r="W189" s="926"/>
      <c r="X189" s="926"/>
      <c r="Y189" s="926"/>
      <c r="Z189" s="926"/>
      <c r="AA189" s="926"/>
      <c r="AB189" s="926"/>
      <c r="AC189" s="926"/>
      <c r="AD189" s="926"/>
      <c r="AE189" s="926"/>
      <c r="AF189" s="926"/>
      <c r="AG189" s="926"/>
      <c r="AH189" s="926"/>
      <c r="AI189" s="926"/>
      <c r="AJ189" s="926"/>
      <c r="AK189" s="926"/>
      <c r="AL189" s="926"/>
      <c r="AM189" s="926"/>
      <c r="AN189" s="926"/>
      <c r="AO189" s="926"/>
      <c r="AP189" s="926"/>
      <c r="AQ189" s="926"/>
      <c r="AR189" s="926"/>
      <c r="AS189" s="926"/>
      <c r="AT189" s="926"/>
      <c r="AU189" s="926"/>
      <c r="AV189" s="926"/>
      <c r="AW189" s="926"/>
      <c r="AX189" s="926"/>
      <c r="AY189" s="926"/>
      <c r="AZ189" s="926"/>
      <c r="BA189" s="926"/>
      <c r="BB189" s="926"/>
      <c r="BC189" s="926"/>
      <c r="BD189" s="926"/>
      <c r="BE189" s="926"/>
      <c r="BF189" s="926"/>
      <c r="BG189" s="926"/>
      <c r="BH189" s="926"/>
      <c r="BI189" s="926"/>
      <c r="BJ189" s="926"/>
      <c r="BK189" s="926"/>
      <c r="BL189" s="926"/>
      <c r="BM189" s="926"/>
      <c r="BN189" s="926"/>
      <c r="BO189" s="926"/>
      <c r="BP189" s="926"/>
      <c r="BQ189" s="926"/>
      <c r="BR189" s="926"/>
      <c r="BS189" s="926"/>
      <c r="BT189" s="926"/>
      <c r="BU189" s="926"/>
      <c r="BV189" s="926"/>
      <c r="BW189" s="926"/>
      <c r="BX189" s="926"/>
      <c r="BY189" s="926"/>
      <c r="BZ189" s="926"/>
      <c r="CA189" s="926"/>
      <c r="CB189" s="926"/>
      <c r="CC189" s="926"/>
      <c r="CD189" s="926"/>
      <c r="CE189" s="926"/>
      <c r="CF189" s="926"/>
      <c r="CG189" s="926"/>
      <c r="CH189" s="926"/>
      <c r="CI189" s="926"/>
      <c r="CJ189" s="926"/>
      <c r="CK189" s="926"/>
      <c r="CL189" s="926"/>
      <c r="CM189" s="926"/>
      <c r="CN189" s="926"/>
      <c r="CO189" s="926"/>
      <c r="CP189" s="926"/>
      <c r="CQ189" s="926"/>
      <c r="CR189" s="926"/>
      <c r="CS189" s="926"/>
      <c r="CT189" s="926"/>
      <c r="CU189" s="926"/>
      <c r="CV189" s="926"/>
      <c r="CW189" s="926"/>
      <c r="CX189" s="926"/>
      <c r="CY189" s="926"/>
      <c r="CZ189" s="926"/>
      <c r="DA189" s="926"/>
      <c r="DB189" s="926"/>
      <c r="DC189" s="926"/>
      <c r="DD189" s="926"/>
      <c r="DE189" s="926"/>
      <c r="DF189" s="926"/>
      <c r="DG189" s="926"/>
      <c r="DH189" s="926"/>
      <c r="DI189" s="926"/>
      <c r="DJ189" s="926"/>
      <c r="DK189" s="926"/>
      <c r="DL189" s="926"/>
      <c r="DM189" s="926"/>
      <c r="DN189" s="926"/>
      <c r="DO189" s="926"/>
      <c r="DP189" s="926"/>
      <c r="DQ189" s="926"/>
      <c r="DR189" s="926"/>
      <c r="DS189" s="926"/>
      <c r="DT189" s="926"/>
      <c r="DU189" s="926"/>
      <c r="DV189" s="926"/>
      <c r="DW189" s="926"/>
      <c r="DX189" s="926"/>
      <c r="DY189" s="926"/>
      <c r="DZ189" s="926"/>
      <c r="EA189" s="926"/>
      <c r="EB189" s="926"/>
      <c r="EC189" s="926"/>
      <c r="ED189" s="926"/>
      <c r="EE189" s="926"/>
      <c r="EF189" s="926"/>
      <c r="EG189" s="926"/>
      <c r="EH189" s="926"/>
      <c r="EI189" s="926"/>
      <c r="EJ189" s="926"/>
      <c r="EK189" s="926"/>
      <c r="EL189" s="926"/>
      <c r="EM189" s="926"/>
      <c r="EN189" s="926"/>
      <c r="EO189" s="926"/>
      <c r="EP189" s="926"/>
      <c r="EQ189" s="926"/>
      <c r="ER189" s="926"/>
      <c r="ES189" s="926"/>
      <c r="ET189" s="926"/>
      <c r="EU189" s="926"/>
      <c r="EV189" s="926"/>
      <c r="EW189" s="926"/>
      <c r="EX189" s="926"/>
      <c r="EY189" s="926"/>
      <c r="EZ189" s="926"/>
      <c r="FA189" s="926"/>
      <c r="FB189" s="926"/>
      <c r="FC189" s="926"/>
      <c r="FD189" s="926"/>
      <c r="FE189" s="926"/>
      <c r="FF189" s="926"/>
      <c r="FG189" s="926"/>
      <c r="FH189" s="926"/>
      <c r="FI189" s="926"/>
      <c r="FJ189" s="926"/>
      <c r="FK189" s="926"/>
      <c r="FL189" s="926"/>
      <c r="FM189" s="926"/>
      <c r="FN189" s="926"/>
      <c r="FO189" s="926"/>
      <c r="FP189" s="926"/>
      <c r="FQ189" s="926"/>
      <c r="FR189" s="926"/>
      <c r="FS189" s="926"/>
      <c r="FT189" s="926"/>
      <c r="FU189" s="926"/>
      <c r="FV189" s="926"/>
      <c r="FW189" s="926"/>
      <c r="FX189" s="926"/>
      <c r="FY189" s="926"/>
      <c r="FZ189" s="926"/>
      <c r="GA189" s="926"/>
      <c r="GB189" s="926"/>
      <c r="GC189" s="926"/>
      <c r="GD189" s="926"/>
      <c r="GE189" s="926"/>
      <c r="GF189" s="926"/>
      <c r="GG189" s="926"/>
      <c r="GH189" s="926"/>
      <c r="GI189" s="926"/>
      <c r="GJ189" s="926"/>
      <c r="GK189" s="926"/>
      <c r="GL189" s="926"/>
      <c r="GM189" s="926"/>
      <c r="GN189" s="926"/>
      <c r="GO189" s="926"/>
      <c r="GP189" s="926"/>
      <c r="GQ189" s="926"/>
      <c r="GR189" s="926"/>
      <c r="GS189" s="926"/>
      <c r="GT189" s="926"/>
      <c r="GU189" s="926"/>
      <c r="GV189" s="926"/>
      <c r="GW189" s="926"/>
      <c r="GX189" s="926"/>
      <c r="GY189" s="926"/>
      <c r="GZ189" s="926"/>
      <c r="HA189" s="926"/>
      <c r="HB189" s="926"/>
      <c r="HC189" s="926"/>
      <c r="HD189" s="926"/>
      <c r="HE189" s="926"/>
      <c r="HF189" s="926"/>
      <c r="HG189" s="926"/>
      <c r="HH189" s="926"/>
      <c r="HI189" s="926"/>
      <c r="HJ189" s="926"/>
      <c r="HK189" s="926"/>
      <c r="HL189" s="926"/>
      <c r="HM189" s="926"/>
      <c r="HN189" s="926"/>
      <c r="HO189" s="926"/>
      <c r="HP189" s="926"/>
      <c r="HQ189" s="926"/>
      <c r="HR189" s="926"/>
      <c r="HS189" s="926"/>
      <c r="HT189" s="926"/>
      <c r="HU189" s="926"/>
      <c r="HV189" s="926"/>
      <c r="HW189" s="926"/>
      <c r="HX189" s="926"/>
      <c r="HY189" s="926"/>
      <c r="HZ189" s="926"/>
      <c r="IA189" s="926"/>
      <c r="IB189" s="926"/>
      <c r="IC189" s="926"/>
      <c r="ID189" s="926"/>
      <c r="IE189" s="926"/>
      <c r="IF189" s="926"/>
      <c r="IG189" s="926"/>
      <c r="IH189" s="926"/>
      <c r="II189" s="926"/>
      <c r="IJ189" s="926"/>
      <c r="IK189" s="926"/>
      <c r="IL189" s="926"/>
      <c r="IM189" s="926"/>
      <c r="IN189" s="926"/>
      <c r="IO189" s="926"/>
      <c r="IP189" s="926"/>
      <c r="IQ189" s="926"/>
      <c r="IR189" s="926"/>
      <c r="IS189" s="926"/>
      <c r="IT189" s="926"/>
      <c r="IU189" s="926"/>
      <c r="IV189" s="926"/>
    </row>
    <row r="190" spans="1:256" s="1183" customFormat="1" ht="15" customHeight="1">
      <c r="A190" s="1018"/>
      <c r="B190" s="1018"/>
      <c r="C190" s="1018"/>
      <c r="D190" s="1103"/>
      <c r="E190" s="1103"/>
      <c r="F190" s="1103"/>
      <c r="G190" s="1021"/>
      <c r="H190" s="1021"/>
      <c r="I190" s="926"/>
      <c r="J190" s="1022"/>
      <c r="K190" s="926"/>
      <c r="L190" s="926"/>
      <c r="M190" s="1022"/>
      <c r="N190" s="926"/>
      <c r="O190" s="926"/>
      <c r="P190" s="926"/>
      <c r="Q190" s="926"/>
      <c r="R190" s="926"/>
      <c r="S190" s="926"/>
      <c r="T190" s="926"/>
      <c r="U190" s="926"/>
      <c r="V190" s="926"/>
      <c r="W190" s="926"/>
      <c r="X190" s="926"/>
      <c r="Y190" s="926"/>
      <c r="Z190" s="926"/>
      <c r="AA190" s="926"/>
      <c r="AB190" s="926"/>
      <c r="AC190" s="926"/>
      <c r="AD190" s="926"/>
      <c r="AE190" s="926"/>
      <c r="AF190" s="926"/>
      <c r="AG190" s="926"/>
      <c r="AH190" s="926"/>
      <c r="AI190" s="926"/>
      <c r="AJ190" s="926"/>
      <c r="AK190" s="926"/>
      <c r="AL190" s="926"/>
      <c r="AM190" s="926"/>
      <c r="AN190" s="926"/>
      <c r="AO190" s="926"/>
      <c r="AP190" s="926"/>
      <c r="AQ190" s="926"/>
      <c r="AR190" s="926"/>
      <c r="AS190" s="926"/>
      <c r="AT190" s="926"/>
      <c r="AU190" s="926"/>
      <c r="AV190" s="926"/>
      <c r="AW190" s="926"/>
      <c r="AX190" s="926"/>
      <c r="AY190" s="926"/>
      <c r="AZ190" s="926"/>
      <c r="BA190" s="926"/>
      <c r="BB190" s="926"/>
      <c r="BC190" s="926"/>
      <c r="BD190" s="926"/>
      <c r="BE190" s="926"/>
      <c r="BF190" s="926"/>
      <c r="BG190" s="926"/>
      <c r="BH190" s="926"/>
      <c r="BI190" s="926"/>
      <c r="BJ190" s="926"/>
      <c r="BK190" s="926"/>
      <c r="BL190" s="926"/>
      <c r="BM190" s="926"/>
      <c r="BN190" s="926"/>
      <c r="BO190" s="926"/>
      <c r="BP190" s="926"/>
      <c r="BQ190" s="926"/>
      <c r="BR190" s="926"/>
      <c r="BS190" s="926"/>
      <c r="BT190" s="926"/>
      <c r="BU190" s="926"/>
      <c r="BV190" s="926"/>
      <c r="BW190" s="926"/>
      <c r="BX190" s="926"/>
      <c r="BY190" s="926"/>
      <c r="BZ190" s="926"/>
      <c r="CA190" s="926"/>
      <c r="CB190" s="926"/>
      <c r="CC190" s="926"/>
      <c r="CD190" s="926"/>
      <c r="CE190" s="926"/>
      <c r="CF190" s="926"/>
      <c r="CG190" s="926"/>
      <c r="CH190" s="926"/>
      <c r="CI190" s="926"/>
      <c r="CJ190" s="926"/>
      <c r="CK190" s="926"/>
      <c r="CL190" s="926"/>
      <c r="CM190" s="926"/>
      <c r="CN190" s="926"/>
      <c r="CO190" s="926"/>
      <c r="CP190" s="926"/>
      <c r="CQ190" s="926"/>
      <c r="CR190" s="926"/>
      <c r="CS190" s="926"/>
      <c r="CT190" s="926"/>
      <c r="CU190" s="926"/>
      <c r="CV190" s="926"/>
      <c r="CW190" s="926"/>
      <c r="CX190" s="926"/>
      <c r="CY190" s="926"/>
      <c r="CZ190" s="926"/>
      <c r="DA190" s="926"/>
      <c r="DB190" s="926"/>
      <c r="DC190" s="926"/>
      <c r="DD190" s="926"/>
      <c r="DE190" s="926"/>
      <c r="DF190" s="926"/>
      <c r="DG190" s="926"/>
      <c r="DH190" s="926"/>
      <c r="DI190" s="926"/>
      <c r="DJ190" s="926"/>
      <c r="DK190" s="926"/>
      <c r="DL190" s="926"/>
      <c r="DM190" s="926"/>
      <c r="DN190" s="926"/>
      <c r="DO190" s="926"/>
      <c r="DP190" s="926"/>
      <c r="DQ190" s="926"/>
      <c r="DR190" s="926"/>
      <c r="DS190" s="926"/>
      <c r="DT190" s="926"/>
      <c r="DU190" s="926"/>
      <c r="DV190" s="926"/>
      <c r="DW190" s="926"/>
      <c r="DX190" s="926"/>
      <c r="DY190" s="926"/>
      <c r="DZ190" s="926"/>
      <c r="EA190" s="926"/>
      <c r="EB190" s="926"/>
      <c r="EC190" s="926"/>
      <c r="ED190" s="926"/>
      <c r="EE190" s="926"/>
      <c r="EF190" s="926"/>
      <c r="EG190" s="926"/>
      <c r="EH190" s="926"/>
      <c r="EI190" s="926"/>
      <c r="EJ190" s="926"/>
      <c r="EK190" s="926"/>
      <c r="EL190" s="926"/>
      <c r="EM190" s="926"/>
      <c r="EN190" s="926"/>
      <c r="EO190" s="926"/>
      <c r="EP190" s="926"/>
      <c r="EQ190" s="926"/>
      <c r="ER190" s="926"/>
      <c r="ES190" s="926"/>
      <c r="ET190" s="926"/>
      <c r="EU190" s="926"/>
      <c r="EV190" s="926"/>
      <c r="EW190" s="926"/>
      <c r="EX190" s="926"/>
      <c r="EY190" s="926"/>
      <c r="EZ190" s="926"/>
      <c r="FA190" s="926"/>
      <c r="FB190" s="926"/>
      <c r="FC190" s="926"/>
      <c r="FD190" s="926"/>
      <c r="FE190" s="926"/>
      <c r="FF190" s="926"/>
      <c r="FG190" s="926"/>
      <c r="FH190" s="926"/>
      <c r="FI190" s="926"/>
      <c r="FJ190" s="926"/>
      <c r="FK190" s="926"/>
      <c r="FL190" s="926"/>
      <c r="FM190" s="926"/>
      <c r="FN190" s="926"/>
      <c r="FO190" s="926"/>
      <c r="FP190" s="926"/>
      <c r="FQ190" s="926"/>
      <c r="FR190" s="926"/>
      <c r="FS190" s="926"/>
      <c r="FT190" s="926"/>
      <c r="FU190" s="926"/>
      <c r="FV190" s="926"/>
      <c r="FW190" s="926"/>
      <c r="FX190" s="926"/>
      <c r="FY190" s="926"/>
      <c r="FZ190" s="926"/>
      <c r="GA190" s="926"/>
      <c r="GB190" s="926"/>
      <c r="GC190" s="926"/>
      <c r="GD190" s="926"/>
      <c r="GE190" s="926"/>
      <c r="GF190" s="926"/>
      <c r="GG190" s="926"/>
      <c r="GH190" s="926"/>
      <c r="GI190" s="926"/>
      <c r="GJ190" s="926"/>
      <c r="GK190" s="926"/>
      <c r="GL190" s="926"/>
      <c r="GM190" s="926"/>
      <c r="GN190" s="926"/>
      <c r="GO190" s="926"/>
      <c r="GP190" s="926"/>
      <c r="GQ190" s="926"/>
      <c r="GR190" s="926"/>
      <c r="GS190" s="926"/>
      <c r="GT190" s="926"/>
      <c r="GU190" s="926"/>
      <c r="GV190" s="926"/>
      <c r="GW190" s="926"/>
      <c r="GX190" s="926"/>
      <c r="GY190" s="926"/>
      <c r="GZ190" s="926"/>
      <c r="HA190" s="926"/>
      <c r="HB190" s="926"/>
      <c r="HC190" s="926"/>
      <c r="HD190" s="926"/>
      <c r="HE190" s="926"/>
      <c r="HF190" s="926"/>
      <c r="HG190" s="926"/>
      <c r="HH190" s="926"/>
      <c r="HI190" s="926"/>
      <c r="HJ190" s="926"/>
      <c r="HK190" s="926"/>
      <c r="HL190" s="926"/>
      <c r="HM190" s="926"/>
      <c r="HN190" s="926"/>
      <c r="HO190" s="926"/>
      <c r="HP190" s="926"/>
      <c r="HQ190" s="926"/>
      <c r="HR190" s="926"/>
      <c r="HS190" s="926"/>
      <c r="HT190" s="926"/>
      <c r="HU190" s="926"/>
      <c r="HV190" s="926"/>
      <c r="HW190" s="926"/>
      <c r="HX190" s="926"/>
      <c r="HY190" s="926"/>
      <c r="HZ190" s="926"/>
      <c r="IA190" s="926"/>
      <c r="IB190" s="926"/>
      <c r="IC190" s="926"/>
      <c r="ID190" s="926"/>
      <c r="IE190" s="926"/>
      <c r="IF190" s="926"/>
      <c r="IG190" s="926"/>
      <c r="IH190" s="926"/>
      <c r="II190" s="926"/>
      <c r="IJ190" s="926"/>
      <c r="IK190" s="926"/>
      <c r="IL190" s="926"/>
      <c r="IM190" s="926"/>
      <c r="IN190" s="926"/>
      <c r="IO190" s="926"/>
      <c r="IP190" s="926"/>
      <c r="IQ190" s="926"/>
      <c r="IR190" s="926"/>
      <c r="IS190" s="926"/>
      <c r="IT190" s="926"/>
      <c r="IU190" s="926"/>
      <c r="IV190" s="926"/>
    </row>
    <row r="191" spans="1:256" s="1183" customFormat="1" ht="15" customHeight="1">
      <c r="A191" s="1018"/>
      <c r="B191" s="1018"/>
      <c r="C191" s="1018"/>
      <c r="D191" s="1103"/>
      <c r="E191" s="1103"/>
      <c r="F191" s="1103"/>
      <c r="G191" s="1021"/>
      <c r="H191" s="1021"/>
      <c r="I191" s="926"/>
      <c r="J191" s="1022"/>
      <c r="K191" s="926"/>
      <c r="L191" s="926"/>
      <c r="M191" s="1022"/>
      <c r="N191" s="926"/>
      <c r="O191" s="926"/>
      <c r="P191" s="926"/>
      <c r="Q191" s="926"/>
      <c r="R191" s="926"/>
      <c r="S191" s="926"/>
      <c r="T191" s="926"/>
      <c r="U191" s="926"/>
      <c r="V191" s="926"/>
      <c r="W191" s="926"/>
      <c r="X191" s="926"/>
      <c r="Y191" s="926"/>
      <c r="Z191" s="926"/>
      <c r="AA191" s="926"/>
      <c r="AB191" s="926"/>
      <c r="AC191" s="926"/>
      <c r="AD191" s="926"/>
      <c r="AE191" s="926"/>
      <c r="AF191" s="926"/>
      <c r="AG191" s="926"/>
      <c r="AH191" s="926"/>
      <c r="AI191" s="926"/>
      <c r="AJ191" s="926"/>
      <c r="AK191" s="926"/>
      <c r="AL191" s="926"/>
      <c r="AM191" s="926"/>
      <c r="AN191" s="926"/>
      <c r="AO191" s="926"/>
      <c r="AP191" s="926"/>
      <c r="AQ191" s="926"/>
      <c r="AR191" s="926"/>
      <c r="AS191" s="926"/>
      <c r="AT191" s="926"/>
      <c r="AU191" s="926"/>
      <c r="AV191" s="926"/>
      <c r="AW191" s="926"/>
      <c r="AX191" s="926"/>
      <c r="AY191" s="926"/>
      <c r="AZ191" s="926"/>
      <c r="BA191" s="926"/>
      <c r="BB191" s="926"/>
      <c r="BC191" s="926"/>
      <c r="BD191" s="926"/>
      <c r="BE191" s="926"/>
      <c r="BF191" s="926"/>
      <c r="BG191" s="926"/>
      <c r="BH191" s="926"/>
      <c r="BI191" s="926"/>
      <c r="BJ191" s="926"/>
      <c r="BK191" s="926"/>
      <c r="BL191" s="926"/>
      <c r="BM191" s="926"/>
      <c r="BN191" s="926"/>
      <c r="BO191" s="926"/>
      <c r="BP191" s="926"/>
      <c r="BQ191" s="926"/>
      <c r="BR191" s="926"/>
      <c r="BS191" s="926"/>
      <c r="BT191" s="926"/>
      <c r="BU191" s="926"/>
      <c r="BV191" s="926"/>
      <c r="BW191" s="926"/>
      <c r="BX191" s="926"/>
      <c r="BY191" s="926"/>
      <c r="BZ191" s="926"/>
      <c r="CA191" s="926"/>
      <c r="CB191" s="926"/>
      <c r="CC191" s="926"/>
      <c r="CD191" s="926"/>
      <c r="CE191" s="926"/>
      <c r="CF191" s="926"/>
      <c r="CG191" s="926"/>
      <c r="CH191" s="926"/>
      <c r="CI191" s="926"/>
      <c r="CJ191" s="926"/>
      <c r="CK191" s="926"/>
      <c r="CL191" s="926"/>
      <c r="CM191" s="926"/>
      <c r="CN191" s="926"/>
      <c r="CO191" s="926"/>
      <c r="CP191" s="926"/>
      <c r="CQ191" s="926"/>
      <c r="CR191" s="926"/>
      <c r="CS191" s="926"/>
      <c r="CT191" s="926"/>
      <c r="CU191" s="926"/>
      <c r="CV191" s="926"/>
      <c r="CW191" s="926"/>
      <c r="CX191" s="926"/>
      <c r="CY191" s="926"/>
      <c r="CZ191" s="926"/>
      <c r="DA191" s="926"/>
      <c r="DB191" s="926"/>
      <c r="DC191" s="926"/>
      <c r="DD191" s="926"/>
      <c r="DE191" s="926"/>
      <c r="DF191" s="926"/>
      <c r="DG191" s="926"/>
      <c r="DH191" s="926"/>
      <c r="DI191" s="926"/>
      <c r="DJ191" s="926"/>
      <c r="DK191" s="926"/>
      <c r="DL191" s="926"/>
      <c r="DM191" s="926"/>
      <c r="DN191" s="926"/>
      <c r="DO191" s="926"/>
      <c r="DP191" s="926"/>
      <c r="DQ191" s="926"/>
      <c r="DR191" s="926"/>
      <c r="DS191" s="926"/>
      <c r="DT191" s="926"/>
      <c r="DU191" s="926"/>
      <c r="DV191" s="926"/>
      <c r="DW191" s="926"/>
      <c r="DX191" s="926"/>
      <c r="DY191" s="926"/>
      <c r="DZ191" s="926"/>
      <c r="EA191" s="926"/>
      <c r="EB191" s="926"/>
      <c r="EC191" s="926"/>
      <c r="ED191" s="926"/>
      <c r="EE191" s="926"/>
      <c r="EF191" s="926"/>
      <c r="EG191" s="926"/>
      <c r="EH191" s="926"/>
      <c r="EI191" s="926"/>
      <c r="EJ191" s="926"/>
      <c r="EK191" s="926"/>
      <c r="EL191" s="926"/>
      <c r="EM191" s="926"/>
      <c r="EN191" s="926"/>
      <c r="EO191" s="926"/>
      <c r="EP191" s="926"/>
      <c r="EQ191" s="926"/>
      <c r="ER191" s="926"/>
      <c r="ES191" s="926"/>
      <c r="ET191" s="926"/>
      <c r="EU191" s="926"/>
      <c r="EV191" s="926"/>
      <c r="EW191" s="926"/>
      <c r="EX191" s="926"/>
      <c r="EY191" s="926"/>
      <c r="EZ191" s="926"/>
      <c r="FA191" s="926"/>
      <c r="FB191" s="926"/>
      <c r="FC191" s="926"/>
      <c r="FD191" s="926"/>
      <c r="FE191" s="926"/>
      <c r="FF191" s="926"/>
      <c r="FG191" s="926"/>
      <c r="FH191" s="926"/>
      <c r="FI191" s="926"/>
      <c r="FJ191" s="926"/>
      <c r="FK191" s="926"/>
      <c r="FL191" s="926"/>
      <c r="FM191" s="926"/>
      <c r="FN191" s="926"/>
      <c r="FO191" s="926"/>
      <c r="FP191" s="926"/>
      <c r="FQ191" s="926"/>
      <c r="FR191" s="926"/>
      <c r="FS191" s="926"/>
      <c r="FT191" s="926"/>
      <c r="FU191" s="926"/>
      <c r="FV191" s="926"/>
      <c r="FW191" s="926"/>
      <c r="FX191" s="926"/>
      <c r="FY191" s="926"/>
      <c r="FZ191" s="926"/>
      <c r="GA191" s="926"/>
      <c r="GB191" s="926"/>
      <c r="GC191" s="926"/>
      <c r="GD191" s="926"/>
      <c r="GE191" s="926"/>
      <c r="GF191" s="926"/>
      <c r="GG191" s="926"/>
      <c r="GH191" s="926"/>
      <c r="GI191" s="926"/>
      <c r="GJ191" s="926"/>
      <c r="GK191" s="926"/>
      <c r="GL191" s="926"/>
      <c r="GM191" s="926"/>
      <c r="GN191" s="926"/>
      <c r="GO191" s="926"/>
      <c r="GP191" s="926"/>
      <c r="GQ191" s="926"/>
      <c r="GR191" s="926"/>
      <c r="GS191" s="926"/>
      <c r="GT191" s="926"/>
      <c r="GU191" s="926"/>
      <c r="GV191" s="926"/>
      <c r="GW191" s="926"/>
      <c r="GX191" s="926"/>
      <c r="GY191" s="926"/>
      <c r="GZ191" s="926"/>
      <c r="HA191" s="926"/>
      <c r="HB191" s="926"/>
      <c r="HC191" s="926"/>
      <c r="HD191" s="926"/>
      <c r="HE191" s="926"/>
      <c r="HF191" s="926"/>
      <c r="HG191" s="926"/>
      <c r="HH191" s="926"/>
      <c r="HI191" s="926"/>
      <c r="HJ191" s="926"/>
      <c r="HK191" s="926"/>
      <c r="HL191" s="926"/>
      <c r="HM191" s="926"/>
      <c r="HN191" s="926"/>
      <c r="HO191" s="926"/>
      <c r="HP191" s="926"/>
      <c r="HQ191" s="926"/>
      <c r="HR191" s="926"/>
      <c r="HS191" s="926"/>
      <c r="HT191" s="926"/>
      <c r="HU191" s="926"/>
      <c r="HV191" s="926"/>
      <c r="HW191" s="926"/>
      <c r="HX191" s="926"/>
      <c r="HY191" s="926"/>
      <c r="HZ191" s="926"/>
      <c r="IA191" s="926"/>
      <c r="IB191" s="926"/>
      <c r="IC191" s="926"/>
      <c r="ID191" s="926"/>
      <c r="IE191" s="926"/>
      <c r="IF191" s="926"/>
      <c r="IG191" s="926"/>
      <c r="IH191" s="926"/>
      <c r="II191" s="926"/>
      <c r="IJ191" s="926"/>
      <c r="IK191" s="926"/>
      <c r="IL191" s="926"/>
      <c r="IM191" s="926"/>
      <c r="IN191" s="926"/>
      <c r="IO191" s="926"/>
      <c r="IP191" s="926"/>
      <c r="IQ191" s="926"/>
      <c r="IR191" s="926"/>
      <c r="IS191" s="926"/>
      <c r="IT191" s="926"/>
      <c r="IU191" s="926"/>
      <c r="IV191" s="926"/>
    </row>
    <row r="192" spans="1:256" s="1183" customFormat="1" ht="15" customHeight="1">
      <c r="A192" s="1018"/>
      <c r="B192" s="1018"/>
      <c r="C192" s="1018"/>
      <c r="D192" s="1103"/>
      <c r="E192" s="1103"/>
      <c r="F192" s="1103"/>
      <c r="G192" s="1021"/>
      <c r="H192" s="1021"/>
      <c r="I192" s="926"/>
      <c r="J192" s="1022"/>
      <c r="K192" s="926"/>
      <c r="L192" s="926"/>
      <c r="M192" s="1022"/>
      <c r="N192" s="926"/>
      <c r="O192" s="926"/>
      <c r="P192" s="926"/>
      <c r="Q192" s="926"/>
      <c r="R192" s="926"/>
      <c r="S192" s="926"/>
      <c r="T192" s="926"/>
      <c r="U192" s="926"/>
      <c r="V192" s="926"/>
      <c r="W192" s="926"/>
      <c r="X192" s="926"/>
      <c r="Y192" s="926"/>
      <c r="Z192" s="926"/>
      <c r="AA192" s="926"/>
      <c r="AB192" s="926"/>
      <c r="AC192" s="926"/>
      <c r="AD192" s="926"/>
      <c r="AE192" s="926"/>
      <c r="AF192" s="926"/>
      <c r="AG192" s="926"/>
      <c r="AH192" s="926"/>
      <c r="AI192" s="926"/>
      <c r="AJ192" s="926"/>
      <c r="AK192" s="926"/>
      <c r="AL192" s="926"/>
      <c r="AM192" s="926"/>
      <c r="AN192" s="926"/>
      <c r="AO192" s="926"/>
      <c r="AP192" s="926"/>
      <c r="AQ192" s="926"/>
      <c r="AR192" s="926"/>
      <c r="AS192" s="926"/>
      <c r="AT192" s="926"/>
      <c r="AU192" s="926"/>
      <c r="AV192" s="926"/>
      <c r="AW192" s="926"/>
      <c r="AX192" s="926"/>
      <c r="AY192" s="926"/>
      <c r="AZ192" s="926"/>
      <c r="BA192" s="926"/>
      <c r="BB192" s="926"/>
      <c r="BC192" s="926"/>
      <c r="BD192" s="926"/>
      <c r="BE192" s="926"/>
      <c r="BF192" s="926"/>
      <c r="BG192" s="926"/>
      <c r="BH192" s="926"/>
      <c r="BI192" s="926"/>
      <c r="BJ192" s="926"/>
      <c r="BK192" s="926"/>
      <c r="BL192" s="926"/>
      <c r="BM192" s="926"/>
      <c r="BN192" s="926"/>
      <c r="BO192" s="926"/>
      <c r="BP192" s="926"/>
      <c r="BQ192" s="926"/>
      <c r="BR192" s="926"/>
      <c r="BS192" s="926"/>
      <c r="BT192" s="926"/>
      <c r="BU192" s="926"/>
      <c r="BV192" s="926"/>
      <c r="BW192" s="926"/>
      <c r="BX192" s="926"/>
      <c r="BY192" s="926"/>
      <c r="BZ192" s="926"/>
      <c r="CA192" s="926"/>
      <c r="CB192" s="926"/>
      <c r="CC192" s="926"/>
      <c r="CD192" s="926"/>
      <c r="CE192" s="926"/>
      <c r="CF192" s="926"/>
      <c r="CG192" s="926"/>
      <c r="CH192" s="926"/>
      <c r="CI192" s="926"/>
      <c r="CJ192" s="926"/>
      <c r="CK192" s="926"/>
      <c r="CL192" s="926"/>
      <c r="CM192" s="926"/>
      <c r="CN192" s="926"/>
      <c r="CO192" s="926"/>
      <c r="CP192" s="926"/>
      <c r="CQ192" s="926"/>
      <c r="CR192" s="926"/>
      <c r="CS192" s="926"/>
      <c r="CT192" s="926"/>
      <c r="CU192" s="926"/>
      <c r="CV192" s="926"/>
      <c r="CW192" s="926"/>
      <c r="CX192" s="926"/>
      <c r="CY192" s="926"/>
      <c r="CZ192" s="926"/>
      <c r="DA192" s="926"/>
      <c r="DB192" s="926"/>
      <c r="DC192" s="926"/>
      <c r="DD192" s="926"/>
      <c r="DE192" s="926"/>
      <c r="DF192" s="926"/>
      <c r="DG192" s="926"/>
      <c r="DH192" s="926"/>
      <c r="DI192" s="926"/>
      <c r="DJ192" s="926"/>
      <c r="DK192" s="926"/>
      <c r="DL192" s="926"/>
      <c r="DM192" s="926"/>
      <c r="DN192" s="926"/>
      <c r="DO192" s="926"/>
      <c r="DP192" s="926"/>
      <c r="DQ192" s="926"/>
      <c r="DR192" s="926"/>
      <c r="DS192" s="926"/>
      <c r="DT192" s="926"/>
      <c r="DU192" s="926"/>
      <c r="DV192" s="926"/>
      <c r="DW192" s="926"/>
      <c r="DX192" s="926"/>
      <c r="DY192" s="926"/>
      <c r="DZ192" s="926"/>
      <c r="EA192" s="926"/>
      <c r="EB192" s="926"/>
      <c r="EC192" s="926"/>
      <c r="ED192" s="926"/>
      <c r="EE192" s="926"/>
      <c r="EF192" s="926"/>
      <c r="EG192" s="926"/>
      <c r="EH192" s="926"/>
      <c r="EI192" s="926"/>
      <c r="EJ192" s="926"/>
      <c r="EK192" s="926"/>
      <c r="EL192" s="926"/>
      <c r="EM192" s="926"/>
      <c r="EN192" s="926"/>
      <c r="EO192" s="926"/>
      <c r="EP192" s="926"/>
      <c r="EQ192" s="926"/>
      <c r="ER192" s="926"/>
      <c r="ES192" s="926"/>
      <c r="ET192" s="926"/>
      <c r="EU192" s="926"/>
      <c r="EV192" s="926"/>
      <c r="EW192" s="926"/>
      <c r="EX192" s="926"/>
      <c r="EY192" s="926"/>
      <c r="EZ192" s="926"/>
      <c r="FA192" s="926"/>
      <c r="FB192" s="926"/>
      <c r="FC192" s="926"/>
      <c r="FD192" s="926"/>
      <c r="FE192" s="926"/>
      <c r="FF192" s="926"/>
      <c r="FG192" s="926"/>
      <c r="FH192" s="926"/>
      <c r="FI192" s="926"/>
      <c r="FJ192" s="926"/>
      <c r="FK192" s="926"/>
      <c r="FL192" s="926"/>
      <c r="FM192" s="926"/>
      <c r="FN192" s="926"/>
      <c r="FO192" s="926"/>
      <c r="FP192" s="926"/>
      <c r="FQ192" s="926"/>
      <c r="FR192" s="926"/>
      <c r="FS192" s="926"/>
      <c r="FT192" s="926"/>
      <c r="FU192" s="926"/>
      <c r="FV192" s="926"/>
      <c r="FW192" s="926"/>
      <c r="FX192" s="926"/>
      <c r="FY192" s="926"/>
      <c r="FZ192" s="926"/>
      <c r="GA192" s="926"/>
      <c r="GB192" s="926"/>
      <c r="GC192" s="926"/>
      <c r="GD192" s="926"/>
      <c r="GE192" s="926"/>
      <c r="GF192" s="926"/>
      <c r="GG192" s="926"/>
      <c r="GH192" s="926"/>
      <c r="GI192" s="926"/>
      <c r="GJ192" s="926"/>
      <c r="GK192" s="926"/>
      <c r="GL192" s="926"/>
      <c r="GM192" s="926"/>
      <c r="GN192" s="926"/>
      <c r="GO192" s="926"/>
      <c r="GP192" s="926"/>
      <c r="GQ192" s="926"/>
      <c r="GR192" s="926"/>
      <c r="GS192" s="926"/>
      <c r="GT192" s="926"/>
      <c r="GU192" s="926"/>
      <c r="GV192" s="926"/>
      <c r="GW192" s="926"/>
      <c r="GX192" s="926"/>
      <c r="GY192" s="926"/>
      <c r="GZ192" s="926"/>
      <c r="HA192" s="926"/>
      <c r="HB192" s="926"/>
      <c r="HC192" s="926"/>
      <c r="HD192" s="926"/>
      <c r="HE192" s="926"/>
      <c r="HF192" s="926"/>
      <c r="HG192" s="926"/>
      <c r="HH192" s="926"/>
      <c r="HI192" s="926"/>
      <c r="HJ192" s="926"/>
      <c r="HK192" s="926"/>
      <c r="HL192" s="926"/>
      <c r="HM192" s="926"/>
      <c r="HN192" s="926"/>
      <c r="HO192" s="926"/>
      <c r="HP192" s="926"/>
      <c r="HQ192" s="926"/>
      <c r="HR192" s="926"/>
      <c r="HS192" s="926"/>
      <c r="HT192" s="926"/>
      <c r="HU192" s="926"/>
      <c r="HV192" s="926"/>
      <c r="HW192" s="926"/>
      <c r="HX192" s="926"/>
      <c r="HY192" s="926"/>
      <c r="HZ192" s="926"/>
      <c r="IA192" s="926"/>
      <c r="IB192" s="926"/>
      <c r="IC192" s="926"/>
      <c r="ID192" s="926"/>
      <c r="IE192" s="926"/>
      <c r="IF192" s="926"/>
      <c r="IG192" s="926"/>
      <c r="IH192" s="926"/>
      <c r="II192" s="926"/>
      <c r="IJ192" s="926"/>
      <c r="IK192" s="926"/>
      <c r="IL192" s="926"/>
      <c r="IM192" s="926"/>
      <c r="IN192" s="926"/>
      <c r="IO192" s="926"/>
      <c r="IP192" s="926"/>
      <c r="IQ192" s="926"/>
      <c r="IR192" s="926"/>
      <c r="IS192" s="926"/>
      <c r="IT192" s="926"/>
      <c r="IU192" s="926"/>
      <c r="IV192" s="926"/>
    </row>
    <row r="193" spans="1:256" s="1183" customFormat="1" ht="15" customHeight="1">
      <c r="A193" s="1018"/>
      <c r="B193" s="1018"/>
      <c r="C193" s="1018"/>
      <c r="D193" s="1103"/>
      <c r="E193" s="1103"/>
      <c r="F193" s="1103"/>
      <c r="G193" s="1021"/>
      <c r="H193" s="1021"/>
      <c r="I193" s="926"/>
      <c r="J193" s="1022"/>
      <c r="K193" s="926"/>
      <c r="L193" s="926"/>
      <c r="M193" s="1022"/>
      <c r="N193" s="926"/>
      <c r="O193" s="926"/>
      <c r="P193" s="926"/>
      <c r="Q193" s="926"/>
      <c r="R193" s="926"/>
      <c r="S193" s="926"/>
      <c r="T193" s="926"/>
      <c r="U193" s="926"/>
      <c r="V193" s="926"/>
      <c r="W193" s="926"/>
      <c r="X193" s="926"/>
      <c r="Y193" s="926"/>
      <c r="Z193" s="926"/>
      <c r="AA193" s="926"/>
      <c r="AB193" s="926"/>
      <c r="AC193" s="926"/>
      <c r="AD193" s="926"/>
      <c r="AE193" s="926"/>
      <c r="AF193" s="926"/>
      <c r="AG193" s="926"/>
      <c r="AH193" s="926"/>
      <c r="AI193" s="926"/>
      <c r="AJ193" s="926"/>
      <c r="AK193" s="926"/>
      <c r="AL193" s="926"/>
      <c r="AM193" s="926"/>
      <c r="AN193" s="926"/>
      <c r="AO193" s="926"/>
      <c r="AP193" s="926"/>
      <c r="AQ193" s="926"/>
      <c r="AR193" s="926"/>
      <c r="AS193" s="926"/>
      <c r="AT193" s="926"/>
      <c r="AU193" s="926"/>
      <c r="AV193" s="926"/>
      <c r="AW193" s="926"/>
      <c r="AX193" s="926"/>
      <c r="AY193" s="926"/>
      <c r="AZ193" s="926"/>
      <c r="BA193" s="926"/>
      <c r="BB193" s="926"/>
      <c r="BC193" s="926"/>
      <c r="BD193" s="926"/>
      <c r="BE193" s="926"/>
      <c r="BF193" s="926"/>
      <c r="BG193" s="926"/>
      <c r="BH193" s="926"/>
      <c r="BI193" s="926"/>
      <c r="BJ193" s="926"/>
      <c r="BK193" s="926"/>
      <c r="BL193" s="926"/>
      <c r="BM193" s="926"/>
      <c r="BN193" s="926"/>
      <c r="BO193" s="926"/>
      <c r="BP193" s="926"/>
      <c r="BQ193" s="926"/>
      <c r="BR193" s="926"/>
      <c r="BS193" s="926"/>
      <c r="BT193" s="926"/>
      <c r="BU193" s="926"/>
      <c r="BV193" s="926"/>
      <c r="BW193" s="926"/>
      <c r="BX193" s="926"/>
      <c r="BY193" s="926"/>
      <c r="BZ193" s="926"/>
      <c r="CA193" s="926"/>
      <c r="CB193" s="926"/>
      <c r="CC193" s="926"/>
      <c r="CD193" s="926"/>
      <c r="CE193" s="926"/>
      <c r="CF193" s="926"/>
      <c r="CG193" s="926"/>
      <c r="CH193" s="926"/>
      <c r="CI193" s="926"/>
      <c r="CJ193" s="926"/>
      <c r="CK193" s="926"/>
      <c r="CL193" s="926"/>
      <c r="CM193" s="926"/>
      <c r="CN193" s="926"/>
      <c r="CO193" s="926"/>
      <c r="CP193" s="926"/>
      <c r="CQ193" s="926"/>
      <c r="CR193" s="926"/>
      <c r="CS193" s="926"/>
      <c r="CT193" s="926"/>
      <c r="CU193" s="926"/>
      <c r="CV193" s="926"/>
      <c r="CW193" s="926"/>
      <c r="CX193" s="926"/>
      <c r="CY193" s="926"/>
      <c r="CZ193" s="926"/>
      <c r="DA193" s="926"/>
      <c r="DB193" s="926"/>
      <c r="DC193" s="926"/>
      <c r="DD193" s="926"/>
      <c r="DE193" s="926"/>
      <c r="DF193" s="926"/>
      <c r="DG193" s="926"/>
      <c r="DH193" s="926"/>
      <c r="DI193" s="926"/>
      <c r="DJ193" s="926"/>
      <c r="DK193" s="926"/>
      <c r="DL193" s="926"/>
      <c r="DM193" s="926"/>
      <c r="DN193" s="926"/>
      <c r="DO193" s="926"/>
      <c r="DP193" s="926"/>
      <c r="DQ193" s="926"/>
      <c r="DR193" s="926"/>
      <c r="DS193" s="926"/>
      <c r="DT193" s="926"/>
      <c r="DU193" s="926"/>
      <c r="DV193" s="926"/>
      <c r="DW193" s="926"/>
      <c r="DX193" s="926"/>
      <c r="DY193" s="926"/>
      <c r="DZ193" s="926"/>
      <c r="EA193" s="926"/>
      <c r="EB193" s="926"/>
      <c r="EC193" s="926"/>
      <c r="ED193" s="926"/>
      <c r="EE193" s="926"/>
      <c r="EF193" s="926"/>
      <c r="EG193" s="926"/>
      <c r="EH193" s="926"/>
      <c r="EI193" s="926"/>
      <c r="EJ193" s="926"/>
      <c r="EK193" s="926"/>
      <c r="EL193" s="926"/>
      <c r="EM193" s="926"/>
      <c r="EN193" s="926"/>
      <c r="EO193" s="926"/>
      <c r="EP193" s="926"/>
      <c r="EQ193" s="926"/>
      <c r="ER193" s="926"/>
      <c r="ES193" s="926"/>
      <c r="ET193" s="926"/>
      <c r="EU193" s="926"/>
      <c r="EV193" s="926"/>
      <c r="EW193" s="926"/>
      <c r="EX193" s="926"/>
      <c r="EY193" s="926"/>
      <c r="EZ193" s="926"/>
      <c r="FA193" s="926"/>
      <c r="FB193" s="926"/>
      <c r="FC193" s="926"/>
      <c r="FD193" s="926"/>
      <c r="FE193" s="926"/>
      <c r="FF193" s="926"/>
      <c r="FG193" s="926"/>
      <c r="FH193" s="926"/>
      <c r="FI193" s="926"/>
      <c r="FJ193" s="926"/>
      <c r="FK193" s="926"/>
      <c r="FL193" s="926"/>
      <c r="FM193" s="926"/>
      <c r="FN193" s="926"/>
      <c r="FO193" s="926"/>
      <c r="FP193" s="926"/>
      <c r="FQ193" s="926"/>
      <c r="FR193" s="926"/>
      <c r="FS193" s="926"/>
      <c r="FT193" s="926"/>
      <c r="FU193" s="926"/>
      <c r="FV193" s="926"/>
      <c r="FW193" s="926"/>
      <c r="FX193" s="926"/>
      <c r="FY193" s="926"/>
      <c r="FZ193" s="926"/>
      <c r="GA193" s="926"/>
      <c r="GB193" s="926"/>
      <c r="GC193" s="926"/>
      <c r="GD193" s="926"/>
      <c r="GE193" s="926"/>
      <c r="GF193" s="926"/>
      <c r="GG193" s="926"/>
      <c r="GH193" s="926"/>
      <c r="GI193" s="926"/>
      <c r="GJ193" s="926"/>
      <c r="GK193" s="926"/>
      <c r="GL193" s="926"/>
      <c r="GM193" s="926"/>
      <c r="GN193" s="926"/>
      <c r="GO193" s="926"/>
      <c r="GP193" s="926"/>
      <c r="GQ193" s="926"/>
      <c r="GR193" s="926"/>
      <c r="GS193" s="926"/>
      <c r="GT193" s="926"/>
      <c r="GU193" s="926"/>
      <c r="GV193" s="926"/>
      <c r="GW193" s="926"/>
      <c r="GX193" s="926"/>
      <c r="GY193" s="926"/>
      <c r="GZ193" s="926"/>
      <c r="HA193" s="926"/>
      <c r="HB193" s="926"/>
      <c r="HC193" s="926"/>
      <c r="HD193" s="926"/>
      <c r="HE193" s="926"/>
      <c r="HF193" s="926"/>
      <c r="HG193" s="926"/>
      <c r="HH193" s="926"/>
      <c r="HI193" s="926"/>
      <c r="HJ193" s="926"/>
      <c r="HK193" s="926"/>
      <c r="HL193" s="926"/>
      <c r="HM193" s="926"/>
      <c r="HN193" s="926"/>
      <c r="HO193" s="926"/>
      <c r="HP193" s="926"/>
      <c r="HQ193" s="926"/>
      <c r="HR193" s="926"/>
      <c r="HS193" s="926"/>
      <c r="HT193" s="926"/>
      <c r="HU193" s="926"/>
      <c r="HV193" s="926"/>
      <c r="HW193" s="926"/>
      <c r="HX193" s="926"/>
      <c r="HY193" s="926"/>
      <c r="HZ193" s="926"/>
      <c r="IA193" s="926"/>
      <c r="IB193" s="926"/>
      <c r="IC193" s="926"/>
      <c r="ID193" s="926"/>
      <c r="IE193" s="926"/>
      <c r="IF193" s="926"/>
      <c r="IG193" s="926"/>
      <c r="IH193" s="926"/>
      <c r="II193" s="926"/>
      <c r="IJ193" s="926"/>
      <c r="IK193" s="926"/>
      <c r="IL193" s="926"/>
      <c r="IM193" s="926"/>
      <c r="IN193" s="926"/>
      <c r="IO193" s="926"/>
      <c r="IP193" s="926"/>
      <c r="IQ193" s="926"/>
      <c r="IR193" s="926"/>
      <c r="IS193" s="926"/>
      <c r="IT193" s="926"/>
      <c r="IU193" s="926"/>
      <c r="IV193" s="926"/>
    </row>
    <row r="194" spans="1:256" s="1183" customFormat="1" ht="15" customHeight="1">
      <c r="A194" s="1018"/>
      <c r="B194" s="1018"/>
      <c r="C194" s="1018"/>
      <c r="D194" s="1103"/>
      <c r="E194" s="1103"/>
      <c r="F194" s="1103"/>
      <c r="G194" s="1021"/>
      <c r="H194" s="1021"/>
      <c r="I194" s="926"/>
      <c r="J194" s="1022"/>
      <c r="K194" s="926"/>
      <c r="L194" s="926"/>
      <c r="M194" s="1022"/>
      <c r="N194" s="926"/>
      <c r="O194" s="926"/>
      <c r="P194" s="926"/>
      <c r="Q194" s="926"/>
      <c r="R194" s="926"/>
      <c r="S194" s="926"/>
      <c r="T194" s="926"/>
      <c r="U194" s="926"/>
      <c r="V194" s="926"/>
      <c r="W194" s="926"/>
      <c r="X194" s="926"/>
      <c r="Y194" s="926"/>
      <c r="Z194" s="926"/>
      <c r="AA194" s="926"/>
      <c r="AB194" s="926"/>
      <c r="AC194" s="926"/>
      <c r="AD194" s="926"/>
      <c r="AE194" s="926"/>
      <c r="AF194" s="926"/>
      <c r="AG194" s="926"/>
      <c r="AH194" s="926"/>
      <c r="AI194" s="926"/>
      <c r="AJ194" s="926"/>
      <c r="AK194" s="926"/>
      <c r="AL194" s="926"/>
      <c r="AM194" s="926"/>
      <c r="AN194" s="926"/>
      <c r="AO194" s="926"/>
      <c r="AP194" s="926"/>
      <c r="AQ194" s="926"/>
      <c r="AR194" s="926"/>
      <c r="AS194" s="926"/>
      <c r="AT194" s="926"/>
      <c r="AU194" s="926"/>
      <c r="AV194" s="926"/>
      <c r="AW194" s="926"/>
      <c r="AX194" s="926"/>
      <c r="AY194" s="926"/>
      <c r="AZ194" s="926"/>
      <c r="BA194" s="926"/>
      <c r="BB194" s="926"/>
      <c r="BC194" s="926"/>
      <c r="BD194" s="926"/>
      <c r="BE194" s="926"/>
      <c r="BF194" s="926"/>
      <c r="BG194" s="926"/>
      <c r="BH194" s="926"/>
      <c r="BI194" s="926"/>
      <c r="BJ194" s="926"/>
      <c r="BK194" s="926"/>
      <c r="BL194" s="926"/>
      <c r="BM194" s="926"/>
      <c r="BN194" s="926"/>
      <c r="BO194" s="926"/>
      <c r="BP194" s="926"/>
      <c r="BQ194" s="926"/>
      <c r="BR194" s="926"/>
      <c r="BS194" s="926"/>
      <c r="BT194" s="926"/>
      <c r="BU194" s="926"/>
      <c r="BV194" s="926"/>
      <c r="BW194" s="926"/>
      <c r="BX194" s="926"/>
      <c r="BY194" s="926"/>
      <c r="BZ194" s="926"/>
      <c r="CA194" s="926"/>
      <c r="CB194" s="926"/>
      <c r="CC194" s="926"/>
      <c r="CD194" s="926"/>
      <c r="CE194" s="926"/>
      <c r="CF194" s="926"/>
      <c r="CG194" s="926"/>
      <c r="CH194" s="926"/>
      <c r="CI194" s="926"/>
      <c r="CJ194" s="926"/>
      <c r="CK194" s="926"/>
      <c r="CL194" s="926"/>
      <c r="CM194" s="926"/>
      <c r="CN194" s="926"/>
      <c r="CO194" s="926"/>
      <c r="CP194" s="926"/>
      <c r="CQ194" s="926"/>
      <c r="CR194" s="926"/>
      <c r="CS194" s="926"/>
      <c r="CT194" s="926"/>
      <c r="CU194" s="926"/>
      <c r="CV194" s="926"/>
      <c r="CW194" s="926"/>
      <c r="CX194" s="926"/>
      <c r="CY194" s="926"/>
      <c r="CZ194" s="926"/>
      <c r="DA194" s="926"/>
      <c r="DB194" s="926"/>
      <c r="DC194" s="926"/>
      <c r="DD194" s="926"/>
      <c r="DE194" s="926"/>
      <c r="DF194" s="926"/>
      <c r="DG194" s="926"/>
      <c r="DH194" s="926"/>
      <c r="DI194" s="926"/>
      <c r="DJ194" s="926"/>
      <c r="DK194" s="926"/>
      <c r="DL194" s="926"/>
      <c r="DM194" s="926"/>
      <c r="DN194" s="926"/>
      <c r="DO194" s="926"/>
      <c r="DP194" s="926"/>
      <c r="DQ194" s="926"/>
      <c r="DR194" s="926"/>
      <c r="DS194" s="926"/>
      <c r="DT194" s="926"/>
      <c r="DU194" s="926"/>
      <c r="DV194" s="926"/>
      <c r="DW194" s="926"/>
      <c r="DX194" s="926"/>
      <c r="DY194" s="926"/>
      <c r="DZ194" s="926"/>
      <c r="EA194" s="926"/>
      <c r="EB194" s="926"/>
      <c r="EC194" s="926"/>
      <c r="ED194" s="926"/>
      <c r="EE194" s="926"/>
      <c r="EF194" s="926"/>
      <c r="EG194" s="926"/>
      <c r="EH194" s="926"/>
      <c r="EI194" s="926"/>
      <c r="EJ194" s="926"/>
      <c r="EK194" s="926"/>
      <c r="EL194" s="926"/>
      <c r="EM194" s="926"/>
      <c r="EN194" s="926"/>
      <c r="EO194" s="926"/>
      <c r="EP194" s="926"/>
      <c r="EQ194" s="926"/>
      <c r="ER194" s="926"/>
      <c r="ES194" s="926"/>
      <c r="ET194" s="926"/>
      <c r="EU194" s="926"/>
      <c r="EV194" s="926"/>
      <c r="EW194" s="926"/>
      <c r="EX194" s="926"/>
      <c r="EY194" s="926"/>
      <c r="EZ194" s="926"/>
      <c r="FA194" s="926"/>
      <c r="FB194" s="926"/>
      <c r="FC194" s="926"/>
      <c r="FD194" s="926"/>
      <c r="FE194" s="926"/>
      <c r="FF194" s="926"/>
      <c r="FG194" s="926"/>
      <c r="FH194" s="926"/>
      <c r="FI194" s="926"/>
      <c r="FJ194" s="926"/>
      <c r="FK194" s="926"/>
      <c r="FL194" s="926"/>
      <c r="FM194" s="926"/>
      <c r="FN194" s="926"/>
      <c r="FO194" s="926"/>
      <c r="FP194" s="926"/>
      <c r="FQ194" s="926"/>
      <c r="FR194" s="926"/>
      <c r="FS194" s="926"/>
      <c r="FT194" s="926"/>
      <c r="FU194" s="926"/>
      <c r="FV194" s="926"/>
      <c r="FW194" s="926"/>
      <c r="FX194" s="926"/>
      <c r="FY194" s="926"/>
      <c r="FZ194" s="926"/>
      <c r="GA194" s="926"/>
      <c r="GB194" s="926"/>
      <c r="GC194" s="926"/>
      <c r="GD194" s="926"/>
      <c r="GE194" s="926"/>
      <c r="GF194" s="926"/>
      <c r="GG194" s="926"/>
      <c r="GH194" s="926"/>
      <c r="GI194" s="926"/>
      <c r="GJ194" s="926"/>
      <c r="GK194" s="926"/>
      <c r="GL194" s="926"/>
      <c r="GM194" s="926"/>
      <c r="GN194" s="926"/>
      <c r="GO194" s="926"/>
      <c r="GP194" s="926"/>
      <c r="GQ194" s="926"/>
      <c r="GR194" s="926"/>
      <c r="GS194" s="926"/>
      <c r="GT194" s="926"/>
      <c r="GU194" s="926"/>
      <c r="GV194" s="926"/>
      <c r="GW194" s="926"/>
      <c r="GX194" s="926"/>
      <c r="GY194" s="926"/>
      <c r="GZ194" s="926"/>
      <c r="HA194" s="926"/>
      <c r="HB194" s="926"/>
      <c r="HC194" s="926"/>
      <c r="HD194" s="926"/>
      <c r="HE194" s="926"/>
      <c r="HF194" s="926"/>
      <c r="HG194" s="926"/>
      <c r="HH194" s="926"/>
      <c r="HI194" s="926"/>
      <c r="HJ194" s="926"/>
      <c r="HK194" s="926"/>
      <c r="HL194" s="926"/>
      <c r="HM194" s="926"/>
      <c r="HN194" s="926"/>
      <c r="HO194" s="926"/>
      <c r="HP194" s="926"/>
      <c r="HQ194" s="926"/>
      <c r="HR194" s="926"/>
      <c r="HS194" s="926"/>
      <c r="HT194" s="926"/>
      <c r="HU194" s="926"/>
      <c r="HV194" s="926"/>
      <c r="HW194" s="926"/>
      <c r="HX194" s="926"/>
      <c r="HY194" s="926"/>
      <c r="HZ194" s="926"/>
      <c r="IA194" s="926"/>
      <c r="IB194" s="926"/>
      <c r="IC194" s="926"/>
      <c r="ID194" s="926"/>
      <c r="IE194" s="926"/>
      <c r="IF194" s="926"/>
      <c r="IG194" s="926"/>
      <c r="IH194" s="926"/>
      <c r="II194" s="926"/>
      <c r="IJ194" s="926"/>
      <c r="IK194" s="926"/>
      <c r="IL194" s="926"/>
      <c r="IM194" s="926"/>
      <c r="IN194" s="926"/>
      <c r="IO194" s="926"/>
      <c r="IP194" s="926"/>
      <c r="IQ194" s="926"/>
      <c r="IR194" s="926"/>
      <c r="IS194" s="926"/>
      <c r="IT194" s="926"/>
      <c r="IU194" s="926"/>
      <c r="IV194" s="926"/>
    </row>
    <row r="195" spans="1:256" s="1183" customFormat="1" ht="15" customHeight="1">
      <c r="A195" s="1018"/>
      <c r="B195" s="1018"/>
      <c r="C195" s="1018"/>
      <c r="D195" s="1103"/>
      <c r="E195" s="1103"/>
      <c r="F195" s="1103"/>
      <c r="G195" s="1021"/>
      <c r="H195" s="1021"/>
      <c r="I195" s="926"/>
      <c r="J195" s="1022"/>
      <c r="K195" s="926"/>
      <c r="L195" s="926"/>
      <c r="M195" s="1022"/>
      <c r="N195" s="926"/>
      <c r="O195" s="926"/>
      <c r="P195" s="926"/>
      <c r="Q195" s="926"/>
      <c r="R195" s="926"/>
      <c r="S195" s="926"/>
      <c r="T195" s="926"/>
      <c r="U195" s="926"/>
      <c r="V195" s="926"/>
      <c r="W195" s="926"/>
      <c r="X195" s="926"/>
      <c r="Y195" s="926"/>
      <c r="Z195" s="926"/>
      <c r="AA195" s="926"/>
      <c r="AB195" s="926"/>
      <c r="AC195" s="926"/>
      <c r="AD195" s="926"/>
      <c r="AE195" s="926"/>
      <c r="AF195" s="926"/>
      <c r="AG195" s="926"/>
      <c r="AH195" s="926"/>
      <c r="AI195" s="926"/>
      <c r="AJ195" s="926"/>
      <c r="AK195" s="926"/>
      <c r="AL195" s="926"/>
      <c r="AM195" s="926"/>
      <c r="AN195" s="926"/>
      <c r="AO195" s="926"/>
      <c r="AP195" s="926"/>
      <c r="AQ195" s="926"/>
      <c r="AR195" s="926"/>
      <c r="AS195" s="926"/>
      <c r="AT195" s="926"/>
      <c r="AU195" s="926"/>
      <c r="AV195" s="926"/>
      <c r="AW195" s="926"/>
      <c r="AX195" s="926"/>
      <c r="AY195" s="926"/>
      <c r="AZ195" s="926"/>
      <c r="BA195" s="926"/>
      <c r="BB195" s="926"/>
      <c r="BC195" s="926"/>
      <c r="BD195" s="926"/>
      <c r="BE195" s="926"/>
      <c r="BF195" s="926"/>
      <c r="BG195" s="926"/>
      <c r="BH195" s="926"/>
      <c r="BI195" s="926"/>
      <c r="BJ195" s="926"/>
      <c r="BK195" s="926"/>
      <c r="BL195" s="926"/>
      <c r="BM195" s="926"/>
      <c r="BN195" s="926"/>
      <c r="BO195" s="926"/>
      <c r="BP195" s="926"/>
      <c r="BQ195" s="926"/>
      <c r="BR195" s="926"/>
      <c r="BS195" s="926"/>
      <c r="BT195" s="926"/>
      <c r="BU195" s="926"/>
      <c r="BV195" s="926"/>
      <c r="BW195" s="926"/>
      <c r="BX195" s="926"/>
      <c r="BY195" s="926"/>
      <c r="BZ195" s="926"/>
      <c r="CA195" s="926"/>
      <c r="CB195" s="926"/>
      <c r="CC195" s="926"/>
      <c r="CD195" s="926"/>
      <c r="CE195" s="926"/>
      <c r="CF195" s="926"/>
      <c r="CG195" s="926"/>
      <c r="CH195" s="926"/>
      <c r="CI195" s="926"/>
      <c r="CJ195" s="926"/>
      <c r="CK195" s="926"/>
      <c r="CL195" s="926"/>
      <c r="CM195" s="926"/>
      <c r="CN195" s="926"/>
      <c r="CO195" s="926"/>
      <c r="CP195" s="926"/>
      <c r="CQ195" s="926"/>
      <c r="CR195" s="926"/>
      <c r="CS195" s="926"/>
      <c r="CT195" s="926"/>
      <c r="CU195" s="926"/>
      <c r="CV195" s="926"/>
      <c r="CW195" s="926"/>
      <c r="CX195" s="926"/>
      <c r="CY195" s="926"/>
      <c r="CZ195" s="926"/>
      <c r="DA195" s="926"/>
      <c r="DB195" s="926"/>
      <c r="DC195" s="926"/>
      <c r="DD195" s="926"/>
      <c r="DE195" s="926"/>
      <c r="DF195" s="926"/>
      <c r="DG195" s="926"/>
      <c r="DH195" s="926"/>
      <c r="DI195" s="926"/>
      <c r="DJ195" s="926"/>
      <c r="DK195" s="926"/>
      <c r="DL195" s="926"/>
      <c r="DM195" s="926"/>
      <c r="DN195" s="926"/>
      <c r="DO195" s="926"/>
      <c r="DP195" s="926"/>
      <c r="DQ195" s="926"/>
      <c r="DR195" s="926"/>
      <c r="DS195" s="926"/>
      <c r="DT195" s="926"/>
      <c r="DU195" s="926"/>
      <c r="DV195" s="926"/>
      <c r="DW195" s="926"/>
      <c r="DX195" s="926"/>
      <c r="DY195" s="926"/>
      <c r="DZ195" s="926"/>
      <c r="EA195" s="926"/>
      <c r="EB195" s="926"/>
      <c r="EC195" s="926"/>
      <c r="ED195" s="926"/>
      <c r="EE195" s="926"/>
      <c r="EF195" s="926"/>
      <c r="EG195" s="926"/>
      <c r="EH195" s="926"/>
      <c r="EI195" s="926"/>
      <c r="EJ195" s="926"/>
      <c r="EK195" s="926"/>
      <c r="EL195" s="926"/>
      <c r="EM195" s="926"/>
      <c r="EN195" s="926"/>
      <c r="EO195" s="926"/>
      <c r="EP195" s="926"/>
      <c r="EQ195" s="926"/>
      <c r="ER195" s="926"/>
      <c r="ES195" s="926"/>
      <c r="ET195" s="926"/>
      <c r="EU195" s="926"/>
      <c r="EV195" s="926"/>
      <c r="EW195" s="926"/>
      <c r="EX195" s="926"/>
      <c r="EY195" s="926"/>
      <c r="EZ195" s="926"/>
      <c r="FA195" s="926"/>
      <c r="FB195" s="926"/>
      <c r="FC195" s="926"/>
      <c r="FD195" s="926"/>
      <c r="FE195" s="926"/>
      <c r="FF195" s="926"/>
      <c r="FG195" s="926"/>
      <c r="FH195" s="926"/>
      <c r="FI195" s="926"/>
      <c r="FJ195" s="926"/>
      <c r="FK195" s="926"/>
      <c r="FL195" s="926"/>
      <c r="FM195" s="926"/>
      <c r="FN195" s="926"/>
      <c r="FO195" s="926"/>
      <c r="FP195" s="926"/>
      <c r="FQ195" s="926"/>
      <c r="FR195" s="926"/>
      <c r="FS195" s="926"/>
      <c r="FT195" s="926"/>
      <c r="FU195" s="926"/>
      <c r="FV195" s="926"/>
      <c r="FW195" s="926"/>
      <c r="FX195" s="926"/>
      <c r="FY195" s="926"/>
      <c r="FZ195" s="926"/>
      <c r="GA195" s="926"/>
      <c r="GB195" s="926"/>
      <c r="GC195" s="926"/>
      <c r="GD195" s="926"/>
      <c r="GE195" s="926"/>
      <c r="GF195" s="926"/>
      <c r="GG195" s="926"/>
      <c r="GH195" s="926"/>
      <c r="GI195" s="926"/>
      <c r="GJ195" s="926"/>
      <c r="GK195" s="926"/>
      <c r="GL195" s="926"/>
      <c r="GM195" s="926"/>
      <c r="GN195" s="926"/>
      <c r="GO195" s="926"/>
      <c r="GP195" s="926"/>
      <c r="GQ195" s="926"/>
      <c r="GR195" s="926"/>
      <c r="GS195" s="926"/>
      <c r="GT195" s="926"/>
      <c r="GU195" s="926"/>
      <c r="GV195" s="926"/>
      <c r="GW195" s="926"/>
      <c r="GX195" s="926"/>
      <c r="GY195" s="926"/>
      <c r="GZ195" s="926"/>
      <c r="HA195" s="926"/>
      <c r="HB195" s="926"/>
      <c r="HC195" s="926"/>
      <c r="HD195" s="926"/>
      <c r="HE195" s="926"/>
      <c r="HF195" s="926"/>
      <c r="HG195" s="926"/>
      <c r="HH195" s="926"/>
      <c r="HI195" s="926"/>
      <c r="HJ195" s="926"/>
      <c r="HK195" s="926"/>
      <c r="HL195" s="926"/>
      <c r="HM195" s="926"/>
      <c r="HN195" s="926"/>
      <c r="HO195" s="926"/>
      <c r="HP195" s="926"/>
      <c r="HQ195" s="926"/>
      <c r="HR195" s="926"/>
      <c r="HS195" s="926"/>
      <c r="HT195" s="926"/>
      <c r="HU195" s="926"/>
      <c r="HV195" s="926"/>
      <c r="HW195" s="926"/>
      <c r="HX195" s="926"/>
      <c r="HY195" s="926"/>
      <c r="HZ195" s="926"/>
      <c r="IA195" s="926"/>
      <c r="IB195" s="926"/>
      <c r="IC195" s="926"/>
      <c r="ID195" s="926"/>
      <c r="IE195" s="926"/>
      <c r="IF195" s="926"/>
      <c r="IG195" s="926"/>
      <c r="IH195" s="926"/>
      <c r="II195" s="926"/>
      <c r="IJ195" s="926"/>
      <c r="IK195" s="926"/>
      <c r="IL195" s="926"/>
      <c r="IM195" s="926"/>
      <c r="IN195" s="926"/>
      <c r="IO195" s="926"/>
      <c r="IP195" s="926"/>
      <c r="IQ195" s="926"/>
      <c r="IR195" s="926"/>
      <c r="IS195" s="926"/>
      <c r="IT195" s="926"/>
      <c r="IU195" s="926"/>
      <c r="IV195" s="926"/>
    </row>
    <row r="196" spans="1:256" s="1183" customFormat="1" ht="15" customHeight="1">
      <c r="A196" s="1018"/>
      <c r="B196" s="1018"/>
      <c r="C196" s="1018"/>
      <c r="D196" s="1103"/>
      <c r="E196" s="1103"/>
      <c r="F196" s="1103"/>
      <c r="G196" s="1021"/>
      <c r="H196" s="1021"/>
      <c r="I196" s="926"/>
      <c r="J196" s="1022"/>
      <c r="K196" s="926"/>
      <c r="L196" s="926"/>
      <c r="M196" s="1022"/>
      <c r="N196" s="926"/>
      <c r="O196" s="926"/>
      <c r="P196" s="926"/>
      <c r="Q196" s="926"/>
      <c r="R196" s="926"/>
      <c r="S196" s="926"/>
      <c r="T196" s="926"/>
      <c r="U196" s="926"/>
      <c r="V196" s="926"/>
      <c r="W196" s="926"/>
      <c r="X196" s="926"/>
      <c r="Y196" s="926"/>
      <c r="Z196" s="926"/>
      <c r="AA196" s="926"/>
      <c r="AB196" s="926"/>
      <c r="AC196" s="926"/>
      <c r="AD196" s="926"/>
      <c r="AE196" s="926"/>
      <c r="AF196" s="926"/>
      <c r="AG196" s="926"/>
      <c r="AH196" s="926"/>
      <c r="AI196" s="926"/>
      <c r="AJ196" s="926"/>
      <c r="AK196" s="926"/>
      <c r="AL196" s="926"/>
      <c r="AM196" s="926"/>
      <c r="AN196" s="926"/>
      <c r="AO196" s="926"/>
      <c r="AP196" s="926"/>
      <c r="AQ196" s="926"/>
      <c r="AR196" s="926"/>
      <c r="AS196" s="926"/>
      <c r="AT196" s="926"/>
      <c r="AU196" s="926"/>
      <c r="AV196" s="926"/>
      <c r="AW196" s="926"/>
      <c r="AX196" s="926"/>
      <c r="AY196" s="926"/>
      <c r="AZ196" s="926"/>
      <c r="BA196" s="926"/>
      <c r="BB196" s="926"/>
      <c r="BC196" s="926"/>
      <c r="BD196" s="926"/>
      <c r="BE196" s="926"/>
      <c r="BF196" s="926"/>
      <c r="BG196" s="926"/>
      <c r="BH196" s="926"/>
      <c r="BI196" s="926"/>
      <c r="BJ196" s="926"/>
      <c r="BK196" s="926"/>
      <c r="BL196" s="926"/>
      <c r="BM196" s="926"/>
      <c r="BN196" s="926"/>
      <c r="BO196" s="926"/>
      <c r="BP196" s="926"/>
      <c r="BQ196" s="926"/>
      <c r="BR196" s="926"/>
      <c r="BS196" s="926"/>
      <c r="BT196" s="926"/>
      <c r="BU196" s="926"/>
      <c r="BV196" s="926"/>
      <c r="BW196" s="926"/>
      <c r="BX196" s="926"/>
      <c r="BY196" s="926"/>
      <c r="BZ196" s="926"/>
      <c r="CA196" s="926"/>
      <c r="CB196" s="926"/>
      <c r="CC196" s="926"/>
      <c r="CD196" s="926"/>
      <c r="CE196" s="926"/>
      <c r="CF196" s="926"/>
      <c r="CG196" s="926"/>
      <c r="CH196" s="926"/>
      <c r="CI196" s="926"/>
      <c r="CJ196" s="926"/>
      <c r="CK196" s="926"/>
      <c r="CL196" s="926"/>
      <c r="CM196" s="926"/>
      <c r="CN196" s="926"/>
      <c r="CO196" s="926"/>
      <c r="CP196" s="926"/>
      <c r="CQ196" s="926"/>
      <c r="CR196" s="926"/>
      <c r="CS196" s="926"/>
      <c r="CT196" s="926"/>
      <c r="CU196" s="926"/>
      <c r="CV196" s="926"/>
      <c r="CW196" s="926"/>
      <c r="CX196" s="926"/>
      <c r="CY196" s="926"/>
      <c r="CZ196" s="926"/>
      <c r="DA196" s="926"/>
      <c r="DB196" s="926"/>
      <c r="DC196" s="926"/>
      <c r="DD196" s="926"/>
      <c r="DE196" s="926"/>
      <c r="DF196" s="926"/>
      <c r="DG196" s="926"/>
      <c r="DH196" s="926"/>
      <c r="DI196" s="926"/>
      <c r="DJ196" s="926"/>
      <c r="DK196" s="926"/>
      <c r="DL196" s="926"/>
      <c r="DM196" s="926"/>
      <c r="DN196" s="926"/>
      <c r="DO196" s="926"/>
      <c r="DP196" s="926"/>
      <c r="DQ196" s="926"/>
      <c r="DR196" s="926"/>
      <c r="DS196" s="926"/>
      <c r="DT196" s="926"/>
      <c r="DU196" s="926"/>
      <c r="DV196" s="926"/>
      <c r="DW196" s="926"/>
      <c r="DX196" s="926"/>
      <c r="DY196" s="926"/>
      <c r="DZ196" s="926"/>
      <c r="EA196" s="926"/>
      <c r="EB196" s="926"/>
      <c r="EC196" s="926"/>
      <c r="ED196" s="926"/>
      <c r="EE196" s="926"/>
      <c r="EF196" s="926"/>
      <c r="EG196" s="926"/>
      <c r="EH196" s="926"/>
      <c r="EI196" s="926"/>
      <c r="EJ196" s="926"/>
      <c r="EK196" s="926"/>
      <c r="EL196" s="926"/>
      <c r="EM196" s="926"/>
      <c r="EN196" s="926"/>
      <c r="EO196" s="926"/>
      <c r="EP196" s="926"/>
      <c r="EQ196" s="926"/>
      <c r="ER196" s="926"/>
      <c r="ES196" s="926"/>
      <c r="ET196" s="926"/>
      <c r="EU196" s="926"/>
      <c r="EV196" s="926"/>
      <c r="EW196" s="926"/>
      <c r="EX196" s="926"/>
      <c r="EY196" s="926"/>
      <c r="EZ196" s="926"/>
      <c r="FA196" s="926"/>
      <c r="FB196" s="926"/>
      <c r="FC196" s="926"/>
      <c r="FD196" s="926"/>
      <c r="FE196" s="926"/>
      <c r="FF196" s="926"/>
      <c r="FG196" s="926"/>
      <c r="FH196" s="926"/>
      <c r="FI196" s="926"/>
      <c r="FJ196" s="926"/>
      <c r="FK196" s="926"/>
      <c r="FL196" s="926"/>
      <c r="FM196" s="926"/>
      <c r="FN196" s="926"/>
      <c r="FO196" s="926"/>
      <c r="FP196" s="926"/>
      <c r="FQ196" s="926"/>
      <c r="FR196" s="926"/>
      <c r="FS196" s="926"/>
      <c r="FT196" s="926"/>
      <c r="FU196" s="926"/>
      <c r="FV196" s="926"/>
      <c r="FW196" s="926"/>
      <c r="FX196" s="926"/>
      <c r="FY196" s="926"/>
      <c r="FZ196" s="926"/>
      <c r="GA196" s="926"/>
      <c r="GB196" s="926"/>
      <c r="GC196" s="926"/>
      <c r="GD196" s="926"/>
      <c r="GE196" s="926"/>
      <c r="GF196" s="926"/>
      <c r="GG196" s="926"/>
      <c r="GH196" s="926"/>
      <c r="GI196" s="926"/>
      <c r="GJ196" s="926"/>
      <c r="GK196" s="926"/>
      <c r="GL196" s="926"/>
      <c r="GM196" s="926"/>
      <c r="GN196" s="926"/>
      <c r="GO196" s="926"/>
      <c r="GP196" s="926"/>
      <c r="GQ196" s="926"/>
      <c r="GR196" s="926"/>
      <c r="GS196" s="926"/>
      <c r="GT196" s="926"/>
      <c r="GU196" s="926"/>
      <c r="GV196" s="926"/>
      <c r="GW196" s="926"/>
      <c r="GX196" s="926"/>
      <c r="GY196" s="926"/>
      <c r="GZ196" s="926"/>
      <c r="HA196" s="926"/>
      <c r="HB196" s="926"/>
      <c r="HC196" s="926"/>
      <c r="HD196" s="926"/>
      <c r="HE196" s="926"/>
      <c r="HF196" s="926"/>
      <c r="HG196" s="926"/>
      <c r="HH196" s="926"/>
      <c r="HI196" s="926"/>
      <c r="HJ196" s="926"/>
      <c r="HK196" s="926"/>
      <c r="HL196" s="926"/>
      <c r="HM196" s="926"/>
      <c r="HN196" s="926"/>
      <c r="HO196" s="926"/>
      <c r="HP196" s="926"/>
      <c r="HQ196" s="926"/>
      <c r="HR196" s="926"/>
      <c r="HS196" s="926"/>
      <c r="HT196" s="926"/>
      <c r="HU196" s="926"/>
      <c r="HV196" s="926"/>
      <c r="HW196" s="926"/>
      <c r="HX196" s="926"/>
      <c r="HY196" s="926"/>
      <c r="HZ196" s="926"/>
      <c r="IA196" s="926"/>
      <c r="IB196" s="926"/>
      <c r="IC196" s="926"/>
      <c r="ID196" s="926"/>
      <c r="IE196" s="926"/>
      <c r="IF196" s="926"/>
      <c r="IG196" s="926"/>
      <c r="IH196" s="926"/>
      <c r="II196" s="926"/>
      <c r="IJ196" s="926"/>
      <c r="IK196" s="926"/>
      <c r="IL196" s="926"/>
      <c r="IM196" s="926"/>
      <c r="IN196" s="926"/>
      <c r="IO196" s="926"/>
      <c r="IP196" s="926"/>
      <c r="IQ196" s="926"/>
      <c r="IR196" s="926"/>
      <c r="IS196" s="926"/>
      <c r="IT196" s="926"/>
      <c r="IU196" s="926"/>
      <c r="IV196" s="926"/>
    </row>
    <row r="197" spans="1:256" s="1183" customFormat="1" ht="15" customHeight="1">
      <c r="A197" s="1018"/>
      <c r="B197" s="1018"/>
      <c r="C197" s="1018"/>
      <c r="D197" s="1103"/>
      <c r="E197" s="1103"/>
      <c r="F197" s="1103"/>
      <c r="G197" s="1021"/>
      <c r="H197" s="1021"/>
      <c r="I197" s="926"/>
      <c r="J197" s="1022"/>
      <c r="K197" s="926"/>
      <c r="L197" s="926"/>
      <c r="M197" s="1022"/>
      <c r="N197" s="926"/>
      <c r="O197" s="926"/>
      <c r="P197" s="926"/>
      <c r="Q197" s="926"/>
      <c r="R197" s="926"/>
      <c r="S197" s="926"/>
      <c r="T197" s="926"/>
      <c r="U197" s="926"/>
      <c r="V197" s="926"/>
      <c r="W197" s="926"/>
      <c r="X197" s="926"/>
      <c r="Y197" s="926"/>
      <c r="Z197" s="926"/>
      <c r="AA197" s="926"/>
      <c r="AB197" s="926"/>
      <c r="AC197" s="926"/>
      <c r="AD197" s="926"/>
      <c r="AE197" s="926"/>
      <c r="AF197" s="926"/>
      <c r="AG197" s="926"/>
      <c r="AH197" s="926"/>
      <c r="AI197" s="926"/>
      <c r="AJ197" s="926"/>
      <c r="AK197" s="926"/>
      <c r="AL197" s="926"/>
      <c r="AM197" s="926"/>
      <c r="AN197" s="926"/>
      <c r="AO197" s="926"/>
      <c r="AP197" s="926"/>
      <c r="AQ197" s="926"/>
      <c r="AR197" s="926"/>
      <c r="AS197" s="926"/>
      <c r="AT197" s="926"/>
      <c r="AU197" s="926"/>
      <c r="AV197" s="926"/>
      <c r="AW197" s="926"/>
      <c r="AX197" s="926"/>
      <c r="AY197" s="926"/>
      <c r="AZ197" s="926"/>
      <c r="BA197" s="926"/>
      <c r="BB197" s="926"/>
      <c r="BC197" s="926"/>
      <c r="BD197" s="926"/>
      <c r="BE197" s="926"/>
      <c r="BF197" s="926"/>
      <c r="BG197" s="926"/>
      <c r="BH197" s="926"/>
      <c r="BI197" s="926"/>
      <c r="BJ197" s="926"/>
      <c r="BK197" s="926"/>
      <c r="BL197" s="926"/>
      <c r="BM197" s="926"/>
      <c r="BN197" s="926"/>
      <c r="BO197" s="926"/>
      <c r="BP197" s="926"/>
      <c r="BQ197" s="926"/>
      <c r="BR197" s="926"/>
      <c r="BS197" s="926"/>
      <c r="BT197" s="926"/>
      <c r="BU197" s="926"/>
      <c r="BV197" s="926"/>
      <c r="BW197" s="926"/>
      <c r="BX197" s="926"/>
      <c r="BY197" s="926"/>
      <c r="BZ197" s="926"/>
      <c r="CA197" s="926"/>
      <c r="CB197" s="926"/>
      <c r="CC197" s="926"/>
      <c r="CD197" s="926"/>
      <c r="CE197" s="926"/>
      <c r="CF197" s="926"/>
      <c r="CG197" s="926"/>
      <c r="CH197" s="926"/>
      <c r="CI197" s="926"/>
      <c r="CJ197" s="926"/>
      <c r="CK197" s="926"/>
      <c r="CL197" s="926"/>
      <c r="CM197" s="926"/>
      <c r="CN197" s="926"/>
      <c r="CO197" s="926"/>
      <c r="CP197" s="926"/>
      <c r="CQ197" s="926"/>
      <c r="CR197" s="926"/>
      <c r="CS197" s="926"/>
      <c r="CT197" s="926"/>
      <c r="CU197" s="926"/>
      <c r="CV197" s="926"/>
      <c r="CW197" s="926"/>
      <c r="CX197" s="926"/>
      <c r="CY197" s="926"/>
      <c r="CZ197" s="926"/>
      <c r="DA197" s="926"/>
      <c r="DB197" s="926"/>
      <c r="DC197" s="926"/>
      <c r="DD197" s="926"/>
      <c r="DE197" s="926"/>
      <c r="DF197" s="926"/>
      <c r="DG197" s="926"/>
      <c r="DH197" s="926"/>
      <c r="DI197" s="926"/>
      <c r="DJ197" s="926"/>
      <c r="DK197" s="926"/>
      <c r="DL197" s="926"/>
      <c r="DM197" s="926"/>
      <c r="DN197" s="926"/>
      <c r="DO197" s="926"/>
      <c r="DP197" s="926"/>
      <c r="DQ197" s="926"/>
      <c r="DR197" s="926"/>
      <c r="DS197" s="926"/>
      <c r="DT197" s="926"/>
      <c r="DU197" s="926"/>
      <c r="DV197" s="926"/>
      <c r="DW197" s="926"/>
      <c r="DX197" s="926"/>
      <c r="DY197" s="926"/>
      <c r="DZ197" s="926"/>
      <c r="EA197" s="926"/>
      <c r="EB197" s="926"/>
      <c r="EC197" s="926"/>
      <c r="ED197" s="926"/>
      <c r="EE197" s="926"/>
      <c r="EF197" s="926"/>
      <c r="EG197" s="926"/>
      <c r="EH197" s="926"/>
      <c r="EI197" s="926"/>
      <c r="EJ197" s="926"/>
      <c r="EK197" s="926"/>
      <c r="EL197" s="926"/>
      <c r="EM197" s="926"/>
      <c r="EN197" s="926"/>
      <c r="EO197" s="926"/>
      <c r="EP197" s="926"/>
      <c r="EQ197" s="926"/>
      <c r="ER197" s="926"/>
      <c r="ES197" s="926"/>
      <c r="ET197" s="926"/>
      <c r="EU197" s="926"/>
      <c r="EV197" s="926"/>
      <c r="EW197" s="926"/>
      <c r="EX197" s="926"/>
      <c r="EY197" s="926"/>
      <c r="EZ197" s="926"/>
      <c r="FA197" s="926"/>
      <c r="FB197" s="926"/>
      <c r="FC197" s="926"/>
      <c r="FD197" s="926"/>
      <c r="FE197" s="926"/>
      <c r="FF197" s="926"/>
      <c r="FG197" s="926"/>
      <c r="FH197" s="926"/>
      <c r="FI197" s="926"/>
      <c r="FJ197" s="926"/>
      <c r="FK197" s="926"/>
      <c r="FL197" s="926"/>
      <c r="FM197" s="926"/>
      <c r="FN197" s="926"/>
      <c r="FO197" s="926"/>
      <c r="FP197" s="926"/>
      <c r="FQ197" s="926"/>
      <c r="FR197" s="926"/>
      <c r="FS197" s="926"/>
      <c r="FT197" s="926"/>
      <c r="FU197" s="926"/>
      <c r="FV197" s="926"/>
      <c r="FW197" s="926"/>
      <c r="FX197" s="926"/>
      <c r="FY197" s="926"/>
      <c r="FZ197" s="926"/>
      <c r="GA197" s="926"/>
      <c r="GB197" s="926"/>
      <c r="GC197" s="926"/>
      <c r="GD197" s="926"/>
      <c r="GE197" s="926"/>
      <c r="GF197" s="926"/>
      <c r="GG197" s="926"/>
      <c r="GH197" s="926"/>
      <c r="GI197" s="926"/>
      <c r="GJ197" s="926"/>
      <c r="GK197" s="926"/>
      <c r="GL197" s="926"/>
      <c r="GM197" s="926"/>
      <c r="GN197" s="926"/>
      <c r="GO197" s="926"/>
      <c r="GP197" s="926"/>
      <c r="GQ197" s="926"/>
      <c r="GR197" s="926"/>
      <c r="GS197" s="926"/>
      <c r="GT197" s="926"/>
      <c r="GU197" s="926"/>
      <c r="GV197" s="926"/>
      <c r="GW197" s="926"/>
      <c r="GX197" s="926"/>
      <c r="GY197" s="926"/>
      <c r="GZ197" s="926"/>
      <c r="HA197" s="926"/>
      <c r="HB197" s="926"/>
      <c r="HC197" s="926"/>
      <c r="HD197" s="926"/>
      <c r="HE197" s="926"/>
      <c r="HF197" s="926"/>
      <c r="HG197" s="926"/>
      <c r="HH197" s="926"/>
      <c r="HI197" s="926"/>
      <c r="HJ197" s="926"/>
      <c r="HK197" s="926"/>
      <c r="HL197" s="926"/>
      <c r="HM197" s="926"/>
      <c r="HN197" s="926"/>
      <c r="HO197" s="926"/>
      <c r="HP197" s="926"/>
      <c r="HQ197" s="926"/>
      <c r="HR197" s="926"/>
      <c r="HS197" s="926"/>
      <c r="HT197" s="926"/>
      <c r="HU197" s="926"/>
      <c r="HV197" s="926"/>
      <c r="HW197" s="926"/>
      <c r="HX197" s="926"/>
      <c r="HY197" s="926"/>
      <c r="HZ197" s="926"/>
      <c r="IA197" s="926"/>
      <c r="IB197" s="926"/>
      <c r="IC197" s="926"/>
      <c r="ID197" s="926"/>
      <c r="IE197" s="926"/>
      <c r="IF197" s="926"/>
      <c r="IG197" s="926"/>
      <c r="IH197" s="926"/>
      <c r="II197" s="926"/>
      <c r="IJ197" s="926"/>
      <c r="IK197" s="926"/>
      <c r="IL197" s="926"/>
      <c r="IM197" s="926"/>
      <c r="IN197" s="926"/>
      <c r="IO197" s="926"/>
      <c r="IP197" s="926"/>
      <c r="IQ197" s="926"/>
      <c r="IR197" s="926"/>
      <c r="IS197" s="926"/>
      <c r="IT197" s="926"/>
      <c r="IU197" s="926"/>
      <c r="IV197" s="926"/>
    </row>
    <row r="198" spans="1:256" s="1183" customFormat="1" ht="15" customHeight="1">
      <c r="A198" s="1018"/>
      <c r="B198" s="1018"/>
      <c r="C198" s="1018"/>
      <c r="D198" s="1103"/>
      <c r="E198" s="1103"/>
      <c r="F198" s="1103"/>
      <c r="G198" s="1021"/>
      <c r="H198" s="1021"/>
      <c r="I198" s="926"/>
      <c r="J198" s="1022"/>
      <c r="K198" s="926"/>
      <c r="L198" s="926"/>
      <c r="M198" s="1022"/>
      <c r="N198" s="926"/>
      <c r="O198" s="926"/>
      <c r="P198" s="926"/>
      <c r="Q198" s="926"/>
      <c r="R198" s="926"/>
      <c r="S198" s="926"/>
      <c r="T198" s="926"/>
      <c r="U198" s="926"/>
      <c r="V198" s="926"/>
      <c r="W198" s="926"/>
      <c r="X198" s="926"/>
      <c r="Y198" s="926"/>
      <c r="Z198" s="926"/>
      <c r="AA198" s="926"/>
      <c r="AB198" s="926"/>
      <c r="AC198" s="926"/>
      <c r="AD198" s="926"/>
      <c r="AE198" s="926"/>
      <c r="AF198" s="926"/>
      <c r="AG198" s="926"/>
      <c r="AH198" s="926"/>
      <c r="AI198" s="926"/>
      <c r="AJ198" s="926"/>
      <c r="AK198" s="926"/>
      <c r="AL198" s="926"/>
      <c r="AM198" s="926"/>
      <c r="AN198" s="926"/>
      <c r="AO198" s="926"/>
      <c r="AP198" s="926"/>
      <c r="AQ198" s="926"/>
      <c r="AR198" s="926"/>
      <c r="AS198" s="926"/>
      <c r="AT198" s="926"/>
      <c r="AU198" s="926"/>
      <c r="AV198" s="926"/>
      <c r="AW198" s="926"/>
      <c r="AX198" s="926"/>
      <c r="AY198" s="926"/>
      <c r="AZ198" s="926"/>
      <c r="BA198" s="926"/>
      <c r="BB198" s="926"/>
      <c r="BC198" s="926"/>
      <c r="BD198" s="926"/>
      <c r="BE198" s="926"/>
      <c r="BF198" s="926"/>
      <c r="BG198" s="926"/>
      <c r="BH198" s="926"/>
      <c r="BI198" s="926"/>
      <c r="BJ198" s="926"/>
      <c r="BK198" s="926"/>
      <c r="BL198" s="926"/>
      <c r="BM198" s="926"/>
      <c r="BN198" s="926"/>
      <c r="BO198" s="926"/>
      <c r="BP198" s="926"/>
      <c r="BQ198" s="926"/>
      <c r="BR198" s="926"/>
      <c r="BS198" s="926"/>
      <c r="BT198" s="926"/>
      <c r="BU198" s="926"/>
      <c r="BV198" s="926"/>
      <c r="BW198" s="926"/>
      <c r="BX198" s="926"/>
      <c r="BY198" s="926"/>
      <c r="BZ198" s="926"/>
      <c r="CA198" s="926"/>
      <c r="CB198" s="926"/>
      <c r="CC198" s="926"/>
      <c r="CD198" s="926"/>
      <c r="CE198" s="926"/>
      <c r="CF198" s="926"/>
      <c r="CG198" s="926"/>
      <c r="CH198" s="926"/>
      <c r="CI198" s="926"/>
      <c r="CJ198" s="926"/>
      <c r="CK198" s="926"/>
      <c r="CL198" s="926"/>
      <c r="CM198" s="926"/>
      <c r="CN198" s="926"/>
      <c r="CO198" s="926"/>
      <c r="CP198" s="926"/>
      <c r="CQ198" s="926"/>
      <c r="CR198" s="926"/>
      <c r="CS198" s="926"/>
      <c r="CT198" s="926"/>
      <c r="CU198" s="926"/>
      <c r="CV198" s="926"/>
      <c r="CW198" s="926"/>
      <c r="CX198" s="926"/>
      <c r="CY198" s="926"/>
      <c r="CZ198" s="926"/>
      <c r="DA198" s="926"/>
      <c r="DB198" s="926"/>
      <c r="DC198" s="926"/>
      <c r="DD198" s="926"/>
      <c r="DE198" s="926"/>
      <c r="DF198" s="926"/>
      <c r="DG198" s="926"/>
      <c r="DH198" s="926"/>
      <c r="DI198" s="926"/>
      <c r="DJ198" s="926"/>
      <c r="DK198" s="926"/>
      <c r="DL198" s="926"/>
      <c r="DM198" s="926"/>
      <c r="DN198" s="926"/>
      <c r="DO198" s="926"/>
      <c r="DP198" s="926"/>
      <c r="DQ198" s="926"/>
      <c r="DR198" s="926"/>
      <c r="DS198" s="926"/>
      <c r="DT198" s="926"/>
      <c r="DU198" s="926"/>
      <c r="DV198" s="926"/>
      <c r="DW198" s="926"/>
      <c r="DX198" s="926"/>
      <c r="DY198" s="926"/>
      <c r="DZ198" s="926"/>
      <c r="EA198" s="926"/>
      <c r="EB198" s="926"/>
      <c r="EC198" s="926"/>
      <c r="ED198" s="926"/>
      <c r="EE198" s="926"/>
      <c r="EF198" s="926"/>
      <c r="EG198" s="926"/>
      <c r="EH198" s="926"/>
      <c r="EI198" s="926"/>
      <c r="EJ198" s="926"/>
      <c r="EK198" s="926"/>
      <c r="EL198" s="926"/>
      <c r="EM198" s="926"/>
      <c r="EN198" s="926"/>
      <c r="EO198" s="926"/>
      <c r="EP198" s="926"/>
      <c r="EQ198" s="926"/>
      <c r="ER198" s="926"/>
      <c r="ES198" s="926"/>
      <c r="ET198" s="926"/>
      <c r="EU198" s="926"/>
      <c r="EV198" s="926"/>
      <c r="EW198" s="926"/>
      <c r="EX198" s="926"/>
      <c r="EY198" s="926"/>
      <c r="EZ198" s="926"/>
      <c r="FA198" s="926"/>
      <c r="FB198" s="926"/>
      <c r="FC198" s="926"/>
      <c r="FD198" s="926"/>
      <c r="FE198" s="926"/>
      <c r="FF198" s="926"/>
      <c r="FG198" s="926"/>
      <c r="FH198" s="926"/>
      <c r="FI198" s="926"/>
      <c r="FJ198" s="926"/>
      <c r="FK198" s="926"/>
      <c r="FL198" s="926"/>
      <c r="FM198" s="926"/>
      <c r="FN198" s="926"/>
      <c r="FO198" s="926"/>
      <c r="FP198" s="926"/>
      <c r="FQ198" s="926"/>
      <c r="FR198" s="926"/>
      <c r="FS198" s="926"/>
      <c r="FT198" s="926"/>
      <c r="FU198" s="926"/>
      <c r="FV198" s="926"/>
      <c r="FW198" s="926"/>
      <c r="FX198" s="926"/>
      <c r="FY198" s="926"/>
      <c r="FZ198" s="926"/>
      <c r="GA198" s="926"/>
      <c r="GB198" s="926"/>
      <c r="GC198" s="926"/>
      <c r="GD198" s="926"/>
      <c r="GE198" s="926"/>
      <c r="GF198" s="926"/>
      <c r="GG198" s="926"/>
      <c r="GH198" s="926"/>
      <c r="GI198" s="926"/>
      <c r="GJ198" s="926"/>
      <c r="GK198" s="926"/>
      <c r="GL198" s="926"/>
      <c r="GM198" s="926"/>
      <c r="GN198" s="926"/>
      <c r="GO198" s="926"/>
      <c r="GP198" s="926"/>
      <c r="GQ198" s="926"/>
      <c r="GR198" s="926"/>
      <c r="GS198" s="926"/>
      <c r="GT198" s="926"/>
      <c r="GU198" s="926"/>
      <c r="GV198" s="926"/>
      <c r="GW198" s="926"/>
      <c r="GX198" s="926"/>
      <c r="GY198" s="926"/>
      <c r="GZ198" s="926"/>
      <c r="HA198" s="926"/>
      <c r="HB198" s="926"/>
      <c r="HC198" s="926"/>
      <c r="HD198" s="926"/>
      <c r="HE198" s="926"/>
      <c r="HF198" s="926"/>
      <c r="HG198" s="926"/>
      <c r="HH198" s="926"/>
      <c r="HI198" s="926"/>
      <c r="HJ198" s="926"/>
      <c r="HK198" s="926"/>
      <c r="HL198" s="926"/>
      <c r="HM198" s="926"/>
      <c r="HN198" s="926"/>
      <c r="HO198" s="926"/>
      <c r="HP198" s="926"/>
      <c r="HQ198" s="926"/>
      <c r="HR198" s="926"/>
      <c r="HS198" s="926"/>
      <c r="HT198" s="926"/>
      <c r="HU198" s="926"/>
      <c r="HV198" s="926"/>
      <c r="HW198" s="926"/>
      <c r="HX198" s="926"/>
      <c r="HY198" s="926"/>
      <c r="HZ198" s="926"/>
      <c r="IA198" s="926"/>
      <c r="IB198" s="926"/>
      <c r="IC198" s="926"/>
      <c r="ID198" s="926"/>
      <c r="IE198" s="926"/>
      <c r="IF198" s="926"/>
      <c r="IG198" s="926"/>
      <c r="IH198" s="926"/>
      <c r="II198" s="926"/>
      <c r="IJ198" s="926"/>
      <c r="IK198" s="926"/>
      <c r="IL198" s="926"/>
      <c r="IM198" s="926"/>
      <c r="IN198" s="926"/>
      <c r="IO198" s="926"/>
      <c r="IP198" s="926"/>
      <c r="IQ198" s="926"/>
      <c r="IR198" s="926"/>
      <c r="IS198" s="926"/>
      <c r="IT198" s="926"/>
      <c r="IU198" s="926"/>
      <c r="IV198" s="926"/>
    </row>
    <row r="199" spans="1:256" s="1183" customFormat="1" ht="15" customHeight="1">
      <c r="A199" s="1018"/>
      <c r="B199" s="1018"/>
      <c r="C199" s="1018"/>
      <c r="D199" s="1103"/>
      <c r="E199" s="1103"/>
      <c r="F199" s="1103"/>
      <c r="G199" s="1021"/>
      <c r="H199" s="1021"/>
      <c r="I199" s="926"/>
      <c r="J199" s="1022"/>
      <c r="K199" s="926"/>
      <c r="L199" s="926"/>
      <c r="M199" s="1022"/>
      <c r="N199" s="926"/>
      <c r="O199" s="926"/>
      <c r="P199" s="926"/>
      <c r="Q199" s="926"/>
      <c r="R199" s="926"/>
      <c r="S199" s="926"/>
      <c r="T199" s="926"/>
      <c r="U199" s="926"/>
      <c r="V199" s="926"/>
      <c r="W199" s="926"/>
      <c r="X199" s="926"/>
      <c r="Y199" s="926"/>
      <c r="Z199" s="926"/>
      <c r="AA199" s="926"/>
      <c r="AB199" s="926"/>
      <c r="AC199" s="926"/>
      <c r="AD199" s="926"/>
      <c r="AE199" s="926"/>
      <c r="AF199" s="926"/>
      <c r="AG199" s="926"/>
      <c r="AH199" s="926"/>
      <c r="AI199" s="926"/>
      <c r="AJ199" s="926"/>
      <c r="AK199" s="926"/>
      <c r="AL199" s="926"/>
      <c r="AM199" s="926"/>
      <c r="AN199" s="926"/>
      <c r="AO199" s="926"/>
      <c r="AP199" s="926"/>
      <c r="AQ199" s="926"/>
      <c r="AR199" s="926"/>
      <c r="AS199" s="926"/>
      <c r="AT199" s="926"/>
      <c r="AU199" s="926"/>
      <c r="AV199" s="926"/>
      <c r="AW199" s="926"/>
      <c r="AX199" s="926"/>
      <c r="AY199" s="926"/>
      <c r="AZ199" s="926"/>
      <c r="BA199" s="926"/>
      <c r="BB199" s="926"/>
      <c r="BC199" s="926"/>
      <c r="BD199" s="926"/>
      <c r="BE199" s="926"/>
      <c r="BF199" s="926"/>
      <c r="BG199" s="926"/>
      <c r="BH199" s="926"/>
      <c r="BI199" s="926"/>
      <c r="BJ199" s="926"/>
      <c r="BK199" s="926"/>
      <c r="BL199" s="926"/>
      <c r="BM199" s="926"/>
      <c r="BN199" s="926"/>
      <c r="BO199" s="926"/>
      <c r="BP199" s="926"/>
      <c r="BQ199" s="926"/>
      <c r="BR199" s="926"/>
      <c r="BS199" s="926"/>
      <c r="BT199" s="926"/>
      <c r="BU199" s="926"/>
      <c r="BV199" s="926"/>
      <c r="BW199" s="926"/>
      <c r="BX199" s="926"/>
      <c r="BY199" s="926"/>
      <c r="BZ199" s="926"/>
      <c r="CA199" s="926"/>
      <c r="CB199" s="926"/>
      <c r="CC199" s="926"/>
      <c r="CD199" s="926"/>
      <c r="CE199" s="926"/>
      <c r="CF199" s="926"/>
      <c r="CG199" s="926"/>
      <c r="CH199" s="926"/>
      <c r="CI199" s="926"/>
      <c r="CJ199" s="926"/>
      <c r="CK199" s="926"/>
      <c r="CL199" s="926"/>
      <c r="CM199" s="926"/>
      <c r="CN199" s="926"/>
      <c r="CO199" s="926"/>
      <c r="CP199" s="926"/>
      <c r="CQ199" s="926"/>
      <c r="CR199" s="926"/>
      <c r="CS199" s="926"/>
      <c r="CT199" s="926"/>
      <c r="CU199" s="926"/>
      <c r="CV199" s="926"/>
      <c r="CW199" s="926"/>
      <c r="CX199" s="926"/>
      <c r="CY199" s="926"/>
      <c r="CZ199" s="926"/>
      <c r="DA199" s="926"/>
      <c r="DB199" s="926"/>
      <c r="DC199" s="926"/>
      <c r="DD199" s="926"/>
      <c r="DE199" s="926"/>
      <c r="DF199" s="926"/>
      <c r="DG199" s="926"/>
      <c r="DH199" s="926"/>
      <c r="DI199" s="926"/>
      <c r="DJ199" s="926"/>
      <c r="DK199" s="926"/>
      <c r="DL199" s="926"/>
      <c r="DM199" s="926"/>
      <c r="DN199" s="926"/>
      <c r="DO199" s="926"/>
      <c r="DP199" s="926"/>
      <c r="DQ199" s="926"/>
      <c r="DR199" s="926"/>
      <c r="DS199" s="926"/>
      <c r="DT199" s="926"/>
      <c r="DU199" s="926"/>
      <c r="DV199" s="926"/>
      <c r="DW199" s="926"/>
      <c r="DX199" s="926"/>
      <c r="DY199" s="926"/>
      <c r="DZ199" s="926"/>
      <c r="EA199" s="926"/>
      <c r="EB199" s="926"/>
      <c r="EC199" s="926"/>
      <c r="ED199" s="926"/>
      <c r="EE199" s="926"/>
      <c r="EF199" s="926"/>
      <c r="EG199" s="926"/>
      <c r="EH199" s="926"/>
      <c r="EI199" s="926"/>
      <c r="EJ199" s="926"/>
      <c r="EK199" s="926"/>
      <c r="EL199" s="926"/>
      <c r="EM199" s="926"/>
      <c r="EN199" s="926"/>
      <c r="EO199" s="926"/>
      <c r="EP199" s="926"/>
      <c r="EQ199" s="926"/>
      <c r="ER199" s="926"/>
      <c r="ES199" s="926"/>
      <c r="ET199" s="926"/>
      <c r="EU199" s="926"/>
      <c r="EV199" s="926"/>
      <c r="EW199" s="926"/>
      <c r="EX199" s="926"/>
      <c r="EY199" s="926"/>
      <c r="EZ199" s="926"/>
      <c r="FA199" s="926"/>
      <c r="FB199" s="926"/>
      <c r="FC199" s="926"/>
      <c r="FD199" s="926"/>
      <c r="FE199" s="926"/>
      <c r="FF199" s="926"/>
      <c r="FG199" s="926"/>
      <c r="FH199" s="926"/>
      <c r="FI199" s="926"/>
      <c r="FJ199" s="926"/>
      <c r="FK199" s="926"/>
      <c r="FL199" s="926"/>
      <c r="FM199" s="926"/>
      <c r="FN199" s="926"/>
      <c r="FO199" s="926"/>
      <c r="FP199" s="926"/>
      <c r="FQ199" s="926"/>
      <c r="FR199" s="926"/>
      <c r="FS199" s="926"/>
      <c r="FT199" s="926"/>
      <c r="FU199" s="926"/>
      <c r="FV199" s="926"/>
      <c r="FW199" s="926"/>
      <c r="FX199" s="926"/>
      <c r="FY199" s="926"/>
      <c r="FZ199" s="926"/>
      <c r="GA199" s="926"/>
      <c r="GB199" s="926"/>
      <c r="GC199" s="926"/>
      <c r="GD199" s="926"/>
      <c r="GE199" s="926"/>
      <c r="GF199" s="926"/>
      <c r="GG199" s="926"/>
      <c r="GH199" s="926"/>
      <c r="GI199" s="926"/>
      <c r="GJ199" s="926"/>
      <c r="GK199" s="926"/>
      <c r="GL199" s="926"/>
      <c r="GM199" s="926"/>
      <c r="GN199" s="926"/>
      <c r="GO199" s="926"/>
      <c r="GP199" s="926"/>
      <c r="GQ199" s="926"/>
      <c r="GR199" s="926"/>
      <c r="GS199" s="926"/>
      <c r="GT199" s="926"/>
      <c r="GU199" s="926"/>
      <c r="GV199" s="926"/>
      <c r="GW199" s="926"/>
      <c r="GX199" s="926"/>
      <c r="GY199" s="926"/>
      <c r="GZ199" s="926"/>
      <c r="HA199" s="926"/>
      <c r="HB199" s="926"/>
      <c r="HC199" s="926"/>
      <c r="HD199" s="926"/>
      <c r="HE199" s="926"/>
      <c r="HF199" s="926"/>
      <c r="HG199" s="926"/>
      <c r="HH199" s="926"/>
      <c r="HI199" s="926"/>
      <c r="HJ199" s="926"/>
      <c r="HK199" s="926"/>
      <c r="HL199" s="926"/>
      <c r="HM199" s="926"/>
      <c r="HN199" s="926"/>
      <c r="HO199" s="926"/>
      <c r="HP199" s="926"/>
      <c r="HQ199" s="926"/>
      <c r="HR199" s="926"/>
      <c r="HS199" s="926"/>
      <c r="HT199" s="926"/>
      <c r="HU199" s="926"/>
      <c r="HV199" s="926"/>
      <c r="HW199" s="926"/>
      <c r="HX199" s="926"/>
      <c r="HY199" s="926"/>
      <c r="HZ199" s="926"/>
      <c r="IA199" s="926"/>
      <c r="IB199" s="926"/>
      <c r="IC199" s="926"/>
      <c r="ID199" s="926"/>
      <c r="IE199" s="926"/>
      <c r="IF199" s="926"/>
      <c r="IG199" s="926"/>
      <c r="IH199" s="926"/>
      <c r="II199" s="926"/>
      <c r="IJ199" s="926"/>
      <c r="IK199" s="926"/>
      <c r="IL199" s="926"/>
      <c r="IM199" s="926"/>
      <c r="IN199" s="926"/>
      <c r="IO199" s="926"/>
      <c r="IP199" s="926"/>
      <c r="IQ199" s="926"/>
      <c r="IR199" s="926"/>
      <c r="IS199" s="926"/>
      <c r="IT199" s="926"/>
      <c r="IU199" s="926"/>
      <c r="IV199" s="926"/>
    </row>
    <row r="200" spans="1:256" s="1183" customFormat="1" ht="15" customHeight="1">
      <c r="A200" s="1018"/>
      <c r="B200" s="1018"/>
      <c r="C200" s="1018"/>
      <c r="D200" s="1103"/>
      <c r="E200" s="1103"/>
      <c r="F200" s="1103"/>
      <c r="G200" s="1021"/>
      <c r="H200" s="1021"/>
      <c r="I200" s="926"/>
      <c r="J200" s="1022"/>
      <c r="K200" s="926"/>
      <c r="L200" s="926"/>
      <c r="M200" s="1022"/>
      <c r="N200" s="926"/>
      <c r="O200" s="926"/>
      <c r="P200" s="926"/>
      <c r="Q200" s="926"/>
      <c r="R200" s="926"/>
      <c r="S200" s="926"/>
      <c r="T200" s="926"/>
      <c r="U200" s="926"/>
      <c r="V200" s="926"/>
      <c r="W200" s="926"/>
      <c r="X200" s="926"/>
      <c r="Y200" s="926"/>
      <c r="Z200" s="926"/>
      <c r="AA200" s="926"/>
      <c r="AB200" s="926"/>
      <c r="AC200" s="926"/>
      <c r="AD200" s="926"/>
      <c r="AE200" s="926"/>
      <c r="AF200" s="926"/>
      <c r="AG200" s="926"/>
      <c r="AH200" s="926"/>
      <c r="AI200" s="926"/>
      <c r="AJ200" s="926"/>
      <c r="AK200" s="926"/>
      <c r="AL200" s="926"/>
      <c r="AM200" s="926"/>
      <c r="AN200" s="926"/>
      <c r="AO200" s="926"/>
      <c r="AP200" s="926"/>
      <c r="AQ200" s="926"/>
      <c r="AR200" s="926"/>
      <c r="AS200" s="926"/>
      <c r="AT200" s="926"/>
      <c r="AU200" s="926"/>
      <c r="AV200" s="926"/>
      <c r="AW200" s="926"/>
      <c r="AX200" s="926"/>
      <c r="AY200" s="926"/>
      <c r="AZ200" s="926"/>
      <c r="BA200" s="926"/>
      <c r="BB200" s="926"/>
      <c r="BC200" s="926"/>
      <c r="BD200" s="926"/>
      <c r="BE200" s="926"/>
      <c r="BF200" s="926"/>
      <c r="BG200" s="926"/>
      <c r="BH200" s="926"/>
      <c r="BI200" s="926"/>
      <c r="BJ200" s="926"/>
      <c r="BK200" s="926"/>
      <c r="BL200" s="926"/>
      <c r="BM200" s="926"/>
      <c r="BN200" s="926"/>
      <c r="BO200" s="926"/>
      <c r="BP200" s="926"/>
      <c r="BQ200" s="926"/>
      <c r="BR200" s="926"/>
      <c r="BS200" s="926"/>
      <c r="BT200" s="926"/>
      <c r="BU200" s="926"/>
      <c r="BV200" s="926"/>
      <c r="BW200" s="926"/>
      <c r="BX200" s="926"/>
      <c r="BY200" s="926"/>
      <c r="BZ200" s="926"/>
      <c r="CA200" s="926"/>
      <c r="CB200" s="926"/>
      <c r="CC200" s="926"/>
      <c r="CD200" s="926"/>
      <c r="CE200" s="926"/>
      <c r="CF200" s="926"/>
      <c r="CG200" s="926"/>
      <c r="CH200" s="926"/>
      <c r="CI200" s="926"/>
      <c r="CJ200" s="926"/>
      <c r="CK200" s="926"/>
      <c r="CL200" s="926"/>
      <c r="CM200" s="926"/>
      <c r="CN200" s="926"/>
      <c r="CO200" s="926"/>
      <c r="CP200" s="926"/>
      <c r="CQ200" s="926"/>
      <c r="CR200" s="926"/>
      <c r="CS200" s="926"/>
      <c r="CT200" s="926"/>
      <c r="CU200" s="926"/>
      <c r="CV200" s="926"/>
      <c r="CW200" s="926"/>
      <c r="CX200" s="926"/>
      <c r="CY200" s="926"/>
      <c r="CZ200" s="926"/>
      <c r="DA200" s="926"/>
      <c r="DB200" s="926"/>
      <c r="DC200" s="926"/>
      <c r="DD200" s="926"/>
      <c r="DE200" s="926"/>
      <c r="DF200" s="926"/>
      <c r="DG200" s="926"/>
      <c r="DH200" s="926"/>
      <c r="DI200" s="926"/>
      <c r="DJ200" s="926"/>
      <c r="DK200" s="926"/>
      <c r="DL200" s="926"/>
      <c r="DM200" s="926"/>
      <c r="DN200" s="926"/>
      <c r="DO200" s="926"/>
      <c r="DP200" s="926"/>
      <c r="DQ200" s="926"/>
      <c r="DR200" s="926"/>
      <c r="DS200" s="926"/>
      <c r="DT200" s="926"/>
      <c r="DU200" s="926"/>
      <c r="DV200" s="926"/>
      <c r="DW200" s="926"/>
      <c r="DX200" s="926"/>
      <c r="DY200" s="926"/>
      <c r="DZ200" s="926"/>
      <c r="EA200" s="926"/>
      <c r="EB200" s="926"/>
      <c r="EC200" s="926"/>
      <c r="ED200" s="926"/>
      <c r="EE200" s="926"/>
      <c r="EF200" s="926"/>
      <c r="EG200" s="926"/>
      <c r="EH200" s="926"/>
      <c r="EI200" s="926"/>
      <c r="EJ200" s="926"/>
      <c r="EK200" s="926"/>
      <c r="EL200" s="926"/>
      <c r="EM200" s="926"/>
      <c r="EN200" s="926"/>
      <c r="EO200" s="926"/>
      <c r="EP200" s="926"/>
      <c r="EQ200" s="926"/>
      <c r="ER200" s="926"/>
      <c r="ES200" s="926"/>
      <c r="ET200" s="926"/>
      <c r="EU200" s="926"/>
      <c r="EV200" s="926"/>
      <c r="EW200" s="926"/>
      <c r="EX200" s="926"/>
      <c r="EY200" s="926"/>
      <c r="EZ200" s="926"/>
      <c r="FA200" s="926"/>
      <c r="FB200" s="926"/>
      <c r="FC200" s="926"/>
      <c r="FD200" s="926"/>
      <c r="FE200" s="926"/>
      <c r="FF200" s="926"/>
      <c r="FG200" s="926"/>
      <c r="FH200" s="926"/>
      <c r="FI200" s="926"/>
      <c r="FJ200" s="926"/>
      <c r="FK200" s="926"/>
      <c r="FL200" s="926"/>
      <c r="FM200" s="926"/>
      <c r="FN200" s="926"/>
      <c r="FO200" s="926"/>
      <c r="FP200" s="926"/>
      <c r="FQ200" s="926"/>
      <c r="FR200" s="926"/>
      <c r="FS200" s="926"/>
      <c r="FT200" s="926"/>
      <c r="FU200" s="926"/>
      <c r="FV200" s="926"/>
      <c r="FW200" s="926"/>
      <c r="FX200" s="926"/>
      <c r="FY200" s="926"/>
      <c r="FZ200" s="926"/>
      <c r="GA200" s="926"/>
      <c r="GB200" s="926"/>
      <c r="GC200" s="926"/>
      <c r="GD200" s="926"/>
      <c r="GE200" s="926"/>
      <c r="GF200" s="926"/>
      <c r="GG200" s="926"/>
      <c r="GH200" s="926"/>
      <c r="GI200" s="926"/>
      <c r="GJ200" s="926"/>
      <c r="GK200" s="926"/>
      <c r="GL200" s="926"/>
      <c r="GM200" s="926"/>
      <c r="GN200" s="926"/>
      <c r="GO200" s="926"/>
      <c r="GP200" s="926"/>
      <c r="GQ200" s="926"/>
      <c r="GR200" s="926"/>
      <c r="GS200" s="926"/>
      <c r="GT200" s="926"/>
      <c r="GU200" s="926"/>
      <c r="GV200" s="926"/>
      <c r="GW200" s="926"/>
      <c r="GX200" s="926"/>
      <c r="GY200" s="926"/>
      <c r="GZ200" s="926"/>
      <c r="HA200" s="926"/>
      <c r="HB200" s="926"/>
      <c r="HC200" s="926"/>
      <c r="HD200" s="926"/>
      <c r="HE200" s="926"/>
      <c r="HF200" s="926"/>
      <c r="HG200" s="926"/>
      <c r="HH200" s="926"/>
      <c r="HI200" s="926"/>
      <c r="HJ200" s="926"/>
      <c r="HK200" s="926"/>
      <c r="HL200" s="926"/>
      <c r="HM200" s="926"/>
      <c r="HN200" s="926"/>
      <c r="HO200" s="926"/>
      <c r="HP200" s="926"/>
      <c r="HQ200" s="926"/>
      <c r="HR200" s="926"/>
      <c r="HS200" s="926"/>
      <c r="HT200" s="926"/>
      <c r="HU200" s="926"/>
      <c r="HV200" s="926"/>
      <c r="HW200" s="926"/>
      <c r="HX200" s="926"/>
      <c r="HY200" s="926"/>
      <c r="HZ200" s="926"/>
      <c r="IA200" s="926"/>
      <c r="IB200" s="926"/>
      <c r="IC200" s="926"/>
      <c r="ID200" s="926"/>
      <c r="IE200" s="926"/>
      <c r="IF200" s="926"/>
      <c r="IG200" s="926"/>
      <c r="IH200" s="926"/>
      <c r="II200" s="926"/>
      <c r="IJ200" s="926"/>
      <c r="IK200" s="926"/>
      <c r="IL200" s="926"/>
      <c r="IM200" s="926"/>
      <c r="IN200" s="926"/>
      <c r="IO200" s="926"/>
      <c r="IP200" s="926"/>
      <c r="IQ200" s="926"/>
      <c r="IR200" s="926"/>
      <c r="IS200" s="926"/>
      <c r="IT200" s="926"/>
      <c r="IU200" s="926"/>
      <c r="IV200" s="926"/>
    </row>
    <row r="201" spans="1:256" s="1183" customFormat="1" ht="15" customHeight="1">
      <c r="A201" s="1018"/>
      <c r="B201" s="1018"/>
      <c r="C201" s="1018"/>
      <c r="D201" s="1103"/>
      <c r="E201" s="1103"/>
      <c r="F201" s="1103"/>
      <c r="G201" s="1021"/>
      <c r="H201" s="1021"/>
      <c r="I201" s="926"/>
      <c r="J201" s="1022"/>
      <c r="K201" s="926"/>
      <c r="L201" s="926"/>
      <c r="M201" s="1022"/>
      <c r="N201" s="926"/>
      <c r="O201" s="926"/>
      <c r="P201" s="926"/>
      <c r="Q201" s="926"/>
      <c r="R201" s="926"/>
      <c r="S201" s="926"/>
      <c r="T201" s="926"/>
      <c r="U201" s="926"/>
      <c r="V201" s="926"/>
      <c r="W201" s="926"/>
      <c r="X201" s="926"/>
      <c r="Y201" s="926"/>
      <c r="Z201" s="926"/>
      <c r="AA201" s="926"/>
      <c r="AB201" s="926"/>
      <c r="AC201" s="926"/>
      <c r="AD201" s="926"/>
      <c r="AE201" s="926"/>
      <c r="AF201" s="926"/>
      <c r="AG201" s="926"/>
      <c r="AH201" s="926"/>
      <c r="AI201" s="926"/>
      <c r="AJ201" s="926"/>
      <c r="AK201" s="926"/>
      <c r="AL201" s="926"/>
      <c r="AM201" s="926"/>
      <c r="AN201" s="926"/>
      <c r="AO201" s="926"/>
      <c r="AP201" s="926"/>
      <c r="AQ201" s="926"/>
      <c r="AR201" s="926"/>
      <c r="AS201" s="926"/>
      <c r="AT201" s="926"/>
      <c r="AU201" s="926"/>
      <c r="AV201" s="926"/>
      <c r="AW201" s="926"/>
      <c r="AX201" s="926"/>
      <c r="AY201" s="926"/>
      <c r="AZ201" s="926"/>
      <c r="BA201" s="926"/>
      <c r="BB201" s="926"/>
      <c r="BC201" s="926"/>
      <c r="BD201" s="926"/>
      <c r="BE201" s="926"/>
      <c r="BF201" s="926"/>
      <c r="BG201" s="926"/>
      <c r="BH201" s="926"/>
      <c r="BI201" s="926"/>
      <c r="BJ201" s="926"/>
      <c r="BK201" s="926"/>
      <c r="BL201" s="926"/>
      <c r="BM201" s="926"/>
      <c r="BN201" s="926"/>
      <c r="BO201" s="926"/>
      <c r="BP201" s="926"/>
      <c r="BQ201" s="926"/>
      <c r="BR201" s="926"/>
      <c r="BS201" s="926"/>
      <c r="BT201" s="926"/>
      <c r="BU201" s="926"/>
      <c r="BV201" s="926"/>
      <c r="BW201" s="926"/>
      <c r="BX201" s="926"/>
      <c r="BY201" s="926"/>
      <c r="BZ201" s="926"/>
      <c r="CA201" s="926"/>
      <c r="CB201" s="926"/>
      <c r="CC201" s="926"/>
      <c r="CD201" s="926"/>
      <c r="CE201" s="926"/>
      <c r="CF201" s="926"/>
      <c r="CG201" s="926"/>
      <c r="CH201" s="926"/>
      <c r="CI201" s="926"/>
      <c r="CJ201" s="926"/>
      <c r="CK201" s="926"/>
      <c r="CL201" s="926"/>
      <c r="CM201" s="926"/>
      <c r="CN201" s="926"/>
      <c r="CO201" s="926"/>
      <c r="CP201" s="926"/>
      <c r="CQ201" s="926"/>
      <c r="CR201" s="926"/>
      <c r="CS201" s="926"/>
      <c r="CT201" s="926"/>
      <c r="CU201" s="926"/>
      <c r="CV201" s="926"/>
      <c r="CW201" s="926"/>
      <c r="CX201" s="926"/>
      <c r="CY201" s="926"/>
      <c r="CZ201" s="926"/>
      <c r="DA201" s="926"/>
      <c r="DB201" s="926"/>
      <c r="DC201" s="926"/>
      <c r="DD201" s="926"/>
      <c r="DE201" s="926"/>
      <c r="DF201" s="926"/>
      <c r="DG201" s="926"/>
      <c r="DH201" s="926"/>
      <c r="DI201" s="926"/>
      <c r="DJ201" s="926"/>
      <c r="DK201" s="926"/>
      <c r="DL201" s="926"/>
      <c r="DM201" s="926"/>
      <c r="DN201" s="926"/>
      <c r="DO201" s="926"/>
      <c r="DP201" s="926"/>
      <c r="DQ201" s="926"/>
      <c r="DR201" s="926"/>
      <c r="DS201" s="926"/>
      <c r="DT201" s="926"/>
      <c r="DU201" s="926"/>
      <c r="DV201" s="926"/>
      <c r="DW201" s="926"/>
      <c r="DX201" s="926"/>
      <c r="DY201" s="926"/>
      <c r="DZ201" s="926"/>
      <c r="EA201" s="926"/>
      <c r="EB201" s="926"/>
      <c r="EC201" s="926"/>
      <c r="ED201" s="926"/>
      <c r="EE201" s="926"/>
      <c r="EF201" s="926"/>
      <c r="EG201" s="926"/>
      <c r="EH201" s="926"/>
      <c r="EI201" s="926"/>
      <c r="EJ201" s="926"/>
      <c r="EK201" s="926"/>
      <c r="EL201" s="926"/>
      <c r="EM201" s="926"/>
      <c r="EN201" s="926"/>
      <c r="EO201" s="926"/>
      <c r="EP201" s="926"/>
      <c r="EQ201" s="926"/>
      <c r="ER201" s="926"/>
      <c r="ES201" s="926"/>
      <c r="ET201" s="926"/>
      <c r="EU201" s="926"/>
      <c r="EV201" s="926"/>
      <c r="EW201" s="926"/>
      <c r="EX201" s="926"/>
      <c r="EY201" s="926"/>
      <c r="EZ201" s="926"/>
      <c r="FA201" s="926"/>
      <c r="FB201" s="926"/>
      <c r="FC201" s="926"/>
      <c r="FD201" s="926"/>
      <c r="FE201" s="926"/>
      <c r="FF201" s="926"/>
      <c r="FG201" s="926"/>
      <c r="FH201" s="926"/>
      <c r="FI201" s="926"/>
      <c r="FJ201" s="926"/>
      <c r="FK201" s="926"/>
      <c r="FL201" s="926"/>
      <c r="FM201" s="926"/>
      <c r="FN201" s="926"/>
      <c r="FO201" s="926"/>
      <c r="FP201" s="926"/>
      <c r="FQ201" s="926"/>
      <c r="FR201" s="926"/>
      <c r="FS201" s="926"/>
      <c r="FT201" s="926"/>
      <c r="FU201" s="926"/>
      <c r="FV201" s="926"/>
      <c r="FW201" s="926"/>
      <c r="FX201" s="926"/>
      <c r="FY201" s="926"/>
      <c r="FZ201" s="926"/>
      <c r="GA201" s="926"/>
      <c r="GB201" s="926"/>
      <c r="GC201" s="926"/>
      <c r="GD201" s="926"/>
      <c r="GE201" s="926"/>
      <c r="GF201" s="926"/>
      <c r="GG201" s="926"/>
      <c r="GH201" s="926"/>
      <c r="GI201" s="926"/>
      <c r="GJ201" s="926"/>
      <c r="GK201" s="926"/>
      <c r="GL201" s="926"/>
      <c r="GM201" s="926"/>
      <c r="GN201" s="926"/>
      <c r="GO201" s="926"/>
      <c r="GP201" s="926"/>
      <c r="GQ201" s="926"/>
      <c r="GR201" s="926"/>
      <c r="GS201" s="926"/>
      <c r="GT201" s="926"/>
      <c r="GU201" s="926"/>
      <c r="GV201" s="926"/>
      <c r="GW201" s="926"/>
      <c r="GX201" s="926"/>
      <c r="GY201" s="926"/>
      <c r="GZ201" s="926"/>
      <c r="HA201" s="926"/>
      <c r="HB201" s="926"/>
      <c r="HC201" s="926"/>
      <c r="HD201" s="926"/>
      <c r="HE201" s="926"/>
      <c r="HF201" s="926"/>
      <c r="HG201" s="926"/>
      <c r="HH201" s="926"/>
      <c r="HI201" s="926"/>
      <c r="HJ201" s="926"/>
      <c r="HK201" s="926"/>
      <c r="HL201" s="926"/>
      <c r="HM201" s="926"/>
      <c r="HN201" s="926"/>
      <c r="HO201" s="926"/>
      <c r="HP201" s="926"/>
      <c r="HQ201" s="926"/>
      <c r="HR201" s="926"/>
      <c r="HS201" s="926"/>
      <c r="HT201" s="926"/>
      <c r="HU201" s="926"/>
      <c r="HV201" s="926"/>
      <c r="HW201" s="926"/>
      <c r="HX201" s="926"/>
      <c r="HY201" s="926"/>
      <c r="HZ201" s="926"/>
      <c r="IA201" s="926"/>
      <c r="IB201" s="926"/>
      <c r="IC201" s="926"/>
      <c r="ID201" s="926"/>
      <c r="IE201" s="926"/>
      <c r="IF201" s="926"/>
      <c r="IG201" s="926"/>
      <c r="IH201" s="926"/>
      <c r="II201" s="926"/>
      <c r="IJ201" s="926"/>
      <c r="IK201" s="926"/>
      <c r="IL201" s="926"/>
      <c r="IM201" s="926"/>
      <c r="IN201" s="926"/>
      <c r="IO201" s="926"/>
      <c r="IP201" s="926"/>
      <c r="IQ201" s="926"/>
      <c r="IR201" s="926"/>
      <c r="IS201" s="926"/>
      <c r="IT201" s="926"/>
      <c r="IU201" s="926"/>
      <c r="IV201" s="926"/>
    </row>
    <row r="202" spans="1:256" s="1183" customFormat="1" ht="15" customHeight="1">
      <c r="A202" s="1018"/>
      <c r="B202" s="1018"/>
      <c r="C202" s="1018"/>
      <c r="D202" s="1103"/>
      <c r="E202" s="1103"/>
      <c r="F202" s="1103"/>
      <c r="G202" s="1021"/>
      <c r="H202" s="1021"/>
      <c r="I202" s="926"/>
      <c r="J202" s="1022"/>
      <c r="K202" s="926"/>
      <c r="L202" s="926"/>
      <c r="M202" s="1022"/>
      <c r="N202" s="926"/>
      <c r="O202" s="926"/>
      <c r="P202" s="926"/>
      <c r="Q202" s="926"/>
      <c r="R202" s="926"/>
      <c r="S202" s="926"/>
      <c r="T202" s="926"/>
      <c r="U202" s="926"/>
      <c r="V202" s="926"/>
      <c r="W202" s="926"/>
      <c r="X202" s="926"/>
      <c r="Y202" s="926"/>
      <c r="Z202" s="926"/>
      <c r="AA202" s="926"/>
      <c r="AB202" s="926"/>
      <c r="AC202" s="926"/>
      <c r="AD202" s="926"/>
      <c r="AE202" s="926"/>
      <c r="AF202" s="926"/>
      <c r="AG202" s="926"/>
      <c r="AH202" s="926"/>
      <c r="AI202" s="926"/>
      <c r="AJ202" s="926"/>
      <c r="AK202" s="926"/>
      <c r="AL202" s="926"/>
      <c r="AM202" s="926"/>
      <c r="AN202" s="926"/>
      <c r="AO202" s="926"/>
      <c r="AP202" s="926"/>
      <c r="AQ202" s="926"/>
      <c r="AR202" s="926"/>
      <c r="AS202" s="926"/>
      <c r="AT202" s="926"/>
      <c r="AU202" s="926"/>
      <c r="AV202" s="926"/>
      <c r="AW202" s="926"/>
      <c r="AX202" s="926"/>
      <c r="AY202" s="926"/>
      <c r="AZ202" s="926"/>
      <c r="BA202" s="926"/>
      <c r="BB202" s="926"/>
      <c r="BC202" s="926"/>
      <c r="BD202" s="926"/>
      <c r="BE202" s="926"/>
      <c r="BF202" s="926"/>
      <c r="BG202" s="926"/>
      <c r="BH202" s="926"/>
      <c r="BI202" s="926"/>
      <c r="BJ202" s="926"/>
      <c r="BK202" s="926"/>
      <c r="BL202" s="926"/>
      <c r="BM202" s="926"/>
      <c r="BN202" s="926"/>
      <c r="BO202" s="926"/>
      <c r="BP202" s="926"/>
      <c r="BQ202" s="926"/>
      <c r="BR202" s="926"/>
      <c r="BS202" s="926"/>
      <c r="BT202" s="926"/>
      <c r="BU202" s="926"/>
      <c r="BV202" s="926"/>
      <c r="BW202" s="926"/>
      <c r="BX202" s="926"/>
      <c r="BY202" s="926"/>
      <c r="BZ202" s="926"/>
      <c r="CA202" s="926"/>
      <c r="CB202" s="926"/>
      <c r="CC202" s="926"/>
      <c r="CD202" s="926"/>
      <c r="CE202" s="926"/>
      <c r="CF202" s="926"/>
      <c r="CG202" s="926"/>
      <c r="CH202" s="926"/>
      <c r="CI202" s="926"/>
      <c r="CJ202" s="926"/>
      <c r="CK202" s="926"/>
      <c r="CL202" s="926"/>
      <c r="CM202" s="926"/>
      <c r="CN202" s="926"/>
      <c r="CO202" s="926"/>
      <c r="CP202" s="926"/>
      <c r="CQ202" s="926"/>
      <c r="CR202" s="926"/>
      <c r="CS202" s="926"/>
      <c r="CT202" s="926"/>
      <c r="CU202" s="926"/>
      <c r="CV202" s="926"/>
      <c r="CW202" s="926"/>
      <c r="CX202" s="926"/>
      <c r="CY202" s="926"/>
      <c r="CZ202" s="926"/>
      <c r="DA202" s="926"/>
      <c r="DB202" s="926"/>
      <c r="DC202" s="926"/>
      <c r="DD202" s="926"/>
      <c r="DE202" s="926"/>
      <c r="DF202" s="926"/>
      <c r="DG202" s="926"/>
      <c r="DH202" s="926"/>
      <c r="DI202" s="926"/>
      <c r="DJ202" s="926"/>
      <c r="DK202" s="926"/>
      <c r="DL202" s="926"/>
      <c r="DM202" s="926"/>
      <c r="DN202" s="926"/>
      <c r="DO202" s="926"/>
      <c r="DP202" s="926"/>
      <c r="DQ202" s="926"/>
      <c r="DR202" s="926"/>
      <c r="DS202" s="926"/>
      <c r="DT202" s="926"/>
      <c r="DU202" s="926"/>
      <c r="DV202" s="926"/>
      <c r="DW202" s="926"/>
      <c r="DX202" s="926"/>
      <c r="DY202" s="926"/>
      <c r="DZ202" s="926"/>
      <c r="EA202" s="926"/>
      <c r="EB202" s="926"/>
      <c r="EC202" s="926"/>
      <c r="ED202" s="926"/>
      <c r="EE202" s="926"/>
      <c r="EF202" s="926"/>
      <c r="EG202" s="926"/>
      <c r="EH202" s="926"/>
      <c r="EI202" s="926"/>
      <c r="EJ202" s="926"/>
      <c r="EK202" s="926"/>
      <c r="EL202" s="926"/>
      <c r="EM202" s="926"/>
      <c r="EN202" s="926"/>
      <c r="EO202" s="926"/>
      <c r="EP202" s="926"/>
      <c r="EQ202" s="926"/>
      <c r="ER202" s="926"/>
      <c r="ES202" s="926"/>
      <c r="ET202" s="926"/>
      <c r="EU202" s="926"/>
      <c r="EV202" s="926"/>
      <c r="EW202" s="926"/>
      <c r="EX202" s="926"/>
      <c r="EY202" s="926"/>
      <c r="EZ202" s="926"/>
      <c r="FA202" s="926"/>
      <c r="FB202" s="926"/>
      <c r="FC202" s="926"/>
      <c r="FD202" s="926"/>
      <c r="FE202" s="926"/>
      <c r="FF202" s="926"/>
      <c r="FG202" s="926"/>
      <c r="FH202" s="926"/>
      <c r="FI202" s="926"/>
      <c r="FJ202" s="926"/>
      <c r="FK202" s="926"/>
      <c r="FL202" s="926"/>
      <c r="FM202" s="926"/>
      <c r="FN202" s="926"/>
      <c r="FO202" s="926"/>
      <c r="FP202" s="926"/>
      <c r="FQ202" s="926"/>
      <c r="FR202" s="926"/>
      <c r="FS202" s="926"/>
      <c r="FT202" s="926"/>
      <c r="FU202" s="926"/>
      <c r="FV202" s="926"/>
      <c r="FW202" s="926"/>
      <c r="FX202" s="926"/>
      <c r="FY202" s="926"/>
      <c r="FZ202" s="926"/>
      <c r="GA202" s="926"/>
      <c r="GB202" s="926"/>
      <c r="GC202" s="926"/>
      <c r="GD202" s="926"/>
      <c r="GE202" s="926"/>
      <c r="GF202" s="926"/>
      <c r="GG202" s="926"/>
      <c r="GH202" s="926"/>
      <c r="GI202" s="926"/>
      <c r="GJ202" s="926"/>
      <c r="GK202" s="926"/>
      <c r="GL202" s="926"/>
      <c r="GM202" s="926"/>
      <c r="GN202" s="926"/>
      <c r="GO202" s="926"/>
      <c r="GP202" s="926"/>
      <c r="GQ202" s="926"/>
      <c r="GR202" s="926"/>
      <c r="GS202" s="926"/>
      <c r="GT202" s="926"/>
      <c r="GU202" s="926"/>
      <c r="GV202" s="926"/>
      <c r="GW202" s="926"/>
      <c r="GX202" s="926"/>
      <c r="GY202" s="926"/>
      <c r="GZ202" s="926"/>
      <c r="HA202" s="926"/>
      <c r="HB202" s="926"/>
      <c r="HC202" s="926"/>
      <c r="HD202" s="926"/>
      <c r="HE202" s="926"/>
      <c r="HF202" s="926"/>
      <c r="HG202" s="926"/>
      <c r="HH202" s="926"/>
      <c r="HI202" s="926"/>
      <c r="HJ202" s="926"/>
      <c r="HK202" s="926"/>
      <c r="HL202" s="926"/>
      <c r="HM202" s="926"/>
      <c r="HN202" s="926"/>
      <c r="HO202" s="926"/>
      <c r="HP202" s="926"/>
      <c r="HQ202" s="926"/>
      <c r="HR202" s="926"/>
      <c r="HS202" s="926"/>
      <c r="HT202" s="926"/>
      <c r="HU202" s="926"/>
      <c r="HV202" s="926"/>
      <c r="HW202" s="926"/>
      <c r="HX202" s="926"/>
      <c r="HY202" s="926"/>
      <c r="HZ202" s="926"/>
      <c r="IA202" s="926"/>
      <c r="IB202" s="926"/>
      <c r="IC202" s="926"/>
      <c r="ID202" s="926"/>
      <c r="IE202" s="926"/>
      <c r="IF202" s="926"/>
      <c r="IG202" s="926"/>
      <c r="IH202" s="926"/>
      <c r="II202" s="926"/>
      <c r="IJ202" s="926"/>
      <c r="IK202" s="926"/>
      <c r="IL202" s="926"/>
      <c r="IM202" s="926"/>
      <c r="IN202" s="926"/>
      <c r="IO202" s="926"/>
      <c r="IP202" s="926"/>
      <c r="IQ202" s="926"/>
      <c r="IR202" s="926"/>
      <c r="IS202" s="926"/>
      <c r="IT202" s="926"/>
      <c r="IU202" s="926"/>
      <c r="IV202" s="926"/>
    </row>
    <row r="203" spans="1:256" s="1183" customFormat="1" ht="15" customHeight="1">
      <c r="A203" s="1018"/>
      <c r="B203" s="1018"/>
      <c r="C203" s="1018"/>
      <c r="D203" s="1103"/>
      <c r="E203" s="1103"/>
      <c r="F203" s="1103"/>
      <c r="G203" s="1021"/>
      <c r="H203" s="1021"/>
      <c r="I203" s="926"/>
      <c r="J203" s="1022"/>
      <c r="K203" s="926"/>
      <c r="L203" s="926"/>
      <c r="M203" s="1022"/>
      <c r="N203" s="926"/>
      <c r="O203" s="926"/>
      <c r="P203" s="926"/>
      <c r="Q203" s="926"/>
      <c r="R203" s="926"/>
      <c r="S203" s="926"/>
      <c r="T203" s="926"/>
      <c r="U203" s="926"/>
      <c r="V203" s="926"/>
      <c r="W203" s="926"/>
      <c r="X203" s="926"/>
      <c r="Y203" s="926"/>
      <c r="Z203" s="926"/>
      <c r="AA203" s="926"/>
      <c r="AB203" s="926"/>
      <c r="AC203" s="926"/>
      <c r="AD203" s="926"/>
      <c r="AE203" s="926"/>
      <c r="AF203" s="926"/>
      <c r="AG203" s="926"/>
      <c r="AH203" s="926"/>
      <c r="AI203" s="926"/>
      <c r="AJ203" s="926"/>
      <c r="AK203" s="926"/>
      <c r="AL203" s="926"/>
      <c r="AM203" s="926"/>
      <c r="AN203" s="926"/>
      <c r="AO203" s="926"/>
      <c r="AP203" s="926"/>
      <c r="AQ203" s="926"/>
      <c r="AR203" s="926"/>
      <c r="AS203" s="926"/>
      <c r="AT203" s="926"/>
      <c r="AU203" s="926"/>
      <c r="AV203" s="926"/>
      <c r="AW203" s="926"/>
      <c r="AX203" s="926"/>
      <c r="AY203" s="926"/>
      <c r="AZ203" s="926"/>
      <c r="BA203" s="926"/>
      <c r="BB203" s="926"/>
      <c r="BC203" s="926"/>
      <c r="BD203" s="926"/>
      <c r="BE203" s="926"/>
      <c r="BF203" s="926"/>
      <c r="BG203" s="926"/>
      <c r="BH203" s="926"/>
      <c r="BI203" s="926"/>
      <c r="BJ203" s="926"/>
      <c r="BK203" s="926"/>
      <c r="BL203" s="926"/>
      <c r="BM203" s="926"/>
      <c r="BN203" s="926"/>
      <c r="BO203" s="926"/>
      <c r="BP203" s="926"/>
      <c r="BQ203" s="926"/>
      <c r="BR203" s="926"/>
      <c r="BS203" s="926"/>
      <c r="BT203" s="926"/>
      <c r="BU203" s="926"/>
      <c r="BV203" s="926"/>
      <c r="BW203" s="926"/>
      <c r="BX203" s="926"/>
      <c r="BY203" s="926"/>
      <c r="BZ203" s="926"/>
      <c r="CA203" s="926"/>
      <c r="CB203" s="926"/>
      <c r="CC203" s="926"/>
      <c r="CD203" s="926"/>
      <c r="CE203" s="926"/>
      <c r="CF203" s="926"/>
      <c r="CG203" s="926"/>
      <c r="CH203" s="926"/>
      <c r="CI203" s="926"/>
      <c r="CJ203" s="926"/>
      <c r="CK203" s="926"/>
      <c r="CL203" s="926"/>
      <c r="CM203" s="926"/>
      <c r="CN203" s="926"/>
      <c r="CO203" s="926"/>
      <c r="CP203" s="926"/>
      <c r="CQ203" s="926"/>
      <c r="CR203" s="926"/>
      <c r="CS203" s="926"/>
      <c r="CT203" s="926"/>
      <c r="CU203" s="926"/>
      <c r="CV203" s="926"/>
      <c r="CW203" s="926"/>
      <c r="CX203" s="926"/>
      <c r="CY203" s="926"/>
      <c r="CZ203" s="926"/>
      <c r="DA203" s="926"/>
      <c r="DB203" s="926"/>
      <c r="DC203" s="926"/>
      <c r="DD203" s="926"/>
      <c r="DE203" s="926"/>
      <c r="DF203" s="926"/>
      <c r="DG203" s="926"/>
      <c r="DH203" s="926"/>
      <c r="DI203" s="926"/>
      <c r="DJ203" s="926"/>
      <c r="DK203" s="926"/>
      <c r="DL203" s="926"/>
      <c r="DM203" s="926"/>
      <c r="DN203" s="926"/>
      <c r="DO203" s="926"/>
      <c r="DP203" s="926"/>
      <c r="DQ203" s="926"/>
      <c r="DR203" s="926"/>
      <c r="DS203" s="926"/>
      <c r="DT203" s="926"/>
      <c r="DU203" s="926"/>
      <c r="DV203" s="926"/>
      <c r="DW203" s="926"/>
      <c r="DX203" s="926"/>
      <c r="DY203" s="926"/>
      <c r="DZ203" s="926"/>
      <c r="EA203" s="926"/>
      <c r="EB203" s="926"/>
      <c r="EC203" s="926"/>
      <c r="ED203" s="926"/>
      <c r="EE203" s="926"/>
      <c r="EF203" s="926"/>
      <c r="EG203" s="926"/>
      <c r="EH203" s="926"/>
      <c r="EI203" s="926"/>
      <c r="EJ203" s="926"/>
      <c r="EK203" s="926"/>
      <c r="EL203" s="926"/>
      <c r="EM203" s="926"/>
      <c r="EN203" s="926"/>
      <c r="EO203" s="926"/>
      <c r="EP203" s="926"/>
      <c r="EQ203" s="926"/>
      <c r="ER203" s="926"/>
      <c r="ES203" s="926"/>
      <c r="ET203" s="926"/>
      <c r="EU203" s="926"/>
      <c r="EV203" s="926"/>
      <c r="EW203" s="926"/>
      <c r="EX203" s="926"/>
      <c r="EY203" s="926"/>
      <c r="EZ203" s="926"/>
      <c r="FA203" s="926"/>
      <c r="FB203" s="926"/>
      <c r="FC203" s="926"/>
      <c r="FD203" s="926"/>
      <c r="FE203" s="926"/>
      <c r="FF203" s="926"/>
      <c r="FG203" s="926"/>
      <c r="FH203" s="926"/>
      <c r="FI203" s="926"/>
      <c r="FJ203" s="926"/>
      <c r="FK203" s="926"/>
      <c r="FL203" s="926"/>
      <c r="FM203" s="926"/>
      <c r="FN203" s="926"/>
      <c r="FO203" s="926"/>
      <c r="FP203" s="926"/>
      <c r="FQ203" s="926"/>
      <c r="FR203" s="926"/>
      <c r="FS203" s="926"/>
      <c r="FT203" s="926"/>
      <c r="FU203" s="926"/>
      <c r="FV203" s="926"/>
      <c r="FW203" s="926"/>
      <c r="FX203" s="926"/>
      <c r="FY203" s="926"/>
      <c r="FZ203" s="926"/>
      <c r="GA203" s="926"/>
      <c r="GB203" s="926"/>
      <c r="GC203" s="926"/>
      <c r="GD203" s="926"/>
      <c r="GE203" s="926"/>
      <c r="GF203" s="926"/>
      <c r="GG203" s="926"/>
      <c r="GH203" s="926"/>
      <c r="GI203" s="926"/>
      <c r="GJ203" s="926"/>
      <c r="GK203" s="926"/>
      <c r="GL203" s="926"/>
      <c r="GM203" s="926"/>
      <c r="GN203" s="926"/>
      <c r="GO203" s="926"/>
      <c r="GP203" s="926"/>
      <c r="GQ203" s="926"/>
      <c r="GR203" s="926"/>
      <c r="GS203" s="926"/>
      <c r="GT203" s="926"/>
      <c r="GU203" s="926"/>
      <c r="GV203" s="926"/>
      <c r="GW203" s="926"/>
      <c r="GX203" s="926"/>
      <c r="GY203" s="926"/>
      <c r="GZ203" s="926"/>
      <c r="HA203" s="926"/>
      <c r="HB203" s="926"/>
      <c r="HC203" s="926"/>
      <c r="HD203" s="926"/>
      <c r="HE203" s="926"/>
      <c r="HF203" s="926"/>
      <c r="HG203" s="926"/>
      <c r="HH203" s="926"/>
      <c r="HI203" s="926"/>
      <c r="HJ203" s="926"/>
      <c r="HK203" s="926"/>
      <c r="HL203" s="926"/>
      <c r="HM203" s="926"/>
      <c r="HN203" s="926"/>
      <c r="HO203" s="926"/>
      <c r="HP203" s="926"/>
      <c r="HQ203" s="926"/>
      <c r="HR203" s="926"/>
      <c r="HS203" s="926"/>
      <c r="HT203" s="926"/>
      <c r="HU203" s="926"/>
      <c r="HV203" s="926"/>
      <c r="HW203" s="926"/>
      <c r="HX203" s="926"/>
      <c r="HY203" s="926"/>
      <c r="HZ203" s="926"/>
      <c r="IA203" s="926"/>
      <c r="IB203" s="926"/>
      <c r="IC203" s="926"/>
      <c r="ID203" s="926"/>
      <c r="IE203" s="926"/>
      <c r="IF203" s="926"/>
      <c r="IG203" s="926"/>
      <c r="IH203" s="926"/>
      <c r="II203" s="926"/>
      <c r="IJ203" s="926"/>
      <c r="IK203" s="926"/>
      <c r="IL203" s="926"/>
      <c r="IM203" s="926"/>
      <c r="IN203" s="926"/>
      <c r="IO203" s="926"/>
      <c r="IP203" s="926"/>
      <c r="IQ203" s="926"/>
      <c r="IR203" s="926"/>
      <c r="IS203" s="926"/>
      <c r="IT203" s="926"/>
      <c r="IU203" s="926"/>
      <c r="IV203" s="926"/>
    </row>
    <row r="204" spans="1:256" s="1183" customFormat="1" ht="15" customHeight="1">
      <c r="A204" s="1018"/>
      <c r="B204" s="1018"/>
      <c r="C204" s="1018"/>
      <c r="D204" s="1103"/>
      <c r="E204" s="1103"/>
      <c r="F204" s="1103"/>
      <c r="G204" s="1021"/>
      <c r="H204" s="1021"/>
      <c r="I204" s="926"/>
      <c r="J204" s="1022"/>
      <c r="K204" s="926"/>
      <c r="L204" s="926"/>
      <c r="M204" s="1022"/>
      <c r="N204" s="926"/>
      <c r="O204" s="926"/>
      <c r="P204" s="926"/>
      <c r="Q204" s="926"/>
      <c r="R204" s="926"/>
      <c r="S204" s="926"/>
      <c r="T204" s="926"/>
      <c r="U204" s="926"/>
      <c r="V204" s="926"/>
      <c r="W204" s="926"/>
      <c r="X204" s="926"/>
      <c r="Y204" s="926"/>
      <c r="Z204" s="926"/>
      <c r="AA204" s="926"/>
      <c r="AB204" s="926"/>
      <c r="AC204" s="926"/>
      <c r="AD204" s="926"/>
      <c r="AE204" s="926"/>
      <c r="AF204" s="926"/>
      <c r="AG204" s="926"/>
      <c r="AH204" s="926"/>
      <c r="AI204" s="926"/>
      <c r="AJ204" s="926"/>
      <c r="AK204" s="926"/>
      <c r="AL204" s="926"/>
      <c r="AM204" s="926"/>
      <c r="AN204" s="926"/>
      <c r="AO204" s="926"/>
      <c r="AP204" s="926"/>
      <c r="AQ204" s="926"/>
      <c r="AR204" s="926"/>
      <c r="AS204" s="926"/>
      <c r="AT204" s="926"/>
      <c r="AU204" s="926"/>
      <c r="AV204" s="926"/>
      <c r="AW204" s="926"/>
      <c r="AX204" s="926"/>
      <c r="AY204" s="926"/>
      <c r="AZ204" s="926"/>
      <c r="BA204" s="926"/>
      <c r="BB204" s="926"/>
      <c r="BC204" s="926"/>
      <c r="BD204" s="926"/>
      <c r="BE204" s="926"/>
      <c r="BF204" s="926"/>
      <c r="BG204" s="926"/>
      <c r="BH204" s="926"/>
      <c r="BI204" s="926"/>
      <c r="BJ204" s="926"/>
      <c r="BK204" s="926"/>
      <c r="BL204" s="926"/>
      <c r="BM204" s="926"/>
      <c r="BN204" s="926"/>
      <c r="BO204" s="926"/>
      <c r="BP204" s="926"/>
      <c r="BQ204" s="926"/>
      <c r="BR204" s="926"/>
      <c r="BS204" s="926"/>
      <c r="BT204" s="926"/>
      <c r="BU204" s="926"/>
      <c r="BV204" s="926"/>
      <c r="BW204" s="926"/>
      <c r="BX204" s="926"/>
      <c r="BY204" s="926"/>
      <c r="BZ204" s="926"/>
      <c r="CA204" s="926"/>
      <c r="CB204" s="926"/>
      <c r="CC204" s="926"/>
      <c r="CD204" s="926"/>
      <c r="CE204" s="926"/>
      <c r="CF204" s="926"/>
      <c r="CG204" s="926"/>
      <c r="CH204" s="926"/>
      <c r="CI204" s="926"/>
      <c r="CJ204" s="926"/>
      <c r="CK204" s="926"/>
      <c r="CL204" s="926"/>
      <c r="CM204" s="926"/>
      <c r="CN204" s="926"/>
      <c r="CO204" s="926"/>
      <c r="CP204" s="926"/>
      <c r="CQ204" s="926"/>
      <c r="CR204" s="926"/>
      <c r="CS204" s="926"/>
      <c r="CT204" s="926"/>
      <c r="CU204" s="926"/>
      <c r="CV204" s="926"/>
      <c r="CW204" s="926"/>
      <c r="CX204" s="926"/>
      <c r="CY204" s="926"/>
      <c r="CZ204" s="926"/>
      <c r="DA204" s="926"/>
      <c r="DB204" s="926"/>
      <c r="DC204" s="926"/>
      <c r="DD204" s="926"/>
      <c r="DE204" s="926"/>
      <c r="DF204" s="926"/>
      <c r="DG204" s="926"/>
      <c r="DH204" s="926"/>
      <c r="DI204" s="926"/>
      <c r="DJ204" s="926"/>
      <c r="DK204" s="926"/>
      <c r="DL204" s="926"/>
      <c r="DM204" s="926"/>
      <c r="DN204" s="926"/>
      <c r="DO204" s="926"/>
      <c r="DP204" s="926"/>
      <c r="DQ204" s="926"/>
      <c r="DR204" s="926"/>
      <c r="DS204" s="926"/>
      <c r="DT204" s="926"/>
      <c r="DU204" s="926"/>
      <c r="DV204" s="926"/>
      <c r="DW204" s="926"/>
      <c r="DX204" s="926"/>
      <c r="DY204" s="926"/>
      <c r="DZ204" s="926"/>
      <c r="EA204" s="926"/>
      <c r="EB204" s="926"/>
      <c r="EC204" s="926"/>
      <c r="ED204" s="926"/>
      <c r="EE204" s="926"/>
      <c r="EF204" s="926"/>
      <c r="EG204" s="926"/>
      <c r="EH204" s="926"/>
      <c r="EI204" s="926"/>
      <c r="EJ204" s="926"/>
      <c r="EK204" s="926"/>
      <c r="EL204" s="926"/>
      <c r="EM204" s="926"/>
      <c r="EN204" s="926"/>
      <c r="EO204" s="926"/>
      <c r="EP204" s="926"/>
      <c r="EQ204" s="926"/>
      <c r="ER204" s="926"/>
      <c r="ES204" s="926"/>
      <c r="ET204" s="926"/>
      <c r="EU204" s="926"/>
      <c r="EV204" s="926"/>
      <c r="EW204" s="926"/>
      <c r="EX204" s="926"/>
      <c r="EY204" s="926"/>
      <c r="EZ204" s="926"/>
      <c r="FA204" s="926"/>
      <c r="FB204" s="926"/>
      <c r="FC204" s="926"/>
      <c r="FD204" s="926"/>
      <c r="FE204" s="926"/>
      <c r="FF204" s="926"/>
      <c r="FG204" s="926"/>
      <c r="FH204" s="926"/>
      <c r="FI204" s="926"/>
      <c r="FJ204" s="926"/>
      <c r="FK204" s="926"/>
      <c r="FL204" s="926"/>
      <c r="FM204" s="926"/>
      <c r="FN204" s="926"/>
      <c r="FO204" s="926"/>
      <c r="FP204" s="926"/>
      <c r="FQ204" s="926"/>
      <c r="FR204" s="926"/>
      <c r="FS204" s="926"/>
      <c r="FT204" s="926"/>
      <c r="FU204" s="926"/>
      <c r="FV204" s="926"/>
      <c r="FW204" s="926"/>
      <c r="FX204" s="926"/>
      <c r="FY204" s="926"/>
      <c r="FZ204" s="926"/>
      <c r="GA204" s="926"/>
      <c r="GB204" s="926"/>
      <c r="GC204" s="926"/>
      <c r="GD204" s="926"/>
      <c r="GE204" s="926"/>
      <c r="GF204" s="926"/>
      <c r="GG204" s="926"/>
      <c r="GH204" s="926"/>
      <c r="GI204" s="926"/>
      <c r="GJ204" s="926"/>
      <c r="GK204" s="926"/>
      <c r="GL204" s="926"/>
      <c r="GM204" s="926"/>
      <c r="GN204" s="926"/>
      <c r="GO204" s="926"/>
      <c r="GP204" s="926"/>
      <c r="GQ204" s="926"/>
      <c r="GR204" s="926"/>
      <c r="GS204" s="926"/>
      <c r="GT204" s="926"/>
      <c r="GU204" s="926"/>
      <c r="GV204" s="926"/>
      <c r="GW204" s="926"/>
      <c r="GX204" s="926"/>
      <c r="GY204" s="926"/>
      <c r="GZ204" s="926"/>
      <c r="HA204" s="926"/>
      <c r="HB204" s="926"/>
      <c r="HC204" s="926"/>
      <c r="HD204" s="926"/>
      <c r="HE204" s="926"/>
      <c r="HF204" s="926"/>
      <c r="HG204" s="926"/>
      <c r="HH204" s="926"/>
      <c r="HI204" s="926"/>
      <c r="HJ204" s="926"/>
      <c r="HK204" s="926"/>
      <c r="HL204" s="926"/>
      <c r="HM204" s="926"/>
      <c r="HN204" s="926"/>
      <c r="HO204" s="926"/>
      <c r="HP204" s="926"/>
      <c r="HQ204" s="926"/>
      <c r="HR204" s="926"/>
      <c r="HS204" s="926"/>
      <c r="HT204" s="926"/>
      <c r="HU204" s="926"/>
      <c r="HV204" s="926"/>
      <c r="HW204" s="926"/>
      <c r="HX204" s="926"/>
      <c r="HY204" s="926"/>
      <c r="HZ204" s="926"/>
      <c r="IA204" s="926"/>
      <c r="IB204" s="926"/>
      <c r="IC204" s="926"/>
      <c r="ID204" s="926"/>
      <c r="IE204" s="926"/>
      <c r="IF204" s="926"/>
      <c r="IG204" s="926"/>
      <c r="IH204" s="926"/>
      <c r="II204" s="926"/>
      <c r="IJ204" s="926"/>
      <c r="IK204" s="926"/>
      <c r="IL204" s="926"/>
      <c r="IM204" s="926"/>
      <c r="IN204" s="926"/>
      <c r="IO204" s="926"/>
      <c r="IP204" s="926"/>
      <c r="IQ204" s="926"/>
      <c r="IR204" s="926"/>
      <c r="IS204" s="926"/>
      <c r="IT204" s="926"/>
      <c r="IU204" s="926"/>
      <c r="IV204" s="926"/>
    </row>
    <row r="205" spans="1:256" s="1183" customFormat="1" ht="15" customHeight="1">
      <c r="A205" s="1018"/>
      <c r="B205" s="1018"/>
      <c r="C205" s="1018"/>
      <c r="D205" s="1103"/>
      <c r="E205" s="1103"/>
      <c r="F205" s="1103"/>
      <c r="G205" s="1021"/>
      <c r="H205" s="1021"/>
      <c r="I205" s="926"/>
      <c r="J205" s="1022"/>
      <c r="K205" s="926"/>
      <c r="L205" s="926"/>
      <c r="M205" s="1022"/>
      <c r="N205" s="926"/>
      <c r="O205" s="926"/>
      <c r="P205" s="926"/>
      <c r="Q205" s="926"/>
      <c r="R205" s="926"/>
      <c r="S205" s="926"/>
      <c r="T205" s="926"/>
      <c r="U205" s="926"/>
      <c r="V205" s="926"/>
      <c r="W205" s="926"/>
      <c r="X205" s="926"/>
      <c r="Y205" s="926"/>
      <c r="Z205" s="926"/>
      <c r="AA205" s="926"/>
      <c r="AB205" s="926"/>
      <c r="AC205" s="926"/>
      <c r="AD205" s="926"/>
      <c r="AE205" s="926"/>
      <c r="AF205" s="926"/>
      <c r="AG205" s="926"/>
      <c r="AH205" s="926"/>
      <c r="AI205" s="926"/>
      <c r="AJ205" s="926"/>
      <c r="AK205" s="926"/>
      <c r="AL205" s="926"/>
      <c r="AM205" s="926"/>
      <c r="AN205" s="926"/>
      <c r="AO205" s="926"/>
      <c r="AP205" s="926"/>
      <c r="AQ205" s="926"/>
      <c r="AR205" s="926"/>
      <c r="AS205" s="926"/>
      <c r="AT205" s="926"/>
      <c r="AU205" s="926"/>
      <c r="AV205" s="926"/>
      <c r="AW205" s="926"/>
      <c r="AX205" s="926"/>
      <c r="AY205" s="926"/>
      <c r="AZ205" s="926"/>
      <c r="BA205" s="926"/>
      <c r="BB205" s="926"/>
      <c r="BC205" s="926"/>
      <c r="BD205" s="926"/>
      <c r="BE205" s="926"/>
      <c r="BF205" s="926"/>
      <c r="BG205" s="926"/>
      <c r="BH205" s="926"/>
      <c r="BI205" s="926"/>
      <c r="BJ205" s="926"/>
      <c r="BK205" s="926"/>
      <c r="BL205" s="926"/>
      <c r="BM205" s="926"/>
      <c r="BN205" s="926"/>
      <c r="BO205" s="926"/>
      <c r="BP205" s="926"/>
      <c r="BQ205" s="926"/>
      <c r="BR205" s="926"/>
      <c r="BS205" s="926"/>
      <c r="BT205" s="926"/>
      <c r="BU205" s="926"/>
      <c r="BV205" s="926"/>
      <c r="BW205" s="926"/>
      <c r="BX205" s="926"/>
      <c r="BY205" s="926"/>
      <c r="BZ205" s="926"/>
      <c r="CA205" s="926"/>
      <c r="CB205" s="926"/>
      <c r="CC205" s="926"/>
      <c r="CD205" s="926"/>
      <c r="CE205" s="926"/>
      <c r="CF205" s="926"/>
      <c r="CG205" s="926"/>
      <c r="CH205" s="926"/>
      <c r="CI205" s="926"/>
      <c r="CJ205" s="926"/>
      <c r="CK205" s="926"/>
      <c r="CL205" s="926"/>
      <c r="CM205" s="926"/>
      <c r="CN205" s="926"/>
      <c r="CO205" s="926"/>
      <c r="CP205" s="926"/>
      <c r="CQ205" s="926"/>
      <c r="CR205" s="926"/>
      <c r="CS205" s="926"/>
      <c r="CT205" s="926"/>
      <c r="CU205" s="926"/>
      <c r="CV205" s="926"/>
      <c r="CW205" s="926"/>
      <c r="CX205" s="926"/>
      <c r="CY205" s="926"/>
      <c r="CZ205" s="926"/>
      <c r="DA205" s="926"/>
      <c r="DB205" s="926"/>
      <c r="DC205" s="926"/>
      <c r="DD205" s="926"/>
      <c r="DE205" s="926"/>
      <c r="DF205" s="926"/>
      <c r="DG205" s="926"/>
      <c r="DH205" s="926"/>
      <c r="DI205" s="926"/>
      <c r="DJ205" s="926"/>
      <c r="DK205" s="926"/>
      <c r="DL205" s="926"/>
      <c r="DM205" s="926"/>
      <c r="DN205" s="926"/>
      <c r="DO205" s="926"/>
      <c r="DP205" s="926"/>
      <c r="DQ205" s="926"/>
      <c r="DR205" s="926"/>
      <c r="DS205" s="926"/>
      <c r="DT205" s="926"/>
      <c r="DU205" s="926"/>
      <c r="DV205" s="926"/>
      <c r="DW205" s="926"/>
      <c r="DX205" s="926"/>
      <c r="DY205" s="926"/>
      <c r="DZ205" s="926"/>
      <c r="EA205" s="926"/>
      <c r="EB205" s="926"/>
      <c r="EC205" s="926"/>
      <c r="ED205" s="926"/>
      <c r="EE205" s="926"/>
      <c r="EF205" s="926"/>
      <c r="EG205" s="926"/>
      <c r="EH205" s="926"/>
      <c r="EI205" s="926"/>
      <c r="EJ205" s="926"/>
      <c r="EK205" s="926"/>
      <c r="EL205" s="926"/>
      <c r="EM205" s="926"/>
      <c r="EN205" s="926"/>
      <c r="EO205" s="926"/>
      <c r="EP205" s="926"/>
      <c r="EQ205" s="926"/>
      <c r="ER205" s="926"/>
      <c r="ES205" s="926"/>
      <c r="ET205" s="926"/>
      <c r="EU205" s="926"/>
      <c r="EV205" s="926"/>
      <c r="EW205" s="926"/>
      <c r="EX205" s="926"/>
      <c r="EY205" s="926"/>
      <c r="EZ205" s="926"/>
      <c r="FA205" s="926"/>
      <c r="FB205" s="926"/>
      <c r="FC205" s="926"/>
      <c r="FD205" s="926"/>
      <c r="FE205" s="926"/>
      <c r="FF205" s="926"/>
      <c r="FG205" s="926"/>
      <c r="FH205" s="926"/>
      <c r="FI205" s="926"/>
      <c r="FJ205" s="926"/>
      <c r="FK205" s="926"/>
      <c r="FL205" s="926"/>
      <c r="FM205" s="926"/>
      <c r="FN205" s="926"/>
      <c r="FO205" s="926"/>
      <c r="FP205" s="926"/>
      <c r="FQ205" s="926"/>
      <c r="FR205" s="926"/>
      <c r="FS205" s="926"/>
      <c r="FT205" s="926"/>
      <c r="FU205" s="926"/>
      <c r="FV205" s="926"/>
      <c r="FW205" s="926"/>
      <c r="FX205" s="926"/>
      <c r="FY205" s="926"/>
      <c r="FZ205" s="926"/>
      <c r="GA205" s="926"/>
      <c r="GB205" s="926"/>
      <c r="GC205" s="926"/>
      <c r="GD205" s="926"/>
      <c r="GE205" s="926"/>
      <c r="GF205" s="926"/>
      <c r="GG205" s="926"/>
      <c r="GH205" s="926"/>
      <c r="GI205" s="926"/>
      <c r="GJ205" s="926"/>
      <c r="GK205" s="926"/>
      <c r="GL205" s="926"/>
      <c r="GM205" s="926"/>
      <c r="GN205" s="926"/>
      <c r="GO205" s="926"/>
      <c r="GP205" s="926"/>
      <c r="GQ205" s="926"/>
      <c r="GR205" s="926"/>
      <c r="GS205" s="926"/>
      <c r="GT205" s="926"/>
      <c r="GU205" s="926"/>
      <c r="GV205" s="926"/>
      <c r="GW205" s="926"/>
      <c r="GX205" s="926"/>
      <c r="GY205" s="926"/>
      <c r="GZ205" s="926"/>
      <c r="HA205" s="926"/>
      <c r="HB205" s="926"/>
      <c r="HC205" s="926"/>
      <c r="HD205" s="926"/>
      <c r="HE205" s="926"/>
      <c r="HF205" s="926"/>
      <c r="HG205" s="926"/>
      <c r="HH205" s="926"/>
      <c r="HI205" s="926"/>
      <c r="HJ205" s="926"/>
      <c r="HK205" s="926"/>
      <c r="HL205" s="926"/>
      <c r="HM205" s="926"/>
      <c r="HN205" s="926"/>
      <c r="HO205" s="926"/>
      <c r="HP205" s="926"/>
      <c r="HQ205" s="926"/>
      <c r="HR205" s="926"/>
      <c r="HS205" s="926"/>
      <c r="HT205" s="926"/>
      <c r="HU205" s="926"/>
      <c r="HV205" s="926"/>
      <c r="HW205" s="926"/>
      <c r="HX205" s="926"/>
      <c r="HY205" s="926"/>
      <c r="HZ205" s="926"/>
      <c r="IA205" s="926"/>
      <c r="IB205" s="926"/>
      <c r="IC205" s="926"/>
      <c r="ID205" s="926"/>
      <c r="IE205" s="926"/>
      <c r="IF205" s="926"/>
      <c r="IG205" s="926"/>
      <c r="IH205" s="926"/>
      <c r="II205" s="926"/>
      <c r="IJ205" s="926"/>
      <c r="IK205" s="926"/>
      <c r="IL205" s="926"/>
      <c r="IM205" s="926"/>
      <c r="IN205" s="926"/>
      <c r="IO205" s="926"/>
      <c r="IP205" s="926"/>
      <c r="IQ205" s="926"/>
      <c r="IR205" s="926"/>
      <c r="IS205" s="926"/>
      <c r="IT205" s="926"/>
      <c r="IU205" s="926"/>
      <c r="IV205" s="926"/>
    </row>
    <row r="206" spans="1:256" s="1183" customFormat="1" ht="15" customHeight="1">
      <c r="A206" s="1018"/>
      <c r="B206" s="1018"/>
      <c r="C206" s="1018"/>
      <c r="D206" s="1103"/>
      <c r="E206" s="1103"/>
      <c r="F206" s="1103"/>
      <c r="G206" s="1021"/>
      <c r="H206" s="1021"/>
      <c r="I206" s="926"/>
      <c r="J206" s="1022"/>
      <c r="K206" s="926"/>
      <c r="L206" s="926"/>
      <c r="M206" s="1022"/>
      <c r="N206" s="926"/>
      <c r="O206" s="926"/>
      <c r="P206" s="926"/>
      <c r="Q206" s="926"/>
      <c r="R206" s="926"/>
      <c r="S206" s="926"/>
      <c r="T206" s="926"/>
      <c r="U206" s="926"/>
      <c r="V206" s="926"/>
      <c r="W206" s="926"/>
      <c r="X206" s="926"/>
      <c r="Y206" s="926"/>
      <c r="Z206" s="926"/>
      <c r="AA206" s="926"/>
      <c r="AB206" s="926"/>
      <c r="AC206" s="926"/>
      <c r="AD206" s="926"/>
      <c r="AE206" s="926"/>
      <c r="AF206" s="926"/>
      <c r="AG206" s="926"/>
      <c r="AH206" s="926"/>
      <c r="AI206" s="926"/>
      <c r="AJ206" s="926"/>
      <c r="AK206" s="926"/>
      <c r="AL206" s="926"/>
      <c r="AM206" s="926"/>
      <c r="AN206" s="926"/>
      <c r="AO206" s="926"/>
      <c r="AP206" s="926"/>
      <c r="AQ206" s="926"/>
      <c r="AR206" s="926"/>
      <c r="AS206" s="926"/>
      <c r="AT206" s="926"/>
      <c r="AU206" s="926"/>
      <c r="AV206" s="926"/>
      <c r="AW206" s="926"/>
      <c r="AX206" s="926"/>
      <c r="AY206" s="926"/>
      <c r="AZ206" s="926"/>
      <c r="BA206" s="926"/>
      <c r="BB206" s="926"/>
      <c r="BC206" s="926"/>
      <c r="BD206" s="926"/>
      <c r="BE206" s="926"/>
      <c r="BF206" s="926"/>
      <c r="BG206" s="926"/>
      <c r="BH206" s="926"/>
      <c r="BI206" s="926"/>
      <c r="BJ206" s="926"/>
      <c r="BK206" s="926"/>
      <c r="BL206" s="926"/>
      <c r="BM206" s="926"/>
      <c r="BN206" s="926"/>
      <c r="BO206" s="926"/>
      <c r="BP206" s="926"/>
      <c r="BQ206" s="926"/>
      <c r="BR206" s="926"/>
      <c r="BS206" s="926"/>
      <c r="BT206" s="926"/>
      <c r="BU206" s="926"/>
      <c r="BV206" s="926"/>
      <c r="BW206" s="926"/>
      <c r="BX206" s="926"/>
      <c r="BY206" s="926"/>
      <c r="BZ206" s="926"/>
      <c r="CA206" s="926"/>
      <c r="CB206" s="926"/>
      <c r="CC206" s="926"/>
      <c r="CD206" s="926"/>
      <c r="CE206" s="926"/>
      <c r="CF206" s="926"/>
      <c r="CG206" s="926"/>
      <c r="CH206" s="926"/>
      <c r="CI206" s="926"/>
      <c r="CJ206" s="926"/>
      <c r="CK206" s="926"/>
      <c r="CL206" s="926"/>
      <c r="CM206" s="926"/>
      <c r="CN206" s="926"/>
      <c r="CO206" s="926"/>
      <c r="CP206" s="926"/>
      <c r="CQ206" s="926"/>
      <c r="CR206" s="926"/>
      <c r="CS206" s="926"/>
      <c r="CT206" s="926"/>
      <c r="CU206" s="926"/>
      <c r="CV206" s="926"/>
      <c r="CW206" s="926"/>
      <c r="CX206" s="926"/>
      <c r="CY206" s="926"/>
      <c r="CZ206" s="926"/>
      <c r="DA206" s="926"/>
      <c r="DB206" s="926"/>
      <c r="DC206" s="926"/>
      <c r="DD206" s="926"/>
      <c r="DE206" s="926"/>
      <c r="DF206" s="926"/>
      <c r="DG206" s="926"/>
      <c r="DH206" s="926"/>
      <c r="DI206" s="926"/>
      <c r="DJ206" s="926"/>
      <c r="DK206" s="926"/>
      <c r="DL206" s="926"/>
      <c r="DM206" s="926"/>
      <c r="DN206" s="926"/>
      <c r="DO206" s="926"/>
      <c r="DP206" s="926"/>
      <c r="DQ206" s="926"/>
      <c r="DR206" s="926"/>
      <c r="DS206" s="926"/>
      <c r="DT206" s="926"/>
      <c r="DU206" s="926"/>
      <c r="DV206" s="926"/>
      <c r="DW206" s="926"/>
      <c r="DX206" s="926"/>
      <c r="DY206" s="926"/>
      <c r="DZ206" s="926"/>
      <c r="EA206" s="926"/>
      <c r="EB206" s="926"/>
      <c r="EC206" s="926"/>
      <c r="ED206" s="926"/>
      <c r="EE206" s="926"/>
      <c r="EF206" s="926"/>
      <c r="EG206" s="926"/>
      <c r="EH206" s="926"/>
      <c r="EI206" s="926"/>
      <c r="EJ206" s="926"/>
      <c r="EK206" s="926"/>
      <c r="EL206" s="926"/>
      <c r="EM206" s="926"/>
      <c r="EN206" s="926"/>
      <c r="EO206" s="926"/>
      <c r="EP206" s="926"/>
      <c r="EQ206" s="926"/>
      <c r="ER206" s="926"/>
      <c r="ES206" s="926"/>
      <c r="ET206" s="926"/>
      <c r="EU206" s="926"/>
      <c r="EV206" s="926"/>
      <c r="EW206" s="926"/>
      <c r="EX206" s="926"/>
      <c r="EY206" s="926"/>
      <c r="EZ206" s="926"/>
      <c r="FA206" s="926"/>
      <c r="FB206" s="926"/>
      <c r="FC206" s="926"/>
      <c r="FD206" s="926"/>
      <c r="FE206" s="926"/>
      <c r="FF206" s="926"/>
      <c r="FG206" s="926"/>
      <c r="FH206" s="926"/>
      <c r="FI206" s="926"/>
      <c r="FJ206" s="926"/>
      <c r="FK206" s="926"/>
      <c r="FL206" s="926"/>
      <c r="FM206" s="926"/>
      <c r="FN206" s="926"/>
      <c r="FO206" s="926"/>
      <c r="FP206" s="926"/>
      <c r="FQ206" s="926"/>
      <c r="FR206" s="926"/>
      <c r="FS206" s="926"/>
      <c r="FT206" s="926"/>
      <c r="FU206" s="926"/>
      <c r="FV206" s="926"/>
      <c r="FW206" s="926"/>
      <c r="FX206" s="926"/>
      <c r="FY206" s="926"/>
      <c r="FZ206" s="926"/>
      <c r="GA206" s="926"/>
      <c r="GB206" s="926"/>
      <c r="GC206" s="926"/>
      <c r="GD206" s="926"/>
      <c r="GE206" s="926"/>
      <c r="GF206" s="926"/>
      <c r="GG206" s="926"/>
      <c r="GH206" s="926"/>
      <c r="GI206" s="926"/>
      <c r="GJ206" s="926"/>
      <c r="GK206" s="926"/>
      <c r="GL206" s="926"/>
      <c r="GM206" s="926"/>
      <c r="GN206" s="926"/>
      <c r="GO206" s="926"/>
      <c r="GP206" s="926"/>
      <c r="GQ206" s="926"/>
      <c r="GR206" s="926"/>
      <c r="GS206" s="926"/>
      <c r="GT206" s="926"/>
      <c r="GU206" s="926"/>
      <c r="GV206" s="926"/>
      <c r="GW206" s="926"/>
      <c r="GX206" s="926"/>
      <c r="GY206" s="926"/>
      <c r="GZ206" s="926"/>
      <c r="HA206" s="926"/>
      <c r="HB206" s="926"/>
      <c r="HC206" s="926"/>
      <c r="HD206" s="926"/>
      <c r="HE206" s="926"/>
      <c r="HF206" s="926"/>
      <c r="HG206" s="926"/>
      <c r="HH206" s="926"/>
      <c r="HI206" s="926"/>
      <c r="HJ206" s="926"/>
      <c r="HK206" s="926"/>
      <c r="HL206" s="926"/>
      <c r="HM206" s="926"/>
      <c r="HN206" s="926"/>
      <c r="HO206" s="926"/>
      <c r="HP206" s="926"/>
      <c r="HQ206" s="926"/>
      <c r="HR206" s="926"/>
      <c r="HS206" s="926"/>
      <c r="HT206" s="926"/>
      <c r="HU206" s="926"/>
      <c r="HV206" s="926"/>
      <c r="HW206" s="926"/>
      <c r="HX206" s="926"/>
      <c r="HY206" s="926"/>
      <c r="HZ206" s="926"/>
      <c r="IA206" s="926"/>
      <c r="IB206" s="926"/>
      <c r="IC206" s="926"/>
      <c r="ID206" s="926"/>
      <c r="IE206" s="926"/>
      <c r="IF206" s="926"/>
      <c r="IG206" s="926"/>
      <c r="IH206" s="926"/>
      <c r="II206" s="926"/>
      <c r="IJ206" s="926"/>
      <c r="IK206" s="926"/>
      <c r="IL206" s="926"/>
      <c r="IM206" s="926"/>
      <c r="IN206" s="926"/>
      <c r="IO206" s="926"/>
      <c r="IP206" s="926"/>
      <c r="IQ206" s="926"/>
      <c r="IR206" s="926"/>
      <c r="IS206" s="926"/>
      <c r="IT206" s="926"/>
      <c r="IU206" s="926"/>
      <c r="IV206" s="926"/>
    </row>
    <row r="207" spans="1:256" s="1183" customFormat="1" ht="15" customHeight="1">
      <c r="A207" s="1018"/>
      <c r="B207" s="1018"/>
      <c r="C207" s="1018"/>
      <c r="D207" s="1103"/>
      <c r="E207" s="1103"/>
      <c r="F207" s="1103"/>
      <c r="G207" s="1021"/>
      <c r="H207" s="1021"/>
      <c r="I207" s="926"/>
      <c r="J207" s="1022"/>
      <c r="K207" s="926"/>
      <c r="L207" s="926"/>
      <c r="M207" s="1022"/>
      <c r="N207" s="926"/>
      <c r="O207" s="926"/>
      <c r="P207" s="926"/>
      <c r="Q207" s="926"/>
      <c r="R207" s="926"/>
      <c r="S207" s="926"/>
      <c r="T207" s="926"/>
      <c r="U207" s="926"/>
      <c r="V207" s="926"/>
      <c r="W207" s="926"/>
      <c r="X207" s="926"/>
      <c r="Y207" s="926"/>
      <c r="Z207" s="926"/>
      <c r="AA207" s="926"/>
      <c r="AB207" s="926"/>
      <c r="AC207" s="926"/>
      <c r="AD207" s="926"/>
      <c r="AE207" s="926"/>
      <c r="AF207" s="926"/>
      <c r="AG207" s="926"/>
      <c r="AH207" s="926"/>
      <c r="AI207" s="926"/>
      <c r="AJ207" s="926"/>
      <c r="AK207" s="926"/>
      <c r="AL207" s="926"/>
      <c r="AM207" s="926"/>
      <c r="AN207" s="926"/>
      <c r="AO207" s="926"/>
      <c r="AP207" s="926"/>
      <c r="AQ207" s="926"/>
      <c r="AR207" s="926"/>
      <c r="AS207" s="926"/>
      <c r="AT207" s="926"/>
      <c r="AU207" s="926"/>
      <c r="AV207" s="926"/>
      <c r="AW207" s="926"/>
      <c r="AX207" s="926"/>
      <c r="AY207" s="926"/>
      <c r="AZ207" s="926"/>
      <c r="BA207" s="926"/>
      <c r="BB207" s="926"/>
      <c r="BC207" s="926"/>
      <c r="BD207" s="926"/>
      <c r="BE207" s="926"/>
      <c r="BF207" s="926"/>
      <c r="BG207" s="926"/>
      <c r="BH207" s="926"/>
      <c r="BI207" s="926"/>
      <c r="BJ207" s="926"/>
      <c r="BK207" s="926"/>
      <c r="BL207" s="926"/>
      <c r="BM207" s="926"/>
      <c r="BN207" s="926"/>
      <c r="BO207" s="926"/>
      <c r="BP207" s="926"/>
      <c r="BQ207" s="926"/>
      <c r="BR207" s="926"/>
      <c r="BS207" s="926"/>
      <c r="BT207" s="926"/>
      <c r="BU207" s="926"/>
      <c r="BV207" s="926"/>
      <c r="BW207" s="926"/>
      <c r="BX207" s="926"/>
      <c r="BY207" s="926"/>
      <c r="BZ207" s="926"/>
      <c r="CA207" s="926"/>
      <c r="CB207" s="926"/>
      <c r="CC207" s="926"/>
      <c r="CD207" s="926"/>
      <c r="CE207" s="926"/>
      <c r="CF207" s="926"/>
      <c r="CG207" s="926"/>
      <c r="CH207" s="926"/>
      <c r="CI207" s="926"/>
      <c r="CJ207" s="926"/>
      <c r="CK207" s="926"/>
      <c r="CL207" s="926"/>
      <c r="CM207" s="926"/>
      <c r="CN207" s="926"/>
      <c r="CO207" s="926"/>
      <c r="CP207" s="926"/>
      <c r="CQ207" s="926"/>
      <c r="CR207" s="926"/>
      <c r="CS207" s="926"/>
      <c r="CT207" s="926"/>
      <c r="CU207" s="926"/>
      <c r="CV207" s="926"/>
      <c r="CW207" s="926"/>
      <c r="CX207" s="926"/>
      <c r="CY207" s="926"/>
      <c r="CZ207" s="926"/>
      <c r="DA207" s="926"/>
      <c r="DB207" s="926"/>
      <c r="DC207" s="926"/>
      <c r="DD207" s="926"/>
      <c r="DE207" s="926"/>
      <c r="DF207" s="926"/>
      <c r="DG207" s="926"/>
      <c r="DH207" s="926"/>
      <c r="DI207" s="926"/>
      <c r="DJ207" s="926"/>
      <c r="DK207" s="926"/>
      <c r="DL207" s="926"/>
      <c r="DM207" s="926"/>
      <c r="DN207" s="926"/>
      <c r="DO207" s="926"/>
      <c r="DP207" s="926"/>
      <c r="DQ207" s="926"/>
      <c r="DR207" s="926"/>
      <c r="DS207" s="926"/>
      <c r="DT207" s="926"/>
      <c r="DU207" s="926"/>
      <c r="DV207" s="926"/>
      <c r="DW207" s="926"/>
      <c r="DX207" s="926"/>
      <c r="DY207" s="926"/>
      <c r="DZ207" s="926"/>
      <c r="EA207" s="926"/>
      <c r="EB207" s="926"/>
      <c r="EC207" s="926"/>
      <c r="ED207" s="926"/>
      <c r="EE207" s="926"/>
      <c r="EF207" s="926"/>
      <c r="EG207" s="926"/>
      <c r="EH207" s="926"/>
      <c r="EI207" s="926"/>
      <c r="EJ207" s="926"/>
      <c r="EK207" s="926"/>
      <c r="EL207" s="926"/>
      <c r="EM207" s="926"/>
      <c r="EN207" s="926"/>
      <c r="EO207" s="926"/>
      <c r="EP207" s="926"/>
      <c r="EQ207" s="926"/>
      <c r="ER207" s="926"/>
      <c r="ES207" s="926"/>
      <c r="ET207" s="926"/>
      <c r="EU207" s="926"/>
      <c r="EV207" s="926"/>
      <c r="EW207" s="926"/>
      <c r="EX207" s="926"/>
      <c r="EY207" s="926"/>
      <c r="EZ207" s="926"/>
      <c r="FA207" s="926"/>
      <c r="FB207" s="926"/>
      <c r="FC207" s="926"/>
      <c r="FD207" s="926"/>
      <c r="FE207" s="926"/>
      <c r="FF207" s="926"/>
      <c r="FG207" s="926"/>
      <c r="FH207" s="926"/>
      <c r="FI207" s="926"/>
      <c r="FJ207" s="926"/>
      <c r="FK207" s="926"/>
      <c r="FL207" s="926"/>
      <c r="FM207" s="926"/>
      <c r="FN207" s="926"/>
      <c r="FO207" s="926"/>
      <c r="FP207" s="926"/>
      <c r="FQ207" s="926"/>
      <c r="FR207" s="926"/>
      <c r="FS207" s="926"/>
      <c r="FT207" s="926"/>
      <c r="FU207" s="926"/>
      <c r="FV207" s="926"/>
      <c r="FW207" s="926"/>
      <c r="FX207" s="926"/>
      <c r="FY207" s="926"/>
      <c r="FZ207" s="926"/>
      <c r="GA207" s="926"/>
      <c r="GB207" s="926"/>
      <c r="GC207" s="926"/>
      <c r="GD207" s="926"/>
      <c r="GE207" s="926"/>
      <c r="GF207" s="926"/>
      <c r="GG207" s="926"/>
      <c r="GH207" s="926"/>
      <c r="GI207" s="926"/>
      <c r="GJ207" s="926"/>
      <c r="GK207" s="926"/>
      <c r="GL207" s="926"/>
      <c r="GM207" s="926"/>
      <c r="GN207" s="926"/>
      <c r="GO207" s="926"/>
      <c r="GP207" s="926"/>
      <c r="GQ207" s="926"/>
      <c r="GR207" s="926"/>
      <c r="GS207" s="926"/>
      <c r="GT207" s="926"/>
      <c r="GU207" s="926"/>
      <c r="GV207" s="926"/>
      <c r="GW207" s="926"/>
      <c r="GX207" s="926"/>
      <c r="GY207" s="926"/>
      <c r="GZ207" s="926"/>
      <c r="HA207" s="926"/>
      <c r="HB207" s="926"/>
      <c r="HC207" s="926"/>
      <c r="HD207" s="926"/>
      <c r="HE207" s="926"/>
      <c r="HF207" s="926"/>
      <c r="HG207" s="926"/>
      <c r="HH207" s="926"/>
      <c r="HI207" s="926"/>
      <c r="HJ207" s="926"/>
      <c r="HK207" s="926"/>
      <c r="HL207" s="926"/>
      <c r="HM207" s="926"/>
      <c r="HN207" s="926"/>
      <c r="HO207" s="926"/>
      <c r="HP207" s="926"/>
      <c r="HQ207" s="926"/>
      <c r="HR207" s="926"/>
      <c r="HS207" s="926"/>
      <c r="HT207" s="926"/>
      <c r="HU207" s="926"/>
      <c r="HV207" s="926"/>
      <c r="HW207" s="926"/>
      <c r="HX207" s="926"/>
      <c r="HY207" s="926"/>
      <c r="HZ207" s="926"/>
      <c r="IA207" s="926"/>
      <c r="IB207" s="926"/>
      <c r="IC207" s="926"/>
      <c r="ID207" s="926"/>
      <c r="IE207" s="926"/>
      <c r="IF207" s="926"/>
      <c r="IG207" s="926"/>
      <c r="IH207" s="926"/>
      <c r="II207" s="926"/>
      <c r="IJ207" s="926"/>
      <c r="IK207" s="926"/>
      <c r="IL207" s="926"/>
      <c r="IM207" s="926"/>
      <c r="IN207" s="926"/>
      <c r="IO207" s="926"/>
      <c r="IP207" s="926"/>
      <c r="IQ207" s="926"/>
      <c r="IR207" s="926"/>
      <c r="IS207" s="926"/>
      <c r="IT207" s="926"/>
      <c r="IU207" s="926"/>
      <c r="IV207" s="926"/>
    </row>
    <row r="208" spans="1:256" s="1183" customFormat="1" ht="15" customHeight="1">
      <c r="A208" s="1018"/>
      <c r="B208" s="1018"/>
      <c r="C208" s="1018"/>
      <c r="D208" s="1103"/>
      <c r="E208" s="1103"/>
      <c r="F208" s="1103"/>
      <c r="G208" s="1021"/>
      <c r="H208" s="1021"/>
      <c r="I208" s="926"/>
      <c r="J208" s="1022"/>
      <c r="K208" s="926"/>
      <c r="L208" s="926"/>
      <c r="M208" s="1022"/>
      <c r="N208" s="926"/>
      <c r="O208" s="926"/>
      <c r="P208" s="926"/>
      <c r="Q208" s="926"/>
      <c r="R208" s="926"/>
      <c r="S208" s="926"/>
      <c r="T208" s="926"/>
      <c r="U208" s="926"/>
      <c r="V208" s="926"/>
      <c r="W208" s="926"/>
      <c r="X208" s="926"/>
      <c r="Y208" s="926"/>
      <c r="Z208" s="926"/>
      <c r="AA208" s="926"/>
      <c r="AB208" s="926"/>
      <c r="AC208" s="926"/>
      <c r="AD208" s="926"/>
      <c r="AE208" s="926"/>
      <c r="AF208" s="926"/>
      <c r="AG208" s="926"/>
      <c r="AH208" s="926"/>
      <c r="AI208" s="926"/>
      <c r="AJ208" s="926"/>
      <c r="AK208" s="926"/>
      <c r="AL208" s="926"/>
      <c r="AM208" s="926"/>
      <c r="AN208" s="926"/>
      <c r="AO208" s="926"/>
      <c r="AP208" s="926"/>
      <c r="AQ208" s="926"/>
      <c r="AR208" s="926"/>
      <c r="AS208" s="926"/>
      <c r="AT208" s="926"/>
      <c r="AU208" s="926"/>
      <c r="AV208" s="926"/>
      <c r="AW208" s="926"/>
      <c r="AX208" s="926"/>
      <c r="AY208" s="926"/>
      <c r="AZ208" s="926"/>
      <c r="BA208" s="926"/>
      <c r="BB208" s="926"/>
      <c r="BC208" s="926"/>
      <c r="BD208" s="926"/>
      <c r="BE208" s="926"/>
      <c r="BF208" s="926"/>
      <c r="BG208" s="926"/>
      <c r="BH208" s="926"/>
      <c r="BI208" s="926"/>
      <c r="BJ208" s="926"/>
      <c r="BK208" s="926"/>
      <c r="BL208" s="926"/>
      <c r="BM208" s="926"/>
      <c r="BN208" s="926"/>
      <c r="BO208" s="926"/>
      <c r="BP208" s="926"/>
      <c r="BQ208" s="926"/>
      <c r="BR208" s="926"/>
      <c r="BS208" s="926"/>
      <c r="BT208" s="926"/>
      <c r="BU208" s="926"/>
      <c r="BV208" s="926"/>
      <c r="BW208" s="926"/>
      <c r="BX208" s="926"/>
      <c r="BY208" s="926"/>
      <c r="BZ208" s="926"/>
      <c r="CA208" s="926"/>
      <c r="CB208" s="926"/>
      <c r="CC208" s="926"/>
      <c r="CD208" s="926"/>
      <c r="CE208" s="926"/>
      <c r="CF208" s="926"/>
      <c r="CG208" s="926"/>
      <c r="CH208" s="926"/>
      <c r="CI208" s="926"/>
      <c r="CJ208" s="926"/>
      <c r="CK208" s="926"/>
      <c r="CL208" s="926"/>
      <c r="CM208" s="926"/>
      <c r="CN208" s="926"/>
      <c r="CO208" s="926"/>
      <c r="CP208" s="926"/>
      <c r="CQ208" s="926"/>
      <c r="CR208" s="926"/>
      <c r="CS208" s="926"/>
      <c r="CT208" s="926"/>
      <c r="CU208" s="926"/>
      <c r="CV208" s="926"/>
      <c r="CW208" s="926"/>
      <c r="CX208" s="926"/>
      <c r="CY208" s="926"/>
      <c r="CZ208" s="926"/>
      <c r="DA208" s="926"/>
      <c r="DB208" s="926"/>
      <c r="DC208" s="926"/>
      <c r="DD208" s="926"/>
      <c r="DE208" s="926"/>
      <c r="DF208" s="926"/>
      <c r="DG208" s="926"/>
      <c r="DH208" s="926"/>
      <c r="DI208" s="926"/>
      <c r="DJ208" s="926"/>
      <c r="DK208" s="926"/>
      <c r="DL208" s="926"/>
      <c r="DM208" s="926"/>
      <c r="DN208" s="926"/>
      <c r="DO208" s="926"/>
      <c r="DP208" s="926"/>
      <c r="DQ208" s="926"/>
      <c r="DR208" s="926"/>
      <c r="DS208" s="926"/>
      <c r="DT208" s="926"/>
      <c r="DU208" s="926"/>
      <c r="DV208" s="926"/>
      <c r="DW208" s="926"/>
      <c r="DX208" s="926"/>
      <c r="DY208" s="926"/>
      <c r="DZ208" s="926"/>
      <c r="EA208" s="926"/>
      <c r="EB208" s="926"/>
      <c r="EC208" s="926"/>
      <c r="ED208" s="926"/>
      <c r="EE208" s="926"/>
      <c r="EF208" s="926"/>
      <c r="EG208" s="926"/>
      <c r="EH208" s="926"/>
      <c r="EI208" s="926"/>
      <c r="EJ208" s="926"/>
      <c r="EK208" s="926"/>
      <c r="EL208" s="926"/>
      <c r="EM208" s="926"/>
      <c r="EN208" s="926"/>
      <c r="EO208" s="926"/>
      <c r="EP208" s="926"/>
      <c r="EQ208" s="926"/>
      <c r="ER208" s="926"/>
      <c r="ES208" s="926"/>
      <c r="ET208" s="926"/>
      <c r="EU208" s="926"/>
      <c r="EV208" s="926"/>
      <c r="EW208" s="926"/>
      <c r="EX208" s="926"/>
      <c r="EY208" s="926"/>
      <c r="EZ208" s="926"/>
      <c r="FA208" s="926"/>
      <c r="FB208" s="926"/>
      <c r="FC208" s="926"/>
      <c r="FD208" s="926"/>
      <c r="FE208" s="926"/>
      <c r="FF208" s="926"/>
      <c r="FG208" s="926"/>
      <c r="FH208" s="926"/>
      <c r="FI208" s="926"/>
      <c r="FJ208" s="926"/>
      <c r="FK208" s="926"/>
      <c r="FL208" s="926"/>
      <c r="FM208" s="926"/>
      <c r="FN208" s="926"/>
      <c r="FO208" s="926"/>
      <c r="FP208" s="926"/>
      <c r="FQ208" s="926"/>
      <c r="FR208" s="926"/>
      <c r="FS208" s="926"/>
      <c r="FT208" s="926"/>
      <c r="FU208" s="926"/>
      <c r="FV208" s="926"/>
      <c r="FW208" s="926"/>
      <c r="FX208" s="926"/>
      <c r="FY208" s="926"/>
      <c r="FZ208" s="926"/>
      <c r="GA208" s="926"/>
      <c r="GB208" s="926"/>
      <c r="GC208" s="926"/>
      <c r="GD208" s="926"/>
      <c r="GE208" s="926"/>
      <c r="GF208" s="926"/>
      <c r="GG208" s="926"/>
      <c r="GH208" s="926"/>
      <c r="GI208" s="926"/>
      <c r="GJ208" s="926"/>
      <c r="GK208" s="926"/>
      <c r="GL208" s="926"/>
      <c r="GM208" s="926"/>
      <c r="GN208" s="926"/>
      <c r="GO208" s="926"/>
      <c r="GP208" s="926"/>
      <c r="GQ208" s="926"/>
      <c r="GR208" s="926"/>
      <c r="GS208" s="926"/>
      <c r="GT208" s="926"/>
      <c r="GU208" s="926"/>
      <c r="GV208" s="926"/>
      <c r="GW208" s="926"/>
      <c r="GX208" s="926"/>
      <c r="GY208" s="926"/>
      <c r="GZ208" s="926"/>
      <c r="HA208" s="926"/>
      <c r="HB208" s="926"/>
      <c r="HC208" s="926"/>
      <c r="HD208" s="926"/>
      <c r="HE208" s="926"/>
      <c r="HF208" s="926"/>
      <c r="HG208" s="926"/>
      <c r="HH208" s="926"/>
      <c r="HI208" s="926"/>
      <c r="HJ208" s="926"/>
      <c r="HK208" s="926"/>
      <c r="HL208" s="926"/>
      <c r="HM208" s="926"/>
      <c r="HN208" s="926"/>
      <c r="HO208" s="926"/>
      <c r="HP208" s="926"/>
      <c r="HQ208" s="926"/>
      <c r="HR208" s="926"/>
      <c r="HS208" s="926"/>
      <c r="HT208" s="926"/>
      <c r="HU208" s="926"/>
      <c r="HV208" s="926"/>
      <c r="HW208" s="926"/>
      <c r="HX208" s="926"/>
      <c r="HY208" s="926"/>
      <c r="HZ208" s="926"/>
      <c r="IA208" s="926"/>
      <c r="IB208" s="926"/>
      <c r="IC208" s="926"/>
      <c r="ID208" s="926"/>
      <c r="IE208" s="926"/>
      <c r="IF208" s="926"/>
      <c r="IG208" s="926"/>
      <c r="IH208" s="926"/>
      <c r="II208" s="926"/>
      <c r="IJ208" s="926"/>
      <c r="IK208" s="926"/>
      <c r="IL208" s="926"/>
      <c r="IM208" s="926"/>
      <c r="IN208" s="926"/>
      <c r="IO208" s="926"/>
      <c r="IP208" s="926"/>
      <c r="IQ208" s="926"/>
      <c r="IR208" s="926"/>
      <c r="IS208" s="926"/>
      <c r="IT208" s="926"/>
      <c r="IU208" s="926"/>
      <c r="IV208" s="926"/>
    </row>
    <row r="209" spans="1:256" s="1183" customFormat="1" ht="15" customHeight="1">
      <c r="A209" s="1018"/>
      <c r="B209" s="1018"/>
      <c r="C209" s="1018"/>
      <c r="D209" s="1103"/>
      <c r="E209" s="1103"/>
      <c r="F209" s="1103"/>
      <c r="G209" s="1021"/>
      <c r="H209" s="1021"/>
      <c r="I209" s="926"/>
      <c r="J209" s="1022"/>
      <c r="K209" s="926"/>
      <c r="L209" s="926"/>
      <c r="M209" s="1022"/>
      <c r="N209" s="926"/>
      <c r="O209" s="926"/>
      <c r="P209" s="926"/>
      <c r="Q209" s="926"/>
      <c r="R209" s="926"/>
      <c r="S209" s="926"/>
      <c r="T209" s="926"/>
      <c r="U209" s="926"/>
      <c r="V209" s="926"/>
      <c r="W209" s="926"/>
      <c r="X209" s="926"/>
      <c r="Y209" s="926"/>
      <c r="Z209" s="926"/>
      <c r="AA209" s="926"/>
      <c r="AB209" s="926"/>
      <c r="AC209" s="926"/>
      <c r="AD209" s="926"/>
      <c r="AE209" s="926"/>
      <c r="AF209" s="926"/>
      <c r="AG209" s="926"/>
      <c r="AH209" s="926"/>
      <c r="AI209" s="926"/>
      <c r="AJ209" s="926"/>
      <c r="AK209" s="926"/>
      <c r="AL209" s="926"/>
      <c r="AM209" s="926"/>
      <c r="AN209" s="926"/>
      <c r="AO209" s="926"/>
      <c r="AP209" s="926"/>
      <c r="AQ209" s="926"/>
      <c r="AR209" s="926"/>
      <c r="AS209" s="926"/>
      <c r="AT209" s="926"/>
      <c r="AU209" s="926"/>
      <c r="AV209" s="926"/>
      <c r="AW209" s="926"/>
      <c r="AX209" s="926"/>
      <c r="AY209" s="926"/>
      <c r="AZ209" s="926"/>
      <c r="BA209" s="926"/>
      <c r="BB209" s="926"/>
      <c r="BC209" s="926"/>
      <c r="BD209" s="926"/>
      <c r="BE209" s="926"/>
      <c r="BF209" s="926"/>
      <c r="BG209" s="926"/>
      <c r="BH209" s="926"/>
      <c r="BI209" s="926"/>
      <c r="BJ209" s="926"/>
      <c r="BK209" s="926"/>
      <c r="BL209" s="926"/>
      <c r="BM209" s="926"/>
      <c r="BN209" s="926"/>
      <c r="BO209" s="926"/>
      <c r="BP209" s="926"/>
      <c r="BQ209" s="926"/>
      <c r="BR209" s="926"/>
      <c r="BS209" s="926"/>
      <c r="BT209" s="926"/>
      <c r="BU209" s="926"/>
      <c r="BV209" s="926"/>
      <c r="BW209" s="926"/>
      <c r="BX209" s="926"/>
      <c r="BY209" s="926"/>
      <c r="BZ209" s="926"/>
      <c r="CA209" s="926"/>
      <c r="CB209" s="926"/>
      <c r="CC209" s="926"/>
      <c r="CD209" s="926"/>
      <c r="CE209" s="926"/>
      <c r="CF209" s="926"/>
      <c r="CG209" s="926"/>
      <c r="CH209" s="926"/>
      <c r="CI209" s="926"/>
      <c r="CJ209" s="926"/>
      <c r="CK209" s="926"/>
      <c r="CL209" s="926"/>
      <c r="CM209" s="926"/>
      <c r="CN209" s="926"/>
      <c r="CO209" s="926"/>
      <c r="CP209" s="926"/>
      <c r="CQ209" s="926"/>
      <c r="CR209" s="926"/>
      <c r="CS209" s="926"/>
      <c r="CT209" s="926"/>
      <c r="CU209" s="926"/>
      <c r="CV209" s="926"/>
      <c r="CW209" s="926"/>
      <c r="CX209" s="926"/>
      <c r="CY209" s="926"/>
      <c r="CZ209" s="926"/>
      <c r="DA209" s="926"/>
      <c r="DB209" s="926"/>
      <c r="DC209" s="926"/>
      <c r="DD209" s="926"/>
      <c r="DE209" s="926"/>
      <c r="DF209" s="926"/>
      <c r="DG209" s="926"/>
      <c r="DH209" s="926"/>
      <c r="DI209" s="926"/>
      <c r="DJ209" s="926"/>
      <c r="DK209" s="926"/>
      <c r="DL209" s="926"/>
      <c r="DM209" s="926"/>
      <c r="DN209" s="926"/>
      <c r="DO209" s="926"/>
      <c r="DP209" s="926"/>
      <c r="DQ209" s="926"/>
      <c r="DR209" s="926"/>
      <c r="DS209" s="926"/>
      <c r="DT209" s="926"/>
      <c r="DU209" s="926"/>
      <c r="DV209" s="926"/>
      <c r="DW209" s="926"/>
      <c r="DX209" s="926"/>
      <c r="DY209" s="926"/>
      <c r="DZ209" s="926"/>
      <c r="EA209" s="926"/>
      <c r="EB209" s="926"/>
      <c r="EC209" s="926"/>
      <c r="ED209" s="926"/>
      <c r="EE209" s="926"/>
      <c r="EF209" s="926"/>
      <c r="EG209" s="926"/>
      <c r="EH209" s="926"/>
      <c r="EI209" s="926"/>
      <c r="EJ209" s="926"/>
      <c r="EK209" s="926"/>
      <c r="EL209" s="926"/>
      <c r="EM209" s="926"/>
      <c r="EN209" s="926"/>
      <c r="EO209" s="926"/>
      <c r="EP209" s="926"/>
      <c r="EQ209" s="926"/>
      <c r="ER209" s="926"/>
      <c r="ES209" s="926"/>
      <c r="ET209" s="926"/>
      <c r="EU209" s="926"/>
      <c r="EV209" s="926"/>
      <c r="EW209" s="926"/>
      <c r="EX209" s="926"/>
      <c r="EY209" s="926"/>
      <c r="EZ209" s="926"/>
      <c r="FA209" s="926"/>
      <c r="FB209" s="926"/>
      <c r="FC209" s="926"/>
      <c r="FD209" s="926"/>
      <c r="FE209" s="926"/>
      <c r="FF209" s="926"/>
      <c r="FG209" s="926"/>
      <c r="FH209" s="926"/>
      <c r="FI209" s="926"/>
      <c r="FJ209" s="926"/>
      <c r="FK209" s="926"/>
      <c r="FL209" s="926"/>
      <c r="FM209" s="926"/>
      <c r="FN209" s="926"/>
      <c r="FO209" s="926"/>
      <c r="FP209" s="926"/>
      <c r="FQ209" s="926"/>
      <c r="FR209" s="926"/>
      <c r="FS209" s="926"/>
      <c r="FT209" s="926"/>
      <c r="FU209" s="926"/>
      <c r="FV209" s="926"/>
      <c r="FW209" s="926"/>
      <c r="FX209" s="926"/>
      <c r="FY209" s="926"/>
      <c r="FZ209" s="926"/>
      <c r="GA209" s="926"/>
      <c r="GB209" s="926"/>
      <c r="GC209" s="926"/>
      <c r="GD209" s="926"/>
      <c r="GE209" s="926"/>
      <c r="GF209" s="926"/>
      <c r="GG209" s="926"/>
      <c r="GH209" s="926"/>
      <c r="GI209" s="926"/>
      <c r="GJ209" s="926"/>
      <c r="GK209" s="926"/>
      <c r="GL209" s="926"/>
      <c r="GM209" s="926"/>
      <c r="GN209" s="926"/>
      <c r="GO209" s="926"/>
      <c r="GP209" s="926"/>
      <c r="GQ209" s="926"/>
      <c r="GR209" s="926"/>
      <c r="GS209" s="926"/>
      <c r="GT209" s="926"/>
      <c r="GU209" s="926"/>
      <c r="GV209" s="926"/>
      <c r="GW209" s="926"/>
      <c r="GX209" s="926"/>
      <c r="GY209" s="926"/>
      <c r="GZ209" s="926"/>
      <c r="HA209" s="926"/>
      <c r="HB209" s="926"/>
      <c r="HC209" s="926"/>
      <c r="HD209" s="926"/>
      <c r="HE209" s="926"/>
      <c r="HF209" s="926"/>
      <c r="HG209" s="926"/>
      <c r="HH209" s="926"/>
      <c r="HI209" s="926"/>
      <c r="HJ209" s="926"/>
      <c r="HK209" s="926"/>
      <c r="HL209" s="926"/>
      <c r="HM209" s="926"/>
      <c r="HN209" s="926"/>
      <c r="HO209" s="926"/>
      <c r="HP209" s="926"/>
      <c r="HQ209" s="926"/>
      <c r="HR209" s="926"/>
      <c r="HS209" s="926"/>
      <c r="HT209" s="926"/>
      <c r="HU209" s="926"/>
      <c r="HV209" s="926"/>
      <c r="HW209" s="926"/>
      <c r="HX209" s="926"/>
      <c r="HY209" s="926"/>
      <c r="HZ209" s="926"/>
      <c r="IA209" s="926"/>
      <c r="IB209" s="926"/>
      <c r="IC209" s="926"/>
      <c r="ID209" s="926"/>
      <c r="IE209" s="926"/>
      <c r="IF209" s="926"/>
      <c r="IG209" s="926"/>
      <c r="IH209" s="926"/>
      <c r="II209" s="926"/>
      <c r="IJ209" s="926"/>
      <c r="IK209" s="926"/>
      <c r="IL209" s="926"/>
      <c r="IM209" s="926"/>
      <c r="IN209" s="926"/>
      <c r="IO209" s="926"/>
      <c r="IP209" s="926"/>
      <c r="IQ209" s="926"/>
      <c r="IR209" s="926"/>
      <c r="IS209" s="926"/>
      <c r="IT209" s="926"/>
      <c r="IU209" s="926"/>
      <c r="IV209" s="926"/>
    </row>
    <row r="210" spans="1:256" s="1183" customFormat="1" ht="15" customHeight="1">
      <c r="A210" s="1018"/>
      <c r="B210" s="1018"/>
      <c r="C210" s="1018"/>
      <c r="D210" s="1103"/>
      <c r="E210" s="1103"/>
      <c r="F210" s="1103"/>
      <c r="G210" s="1021"/>
      <c r="H210" s="1021"/>
      <c r="I210" s="926"/>
      <c r="J210" s="1022"/>
      <c r="K210" s="926"/>
      <c r="L210" s="926"/>
      <c r="M210" s="1022"/>
      <c r="N210" s="926"/>
      <c r="O210" s="926"/>
      <c r="P210" s="926"/>
      <c r="Q210" s="926"/>
      <c r="R210" s="926"/>
      <c r="S210" s="926"/>
      <c r="T210" s="926"/>
      <c r="U210" s="926"/>
      <c r="V210" s="926"/>
      <c r="W210" s="926"/>
      <c r="X210" s="926"/>
      <c r="Y210" s="926"/>
      <c r="Z210" s="926"/>
      <c r="AA210" s="926"/>
      <c r="AB210" s="926"/>
      <c r="AC210" s="926"/>
      <c r="AD210" s="926"/>
      <c r="AE210" s="926"/>
      <c r="AF210" s="926"/>
      <c r="AG210" s="926"/>
      <c r="AH210" s="926"/>
      <c r="AI210" s="926"/>
      <c r="AJ210" s="926"/>
      <c r="AK210" s="926"/>
      <c r="AL210" s="926"/>
      <c r="AM210" s="926"/>
      <c r="AN210" s="926"/>
      <c r="AO210" s="926"/>
      <c r="AP210" s="926"/>
      <c r="AQ210" s="926"/>
      <c r="AR210" s="926"/>
      <c r="AS210" s="926"/>
      <c r="AT210" s="926"/>
      <c r="AU210" s="926"/>
      <c r="AV210" s="926"/>
      <c r="AW210" s="926"/>
      <c r="AX210" s="926"/>
      <c r="AY210" s="926"/>
      <c r="AZ210" s="926"/>
      <c r="BA210" s="926"/>
      <c r="BB210" s="926"/>
      <c r="BC210" s="926"/>
      <c r="BD210" s="926"/>
      <c r="BE210" s="926"/>
      <c r="BF210" s="926"/>
      <c r="BG210" s="926"/>
      <c r="BH210" s="926"/>
      <c r="BI210" s="926"/>
      <c r="BJ210" s="926"/>
      <c r="BK210" s="926"/>
      <c r="BL210" s="926"/>
      <c r="BM210" s="926"/>
      <c r="BN210" s="926"/>
      <c r="BO210" s="926"/>
      <c r="BP210" s="926"/>
      <c r="BQ210" s="926"/>
      <c r="BR210" s="926"/>
      <c r="BS210" s="926"/>
      <c r="BT210" s="926"/>
      <c r="BU210" s="926"/>
      <c r="BV210" s="926"/>
      <c r="BW210" s="926"/>
      <c r="BX210" s="926"/>
      <c r="BY210" s="926"/>
      <c r="BZ210" s="926"/>
      <c r="CA210" s="926"/>
      <c r="CB210" s="926"/>
      <c r="CC210" s="926"/>
      <c r="CD210" s="926"/>
      <c r="CE210" s="926"/>
      <c r="CF210" s="926"/>
      <c r="CG210" s="926"/>
      <c r="CH210" s="926"/>
      <c r="CI210" s="926"/>
      <c r="CJ210" s="926"/>
      <c r="CK210" s="926"/>
      <c r="CL210" s="926"/>
      <c r="CM210" s="926"/>
      <c r="CN210" s="926"/>
      <c r="CO210" s="926"/>
      <c r="CP210" s="926"/>
      <c r="CQ210" s="926"/>
      <c r="CR210" s="926"/>
      <c r="CS210" s="926"/>
      <c r="CT210" s="926"/>
      <c r="CU210" s="926"/>
      <c r="CV210" s="926"/>
      <c r="CW210" s="926"/>
      <c r="CX210" s="926"/>
      <c r="CY210" s="926"/>
      <c r="CZ210" s="926"/>
      <c r="DA210" s="926"/>
      <c r="DB210" s="926"/>
      <c r="DC210" s="926"/>
      <c r="DD210" s="926"/>
      <c r="DE210" s="926"/>
      <c r="DF210" s="926"/>
      <c r="DG210" s="926"/>
      <c r="DH210" s="926"/>
      <c r="DI210" s="926"/>
      <c r="DJ210" s="926"/>
      <c r="DK210" s="926"/>
      <c r="DL210" s="926"/>
      <c r="DM210" s="926"/>
      <c r="DN210" s="926"/>
      <c r="DO210" s="926"/>
      <c r="DP210" s="926"/>
      <c r="DQ210" s="926"/>
      <c r="DR210" s="926"/>
      <c r="DS210" s="926"/>
      <c r="DT210" s="926"/>
      <c r="DU210" s="926"/>
      <c r="DV210" s="926"/>
      <c r="DW210" s="926"/>
      <c r="DX210" s="926"/>
      <c r="DY210" s="926"/>
      <c r="DZ210" s="926"/>
      <c r="EA210" s="926"/>
      <c r="EB210" s="926"/>
      <c r="EC210" s="926"/>
      <c r="ED210" s="926"/>
      <c r="EE210" s="926"/>
      <c r="EF210" s="926"/>
      <c r="EG210" s="926"/>
      <c r="EH210" s="926"/>
      <c r="EI210" s="926"/>
      <c r="EJ210" s="926"/>
      <c r="EK210" s="926"/>
      <c r="EL210" s="926"/>
      <c r="EM210" s="926"/>
      <c r="EN210" s="926"/>
      <c r="EO210" s="926"/>
      <c r="EP210" s="926"/>
      <c r="EQ210" s="926"/>
      <c r="ER210" s="926"/>
      <c r="ES210" s="926"/>
      <c r="ET210" s="926"/>
      <c r="EU210" s="926"/>
      <c r="EV210" s="926"/>
      <c r="EW210" s="926"/>
      <c r="EX210" s="926"/>
      <c r="EY210" s="926"/>
      <c r="EZ210" s="926"/>
      <c r="FA210" s="926"/>
      <c r="FB210" s="926"/>
      <c r="FC210" s="926"/>
      <c r="FD210" s="926"/>
      <c r="FE210" s="926"/>
      <c r="FF210" s="926"/>
      <c r="FG210" s="926"/>
      <c r="FH210" s="926"/>
      <c r="FI210" s="926"/>
      <c r="FJ210" s="926"/>
      <c r="FK210" s="926"/>
      <c r="FL210" s="926"/>
      <c r="FM210" s="926"/>
      <c r="FN210" s="926"/>
      <c r="FO210" s="926"/>
      <c r="FP210" s="926"/>
      <c r="FQ210" s="926"/>
      <c r="FR210" s="926"/>
      <c r="FS210" s="926"/>
      <c r="FT210" s="926"/>
      <c r="FU210" s="926"/>
      <c r="FV210" s="926"/>
      <c r="FW210" s="926"/>
      <c r="FX210" s="926"/>
      <c r="FY210" s="926"/>
      <c r="FZ210" s="926"/>
      <c r="GA210" s="926"/>
      <c r="GB210" s="926"/>
      <c r="GC210" s="926"/>
      <c r="GD210" s="926"/>
      <c r="GE210" s="926"/>
      <c r="GF210" s="926"/>
      <c r="GG210" s="926"/>
      <c r="GH210" s="926"/>
      <c r="GI210" s="926"/>
      <c r="GJ210" s="926"/>
      <c r="GK210" s="926"/>
      <c r="GL210" s="926"/>
      <c r="GM210" s="926"/>
      <c r="GN210" s="926"/>
      <c r="GO210" s="926"/>
      <c r="GP210" s="926"/>
      <c r="GQ210" s="926"/>
      <c r="GR210" s="926"/>
      <c r="GS210" s="926"/>
      <c r="GT210" s="926"/>
      <c r="GU210" s="926"/>
      <c r="GV210" s="926"/>
      <c r="GW210" s="926"/>
      <c r="GX210" s="926"/>
      <c r="GY210" s="926"/>
      <c r="GZ210" s="926"/>
      <c r="HA210" s="926"/>
      <c r="HB210" s="926"/>
      <c r="HC210" s="926"/>
      <c r="HD210" s="926"/>
      <c r="HE210" s="926"/>
      <c r="HF210" s="926"/>
      <c r="HG210" s="926"/>
      <c r="HH210" s="926"/>
      <c r="HI210" s="926"/>
      <c r="HJ210" s="926"/>
      <c r="HK210" s="926"/>
      <c r="HL210" s="926"/>
      <c r="HM210" s="926"/>
      <c r="HN210" s="926"/>
      <c r="HO210" s="926"/>
      <c r="HP210" s="926"/>
      <c r="HQ210" s="926"/>
      <c r="HR210" s="926"/>
      <c r="HS210" s="926"/>
      <c r="HT210" s="926"/>
      <c r="HU210" s="926"/>
      <c r="HV210" s="926"/>
      <c r="HW210" s="926"/>
      <c r="HX210" s="926"/>
      <c r="HY210" s="926"/>
      <c r="HZ210" s="926"/>
      <c r="IA210" s="926"/>
      <c r="IB210" s="926"/>
      <c r="IC210" s="926"/>
      <c r="ID210" s="926"/>
      <c r="IE210" s="926"/>
      <c r="IF210" s="926"/>
      <c r="IG210" s="926"/>
      <c r="IH210" s="926"/>
      <c r="II210" s="926"/>
      <c r="IJ210" s="926"/>
      <c r="IK210" s="926"/>
      <c r="IL210" s="926"/>
      <c r="IM210" s="926"/>
      <c r="IN210" s="926"/>
      <c r="IO210" s="926"/>
      <c r="IP210" s="926"/>
      <c r="IQ210" s="926"/>
      <c r="IR210" s="926"/>
      <c r="IS210" s="926"/>
      <c r="IT210" s="926"/>
      <c r="IU210" s="926"/>
      <c r="IV210" s="926"/>
    </row>
    <row r="211" spans="1:256" s="1183" customFormat="1" ht="15" customHeight="1">
      <c r="A211" s="1018"/>
      <c r="B211" s="1018"/>
      <c r="C211" s="1018"/>
      <c r="D211" s="1103"/>
      <c r="E211" s="1103"/>
      <c r="F211" s="1103"/>
      <c r="G211" s="1021"/>
      <c r="H211" s="1021"/>
      <c r="I211" s="926"/>
      <c r="J211" s="1022"/>
      <c r="K211" s="926"/>
      <c r="L211" s="926"/>
      <c r="M211" s="1022"/>
      <c r="N211" s="926"/>
      <c r="O211" s="926"/>
      <c r="P211" s="926"/>
      <c r="Q211" s="926"/>
      <c r="R211" s="926"/>
      <c r="S211" s="926"/>
      <c r="T211" s="926"/>
      <c r="U211" s="926"/>
      <c r="V211" s="926"/>
      <c r="W211" s="926"/>
      <c r="X211" s="926"/>
      <c r="Y211" s="926"/>
      <c r="Z211" s="926"/>
      <c r="AA211" s="926"/>
      <c r="AB211" s="926"/>
      <c r="AC211" s="926"/>
      <c r="AD211" s="926"/>
      <c r="AE211" s="926"/>
      <c r="AF211" s="926"/>
      <c r="AG211" s="926"/>
      <c r="AH211" s="926"/>
      <c r="AI211" s="926"/>
      <c r="AJ211" s="926"/>
      <c r="AK211" s="926"/>
      <c r="AL211" s="926"/>
      <c r="AM211" s="926"/>
      <c r="AN211" s="926"/>
      <c r="AO211" s="926"/>
      <c r="AP211" s="926"/>
      <c r="AQ211" s="926"/>
      <c r="AR211" s="926"/>
      <c r="AS211" s="926"/>
      <c r="AT211" s="926"/>
      <c r="AU211" s="926"/>
      <c r="AV211" s="926"/>
      <c r="AW211" s="926"/>
      <c r="AX211" s="926"/>
      <c r="AY211" s="926"/>
      <c r="AZ211" s="926"/>
      <c r="BA211" s="926"/>
      <c r="BB211" s="926"/>
      <c r="BC211" s="926"/>
      <c r="BD211" s="926"/>
      <c r="BE211" s="926"/>
      <c r="BF211" s="926"/>
      <c r="BG211" s="926"/>
      <c r="BH211" s="926"/>
      <c r="BI211" s="926"/>
      <c r="BJ211" s="926"/>
      <c r="BK211" s="926"/>
      <c r="BL211" s="926"/>
      <c r="BM211" s="926"/>
      <c r="BN211" s="926"/>
      <c r="BO211" s="926"/>
      <c r="BP211" s="926"/>
      <c r="BQ211" s="926"/>
      <c r="BR211" s="926"/>
      <c r="BS211" s="926"/>
      <c r="BT211" s="926"/>
      <c r="BU211" s="926"/>
      <c r="BV211" s="926"/>
      <c r="BW211" s="926"/>
      <c r="BX211" s="926"/>
      <c r="BY211" s="926"/>
      <c r="BZ211" s="926"/>
      <c r="CA211" s="926"/>
      <c r="CB211" s="926"/>
      <c r="CC211" s="926"/>
      <c r="CD211" s="926"/>
      <c r="CE211" s="926"/>
      <c r="CF211" s="926"/>
      <c r="CG211" s="926"/>
      <c r="CH211" s="926"/>
      <c r="CI211" s="926"/>
      <c r="CJ211" s="926"/>
      <c r="CK211" s="926"/>
      <c r="CL211" s="926"/>
      <c r="CM211" s="926"/>
      <c r="CN211" s="926"/>
      <c r="CO211" s="926"/>
      <c r="CP211" s="926"/>
      <c r="CQ211" s="926"/>
      <c r="CR211" s="926"/>
      <c r="CS211" s="926"/>
      <c r="CT211" s="926"/>
      <c r="CU211" s="926"/>
      <c r="CV211" s="926"/>
      <c r="CW211" s="926"/>
      <c r="CX211" s="926"/>
      <c r="CY211" s="926"/>
      <c r="CZ211" s="926"/>
      <c r="DA211" s="926"/>
      <c r="DB211" s="926"/>
      <c r="DC211" s="926"/>
      <c r="DD211" s="926"/>
      <c r="DE211" s="926"/>
      <c r="DF211" s="926"/>
      <c r="DG211" s="926"/>
      <c r="DH211" s="926"/>
      <c r="DI211" s="926"/>
      <c r="DJ211" s="926"/>
      <c r="DK211" s="926"/>
      <c r="DL211" s="926"/>
      <c r="DM211" s="926"/>
      <c r="DN211" s="926"/>
      <c r="DO211" s="926"/>
      <c r="DP211" s="926"/>
      <c r="DQ211" s="926"/>
      <c r="DR211" s="926"/>
      <c r="DS211" s="926"/>
      <c r="DT211" s="926"/>
      <c r="DU211" s="926"/>
      <c r="DV211" s="926"/>
      <c r="DW211" s="926"/>
      <c r="DX211" s="926"/>
      <c r="DY211" s="926"/>
      <c r="DZ211" s="926"/>
      <c r="EA211" s="926"/>
      <c r="EB211" s="926"/>
      <c r="EC211" s="926"/>
      <c r="ED211" s="926"/>
      <c r="EE211" s="926"/>
      <c r="EF211" s="926"/>
      <c r="EG211" s="926"/>
      <c r="EH211" s="926"/>
      <c r="EI211" s="926"/>
      <c r="EJ211" s="926"/>
      <c r="EK211" s="926"/>
      <c r="EL211" s="926"/>
      <c r="EM211" s="926"/>
      <c r="EN211" s="926"/>
      <c r="EO211" s="926"/>
      <c r="EP211" s="926"/>
      <c r="EQ211" s="926"/>
      <c r="ER211" s="926"/>
      <c r="ES211" s="926"/>
      <c r="ET211" s="926"/>
      <c r="EU211" s="926"/>
      <c r="EV211" s="926"/>
      <c r="EW211" s="926"/>
      <c r="EX211" s="926"/>
      <c r="EY211" s="926"/>
      <c r="EZ211" s="926"/>
      <c r="FA211" s="926"/>
      <c r="FB211" s="926"/>
      <c r="FC211" s="926"/>
      <c r="FD211" s="926"/>
      <c r="FE211" s="926"/>
      <c r="FF211" s="926"/>
      <c r="FG211" s="926"/>
      <c r="FH211" s="926"/>
      <c r="FI211" s="926"/>
      <c r="FJ211" s="926"/>
      <c r="FK211" s="926"/>
      <c r="FL211" s="926"/>
      <c r="FM211" s="926"/>
      <c r="FN211" s="926"/>
      <c r="FO211" s="926"/>
      <c r="FP211" s="926"/>
      <c r="FQ211" s="926"/>
      <c r="FR211" s="926"/>
      <c r="FS211" s="926"/>
      <c r="FT211" s="926"/>
      <c r="FU211" s="926"/>
      <c r="FV211" s="926"/>
      <c r="FW211" s="926"/>
      <c r="FX211" s="926"/>
      <c r="FY211" s="926"/>
      <c r="FZ211" s="926"/>
      <c r="GA211" s="926"/>
      <c r="GB211" s="926"/>
      <c r="GC211" s="926"/>
      <c r="GD211" s="926"/>
      <c r="GE211" s="926"/>
      <c r="GF211" s="926"/>
      <c r="GG211" s="926"/>
      <c r="GH211" s="926"/>
      <c r="GI211" s="926"/>
      <c r="GJ211" s="926"/>
      <c r="GK211" s="926"/>
      <c r="GL211" s="926"/>
      <c r="GM211" s="926"/>
      <c r="GN211" s="926"/>
      <c r="GO211" s="926"/>
      <c r="GP211" s="926"/>
      <c r="GQ211" s="926"/>
      <c r="GR211" s="926"/>
      <c r="GS211" s="926"/>
      <c r="GT211" s="926"/>
      <c r="GU211" s="926"/>
      <c r="GV211" s="926"/>
      <c r="GW211" s="926"/>
      <c r="GX211" s="926"/>
      <c r="GY211" s="926"/>
      <c r="GZ211" s="926"/>
      <c r="HA211" s="926"/>
      <c r="HB211" s="926"/>
      <c r="HC211" s="926"/>
      <c r="HD211" s="926"/>
      <c r="HE211" s="926"/>
      <c r="HF211" s="926"/>
      <c r="HG211" s="926"/>
      <c r="HH211" s="926"/>
      <c r="HI211" s="926"/>
      <c r="HJ211" s="926"/>
      <c r="HK211" s="926"/>
      <c r="HL211" s="926"/>
      <c r="HM211" s="926"/>
      <c r="HN211" s="926"/>
      <c r="HO211" s="926"/>
      <c r="HP211" s="926"/>
      <c r="HQ211" s="926"/>
      <c r="HR211" s="926"/>
      <c r="HS211" s="926"/>
      <c r="HT211" s="926"/>
      <c r="HU211" s="926"/>
      <c r="HV211" s="926"/>
      <c r="HW211" s="926"/>
      <c r="HX211" s="926"/>
      <c r="HY211" s="926"/>
      <c r="HZ211" s="926"/>
      <c r="IA211" s="926"/>
      <c r="IB211" s="926"/>
      <c r="IC211" s="926"/>
      <c r="ID211" s="926"/>
      <c r="IE211" s="926"/>
      <c r="IF211" s="926"/>
      <c r="IG211" s="926"/>
      <c r="IH211" s="926"/>
      <c r="II211" s="926"/>
      <c r="IJ211" s="926"/>
      <c r="IK211" s="926"/>
      <c r="IL211" s="926"/>
      <c r="IM211" s="926"/>
      <c r="IN211" s="926"/>
      <c r="IO211" s="926"/>
      <c r="IP211" s="926"/>
      <c r="IQ211" s="926"/>
      <c r="IR211" s="926"/>
      <c r="IS211" s="926"/>
      <c r="IT211" s="926"/>
      <c r="IU211" s="926"/>
      <c r="IV211" s="926"/>
    </row>
    <row r="212" spans="1:256" s="1183" customFormat="1" ht="15" customHeight="1">
      <c r="A212" s="1018"/>
      <c r="B212" s="1018"/>
      <c r="C212" s="1018"/>
      <c r="D212" s="1103"/>
      <c r="E212" s="1103"/>
      <c r="F212" s="1103"/>
      <c r="G212" s="1021"/>
      <c r="H212" s="1021"/>
      <c r="I212" s="926"/>
      <c r="J212" s="1022"/>
      <c r="K212" s="926"/>
      <c r="L212" s="926"/>
      <c r="M212" s="1022"/>
      <c r="N212" s="926"/>
      <c r="O212" s="926"/>
      <c r="P212" s="926"/>
      <c r="Q212" s="926"/>
      <c r="R212" s="926"/>
      <c r="S212" s="926"/>
      <c r="T212" s="926"/>
      <c r="U212" s="926"/>
      <c r="V212" s="926"/>
      <c r="W212" s="926"/>
      <c r="X212" s="926"/>
      <c r="Y212" s="926"/>
      <c r="Z212" s="926"/>
      <c r="AA212" s="926"/>
      <c r="AB212" s="926"/>
      <c r="AC212" s="926"/>
      <c r="AD212" s="926"/>
      <c r="AE212" s="926"/>
      <c r="AF212" s="926"/>
      <c r="AG212" s="926"/>
      <c r="AH212" s="926"/>
      <c r="AI212" s="926"/>
      <c r="AJ212" s="926"/>
      <c r="AK212" s="926"/>
      <c r="AL212" s="926"/>
      <c r="AM212" s="926"/>
      <c r="AN212" s="926"/>
      <c r="AO212" s="926"/>
      <c r="AP212" s="926"/>
      <c r="AQ212" s="926"/>
      <c r="AR212" s="926"/>
      <c r="AS212" s="926"/>
      <c r="AT212" s="926"/>
      <c r="AU212" s="926"/>
      <c r="AV212" s="926"/>
      <c r="AW212" s="926"/>
      <c r="AX212" s="926"/>
      <c r="AY212" s="926"/>
      <c r="AZ212" s="926"/>
      <c r="BA212" s="926"/>
      <c r="BB212" s="926"/>
      <c r="BC212" s="926"/>
      <c r="BD212" s="926"/>
      <c r="BE212" s="926"/>
      <c r="BF212" s="926"/>
      <c r="BG212" s="926"/>
      <c r="BH212" s="926"/>
      <c r="BI212" s="926"/>
      <c r="BJ212" s="926"/>
      <c r="BK212" s="926"/>
      <c r="BL212" s="926"/>
      <c r="BM212" s="926"/>
      <c r="BN212" s="926"/>
      <c r="BO212" s="926"/>
      <c r="BP212" s="926"/>
      <c r="BQ212" s="926"/>
      <c r="BR212" s="926"/>
      <c r="BS212" s="926"/>
      <c r="BT212" s="926"/>
      <c r="BU212" s="926"/>
      <c r="BV212" s="926"/>
      <c r="BW212" s="926"/>
      <c r="BX212" s="926"/>
      <c r="BY212" s="926"/>
      <c r="BZ212" s="926"/>
      <c r="CA212" s="926"/>
      <c r="CB212" s="926"/>
      <c r="CC212" s="926"/>
      <c r="CD212" s="926"/>
      <c r="CE212" s="926"/>
      <c r="CF212" s="926"/>
      <c r="CG212" s="926"/>
      <c r="CH212" s="926"/>
      <c r="CI212" s="926"/>
      <c r="CJ212" s="926"/>
      <c r="CK212" s="926"/>
      <c r="CL212" s="926"/>
      <c r="CM212" s="926"/>
      <c r="CN212" s="926"/>
      <c r="CO212" s="926"/>
      <c r="CP212" s="926"/>
      <c r="CQ212" s="926"/>
      <c r="CR212" s="926"/>
      <c r="CS212" s="926"/>
      <c r="CT212" s="926"/>
      <c r="CU212" s="926"/>
      <c r="CV212" s="926"/>
      <c r="CW212" s="926"/>
      <c r="CX212" s="926"/>
      <c r="CY212" s="926"/>
      <c r="CZ212" s="926"/>
      <c r="DA212" s="926"/>
      <c r="DB212" s="926"/>
      <c r="DC212" s="926"/>
      <c r="DD212" s="926"/>
      <c r="DE212" s="926"/>
      <c r="DF212" s="926"/>
      <c r="DG212" s="926"/>
      <c r="DH212" s="926"/>
      <c r="DI212" s="926"/>
      <c r="DJ212" s="926"/>
      <c r="DK212" s="926"/>
      <c r="DL212" s="926"/>
      <c r="DM212" s="926"/>
      <c r="DN212" s="926"/>
      <c r="DO212" s="926"/>
      <c r="DP212" s="926"/>
      <c r="DQ212" s="926"/>
      <c r="DR212" s="926"/>
      <c r="DS212" s="926"/>
      <c r="DT212" s="926"/>
      <c r="DU212" s="926"/>
      <c r="DV212" s="926"/>
      <c r="DW212" s="926"/>
      <c r="DX212" s="926"/>
      <c r="DY212" s="926"/>
      <c r="DZ212" s="926"/>
      <c r="EA212" s="926"/>
      <c r="EB212" s="926"/>
      <c r="EC212" s="926"/>
      <c r="ED212" s="926"/>
      <c r="EE212" s="926"/>
      <c r="EF212" s="926"/>
      <c r="EG212" s="926"/>
      <c r="EH212" s="926"/>
      <c r="EI212" s="926"/>
      <c r="EJ212" s="926"/>
      <c r="EK212" s="926"/>
      <c r="EL212" s="926"/>
      <c r="EM212" s="926"/>
      <c r="EN212" s="926"/>
      <c r="EO212" s="926"/>
      <c r="EP212" s="926"/>
      <c r="EQ212" s="926"/>
      <c r="ER212" s="926"/>
      <c r="ES212" s="926"/>
      <c r="ET212" s="926"/>
      <c r="EU212" s="926"/>
      <c r="EV212" s="926"/>
      <c r="EW212" s="926"/>
      <c r="EX212" s="926"/>
      <c r="EY212" s="926"/>
      <c r="EZ212" s="926"/>
      <c r="FA212" s="926"/>
      <c r="FB212" s="926"/>
      <c r="FC212" s="926"/>
      <c r="FD212" s="926"/>
      <c r="FE212" s="926"/>
      <c r="FF212" s="926"/>
      <c r="FG212" s="926"/>
      <c r="FH212" s="926"/>
      <c r="FI212" s="926"/>
      <c r="FJ212" s="926"/>
      <c r="FK212" s="926"/>
      <c r="FL212" s="926"/>
      <c r="FM212" s="926"/>
      <c r="FN212" s="926"/>
      <c r="FO212" s="926"/>
      <c r="FP212" s="926"/>
      <c r="FQ212" s="926"/>
      <c r="FR212" s="926"/>
      <c r="FS212" s="926"/>
      <c r="FT212" s="926"/>
      <c r="FU212" s="926"/>
      <c r="FV212" s="926"/>
      <c r="FW212" s="926"/>
      <c r="FX212" s="926"/>
      <c r="FY212" s="926"/>
      <c r="FZ212" s="926"/>
      <c r="GA212" s="926"/>
      <c r="GB212" s="926"/>
      <c r="GC212" s="926"/>
      <c r="GD212" s="926"/>
      <c r="GE212" s="926"/>
      <c r="GF212" s="926"/>
      <c r="GG212" s="926"/>
      <c r="GH212" s="926"/>
      <c r="GI212" s="926"/>
      <c r="GJ212" s="926"/>
      <c r="GK212" s="926"/>
      <c r="GL212" s="926"/>
      <c r="GM212" s="926"/>
      <c r="GN212" s="926"/>
      <c r="GO212" s="926"/>
      <c r="GP212" s="926"/>
      <c r="GQ212" s="926"/>
      <c r="GR212" s="926"/>
      <c r="GS212" s="926"/>
      <c r="GT212" s="926"/>
      <c r="GU212" s="926"/>
      <c r="GV212" s="926"/>
      <c r="GW212" s="926"/>
      <c r="GX212" s="926"/>
      <c r="GY212" s="926"/>
      <c r="GZ212" s="926"/>
      <c r="HA212" s="926"/>
      <c r="HB212" s="926"/>
      <c r="HC212" s="926"/>
      <c r="HD212" s="926"/>
      <c r="HE212" s="926"/>
      <c r="HF212" s="926"/>
      <c r="HG212" s="926"/>
      <c r="HH212" s="926"/>
      <c r="HI212" s="926"/>
      <c r="HJ212" s="926"/>
      <c r="HK212" s="926"/>
      <c r="HL212" s="926"/>
      <c r="HM212" s="926"/>
      <c r="HN212" s="926"/>
      <c r="HO212" s="926"/>
      <c r="HP212" s="926"/>
      <c r="HQ212" s="926"/>
      <c r="HR212" s="926"/>
      <c r="HS212" s="926"/>
      <c r="HT212" s="926"/>
      <c r="HU212" s="926"/>
      <c r="HV212" s="926"/>
      <c r="HW212" s="926"/>
      <c r="HX212" s="926"/>
      <c r="HY212" s="926"/>
      <c r="HZ212" s="926"/>
      <c r="IA212" s="926"/>
      <c r="IB212" s="926"/>
      <c r="IC212" s="926"/>
      <c r="ID212" s="926"/>
      <c r="IE212" s="926"/>
      <c r="IF212" s="926"/>
      <c r="IG212" s="926"/>
      <c r="IH212" s="926"/>
      <c r="II212" s="926"/>
      <c r="IJ212" s="926"/>
      <c r="IK212" s="926"/>
      <c r="IL212" s="926"/>
      <c r="IM212" s="926"/>
      <c r="IN212" s="926"/>
      <c r="IO212" s="926"/>
      <c r="IP212" s="926"/>
      <c r="IQ212" s="926"/>
      <c r="IR212" s="926"/>
      <c r="IS212" s="926"/>
      <c r="IT212" s="926"/>
      <c r="IU212" s="926"/>
      <c r="IV212" s="926"/>
    </row>
    <row r="213" spans="1:256" s="1183" customFormat="1" ht="15" customHeight="1">
      <c r="A213" s="1018"/>
      <c r="B213" s="1018"/>
      <c r="C213" s="1018"/>
      <c r="D213" s="1103"/>
      <c r="E213" s="1103"/>
      <c r="F213" s="1103"/>
      <c r="G213" s="1021"/>
      <c r="H213" s="1021"/>
      <c r="I213" s="926"/>
      <c r="J213" s="1022"/>
      <c r="K213" s="926"/>
      <c r="L213" s="926"/>
      <c r="M213" s="1022"/>
      <c r="N213" s="926"/>
      <c r="O213" s="926"/>
      <c r="P213" s="926"/>
      <c r="Q213" s="926"/>
      <c r="R213" s="926"/>
      <c r="S213" s="926"/>
      <c r="T213" s="926"/>
      <c r="U213" s="926"/>
      <c r="V213" s="926"/>
      <c r="W213" s="926"/>
      <c r="X213" s="926"/>
      <c r="Y213" s="926"/>
      <c r="Z213" s="926"/>
      <c r="AA213" s="926"/>
      <c r="AB213" s="926"/>
      <c r="AC213" s="926"/>
      <c r="AD213" s="926"/>
      <c r="AE213" s="926"/>
      <c r="AF213" s="926"/>
      <c r="AG213" s="926"/>
      <c r="AH213" s="926"/>
      <c r="AI213" s="926"/>
      <c r="AJ213" s="926"/>
      <c r="AK213" s="926"/>
      <c r="AL213" s="926"/>
      <c r="AM213" s="926"/>
      <c r="AN213" s="926"/>
      <c r="AO213" s="926"/>
      <c r="AP213" s="926"/>
      <c r="AQ213" s="926"/>
      <c r="AR213" s="926"/>
      <c r="AS213" s="926"/>
      <c r="AT213" s="926"/>
      <c r="AU213" s="926"/>
      <c r="AV213" s="926"/>
      <c r="AW213" s="926"/>
      <c r="AX213" s="926"/>
      <c r="AY213" s="926"/>
      <c r="AZ213" s="926"/>
      <c r="BA213" s="926"/>
      <c r="BB213" s="926"/>
      <c r="BC213" s="926"/>
      <c r="BD213" s="926"/>
      <c r="BE213" s="926"/>
      <c r="BF213" s="926"/>
      <c r="BG213" s="926"/>
      <c r="BH213" s="926"/>
      <c r="BI213" s="926"/>
      <c r="BJ213" s="926"/>
      <c r="BK213" s="926"/>
      <c r="BL213" s="926"/>
      <c r="BM213" s="926"/>
      <c r="BN213" s="926"/>
      <c r="BO213" s="926"/>
      <c r="BP213" s="926"/>
      <c r="BQ213" s="926"/>
      <c r="BR213" s="926"/>
      <c r="BS213" s="926"/>
      <c r="BT213" s="926"/>
      <c r="BU213" s="926"/>
      <c r="BV213" s="926"/>
      <c r="BW213" s="926"/>
      <c r="BX213" s="926"/>
      <c r="BY213" s="926"/>
      <c r="BZ213" s="926"/>
      <c r="CA213" s="926"/>
      <c r="CB213" s="926"/>
      <c r="CC213" s="926"/>
      <c r="CD213" s="926"/>
      <c r="CE213" s="926"/>
      <c r="CF213" s="926"/>
      <c r="CG213" s="926"/>
      <c r="CH213" s="926"/>
      <c r="CI213" s="926"/>
      <c r="CJ213" s="926"/>
      <c r="CK213" s="926"/>
      <c r="CL213" s="926"/>
      <c r="CM213" s="926"/>
      <c r="CN213" s="926"/>
      <c r="CO213" s="926"/>
      <c r="CP213" s="926"/>
      <c r="CQ213" s="926"/>
      <c r="CR213" s="926"/>
      <c r="CS213" s="926"/>
      <c r="CT213" s="926"/>
      <c r="CU213" s="926"/>
      <c r="CV213" s="926"/>
      <c r="CW213" s="926"/>
      <c r="CX213" s="926"/>
      <c r="CY213" s="926"/>
      <c r="CZ213" s="926"/>
      <c r="DA213" s="926"/>
      <c r="DB213" s="926"/>
      <c r="DC213" s="926"/>
      <c r="DD213" s="926"/>
      <c r="DE213" s="926"/>
      <c r="DF213" s="926"/>
      <c r="DG213" s="926"/>
      <c r="DH213" s="926"/>
      <c r="DI213" s="926"/>
      <c r="DJ213" s="926"/>
      <c r="DK213" s="926"/>
      <c r="DL213" s="926"/>
      <c r="DM213" s="926"/>
      <c r="DN213" s="926"/>
      <c r="DO213" s="926"/>
      <c r="DP213" s="926"/>
      <c r="DQ213" s="926"/>
      <c r="DR213" s="926"/>
      <c r="DS213" s="926"/>
      <c r="DT213" s="926"/>
      <c r="DU213" s="926"/>
      <c r="DV213" s="926"/>
      <c r="DW213" s="926"/>
      <c r="DX213" s="926"/>
      <c r="DY213" s="926"/>
      <c r="DZ213" s="926"/>
      <c r="EA213" s="926"/>
      <c r="EB213" s="926"/>
      <c r="EC213" s="926"/>
      <c r="ED213" s="926"/>
      <c r="EE213" s="926"/>
      <c r="EF213" s="926"/>
      <c r="EG213" s="926"/>
      <c r="EH213" s="926"/>
      <c r="EI213" s="926"/>
      <c r="EJ213" s="926"/>
      <c r="EK213" s="926"/>
      <c r="EL213" s="926"/>
      <c r="EM213" s="926"/>
      <c r="EN213" s="926"/>
      <c r="EO213" s="926"/>
      <c r="EP213" s="926"/>
      <c r="EQ213" s="926"/>
      <c r="ER213" s="926"/>
      <c r="ES213" s="926"/>
      <c r="ET213" s="926"/>
      <c r="EU213" s="926"/>
      <c r="EV213" s="926"/>
      <c r="EW213" s="926"/>
      <c r="EX213" s="926"/>
      <c r="EY213" s="926"/>
      <c r="EZ213" s="926"/>
      <c r="FA213" s="926"/>
      <c r="FB213" s="926"/>
      <c r="FC213" s="926"/>
      <c r="FD213" s="926"/>
      <c r="FE213" s="926"/>
      <c r="FF213" s="926"/>
      <c r="FG213" s="926"/>
      <c r="FH213" s="926"/>
      <c r="FI213" s="926"/>
      <c r="FJ213" s="926"/>
      <c r="FK213" s="926"/>
      <c r="FL213" s="926"/>
      <c r="FM213" s="926"/>
      <c r="FN213" s="926"/>
      <c r="FO213" s="926"/>
      <c r="FP213" s="926"/>
      <c r="FQ213" s="926"/>
      <c r="FR213" s="926"/>
      <c r="FS213" s="926"/>
      <c r="FT213" s="926"/>
      <c r="FU213" s="926"/>
      <c r="FV213" s="926"/>
      <c r="FW213" s="926"/>
      <c r="FX213" s="926"/>
      <c r="FY213" s="926"/>
      <c r="FZ213" s="926"/>
      <c r="GA213" s="926"/>
      <c r="GB213" s="926"/>
      <c r="GC213" s="926"/>
      <c r="GD213" s="926"/>
      <c r="GE213" s="926"/>
      <c r="GF213" s="926"/>
      <c r="GG213" s="926"/>
      <c r="GH213" s="926"/>
      <c r="GI213" s="926"/>
      <c r="GJ213" s="926"/>
      <c r="GK213" s="926"/>
      <c r="GL213" s="926"/>
      <c r="GM213" s="926"/>
      <c r="GN213" s="926"/>
      <c r="GO213" s="926"/>
      <c r="GP213" s="926"/>
      <c r="GQ213" s="926"/>
      <c r="GR213" s="926"/>
      <c r="GS213" s="926"/>
      <c r="GT213" s="926"/>
      <c r="GU213" s="926"/>
      <c r="GV213" s="926"/>
      <c r="GW213" s="926"/>
      <c r="GX213" s="926"/>
      <c r="GY213" s="926"/>
      <c r="GZ213" s="926"/>
      <c r="HA213" s="926"/>
      <c r="HB213" s="926"/>
      <c r="HC213" s="926"/>
      <c r="HD213" s="926"/>
      <c r="HE213" s="926"/>
      <c r="HF213" s="926"/>
      <c r="HG213" s="926"/>
      <c r="HH213" s="926"/>
      <c r="HI213" s="926"/>
      <c r="HJ213" s="926"/>
      <c r="HK213" s="926"/>
      <c r="HL213" s="926"/>
      <c r="HM213" s="926"/>
      <c r="HN213" s="926"/>
      <c r="HO213" s="926"/>
      <c r="HP213" s="926"/>
      <c r="HQ213" s="926"/>
      <c r="HR213" s="926"/>
      <c r="HS213" s="926"/>
      <c r="HT213" s="926"/>
      <c r="HU213" s="926"/>
      <c r="HV213" s="926"/>
      <c r="HW213" s="926"/>
      <c r="HX213" s="926"/>
      <c r="HY213" s="926"/>
      <c r="HZ213" s="926"/>
      <c r="IA213" s="926"/>
      <c r="IB213" s="926"/>
      <c r="IC213" s="926"/>
      <c r="ID213" s="926"/>
      <c r="IE213" s="926"/>
      <c r="IF213" s="926"/>
      <c r="IG213" s="926"/>
      <c r="IH213" s="926"/>
      <c r="II213" s="926"/>
      <c r="IJ213" s="926"/>
      <c r="IK213" s="926"/>
      <c r="IL213" s="926"/>
      <c r="IM213" s="926"/>
      <c r="IN213" s="926"/>
      <c r="IO213" s="926"/>
      <c r="IP213" s="926"/>
      <c r="IQ213" s="926"/>
      <c r="IR213" s="926"/>
      <c r="IS213" s="926"/>
      <c r="IT213" s="926"/>
      <c r="IU213" s="926"/>
      <c r="IV213" s="926"/>
    </row>
    <row r="214" spans="1:256" s="1183" customFormat="1" ht="15" customHeight="1">
      <c r="A214" s="1018"/>
      <c r="B214" s="1018"/>
      <c r="C214" s="1018"/>
      <c r="D214" s="1103"/>
      <c r="E214" s="1103"/>
      <c r="F214" s="1103"/>
      <c r="G214" s="1021"/>
      <c r="H214" s="1021"/>
      <c r="I214" s="926"/>
      <c r="J214" s="1022"/>
      <c r="K214" s="926"/>
      <c r="L214" s="926"/>
      <c r="M214" s="1022"/>
      <c r="N214" s="926"/>
      <c r="O214" s="926"/>
      <c r="P214" s="926"/>
      <c r="Q214" s="926"/>
      <c r="R214" s="926"/>
      <c r="S214" s="926"/>
      <c r="T214" s="926"/>
      <c r="U214" s="926"/>
      <c r="V214" s="926"/>
      <c r="W214" s="926"/>
      <c r="X214" s="926"/>
      <c r="Y214" s="926"/>
      <c r="Z214" s="926"/>
      <c r="AA214" s="926"/>
      <c r="AB214" s="926"/>
      <c r="AC214" s="926"/>
      <c r="AD214" s="926"/>
      <c r="AE214" s="926"/>
      <c r="AF214" s="926"/>
      <c r="AG214" s="926"/>
      <c r="AH214" s="926"/>
      <c r="AI214" s="926"/>
      <c r="AJ214" s="926"/>
      <c r="AK214" s="926"/>
      <c r="AL214" s="926"/>
      <c r="AM214" s="926"/>
      <c r="AN214" s="926"/>
      <c r="AO214" s="926"/>
      <c r="AP214" s="926"/>
      <c r="AQ214" s="926"/>
      <c r="AR214" s="926"/>
      <c r="AS214" s="926"/>
      <c r="AT214" s="926"/>
      <c r="AU214" s="926"/>
      <c r="AV214" s="926"/>
      <c r="AW214" s="926"/>
      <c r="AX214" s="926"/>
      <c r="AY214" s="926"/>
      <c r="AZ214" s="926"/>
      <c r="BA214" s="926"/>
      <c r="BB214" s="926"/>
      <c r="BC214" s="926"/>
      <c r="BD214" s="926"/>
      <c r="BE214" s="926"/>
      <c r="BF214" s="926"/>
      <c r="BG214" s="926"/>
      <c r="BH214" s="926"/>
      <c r="BI214" s="926"/>
      <c r="BJ214" s="926"/>
      <c r="BK214" s="926"/>
      <c r="BL214" s="926"/>
      <c r="BM214" s="926"/>
      <c r="BN214" s="926"/>
      <c r="BO214" s="926"/>
      <c r="BP214" s="926"/>
      <c r="BQ214" s="926"/>
      <c r="BR214" s="926"/>
      <c r="BS214" s="926"/>
      <c r="BT214" s="926"/>
      <c r="BU214" s="926"/>
      <c r="BV214" s="926"/>
      <c r="BW214" s="926"/>
      <c r="BX214" s="926"/>
      <c r="BY214" s="926"/>
      <c r="BZ214" s="926"/>
      <c r="CA214" s="926"/>
      <c r="CB214" s="926"/>
      <c r="CC214" s="926"/>
      <c r="CD214" s="926"/>
      <c r="CE214" s="926"/>
      <c r="CF214" s="926"/>
      <c r="CG214" s="926"/>
      <c r="CH214" s="926"/>
      <c r="CI214" s="926"/>
      <c r="CJ214" s="926"/>
      <c r="CK214" s="926"/>
      <c r="CL214" s="926"/>
      <c r="CM214" s="926"/>
      <c r="CN214" s="926"/>
      <c r="CO214" s="926"/>
      <c r="CP214" s="926"/>
      <c r="CQ214" s="926"/>
      <c r="CR214" s="926"/>
      <c r="CS214" s="926"/>
      <c r="CT214" s="926"/>
      <c r="CU214" s="926"/>
      <c r="CV214" s="926"/>
      <c r="CW214" s="926"/>
      <c r="CX214" s="926"/>
      <c r="CY214" s="926"/>
      <c r="CZ214" s="926"/>
      <c r="DA214" s="926"/>
      <c r="DB214" s="926"/>
      <c r="DC214" s="926"/>
      <c r="DD214" s="926"/>
      <c r="DE214" s="926"/>
      <c r="DF214" s="926"/>
      <c r="DG214" s="926"/>
      <c r="DH214" s="926"/>
      <c r="DI214" s="926"/>
      <c r="DJ214" s="926"/>
      <c r="DK214" s="926"/>
      <c r="DL214" s="926"/>
      <c r="DM214" s="926"/>
      <c r="DN214" s="926"/>
      <c r="DO214" s="926"/>
      <c r="DP214" s="926"/>
      <c r="DQ214" s="926"/>
      <c r="DR214" s="926"/>
      <c r="DS214" s="926"/>
      <c r="DT214" s="926"/>
      <c r="DU214" s="926"/>
      <c r="DV214" s="926"/>
      <c r="DW214" s="926"/>
      <c r="DX214" s="926"/>
      <c r="DY214" s="926"/>
      <c r="DZ214" s="926"/>
      <c r="EA214" s="926"/>
      <c r="EB214" s="926"/>
      <c r="EC214" s="926"/>
      <c r="ED214" s="926"/>
      <c r="EE214" s="926"/>
      <c r="EF214" s="926"/>
      <c r="EG214" s="926"/>
      <c r="EH214" s="926"/>
      <c r="EI214" s="926"/>
      <c r="EJ214" s="926"/>
      <c r="EK214" s="926"/>
      <c r="EL214" s="926"/>
      <c r="EM214" s="926"/>
      <c r="EN214" s="926"/>
      <c r="EO214" s="926"/>
      <c r="EP214" s="926"/>
      <c r="EQ214" s="926"/>
      <c r="ER214" s="926"/>
      <c r="ES214" s="926"/>
      <c r="ET214" s="926"/>
      <c r="EU214" s="926"/>
      <c r="EV214" s="926"/>
      <c r="EW214" s="926"/>
      <c r="EX214" s="926"/>
      <c r="EY214" s="926"/>
      <c r="EZ214" s="926"/>
      <c r="FA214" s="926"/>
      <c r="FB214" s="926"/>
      <c r="FC214" s="926"/>
      <c r="FD214" s="926"/>
      <c r="FE214" s="926"/>
      <c r="FF214" s="926"/>
      <c r="FG214" s="926"/>
      <c r="FH214" s="926"/>
      <c r="FI214" s="926"/>
      <c r="FJ214" s="926"/>
      <c r="FK214" s="926"/>
      <c r="FL214" s="926"/>
      <c r="FM214" s="926"/>
      <c r="FN214" s="926"/>
      <c r="FO214" s="926"/>
      <c r="FP214" s="926"/>
      <c r="FQ214" s="926"/>
      <c r="FR214" s="926"/>
      <c r="FS214" s="926"/>
      <c r="FT214" s="926"/>
      <c r="FU214" s="926"/>
      <c r="FV214" s="926"/>
      <c r="FW214" s="926"/>
      <c r="FX214" s="926"/>
      <c r="FY214" s="926"/>
      <c r="FZ214" s="926"/>
      <c r="GA214" s="926"/>
      <c r="GB214" s="926"/>
      <c r="GC214" s="926"/>
      <c r="GD214" s="926"/>
      <c r="GE214" s="926"/>
      <c r="GF214" s="926"/>
      <c r="GG214" s="926"/>
      <c r="GH214" s="926"/>
      <c r="GI214" s="926"/>
      <c r="GJ214" s="926"/>
      <c r="GK214" s="926"/>
      <c r="GL214" s="926"/>
      <c r="GM214" s="926"/>
      <c r="GN214" s="926"/>
      <c r="GO214" s="926"/>
      <c r="GP214" s="926"/>
      <c r="GQ214" s="926"/>
      <c r="GR214" s="926"/>
      <c r="GS214" s="926"/>
      <c r="GT214" s="926"/>
      <c r="GU214" s="926"/>
      <c r="GV214" s="926"/>
      <c r="GW214" s="926"/>
      <c r="GX214" s="926"/>
      <c r="GY214" s="926"/>
      <c r="GZ214" s="926"/>
      <c r="HA214" s="926"/>
      <c r="HB214" s="926"/>
      <c r="HC214" s="926"/>
      <c r="HD214" s="926"/>
      <c r="HE214" s="926"/>
      <c r="HF214" s="926"/>
      <c r="HG214" s="926"/>
      <c r="HH214" s="926"/>
      <c r="HI214" s="926"/>
      <c r="HJ214" s="926"/>
      <c r="HK214" s="926"/>
      <c r="HL214" s="926"/>
      <c r="HM214" s="926"/>
      <c r="HN214" s="926"/>
      <c r="HO214" s="926"/>
      <c r="HP214" s="926"/>
      <c r="HQ214" s="926"/>
      <c r="HR214" s="926"/>
      <c r="HS214" s="926"/>
      <c r="HT214" s="926"/>
      <c r="HU214" s="926"/>
      <c r="HV214" s="926"/>
      <c r="HW214" s="926"/>
      <c r="HX214" s="926"/>
      <c r="HY214" s="926"/>
      <c r="HZ214" s="926"/>
      <c r="IA214" s="926"/>
      <c r="IB214" s="926"/>
      <c r="IC214" s="926"/>
      <c r="ID214" s="926"/>
      <c r="IE214" s="926"/>
      <c r="IF214" s="926"/>
      <c r="IG214" s="926"/>
      <c r="IH214" s="926"/>
      <c r="II214" s="926"/>
      <c r="IJ214" s="926"/>
      <c r="IK214" s="926"/>
      <c r="IL214" s="926"/>
      <c r="IM214" s="926"/>
      <c r="IN214" s="926"/>
      <c r="IO214" s="926"/>
      <c r="IP214" s="926"/>
      <c r="IQ214" s="926"/>
      <c r="IR214" s="926"/>
      <c r="IS214" s="926"/>
      <c r="IT214" s="926"/>
      <c r="IU214" s="926"/>
      <c r="IV214" s="926"/>
    </row>
    <row r="215" spans="1:256" s="1183" customFormat="1" ht="15" customHeight="1">
      <c r="A215" s="1018"/>
      <c r="B215" s="1018"/>
      <c r="C215" s="1018"/>
      <c r="D215" s="1103"/>
      <c r="E215" s="1103"/>
      <c r="F215" s="1103"/>
      <c r="G215" s="1021"/>
      <c r="H215" s="1021"/>
      <c r="I215" s="926"/>
      <c r="J215" s="1022"/>
      <c r="K215" s="926"/>
      <c r="L215" s="926"/>
      <c r="M215" s="1022"/>
      <c r="N215" s="926"/>
      <c r="O215" s="926"/>
      <c r="P215" s="926"/>
      <c r="Q215" s="926"/>
      <c r="R215" s="926"/>
      <c r="S215" s="926"/>
      <c r="T215" s="926"/>
      <c r="U215" s="926"/>
      <c r="V215" s="926"/>
      <c r="W215" s="926"/>
      <c r="X215" s="926"/>
      <c r="Y215" s="926"/>
      <c r="Z215" s="926"/>
      <c r="AA215" s="926"/>
      <c r="AB215" s="926"/>
      <c r="AC215" s="926"/>
      <c r="AD215" s="926"/>
      <c r="AE215" s="926"/>
      <c r="AF215" s="926"/>
      <c r="AG215" s="926"/>
      <c r="AH215" s="926"/>
      <c r="AI215" s="926"/>
      <c r="AJ215" s="926"/>
      <c r="AK215" s="926"/>
      <c r="AL215" s="926"/>
      <c r="AM215" s="926"/>
      <c r="AN215" s="926"/>
      <c r="AO215" s="926"/>
      <c r="AP215" s="926"/>
      <c r="AQ215" s="926"/>
      <c r="AR215" s="926"/>
      <c r="AS215" s="926"/>
      <c r="AT215" s="926"/>
      <c r="AU215" s="926"/>
      <c r="AV215" s="926"/>
      <c r="AW215" s="926"/>
      <c r="AX215" s="926"/>
      <c r="AY215" s="926"/>
      <c r="AZ215" s="926"/>
      <c r="BA215" s="926"/>
      <c r="BB215" s="926"/>
      <c r="BC215" s="926"/>
      <c r="BD215" s="926"/>
      <c r="BE215" s="926"/>
      <c r="BF215" s="926"/>
      <c r="BG215" s="926"/>
      <c r="BH215" s="926"/>
      <c r="BI215" s="926"/>
      <c r="BJ215" s="926"/>
      <c r="BK215" s="926"/>
      <c r="BL215" s="926"/>
      <c r="BM215" s="926"/>
      <c r="BN215" s="926"/>
      <c r="BO215" s="926"/>
      <c r="BP215" s="926"/>
      <c r="BQ215" s="926"/>
      <c r="BR215" s="926"/>
      <c r="BS215" s="926"/>
      <c r="BT215" s="926"/>
      <c r="BU215" s="926"/>
      <c r="BV215" s="926"/>
      <c r="BW215" s="926"/>
      <c r="BX215" s="926"/>
      <c r="BY215" s="926"/>
      <c r="BZ215" s="926"/>
      <c r="CA215" s="926"/>
      <c r="CB215" s="926"/>
      <c r="CC215" s="926"/>
      <c r="CD215" s="926"/>
      <c r="CE215" s="926"/>
      <c r="CF215" s="926"/>
      <c r="CG215" s="926"/>
      <c r="CH215" s="926"/>
      <c r="CI215" s="926"/>
      <c r="CJ215" s="926"/>
      <c r="CK215" s="926"/>
      <c r="CL215" s="926"/>
      <c r="CM215" s="926"/>
      <c r="CN215" s="926"/>
      <c r="CO215" s="926"/>
      <c r="CP215" s="926"/>
      <c r="CQ215" s="926"/>
      <c r="CR215" s="926"/>
      <c r="CS215" s="926"/>
      <c r="CT215" s="926"/>
      <c r="CU215" s="926"/>
      <c r="CV215" s="926"/>
      <c r="CW215" s="926"/>
      <c r="CX215" s="926"/>
      <c r="CY215" s="926"/>
      <c r="CZ215" s="926"/>
      <c r="DA215" s="926"/>
      <c r="DB215" s="926"/>
      <c r="DC215" s="926"/>
      <c r="DD215" s="926"/>
      <c r="DE215" s="926"/>
      <c r="DF215" s="926"/>
      <c r="DG215" s="926"/>
      <c r="DH215" s="926"/>
      <c r="DI215" s="926"/>
      <c r="DJ215" s="926"/>
      <c r="DK215" s="926"/>
      <c r="DL215" s="926"/>
      <c r="DM215" s="926"/>
      <c r="DN215" s="926"/>
      <c r="DO215" s="926"/>
      <c r="DP215" s="926"/>
      <c r="DQ215" s="926"/>
      <c r="DR215" s="926"/>
      <c r="DS215" s="926"/>
      <c r="DT215" s="926"/>
      <c r="DU215" s="926"/>
      <c r="DV215" s="926"/>
      <c r="DW215" s="926"/>
      <c r="DX215" s="926"/>
      <c r="DY215" s="926"/>
      <c r="DZ215" s="926"/>
      <c r="EA215" s="926"/>
      <c r="EB215" s="926"/>
      <c r="EC215" s="926"/>
      <c r="ED215" s="926"/>
      <c r="EE215" s="926"/>
      <c r="EF215" s="926"/>
      <c r="EG215" s="926"/>
      <c r="EH215" s="926"/>
      <c r="EI215" s="926"/>
      <c r="EJ215" s="926"/>
      <c r="EK215" s="926"/>
      <c r="EL215" s="926"/>
      <c r="EM215" s="926"/>
      <c r="EN215" s="926"/>
      <c r="EO215" s="926"/>
      <c r="EP215" s="926"/>
      <c r="EQ215" s="926"/>
      <c r="ER215" s="926"/>
      <c r="ES215" s="926"/>
      <c r="ET215" s="926"/>
      <c r="EU215" s="926"/>
      <c r="EV215" s="926"/>
      <c r="EW215" s="926"/>
      <c r="EX215" s="926"/>
      <c r="EY215" s="926"/>
      <c r="EZ215" s="926"/>
      <c r="FA215" s="926"/>
      <c r="FB215" s="926"/>
      <c r="FC215" s="926"/>
      <c r="FD215" s="926"/>
      <c r="FE215" s="926"/>
      <c r="FF215" s="926"/>
      <c r="FG215" s="926"/>
      <c r="FH215" s="926"/>
      <c r="FI215" s="926"/>
      <c r="FJ215" s="926"/>
      <c r="FK215" s="926"/>
      <c r="FL215" s="926"/>
      <c r="FM215" s="926"/>
      <c r="FN215" s="926"/>
      <c r="FO215" s="926"/>
      <c r="FP215" s="926"/>
      <c r="FQ215" s="926"/>
      <c r="FR215" s="926"/>
      <c r="FS215" s="926"/>
      <c r="FT215" s="926"/>
      <c r="FU215" s="926"/>
      <c r="FV215" s="926"/>
      <c r="FW215" s="926"/>
      <c r="FX215" s="926"/>
      <c r="FY215" s="926"/>
      <c r="FZ215" s="926"/>
      <c r="GA215" s="926"/>
      <c r="GB215" s="926"/>
      <c r="GC215" s="926"/>
      <c r="GD215" s="926"/>
      <c r="GE215" s="926"/>
      <c r="GF215" s="926"/>
      <c r="GG215" s="926"/>
      <c r="GH215" s="926"/>
      <c r="GI215" s="926"/>
      <c r="GJ215" s="926"/>
      <c r="GK215" s="926"/>
      <c r="GL215" s="926"/>
      <c r="GM215" s="926"/>
      <c r="GN215" s="926"/>
      <c r="GO215" s="926"/>
      <c r="GP215" s="926"/>
      <c r="GQ215" s="926"/>
      <c r="GR215" s="926"/>
      <c r="GS215" s="926"/>
      <c r="GT215" s="926"/>
      <c r="GU215" s="926"/>
      <c r="GV215" s="926"/>
      <c r="GW215" s="926"/>
      <c r="GX215" s="926"/>
      <c r="GY215" s="926"/>
      <c r="GZ215" s="926"/>
      <c r="HA215" s="926"/>
      <c r="HB215" s="926"/>
      <c r="HC215" s="926"/>
      <c r="HD215" s="926"/>
      <c r="HE215" s="926"/>
      <c r="HF215" s="926"/>
      <c r="HG215" s="926"/>
      <c r="HH215" s="926"/>
      <c r="HI215" s="926"/>
      <c r="HJ215" s="926"/>
      <c r="HK215" s="926"/>
      <c r="HL215" s="926"/>
      <c r="HM215" s="926"/>
      <c r="HN215" s="926"/>
      <c r="HO215" s="926"/>
      <c r="HP215" s="926"/>
      <c r="HQ215" s="926"/>
      <c r="HR215" s="926"/>
      <c r="HS215" s="926"/>
      <c r="HT215" s="926"/>
      <c r="HU215" s="926"/>
      <c r="HV215" s="926"/>
      <c r="HW215" s="926"/>
      <c r="HX215" s="926"/>
      <c r="HY215" s="926"/>
      <c r="HZ215" s="926"/>
      <c r="IA215" s="926"/>
      <c r="IB215" s="926"/>
      <c r="IC215" s="926"/>
      <c r="ID215" s="926"/>
      <c r="IE215" s="926"/>
      <c r="IF215" s="926"/>
      <c r="IG215" s="926"/>
      <c r="IH215" s="926"/>
      <c r="II215" s="926"/>
      <c r="IJ215" s="926"/>
      <c r="IK215" s="926"/>
      <c r="IL215" s="926"/>
      <c r="IM215" s="926"/>
      <c r="IN215" s="926"/>
      <c r="IO215" s="926"/>
      <c r="IP215" s="926"/>
      <c r="IQ215" s="926"/>
      <c r="IR215" s="926"/>
      <c r="IS215" s="926"/>
      <c r="IT215" s="926"/>
      <c r="IU215" s="926"/>
      <c r="IV215" s="926"/>
    </row>
    <row r="216" spans="1:256" s="1183" customFormat="1" ht="15" customHeight="1">
      <c r="A216" s="1018"/>
      <c r="B216" s="1018"/>
      <c r="C216" s="1018"/>
      <c r="D216" s="1103"/>
      <c r="E216" s="1103"/>
      <c r="F216" s="1103"/>
      <c r="G216" s="1021"/>
      <c r="H216" s="1021"/>
      <c r="I216" s="926"/>
      <c r="J216" s="1022"/>
      <c r="K216" s="926"/>
      <c r="L216" s="926"/>
      <c r="M216" s="1022"/>
      <c r="N216" s="926"/>
      <c r="O216" s="926"/>
      <c r="P216" s="926"/>
      <c r="Q216" s="926"/>
      <c r="R216" s="926"/>
      <c r="S216" s="926"/>
      <c r="T216" s="926"/>
      <c r="U216" s="926"/>
      <c r="V216" s="926"/>
      <c r="W216" s="926"/>
      <c r="X216" s="926"/>
      <c r="Y216" s="926"/>
      <c r="Z216" s="926"/>
      <c r="AA216" s="926"/>
      <c r="AB216" s="926"/>
      <c r="AC216" s="926"/>
      <c r="AD216" s="926"/>
      <c r="AE216" s="926"/>
      <c r="AF216" s="926"/>
      <c r="AG216" s="926"/>
      <c r="AH216" s="926"/>
      <c r="AI216" s="926"/>
      <c r="AJ216" s="926"/>
      <c r="AK216" s="926"/>
      <c r="AL216" s="926"/>
      <c r="AM216" s="926"/>
      <c r="AN216" s="926"/>
      <c r="AO216" s="926"/>
      <c r="AP216" s="926"/>
      <c r="AQ216" s="926"/>
      <c r="AR216" s="926"/>
      <c r="AS216" s="926"/>
      <c r="AT216" s="926"/>
      <c r="AU216" s="926"/>
      <c r="AV216" s="926"/>
      <c r="AW216" s="926"/>
      <c r="AX216" s="926"/>
      <c r="AY216" s="926"/>
      <c r="AZ216" s="926"/>
      <c r="BA216" s="926"/>
      <c r="BB216" s="926"/>
      <c r="BC216" s="926"/>
      <c r="BD216" s="926"/>
      <c r="BE216" s="926"/>
      <c r="BF216" s="926"/>
      <c r="BG216" s="926"/>
      <c r="BH216" s="926"/>
      <c r="BI216" s="926"/>
      <c r="BJ216" s="926"/>
      <c r="BK216" s="926"/>
      <c r="BL216" s="926"/>
      <c r="BM216" s="926"/>
      <c r="BN216" s="926"/>
      <c r="BO216" s="926"/>
      <c r="BP216" s="926"/>
      <c r="BQ216" s="926"/>
      <c r="BR216" s="926"/>
      <c r="BS216" s="926"/>
      <c r="BT216" s="926"/>
      <c r="BU216" s="926"/>
      <c r="BV216" s="926"/>
      <c r="BW216" s="926"/>
      <c r="BX216" s="926"/>
      <c r="BY216" s="926"/>
      <c r="BZ216" s="926"/>
      <c r="CA216" s="926"/>
      <c r="CB216" s="926"/>
      <c r="CC216" s="926"/>
      <c r="CD216" s="926"/>
      <c r="CE216" s="926"/>
      <c r="CF216" s="926"/>
      <c r="CG216" s="926"/>
      <c r="CH216" s="926"/>
      <c r="CI216" s="926"/>
      <c r="CJ216" s="926"/>
      <c r="CK216" s="926"/>
      <c r="CL216" s="926"/>
      <c r="CM216" s="926"/>
      <c r="CN216" s="926"/>
      <c r="CO216" s="926"/>
      <c r="CP216" s="926"/>
      <c r="CQ216" s="926"/>
      <c r="CR216" s="926"/>
      <c r="CS216" s="926"/>
      <c r="CT216" s="926"/>
      <c r="CU216" s="926"/>
      <c r="CV216" s="926"/>
      <c r="CW216" s="926"/>
      <c r="CX216" s="926"/>
      <c r="CY216" s="926"/>
      <c r="CZ216" s="926"/>
      <c r="DA216" s="926"/>
      <c r="DB216" s="926"/>
      <c r="DC216" s="926"/>
      <c r="DD216" s="926"/>
      <c r="DE216" s="926"/>
      <c r="DF216" s="926"/>
      <c r="DG216" s="926"/>
      <c r="DH216" s="926"/>
      <c r="DI216" s="926"/>
      <c r="DJ216" s="926"/>
      <c r="DK216" s="926"/>
      <c r="DL216" s="926"/>
      <c r="DM216" s="926"/>
      <c r="DN216" s="926"/>
      <c r="DO216" s="926"/>
      <c r="DP216" s="926"/>
      <c r="DQ216" s="926"/>
      <c r="DR216" s="926"/>
      <c r="DS216" s="926"/>
      <c r="DT216" s="926"/>
      <c r="DU216" s="926"/>
      <c r="DV216" s="926"/>
      <c r="DW216" s="926"/>
      <c r="DX216" s="926"/>
      <c r="DY216" s="926"/>
      <c r="DZ216" s="926"/>
      <c r="EA216" s="926"/>
      <c r="EB216" s="926"/>
      <c r="EC216" s="926"/>
      <c r="ED216" s="926"/>
      <c r="EE216" s="926"/>
      <c r="EF216" s="926"/>
      <c r="EG216" s="926"/>
      <c r="EH216" s="926"/>
      <c r="EI216" s="926"/>
      <c r="EJ216" s="926"/>
      <c r="EK216" s="926"/>
      <c r="EL216" s="926"/>
      <c r="EM216" s="926"/>
      <c r="EN216" s="926"/>
      <c r="EO216" s="926"/>
      <c r="EP216" s="926"/>
      <c r="EQ216" s="926"/>
      <c r="ER216" s="926"/>
      <c r="ES216" s="926"/>
      <c r="ET216" s="926"/>
      <c r="EU216" s="926"/>
      <c r="EV216" s="926"/>
      <c r="EW216" s="926"/>
      <c r="EX216" s="926"/>
      <c r="EY216" s="926"/>
      <c r="EZ216" s="926"/>
      <c r="FA216" s="926"/>
      <c r="FB216" s="926"/>
      <c r="FC216" s="926"/>
      <c r="FD216" s="926"/>
      <c r="FE216" s="926"/>
      <c r="FF216" s="926"/>
      <c r="FG216" s="926"/>
      <c r="FH216" s="926"/>
      <c r="FI216" s="926"/>
      <c r="FJ216" s="926"/>
      <c r="FK216" s="926"/>
      <c r="FL216" s="926"/>
      <c r="FM216" s="926"/>
      <c r="FN216" s="926"/>
      <c r="FO216" s="926"/>
      <c r="FP216" s="926"/>
      <c r="FQ216" s="926"/>
      <c r="FR216" s="926"/>
      <c r="FS216" s="926"/>
      <c r="FT216" s="926"/>
      <c r="FU216" s="926"/>
      <c r="FV216" s="926"/>
      <c r="FW216" s="926"/>
      <c r="FX216" s="926"/>
      <c r="FY216" s="926"/>
      <c r="FZ216" s="926"/>
      <c r="GA216" s="926"/>
      <c r="GB216" s="926"/>
      <c r="GC216" s="926"/>
      <c r="GD216" s="926"/>
      <c r="GE216" s="926"/>
      <c r="GF216" s="926"/>
      <c r="GG216" s="926"/>
      <c r="GH216" s="926"/>
      <c r="GI216" s="926"/>
      <c r="GJ216" s="926"/>
      <c r="GK216" s="926"/>
      <c r="GL216" s="926"/>
      <c r="GM216" s="926"/>
      <c r="GN216" s="926"/>
      <c r="GO216" s="926"/>
      <c r="GP216" s="926"/>
      <c r="GQ216" s="926"/>
      <c r="GR216" s="926"/>
      <c r="GS216" s="926"/>
      <c r="GT216" s="926"/>
      <c r="GU216" s="926"/>
      <c r="GV216" s="926"/>
      <c r="GW216" s="926"/>
      <c r="GX216" s="926"/>
      <c r="GY216" s="926"/>
      <c r="GZ216" s="926"/>
      <c r="HA216" s="926"/>
      <c r="HB216" s="926"/>
      <c r="HC216" s="926"/>
      <c r="HD216" s="926"/>
      <c r="HE216" s="926"/>
      <c r="HF216" s="926"/>
      <c r="HG216" s="926"/>
      <c r="HH216" s="926"/>
      <c r="HI216" s="926"/>
      <c r="HJ216" s="926"/>
      <c r="HK216" s="926"/>
      <c r="HL216" s="926"/>
      <c r="HM216" s="926"/>
      <c r="HN216" s="926"/>
      <c r="HO216" s="926"/>
      <c r="HP216" s="926"/>
      <c r="HQ216" s="926"/>
      <c r="HR216" s="926"/>
      <c r="HS216" s="926"/>
      <c r="HT216" s="926"/>
      <c r="HU216" s="926"/>
      <c r="HV216" s="926"/>
      <c r="HW216" s="926"/>
      <c r="HX216" s="926"/>
      <c r="HY216" s="926"/>
      <c r="HZ216" s="926"/>
      <c r="IA216" s="926"/>
      <c r="IB216" s="926"/>
      <c r="IC216" s="926"/>
      <c r="ID216" s="926"/>
      <c r="IE216" s="926"/>
      <c r="IF216" s="926"/>
      <c r="IG216" s="926"/>
      <c r="IH216" s="926"/>
      <c r="II216" s="926"/>
      <c r="IJ216" s="926"/>
      <c r="IK216" s="926"/>
      <c r="IL216" s="926"/>
      <c r="IM216" s="926"/>
      <c r="IN216" s="926"/>
      <c r="IO216" s="926"/>
      <c r="IP216" s="926"/>
      <c r="IQ216" s="926"/>
      <c r="IR216" s="926"/>
      <c r="IS216" s="926"/>
      <c r="IT216" s="926"/>
      <c r="IU216" s="926"/>
      <c r="IV216" s="926"/>
    </row>
    <row r="217" spans="1:256" s="1183" customFormat="1" ht="15" customHeight="1">
      <c r="A217" s="1018"/>
      <c r="B217" s="1018"/>
      <c r="C217" s="1018"/>
      <c r="D217" s="1103"/>
      <c r="E217" s="1103"/>
      <c r="F217" s="1103"/>
      <c r="G217" s="1021"/>
      <c r="H217" s="1021"/>
      <c r="I217" s="926"/>
      <c r="J217" s="1022"/>
      <c r="K217" s="926"/>
      <c r="L217" s="926"/>
      <c r="M217" s="1022"/>
      <c r="N217" s="926"/>
      <c r="O217" s="926"/>
      <c r="P217" s="926"/>
      <c r="Q217" s="926"/>
      <c r="R217" s="926"/>
      <c r="S217" s="926"/>
      <c r="T217" s="926"/>
      <c r="U217" s="926"/>
      <c r="V217" s="926"/>
      <c r="W217" s="926"/>
      <c r="X217" s="926"/>
      <c r="Y217" s="926"/>
      <c r="Z217" s="926"/>
      <c r="AA217" s="926"/>
      <c r="AB217" s="926"/>
      <c r="AC217" s="926"/>
      <c r="AD217" s="926"/>
      <c r="AE217" s="926"/>
      <c r="AF217" s="926"/>
      <c r="AG217" s="926"/>
      <c r="AH217" s="926"/>
      <c r="AI217" s="926"/>
      <c r="AJ217" s="926"/>
      <c r="AK217" s="926"/>
      <c r="AL217" s="926"/>
      <c r="AM217" s="926"/>
      <c r="AN217" s="926"/>
      <c r="AO217" s="926"/>
      <c r="AP217" s="926"/>
      <c r="AQ217" s="926"/>
      <c r="AR217" s="926"/>
      <c r="AS217" s="926"/>
      <c r="AT217" s="926"/>
      <c r="AU217" s="926"/>
      <c r="AV217" s="926"/>
      <c r="AW217" s="926"/>
      <c r="AX217" s="926"/>
      <c r="AY217" s="926"/>
      <c r="AZ217" s="926"/>
      <c r="BA217" s="926"/>
      <c r="BB217" s="926"/>
      <c r="BC217" s="926"/>
      <c r="BD217" s="926"/>
      <c r="BE217" s="926"/>
      <c r="BF217" s="926"/>
      <c r="BG217" s="926"/>
      <c r="BH217" s="926"/>
      <c r="BI217" s="926"/>
      <c r="BJ217" s="926"/>
      <c r="BK217" s="926"/>
      <c r="BL217" s="926"/>
      <c r="BM217" s="926"/>
      <c r="BN217" s="926"/>
      <c r="BO217" s="926"/>
      <c r="BP217" s="926"/>
      <c r="BQ217" s="926"/>
      <c r="BR217" s="926"/>
      <c r="BS217" s="926"/>
      <c r="BT217" s="926"/>
      <c r="BU217" s="926"/>
      <c r="BV217" s="926"/>
      <c r="BW217" s="926"/>
      <c r="BX217" s="926"/>
      <c r="BY217" s="926"/>
      <c r="BZ217" s="926"/>
      <c r="CA217" s="926"/>
      <c r="CB217" s="926"/>
      <c r="CC217" s="926"/>
      <c r="CD217" s="926"/>
      <c r="CE217" s="926"/>
      <c r="CF217" s="926"/>
      <c r="CG217" s="926"/>
      <c r="CH217" s="926"/>
      <c r="CI217" s="926"/>
      <c r="CJ217" s="926"/>
      <c r="CK217" s="926"/>
      <c r="CL217" s="926"/>
      <c r="CM217" s="926"/>
      <c r="CN217" s="926"/>
      <c r="CO217" s="926"/>
      <c r="CP217" s="926"/>
      <c r="CQ217" s="926"/>
      <c r="CR217" s="926"/>
      <c r="CS217" s="926"/>
      <c r="CT217" s="926"/>
      <c r="CU217" s="926"/>
      <c r="CV217" s="926"/>
      <c r="CW217" s="926"/>
      <c r="CX217" s="926"/>
      <c r="CY217" s="926"/>
      <c r="CZ217" s="926"/>
      <c r="DA217" s="926"/>
      <c r="DB217" s="926"/>
      <c r="DC217" s="926"/>
      <c r="DD217" s="926"/>
      <c r="DE217" s="926"/>
      <c r="DF217" s="926"/>
      <c r="DG217" s="926"/>
      <c r="DH217" s="926"/>
      <c r="DI217" s="926"/>
      <c r="DJ217" s="926"/>
      <c r="DK217" s="926"/>
      <c r="DL217" s="926"/>
      <c r="DM217" s="926"/>
      <c r="DN217" s="926"/>
      <c r="DO217" s="926"/>
      <c r="DP217" s="926"/>
      <c r="DQ217" s="926"/>
      <c r="DR217" s="926"/>
      <c r="DS217" s="926"/>
      <c r="DT217" s="926"/>
      <c r="DU217" s="926"/>
      <c r="DV217" s="926"/>
      <c r="DW217" s="926"/>
      <c r="DX217" s="926"/>
      <c r="DY217" s="926"/>
      <c r="DZ217" s="926"/>
      <c r="EA217" s="926"/>
      <c r="EB217" s="926"/>
      <c r="EC217" s="926"/>
      <c r="ED217" s="926"/>
      <c r="EE217" s="926"/>
      <c r="EF217" s="926"/>
      <c r="EG217" s="926"/>
      <c r="EH217" s="926"/>
      <c r="EI217" s="926"/>
      <c r="EJ217" s="926"/>
      <c r="EK217" s="926"/>
      <c r="EL217" s="926"/>
      <c r="EM217" s="926"/>
      <c r="EN217" s="926"/>
      <c r="EO217" s="926"/>
      <c r="EP217" s="926"/>
      <c r="EQ217" s="926"/>
      <c r="ER217" s="926"/>
      <c r="ES217" s="926"/>
      <c r="ET217" s="926"/>
      <c r="EU217" s="926"/>
      <c r="EV217" s="926"/>
      <c r="EW217" s="926"/>
      <c r="EX217" s="926"/>
      <c r="EY217" s="926"/>
      <c r="EZ217" s="926"/>
      <c r="FA217" s="926"/>
      <c r="FB217" s="926"/>
      <c r="FC217" s="926"/>
      <c r="FD217" s="926"/>
      <c r="FE217" s="926"/>
      <c r="FF217" s="926"/>
      <c r="FG217" s="926"/>
      <c r="FH217" s="926"/>
      <c r="FI217" s="926"/>
      <c r="FJ217" s="926"/>
      <c r="FK217" s="926"/>
      <c r="FL217" s="926"/>
      <c r="FM217" s="926"/>
      <c r="FN217" s="926"/>
      <c r="FO217" s="926"/>
      <c r="FP217" s="926"/>
      <c r="FQ217" s="926"/>
      <c r="FR217" s="926"/>
      <c r="FS217" s="926"/>
      <c r="FT217" s="926"/>
      <c r="FU217" s="926"/>
      <c r="FV217" s="926"/>
      <c r="FW217" s="926"/>
      <c r="FX217" s="926"/>
      <c r="FY217" s="926"/>
      <c r="FZ217" s="926"/>
      <c r="GA217" s="926"/>
      <c r="GB217" s="926"/>
      <c r="GC217" s="926"/>
      <c r="GD217" s="926"/>
      <c r="GE217" s="926"/>
      <c r="GF217" s="926"/>
      <c r="GG217" s="926"/>
      <c r="GH217" s="926"/>
      <c r="GI217" s="926"/>
      <c r="GJ217" s="926"/>
      <c r="GK217" s="926"/>
      <c r="GL217" s="926"/>
      <c r="GM217" s="926"/>
      <c r="GN217" s="926"/>
      <c r="GO217" s="926"/>
      <c r="GP217" s="926"/>
      <c r="GQ217" s="926"/>
      <c r="GR217" s="926"/>
      <c r="GS217" s="926"/>
      <c r="GT217" s="926"/>
      <c r="GU217" s="926"/>
      <c r="GV217" s="926"/>
      <c r="GW217" s="926"/>
      <c r="GX217" s="926"/>
      <c r="GY217" s="926"/>
      <c r="GZ217" s="926"/>
      <c r="HA217" s="926"/>
      <c r="HB217" s="926"/>
      <c r="HC217" s="926"/>
      <c r="HD217" s="926"/>
      <c r="HE217" s="926"/>
      <c r="HF217" s="926"/>
      <c r="HG217" s="926"/>
      <c r="HH217" s="926"/>
      <c r="HI217" s="926"/>
      <c r="HJ217" s="926"/>
      <c r="HK217" s="926"/>
      <c r="HL217" s="926"/>
      <c r="HM217" s="926"/>
      <c r="HN217" s="926"/>
      <c r="HO217" s="926"/>
      <c r="HP217" s="926"/>
      <c r="HQ217" s="926"/>
      <c r="HR217" s="926"/>
      <c r="HS217" s="926"/>
      <c r="HT217" s="926"/>
      <c r="HU217" s="926"/>
      <c r="HV217" s="926"/>
      <c r="HW217" s="926"/>
      <c r="HX217" s="926"/>
      <c r="HY217" s="926"/>
      <c r="HZ217" s="926"/>
      <c r="IA217" s="926"/>
      <c r="IB217" s="926"/>
      <c r="IC217" s="926"/>
      <c r="ID217" s="926"/>
      <c r="IE217" s="926"/>
      <c r="IF217" s="926"/>
      <c r="IG217" s="926"/>
      <c r="IH217" s="926"/>
      <c r="II217" s="926"/>
      <c r="IJ217" s="926"/>
      <c r="IK217" s="926"/>
      <c r="IL217" s="926"/>
      <c r="IM217" s="926"/>
      <c r="IN217" s="926"/>
      <c r="IO217" s="926"/>
      <c r="IP217" s="926"/>
      <c r="IQ217" s="926"/>
      <c r="IR217" s="926"/>
      <c r="IS217" s="926"/>
      <c r="IT217" s="926"/>
      <c r="IU217" s="926"/>
      <c r="IV217" s="926"/>
    </row>
    <row r="218" spans="1:256" s="1183" customFormat="1" ht="15" customHeight="1">
      <c r="A218" s="1018"/>
      <c r="B218" s="1018"/>
      <c r="C218" s="1018"/>
      <c r="D218" s="1103"/>
      <c r="E218" s="1103"/>
      <c r="F218" s="1103"/>
      <c r="G218" s="1021"/>
      <c r="H218" s="1021"/>
      <c r="I218" s="926"/>
      <c r="J218" s="1022"/>
      <c r="K218" s="926"/>
      <c r="L218" s="926"/>
      <c r="M218" s="1022"/>
      <c r="N218" s="926"/>
      <c r="O218" s="926"/>
      <c r="P218" s="926"/>
      <c r="Q218" s="926"/>
      <c r="R218" s="926"/>
      <c r="S218" s="926"/>
      <c r="T218" s="926"/>
      <c r="U218" s="926"/>
      <c r="V218" s="926"/>
      <c r="W218" s="926"/>
      <c r="X218" s="926"/>
      <c r="Y218" s="926"/>
      <c r="Z218" s="926"/>
      <c r="AA218" s="926"/>
      <c r="AB218" s="926"/>
      <c r="AC218" s="926"/>
      <c r="AD218" s="926"/>
      <c r="AE218" s="926"/>
      <c r="AF218" s="926"/>
      <c r="AG218" s="926"/>
      <c r="AH218" s="926"/>
      <c r="AI218" s="926"/>
      <c r="AJ218" s="926"/>
      <c r="AK218" s="926"/>
      <c r="AL218" s="926"/>
      <c r="AM218" s="926"/>
      <c r="AN218" s="926"/>
      <c r="AO218" s="926"/>
      <c r="AP218" s="926"/>
      <c r="AQ218" s="926"/>
      <c r="AR218" s="926"/>
      <c r="AS218" s="926"/>
      <c r="AT218" s="926"/>
      <c r="AU218" s="926"/>
      <c r="AV218" s="926"/>
      <c r="AW218" s="926"/>
      <c r="AX218" s="926"/>
      <c r="AY218" s="926"/>
      <c r="AZ218" s="926"/>
      <c r="BA218" s="926"/>
      <c r="BB218" s="926"/>
      <c r="BC218" s="926"/>
      <c r="BD218" s="926"/>
      <c r="BE218" s="926"/>
      <c r="BF218" s="926"/>
      <c r="BG218" s="926"/>
      <c r="BH218" s="926"/>
      <c r="BI218" s="926"/>
      <c r="BJ218" s="926"/>
      <c r="BK218" s="926"/>
      <c r="BL218" s="926"/>
      <c r="BM218" s="926"/>
      <c r="BN218" s="926"/>
      <c r="BO218" s="926"/>
      <c r="BP218" s="926"/>
      <c r="BQ218" s="926"/>
      <c r="BR218" s="926"/>
      <c r="BS218" s="926"/>
      <c r="BT218" s="926"/>
      <c r="BU218" s="926"/>
      <c r="BV218" s="926"/>
      <c r="BW218" s="926"/>
      <c r="BX218" s="926"/>
      <c r="BY218" s="926"/>
      <c r="BZ218" s="926"/>
      <c r="CA218" s="926"/>
      <c r="CB218" s="926"/>
      <c r="CC218" s="926"/>
      <c r="CD218" s="926"/>
      <c r="CE218" s="926"/>
      <c r="CF218" s="926"/>
      <c r="CG218" s="926"/>
      <c r="CH218" s="926"/>
      <c r="CI218" s="926"/>
      <c r="CJ218" s="926"/>
      <c r="CK218" s="926"/>
      <c r="CL218" s="926"/>
      <c r="CM218" s="926"/>
      <c r="CN218" s="926"/>
      <c r="CO218" s="926"/>
      <c r="CP218" s="926"/>
      <c r="CQ218" s="926"/>
      <c r="CR218" s="926"/>
      <c r="CS218" s="926"/>
      <c r="CT218" s="926"/>
      <c r="CU218" s="926"/>
      <c r="CV218" s="926"/>
      <c r="CW218" s="926"/>
      <c r="CX218" s="926"/>
      <c r="CY218" s="926"/>
      <c r="CZ218" s="926"/>
      <c r="DA218" s="926"/>
      <c r="DB218" s="926"/>
      <c r="DC218" s="926"/>
      <c r="DD218" s="926"/>
      <c r="DE218" s="926"/>
      <c r="DF218" s="926"/>
      <c r="DG218" s="926"/>
      <c r="DH218" s="926"/>
      <c r="DI218" s="926"/>
      <c r="DJ218" s="926"/>
      <c r="DK218" s="926"/>
      <c r="DL218" s="926"/>
      <c r="DM218" s="926"/>
      <c r="DN218" s="926"/>
      <c r="DO218" s="926"/>
      <c r="DP218" s="926"/>
      <c r="DQ218" s="926"/>
      <c r="DR218" s="926"/>
      <c r="DS218" s="926"/>
      <c r="DT218" s="926"/>
      <c r="DU218" s="926"/>
      <c r="DV218" s="926"/>
      <c r="DW218" s="926"/>
      <c r="DX218" s="926"/>
      <c r="DY218" s="926"/>
      <c r="DZ218" s="926"/>
      <c r="EA218" s="926"/>
      <c r="EB218" s="926"/>
      <c r="EC218" s="926"/>
      <c r="ED218" s="926"/>
      <c r="EE218" s="926"/>
      <c r="EF218" s="926"/>
      <c r="EG218" s="926"/>
      <c r="EH218" s="926"/>
      <c r="EI218" s="926"/>
      <c r="EJ218" s="926"/>
      <c r="EK218" s="926"/>
      <c r="EL218" s="926"/>
      <c r="EM218" s="926"/>
      <c r="EN218" s="926"/>
      <c r="EO218" s="926"/>
      <c r="EP218" s="926"/>
      <c r="EQ218" s="926"/>
      <c r="ER218" s="926"/>
      <c r="ES218" s="926"/>
      <c r="ET218" s="926"/>
      <c r="EU218" s="926"/>
      <c r="EV218" s="926"/>
      <c r="EW218" s="926"/>
      <c r="EX218" s="926"/>
      <c r="EY218" s="926"/>
      <c r="EZ218" s="926"/>
      <c r="FA218" s="926"/>
      <c r="FB218" s="926"/>
      <c r="FC218" s="926"/>
      <c r="FD218" s="926"/>
      <c r="FE218" s="926"/>
      <c r="FF218" s="926"/>
      <c r="FG218" s="926"/>
      <c r="FH218" s="926"/>
      <c r="FI218" s="926"/>
      <c r="FJ218" s="926"/>
      <c r="FK218" s="926"/>
      <c r="FL218" s="926"/>
      <c r="FM218" s="926"/>
      <c r="FN218" s="926"/>
      <c r="FO218" s="926"/>
      <c r="FP218" s="926"/>
      <c r="FQ218" s="926"/>
      <c r="FR218" s="926"/>
      <c r="FS218" s="926"/>
      <c r="FT218" s="926"/>
      <c r="FU218" s="926"/>
      <c r="FV218" s="926"/>
      <c r="FW218" s="926"/>
      <c r="FX218" s="926"/>
      <c r="FY218" s="926"/>
      <c r="FZ218" s="926"/>
      <c r="GA218" s="926"/>
      <c r="GB218" s="926"/>
      <c r="GC218" s="926"/>
      <c r="GD218" s="926"/>
      <c r="GE218" s="926"/>
      <c r="GF218" s="926"/>
      <c r="GG218" s="926"/>
      <c r="GH218" s="926"/>
      <c r="GI218" s="926"/>
      <c r="GJ218" s="926"/>
      <c r="GK218" s="926"/>
      <c r="GL218" s="926"/>
      <c r="GM218" s="926"/>
      <c r="GN218" s="926"/>
      <c r="GO218" s="926"/>
      <c r="GP218" s="926"/>
      <c r="GQ218" s="926"/>
      <c r="GR218" s="926"/>
      <c r="GS218" s="926"/>
      <c r="GT218" s="926"/>
      <c r="GU218" s="926"/>
      <c r="GV218" s="926"/>
      <c r="GW218" s="926"/>
      <c r="GX218" s="926"/>
      <c r="GY218" s="926"/>
      <c r="GZ218" s="926"/>
      <c r="HA218" s="926"/>
      <c r="HB218" s="926"/>
      <c r="HC218" s="926"/>
      <c r="HD218" s="926"/>
      <c r="HE218" s="926"/>
      <c r="HF218" s="926"/>
      <c r="HG218" s="926"/>
      <c r="HH218" s="926"/>
      <c r="HI218" s="926"/>
      <c r="HJ218" s="926"/>
      <c r="HK218" s="926"/>
      <c r="HL218" s="926"/>
      <c r="HM218" s="926"/>
      <c r="HN218" s="926"/>
      <c r="HO218" s="926"/>
      <c r="HP218" s="926"/>
      <c r="HQ218" s="926"/>
      <c r="HR218" s="926"/>
      <c r="HS218" s="926"/>
      <c r="HT218" s="926"/>
      <c r="HU218" s="926"/>
      <c r="HV218" s="926"/>
      <c r="HW218" s="926"/>
      <c r="HX218" s="926"/>
      <c r="HY218" s="926"/>
      <c r="HZ218" s="926"/>
      <c r="IA218" s="926"/>
      <c r="IB218" s="926"/>
      <c r="IC218" s="926"/>
      <c r="ID218" s="926"/>
      <c r="IE218" s="926"/>
      <c r="IF218" s="926"/>
      <c r="IG218" s="926"/>
      <c r="IH218" s="926"/>
      <c r="II218" s="926"/>
      <c r="IJ218" s="926"/>
      <c r="IK218" s="926"/>
      <c r="IL218" s="926"/>
      <c r="IM218" s="926"/>
      <c r="IN218" s="926"/>
      <c r="IO218" s="926"/>
      <c r="IP218" s="926"/>
      <c r="IQ218" s="926"/>
      <c r="IR218" s="926"/>
      <c r="IS218" s="926"/>
      <c r="IT218" s="926"/>
      <c r="IU218" s="926"/>
      <c r="IV218" s="926"/>
    </row>
    <row r="219" spans="1:256" s="1183" customFormat="1" ht="15" customHeight="1">
      <c r="A219" s="1018"/>
      <c r="B219" s="1018"/>
      <c r="C219" s="1018"/>
      <c r="D219" s="1103"/>
      <c r="E219" s="1103"/>
      <c r="F219" s="1103"/>
      <c r="G219" s="1021"/>
      <c r="H219" s="1021"/>
      <c r="I219" s="926"/>
      <c r="J219" s="1022"/>
      <c r="K219" s="926"/>
      <c r="L219" s="926"/>
      <c r="M219" s="1022"/>
      <c r="N219" s="926"/>
      <c r="O219" s="926"/>
      <c r="P219" s="926"/>
      <c r="Q219" s="926"/>
      <c r="R219" s="926"/>
      <c r="S219" s="926"/>
      <c r="T219" s="926"/>
      <c r="U219" s="926"/>
      <c r="V219" s="926"/>
      <c r="W219" s="926"/>
      <c r="X219" s="926"/>
      <c r="Y219" s="926"/>
      <c r="Z219" s="926"/>
      <c r="AA219" s="926"/>
      <c r="AB219" s="926"/>
      <c r="AC219" s="926"/>
      <c r="AD219" s="926"/>
      <c r="AE219" s="926"/>
      <c r="AF219" s="926"/>
      <c r="AG219" s="926"/>
      <c r="AH219" s="926"/>
      <c r="AI219" s="926"/>
      <c r="AJ219" s="926"/>
      <c r="AK219" s="926"/>
      <c r="AL219" s="926"/>
      <c r="AM219" s="926"/>
      <c r="AN219" s="926"/>
      <c r="AO219" s="926"/>
      <c r="AP219" s="926"/>
      <c r="AQ219" s="926"/>
      <c r="AR219" s="926"/>
      <c r="AS219" s="926"/>
      <c r="AT219" s="926"/>
      <c r="AU219" s="926"/>
      <c r="AV219" s="926"/>
      <c r="AW219" s="926"/>
      <c r="AX219" s="926"/>
      <c r="AY219" s="926"/>
      <c r="AZ219" s="926"/>
      <c r="BA219" s="926"/>
      <c r="BB219" s="926"/>
      <c r="BC219" s="926"/>
      <c r="BD219" s="926"/>
      <c r="BE219" s="926"/>
      <c r="BF219" s="926"/>
      <c r="BG219" s="926"/>
      <c r="BH219" s="926"/>
      <c r="BI219" s="926"/>
      <c r="BJ219" s="926"/>
      <c r="BK219" s="926"/>
      <c r="BL219" s="926"/>
      <c r="BM219" s="926"/>
      <c r="BN219" s="926"/>
      <c r="BO219" s="926"/>
      <c r="BP219" s="926"/>
      <c r="BQ219" s="926"/>
      <c r="BR219" s="926"/>
      <c r="BS219" s="926"/>
      <c r="BT219" s="926"/>
      <c r="BU219" s="926"/>
      <c r="BV219" s="926"/>
      <c r="BW219" s="926"/>
      <c r="BX219" s="926"/>
      <c r="BY219" s="926"/>
      <c r="BZ219" s="926"/>
      <c r="CA219" s="926"/>
      <c r="CB219" s="926"/>
      <c r="CC219" s="926"/>
      <c r="CD219" s="926"/>
      <c r="CE219" s="926"/>
      <c r="CF219" s="926"/>
      <c r="CG219" s="926"/>
      <c r="CH219" s="926"/>
      <c r="CI219" s="926"/>
      <c r="CJ219" s="926"/>
      <c r="CK219" s="926"/>
      <c r="CL219" s="926"/>
      <c r="CM219" s="926"/>
      <c r="CN219" s="926"/>
      <c r="CO219" s="926"/>
      <c r="CP219" s="926"/>
      <c r="CQ219" s="926"/>
      <c r="CR219" s="926"/>
      <c r="CS219" s="926"/>
      <c r="CT219" s="926"/>
      <c r="CU219" s="926"/>
      <c r="CV219" s="926"/>
      <c r="CW219" s="926"/>
      <c r="CX219" s="926"/>
      <c r="CY219" s="926"/>
      <c r="CZ219" s="926"/>
      <c r="DA219" s="926"/>
      <c r="DB219" s="926"/>
      <c r="DC219" s="926"/>
      <c r="DD219" s="926"/>
      <c r="DE219" s="926"/>
      <c r="DF219" s="926"/>
      <c r="DG219" s="926"/>
      <c r="DH219" s="926"/>
      <c r="DI219" s="926"/>
      <c r="DJ219" s="926"/>
      <c r="DK219" s="926"/>
      <c r="DL219" s="926"/>
      <c r="DM219" s="926"/>
      <c r="DN219" s="926"/>
      <c r="DO219" s="926"/>
      <c r="DP219" s="926"/>
      <c r="DQ219" s="926"/>
      <c r="DR219" s="926"/>
      <c r="DS219" s="926"/>
      <c r="DT219" s="926"/>
      <c r="DU219" s="926"/>
      <c r="DV219" s="926"/>
      <c r="DW219" s="926"/>
      <c r="DX219" s="926"/>
      <c r="DY219" s="926"/>
      <c r="DZ219" s="926"/>
      <c r="EA219" s="926"/>
      <c r="EB219" s="926"/>
      <c r="EC219" s="926"/>
      <c r="ED219" s="926"/>
      <c r="EE219" s="926"/>
      <c r="EF219" s="926"/>
      <c r="EG219" s="926"/>
      <c r="EH219" s="926"/>
      <c r="EI219" s="926"/>
      <c r="EJ219" s="926"/>
      <c r="EK219" s="926"/>
      <c r="EL219" s="926"/>
      <c r="EM219" s="926"/>
      <c r="EN219" s="926"/>
      <c r="EO219" s="926"/>
      <c r="EP219" s="926"/>
      <c r="EQ219" s="926"/>
      <c r="ER219" s="926"/>
      <c r="ES219" s="926"/>
      <c r="ET219" s="926"/>
      <c r="EU219" s="926"/>
      <c r="EV219" s="926"/>
      <c r="EW219" s="926"/>
      <c r="EX219" s="926"/>
      <c r="EY219" s="926"/>
      <c r="EZ219" s="926"/>
      <c r="FA219" s="926"/>
      <c r="FB219" s="926"/>
      <c r="FC219" s="926"/>
      <c r="FD219" s="926"/>
      <c r="FE219" s="926"/>
      <c r="FF219" s="926"/>
      <c r="FG219" s="926"/>
      <c r="FH219" s="926"/>
      <c r="FI219" s="926"/>
      <c r="FJ219" s="926"/>
      <c r="FK219" s="926"/>
      <c r="FL219" s="926"/>
      <c r="FM219" s="926"/>
      <c r="FN219" s="926"/>
      <c r="FO219" s="926"/>
      <c r="FP219" s="926"/>
      <c r="FQ219" s="926"/>
      <c r="FR219" s="926"/>
      <c r="FS219" s="926"/>
      <c r="FT219" s="926"/>
      <c r="FU219" s="926"/>
      <c r="FV219" s="926"/>
      <c r="FW219" s="926"/>
      <c r="FX219" s="926"/>
      <c r="FY219" s="926"/>
      <c r="FZ219" s="926"/>
      <c r="GA219" s="926"/>
      <c r="GB219" s="926"/>
      <c r="GC219" s="926"/>
      <c r="GD219" s="926"/>
      <c r="GE219" s="926"/>
      <c r="GF219" s="926"/>
      <c r="GG219" s="926"/>
      <c r="GH219" s="926"/>
      <c r="GI219" s="926"/>
      <c r="GJ219" s="926"/>
      <c r="GK219" s="926"/>
      <c r="GL219" s="926"/>
      <c r="GM219" s="926"/>
      <c r="GN219" s="926"/>
      <c r="GO219" s="926"/>
      <c r="GP219" s="926"/>
      <c r="GQ219" s="926"/>
      <c r="GR219" s="926"/>
      <c r="GS219" s="926"/>
      <c r="GT219" s="926"/>
      <c r="GU219" s="926"/>
      <c r="GV219" s="926"/>
      <c r="GW219" s="926"/>
      <c r="GX219" s="926"/>
      <c r="GY219" s="926"/>
      <c r="GZ219" s="926"/>
      <c r="HA219" s="926"/>
      <c r="HB219" s="926"/>
      <c r="HC219" s="926"/>
      <c r="HD219" s="926"/>
      <c r="HE219" s="926"/>
      <c r="HF219" s="926"/>
      <c r="HG219" s="926"/>
      <c r="HH219" s="926"/>
      <c r="HI219" s="926"/>
      <c r="HJ219" s="926"/>
      <c r="HK219" s="926"/>
      <c r="HL219" s="926"/>
      <c r="HM219" s="926"/>
      <c r="HN219" s="926"/>
      <c r="HO219" s="926"/>
      <c r="HP219" s="926"/>
      <c r="HQ219" s="926"/>
      <c r="HR219" s="926"/>
      <c r="HS219" s="926"/>
      <c r="HT219" s="926"/>
      <c r="HU219" s="926"/>
      <c r="HV219" s="926"/>
      <c r="HW219" s="926"/>
      <c r="HX219" s="926"/>
      <c r="HY219" s="926"/>
      <c r="HZ219" s="926"/>
      <c r="IA219" s="926"/>
      <c r="IB219" s="926"/>
      <c r="IC219" s="926"/>
      <c r="ID219" s="926"/>
      <c r="IE219" s="926"/>
      <c r="IF219" s="926"/>
      <c r="IG219" s="926"/>
      <c r="IH219" s="926"/>
      <c r="II219" s="926"/>
      <c r="IJ219" s="926"/>
      <c r="IK219" s="926"/>
      <c r="IL219" s="926"/>
      <c r="IM219" s="926"/>
      <c r="IN219" s="926"/>
      <c r="IO219" s="926"/>
      <c r="IP219" s="926"/>
      <c r="IQ219" s="926"/>
      <c r="IR219" s="926"/>
      <c r="IS219" s="926"/>
      <c r="IT219" s="926"/>
      <c r="IU219" s="926"/>
      <c r="IV219" s="926"/>
    </row>
    <row r="220" spans="1:256" ht="15" customHeight="1"/>
    <row r="221" spans="1:256" ht="15" customHeight="1"/>
    <row r="222" spans="1:256" ht="15" customHeight="1"/>
    <row r="223" spans="1:256" ht="15" customHeight="1"/>
    <row r="224" spans="1:256" ht="15" customHeight="1"/>
    <row r="225" spans="1:13" ht="15" customHeight="1"/>
    <row r="226" spans="1:13" ht="15" customHeight="1"/>
    <row r="227" spans="1:13" ht="15" customHeight="1"/>
    <row r="228" spans="1:13" ht="15" customHeight="1"/>
    <row r="229" spans="1:13" ht="15" customHeight="1"/>
    <row r="230" spans="1:13" ht="15" customHeight="1">
      <c r="A230" s="926"/>
      <c r="B230" s="926"/>
      <c r="C230" s="926"/>
      <c r="D230" s="926"/>
      <c r="E230" s="926"/>
      <c r="F230" s="926"/>
      <c r="G230" s="926"/>
      <c r="H230" s="926"/>
      <c r="J230" s="926"/>
      <c r="M230" s="926"/>
    </row>
    <row r="231" spans="1:13" ht="15" customHeight="1">
      <c r="A231" s="926"/>
      <c r="B231" s="926"/>
      <c r="C231" s="926"/>
      <c r="D231" s="926"/>
      <c r="E231" s="926"/>
      <c r="F231" s="926"/>
      <c r="G231" s="926"/>
      <c r="H231" s="926"/>
      <c r="J231" s="926"/>
      <c r="M231" s="926"/>
    </row>
    <row r="232" spans="1:13" ht="15" customHeight="1">
      <c r="A232" s="926"/>
      <c r="B232" s="926"/>
      <c r="C232" s="926"/>
      <c r="D232" s="926"/>
      <c r="E232" s="926"/>
      <c r="F232" s="926"/>
      <c r="G232" s="926"/>
      <c r="H232" s="926"/>
      <c r="J232" s="926"/>
      <c r="M232" s="926"/>
    </row>
    <row r="233" spans="1:13" ht="15" customHeight="1">
      <c r="A233" s="926"/>
      <c r="B233" s="926"/>
      <c r="C233" s="926"/>
      <c r="D233" s="926"/>
      <c r="E233" s="926"/>
      <c r="F233" s="926"/>
      <c r="G233" s="926"/>
      <c r="H233" s="926"/>
      <c r="J233" s="926"/>
      <c r="M233" s="926"/>
    </row>
    <row r="234" spans="1:13" ht="15" customHeight="1">
      <c r="A234" s="926"/>
      <c r="B234" s="926"/>
      <c r="C234" s="926"/>
      <c r="D234" s="926"/>
      <c r="E234" s="926"/>
      <c r="F234" s="926"/>
      <c r="G234" s="926"/>
      <c r="H234" s="926"/>
      <c r="J234" s="926"/>
      <c r="M234" s="926"/>
    </row>
    <row r="235" spans="1:13" ht="15" customHeight="1">
      <c r="A235" s="926"/>
      <c r="B235" s="926"/>
      <c r="C235" s="926"/>
      <c r="D235" s="926"/>
      <c r="E235" s="926"/>
      <c r="F235" s="926"/>
      <c r="G235" s="926"/>
      <c r="H235" s="926"/>
      <c r="J235" s="926"/>
      <c r="M235" s="926"/>
    </row>
    <row r="236" spans="1:13" ht="15" customHeight="1">
      <c r="A236" s="926"/>
      <c r="B236" s="926"/>
      <c r="C236" s="926"/>
      <c r="D236" s="926"/>
      <c r="E236" s="926"/>
      <c r="F236" s="926"/>
      <c r="G236" s="926"/>
      <c r="H236" s="926"/>
      <c r="J236" s="926"/>
      <c r="M236" s="926"/>
    </row>
    <row r="237" spans="1:13" ht="15" customHeight="1">
      <c r="A237" s="926"/>
      <c r="B237" s="926"/>
      <c r="C237" s="926"/>
      <c r="D237" s="926"/>
      <c r="E237" s="926"/>
      <c r="F237" s="926"/>
      <c r="G237" s="926"/>
      <c r="H237" s="926"/>
      <c r="J237" s="926"/>
      <c r="M237" s="926"/>
    </row>
    <row r="238" spans="1:13" ht="15" customHeight="1">
      <c r="A238" s="926"/>
      <c r="B238" s="926"/>
      <c r="C238" s="926"/>
      <c r="D238" s="926"/>
      <c r="E238" s="926"/>
      <c r="F238" s="926"/>
      <c r="G238" s="926"/>
      <c r="H238" s="926"/>
      <c r="J238" s="926"/>
      <c r="M238" s="926"/>
    </row>
    <row r="239" spans="1:13" ht="15" customHeight="1">
      <c r="A239" s="926"/>
      <c r="B239" s="926"/>
      <c r="C239" s="926"/>
      <c r="D239" s="926"/>
      <c r="E239" s="926"/>
      <c r="F239" s="926"/>
      <c r="G239" s="926"/>
      <c r="H239" s="926"/>
      <c r="J239" s="926"/>
      <c r="M239" s="926"/>
    </row>
  </sheetData>
  <sheetProtection password="D860" sheet="1" objects="1" scenarios="1"/>
  <mergeCells count="6">
    <mergeCell ref="A6:B6"/>
    <mergeCell ref="A1:D1"/>
    <mergeCell ref="A2:C2"/>
    <mergeCell ref="B3:F3"/>
    <mergeCell ref="A4:C4"/>
    <mergeCell ref="B5:F5"/>
  </mergeCells>
  <printOptions gridLines="1" gridLinesSet="0"/>
  <pageMargins left="0.78740157480314965" right="0.39370078740157483" top="1.1811023622047245" bottom="0.98425196850393704" header="0.39370078740157483" footer="0.51181102362204722"/>
  <pageSetup paperSize="9" scale="89" orientation="portrait" r:id="rId1"/>
  <headerFooter alignWithMargins="0">
    <oddHeader>&amp;L&amp;8&amp;G&amp;C&amp;8
MM-BIRO d.o.o. Ulica tolminskih puntarjev 4, 5000 Nova Gorica,  
tel: 05 333-49-40, fax: 05 333-49-39,  
e.mail: mm.biro@siol.net, http://www.mm-biro.si</oddHeader>
    <oddFooter>&amp;L&amp;8Mapa: 4&amp;C&amp;8POPIS ELEKTROINSTALACIJSKEGA MATERIALA IN DEL&amp;R&amp;8Stran: &amp;P/&amp;N</oddFooter>
  </headerFooter>
  <drawing r:id="rId2"/>
  <legacyDrawingHF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syncHorizontal="1" syncVertical="1" syncRef="A19">
    <tabColor rgb="FFFFFF99"/>
  </sheetPr>
  <dimension ref="A1:IV202"/>
  <sheetViews>
    <sheetView view="pageBreakPreview" topLeftCell="A19" zoomScaleNormal="100" zoomScaleSheetLayoutView="100" workbookViewId="0">
      <selection activeCell="D47" sqref="D47"/>
    </sheetView>
  </sheetViews>
  <sheetFormatPr defaultColWidth="9" defaultRowHeight="13.2"/>
  <cols>
    <col min="1" max="1" width="3.5" style="1017" customWidth="1"/>
    <col min="2" max="2" width="58.69921875" style="1018" customWidth="1"/>
    <col min="3" max="3" width="5.8984375" style="1019" bestFit="1" customWidth="1"/>
    <col min="4" max="4" width="7.69921875" style="1020" bestFit="1" customWidth="1"/>
    <col min="5" max="5" width="10.09765625" style="1020" bestFit="1" customWidth="1"/>
    <col min="6" max="6" width="8.19921875" style="1020" customWidth="1"/>
    <col min="7" max="7" width="9.69921875" style="1021" bestFit="1" customWidth="1"/>
    <col min="8" max="8" width="11" style="926" customWidth="1"/>
    <col min="9" max="9" width="9" style="926"/>
    <col min="10" max="10" width="10.3984375" style="1022" customWidth="1"/>
    <col min="11" max="16384" width="9" style="926"/>
  </cols>
  <sheetData>
    <row r="1" spans="1:12" ht="15">
      <c r="A1" s="2472" t="s">
        <v>272</v>
      </c>
      <c r="B1" s="2473"/>
      <c r="C1" s="921"/>
      <c r="D1" s="922"/>
      <c r="E1" s="922"/>
      <c r="F1" s="922"/>
      <c r="G1" s="923"/>
      <c r="H1" s="924"/>
      <c r="I1" s="924"/>
      <c r="J1" s="925"/>
    </row>
    <row r="2" spans="1:12">
      <c r="A2" s="2474"/>
      <c r="B2" s="2475"/>
      <c r="C2" s="2475"/>
      <c r="D2" s="927"/>
      <c r="E2" s="928"/>
      <c r="F2" s="928"/>
      <c r="G2" s="923"/>
      <c r="H2" s="924"/>
      <c r="I2" s="924"/>
      <c r="J2" s="925"/>
    </row>
    <row r="3" spans="1:12" ht="195.75" customHeight="1">
      <c r="A3" s="929" t="s">
        <v>1137</v>
      </c>
      <c r="B3" s="2477" t="s">
        <v>1139</v>
      </c>
      <c r="C3" s="2478"/>
      <c r="D3" s="2478"/>
      <c r="E3" s="2478"/>
      <c r="F3" s="2478"/>
      <c r="G3" s="923"/>
      <c r="H3" s="924"/>
      <c r="I3" s="924"/>
      <c r="J3" s="925"/>
    </row>
    <row r="4" spans="1:12" s="936" customFormat="1" ht="12.75" customHeight="1">
      <c r="A4" s="2474" t="s">
        <v>1138</v>
      </c>
      <c r="B4" s="2474"/>
      <c r="C4" s="2474"/>
      <c r="D4" s="931"/>
      <c r="E4" s="931"/>
      <c r="F4" s="932"/>
      <c r="G4" s="933"/>
      <c r="H4" s="934"/>
      <c r="I4" s="934"/>
      <c r="J4" s="935"/>
    </row>
    <row r="5" spans="1:12" ht="51" customHeight="1">
      <c r="A5" s="929" t="s">
        <v>1137</v>
      </c>
      <c r="B5" s="2477" t="s">
        <v>1136</v>
      </c>
      <c r="C5" s="2477"/>
      <c r="D5" s="2477"/>
      <c r="E5" s="2477"/>
      <c r="F5" s="937"/>
      <c r="G5" s="923"/>
      <c r="H5" s="924"/>
      <c r="I5" s="924"/>
      <c r="J5" s="925"/>
    </row>
    <row r="6" spans="1:12">
      <c r="A6" s="2474" t="s">
        <v>1135</v>
      </c>
      <c r="B6" s="2476"/>
      <c r="C6" s="938"/>
      <c r="D6" s="927"/>
      <c r="E6" s="938"/>
      <c r="F6" s="938"/>
      <c r="G6" s="923"/>
      <c r="H6" s="924"/>
      <c r="I6" s="924"/>
      <c r="J6" s="925"/>
    </row>
    <row r="7" spans="1:12" ht="13.8" thickBot="1">
      <c r="A7" s="1035"/>
      <c r="B7" s="1036"/>
      <c r="C7" s="938"/>
      <c r="D7" s="927"/>
      <c r="E7" s="938"/>
      <c r="F7" s="938"/>
      <c r="G7" s="923"/>
      <c r="H7" s="924"/>
      <c r="I7" s="924"/>
      <c r="J7" s="925"/>
    </row>
    <row r="8" spans="1:12" s="1214" customFormat="1">
      <c r="A8" s="1207" t="s">
        <v>1134</v>
      </c>
      <c r="B8" s="1207" t="s">
        <v>1133</v>
      </c>
      <c r="C8" s="1208" t="s">
        <v>1132</v>
      </c>
      <c r="D8" s="1208" t="s">
        <v>1131</v>
      </c>
      <c r="E8" s="1209" t="s">
        <v>1130</v>
      </c>
      <c r="F8" s="1210" t="s">
        <v>1129</v>
      </c>
      <c r="G8" s="1211"/>
      <c r="H8" s="1212"/>
      <c r="I8" s="1213"/>
    </row>
    <row r="9" spans="1:12" s="956" customFormat="1">
      <c r="A9" s="950"/>
      <c r="B9" s="950"/>
      <c r="C9" s="951"/>
      <c r="D9" s="1215"/>
      <c r="E9" s="1043"/>
      <c r="F9" s="1043"/>
      <c r="G9" s="1060"/>
    </row>
    <row r="10" spans="1:12" s="1216" customFormat="1" ht="66">
      <c r="A10" s="957">
        <v>1</v>
      </c>
      <c r="B10" s="1166" t="s">
        <v>1591</v>
      </c>
      <c r="C10" s="1005" t="s">
        <v>10</v>
      </c>
      <c r="D10" s="1118">
        <v>2</v>
      </c>
      <c r="E10" s="919"/>
      <c r="F10" s="961">
        <f>D10*E10</f>
        <v>0</v>
      </c>
      <c r="I10" s="1217"/>
      <c r="L10" s="1217"/>
    </row>
    <row r="11" spans="1:12" s="1219" customFormat="1" ht="15.6">
      <c r="A11" s="1218"/>
      <c r="C11" s="1005"/>
      <c r="D11" s="1118"/>
      <c r="E11" s="1232"/>
      <c r="F11" s="1221"/>
      <c r="H11" s="1222"/>
    </row>
    <row r="12" spans="1:12" s="1219" customFormat="1" ht="52.8">
      <c r="A12" s="957">
        <f>A10+1</f>
        <v>2</v>
      </c>
      <c r="B12" s="1166" t="s">
        <v>1590</v>
      </c>
      <c r="C12" s="1005" t="s">
        <v>10</v>
      </c>
      <c r="D12" s="1118">
        <v>1</v>
      </c>
      <c r="E12" s="919"/>
      <c r="F12" s="961">
        <f>D12*E12</f>
        <v>0</v>
      </c>
    </row>
    <row r="13" spans="1:12" s="1219" customFormat="1" ht="15.6">
      <c r="A13" s="1218"/>
      <c r="C13" s="1005"/>
      <c r="D13" s="1118"/>
      <c r="E13" s="1232"/>
      <c r="F13" s="1221"/>
      <c r="H13" s="1222"/>
    </row>
    <row r="14" spans="1:12" s="1219" customFormat="1" ht="52.8">
      <c r="A14" s="957">
        <f>A12+1</f>
        <v>3</v>
      </c>
      <c r="B14" s="1166" t="s">
        <v>1589</v>
      </c>
      <c r="C14" s="1005" t="s">
        <v>10</v>
      </c>
      <c r="D14" s="1118">
        <v>1</v>
      </c>
      <c r="E14" s="919"/>
      <c r="F14" s="961">
        <f>D14*E14</f>
        <v>0</v>
      </c>
    </row>
    <row r="15" spans="1:12" s="1216" customFormat="1">
      <c r="A15" s="959"/>
      <c r="B15" s="1223"/>
      <c r="C15" s="1005"/>
      <c r="D15" s="1118"/>
      <c r="E15" s="1232"/>
      <c r="F15" s="1224"/>
      <c r="G15" s="1225"/>
      <c r="I15" s="1217"/>
      <c r="L15" s="1217"/>
    </row>
    <row r="16" spans="1:12" s="1227" customFormat="1" ht="39.6">
      <c r="A16" s="347">
        <f>A14+1</f>
        <v>4</v>
      </c>
      <c r="B16" s="1166" t="s">
        <v>1588</v>
      </c>
      <c r="C16" s="347" t="s">
        <v>10</v>
      </c>
      <c r="D16" s="1226">
        <v>3</v>
      </c>
      <c r="E16" s="919"/>
      <c r="F16" s="961">
        <f>D16*E16</f>
        <v>0</v>
      </c>
    </row>
    <row r="17" spans="1:256" s="962" customFormat="1" ht="14.25" customHeight="1">
      <c r="A17" s="1013"/>
      <c r="B17" s="988"/>
      <c r="C17" s="1014"/>
      <c r="D17" s="1015"/>
      <c r="E17" s="1233"/>
      <c r="F17" s="1228"/>
      <c r="J17" s="964"/>
    </row>
    <row r="18" spans="1:256" s="1227" customFormat="1" ht="26.4">
      <c r="A18" s="347">
        <f>A16+1</f>
        <v>5</v>
      </c>
      <c r="B18" s="1166" t="s">
        <v>1587</v>
      </c>
      <c r="C18" s="347" t="s">
        <v>10</v>
      </c>
      <c r="D18" s="1226">
        <v>1</v>
      </c>
      <c r="E18" s="919"/>
      <c r="F18" s="961">
        <f>D18*E18</f>
        <v>0</v>
      </c>
    </row>
    <row r="19" spans="1:256" s="962" customFormat="1" ht="14.25" customHeight="1">
      <c r="A19" s="1013"/>
      <c r="B19" s="988"/>
      <c r="C19" s="1014"/>
      <c r="D19" s="1015"/>
      <c r="E19" s="1233"/>
      <c r="F19" s="1228"/>
      <c r="J19" s="964"/>
    </row>
    <row r="20" spans="1:256" s="1227" customFormat="1" ht="26.4">
      <c r="A20" s="347">
        <f>A18+1</f>
        <v>6</v>
      </c>
      <c r="B20" s="1166" t="s">
        <v>1586</v>
      </c>
      <c r="C20" s="347" t="s">
        <v>10</v>
      </c>
      <c r="D20" s="1226">
        <v>5</v>
      </c>
      <c r="E20" s="919"/>
      <c r="F20" s="961">
        <f>D20*E20</f>
        <v>0</v>
      </c>
    </row>
    <row r="21" spans="1:256" s="962" customFormat="1" ht="14.25" customHeight="1">
      <c r="A21" s="1013"/>
      <c r="B21" s="988"/>
      <c r="C21" s="1014"/>
      <c r="D21" s="1015"/>
      <c r="E21" s="1233"/>
      <c r="F21" s="1228"/>
      <c r="J21" s="964"/>
    </row>
    <row r="22" spans="1:256" s="1227" customFormat="1" ht="39.6">
      <c r="A22" s="347">
        <f>A20+1</f>
        <v>7</v>
      </c>
      <c r="B22" s="1166" t="s">
        <v>1585</v>
      </c>
      <c r="C22" s="347" t="s">
        <v>1113</v>
      </c>
      <c r="D22" s="1226">
        <v>1</v>
      </c>
      <c r="E22" s="919"/>
      <c r="F22" s="961">
        <f>D22*E22</f>
        <v>0</v>
      </c>
    </row>
    <row r="23" spans="1:256" s="1227" customFormat="1">
      <c r="A23" s="1013"/>
      <c r="B23" s="1166"/>
      <c r="C23" s="347"/>
      <c r="D23" s="1226"/>
      <c r="E23" s="919"/>
      <c r="F23" s="961"/>
      <c r="G23" s="1229"/>
    </row>
    <row r="24" spans="1:256" s="970" customFormat="1" ht="15.75" customHeight="1">
      <c r="A24" s="347">
        <f>A22+1</f>
        <v>8</v>
      </c>
      <c r="B24" s="968" t="s">
        <v>1246</v>
      </c>
      <c r="C24" s="969"/>
      <c r="D24" s="969"/>
      <c r="E24" s="919"/>
      <c r="F24" s="961"/>
      <c r="G24" s="962"/>
      <c r="H24" s="962"/>
      <c r="I24" s="963"/>
      <c r="J24" s="962"/>
      <c r="K24" s="963"/>
    </row>
    <row r="25" spans="1:256" s="970" customFormat="1">
      <c r="A25" s="971"/>
      <c r="B25" s="968" t="s">
        <v>1243</v>
      </c>
      <c r="C25" s="969" t="s">
        <v>1119</v>
      </c>
      <c r="D25" s="960">
        <v>30</v>
      </c>
      <c r="E25" s="919"/>
      <c r="F25" s="961">
        <f>D25*E25</f>
        <v>0</v>
      </c>
      <c r="G25" s="962"/>
      <c r="H25" s="962"/>
      <c r="I25" s="963"/>
      <c r="J25" s="962"/>
      <c r="K25" s="963"/>
    </row>
    <row r="26" spans="1:256" s="970" customFormat="1">
      <c r="A26" s="971"/>
      <c r="B26" s="968" t="s">
        <v>1244</v>
      </c>
      <c r="C26" s="969" t="s">
        <v>1119</v>
      </c>
      <c r="D26" s="960">
        <v>30</v>
      </c>
      <c r="E26" s="919"/>
      <c r="F26" s="961">
        <f>D26*E26</f>
        <v>0</v>
      </c>
      <c r="G26" s="962"/>
      <c r="H26" s="962"/>
      <c r="I26" s="963"/>
      <c r="J26" s="962"/>
      <c r="K26" s="963"/>
    </row>
    <row r="27" spans="1:256" s="970" customFormat="1">
      <c r="A27" s="971"/>
      <c r="B27" s="968" t="s">
        <v>1584</v>
      </c>
      <c r="C27" s="969" t="s">
        <v>1119</v>
      </c>
      <c r="D27" s="960">
        <v>90</v>
      </c>
      <c r="E27" s="919"/>
      <c r="F27" s="961">
        <f>D27*E27</f>
        <v>0</v>
      </c>
      <c r="G27" s="962"/>
      <c r="H27" s="962"/>
      <c r="I27" s="963"/>
      <c r="J27" s="962"/>
      <c r="K27" s="963"/>
    </row>
    <row r="28" spans="1:256" s="970" customFormat="1">
      <c r="A28" s="971"/>
      <c r="B28" s="968" t="s">
        <v>1583</v>
      </c>
      <c r="C28" s="969" t="s">
        <v>1119</v>
      </c>
      <c r="D28" s="960">
        <v>40</v>
      </c>
      <c r="E28" s="919"/>
      <c r="F28" s="961">
        <f>D28*E28</f>
        <v>0</v>
      </c>
      <c r="G28" s="962"/>
      <c r="H28" s="962"/>
      <c r="I28" s="963"/>
      <c r="J28" s="962"/>
      <c r="K28" s="963"/>
    </row>
    <row r="29" spans="1:256" s="962" customFormat="1" ht="15" customHeight="1">
      <c r="A29" s="957"/>
      <c r="B29" s="958"/>
      <c r="C29" s="972"/>
      <c r="D29" s="973"/>
      <c r="E29" s="1023"/>
      <c r="F29" s="974"/>
      <c r="G29" s="975"/>
      <c r="J29" s="964"/>
    </row>
    <row r="30" spans="1:256" s="956" customFormat="1" ht="26.4">
      <c r="A30" s="1005">
        <f>A24+1</f>
        <v>9</v>
      </c>
      <c r="B30" s="1168" t="s">
        <v>1503</v>
      </c>
      <c r="C30" s="1169"/>
      <c r="D30" s="1170"/>
      <c r="E30" s="919"/>
      <c r="F30" s="961"/>
      <c r="G30" s="962"/>
      <c r="H30" s="962"/>
      <c r="I30" s="963"/>
      <c r="J30" s="962"/>
      <c r="K30" s="963"/>
      <c r="L30" s="962"/>
      <c r="M30" s="962"/>
      <c r="N30" s="962"/>
      <c r="O30" s="962"/>
      <c r="P30" s="962"/>
      <c r="Q30" s="962"/>
      <c r="R30" s="962"/>
      <c r="S30" s="962"/>
      <c r="T30" s="962"/>
      <c r="U30" s="962"/>
      <c r="V30" s="962"/>
      <c r="W30" s="962"/>
      <c r="X30" s="962"/>
      <c r="Y30" s="962"/>
      <c r="Z30" s="962"/>
      <c r="AA30" s="962"/>
      <c r="AB30" s="962"/>
      <c r="AC30" s="962"/>
      <c r="AD30" s="962"/>
      <c r="AE30" s="962"/>
      <c r="AF30" s="962"/>
      <c r="AG30" s="962"/>
      <c r="AH30" s="962"/>
      <c r="AI30" s="962"/>
      <c r="AJ30" s="962"/>
      <c r="AK30" s="962"/>
      <c r="AL30" s="962"/>
      <c r="AM30" s="962"/>
      <c r="AN30" s="962"/>
      <c r="AO30" s="962"/>
      <c r="AP30" s="962"/>
      <c r="AQ30" s="962"/>
      <c r="AR30" s="962"/>
      <c r="AS30" s="962"/>
      <c r="AT30" s="962"/>
      <c r="AU30" s="962"/>
      <c r="AV30" s="962"/>
      <c r="AW30" s="962"/>
      <c r="AX30" s="962"/>
      <c r="AY30" s="962"/>
      <c r="AZ30" s="962"/>
      <c r="BA30" s="962"/>
      <c r="BB30" s="962"/>
      <c r="BC30" s="962"/>
      <c r="BD30" s="962"/>
      <c r="BE30" s="962"/>
      <c r="BF30" s="962"/>
      <c r="BG30" s="962"/>
      <c r="BH30" s="962"/>
      <c r="BI30" s="962"/>
      <c r="BJ30" s="962"/>
      <c r="BK30" s="962"/>
      <c r="BL30" s="962"/>
      <c r="BM30" s="962"/>
      <c r="BN30" s="962"/>
      <c r="BO30" s="962"/>
      <c r="BP30" s="962"/>
      <c r="BQ30" s="962"/>
      <c r="BR30" s="962"/>
      <c r="BS30" s="962"/>
      <c r="BT30" s="962"/>
      <c r="BU30" s="962"/>
      <c r="BV30" s="962"/>
      <c r="BW30" s="962"/>
      <c r="BX30" s="962"/>
      <c r="BY30" s="962"/>
      <c r="BZ30" s="962"/>
      <c r="CA30" s="962"/>
      <c r="CB30" s="962"/>
      <c r="CC30" s="962"/>
      <c r="CD30" s="962"/>
      <c r="CE30" s="962"/>
      <c r="CF30" s="962"/>
      <c r="CG30" s="962"/>
      <c r="CH30" s="962"/>
      <c r="CI30" s="962"/>
      <c r="CJ30" s="962"/>
      <c r="CK30" s="962"/>
      <c r="CL30" s="962"/>
      <c r="CM30" s="962"/>
      <c r="CN30" s="962"/>
      <c r="CO30" s="962"/>
      <c r="CP30" s="962"/>
      <c r="CQ30" s="962"/>
      <c r="CR30" s="962"/>
      <c r="CS30" s="962"/>
      <c r="CT30" s="962"/>
      <c r="CU30" s="962"/>
      <c r="CV30" s="962"/>
      <c r="CW30" s="962"/>
      <c r="CX30" s="962"/>
      <c r="CY30" s="962"/>
      <c r="CZ30" s="962"/>
      <c r="DA30" s="962"/>
      <c r="DB30" s="962"/>
      <c r="DC30" s="962"/>
      <c r="DD30" s="962"/>
      <c r="DE30" s="962"/>
      <c r="DF30" s="962"/>
      <c r="DG30" s="962"/>
      <c r="DH30" s="962"/>
      <c r="DI30" s="962"/>
      <c r="DJ30" s="962"/>
      <c r="DK30" s="962"/>
      <c r="DL30" s="962"/>
      <c r="DM30" s="962"/>
      <c r="DN30" s="962"/>
      <c r="DO30" s="962"/>
      <c r="DP30" s="962"/>
      <c r="DQ30" s="962"/>
      <c r="DR30" s="962"/>
      <c r="DS30" s="962"/>
      <c r="DT30" s="962"/>
      <c r="DU30" s="962"/>
      <c r="DV30" s="962"/>
      <c r="DW30" s="962"/>
      <c r="DX30" s="962"/>
      <c r="DY30" s="962"/>
      <c r="DZ30" s="962"/>
      <c r="EA30" s="962"/>
      <c r="EB30" s="962"/>
      <c r="EC30" s="962"/>
      <c r="ED30" s="962"/>
      <c r="EE30" s="962"/>
      <c r="EF30" s="962"/>
      <c r="EG30" s="962"/>
      <c r="EH30" s="962"/>
      <c r="EI30" s="962"/>
      <c r="EJ30" s="962"/>
      <c r="EK30" s="962"/>
      <c r="EL30" s="962"/>
      <c r="EM30" s="962"/>
      <c r="EN30" s="962"/>
      <c r="EO30" s="962"/>
      <c r="EP30" s="962"/>
      <c r="EQ30" s="962"/>
      <c r="ER30" s="962"/>
      <c r="ES30" s="962"/>
      <c r="ET30" s="962"/>
      <c r="EU30" s="962"/>
      <c r="EV30" s="962"/>
      <c r="EW30" s="962"/>
      <c r="EX30" s="962"/>
      <c r="EY30" s="962"/>
      <c r="EZ30" s="962"/>
      <c r="FA30" s="962"/>
      <c r="FB30" s="962"/>
      <c r="FC30" s="962"/>
      <c r="FD30" s="962"/>
      <c r="FE30" s="962"/>
      <c r="FF30" s="962"/>
      <c r="FG30" s="962"/>
      <c r="FH30" s="962"/>
      <c r="FI30" s="962"/>
      <c r="FJ30" s="962"/>
      <c r="FK30" s="962"/>
      <c r="FL30" s="962"/>
      <c r="FM30" s="962"/>
      <c r="FN30" s="962"/>
      <c r="FO30" s="962"/>
      <c r="FP30" s="962"/>
      <c r="FQ30" s="962"/>
      <c r="FR30" s="962"/>
      <c r="FS30" s="962"/>
      <c r="FT30" s="962"/>
      <c r="FU30" s="962"/>
      <c r="FV30" s="962"/>
      <c r="FW30" s="962"/>
      <c r="FX30" s="962"/>
      <c r="FY30" s="962"/>
      <c r="FZ30" s="962"/>
      <c r="GA30" s="962"/>
      <c r="GB30" s="962"/>
      <c r="GC30" s="962"/>
      <c r="GD30" s="962"/>
      <c r="GE30" s="962"/>
      <c r="GF30" s="962"/>
      <c r="GG30" s="962"/>
      <c r="GH30" s="962"/>
      <c r="GI30" s="962"/>
      <c r="GJ30" s="962"/>
      <c r="GK30" s="962"/>
      <c r="GL30" s="962"/>
      <c r="GM30" s="962"/>
      <c r="GN30" s="962"/>
      <c r="GO30" s="962"/>
      <c r="GP30" s="962"/>
      <c r="GQ30" s="962"/>
      <c r="GR30" s="962"/>
      <c r="GS30" s="962"/>
      <c r="GT30" s="962"/>
      <c r="GU30" s="962"/>
      <c r="GV30" s="962"/>
      <c r="GW30" s="962"/>
      <c r="GX30" s="962"/>
      <c r="GY30" s="962"/>
      <c r="GZ30" s="962"/>
      <c r="HA30" s="962"/>
      <c r="HB30" s="962"/>
      <c r="HC30" s="962"/>
      <c r="HD30" s="962"/>
      <c r="HE30" s="962"/>
      <c r="HF30" s="962"/>
      <c r="HG30" s="962"/>
      <c r="HH30" s="962"/>
      <c r="HI30" s="962"/>
      <c r="HJ30" s="962"/>
      <c r="HK30" s="962"/>
      <c r="HL30" s="962"/>
      <c r="HM30" s="962"/>
      <c r="HN30" s="962"/>
      <c r="HO30" s="962"/>
      <c r="HP30" s="962"/>
      <c r="HQ30" s="962"/>
      <c r="HR30" s="962"/>
      <c r="HS30" s="962"/>
      <c r="HT30" s="962"/>
      <c r="HU30" s="962"/>
      <c r="HV30" s="962"/>
      <c r="HW30" s="962"/>
      <c r="HX30" s="962"/>
      <c r="HY30" s="962"/>
      <c r="HZ30" s="962"/>
      <c r="IA30" s="962"/>
      <c r="IB30" s="962"/>
      <c r="IC30" s="962"/>
      <c r="ID30" s="962"/>
      <c r="IE30" s="962"/>
      <c r="IF30" s="962"/>
      <c r="IG30" s="962"/>
      <c r="IH30" s="962"/>
      <c r="II30" s="962"/>
      <c r="IJ30" s="962"/>
      <c r="IK30" s="962"/>
      <c r="IL30" s="962"/>
      <c r="IM30" s="962"/>
      <c r="IN30" s="962"/>
      <c r="IO30" s="962"/>
      <c r="IP30" s="962"/>
      <c r="IQ30" s="962"/>
      <c r="IR30" s="962"/>
      <c r="IS30" s="962"/>
      <c r="IT30" s="962"/>
      <c r="IU30" s="962"/>
      <c r="IV30" s="962"/>
    </row>
    <row r="31" spans="1:256" s="956" customFormat="1">
      <c r="B31" s="1168" t="s">
        <v>1582</v>
      </c>
      <c r="C31" s="969" t="s">
        <v>1119</v>
      </c>
      <c r="D31" s="1171">
        <v>30</v>
      </c>
      <c r="E31" s="919"/>
      <c r="F31" s="961">
        <f>D31*E31</f>
        <v>0</v>
      </c>
      <c r="G31" s="962"/>
      <c r="H31" s="962"/>
      <c r="I31" s="963"/>
      <c r="J31" s="962"/>
      <c r="K31" s="963"/>
      <c r="L31" s="962"/>
      <c r="M31" s="962"/>
      <c r="N31" s="962"/>
      <c r="O31" s="962"/>
      <c r="P31" s="962"/>
      <c r="Q31" s="962"/>
      <c r="R31" s="962"/>
      <c r="S31" s="962"/>
      <c r="T31" s="962"/>
      <c r="U31" s="962"/>
      <c r="V31" s="962"/>
      <c r="W31" s="962"/>
      <c r="X31" s="962"/>
      <c r="Y31" s="962"/>
      <c r="Z31" s="962"/>
      <c r="AA31" s="962"/>
      <c r="AB31" s="962"/>
      <c r="AC31" s="962"/>
      <c r="AD31" s="962"/>
      <c r="AE31" s="962"/>
      <c r="AF31" s="962"/>
      <c r="AG31" s="962"/>
      <c r="AH31" s="962"/>
      <c r="AI31" s="962"/>
      <c r="AJ31" s="962"/>
      <c r="AK31" s="962"/>
      <c r="AL31" s="962"/>
      <c r="AM31" s="962"/>
      <c r="AN31" s="962"/>
      <c r="AO31" s="962"/>
      <c r="AP31" s="962"/>
      <c r="AQ31" s="962"/>
      <c r="AR31" s="962"/>
      <c r="AS31" s="962"/>
      <c r="AT31" s="962"/>
      <c r="AU31" s="962"/>
      <c r="AV31" s="962"/>
      <c r="AW31" s="962"/>
      <c r="AX31" s="962"/>
      <c r="AY31" s="962"/>
      <c r="AZ31" s="962"/>
      <c r="BA31" s="962"/>
      <c r="BB31" s="962"/>
      <c r="BC31" s="962"/>
      <c r="BD31" s="962"/>
      <c r="BE31" s="962"/>
      <c r="BF31" s="962"/>
      <c r="BG31" s="962"/>
      <c r="BH31" s="962"/>
      <c r="BI31" s="962"/>
      <c r="BJ31" s="962"/>
      <c r="BK31" s="962"/>
      <c r="BL31" s="962"/>
      <c r="BM31" s="962"/>
      <c r="BN31" s="962"/>
      <c r="BO31" s="962"/>
      <c r="BP31" s="962"/>
      <c r="BQ31" s="962"/>
      <c r="BR31" s="962"/>
      <c r="BS31" s="962"/>
      <c r="BT31" s="962"/>
      <c r="BU31" s="962"/>
      <c r="BV31" s="962"/>
      <c r="BW31" s="962"/>
      <c r="BX31" s="962"/>
      <c r="BY31" s="962"/>
      <c r="BZ31" s="962"/>
      <c r="CA31" s="962"/>
      <c r="CB31" s="962"/>
      <c r="CC31" s="962"/>
      <c r="CD31" s="962"/>
      <c r="CE31" s="962"/>
      <c r="CF31" s="962"/>
      <c r="CG31" s="962"/>
      <c r="CH31" s="962"/>
      <c r="CI31" s="962"/>
      <c r="CJ31" s="962"/>
      <c r="CK31" s="962"/>
      <c r="CL31" s="962"/>
      <c r="CM31" s="962"/>
      <c r="CN31" s="962"/>
      <c r="CO31" s="962"/>
      <c r="CP31" s="962"/>
      <c r="CQ31" s="962"/>
      <c r="CR31" s="962"/>
      <c r="CS31" s="962"/>
      <c r="CT31" s="962"/>
      <c r="CU31" s="962"/>
      <c r="CV31" s="962"/>
      <c r="CW31" s="962"/>
      <c r="CX31" s="962"/>
      <c r="CY31" s="962"/>
      <c r="CZ31" s="962"/>
      <c r="DA31" s="962"/>
      <c r="DB31" s="962"/>
      <c r="DC31" s="962"/>
      <c r="DD31" s="962"/>
      <c r="DE31" s="962"/>
      <c r="DF31" s="962"/>
      <c r="DG31" s="962"/>
      <c r="DH31" s="962"/>
      <c r="DI31" s="962"/>
      <c r="DJ31" s="962"/>
      <c r="DK31" s="962"/>
      <c r="DL31" s="962"/>
      <c r="DM31" s="962"/>
      <c r="DN31" s="962"/>
      <c r="DO31" s="962"/>
      <c r="DP31" s="962"/>
      <c r="DQ31" s="962"/>
      <c r="DR31" s="962"/>
      <c r="DS31" s="962"/>
      <c r="DT31" s="962"/>
      <c r="DU31" s="962"/>
      <c r="DV31" s="962"/>
      <c r="DW31" s="962"/>
      <c r="DX31" s="962"/>
      <c r="DY31" s="962"/>
      <c r="DZ31" s="962"/>
      <c r="EA31" s="962"/>
      <c r="EB31" s="962"/>
      <c r="EC31" s="962"/>
      <c r="ED31" s="962"/>
      <c r="EE31" s="962"/>
      <c r="EF31" s="962"/>
      <c r="EG31" s="962"/>
      <c r="EH31" s="962"/>
      <c r="EI31" s="962"/>
      <c r="EJ31" s="962"/>
      <c r="EK31" s="962"/>
      <c r="EL31" s="962"/>
      <c r="EM31" s="962"/>
      <c r="EN31" s="962"/>
      <c r="EO31" s="962"/>
      <c r="EP31" s="962"/>
      <c r="EQ31" s="962"/>
      <c r="ER31" s="962"/>
      <c r="ES31" s="962"/>
      <c r="ET31" s="962"/>
      <c r="EU31" s="962"/>
      <c r="EV31" s="962"/>
      <c r="EW31" s="962"/>
      <c r="EX31" s="962"/>
      <c r="EY31" s="962"/>
      <c r="EZ31" s="962"/>
      <c r="FA31" s="962"/>
      <c r="FB31" s="962"/>
      <c r="FC31" s="962"/>
      <c r="FD31" s="962"/>
      <c r="FE31" s="962"/>
      <c r="FF31" s="962"/>
      <c r="FG31" s="962"/>
      <c r="FH31" s="962"/>
      <c r="FI31" s="962"/>
      <c r="FJ31" s="962"/>
      <c r="FK31" s="962"/>
      <c r="FL31" s="962"/>
      <c r="FM31" s="962"/>
      <c r="FN31" s="962"/>
      <c r="FO31" s="962"/>
      <c r="FP31" s="962"/>
      <c r="FQ31" s="962"/>
      <c r="FR31" s="962"/>
      <c r="FS31" s="962"/>
      <c r="FT31" s="962"/>
      <c r="FU31" s="962"/>
      <c r="FV31" s="962"/>
      <c r="FW31" s="962"/>
      <c r="FX31" s="962"/>
      <c r="FY31" s="962"/>
      <c r="FZ31" s="962"/>
      <c r="GA31" s="962"/>
      <c r="GB31" s="962"/>
      <c r="GC31" s="962"/>
      <c r="GD31" s="962"/>
      <c r="GE31" s="962"/>
      <c r="GF31" s="962"/>
      <c r="GG31" s="962"/>
      <c r="GH31" s="962"/>
      <c r="GI31" s="962"/>
      <c r="GJ31" s="962"/>
      <c r="GK31" s="962"/>
      <c r="GL31" s="962"/>
      <c r="GM31" s="962"/>
      <c r="GN31" s="962"/>
      <c r="GO31" s="962"/>
      <c r="GP31" s="962"/>
      <c r="GQ31" s="962"/>
      <c r="GR31" s="962"/>
      <c r="GS31" s="962"/>
      <c r="GT31" s="962"/>
      <c r="GU31" s="962"/>
      <c r="GV31" s="962"/>
      <c r="GW31" s="962"/>
      <c r="GX31" s="962"/>
      <c r="GY31" s="962"/>
      <c r="GZ31" s="962"/>
      <c r="HA31" s="962"/>
      <c r="HB31" s="962"/>
      <c r="HC31" s="962"/>
      <c r="HD31" s="962"/>
      <c r="HE31" s="962"/>
      <c r="HF31" s="962"/>
      <c r="HG31" s="962"/>
      <c r="HH31" s="962"/>
      <c r="HI31" s="962"/>
      <c r="HJ31" s="962"/>
      <c r="HK31" s="962"/>
      <c r="HL31" s="962"/>
      <c r="HM31" s="962"/>
      <c r="HN31" s="962"/>
      <c r="HO31" s="962"/>
      <c r="HP31" s="962"/>
      <c r="HQ31" s="962"/>
      <c r="HR31" s="962"/>
      <c r="HS31" s="962"/>
      <c r="HT31" s="962"/>
      <c r="HU31" s="962"/>
      <c r="HV31" s="962"/>
      <c r="HW31" s="962"/>
      <c r="HX31" s="962"/>
      <c r="HY31" s="962"/>
      <c r="HZ31" s="962"/>
      <c r="IA31" s="962"/>
      <c r="IB31" s="962"/>
      <c r="IC31" s="962"/>
      <c r="ID31" s="962"/>
      <c r="IE31" s="962"/>
      <c r="IF31" s="962"/>
      <c r="IG31" s="962"/>
      <c r="IH31" s="962"/>
      <c r="II31" s="962"/>
      <c r="IJ31" s="962"/>
      <c r="IK31" s="962"/>
      <c r="IL31" s="962"/>
      <c r="IM31" s="962"/>
      <c r="IN31" s="962"/>
      <c r="IO31" s="962"/>
      <c r="IP31" s="962"/>
      <c r="IQ31" s="962"/>
      <c r="IR31" s="962"/>
      <c r="IS31" s="962"/>
      <c r="IT31" s="962"/>
      <c r="IU31" s="962"/>
      <c r="IV31" s="962"/>
    </row>
    <row r="32" spans="1:256" s="962" customFormat="1">
      <c r="A32" s="1005"/>
      <c r="B32" s="1188"/>
      <c r="C32" s="957"/>
      <c r="D32" s="1187"/>
      <c r="E32" s="1185"/>
      <c r="F32" s="961"/>
      <c r="G32" s="1137"/>
      <c r="J32" s="1138"/>
      <c r="K32" s="1137"/>
      <c r="L32" s="1137"/>
      <c r="M32" s="1138"/>
    </row>
    <row r="33" spans="1:13" s="962" customFormat="1" ht="28.8">
      <c r="A33" s="1005">
        <f>A30+1</f>
        <v>10</v>
      </c>
      <c r="B33" s="1186" t="s">
        <v>1524</v>
      </c>
      <c r="C33" s="957" t="s">
        <v>1119</v>
      </c>
      <c r="D33" s="1187">
        <v>40</v>
      </c>
      <c r="E33" s="1185"/>
      <c r="F33" s="961">
        <f>D33*E33</f>
        <v>0</v>
      </c>
      <c r="G33" s="1137"/>
      <c r="J33" s="1138"/>
      <c r="K33" s="1137"/>
      <c r="L33" s="1137"/>
      <c r="M33" s="1138"/>
    </row>
    <row r="34" spans="1:13" s="1129" customFormat="1" ht="14.4">
      <c r="A34" s="959"/>
      <c r="B34" s="977"/>
      <c r="C34" s="1123"/>
      <c r="D34" s="1124"/>
      <c r="E34" s="1093"/>
      <c r="F34" s="1125"/>
      <c r="G34" s="1126"/>
      <c r="H34" s="1127"/>
      <c r="I34" s="1128"/>
      <c r="J34" s="1128"/>
    </row>
    <row r="35" spans="1:13" s="962" customFormat="1" ht="66">
      <c r="A35" s="957">
        <f>A33+1</f>
        <v>11</v>
      </c>
      <c r="B35" s="958" t="s">
        <v>1114</v>
      </c>
      <c r="C35" s="1005" t="s">
        <v>1113</v>
      </c>
      <c r="D35" s="1001">
        <v>1</v>
      </c>
      <c r="E35" s="919"/>
      <c r="F35" s="961">
        <f>D35*E35</f>
        <v>0</v>
      </c>
      <c r="G35" s="975"/>
      <c r="I35" s="1006"/>
      <c r="J35" s="963"/>
      <c r="K35" s="963"/>
      <c r="M35" s="963"/>
    </row>
    <row r="36" spans="1:13" s="983" customFormat="1">
      <c r="A36" s="976"/>
      <c r="B36" s="994"/>
      <c r="C36" s="979"/>
      <c r="D36" s="980"/>
      <c r="E36" s="1230"/>
      <c r="F36" s="1228"/>
      <c r="H36" s="984"/>
      <c r="J36" s="984"/>
    </row>
    <row r="37" spans="1:13" s="962" customFormat="1" ht="15" customHeight="1" thickBot="1">
      <c r="A37" s="1007"/>
      <c r="B37" s="1008" t="s">
        <v>1581</v>
      </c>
      <c r="C37" s="1009"/>
      <c r="D37" s="1010"/>
      <c r="E37" s="1231"/>
      <c r="F37" s="1132">
        <f>SUM(F10:F36)</f>
        <v>0</v>
      </c>
      <c r="J37" s="964"/>
    </row>
    <row r="38" spans="1:13" ht="15" customHeight="1"/>
    <row r="39" spans="1:13" ht="15" customHeight="1"/>
    <row r="40" spans="1:13" ht="15" customHeight="1"/>
    <row r="41" spans="1:13" ht="15" customHeight="1"/>
    <row r="42" spans="1:13" ht="15" customHeight="1"/>
    <row r="43" spans="1:13" ht="15" customHeight="1"/>
    <row r="44" spans="1:13" ht="15" customHeight="1"/>
    <row r="45" spans="1:13" ht="15" customHeight="1"/>
    <row r="46" spans="1:13" ht="15" customHeight="1"/>
    <row r="47" spans="1:13" ht="15" customHeight="1"/>
    <row r="48" spans="1:13"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sheetData>
  <sheetProtection password="D860" sheet="1" objects="1" scenarios="1"/>
  <mergeCells count="6">
    <mergeCell ref="A1:B1"/>
    <mergeCell ref="A2:C2"/>
    <mergeCell ref="A4:C4"/>
    <mergeCell ref="B5:E5"/>
    <mergeCell ref="A6:B6"/>
    <mergeCell ref="B3:F3"/>
  </mergeCells>
  <printOptions gridLines="1" gridLinesSet="0"/>
  <pageMargins left="0.78740157480314965" right="0.39370078740157483" top="1.1811023622047245" bottom="0.98425196850393704" header="0.39370078740157483" footer="0.51181102362204722"/>
  <pageSetup paperSize="9" scale="71" orientation="portrait" r:id="rId1"/>
  <headerFooter alignWithMargins="0">
    <oddHeader>&amp;L&amp;8&amp;G&amp;C&amp;8
MM-BIRO d.o.o. Ulica tolminskih puntarjev 4, 5000 Nova Gorica,  
tel: 05 333-49-40, fax: 05 333-49-39,  
e.mail: mm.biro@siol.net, http://www.mm-biro.si</oddHeader>
    <oddFooter>&amp;L&amp;8Mapa: 4&amp;R&amp;8Stran: &amp;P/&amp;N</oddFooter>
  </headerFooter>
  <drawing r:id="rId2"/>
  <legacyDrawingHF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syncHorizontal="1" syncVertical="1" syncRef="A16">
    <tabColor rgb="FFFFFF99"/>
  </sheetPr>
  <dimension ref="A1:L217"/>
  <sheetViews>
    <sheetView view="pageBreakPreview" topLeftCell="A16" zoomScaleNormal="100" zoomScaleSheetLayoutView="100" workbookViewId="0">
      <selection activeCell="D47" sqref="D47"/>
    </sheetView>
  </sheetViews>
  <sheetFormatPr defaultColWidth="9" defaultRowHeight="13.2"/>
  <cols>
    <col min="1" max="1" width="3.5" style="1017" customWidth="1"/>
    <col min="2" max="2" width="58.69921875" style="1018" customWidth="1"/>
    <col min="3" max="3" width="5.8984375" style="1019" bestFit="1" customWidth="1"/>
    <col min="4" max="4" width="7.69921875" style="1020" bestFit="1" customWidth="1"/>
    <col min="5" max="5" width="10.09765625" style="1020" bestFit="1" customWidth="1"/>
    <col min="6" max="6" width="8.19921875" style="1020" customWidth="1"/>
    <col min="7" max="7" width="9.69921875" style="1021" bestFit="1" customWidth="1"/>
    <col min="8" max="8" width="11" style="926" customWidth="1"/>
    <col min="9" max="9" width="9" style="926"/>
    <col min="10" max="10" width="10.3984375" style="1022" customWidth="1"/>
    <col min="11" max="16384" width="9" style="926"/>
  </cols>
  <sheetData>
    <row r="1" spans="1:12" ht="15">
      <c r="A1" s="2472" t="s">
        <v>1626</v>
      </c>
      <c r="B1" s="2473"/>
      <c r="C1" s="921"/>
      <c r="D1" s="922"/>
      <c r="E1" s="922"/>
      <c r="F1" s="922"/>
      <c r="G1" s="923"/>
      <c r="H1" s="924"/>
      <c r="I1" s="924"/>
      <c r="J1" s="925"/>
    </row>
    <row r="2" spans="1:12">
      <c r="A2" s="2474"/>
      <c r="B2" s="2475"/>
      <c r="C2" s="2475"/>
      <c r="D2" s="927"/>
      <c r="E2" s="928"/>
      <c r="F2" s="928"/>
      <c r="G2" s="923"/>
      <c r="H2" s="924"/>
      <c r="I2" s="924"/>
      <c r="J2" s="925"/>
    </row>
    <row r="3" spans="1:12" ht="195" customHeight="1">
      <c r="A3" s="929" t="s">
        <v>1137</v>
      </c>
      <c r="B3" s="2477" t="s">
        <v>1139</v>
      </c>
      <c r="C3" s="2478"/>
      <c r="D3" s="2478"/>
      <c r="E3" s="2478"/>
      <c r="F3" s="2478"/>
      <c r="G3" s="923"/>
      <c r="H3" s="924"/>
      <c r="I3" s="924"/>
      <c r="J3" s="925"/>
    </row>
    <row r="4" spans="1:12" s="936" customFormat="1" ht="12.75" customHeight="1">
      <c r="A4" s="2474" t="s">
        <v>1138</v>
      </c>
      <c r="B4" s="2474"/>
      <c r="C4" s="2474"/>
      <c r="D4" s="931"/>
      <c r="E4" s="931"/>
      <c r="F4" s="932"/>
      <c r="G4" s="933"/>
      <c r="H4" s="934"/>
      <c r="I4" s="934"/>
      <c r="J4" s="935"/>
    </row>
    <row r="5" spans="1:12" ht="51" customHeight="1">
      <c r="A5" s="929" t="s">
        <v>1137</v>
      </c>
      <c r="B5" s="2477" t="s">
        <v>1136</v>
      </c>
      <c r="C5" s="2477"/>
      <c r="D5" s="2477"/>
      <c r="E5" s="2477"/>
      <c r="F5" s="937"/>
      <c r="G5" s="923"/>
      <c r="H5" s="924"/>
      <c r="I5" s="924"/>
      <c r="J5" s="925"/>
    </row>
    <row r="6" spans="1:12">
      <c r="A6" s="2474" t="s">
        <v>1135</v>
      </c>
      <c r="B6" s="2476"/>
      <c r="C6" s="938"/>
      <c r="D6" s="927"/>
      <c r="E6" s="938"/>
      <c r="F6" s="938"/>
      <c r="G6" s="923"/>
      <c r="H6" s="924"/>
      <c r="I6" s="924"/>
      <c r="J6" s="925"/>
    </row>
    <row r="7" spans="1:12" ht="13.8" thickBot="1">
      <c r="A7" s="1035"/>
      <c r="B7" s="1036"/>
      <c r="C7" s="938"/>
      <c r="D7" s="927"/>
      <c r="E7" s="938"/>
      <c r="F7" s="938"/>
      <c r="G7" s="923"/>
      <c r="H7" s="924"/>
      <c r="I7" s="924"/>
      <c r="J7" s="925"/>
    </row>
    <row r="8" spans="1:12" s="1214" customFormat="1">
      <c r="A8" s="1207" t="s">
        <v>1134</v>
      </c>
      <c r="B8" s="1207" t="s">
        <v>1133</v>
      </c>
      <c r="C8" s="1208" t="s">
        <v>1132</v>
      </c>
      <c r="D8" s="1208" t="s">
        <v>1131</v>
      </c>
      <c r="E8" s="1209" t="s">
        <v>1130</v>
      </c>
      <c r="F8" s="1210" t="s">
        <v>1129</v>
      </c>
      <c r="G8" s="1211"/>
      <c r="H8" s="1212"/>
      <c r="I8" s="1213"/>
    </row>
    <row r="9" spans="1:12" s="956" customFormat="1">
      <c r="A9" s="950"/>
      <c r="B9" s="950"/>
      <c r="C9" s="951"/>
      <c r="D9" s="1215"/>
      <c r="E9" s="1043"/>
      <c r="F9" s="1043"/>
      <c r="G9" s="1060"/>
    </row>
    <row r="10" spans="1:12" s="1216" customFormat="1" ht="39.6">
      <c r="A10" s="957">
        <v>1</v>
      </c>
      <c r="B10" s="1166" t="s">
        <v>1625</v>
      </c>
      <c r="I10" s="1217"/>
      <c r="L10" s="1217"/>
    </row>
    <row r="11" spans="1:12" s="1234" customFormat="1" ht="39.6">
      <c r="A11" s="1218"/>
      <c r="B11" s="1166" t="s">
        <v>1624</v>
      </c>
      <c r="C11" s="1005"/>
      <c r="D11" s="1118"/>
      <c r="E11" s="1220"/>
      <c r="F11" s="1221"/>
      <c r="H11" s="1235"/>
    </row>
    <row r="12" spans="1:12" s="1234" customFormat="1" ht="39.6">
      <c r="A12" s="957"/>
      <c r="B12" s="1166" t="s">
        <v>1623</v>
      </c>
      <c r="C12" s="1005"/>
      <c r="D12" s="1118"/>
      <c r="E12" s="961"/>
      <c r="F12" s="961"/>
    </row>
    <row r="13" spans="1:12" s="1234" customFormat="1">
      <c r="A13" s="1218"/>
      <c r="B13" s="1166"/>
      <c r="C13" s="1005"/>
      <c r="D13" s="1118"/>
      <c r="E13" s="1220"/>
      <c r="F13" s="1221"/>
      <c r="H13" s="1235"/>
    </row>
    <row r="14" spans="1:12" s="1234" customFormat="1">
      <c r="A14" s="1218"/>
      <c r="B14" s="1236" t="s">
        <v>1622</v>
      </c>
      <c r="C14" s="1005"/>
      <c r="D14" s="1118"/>
      <c r="E14" s="1220"/>
      <c r="F14" s="1221"/>
      <c r="H14" s="1235"/>
    </row>
    <row r="15" spans="1:12" s="1234" customFormat="1">
      <c r="A15" s="1218"/>
      <c r="B15" s="1237" t="s">
        <v>1621</v>
      </c>
      <c r="C15" s="1005"/>
      <c r="D15" s="1118"/>
      <c r="E15" s="1220"/>
      <c r="F15" s="1221"/>
      <c r="H15" s="1235"/>
    </row>
    <row r="16" spans="1:12" s="1234" customFormat="1">
      <c r="A16" s="1218"/>
      <c r="B16" s="1237" t="s">
        <v>1620</v>
      </c>
      <c r="C16" s="1005"/>
      <c r="D16" s="1118"/>
      <c r="E16" s="1220"/>
      <c r="F16" s="1221"/>
      <c r="H16" s="1235"/>
    </row>
    <row r="17" spans="1:8" s="1234" customFormat="1">
      <c r="A17" s="1218"/>
      <c r="B17" s="1237" t="s">
        <v>1619</v>
      </c>
      <c r="C17" s="1005"/>
      <c r="D17" s="1118"/>
      <c r="E17" s="1220"/>
      <c r="F17" s="1221"/>
      <c r="H17" s="1235"/>
    </row>
    <row r="18" spans="1:8" s="1234" customFormat="1">
      <c r="A18" s="1218"/>
      <c r="B18" s="1237" t="s">
        <v>1618</v>
      </c>
      <c r="C18" s="1005"/>
      <c r="D18" s="1118"/>
      <c r="E18" s="1220"/>
      <c r="F18" s="1221"/>
      <c r="H18" s="1235"/>
    </row>
    <row r="19" spans="1:8" s="1234" customFormat="1">
      <c r="A19" s="1218"/>
      <c r="B19" s="1237" t="s">
        <v>1617</v>
      </c>
      <c r="C19" s="1005"/>
      <c r="D19" s="1118"/>
      <c r="E19" s="1220"/>
      <c r="F19" s="1221"/>
      <c r="H19" s="1235"/>
    </row>
    <row r="20" spans="1:8" s="1234" customFormat="1">
      <c r="A20" s="1218"/>
      <c r="B20" s="1237"/>
      <c r="C20" s="1005"/>
      <c r="D20" s="1118"/>
      <c r="E20" s="1220"/>
      <c r="F20" s="1221"/>
      <c r="H20" s="1235"/>
    </row>
    <row r="21" spans="1:8" s="1234" customFormat="1">
      <c r="A21" s="1218"/>
      <c r="B21" s="1237" t="s">
        <v>1616</v>
      </c>
      <c r="C21" s="1005"/>
      <c r="D21" s="1118"/>
      <c r="E21" s="1220"/>
      <c r="F21" s="1221"/>
      <c r="H21" s="1235"/>
    </row>
    <row r="22" spans="1:8" s="1234" customFormat="1">
      <c r="A22" s="1218"/>
      <c r="B22" s="1237" t="s">
        <v>1615</v>
      </c>
      <c r="C22" s="1005"/>
      <c r="D22" s="1118"/>
      <c r="E22" s="1220"/>
      <c r="F22" s="1221"/>
      <c r="H22" s="1235"/>
    </row>
    <row r="23" spans="1:8" s="1234" customFormat="1" ht="26.4">
      <c r="A23" s="1218"/>
      <c r="B23" s="1237" t="s">
        <v>1614</v>
      </c>
      <c r="C23" s="1005"/>
      <c r="D23" s="1118"/>
      <c r="E23" s="1220"/>
      <c r="F23" s="1221"/>
      <c r="H23" s="1235"/>
    </row>
    <row r="24" spans="1:8" s="1234" customFormat="1">
      <c r="A24" s="1218"/>
      <c r="B24" s="1237" t="s">
        <v>1613</v>
      </c>
      <c r="C24" s="1005"/>
      <c r="D24" s="1118"/>
      <c r="E24" s="1220"/>
      <c r="F24" s="1221"/>
      <c r="H24" s="1235"/>
    </row>
    <row r="25" spans="1:8" s="1234" customFormat="1">
      <c r="A25" s="1218"/>
      <c r="B25" s="1237" t="s">
        <v>1612</v>
      </c>
      <c r="C25" s="1005"/>
      <c r="D25" s="1118"/>
      <c r="E25" s="1220"/>
      <c r="F25" s="1221"/>
      <c r="H25" s="1235"/>
    </row>
    <row r="26" spans="1:8" s="1234" customFormat="1">
      <c r="A26" s="1218"/>
      <c r="B26" s="1237"/>
      <c r="C26" s="1005"/>
      <c r="D26" s="1118"/>
      <c r="E26" s="1220"/>
      <c r="F26" s="1221"/>
      <c r="H26" s="1235"/>
    </row>
    <row r="27" spans="1:8" s="1234" customFormat="1">
      <c r="A27" s="1218"/>
      <c r="B27" s="1238" t="s">
        <v>1611</v>
      </c>
      <c r="C27" s="1005"/>
      <c r="D27" s="1118"/>
      <c r="E27" s="1220"/>
      <c r="F27" s="1221"/>
      <c r="H27" s="1235"/>
    </row>
    <row r="28" spans="1:8" s="1234" customFormat="1">
      <c r="A28" s="1218"/>
      <c r="B28" s="1239" t="s">
        <v>1610</v>
      </c>
      <c r="C28" s="1005"/>
      <c r="D28" s="1118"/>
      <c r="E28" s="1220"/>
      <c r="F28" s="1221"/>
      <c r="H28" s="1235"/>
    </row>
    <row r="29" spans="1:8" s="1234" customFormat="1" ht="39.6">
      <c r="A29" s="1218"/>
      <c r="B29" s="1237" t="s">
        <v>1609</v>
      </c>
      <c r="C29" s="1005"/>
      <c r="D29" s="1118"/>
      <c r="E29" s="1220"/>
      <c r="F29" s="1221"/>
      <c r="H29" s="1235"/>
    </row>
    <row r="30" spans="1:8" s="1234" customFormat="1" ht="39.6">
      <c r="A30" s="1218"/>
      <c r="B30" s="1149" t="s">
        <v>1608</v>
      </c>
      <c r="C30" s="1005"/>
      <c r="D30" s="1118"/>
      <c r="E30" s="1220"/>
      <c r="F30" s="1221"/>
      <c r="H30" s="1235"/>
    </row>
    <row r="31" spans="1:8" s="1234" customFormat="1">
      <c r="A31" s="1218"/>
      <c r="B31" s="1237" t="s">
        <v>1607</v>
      </c>
      <c r="C31" s="1005"/>
      <c r="D31" s="1118"/>
      <c r="E31" s="1220"/>
      <c r="F31" s="1221"/>
      <c r="H31" s="1235"/>
    </row>
    <row r="32" spans="1:8" s="1234" customFormat="1">
      <c r="A32" s="1218"/>
      <c r="B32" s="1237"/>
      <c r="C32" s="1005"/>
      <c r="D32" s="1118"/>
      <c r="E32" s="1220"/>
      <c r="F32" s="1221"/>
      <c r="H32" s="1235"/>
    </row>
    <row r="33" spans="1:12" s="1234" customFormat="1">
      <c r="A33" s="1218"/>
      <c r="B33" s="1238" t="s">
        <v>1606</v>
      </c>
      <c r="C33" s="1005"/>
      <c r="D33" s="1118"/>
      <c r="E33" s="1220"/>
      <c r="F33" s="1221"/>
      <c r="H33" s="1235"/>
    </row>
    <row r="34" spans="1:12" s="1234" customFormat="1" ht="26.4">
      <c r="A34" s="957"/>
      <c r="B34" s="1237" t="s">
        <v>1605</v>
      </c>
      <c r="C34" s="1005"/>
      <c r="D34" s="1118"/>
      <c r="E34" s="961"/>
      <c r="F34" s="961"/>
    </row>
    <row r="35" spans="1:12" s="1216" customFormat="1">
      <c r="A35" s="959"/>
      <c r="B35" s="1237" t="s">
        <v>1604</v>
      </c>
      <c r="C35" s="1005"/>
      <c r="D35" s="1118"/>
      <c r="E35" s="1220"/>
      <c r="F35" s="1224"/>
      <c r="G35" s="1225"/>
      <c r="I35" s="1217"/>
      <c r="L35" s="1217"/>
    </row>
    <row r="36" spans="1:12" s="1124" customFormat="1">
      <c r="A36" s="347"/>
      <c r="B36" s="1237" t="s">
        <v>1603</v>
      </c>
      <c r="C36" s="347"/>
      <c r="D36" s="1226"/>
      <c r="E36" s="961"/>
      <c r="F36" s="961"/>
    </row>
    <row r="37" spans="1:12" s="962" customFormat="1">
      <c r="A37" s="1013"/>
      <c r="B37" s="1237"/>
      <c r="C37" s="1014"/>
      <c r="D37" s="1015"/>
      <c r="E37" s="1228"/>
      <c r="F37" s="1228"/>
      <c r="J37" s="964"/>
    </row>
    <row r="38" spans="1:12" s="1124" customFormat="1">
      <c r="A38" s="347"/>
      <c r="B38" s="1240" t="s">
        <v>1602</v>
      </c>
      <c r="C38" s="347"/>
      <c r="D38" s="1226"/>
      <c r="E38" s="961"/>
      <c r="F38" s="961"/>
    </row>
    <row r="39" spans="1:12" s="962" customFormat="1" ht="26.4">
      <c r="A39" s="1013"/>
      <c r="B39" s="1237" t="s">
        <v>1601</v>
      </c>
      <c r="C39" s="1014"/>
      <c r="D39" s="1015"/>
      <c r="E39" s="1228"/>
      <c r="F39" s="1228"/>
      <c r="J39" s="964"/>
    </row>
    <row r="40" spans="1:12" s="1124" customFormat="1">
      <c r="A40" s="347"/>
      <c r="B40" s="1237"/>
      <c r="C40" s="347"/>
      <c r="D40" s="1226"/>
      <c r="E40" s="961"/>
      <c r="F40" s="961"/>
    </row>
    <row r="41" spans="1:12" s="1124" customFormat="1">
      <c r="A41" s="347"/>
      <c r="B41" s="1241" t="s">
        <v>1600</v>
      </c>
      <c r="C41" s="347"/>
      <c r="D41" s="1226"/>
      <c r="E41" s="961"/>
      <c r="F41" s="961"/>
      <c r="G41" s="1242"/>
    </row>
    <row r="42" spans="1:12" s="970" customFormat="1">
      <c r="A42" s="957"/>
      <c r="B42" s="1239" t="s">
        <v>1599</v>
      </c>
      <c r="C42" s="969"/>
      <c r="D42" s="969"/>
      <c r="E42" s="961"/>
      <c r="F42" s="961"/>
      <c r="G42" s="962"/>
      <c r="H42" s="962"/>
      <c r="I42" s="963"/>
      <c r="J42" s="962"/>
      <c r="K42" s="963"/>
    </row>
    <row r="43" spans="1:12" s="970" customFormat="1">
      <c r="A43" s="971"/>
      <c r="B43" s="1149" t="s">
        <v>1598</v>
      </c>
      <c r="C43" s="969"/>
      <c r="D43" s="960"/>
      <c r="E43" s="961"/>
      <c r="F43" s="961"/>
      <c r="G43" s="962"/>
      <c r="H43" s="962"/>
      <c r="I43" s="963"/>
      <c r="J43" s="962"/>
      <c r="K43" s="963"/>
    </row>
    <row r="44" spans="1:12" s="970" customFormat="1" ht="26.4">
      <c r="A44" s="971"/>
      <c r="B44" s="1237" t="s">
        <v>1597</v>
      </c>
      <c r="C44" s="969"/>
      <c r="D44" s="960"/>
      <c r="E44" s="961"/>
      <c r="F44" s="961"/>
      <c r="G44" s="962"/>
      <c r="H44" s="962"/>
      <c r="I44" s="963"/>
      <c r="J44" s="962"/>
      <c r="K44" s="963"/>
    </row>
    <row r="45" spans="1:12" s="970" customFormat="1">
      <c r="A45" s="971"/>
      <c r="B45" s="1237"/>
      <c r="C45" s="969"/>
      <c r="D45" s="960"/>
      <c r="E45" s="961"/>
      <c r="F45" s="961"/>
      <c r="G45" s="962"/>
      <c r="H45" s="962"/>
      <c r="I45" s="963"/>
      <c r="J45" s="962"/>
      <c r="K45" s="963"/>
    </row>
    <row r="46" spans="1:12" s="970" customFormat="1">
      <c r="A46" s="971"/>
      <c r="B46" s="1243" t="s">
        <v>1596</v>
      </c>
      <c r="C46" s="969"/>
      <c r="D46" s="960"/>
      <c r="E46" s="961"/>
      <c r="F46" s="961"/>
      <c r="G46" s="962"/>
      <c r="H46" s="962"/>
      <c r="I46" s="963"/>
      <c r="J46" s="962"/>
      <c r="K46" s="963"/>
    </row>
    <row r="47" spans="1:12" s="970" customFormat="1">
      <c r="A47" s="971"/>
      <c r="B47" s="1149" t="s">
        <v>1595</v>
      </c>
      <c r="C47" s="969"/>
      <c r="D47" s="960"/>
      <c r="E47" s="961"/>
      <c r="F47" s="961"/>
      <c r="G47" s="962"/>
      <c r="H47" s="962"/>
      <c r="I47" s="963"/>
      <c r="J47" s="962"/>
      <c r="K47" s="963"/>
    </row>
    <row r="48" spans="1:12" s="970" customFormat="1">
      <c r="A48" s="971"/>
      <c r="B48" s="1149" t="s">
        <v>1594</v>
      </c>
      <c r="C48" s="969"/>
      <c r="D48" s="960"/>
      <c r="E48" s="961"/>
      <c r="F48" s="961"/>
      <c r="G48" s="962"/>
      <c r="H48" s="962"/>
      <c r="I48" s="963"/>
      <c r="J48" s="962"/>
      <c r="K48" s="963"/>
    </row>
    <row r="49" spans="1:11" s="970" customFormat="1">
      <c r="A49" s="971"/>
      <c r="B49" s="1149"/>
      <c r="C49" s="969"/>
      <c r="D49" s="960"/>
      <c r="E49" s="961"/>
      <c r="F49" s="961"/>
      <c r="G49" s="962"/>
      <c r="H49" s="962"/>
      <c r="I49" s="963"/>
      <c r="J49" s="962"/>
      <c r="K49" s="963"/>
    </row>
    <row r="50" spans="1:11" s="970" customFormat="1">
      <c r="A50" s="971"/>
      <c r="B50" s="1244" t="s">
        <v>1593</v>
      </c>
      <c r="C50" s="1005" t="s">
        <v>10</v>
      </c>
      <c r="D50" s="1118">
        <v>1</v>
      </c>
      <c r="E50" s="919"/>
      <c r="F50" s="961">
        <f>D50*E50</f>
        <v>0</v>
      </c>
      <c r="G50" s="962"/>
      <c r="H50" s="962"/>
      <c r="I50" s="963"/>
      <c r="J50" s="962"/>
      <c r="K50" s="963"/>
    </row>
    <row r="51" spans="1:11" s="983" customFormat="1">
      <c r="A51" s="976"/>
      <c r="B51" s="994"/>
      <c r="C51" s="979"/>
      <c r="D51" s="980"/>
      <c r="E51" s="1230"/>
      <c r="F51" s="1228"/>
      <c r="H51" s="984"/>
      <c r="J51" s="984"/>
    </row>
    <row r="52" spans="1:11" s="962" customFormat="1" ht="15" customHeight="1" thickBot="1">
      <c r="A52" s="1007"/>
      <c r="B52" s="1008" t="s">
        <v>1592</v>
      </c>
      <c r="C52" s="1009"/>
      <c r="D52" s="1010"/>
      <c r="E52" s="1231"/>
      <c r="F52" s="1132">
        <f>SUM(F11:F51)</f>
        <v>0</v>
      </c>
      <c r="J52" s="964"/>
    </row>
    <row r="53" spans="1:11" ht="15" customHeight="1"/>
    <row r="54" spans="1:11" ht="15" customHeight="1"/>
    <row r="55" spans="1:11" ht="15" customHeight="1"/>
    <row r="56" spans="1:11" ht="15" customHeight="1"/>
    <row r="57" spans="1:11" ht="15" customHeight="1"/>
    <row r="58" spans="1:11" ht="15" customHeight="1"/>
    <row r="59" spans="1:11" ht="15" customHeight="1"/>
    <row r="60" spans="1:11" ht="15" customHeight="1"/>
    <row r="61" spans="1:11" ht="15" customHeight="1"/>
    <row r="62" spans="1:11" ht="15" customHeight="1"/>
    <row r="63" spans="1:11" ht="15" customHeight="1"/>
    <row r="64" spans="1:11"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sheetData>
  <sheetProtection password="D860" sheet="1" objects="1" scenarios="1"/>
  <mergeCells count="6">
    <mergeCell ref="A6:B6"/>
    <mergeCell ref="A1:B1"/>
    <mergeCell ref="A2:C2"/>
    <mergeCell ref="B3:F3"/>
    <mergeCell ref="A4:C4"/>
    <mergeCell ref="B5:E5"/>
  </mergeCells>
  <printOptions gridLines="1" gridLinesSet="0"/>
  <pageMargins left="0.78740157480314965" right="0.39370078740157483" top="1.1811023622047245" bottom="0.98425196850393704" header="0.39370078740157483" footer="0.51181102362204722"/>
  <pageSetup paperSize="9" scale="85" orientation="portrait" r:id="rId1"/>
  <headerFooter alignWithMargins="0">
    <oddHeader>&amp;L&amp;8&amp;G&amp;C&amp;8
MM-BIRO d.o.o. Ulica tolminskih puntarjev 4, 5000 Nova Gorica,  
tel: 05 333-49-40, fax: 05 333-49-39,  
e.mail: mm.biro@siol.net, http://www.mm-biro.si</oddHeader>
    <oddFooter>&amp;L&amp;8Mapa: 4&amp;R&amp;8Stran: &amp;P/&amp;N</oddFooter>
  </headerFooter>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6600"/>
  </sheetPr>
  <dimension ref="A2:E33"/>
  <sheetViews>
    <sheetView view="pageBreakPreview" zoomScaleNormal="100" zoomScaleSheetLayoutView="100" zoomScalePageLayoutView="150" workbookViewId="0">
      <selection activeCell="H31" sqref="H31"/>
    </sheetView>
  </sheetViews>
  <sheetFormatPr defaultColWidth="8.69921875" defaultRowHeight="14.4"/>
  <cols>
    <col min="1" max="1" width="6" style="173" customWidth="1"/>
    <col min="2" max="2" width="24.8984375" style="72" customWidth="1"/>
    <col min="3" max="3" width="8" style="72" customWidth="1"/>
    <col min="4" max="4" width="13.19921875" style="72" customWidth="1"/>
    <col min="5" max="5" width="13.3984375" style="158" customWidth="1"/>
    <col min="6" max="6" width="13.69921875" style="72" customWidth="1"/>
    <col min="7" max="16384" width="8.69921875" style="72"/>
  </cols>
  <sheetData>
    <row r="2" spans="1:5" ht="15.6">
      <c r="B2" s="174" t="s">
        <v>261</v>
      </c>
      <c r="C2" s="175"/>
      <c r="D2" s="175"/>
      <c r="E2" s="175"/>
    </row>
    <row r="3" spans="1:5">
      <c r="B3" s="176" t="s">
        <v>262</v>
      </c>
      <c r="C3" s="175"/>
      <c r="D3" s="175"/>
    </row>
    <row r="5" spans="1:5" ht="15.6">
      <c r="B5" s="174" t="s">
        <v>263</v>
      </c>
      <c r="C5" s="175"/>
      <c r="D5" s="175"/>
    </row>
    <row r="6" spans="1:5" ht="15.6">
      <c r="B6" s="136" t="s">
        <v>264</v>
      </c>
      <c r="C6" s="175"/>
      <c r="D6" s="175"/>
    </row>
    <row r="8" spans="1:5" ht="15.6">
      <c r="A8" s="177"/>
      <c r="B8" s="178"/>
      <c r="C8" s="179"/>
      <c r="D8" s="179"/>
      <c r="E8" s="180"/>
    </row>
    <row r="9" spans="1:5" ht="15.6">
      <c r="A9" s="181"/>
      <c r="B9" s="178" t="s">
        <v>53</v>
      </c>
      <c r="C9" s="179"/>
      <c r="D9" s="179"/>
      <c r="E9" s="180"/>
    </row>
    <row r="10" spans="1:5" ht="15.6">
      <c r="A10" s="181"/>
      <c r="B10" s="179"/>
      <c r="C10" s="179"/>
      <c r="D10" s="179"/>
      <c r="E10" s="182"/>
    </row>
    <row r="11" spans="1:5" s="158" customFormat="1" ht="15.6">
      <c r="A11" s="183" t="s">
        <v>49</v>
      </c>
      <c r="B11" s="184" t="s">
        <v>217</v>
      </c>
      <c r="C11" s="185"/>
      <c r="D11" s="185"/>
      <c r="E11" s="186"/>
    </row>
    <row r="12" spans="1:5" s="158" customFormat="1" ht="15.6">
      <c r="A12" s="187">
        <v>1</v>
      </c>
      <c r="B12" s="188" t="s">
        <v>80</v>
      </c>
      <c r="C12" s="189"/>
      <c r="D12" s="189"/>
      <c r="E12" s="190">
        <f>+'POPIS_GO dela'!E59</f>
        <v>0</v>
      </c>
    </row>
    <row r="13" spans="1:5" s="158" customFormat="1" ht="15.6">
      <c r="A13" s="187">
        <v>2</v>
      </c>
      <c r="B13" s="188" t="s">
        <v>13</v>
      </c>
      <c r="C13" s="189"/>
      <c r="D13" s="189"/>
      <c r="E13" s="190">
        <f>+'POPIS_GO dela'!E85</f>
        <v>0</v>
      </c>
    </row>
    <row r="14" spans="1:5" s="158" customFormat="1" ht="15.6">
      <c r="A14" s="187">
        <v>3</v>
      </c>
      <c r="B14" s="188" t="s">
        <v>81</v>
      </c>
      <c r="C14" s="189"/>
      <c r="D14" s="189"/>
      <c r="E14" s="190">
        <f>+'POPIS_GO dela'!E137</f>
        <v>0</v>
      </c>
    </row>
    <row r="15" spans="1:5" s="158" customFormat="1" ht="15.6">
      <c r="A15" s="187">
        <v>4</v>
      </c>
      <c r="B15" s="188" t="s">
        <v>82</v>
      </c>
      <c r="C15" s="189"/>
      <c r="D15" s="189"/>
      <c r="E15" s="190">
        <f>+'POPIS_GO dela'!E246</f>
        <v>0</v>
      </c>
    </row>
    <row r="16" spans="1:5" s="158" customFormat="1" ht="15.6">
      <c r="A16" s="187">
        <v>5</v>
      </c>
      <c r="B16" s="188" t="s">
        <v>83</v>
      </c>
      <c r="C16" s="189"/>
      <c r="D16" s="189"/>
      <c r="E16" s="190">
        <f>+'POPIS_GO dela'!E433</f>
        <v>0</v>
      </c>
    </row>
    <row r="17" spans="1:5" s="158" customFormat="1" ht="15.6">
      <c r="A17" s="191">
        <v>6</v>
      </c>
      <c r="B17" s="192" t="s">
        <v>84</v>
      </c>
      <c r="C17" s="193"/>
      <c r="D17" s="193"/>
      <c r="E17" s="192">
        <f>+'POPIS_GO dela'!E696</f>
        <v>0</v>
      </c>
    </row>
    <row r="18" spans="1:5" s="158" customFormat="1" ht="15.6">
      <c r="A18" s="194"/>
      <c r="B18" s="195" t="s">
        <v>85</v>
      </c>
      <c r="C18" s="196"/>
      <c r="D18" s="2392"/>
      <c r="E18" s="195">
        <f>SUM(E12:E17)</f>
        <v>0</v>
      </c>
    </row>
    <row r="19" spans="1:5" s="158" customFormat="1" ht="15.6">
      <c r="A19" s="197"/>
      <c r="B19" s="113"/>
      <c r="C19" s="198"/>
      <c r="D19" s="198"/>
      <c r="E19" s="113"/>
    </row>
    <row r="20" spans="1:5" s="158" customFormat="1" ht="15.6">
      <c r="A20" s="183" t="s">
        <v>66</v>
      </c>
      <c r="B20" s="184" t="s">
        <v>218</v>
      </c>
      <c r="C20" s="185"/>
      <c r="D20" s="185"/>
      <c r="E20" s="199"/>
    </row>
    <row r="21" spans="1:5" s="158" customFormat="1" ht="15.6">
      <c r="A21" s="187">
        <v>7</v>
      </c>
      <c r="B21" s="188" t="s">
        <v>195</v>
      </c>
      <c r="C21" s="189"/>
      <c r="D21" s="189"/>
      <c r="E21" s="190">
        <f>+'POPIS_GO dela'!E715</f>
        <v>0</v>
      </c>
    </row>
    <row r="22" spans="1:5" s="158" customFormat="1" ht="15.6">
      <c r="A22" s="187">
        <v>8</v>
      </c>
      <c r="B22" s="188" t="s">
        <v>216</v>
      </c>
      <c r="C22" s="189"/>
      <c r="D22" s="189"/>
      <c r="E22" s="190">
        <f>+'POPIS_GO dela'!E811</f>
        <v>0</v>
      </c>
    </row>
    <row r="23" spans="1:5" s="158" customFormat="1" ht="15.6">
      <c r="A23" s="187">
        <v>10</v>
      </c>
      <c r="B23" s="188" t="s">
        <v>62</v>
      </c>
      <c r="C23" s="189"/>
      <c r="D23" s="189"/>
      <c r="E23" s="190">
        <f>+'POPIS_GO dela'!E899</f>
        <v>0</v>
      </c>
    </row>
    <row r="24" spans="1:5" s="158" customFormat="1" ht="15.6">
      <c r="A24" s="187">
        <v>11</v>
      </c>
      <c r="B24" s="188" t="s">
        <v>206</v>
      </c>
      <c r="C24" s="189"/>
      <c r="D24" s="189"/>
      <c r="E24" s="190">
        <f>+'POPIS_GO dela'!E1043</f>
        <v>0</v>
      </c>
    </row>
    <row r="25" spans="1:5" s="158" customFormat="1" ht="15.6">
      <c r="A25" s="187">
        <v>12</v>
      </c>
      <c r="B25" s="188" t="s">
        <v>86</v>
      </c>
      <c r="C25" s="189"/>
      <c r="D25" s="189"/>
      <c r="E25" s="190">
        <f>+'POPIS_GO dela'!E1066</f>
        <v>0</v>
      </c>
    </row>
    <row r="26" spans="1:5" s="158" customFormat="1" ht="15.6">
      <c r="A26" s="187">
        <v>13</v>
      </c>
      <c r="B26" s="188" t="s">
        <v>220</v>
      </c>
      <c r="C26" s="189"/>
      <c r="D26" s="189"/>
      <c r="E26" s="190">
        <f>+'POPIS_GO dela'!E1076</f>
        <v>0</v>
      </c>
    </row>
    <row r="27" spans="1:5" s="158" customFormat="1" ht="15.6">
      <c r="A27" s="187">
        <v>14</v>
      </c>
      <c r="B27" s="188" t="s">
        <v>215</v>
      </c>
      <c r="C27" s="189"/>
      <c r="D27" s="189"/>
      <c r="E27" s="190">
        <f>+'POPIS_GO dela'!E1587</f>
        <v>0</v>
      </c>
    </row>
    <row r="28" spans="1:5" s="158" customFormat="1" ht="15.6">
      <c r="A28" s="187">
        <v>15</v>
      </c>
      <c r="B28" s="188" t="s">
        <v>415</v>
      </c>
      <c r="C28" s="189"/>
      <c r="D28" s="189"/>
      <c r="E28" s="190">
        <f>+'POPIS_GO dela'!E1816</f>
        <v>0</v>
      </c>
    </row>
    <row r="29" spans="1:5" s="158" customFormat="1" ht="15.6">
      <c r="A29" s="191">
        <v>16</v>
      </c>
      <c r="B29" s="192" t="s">
        <v>87</v>
      </c>
      <c r="C29" s="193"/>
      <c r="D29" s="193"/>
      <c r="E29" s="192">
        <f>+'POPIS_GO dela'!E1835</f>
        <v>0</v>
      </c>
    </row>
    <row r="30" spans="1:5" s="158" customFormat="1" ht="15.6">
      <c r="A30" s="194"/>
      <c r="B30" s="195" t="s">
        <v>3019</v>
      </c>
      <c r="C30" s="196"/>
      <c r="D30" s="2392"/>
      <c r="E30" s="195">
        <f>SUM(E21:E29)</f>
        <v>0</v>
      </c>
    </row>
    <row r="31" spans="1:5" s="158" customFormat="1" ht="16.2" thickBot="1">
      <c r="A31" s="200"/>
      <c r="B31" s="69"/>
      <c r="C31" s="179"/>
      <c r="D31" s="179"/>
      <c r="E31" s="69"/>
    </row>
    <row r="32" spans="1:5" s="158" customFormat="1" ht="16.2" thickBot="1">
      <c r="A32" s="177"/>
      <c r="B32" s="201" t="s">
        <v>3020</v>
      </c>
      <c r="C32" s="202"/>
      <c r="D32" s="202"/>
      <c r="E32" s="203">
        <f>SUM(E30,E18)</f>
        <v>0</v>
      </c>
    </row>
    <row r="33" spans="1:5" s="158" customFormat="1" ht="15.6">
      <c r="A33" s="177"/>
      <c r="B33" s="180"/>
      <c r="C33" s="179"/>
      <c r="D33" s="179"/>
      <c r="E33" s="180"/>
    </row>
  </sheetData>
  <phoneticPr fontId="24" type="noConversion"/>
  <pageMargins left="1.34" right="0.55000000000000004" top="0.98" bottom="0.59" header="0.51" footer="0.51"/>
  <pageSetup paperSize="9" orientation="portrait" r:id="rId1"/>
  <headerFooter alignWithMargins="0">
    <oddHeader>&amp;L&amp;"-,Običajno"SPLOŠNA BOLNIŠNICA IZOLA
&amp;R&amp;"-,Običajno"Preureditev pritličnega trakta DTS 1 v SBI - 2.FAZA</oddHeader>
    <oddFooter>&amp;Lpzi 08-17/1</oddFooter>
  </headerFooter>
  <extLst>
    <ext xmlns:mx="http://schemas.microsoft.com/office/mac/excel/2008/main" uri="{64002731-A6B0-56B0-2670-7721B7C09600}">
      <mx:PLV Mode="0" OnePage="0" WScale="0"/>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5" tint="-0.499984740745262"/>
  </sheetPr>
  <dimension ref="A2:V171"/>
  <sheetViews>
    <sheetView view="pageBreakPreview" topLeftCell="A11" zoomScaleNormal="100" zoomScaleSheetLayoutView="100" zoomScalePageLayoutView="150" workbookViewId="0">
      <selection activeCell="H32" sqref="H32"/>
    </sheetView>
  </sheetViews>
  <sheetFormatPr defaultColWidth="7.59765625" defaultRowHeight="13.2"/>
  <cols>
    <col min="1" max="1" width="7.8984375" style="262" customWidth="1"/>
    <col min="2" max="2" width="48.8984375" style="237" customWidth="1"/>
    <col min="3" max="3" width="6.3984375" style="237" customWidth="1"/>
    <col min="4" max="4" width="10.09765625" style="237" customWidth="1"/>
    <col min="5" max="5" width="12.8984375" style="237" customWidth="1"/>
    <col min="6" max="7" width="7.59765625" style="237"/>
    <col min="8" max="8" width="11.19921875" style="238" customWidth="1"/>
    <col min="9" max="16384" width="7.59765625" style="237"/>
  </cols>
  <sheetData>
    <row r="2" spans="1:5" ht="15.6">
      <c r="A2" s="234"/>
      <c r="B2" s="235" t="s">
        <v>244</v>
      </c>
      <c r="C2" s="235"/>
      <c r="D2" s="235"/>
      <c r="E2" s="236"/>
    </row>
    <row r="3" spans="1:5" ht="15.6">
      <c r="A3" s="234"/>
      <c r="B3" s="235"/>
      <c r="C3" s="235"/>
      <c r="D3" s="235"/>
      <c r="E3" s="236"/>
    </row>
    <row r="4" spans="1:5" ht="15.6">
      <c r="A4" s="239"/>
      <c r="B4" s="240" t="s">
        <v>269</v>
      </c>
      <c r="C4" s="240"/>
      <c r="D4" s="240"/>
      <c r="E4" s="236"/>
    </row>
    <row r="5" spans="1:5" ht="15.6">
      <c r="A5" s="234"/>
      <c r="B5" s="241" t="s">
        <v>245</v>
      </c>
      <c r="C5" s="241"/>
      <c r="D5" s="241"/>
      <c r="E5" s="236"/>
    </row>
    <row r="6" spans="1:5" ht="15.6">
      <c r="A6" s="234"/>
      <c r="B6" s="235"/>
      <c r="C6" s="235"/>
      <c r="D6" s="235"/>
      <c r="E6" s="236"/>
    </row>
    <row r="7" spans="1:5" ht="15.6">
      <c r="A7" s="234"/>
      <c r="B7" s="235" t="s">
        <v>232</v>
      </c>
      <c r="C7" s="235"/>
      <c r="D7" s="235"/>
      <c r="E7" s="236"/>
    </row>
    <row r="8" spans="1:5" ht="15.6">
      <c r="A8" s="234"/>
      <c r="B8" s="235"/>
      <c r="C8" s="235"/>
      <c r="D8" s="235"/>
      <c r="E8" s="236"/>
    </row>
    <row r="9" spans="1:5" ht="15.6">
      <c r="A9" s="234"/>
      <c r="B9" s="235"/>
      <c r="C9" s="235"/>
      <c r="D9" s="235"/>
      <c r="E9" s="242" t="s">
        <v>327</v>
      </c>
    </row>
    <row r="10" spans="1:5" ht="15.6">
      <c r="A10" s="234"/>
      <c r="B10" s="235"/>
      <c r="C10" s="235"/>
      <c r="D10" s="235"/>
      <c r="E10" s="236"/>
    </row>
    <row r="11" spans="1:5" ht="15.6">
      <c r="A11" s="234"/>
      <c r="B11" s="243" t="s">
        <v>246</v>
      </c>
      <c r="C11" s="243"/>
      <c r="D11" s="243"/>
      <c r="E11" s="236"/>
    </row>
    <row r="12" spans="1:5" ht="15.6">
      <c r="A12" s="234"/>
      <c r="B12" s="235"/>
      <c r="C12" s="235"/>
      <c r="D12" s="235"/>
      <c r="E12" s="236"/>
    </row>
    <row r="13" spans="1:5" ht="15.6">
      <c r="A13" s="244" t="s">
        <v>230</v>
      </c>
      <c r="B13" s="245" t="s">
        <v>231</v>
      </c>
      <c r="C13" s="245"/>
      <c r="D13" s="245"/>
      <c r="E13" s="236"/>
    </row>
    <row r="14" spans="1:5" ht="15.6">
      <c r="A14" s="244"/>
      <c r="B14" s="240"/>
      <c r="C14" s="240"/>
      <c r="D14" s="240"/>
      <c r="E14" s="236"/>
    </row>
    <row r="15" spans="1:5" ht="15.6">
      <c r="A15" s="246" t="s">
        <v>233</v>
      </c>
      <c r="B15" s="247" t="s">
        <v>234</v>
      </c>
      <c r="C15" s="247"/>
      <c r="D15" s="247"/>
      <c r="E15" s="2403">
        <f>'VODOVOD IN KANALIZACIJA'!C11</f>
        <v>0</v>
      </c>
    </row>
    <row r="16" spans="1:5" ht="15.6">
      <c r="A16" s="246" t="s">
        <v>236</v>
      </c>
      <c r="B16" s="247" t="s">
        <v>237</v>
      </c>
      <c r="C16" s="247"/>
      <c r="D16" s="247"/>
      <c r="E16" s="2404">
        <f>'VODOVOD IN KANALIZACIJA'!C12</f>
        <v>0</v>
      </c>
    </row>
    <row r="17" spans="1:5" ht="15.6">
      <c r="A17" s="246" t="s">
        <v>238</v>
      </c>
      <c r="B17" s="247" t="s">
        <v>239</v>
      </c>
      <c r="C17" s="247"/>
      <c r="D17" s="247"/>
      <c r="E17" s="2404">
        <f>'VODOVOD IN KANALIZACIJA'!C13</f>
        <v>0</v>
      </c>
    </row>
    <row r="18" spans="1:5" ht="15.6">
      <c r="A18" s="246" t="s">
        <v>240</v>
      </c>
      <c r="B18" s="247" t="s">
        <v>241</v>
      </c>
      <c r="C18" s="247"/>
      <c r="D18" s="247"/>
      <c r="E18" s="2404">
        <f>'VODOVOD IN KANALIZACIJA'!C14</f>
        <v>0</v>
      </c>
    </row>
    <row r="19" spans="1:5" ht="15.6">
      <c r="A19" s="246" t="s">
        <v>242</v>
      </c>
      <c r="B19" s="247" t="s">
        <v>1039</v>
      </c>
      <c r="C19" s="247"/>
      <c r="D19" s="247"/>
      <c r="E19" s="2405">
        <f>'VODOVOD IN KANALIZACIJA'!C15</f>
        <v>0</v>
      </c>
    </row>
    <row r="20" spans="1:5" ht="15.6">
      <c r="A20" s="244"/>
      <c r="B20" s="240"/>
      <c r="C20" s="240"/>
      <c r="D20" s="240"/>
      <c r="E20" s="248"/>
    </row>
    <row r="21" spans="1:5" ht="15.6">
      <c r="A21" s="244" t="s">
        <v>247</v>
      </c>
      <c r="B21" s="245" t="s">
        <v>248</v>
      </c>
      <c r="C21" s="245"/>
      <c r="D21" s="245"/>
      <c r="E21" s="236"/>
    </row>
    <row r="22" spans="1:5" ht="15.6">
      <c r="A22" s="244"/>
      <c r="B22" s="240"/>
      <c r="C22" s="240"/>
      <c r="D22" s="240"/>
      <c r="E22" s="236"/>
    </row>
    <row r="23" spans="1:5" ht="15.6">
      <c r="A23" s="246" t="s">
        <v>30</v>
      </c>
      <c r="B23" s="247" t="s">
        <v>249</v>
      </c>
      <c r="C23" s="247"/>
      <c r="D23" s="247"/>
      <c r="E23" s="2404">
        <f>OGREVANJE!C11</f>
        <v>0</v>
      </c>
    </row>
    <row r="24" spans="1:5" ht="15.6">
      <c r="A24" s="246" t="s">
        <v>15</v>
      </c>
      <c r="B24" s="247" t="s">
        <v>250</v>
      </c>
      <c r="C24" s="247"/>
      <c r="D24" s="247"/>
      <c r="E24" s="2404">
        <f>OGREVANJE!C12</f>
        <v>0</v>
      </c>
    </row>
    <row r="25" spans="1:5" ht="15.6">
      <c r="A25" s="246" t="s">
        <v>0</v>
      </c>
      <c r="B25" s="247" t="s">
        <v>251</v>
      </c>
      <c r="C25" s="247"/>
      <c r="D25" s="247"/>
      <c r="E25" s="2404">
        <f>OGREVANJE!C13</f>
        <v>0</v>
      </c>
    </row>
    <row r="26" spans="1:5" ht="15.6">
      <c r="A26" s="249" t="s">
        <v>17</v>
      </c>
      <c r="B26" s="247" t="s">
        <v>252</v>
      </c>
      <c r="C26" s="247"/>
      <c r="D26" s="247"/>
      <c r="E26" s="2404">
        <f>OGREVANJE!C14</f>
        <v>0</v>
      </c>
    </row>
    <row r="27" spans="1:5" ht="15.6">
      <c r="A27" s="244"/>
      <c r="B27" s="245"/>
      <c r="C27" s="245"/>
      <c r="D27" s="245"/>
      <c r="E27" s="236"/>
    </row>
    <row r="28" spans="1:5" ht="15.6">
      <c r="A28" s="244" t="s">
        <v>253</v>
      </c>
      <c r="B28" s="245" t="s">
        <v>254</v>
      </c>
      <c r="C28" s="245"/>
      <c r="D28" s="245"/>
      <c r="E28" s="236"/>
    </row>
    <row r="29" spans="1:5" ht="15.6">
      <c r="A29" s="244"/>
      <c r="B29" s="245"/>
      <c r="C29" s="245"/>
      <c r="D29" s="245"/>
      <c r="E29" s="236"/>
    </row>
    <row r="30" spans="1:5" ht="15.6">
      <c r="A30" s="246" t="s">
        <v>31</v>
      </c>
      <c r="B30" s="247" t="s">
        <v>255</v>
      </c>
      <c r="C30" s="247"/>
      <c r="D30" s="247"/>
      <c r="E30" s="2404">
        <f>PREZAČEVANJE!C10</f>
        <v>0</v>
      </c>
    </row>
    <row r="31" spans="1:5" ht="15.6">
      <c r="A31" s="246" t="s">
        <v>32</v>
      </c>
      <c r="B31" s="247" t="s">
        <v>256</v>
      </c>
      <c r="C31" s="247"/>
      <c r="D31" s="247"/>
      <c r="E31" s="2404">
        <f>PREZAČEVANJE!C11</f>
        <v>0</v>
      </c>
    </row>
    <row r="32" spans="1:5" ht="15.6">
      <c r="A32" s="246" t="s">
        <v>26</v>
      </c>
      <c r="B32" s="247" t="s">
        <v>257</v>
      </c>
      <c r="C32" s="247"/>
      <c r="D32" s="247"/>
      <c r="E32" s="2405">
        <f>PREZAČEVANJE!C12</f>
        <v>0</v>
      </c>
    </row>
    <row r="33" spans="1:22" s="259" customFormat="1" ht="13.8">
      <c r="A33" s="250"/>
      <c r="B33" s="251"/>
      <c r="C33" s="2401"/>
      <c r="D33" s="2401"/>
      <c r="E33" s="252"/>
      <c r="F33" s="253"/>
      <c r="G33" s="253"/>
      <c r="H33" s="253"/>
      <c r="I33" s="254"/>
      <c r="J33" s="254"/>
      <c r="K33" s="254"/>
      <c r="L33" s="255"/>
      <c r="M33" s="255"/>
      <c r="N33" s="256"/>
      <c r="O33" s="257"/>
      <c r="P33" s="255"/>
      <c r="Q33" s="255"/>
      <c r="R33" s="255"/>
      <c r="S33" s="255"/>
      <c r="T33" s="255"/>
      <c r="U33" s="258"/>
      <c r="V33" s="255"/>
    </row>
    <row r="34" spans="1:22" ht="15.6">
      <c r="A34" s="242"/>
      <c r="B34" s="260" t="s">
        <v>340</v>
      </c>
      <c r="C34" s="260"/>
      <c r="D34" s="260"/>
      <c r="E34" s="261">
        <f>SUM(E13:E32)</f>
        <v>0</v>
      </c>
      <c r="F34" s="238"/>
    </row>
    <row r="35" spans="1:22" ht="13.8">
      <c r="A35" s="242"/>
      <c r="B35" s="236"/>
      <c r="C35" s="236"/>
      <c r="D35" s="236"/>
      <c r="E35" s="236"/>
    </row>
    <row r="112" spans="6:6">
      <c r="F112" s="237">
        <v>5</v>
      </c>
    </row>
    <row r="121" spans="2:5">
      <c r="E121" s="237" t="s">
        <v>219</v>
      </c>
    </row>
    <row r="127" spans="2:5">
      <c r="B127" s="237" t="s">
        <v>258</v>
      </c>
    </row>
    <row r="169" spans="5:5">
      <c r="E169" s="237" t="s">
        <v>229</v>
      </c>
    </row>
    <row r="171" spans="5:5">
      <c r="E171" s="237" t="s">
        <v>229</v>
      </c>
    </row>
  </sheetData>
  <phoneticPr fontId="24" type="noConversion"/>
  <pageMargins left="0.55118110236220474" right="0.74803149606299213" top="0.98425196850393704" bottom="0.98425196850393704" header="0.51181102362204722" footer="0.51181102362204722"/>
  <pageSetup paperSize="9" scale="85" orientation="portrait" horizontalDpi="300" verticalDpi="300" r:id="rId1"/>
  <headerFooter>
    <oddFooter>&amp;C&amp;P/&amp;N&amp;RPGD</oddFooter>
  </headerFooter>
  <extLst>
    <ext xmlns:mx="http://schemas.microsoft.com/office/mac/excel/2008/main" uri="{64002731-A6B0-56B0-2670-7721B7C09600}">
      <mx:PLV Mode="0" OnePage="0" WScale="0"/>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5" tint="-0.249977111117893"/>
  </sheetPr>
  <dimension ref="A2:O51"/>
  <sheetViews>
    <sheetView view="pageBreakPreview" topLeftCell="A43" zoomScaleNormal="100" zoomScaleSheetLayoutView="100" workbookViewId="0">
      <selection activeCell="S31" sqref="S31"/>
    </sheetView>
  </sheetViews>
  <sheetFormatPr defaultColWidth="9" defaultRowHeight="13.2"/>
  <cols>
    <col min="1" max="1" width="5.69921875" style="516" customWidth="1"/>
    <col min="2" max="2" width="44.3984375" style="516" customWidth="1"/>
    <col min="3" max="3" width="14" style="516" bestFit="1" customWidth="1"/>
    <col min="4" max="4" width="3.8984375" style="516" bestFit="1" customWidth="1"/>
    <col min="5" max="16384" width="9" style="516"/>
  </cols>
  <sheetData>
    <row r="2" spans="1:5" ht="15.6">
      <c r="A2" s="563"/>
      <c r="B2" s="562" t="s">
        <v>1650</v>
      </c>
    </row>
    <row r="3" spans="1:5" ht="15.6">
      <c r="A3" s="563"/>
      <c r="B3" s="562"/>
    </row>
    <row r="4" spans="1:5" ht="15.6">
      <c r="A4" s="566" t="s">
        <v>230</v>
      </c>
      <c r="B4" s="562" t="s">
        <v>231</v>
      </c>
    </row>
    <row r="5" spans="1:5" ht="15.6">
      <c r="A5" s="563"/>
      <c r="B5" s="562"/>
    </row>
    <row r="6" spans="1:5" ht="15.6">
      <c r="A6" s="563"/>
      <c r="B6" s="565" t="s">
        <v>232</v>
      </c>
    </row>
    <row r="7" spans="1:5" ht="15.6">
      <c r="A7" s="563"/>
      <c r="B7" s="565"/>
    </row>
    <row r="8" spans="1:5" ht="15.6">
      <c r="A8" s="563"/>
      <c r="B8" s="562" t="s">
        <v>1649</v>
      </c>
      <c r="C8" s="564"/>
    </row>
    <row r="9" spans="1:5" ht="15.6">
      <c r="A9" s="563"/>
      <c r="B9" s="562"/>
    </row>
    <row r="11" spans="1:5" ht="15.6">
      <c r="A11" s="557" t="s">
        <v>233</v>
      </c>
      <c r="B11" s="559" t="s">
        <v>234</v>
      </c>
      <c r="C11" s="561">
        <f>SUM('SANITARNI ELEMENTI'!F157)</f>
        <v>0</v>
      </c>
      <c r="D11" s="560" t="s">
        <v>235</v>
      </c>
    </row>
    <row r="12" spans="1:5" ht="15.6">
      <c r="A12" s="557" t="s">
        <v>236</v>
      </c>
      <c r="B12" s="559" t="s">
        <v>237</v>
      </c>
      <c r="C12" s="558">
        <f>SUM(KANALIZACIJA!F44)</f>
        <v>0</v>
      </c>
      <c r="D12" s="560" t="s">
        <v>235</v>
      </c>
    </row>
    <row r="13" spans="1:5" ht="15.6">
      <c r="A13" s="557" t="s">
        <v>238</v>
      </c>
      <c r="B13" s="549" t="s">
        <v>239</v>
      </c>
      <c r="C13" s="561">
        <f>'RAZVODNO OMREŽJE'!F109</f>
        <v>0</v>
      </c>
      <c r="D13" s="560" t="s">
        <v>235</v>
      </c>
    </row>
    <row r="14" spans="1:5" ht="15.6">
      <c r="A14" s="557" t="s">
        <v>240</v>
      </c>
      <c r="B14" s="559" t="s">
        <v>241</v>
      </c>
      <c r="C14" s="558">
        <f>'PRIPRAVA VODE'!F116</f>
        <v>0</v>
      </c>
      <c r="D14" s="551" t="s">
        <v>235</v>
      </c>
    </row>
    <row r="15" spans="1:5" ht="15.6">
      <c r="A15" s="557" t="s">
        <v>242</v>
      </c>
      <c r="B15" s="556" t="s">
        <v>1039</v>
      </c>
      <c r="C15" s="555">
        <f>'ZUNANJI VODOVOD'!F66</f>
        <v>0</v>
      </c>
      <c r="D15" s="554" t="s">
        <v>235</v>
      </c>
      <c r="E15" s="553"/>
    </row>
    <row r="16" spans="1:5" ht="13.95" customHeight="1">
      <c r="A16" s="550"/>
      <c r="B16" s="552"/>
      <c r="D16" s="551"/>
      <c r="E16" s="550"/>
    </row>
    <row r="17" spans="1:13" ht="15.6">
      <c r="B17" s="549" t="s">
        <v>243</v>
      </c>
      <c r="C17" s="548">
        <f>SUM(C11:C16)</f>
        <v>0</v>
      </c>
      <c r="D17" s="547" t="s">
        <v>235</v>
      </c>
    </row>
    <row r="19" spans="1:13">
      <c r="B19" s="516" t="s">
        <v>1648</v>
      </c>
    </row>
    <row r="21" spans="1:13" s="517" customFormat="1" ht="45.15" customHeight="1">
      <c r="A21" s="536">
        <v>1</v>
      </c>
      <c r="B21" s="524" t="s">
        <v>1647</v>
      </c>
      <c r="F21" s="529"/>
      <c r="G21" s="520"/>
      <c r="H21" s="520"/>
      <c r="I21" s="520"/>
      <c r="J21" s="519"/>
      <c r="K21" s="533"/>
      <c r="L21" s="533"/>
      <c r="M21" s="533"/>
    </row>
    <row r="22" spans="1:13" s="517" customFormat="1" ht="26.4">
      <c r="A22" s="536">
        <v>2</v>
      </c>
      <c r="B22" s="535" t="s">
        <v>1646</v>
      </c>
      <c r="F22" s="529"/>
      <c r="G22" s="520"/>
      <c r="H22" s="520"/>
      <c r="I22" s="520"/>
      <c r="J22" s="519"/>
      <c r="K22" s="533"/>
      <c r="L22" s="533"/>
      <c r="M22" s="533"/>
    </row>
    <row r="23" spans="1:13" s="517" customFormat="1" ht="13.2" customHeight="1">
      <c r="A23" s="536"/>
      <c r="B23" s="535"/>
      <c r="F23" s="529"/>
      <c r="G23" s="520"/>
      <c r="H23" s="520"/>
      <c r="I23" s="520"/>
      <c r="J23" s="519"/>
      <c r="K23" s="533"/>
      <c r="L23" s="533"/>
      <c r="M23" s="533"/>
    </row>
    <row r="24" spans="1:13" s="517" customFormat="1" ht="39.6">
      <c r="A24" s="536">
        <v>3</v>
      </c>
      <c r="B24" s="535" t="s">
        <v>1645</v>
      </c>
      <c r="F24" s="529"/>
      <c r="G24" s="520"/>
      <c r="H24" s="520"/>
      <c r="I24" s="520"/>
      <c r="J24" s="519"/>
      <c r="K24" s="533"/>
      <c r="L24" s="533"/>
      <c r="M24" s="533"/>
    </row>
    <row r="25" spans="1:13" s="517" customFormat="1" ht="13.2" customHeight="1">
      <c r="A25" s="536"/>
      <c r="B25" s="535"/>
      <c r="F25" s="529"/>
      <c r="G25" s="520"/>
      <c r="H25" s="520"/>
      <c r="I25" s="520"/>
      <c r="J25" s="519"/>
      <c r="K25" s="533"/>
      <c r="L25" s="533"/>
      <c r="M25" s="533"/>
    </row>
    <row r="26" spans="1:13" s="517" customFormat="1" ht="76.5" customHeight="1">
      <c r="A26" s="536">
        <v>4</v>
      </c>
      <c r="B26" s="546" t="s">
        <v>1644</v>
      </c>
      <c r="F26" s="529"/>
      <c r="G26" s="520"/>
      <c r="H26" s="520"/>
      <c r="I26" s="520"/>
      <c r="J26" s="519"/>
      <c r="K26" s="533"/>
      <c r="L26" s="533"/>
      <c r="M26" s="533"/>
    </row>
    <row r="27" spans="1:13" s="517" customFormat="1" ht="26.4">
      <c r="A27" s="536">
        <v>5</v>
      </c>
      <c r="B27" s="535" t="s">
        <v>1643</v>
      </c>
      <c r="F27" s="529"/>
      <c r="G27" s="520"/>
      <c r="H27" s="520"/>
      <c r="I27" s="520"/>
      <c r="J27" s="519"/>
      <c r="K27" s="533"/>
      <c r="L27" s="533"/>
      <c r="M27" s="533"/>
    </row>
    <row r="28" spans="1:13" s="517" customFormat="1">
      <c r="A28" s="536"/>
      <c r="B28" s="535"/>
      <c r="F28" s="529"/>
      <c r="G28" s="520"/>
      <c r="H28" s="520"/>
      <c r="I28" s="520"/>
      <c r="J28" s="519"/>
      <c r="K28" s="533"/>
      <c r="L28" s="533"/>
      <c r="M28" s="533"/>
    </row>
    <row r="29" spans="1:13" s="517" customFormat="1" ht="39.6">
      <c r="A29" s="536">
        <v>6</v>
      </c>
      <c r="B29" s="535" t="s">
        <v>1642</v>
      </c>
      <c r="F29" s="529"/>
      <c r="G29" s="520"/>
      <c r="H29" s="520"/>
      <c r="I29" s="520"/>
      <c r="J29" s="519"/>
      <c r="K29" s="533"/>
      <c r="L29" s="533"/>
      <c r="M29" s="533"/>
    </row>
    <row r="30" spans="1:13" s="517" customFormat="1">
      <c r="A30" s="536"/>
      <c r="B30" s="535"/>
      <c r="F30" s="529"/>
      <c r="G30" s="520"/>
      <c r="H30" s="520"/>
      <c r="I30" s="520"/>
      <c r="J30" s="519"/>
      <c r="K30" s="533"/>
      <c r="L30" s="533"/>
      <c r="M30" s="533"/>
    </row>
    <row r="31" spans="1:13" s="517" customFormat="1" ht="76.5" customHeight="1">
      <c r="A31" s="536">
        <v>7</v>
      </c>
      <c r="B31" s="546" t="s">
        <v>1641</v>
      </c>
      <c r="F31" s="529"/>
      <c r="G31" s="520"/>
      <c r="H31" s="520"/>
      <c r="I31" s="520"/>
      <c r="J31" s="519"/>
      <c r="K31" s="533"/>
      <c r="L31" s="533"/>
      <c r="M31" s="533"/>
    </row>
    <row r="32" spans="1:13" s="517" customFormat="1" ht="51" customHeight="1">
      <c r="A32" s="536">
        <v>8</v>
      </c>
      <c r="B32" s="545" t="s">
        <v>1640</v>
      </c>
      <c r="F32" s="529"/>
      <c r="G32" s="520"/>
      <c r="H32" s="520"/>
      <c r="I32" s="520"/>
      <c r="J32" s="519"/>
      <c r="K32" s="533"/>
      <c r="L32" s="533"/>
      <c r="M32" s="533"/>
    </row>
    <row r="33" spans="1:15" s="517" customFormat="1" ht="79.2">
      <c r="A33" s="536">
        <v>9</v>
      </c>
      <c r="B33" s="535" t="s">
        <v>1639</v>
      </c>
      <c r="F33" s="529"/>
      <c r="G33" s="520"/>
      <c r="H33" s="520"/>
      <c r="I33" s="520"/>
      <c r="J33" s="519"/>
      <c r="K33" s="533"/>
      <c r="L33" s="533"/>
      <c r="M33" s="533"/>
    </row>
    <row r="34" spans="1:15" s="517" customFormat="1">
      <c r="A34" s="536"/>
      <c r="B34" s="535"/>
      <c r="F34" s="529"/>
      <c r="G34" s="520"/>
      <c r="H34" s="520"/>
      <c r="I34" s="520"/>
      <c r="J34" s="519"/>
      <c r="K34" s="533"/>
      <c r="L34" s="533"/>
      <c r="M34" s="533"/>
    </row>
    <row r="35" spans="1:15" s="517" customFormat="1" ht="39.6">
      <c r="A35" s="536">
        <v>10</v>
      </c>
      <c r="B35" s="535" t="s">
        <v>1638</v>
      </c>
      <c r="F35" s="529"/>
      <c r="G35" s="520"/>
      <c r="H35" s="520"/>
      <c r="I35" s="520"/>
      <c r="J35" s="519"/>
      <c r="K35" s="533"/>
      <c r="L35" s="533"/>
      <c r="M35" s="533"/>
    </row>
    <row r="36" spans="1:15" s="517" customFormat="1">
      <c r="A36" s="536"/>
      <c r="B36" s="535"/>
      <c r="F36" s="529"/>
      <c r="G36" s="520"/>
      <c r="H36" s="520"/>
      <c r="I36" s="520"/>
      <c r="J36" s="519"/>
      <c r="K36" s="533"/>
      <c r="L36" s="533"/>
      <c r="M36" s="533"/>
    </row>
    <row r="37" spans="1:15" s="517" customFormat="1" ht="26.4">
      <c r="A37" s="536">
        <v>11</v>
      </c>
      <c r="B37" s="535" t="s">
        <v>1637</v>
      </c>
      <c r="F37" s="529"/>
      <c r="G37" s="520"/>
      <c r="H37" s="520"/>
      <c r="I37" s="520"/>
      <c r="J37" s="519"/>
      <c r="K37" s="533"/>
      <c r="L37" s="533"/>
      <c r="M37" s="533"/>
    </row>
    <row r="38" spans="1:15" s="517" customFormat="1">
      <c r="A38" s="536"/>
      <c r="B38" s="535"/>
      <c r="F38" s="529"/>
      <c r="G38" s="520"/>
      <c r="H38" s="520"/>
      <c r="I38" s="520"/>
      <c r="J38" s="519"/>
      <c r="K38" s="533"/>
      <c r="L38" s="533"/>
      <c r="M38" s="533"/>
    </row>
    <row r="39" spans="1:15" s="542" customFormat="1">
      <c r="A39" s="544"/>
      <c r="G39" s="543"/>
    </row>
    <row r="40" spans="1:15" s="517" customFormat="1">
      <c r="A40" s="541"/>
      <c r="B40" s="540"/>
      <c r="F40" s="529"/>
      <c r="G40" s="520"/>
      <c r="H40" s="520"/>
      <c r="I40" s="520"/>
      <c r="J40" s="519"/>
      <c r="K40" s="533"/>
      <c r="L40" s="533"/>
      <c r="M40" s="533"/>
    </row>
    <row r="41" spans="1:15" s="517" customFormat="1" ht="15.6">
      <c r="A41" s="539"/>
      <c r="B41" s="538" t="s">
        <v>1636</v>
      </c>
      <c r="F41" s="529"/>
      <c r="G41" s="520"/>
      <c r="H41" s="520"/>
      <c r="I41" s="520"/>
      <c r="J41" s="519"/>
      <c r="K41" s="533"/>
      <c r="L41" s="533"/>
      <c r="M41" s="533"/>
    </row>
    <row r="42" spans="1:15" s="517" customFormat="1">
      <c r="A42" s="536"/>
      <c r="B42" s="537"/>
      <c r="F42" s="529"/>
      <c r="G42" s="520"/>
      <c r="H42" s="520"/>
      <c r="I42" s="520"/>
      <c r="J42" s="519"/>
      <c r="K42" s="533"/>
      <c r="L42" s="533"/>
      <c r="M42" s="533"/>
    </row>
    <row r="43" spans="1:15" s="517" customFormat="1" ht="39.6">
      <c r="A43" s="348"/>
      <c r="B43" s="534" t="s">
        <v>1635</v>
      </c>
      <c r="D43" s="531"/>
      <c r="E43" s="522"/>
      <c r="F43" s="529"/>
      <c r="G43" s="520"/>
      <c r="H43" s="520"/>
      <c r="I43" s="520"/>
      <c r="J43" s="519"/>
      <c r="K43" s="533"/>
      <c r="L43" s="533"/>
      <c r="M43" s="533"/>
      <c r="O43" s="524"/>
    </row>
    <row r="44" spans="1:15" s="517" customFormat="1" ht="88.5" customHeight="1">
      <c r="A44" s="348"/>
      <c r="B44" s="534" t="s">
        <v>1634</v>
      </c>
      <c r="D44" s="531"/>
      <c r="E44" s="522"/>
      <c r="F44" s="529"/>
      <c r="G44" s="520"/>
      <c r="H44" s="520"/>
      <c r="I44" s="520"/>
      <c r="J44" s="519"/>
      <c r="K44" s="533"/>
      <c r="L44" s="533"/>
      <c r="M44" s="533"/>
      <c r="O44" s="524"/>
    </row>
    <row r="45" spans="1:15" s="517" customFormat="1">
      <c r="A45" s="536"/>
      <c r="B45" s="535"/>
      <c r="F45" s="529"/>
      <c r="G45" s="520"/>
      <c r="H45" s="520"/>
      <c r="I45" s="520"/>
      <c r="J45" s="519"/>
      <c r="K45" s="533"/>
      <c r="L45" s="533"/>
      <c r="M45" s="533"/>
    </row>
    <row r="46" spans="1:15" s="517" customFormat="1" ht="60" customHeight="1">
      <c r="A46" s="348"/>
      <c r="B46" s="534" t="s">
        <v>1633</v>
      </c>
      <c r="D46" s="531"/>
      <c r="E46" s="522"/>
      <c r="F46" s="529"/>
      <c r="G46" s="520"/>
      <c r="H46" s="520"/>
      <c r="I46" s="520"/>
      <c r="J46" s="519"/>
      <c r="K46" s="533"/>
      <c r="L46" s="533"/>
      <c r="M46" s="533"/>
      <c r="O46" s="524"/>
    </row>
    <row r="47" spans="1:15" s="517" customFormat="1" ht="45.15" customHeight="1">
      <c r="A47" s="348"/>
      <c r="B47" s="534" t="s">
        <v>1632</v>
      </c>
      <c r="D47" s="531"/>
      <c r="E47" s="522"/>
      <c r="F47" s="529"/>
      <c r="G47" s="520"/>
      <c r="H47" s="520"/>
      <c r="I47" s="520"/>
      <c r="J47" s="519"/>
      <c r="K47" s="533"/>
      <c r="L47" s="533"/>
      <c r="M47" s="533"/>
      <c r="O47" s="524"/>
    </row>
    <row r="48" spans="1:15" s="517" customFormat="1" ht="26.4">
      <c r="A48" s="348"/>
      <c r="B48" s="534" t="s">
        <v>1631</v>
      </c>
      <c r="D48" s="531"/>
      <c r="E48" s="522"/>
      <c r="F48" s="529"/>
      <c r="G48" s="520"/>
      <c r="H48" s="520"/>
      <c r="I48" s="520"/>
      <c r="J48" s="519"/>
      <c r="K48" s="533"/>
      <c r="L48" s="533"/>
      <c r="M48" s="533"/>
      <c r="O48" s="526"/>
    </row>
    <row r="49" spans="1:15" s="525" customFormat="1">
      <c r="A49" s="348"/>
      <c r="B49" s="532" t="s">
        <v>1630</v>
      </c>
      <c r="D49" s="531"/>
      <c r="E49" s="530"/>
      <c r="F49" s="529"/>
      <c r="G49" s="528"/>
      <c r="H49" s="528"/>
      <c r="I49" s="528"/>
      <c r="J49" s="527"/>
      <c r="K49" s="520"/>
      <c r="L49" s="520"/>
      <c r="M49" s="520"/>
      <c r="O49" s="526"/>
    </row>
    <row r="50" spans="1:15" s="525" customFormat="1">
      <c r="A50" s="348"/>
      <c r="B50" s="532" t="s">
        <v>1629</v>
      </c>
      <c r="D50" s="531"/>
      <c r="E50" s="530"/>
      <c r="F50" s="529"/>
      <c r="G50" s="528"/>
      <c r="H50" s="528"/>
      <c r="I50" s="528"/>
      <c r="J50" s="527"/>
      <c r="K50" s="520"/>
      <c r="L50" s="520"/>
      <c r="M50" s="520"/>
      <c r="O50" s="526"/>
    </row>
    <row r="51" spans="1:15" s="517" customFormat="1" ht="79.2">
      <c r="A51" s="348"/>
      <c r="B51" s="524" t="s">
        <v>1628</v>
      </c>
      <c r="D51" s="523"/>
      <c r="E51" s="522"/>
      <c r="F51" s="521"/>
      <c r="G51" s="520"/>
      <c r="H51" s="520"/>
      <c r="I51" s="520"/>
      <c r="J51" s="519"/>
      <c r="K51" s="518"/>
      <c r="L51" s="518"/>
      <c r="M51" s="518"/>
    </row>
  </sheetData>
  <sheetProtection password="D860" sheet="1" objects="1" scenarios="1"/>
  <pageMargins left="0.74803149606299213" right="0.74803149606299213" top="0.98425196850393704" bottom="0.98425196850393704" header="0.51181102362204722" footer="0.51181102362204722"/>
  <pageSetup paperSize="9" orientation="portrait" verticalDpi="300" r:id="rId1"/>
  <headerFooter alignWithMargins="0">
    <oddHeader>&amp;CVODOVOD, KANALIZACIJA</oddHeader>
    <oddFooter>&amp;C&amp;P/&amp;N&amp;RPZI</oddFooter>
  </headerFooter>
  <colBreaks count="1" manualBreakCount="1">
    <brk id="5" max="46" man="1"/>
  </col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5" tint="0.59999389629810485"/>
  </sheetPr>
  <dimension ref="A1:W372"/>
  <sheetViews>
    <sheetView showZeros="0" view="pageBreakPreview" zoomScaleNormal="50" zoomScaleSheetLayoutView="100" workbookViewId="0">
      <pane ySplit="2" topLeftCell="A3" activePane="bottomLeft" state="frozen"/>
      <selection activeCell="S31" sqref="S31"/>
      <selection pane="bottomLeft" activeCell="F16" sqref="F16"/>
    </sheetView>
  </sheetViews>
  <sheetFormatPr defaultColWidth="9" defaultRowHeight="13.2"/>
  <cols>
    <col min="1" max="1" width="6.09765625" style="1320" customWidth="1"/>
    <col min="2" max="2" width="36.5" style="1315" customWidth="1"/>
    <col min="3" max="3" width="4.59765625" style="1293" customWidth="1"/>
    <col min="4" max="4" width="5" style="1288" customWidth="1"/>
    <col min="5" max="5" width="9.5" style="1261" bestFit="1" customWidth="1"/>
    <col min="6" max="6" width="9.09765625" style="1368" bestFit="1" customWidth="1"/>
    <col min="7" max="8" width="2.19921875" style="1274" customWidth="1"/>
    <col min="9" max="9" width="2.19921875" style="1275" customWidth="1"/>
    <col min="10" max="10" width="2.19921875" style="1275" hidden="1" customWidth="1"/>
    <col min="11" max="11" width="9.09765625" style="1275" hidden="1" customWidth="1"/>
    <col min="12" max="12" width="7.69921875" style="1276" hidden="1" customWidth="1"/>
    <col min="13" max="13" width="9.59765625" style="1275" hidden="1" customWidth="1"/>
    <col min="14" max="14" width="9.09765625" style="1275" hidden="1" customWidth="1"/>
    <col min="15" max="15" width="9.19921875" style="1275" hidden="1" customWidth="1"/>
    <col min="16" max="16" width="7.59765625" style="1275" hidden="1" customWidth="1"/>
    <col min="17" max="17" width="9.09765625" style="1275" hidden="1" customWidth="1"/>
    <col min="18" max="18" width="8.69921875" style="1276" hidden="1" customWidth="1"/>
    <col min="19" max="19" width="11.09765625" style="1275" hidden="1" customWidth="1"/>
    <col min="20" max="24" width="0" style="1277" hidden="1" customWidth="1"/>
    <col min="25" max="16384" width="9" style="1277"/>
  </cols>
  <sheetData>
    <row r="1" spans="1:23" s="1256" customFormat="1" ht="24" customHeight="1">
      <c r="A1" s="1245" t="s">
        <v>1769</v>
      </c>
      <c r="B1" s="1246" t="s">
        <v>1768</v>
      </c>
      <c r="C1" s="1247" t="s">
        <v>41</v>
      </c>
      <c r="D1" s="1248" t="s">
        <v>42</v>
      </c>
      <c r="E1" s="1249" t="s">
        <v>1767</v>
      </c>
      <c r="F1" s="1250" t="s">
        <v>1766</v>
      </c>
      <c r="G1" s="1251"/>
      <c r="H1" s="1251"/>
      <c r="I1" s="1252"/>
      <c r="J1" s="1252"/>
      <c r="K1" s="595" t="s">
        <v>1765</v>
      </c>
      <c r="L1" s="589" t="s">
        <v>1764</v>
      </c>
      <c r="M1" s="594" t="s">
        <v>1763</v>
      </c>
      <c r="N1" s="593" t="s">
        <v>1751</v>
      </c>
      <c r="O1" s="593" t="s">
        <v>1762</v>
      </c>
      <c r="P1" s="593" t="s">
        <v>1761</v>
      </c>
      <c r="Q1" s="586" t="s">
        <v>1760</v>
      </c>
      <c r="R1" s="592" t="s">
        <v>1759</v>
      </c>
      <c r="S1" s="591" t="s">
        <v>1758</v>
      </c>
      <c r="T1" s="1253" t="s">
        <v>1757</v>
      </c>
      <c r="U1" s="1254" t="s">
        <v>1756</v>
      </c>
      <c r="V1" s="1254" t="s">
        <v>1755</v>
      </c>
      <c r="W1" s="1255" t="s">
        <v>1754</v>
      </c>
    </row>
    <row r="2" spans="1:23" s="1266" customFormat="1" ht="13.5" customHeight="1">
      <c r="A2" s="1257"/>
      <c r="B2" s="1258"/>
      <c r="C2" s="1259"/>
      <c r="D2" s="1260"/>
      <c r="E2" s="1261"/>
      <c r="F2" s="1261"/>
      <c r="G2" s="1251"/>
      <c r="H2" s="1251"/>
      <c r="I2" s="1262"/>
      <c r="J2" s="1262"/>
      <c r="K2" s="590" t="s">
        <v>1753</v>
      </c>
      <c r="L2" s="589" t="s">
        <v>1752</v>
      </c>
      <c r="M2" s="588" t="s">
        <v>1751</v>
      </c>
      <c r="N2" s="586" t="s">
        <v>243</v>
      </c>
      <c r="O2" s="587" t="s">
        <v>1750</v>
      </c>
      <c r="P2" s="586" t="s">
        <v>243</v>
      </c>
      <c r="Q2" s="1263" t="s">
        <v>1749</v>
      </c>
      <c r="R2" s="585" t="s">
        <v>4</v>
      </c>
      <c r="S2" s="584" t="s">
        <v>4</v>
      </c>
      <c r="T2" s="1264">
        <v>3500</v>
      </c>
      <c r="U2" s="1265">
        <v>1</v>
      </c>
      <c r="V2" s="1265">
        <v>1</v>
      </c>
      <c r="W2" s="1262">
        <v>232</v>
      </c>
    </row>
    <row r="3" spans="1:23" s="1266" customFormat="1">
      <c r="A3" s="1267"/>
      <c r="B3" s="1268"/>
      <c r="C3" s="1269"/>
      <c r="D3" s="1260"/>
      <c r="E3" s="1261"/>
      <c r="F3" s="1261"/>
      <c r="G3" s="1251"/>
      <c r="H3" s="1251"/>
      <c r="I3" s="1262"/>
      <c r="J3" s="1262"/>
      <c r="K3" s="590"/>
      <c r="L3" s="589"/>
      <c r="M3" s="588"/>
      <c r="N3" s="586"/>
      <c r="O3" s="587"/>
      <c r="P3" s="586"/>
      <c r="Q3" s="1263"/>
      <c r="R3" s="585"/>
      <c r="S3" s="584"/>
      <c r="T3" s="1264"/>
      <c r="U3" s="1265"/>
      <c r="V3" s="1265"/>
      <c r="W3" s="1262"/>
    </row>
    <row r="4" spans="1:23" s="1266" customFormat="1" ht="15.6">
      <c r="A4" s="2496" t="s">
        <v>1748</v>
      </c>
      <c r="B4" s="2496"/>
      <c r="C4" s="2496"/>
      <c r="D4" s="2496"/>
      <c r="E4" s="1261"/>
      <c r="F4" s="1261"/>
      <c r="G4" s="1251"/>
      <c r="H4" s="1251"/>
      <c r="I4" s="1262"/>
      <c r="J4" s="1262"/>
      <c r="K4" s="590"/>
      <c r="L4" s="589"/>
      <c r="M4" s="588"/>
      <c r="N4" s="586"/>
      <c r="O4" s="587"/>
      <c r="P4" s="586"/>
      <c r="Q4" s="1263"/>
      <c r="R4" s="585"/>
      <c r="S4" s="584"/>
      <c r="T4" s="1264"/>
      <c r="U4" s="1265"/>
      <c r="V4" s="1265"/>
      <c r="W4" s="1262"/>
    </row>
    <row r="5" spans="1:23" s="1266" customFormat="1" ht="13.5" customHeight="1">
      <c r="A5" s="1270"/>
      <c r="B5" s="1267"/>
      <c r="C5" s="1271"/>
      <c r="D5" s="1260"/>
      <c r="E5" s="1261"/>
      <c r="F5" s="1261"/>
      <c r="G5" s="1251"/>
      <c r="H5" s="1251"/>
      <c r="I5" s="1262"/>
      <c r="J5" s="1262"/>
      <c r="K5" s="590"/>
      <c r="L5" s="589"/>
      <c r="M5" s="588"/>
      <c r="N5" s="586"/>
      <c r="O5" s="587"/>
      <c r="P5" s="586"/>
      <c r="Q5" s="1263"/>
      <c r="R5" s="585"/>
      <c r="S5" s="584"/>
      <c r="T5" s="1264"/>
      <c r="U5" s="1265"/>
      <c r="V5" s="1265"/>
      <c r="W5" s="1262"/>
    </row>
    <row r="6" spans="1:23" ht="39.6">
      <c r="A6" s="1270"/>
      <c r="B6" s="1272" t="s">
        <v>1747</v>
      </c>
      <c r="C6" s="1271"/>
      <c r="D6" s="1273"/>
      <c r="F6" s="1261"/>
    </row>
    <row r="7" spans="1:23">
      <c r="A7" s="1270"/>
      <c r="B7" s="1272"/>
      <c r="C7" s="1271"/>
      <c r="D7" s="1273"/>
      <c r="F7" s="1261"/>
    </row>
    <row r="8" spans="1:23">
      <c r="A8" s="1270"/>
      <c r="B8" s="1272"/>
      <c r="C8" s="1271"/>
      <c r="D8" s="1273"/>
      <c r="F8" s="1261"/>
    </row>
    <row r="9" spans="1:23" ht="15.6">
      <c r="A9" s="1270"/>
      <c r="B9" s="1278" t="s">
        <v>1746</v>
      </c>
      <c r="C9" s="1271"/>
      <c r="D9" s="1273"/>
      <c r="F9" s="1261"/>
    </row>
    <row r="10" spans="1:23" s="1283" customFormat="1">
      <c r="A10" s="1279"/>
      <c r="B10" s="1268"/>
      <c r="C10" s="1268"/>
      <c r="D10" s="1280"/>
      <c r="E10" s="1281"/>
      <c r="F10" s="1281"/>
      <c r="G10" s="1281"/>
      <c r="H10" s="1282"/>
    </row>
    <row r="11" spans="1:23" s="1283" customFormat="1">
      <c r="A11" s="1284">
        <f>COUNT($A$3:A10)+1</f>
        <v>1</v>
      </c>
      <c r="B11" s="1285" t="s">
        <v>1745</v>
      </c>
      <c r="C11" s="1281"/>
      <c r="D11" s="1273"/>
      <c r="E11" s="1261">
        <v>0</v>
      </c>
      <c r="F11" s="1261"/>
      <c r="H11" s="1282"/>
    </row>
    <row r="12" spans="1:23" s="1283" customFormat="1" ht="118.8">
      <c r="A12" s="1286"/>
      <c r="B12" s="1287" t="s">
        <v>1741</v>
      </c>
      <c r="C12" s="1281"/>
      <c r="D12" s="1288"/>
      <c r="E12" s="1289">
        <v>0</v>
      </c>
      <c r="F12" s="1289"/>
      <c r="H12" s="1282"/>
    </row>
    <row r="13" spans="1:23" s="1283" customFormat="1" ht="26.4">
      <c r="A13" s="1286"/>
      <c r="B13" s="1287" t="s">
        <v>1723</v>
      </c>
      <c r="C13" s="1281"/>
      <c r="D13" s="1288"/>
      <c r="E13" s="1289"/>
      <c r="F13" s="1289"/>
      <c r="H13" s="1282"/>
    </row>
    <row r="14" spans="1:23" s="1283" customFormat="1" ht="26.4">
      <c r="A14" s="1286"/>
      <c r="B14" s="1290" t="s">
        <v>1740</v>
      </c>
      <c r="C14" s="1281"/>
      <c r="D14" s="1288"/>
      <c r="E14" s="1291"/>
      <c r="F14" s="1289"/>
      <c r="H14" s="1282"/>
    </row>
    <row r="15" spans="1:23" s="1283" customFormat="1">
      <c r="A15" s="1286"/>
      <c r="B15" s="1287" t="s">
        <v>1739</v>
      </c>
      <c r="C15" s="1269" t="s">
        <v>10</v>
      </c>
      <c r="D15" s="1288">
        <v>1</v>
      </c>
      <c r="E15" s="1410"/>
      <c r="F15" s="1292">
        <f>D15*E15</f>
        <v>0</v>
      </c>
      <c r="H15" s="1282"/>
    </row>
    <row r="16" spans="1:23" s="1283" customFormat="1">
      <c r="A16" s="1284"/>
      <c r="B16" s="1268"/>
      <c r="C16" s="1281"/>
      <c r="D16" s="1288"/>
      <c r="E16" s="1411"/>
      <c r="F16" s="1289"/>
      <c r="H16" s="1282"/>
    </row>
    <row r="17" spans="1:19" s="1283" customFormat="1">
      <c r="A17" s="1284">
        <f>COUNT($A$3:A16)+1</f>
        <v>2</v>
      </c>
      <c r="B17" s="1268" t="s">
        <v>1744</v>
      </c>
      <c r="C17" s="1271"/>
      <c r="D17" s="1273"/>
      <c r="E17" s="1412"/>
      <c r="F17" s="1261"/>
      <c r="G17" s="1281"/>
      <c r="H17" s="1282"/>
    </row>
    <row r="18" spans="1:19" s="1283" customFormat="1" ht="52.8">
      <c r="A18" s="1284"/>
      <c r="B18" s="1268" t="s">
        <v>1733</v>
      </c>
      <c r="C18" s="1293"/>
      <c r="D18" s="1288"/>
      <c r="E18" s="1412"/>
      <c r="F18" s="1261"/>
      <c r="G18" s="1281"/>
      <c r="H18" s="1282"/>
    </row>
    <row r="19" spans="1:19" s="1283" customFormat="1" ht="79.2">
      <c r="A19" s="1271"/>
      <c r="B19" s="1268" t="s">
        <v>1716</v>
      </c>
      <c r="C19" s="1293"/>
      <c r="D19" s="1288"/>
      <c r="E19" s="1412"/>
      <c r="F19" s="1261"/>
      <c r="G19" s="1281"/>
      <c r="H19" s="1282"/>
    </row>
    <row r="20" spans="1:19" s="1283" customFormat="1" ht="26.4">
      <c r="A20" s="1271" t="s">
        <v>1681</v>
      </c>
      <c r="B20" s="1294" t="s">
        <v>1732</v>
      </c>
      <c r="C20" s="1293"/>
      <c r="D20" s="1288"/>
      <c r="E20" s="1412"/>
      <c r="F20" s="1261"/>
      <c r="G20" s="1281"/>
      <c r="H20" s="1282"/>
    </row>
    <row r="21" spans="1:19" s="1283" customFormat="1">
      <c r="A21" s="572"/>
      <c r="B21" s="571" t="s">
        <v>1728</v>
      </c>
      <c r="C21" s="1269" t="s">
        <v>10</v>
      </c>
      <c r="D21" s="1295">
        <v>1</v>
      </c>
      <c r="E21" s="1412"/>
      <c r="F21" s="1261">
        <f>D21*E21</f>
        <v>0</v>
      </c>
      <c r="G21" s="1281"/>
      <c r="H21" s="1282"/>
    </row>
    <row r="22" spans="1:19" s="1283" customFormat="1">
      <c r="A22" s="1279"/>
      <c r="B22" s="1268"/>
      <c r="C22" s="1268"/>
      <c r="D22" s="1280"/>
      <c r="E22" s="1413"/>
      <c r="F22" s="1281"/>
      <c r="G22" s="1281"/>
      <c r="H22" s="1282"/>
    </row>
    <row r="23" spans="1:19">
      <c r="A23" s="1270"/>
      <c r="B23" s="1277"/>
      <c r="C23" s="1271"/>
      <c r="D23" s="1273"/>
      <c r="E23" s="1412"/>
      <c r="F23" s="1261"/>
      <c r="I23" s="1277"/>
      <c r="J23" s="1277"/>
      <c r="K23" s="1277"/>
      <c r="L23" s="1277"/>
      <c r="M23" s="1277"/>
      <c r="N23" s="1277"/>
      <c r="O23" s="1277"/>
      <c r="P23" s="1277"/>
      <c r="Q23" s="1277"/>
      <c r="R23" s="1277"/>
      <c r="S23" s="1277"/>
    </row>
    <row r="24" spans="1:19" ht="15.6">
      <c r="A24" s="1270"/>
      <c r="B24" s="1278" t="s">
        <v>1743</v>
      </c>
      <c r="C24" s="1271"/>
      <c r="D24" s="1273"/>
      <c r="E24" s="1412"/>
      <c r="F24" s="1261"/>
      <c r="I24" s="1277"/>
      <c r="J24" s="1277"/>
      <c r="K24" s="1277"/>
      <c r="L24" s="1277"/>
      <c r="M24" s="1277"/>
      <c r="N24" s="1277"/>
      <c r="O24" s="1277"/>
      <c r="P24" s="1277"/>
      <c r="Q24" s="1277"/>
      <c r="R24" s="1277"/>
      <c r="S24" s="1277"/>
    </row>
    <row r="25" spans="1:19">
      <c r="A25" s="1284">
        <f>COUNT($A$3:A23)+1</f>
        <v>3</v>
      </c>
      <c r="B25" s="1285" t="s">
        <v>1742</v>
      </c>
      <c r="C25" s="1271"/>
      <c r="D25" s="1273"/>
      <c r="E25" s="1412"/>
      <c r="F25" s="1261"/>
      <c r="I25" s="1277"/>
      <c r="J25" s="1277"/>
      <c r="K25" s="1277"/>
      <c r="L25" s="1277"/>
      <c r="M25" s="1277"/>
      <c r="N25" s="1277"/>
      <c r="O25" s="1277"/>
      <c r="P25" s="1277"/>
      <c r="Q25" s="1277"/>
      <c r="R25" s="1277"/>
      <c r="S25" s="1277"/>
    </row>
    <row r="26" spans="1:19" ht="118.8">
      <c r="A26" s="1284"/>
      <c r="B26" s="1287" t="s">
        <v>1741</v>
      </c>
      <c r="E26" s="1414"/>
      <c r="F26" s="1289"/>
      <c r="I26" s="1277"/>
      <c r="J26" s="1277"/>
      <c r="K26" s="1277"/>
      <c r="L26" s="1277"/>
      <c r="M26" s="1277"/>
      <c r="N26" s="1277"/>
      <c r="O26" s="1277"/>
      <c r="P26" s="1277"/>
      <c r="Q26" s="1277"/>
      <c r="R26" s="1277"/>
      <c r="S26" s="1277"/>
    </row>
    <row r="27" spans="1:19" ht="26.4">
      <c r="A27" s="1284"/>
      <c r="B27" s="1287" t="s">
        <v>1723</v>
      </c>
      <c r="E27" s="1414"/>
      <c r="F27" s="1289"/>
      <c r="I27" s="1277"/>
      <c r="J27" s="1277"/>
      <c r="K27" s="1277"/>
      <c r="L27" s="1277"/>
      <c r="M27" s="1277"/>
      <c r="N27" s="1277"/>
      <c r="O27" s="1277"/>
      <c r="P27" s="1277"/>
      <c r="Q27" s="1277"/>
      <c r="R27" s="1277"/>
      <c r="S27" s="1277"/>
    </row>
    <row r="28" spans="1:19" ht="26.4">
      <c r="A28" s="1296" t="s">
        <v>1681</v>
      </c>
      <c r="B28" s="1290" t="s">
        <v>1740</v>
      </c>
      <c r="E28" s="1414"/>
      <c r="F28" s="1289"/>
      <c r="I28" s="1277"/>
      <c r="J28" s="1277"/>
      <c r="K28" s="1277"/>
      <c r="L28" s="1277"/>
      <c r="M28" s="1277"/>
      <c r="N28" s="1277"/>
      <c r="O28" s="1277"/>
      <c r="P28" s="1277"/>
      <c r="Q28" s="1277"/>
      <c r="R28" s="1277"/>
      <c r="S28" s="1277"/>
    </row>
    <row r="29" spans="1:19">
      <c r="A29" s="1284"/>
      <c r="B29" s="1287" t="s">
        <v>1739</v>
      </c>
      <c r="C29" s="1293" t="s">
        <v>10</v>
      </c>
      <c r="D29" s="1288">
        <v>2</v>
      </c>
      <c r="E29" s="1410"/>
      <c r="F29" s="1292">
        <f>D29*E29</f>
        <v>0</v>
      </c>
      <c r="I29" s="1277"/>
      <c r="J29" s="1277"/>
      <c r="K29" s="1277"/>
      <c r="L29" s="1277"/>
      <c r="M29" s="1277"/>
      <c r="N29" s="1277"/>
      <c r="O29" s="1277"/>
      <c r="P29" s="1277"/>
      <c r="Q29" s="1277"/>
      <c r="R29" s="1277"/>
      <c r="S29" s="1277"/>
    </row>
    <row r="30" spans="1:19">
      <c r="A30" s="1284"/>
      <c r="B30" s="1287"/>
      <c r="E30" s="1410"/>
      <c r="F30" s="1292"/>
      <c r="I30" s="1277"/>
      <c r="J30" s="1277"/>
      <c r="K30" s="1277"/>
      <c r="L30" s="1277"/>
      <c r="M30" s="1277"/>
      <c r="N30" s="1277"/>
      <c r="O30" s="1277"/>
      <c r="P30" s="1277"/>
      <c r="Q30" s="1277"/>
      <c r="R30" s="1277"/>
      <c r="S30" s="1277"/>
    </row>
    <row r="31" spans="1:19" ht="40.5" customHeight="1">
      <c r="A31" s="1284">
        <f>COUNT($A$3:A29)+1</f>
        <v>4</v>
      </c>
      <c r="B31" s="1297" t="s">
        <v>1738</v>
      </c>
      <c r="C31" s="1271"/>
      <c r="D31" s="1273"/>
      <c r="E31" s="1412"/>
      <c r="F31" s="1261"/>
      <c r="I31" s="1277"/>
      <c r="J31" s="1277"/>
      <c r="K31" s="1277"/>
      <c r="L31" s="1277"/>
      <c r="M31" s="1277"/>
      <c r="N31" s="1277"/>
      <c r="O31" s="1277"/>
      <c r="P31" s="1277"/>
      <c r="Q31" s="1277"/>
      <c r="R31" s="1277"/>
      <c r="S31" s="1277"/>
    </row>
    <row r="32" spans="1:19" ht="75.75" customHeight="1">
      <c r="A32" s="1284"/>
      <c r="B32" s="1298" t="s">
        <v>1737</v>
      </c>
      <c r="E32" s="1414"/>
      <c r="F32" s="1289"/>
      <c r="I32" s="1277"/>
      <c r="J32" s="1277"/>
      <c r="K32" s="1277"/>
      <c r="L32" s="1277"/>
      <c r="M32" s="1277"/>
      <c r="N32" s="1277"/>
      <c r="O32" s="1277"/>
      <c r="P32" s="1277"/>
      <c r="Q32" s="1277"/>
      <c r="R32" s="1277"/>
      <c r="S32" s="1277"/>
    </row>
    <row r="33" spans="1:19" ht="26.4">
      <c r="A33" s="1296" t="s">
        <v>1681</v>
      </c>
      <c r="B33" s="1299" t="s">
        <v>1736</v>
      </c>
      <c r="E33" s="1414"/>
      <c r="F33" s="1289"/>
      <c r="I33" s="1277"/>
      <c r="J33" s="1277"/>
      <c r="K33" s="1277"/>
      <c r="L33" s="1277"/>
      <c r="M33" s="1277"/>
      <c r="N33" s="1277"/>
      <c r="O33" s="1277"/>
      <c r="P33" s="1277"/>
      <c r="Q33" s="1277"/>
      <c r="R33" s="1277"/>
      <c r="S33" s="1277"/>
    </row>
    <row r="34" spans="1:19">
      <c r="A34" s="1284"/>
      <c r="B34" s="1287" t="s">
        <v>1735</v>
      </c>
      <c r="C34" s="1293" t="s">
        <v>10</v>
      </c>
      <c r="D34" s="1288">
        <v>12</v>
      </c>
      <c r="E34" s="1410"/>
      <c r="F34" s="1292">
        <f>D34*E34</f>
        <v>0</v>
      </c>
      <c r="I34" s="1277"/>
      <c r="J34" s="1277"/>
      <c r="K34" s="1277"/>
      <c r="L34" s="1277"/>
      <c r="M34" s="1277"/>
      <c r="N34" s="1277"/>
      <c r="O34" s="1277"/>
      <c r="P34" s="1277"/>
      <c r="Q34" s="1277"/>
      <c r="R34" s="1277"/>
      <c r="S34" s="1277"/>
    </row>
    <row r="35" spans="1:19">
      <c r="A35" s="1284"/>
      <c r="B35" s="1287"/>
      <c r="E35" s="1410"/>
      <c r="F35" s="1292"/>
      <c r="I35" s="1277"/>
      <c r="J35" s="1277"/>
      <c r="K35" s="1277"/>
      <c r="L35" s="1277"/>
      <c r="M35" s="1277"/>
      <c r="N35" s="1277"/>
      <c r="O35" s="1277"/>
      <c r="P35" s="1277"/>
      <c r="Q35" s="1277"/>
      <c r="R35" s="1277"/>
      <c r="S35" s="1277"/>
    </row>
    <row r="36" spans="1:19">
      <c r="A36" s="1284">
        <f>COUNT($A$3:A35)+1</f>
        <v>5</v>
      </c>
      <c r="B36" s="1268" t="s">
        <v>1734</v>
      </c>
      <c r="C36" s="1271"/>
      <c r="D36" s="1273"/>
      <c r="E36" s="1415"/>
      <c r="F36" s="1261"/>
      <c r="G36" s="1277"/>
      <c r="H36" s="1277"/>
      <c r="I36" s="1277"/>
      <c r="J36" s="1277"/>
      <c r="K36" s="1277"/>
      <c r="L36" s="1277"/>
      <c r="M36" s="1277"/>
      <c r="N36" s="1277"/>
      <c r="O36" s="1277"/>
      <c r="P36" s="1277"/>
      <c r="Q36" s="1277"/>
      <c r="R36" s="1277"/>
      <c r="S36" s="1277"/>
    </row>
    <row r="37" spans="1:19" ht="52.8">
      <c r="A37" s="1284"/>
      <c r="B37" s="1268" t="s">
        <v>1733</v>
      </c>
      <c r="E37" s="1412"/>
      <c r="F37" s="1261"/>
      <c r="G37" s="1277"/>
      <c r="H37" s="1277"/>
      <c r="I37" s="1277"/>
      <c r="J37" s="1277"/>
      <c r="K37" s="1277"/>
      <c r="L37" s="1277"/>
      <c r="M37" s="1277"/>
      <c r="N37" s="1277"/>
      <c r="O37" s="1277"/>
      <c r="P37" s="1277"/>
      <c r="Q37" s="1277"/>
      <c r="R37" s="1277"/>
      <c r="S37" s="1277"/>
    </row>
    <row r="38" spans="1:19" ht="79.2">
      <c r="A38" s="1271"/>
      <c r="B38" s="1268" t="s">
        <v>1716</v>
      </c>
      <c r="E38" s="1412"/>
      <c r="F38" s="1261"/>
      <c r="G38" s="1277"/>
      <c r="H38" s="1277"/>
      <c r="I38" s="1277"/>
      <c r="J38" s="1277"/>
      <c r="K38" s="1277"/>
      <c r="L38" s="1277"/>
      <c r="M38" s="1277"/>
      <c r="N38" s="1277"/>
      <c r="O38" s="1277"/>
      <c r="P38" s="1277"/>
      <c r="Q38" s="1277"/>
      <c r="R38" s="1277"/>
      <c r="S38" s="1277"/>
    </row>
    <row r="39" spans="1:19" ht="26.4">
      <c r="A39" s="1271" t="s">
        <v>1681</v>
      </c>
      <c r="B39" s="1294" t="s">
        <v>1732</v>
      </c>
      <c r="E39" s="1412"/>
      <c r="F39" s="1261"/>
      <c r="G39" s="1277"/>
      <c r="H39" s="1277"/>
      <c r="I39" s="1277"/>
      <c r="J39" s="1277"/>
      <c r="K39" s="1277"/>
      <c r="L39" s="1277"/>
      <c r="M39" s="1277"/>
      <c r="N39" s="1277"/>
      <c r="O39" s="1277"/>
      <c r="P39" s="1277"/>
      <c r="Q39" s="1277"/>
      <c r="R39" s="1277"/>
      <c r="S39" s="1277"/>
    </row>
    <row r="40" spans="1:19">
      <c r="A40" s="572"/>
      <c r="B40" s="571" t="s">
        <v>1728</v>
      </c>
      <c r="C40" s="1269" t="s">
        <v>10</v>
      </c>
      <c r="D40" s="1295">
        <v>11</v>
      </c>
      <c r="E40" s="1412"/>
      <c r="F40" s="1261">
        <f>D40*E40</f>
        <v>0</v>
      </c>
      <c r="G40" s="1277"/>
      <c r="H40" s="1277"/>
      <c r="I40" s="1277"/>
      <c r="J40" s="1277"/>
      <c r="K40" s="1277"/>
      <c r="L40" s="1277"/>
      <c r="M40" s="1277"/>
      <c r="N40" s="1277"/>
      <c r="O40" s="1277"/>
      <c r="P40" s="1277"/>
      <c r="Q40" s="1277"/>
      <c r="R40" s="1277"/>
      <c r="S40" s="1277"/>
    </row>
    <row r="41" spans="1:19">
      <c r="A41" s="572"/>
      <c r="B41" s="571"/>
      <c r="C41" s="1269"/>
      <c r="D41" s="1295"/>
      <c r="E41" s="1412"/>
      <c r="F41" s="1261"/>
      <c r="G41" s="1277"/>
      <c r="H41" s="1277"/>
      <c r="I41" s="1277"/>
      <c r="J41" s="1277"/>
      <c r="K41" s="1277"/>
      <c r="L41" s="1277"/>
      <c r="M41" s="1277"/>
      <c r="N41" s="1277"/>
      <c r="O41" s="1277"/>
      <c r="P41" s="1277"/>
      <c r="Q41" s="1277"/>
      <c r="R41" s="1277"/>
      <c r="S41" s="1277"/>
    </row>
    <row r="42" spans="1:19">
      <c r="A42" s="1301">
        <f>COUNT($A$3:A40)+1</f>
        <v>6</v>
      </c>
      <c r="B42" s="1268" t="s">
        <v>1731</v>
      </c>
      <c r="C42" s="1271"/>
      <c r="D42" s="1273"/>
      <c r="E42" s="1412"/>
      <c r="F42" s="1261"/>
      <c r="G42" s="1277"/>
      <c r="H42" s="1277"/>
      <c r="I42" s="1277"/>
      <c r="J42" s="1277"/>
      <c r="K42" s="1277"/>
      <c r="L42" s="1277"/>
      <c r="M42" s="1277"/>
      <c r="N42" s="1277"/>
      <c r="O42" s="1277"/>
      <c r="P42" s="1277"/>
      <c r="Q42" s="1277"/>
      <c r="R42" s="1277"/>
      <c r="S42" s="1277"/>
    </row>
    <row r="43" spans="1:19" ht="79.8">
      <c r="A43" s="1301"/>
      <c r="B43" s="1268" t="s">
        <v>1730</v>
      </c>
      <c r="E43" s="1412"/>
      <c r="F43" s="1261"/>
      <c r="G43" s="1277"/>
      <c r="H43" s="1277"/>
      <c r="I43" s="1277"/>
      <c r="J43" s="1277"/>
      <c r="K43" s="1277"/>
      <c r="L43" s="1277"/>
      <c r="M43" s="1277"/>
      <c r="N43" s="1277"/>
      <c r="O43" s="1277"/>
      <c r="P43" s="1277"/>
      <c r="Q43" s="1277"/>
      <c r="R43" s="1277"/>
      <c r="S43" s="1277"/>
    </row>
    <row r="44" spans="1:19" ht="26.4">
      <c r="A44" s="1271" t="s">
        <v>1694</v>
      </c>
      <c r="B44" s="1302" t="s">
        <v>1729</v>
      </c>
      <c r="E44" s="1412"/>
      <c r="F44" s="1261"/>
      <c r="G44" s="1277"/>
      <c r="H44" s="1277"/>
      <c r="I44" s="1277"/>
      <c r="J44" s="1277"/>
      <c r="K44" s="1277"/>
      <c r="L44" s="1277"/>
      <c r="M44" s="1277"/>
      <c r="N44" s="1277"/>
      <c r="O44" s="1277"/>
      <c r="P44" s="1277"/>
      <c r="Q44" s="1277"/>
      <c r="R44" s="1277"/>
      <c r="S44" s="1277"/>
    </row>
    <row r="45" spans="1:19">
      <c r="A45" s="572"/>
      <c r="B45" s="582" t="s">
        <v>1728</v>
      </c>
      <c r="C45" s="1269" t="s">
        <v>10</v>
      </c>
      <c r="D45" s="1295">
        <v>5</v>
      </c>
      <c r="E45" s="1412"/>
      <c r="F45" s="1261">
        <f>D45*E45</f>
        <v>0</v>
      </c>
      <c r="G45" s="1277"/>
      <c r="H45" s="1277"/>
      <c r="I45" s="1277"/>
      <c r="J45" s="1277"/>
      <c r="K45" s="1277"/>
      <c r="L45" s="1277"/>
      <c r="M45" s="1277"/>
      <c r="N45" s="1277"/>
      <c r="O45" s="1277"/>
      <c r="P45" s="1277"/>
      <c r="Q45" s="1277"/>
      <c r="R45" s="1277"/>
      <c r="S45" s="1277"/>
    </row>
    <row r="46" spans="1:19">
      <c r="A46" s="1284"/>
      <c r="B46" s="1268"/>
      <c r="E46" s="1412"/>
      <c r="F46" s="1261"/>
      <c r="G46" s="1277"/>
      <c r="H46" s="1277"/>
      <c r="I46" s="1277"/>
      <c r="J46" s="1277"/>
      <c r="K46" s="1277"/>
      <c r="L46" s="1277"/>
      <c r="M46" s="1277"/>
      <c r="N46" s="1277"/>
      <c r="O46" s="1277"/>
      <c r="P46" s="1277"/>
      <c r="Q46" s="1277"/>
      <c r="R46" s="1277"/>
      <c r="S46" s="1277"/>
    </row>
    <row r="47" spans="1:19" ht="15.6">
      <c r="A47" s="1270"/>
      <c r="B47" s="1278" t="s">
        <v>1727</v>
      </c>
      <c r="C47" s="1271"/>
      <c r="D47" s="1273"/>
      <c r="E47" s="1412"/>
      <c r="F47" s="1261"/>
      <c r="G47" s="1277"/>
      <c r="H47" s="1277"/>
      <c r="I47" s="1277"/>
      <c r="J47" s="1277"/>
      <c r="K47" s="1277"/>
      <c r="L47" s="1277"/>
      <c r="M47" s="1277"/>
      <c r="N47" s="1277"/>
      <c r="O47" s="1277"/>
      <c r="P47" s="1277"/>
      <c r="Q47" s="1277"/>
      <c r="R47" s="1277"/>
      <c r="S47" s="1277"/>
    </row>
    <row r="48" spans="1:19" ht="15.6">
      <c r="A48" s="1270"/>
      <c r="B48" s="1278"/>
      <c r="C48" s="1271"/>
      <c r="D48" s="1273"/>
      <c r="E48" s="1412"/>
      <c r="F48" s="1261"/>
      <c r="G48" s="1277"/>
      <c r="H48" s="1277"/>
      <c r="I48" s="1277"/>
      <c r="J48" s="1277"/>
      <c r="K48" s="1277"/>
      <c r="L48" s="1277"/>
      <c r="M48" s="1277"/>
      <c r="N48" s="1277"/>
      <c r="O48" s="1277"/>
      <c r="P48" s="1277"/>
      <c r="Q48" s="1277"/>
      <c r="R48" s="1277"/>
      <c r="S48" s="1277"/>
    </row>
    <row r="49" spans="1:19">
      <c r="A49" s="1284">
        <f>COUNT($A$3:A47)+1</f>
        <v>7</v>
      </c>
      <c r="B49" s="1303" t="s">
        <v>1726</v>
      </c>
      <c r="C49" s="1304"/>
      <c r="D49" s="1305"/>
      <c r="E49" s="1416"/>
      <c r="F49" s="1304"/>
      <c r="G49" s="1277"/>
      <c r="H49" s="1277"/>
      <c r="I49" s="1277"/>
      <c r="J49" s="1277"/>
      <c r="K49" s="1277"/>
      <c r="L49" s="1277"/>
      <c r="M49" s="1277"/>
      <c r="N49" s="1277"/>
      <c r="O49" s="1277"/>
      <c r="P49" s="1277"/>
      <c r="Q49" s="1277"/>
      <c r="R49" s="1277"/>
      <c r="S49" s="1277"/>
    </row>
    <row r="50" spans="1:19" ht="39.6">
      <c r="A50" s="1306"/>
      <c r="B50" s="1303" t="s">
        <v>1725</v>
      </c>
      <c r="C50" s="1304"/>
      <c r="D50" s="1305"/>
      <c r="E50" s="1416"/>
      <c r="F50" s="1304"/>
      <c r="G50" s="1277"/>
      <c r="H50" s="1277"/>
      <c r="I50" s="1277"/>
      <c r="J50" s="1277"/>
      <c r="K50" s="1277"/>
      <c r="L50" s="1277"/>
      <c r="M50" s="1277"/>
      <c r="N50" s="1277"/>
      <c r="O50" s="1277"/>
      <c r="P50" s="1277"/>
      <c r="Q50" s="1277"/>
      <c r="R50" s="1277"/>
      <c r="S50" s="1277"/>
    </row>
    <row r="51" spans="1:19">
      <c r="A51" s="1306" t="s">
        <v>1681</v>
      </c>
      <c r="B51" s="1303" t="s">
        <v>1722</v>
      </c>
      <c r="C51" s="1304"/>
      <c r="D51" s="1305"/>
      <c r="E51" s="1416"/>
      <c r="F51" s="1304"/>
      <c r="G51" s="1277"/>
      <c r="H51" s="1277"/>
      <c r="I51" s="1277"/>
      <c r="J51" s="1277"/>
      <c r="K51" s="1277"/>
      <c r="L51" s="1277"/>
      <c r="M51" s="1277"/>
      <c r="N51" s="1277"/>
      <c r="O51" s="1277"/>
      <c r="P51" s="1277"/>
      <c r="Q51" s="1277"/>
      <c r="R51" s="1277"/>
      <c r="S51" s="1277"/>
    </row>
    <row r="52" spans="1:19">
      <c r="A52" s="1306" t="s">
        <v>1681</v>
      </c>
      <c r="B52" s="1303" t="s">
        <v>1721</v>
      </c>
      <c r="C52" s="1304"/>
      <c r="D52" s="1305"/>
      <c r="E52" s="1416"/>
      <c r="F52" s="1304"/>
      <c r="G52" s="1277"/>
      <c r="H52" s="1277"/>
      <c r="I52" s="1277"/>
      <c r="J52" s="1277"/>
      <c r="K52" s="1277"/>
      <c r="L52" s="1277"/>
      <c r="M52" s="1277"/>
      <c r="N52" s="1277"/>
      <c r="O52" s="1277"/>
      <c r="P52" s="1277"/>
      <c r="Q52" s="1277"/>
      <c r="R52" s="1277"/>
      <c r="S52" s="1277"/>
    </row>
    <row r="53" spans="1:19" ht="39.6">
      <c r="A53" s="1306"/>
      <c r="B53" s="1303" t="s">
        <v>1724</v>
      </c>
      <c r="C53" s="1304"/>
      <c r="D53" s="1305"/>
      <c r="E53" s="1416"/>
      <c r="F53" s="1304"/>
      <c r="G53" s="1277"/>
      <c r="H53" s="1277"/>
      <c r="I53" s="1277"/>
      <c r="J53" s="1277"/>
      <c r="K53" s="1277"/>
      <c r="L53" s="1277"/>
      <c r="M53" s="1277"/>
      <c r="N53" s="1277"/>
      <c r="O53" s="1277"/>
      <c r="P53" s="1277"/>
      <c r="Q53" s="1277"/>
      <c r="R53" s="1277"/>
      <c r="S53" s="1277"/>
    </row>
    <row r="54" spans="1:19" ht="26.4">
      <c r="A54" s="1284"/>
      <c r="B54" s="1268" t="s">
        <v>1723</v>
      </c>
      <c r="E54" s="1414"/>
      <c r="F54" s="1289"/>
      <c r="G54" s="1277"/>
      <c r="H54" s="1277"/>
      <c r="I54" s="1277"/>
      <c r="J54" s="1277"/>
      <c r="K54" s="1277"/>
      <c r="L54" s="1277"/>
      <c r="M54" s="1277"/>
      <c r="N54" s="1277"/>
      <c r="O54" s="1277"/>
      <c r="P54" s="1277"/>
      <c r="Q54" s="1277"/>
      <c r="R54" s="1277"/>
      <c r="S54" s="1277"/>
    </row>
    <row r="55" spans="1:19">
      <c r="A55" s="1306" t="s">
        <v>1681</v>
      </c>
      <c r="B55" s="1303" t="s">
        <v>1722</v>
      </c>
      <c r="C55" s="1304"/>
      <c r="D55" s="1305"/>
      <c r="E55" s="1416"/>
      <c r="F55" s="1304"/>
      <c r="G55" s="1277"/>
      <c r="H55" s="1277"/>
      <c r="I55" s="1277"/>
      <c r="J55" s="1277"/>
      <c r="K55" s="1277"/>
      <c r="L55" s="1277"/>
      <c r="M55" s="1277"/>
      <c r="N55" s="1277"/>
      <c r="O55" s="1277"/>
      <c r="P55" s="1277"/>
      <c r="Q55" s="1277"/>
      <c r="R55" s="1277"/>
      <c r="S55" s="1277"/>
    </row>
    <row r="56" spans="1:19">
      <c r="A56" s="1306"/>
      <c r="B56" s="1303" t="s">
        <v>1721</v>
      </c>
      <c r="C56" s="1304"/>
      <c r="D56" s="1305"/>
      <c r="E56" s="1416"/>
      <c r="F56" s="1304"/>
      <c r="G56" s="1277"/>
      <c r="H56" s="1277"/>
      <c r="I56" s="1277"/>
      <c r="J56" s="1277"/>
      <c r="K56" s="1277"/>
      <c r="L56" s="1277"/>
      <c r="M56" s="1277"/>
      <c r="N56" s="1277"/>
      <c r="O56" s="1277"/>
      <c r="P56" s="1277"/>
      <c r="Q56" s="1277"/>
      <c r="R56" s="1277"/>
      <c r="S56" s="1277"/>
    </row>
    <row r="57" spans="1:19" ht="26.4">
      <c r="A57" s="1306"/>
      <c r="B57" s="1303" t="s">
        <v>1720</v>
      </c>
      <c r="C57" s="1304"/>
      <c r="D57" s="1305"/>
      <c r="E57" s="1416"/>
      <c r="F57" s="1304"/>
      <c r="G57" s="1277"/>
      <c r="H57" s="1277"/>
      <c r="I57" s="1277"/>
      <c r="J57" s="1277"/>
      <c r="K57" s="1277"/>
      <c r="L57" s="1277"/>
      <c r="M57" s="1277"/>
      <c r="N57" s="1277"/>
      <c r="O57" s="1277"/>
      <c r="P57" s="1277"/>
      <c r="Q57" s="1277"/>
      <c r="R57" s="1277"/>
      <c r="S57" s="1277"/>
    </row>
    <row r="58" spans="1:19">
      <c r="A58" s="1306"/>
      <c r="B58" s="1307" t="s">
        <v>1710</v>
      </c>
      <c r="C58" s="1304" t="s">
        <v>10</v>
      </c>
      <c r="D58" s="1305">
        <v>2</v>
      </c>
      <c r="E58" s="1417"/>
      <c r="F58" s="1309">
        <f>D58*E58</f>
        <v>0</v>
      </c>
      <c r="G58" s="1277"/>
      <c r="H58" s="1277"/>
      <c r="I58" s="1277"/>
      <c r="J58" s="1277"/>
      <c r="K58" s="1277"/>
      <c r="L58" s="1277"/>
      <c r="M58" s="1277"/>
      <c r="N58" s="1277"/>
      <c r="O58" s="1277"/>
      <c r="P58" s="1277"/>
      <c r="Q58" s="1277"/>
      <c r="R58" s="1277"/>
      <c r="S58" s="1277"/>
    </row>
    <row r="59" spans="1:19">
      <c r="A59" s="1310"/>
      <c r="B59" s="1311"/>
      <c r="C59" s="1312"/>
      <c r="D59" s="1313"/>
      <c r="E59" s="1418"/>
      <c r="F59" s="1314"/>
      <c r="G59" s="1277"/>
      <c r="H59" s="1277"/>
      <c r="I59" s="1277"/>
      <c r="J59" s="1277"/>
      <c r="K59" s="1277"/>
      <c r="L59" s="1277"/>
      <c r="M59" s="1277"/>
      <c r="N59" s="1277"/>
      <c r="O59" s="1277"/>
      <c r="P59" s="1277"/>
      <c r="Q59" s="1277"/>
      <c r="R59" s="1277"/>
      <c r="S59" s="1277"/>
    </row>
    <row r="60" spans="1:19">
      <c r="A60" s="1310"/>
      <c r="C60" s="1312"/>
      <c r="D60" s="1313"/>
      <c r="E60" s="1418"/>
      <c r="F60" s="1314"/>
      <c r="G60" s="1277"/>
      <c r="H60" s="1277"/>
      <c r="I60" s="1277"/>
      <c r="J60" s="1277"/>
      <c r="K60" s="1277"/>
      <c r="L60" s="1277"/>
      <c r="M60" s="1277"/>
      <c r="N60" s="1277"/>
      <c r="O60" s="1277"/>
      <c r="P60" s="1277"/>
      <c r="Q60" s="1277"/>
      <c r="R60" s="1277"/>
      <c r="S60" s="1277"/>
    </row>
    <row r="61" spans="1:19" ht="26.4">
      <c r="A61" s="1305">
        <f>COUNT($A$3:A60)+1</f>
        <v>8</v>
      </c>
      <c r="B61" s="1316" t="s">
        <v>1719</v>
      </c>
      <c r="C61" s="1317"/>
      <c r="D61" s="1317"/>
      <c r="E61" s="1419"/>
      <c r="F61" s="1318"/>
      <c r="G61" s="1277"/>
      <c r="H61" s="1277"/>
      <c r="I61" s="1277"/>
      <c r="J61" s="1277"/>
      <c r="K61" s="1277"/>
      <c r="L61" s="1277"/>
      <c r="M61" s="1277"/>
      <c r="N61" s="1277"/>
      <c r="O61" s="1277"/>
      <c r="P61" s="1277"/>
      <c r="Q61" s="1277"/>
      <c r="R61" s="1277"/>
      <c r="S61" s="1277"/>
    </row>
    <row r="62" spans="1:19" ht="26.4">
      <c r="A62" s="1319"/>
      <c r="B62" s="1316" t="s">
        <v>1718</v>
      </c>
      <c r="C62" s="1317"/>
      <c r="D62" s="1317"/>
      <c r="E62" s="1419"/>
      <c r="F62" s="1318"/>
      <c r="G62" s="1277"/>
      <c r="H62" s="1277"/>
      <c r="I62" s="1277"/>
      <c r="J62" s="1277"/>
      <c r="K62" s="1277"/>
      <c r="L62" s="1277"/>
      <c r="M62" s="1277"/>
      <c r="N62" s="1277"/>
      <c r="O62" s="1277"/>
      <c r="P62" s="1277"/>
      <c r="Q62" s="1277"/>
      <c r="R62" s="1277"/>
      <c r="S62" s="1277"/>
    </row>
    <row r="63" spans="1:19">
      <c r="A63" s="1319"/>
      <c r="B63" s="1316" t="s">
        <v>1717</v>
      </c>
      <c r="C63" s="1317"/>
      <c r="D63" s="1317"/>
      <c r="E63" s="1419"/>
      <c r="F63" s="1318"/>
      <c r="G63" s="1277"/>
      <c r="H63" s="1277"/>
      <c r="I63" s="1277"/>
      <c r="J63" s="1277"/>
      <c r="K63" s="1277"/>
      <c r="L63" s="1277"/>
      <c r="M63" s="1277"/>
      <c r="N63" s="1277"/>
      <c r="O63" s="1277"/>
      <c r="P63" s="1277"/>
      <c r="Q63" s="1277"/>
      <c r="R63" s="1277"/>
      <c r="S63" s="1277"/>
    </row>
    <row r="64" spans="1:19" ht="79.2">
      <c r="A64" s="1319"/>
      <c r="B64" s="1268" t="s">
        <v>1716</v>
      </c>
      <c r="C64" s="1317"/>
      <c r="D64" s="1317"/>
      <c r="E64" s="1419"/>
      <c r="F64" s="1318"/>
      <c r="G64" s="1277"/>
      <c r="H64" s="1277"/>
      <c r="I64" s="1277"/>
      <c r="J64" s="1277"/>
      <c r="K64" s="1277"/>
      <c r="L64" s="1277"/>
      <c r="M64" s="1277"/>
      <c r="N64" s="1277"/>
      <c r="O64" s="1277"/>
      <c r="P64" s="1277"/>
      <c r="Q64" s="1277"/>
      <c r="R64" s="1277"/>
      <c r="S64" s="1277"/>
    </row>
    <row r="65" spans="1:19">
      <c r="A65" s="1319"/>
      <c r="B65" s="1316" t="s">
        <v>1715</v>
      </c>
      <c r="C65" s="1317"/>
      <c r="D65" s="1317"/>
      <c r="E65" s="1419"/>
      <c r="F65" s="1318"/>
      <c r="G65" s="1277"/>
      <c r="H65" s="1277"/>
      <c r="I65" s="1277"/>
      <c r="J65" s="1277"/>
      <c r="K65" s="1277"/>
      <c r="L65" s="1277"/>
      <c r="M65" s="1277"/>
      <c r="N65" s="1277"/>
      <c r="O65" s="1277"/>
      <c r="P65" s="1277"/>
      <c r="Q65" s="1277"/>
      <c r="R65" s="1277"/>
      <c r="S65" s="1277"/>
    </row>
    <row r="66" spans="1:19">
      <c r="B66" s="1316" t="s">
        <v>1714</v>
      </c>
      <c r="C66" s="1277"/>
      <c r="D66" s="1321"/>
      <c r="E66" s="1420"/>
      <c r="F66" s="1277"/>
      <c r="G66" s="1277"/>
      <c r="H66" s="1277"/>
      <c r="I66" s="1277"/>
      <c r="J66" s="1277"/>
      <c r="K66" s="1277"/>
      <c r="L66" s="1277"/>
      <c r="M66" s="1277"/>
      <c r="N66" s="1277"/>
      <c r="O66" s="1277"/>
      <c r="P66" s="1277"/>
      <c r="Q66" s="1277"/>
      <c r="R66" s="1277"/>
      <c r="S66" s="1277"/>
    </row>
    <row r="67" spans="1:19">
      <c r="A67" s="1319" t="s">
        <v>1681</v>
      </c>
      <c r="B67" s="1303" t="s">
        <v>1713</v>
      </c>
      <c r="C67" s="1317" t="s">
        <v>10</v>
      </c>
      <c r="D67" s="1317">
        <v>2</v>
      </c>
      <c r="E67" s="1421"/>
      <c r="F67" s="1292">
        <f>D67*E67</f>
        <v>0</v>
      </c>
      <c r="G67" s="1277"/>
      <c r="H67" s="1277"/>
      <c r="I67" s="1277"/>
      <c r="J67" s="1277"/>
      <c r="K67" s="1277"/>
      <c r="L67" s="1277"/>
      <c r="M67" s="1277"/>
      <c r="N67" s="1277"/>
      <c r="O67" s="1277"/>
      <c r="P67" s="1277"/>
      <c r="Q67" s="1277"/>
      <c r="R67" s="1277"/>
      <c r="S67" s="1277"/>
    </row>
    <row r="68" spans="1:19">
      <c r="A68" s="1319"/>
      <c r="B68" s="1307" t="s">
        <v>1710</v>
      </c>
      <c r="C68" s="1317"/>
      <c r="D68" s="1317"/>
      <c r="E68" s="1419"/>
      <c r="F68" s="1318"/>
      <c r="G68" s="1277"/>
      <c r="H68" s="1277"/>
      <c r="I68" s="1277"/>
      <c r="J68" s="1277"/>
      <c r="K68" s="1277"/>
      <c r="L68" s="1277"/>
      <c r="M68" s="1277"/>
      <c r="N68" s="1277"/>
      <c r="O68" s="1277"/>
      <c r="P68" s="1277"/>
      <c r="Q68" s="1277"/>
      <c r="R68" s="1277"/>
      <c r="S68" s="1277"/>
    </row>
    <row r="69" spans="1:19">
      <c r="A69" s="1319"/>
      <c r="B69" s="1307"/>
      <c r="C69" s="1317"/>
      <c r="D69" s="1317"/>
      <c r="E69" s="1419"/>
      <c r="F69" s="1318"/>
      <c r="G69" s="1277"/>
      <c r="H69" s="1277"/>
      <c r="I69" s="1277"/>
      <c r="J69" s="1277"/>
      <c r="K69" s="1277"/>
      <c r="L69" s="1277"/>
      <c r="M69" s="1277"/>
      <c r="N69" s="1277"/>
      <c r="O69" s="1277"/>
      <c r="P69" s="1277"/>
      <c r="Q69" s="1277"/>
      <c r="R69" s="1277"/>
      <c r="S69" s="1277"/>
    </row>
    <row r="70" spans="1:19">
      <c r="A70" s="1284">
        <f>COUNT($A$3:A68)+1</f>
        <v>9</v>
      </c>
      <c r="B70" s="1303" t="s">
        <v>1712</v>
      </c>
      <c r="C70" s="1304"/>
      <c r="D70" s="1305"/>
      <c r="E70" s="1416"/>
      <c r="F70" s="1304"/>
      <c r="G70" s="1277"/>
      <c r="H70" s="1277"/>
      <c r="I70" s="1277"/>
      <c r="J70" s="1277"/>
      <c r="K70" s="1277"/>
      <c r="L70" s="1277"/>
      <c r="M70" s="1277"/>
      <c r="N70" s="1277"/>
      <c r="O70" s="1277"/>
      <c r="P70" s="1277"/>
      <c r="Q70" s="1277"/>
      <c r="R70" s="1277"/>
      <c r="S70" s="1277"/>
    </row>
    <row r="71" spans="1:19">
      <c r="A71" s="1319" t="s">
        <v>1681</v>
      </c>
      <c r="B71" s="1303" t="s">
        <v>1711</v>
      </c>
      <c r="C71" s="1317" t="s">
        <v>10</v>
      </c>
      <c r="D71" s="1317">
        <v>2</v>
      </c>
      <c r="E71" s="1416"/>
      <c r="F71" s="1304">
        <f>D71*E71</f>
        <v>0</v>
      </c>
      <c r="G71" s="1277"/>
      <c r="H71" s="1277"/>
      <c r="I71" s="1277"/>
      <c r="J71" s="1277"/>
      <c r="K71" s="1277"/>
      <c r="L71" s="1277"/>
      <c r="M71" s="1277"/>
      <c r="N71" s="1277"/>
      <c r="O71" s="1277"/>
      <c r="P71" s="1277"/>
      <c r="Q71" s="1277"/>
      <c r="R71" s="1277"/>
      <c r="S71" s="1277"/>
    </row>
    <row r="72" spans="1:19">
      <c r="A72" s="1319"/>
      <c r="B72" s="1307" t="s">
        <v>1710</v>
      </c>
      <c r="C72" s="1317"/>
      <c r="D72" s="1317"/>
      <c r="E72" s="1419"/>
      <c r="F72" s="1318"/>
      <c r="G72" s="1277"/>
      <c r="H72" s="1277"/>
      <c r="I72" s="1277"/>
      <c r="J72" s="1277"/>
      <c r="K72" s="1277"/>
      <c r="L72" s="1277"/>
      <c r="M72" s="1277"/>
      <c r="N72" s="1277"/>
      <c r="O72" s="1277"/>
      <c r="P72" s="1277"/>
      <c r="Q72" s="1277"/>
      <c r="R72" s="1277"/>
      <c r="S72" s="1277"/>
    </row>
    <row r="73" spans="1:19">
      <c r="A73" s="1306"/>
      <c r="B73" s="1303"/>
      <c r="C73" s="1304"/>
      <c r="D73" s="1305"/>
      <c r="E73" s="1417"/>
      <c r="F73" s="1309"/>
      <c r="G73" s="1277"/>
      <c r="H73" s="1277"/>
      <c r="I73" s="1277"/>
      <c r="J73" s="1277"/>
      <c r="K73" s="1277"/>
      <c r="L73" s="1277"/>
      <c r="M73" s="1277"/>
      <c r="N73" s="1277"/>
      <c r="O73" s="1277"/>
      <c r="P73" s="1277"/>
      <c r="Q73" s="1277"/>
      <c r="R73" s="1277"/>
      <c r="S73" s="1277"/>
    </row>
    <row r="74" spans="1:19" ht="26.4">
      <c r="A74" s="1284">
        <f>COUNT($A$3:A73)+1</f>
        <v>10</v>
      </c>
      <c r="B74" s="1303" t="s">
        <v>1709</v>
      </c>
      <c r="C74" s="1304"/>
      <c r="D74" s="1305"/>
      <c r="E74" s="1416"/>
      <c r="F74" s="1304"/>
      <c r="G74" s="1277"/>
      <c r="H74" s="1277"/>
      <c r="I74" s="1277"/>
      <c r="J74" s="1277"/>
      <c r="K74" s="1277"/>
      <c r="L74" s="1277"/>
      <c r="M74" s="1277"/>
      <c r="N74" s="1277"/>
      <c r="O74" s="1277"/>
      <c r="P74" s="1277"/>
      <c r="Q74" s="1277"/>
      <c r="R74" s="1277"/>
      <c r="S74" s="1277"/>
    </row>
    <row r="75" spans="1:19" ht="39.6">
      <c r="A75" s="1306"/>
      <c r="B75" s="1303" t="s">
        <v>1708</v>
      </c>
      <c r="C75" s="1304"/>
      <c r="D75" s="1305"/>
      <c r="E75" s="1416"/>
      <c r="F75" s="1304"/>
      <c r="G75" s="1277"/>
      <c r="H75" s="1277"/>
      <c r="I75" s="1277"/>
      <c r="J75" s="1277"/>
      <c r="K75" s="1277"/>
      <c r="L75" s="1277"/>
      <c r="M75" s="1277"/>
      <c r="N75" s="1277"/>
      <c r="O75" s="1277"/>
      <c r="P75" s="1277"/>
      <c r="Q75" s="1277"/>
      <c r="R75" s="1277"/>
      <c r="S75" s="1277"/>
    </row>
    <row r="76" spans="1:19">
      <c r="A76" s="1306"/>
      <c r="B76" s="1303" t="s">
        <v>1707</v>
      </c>
      <c r="C76" s="1304"/>
      <c r="D76" s="1305"/>
      <c r="E76" s="1416"/>
      <c r="F76" s="1304"/>
      <c r="G76" s="1277"/>
      <c r="H76" s="1277"/>
      <c r="I76" s="1277"/>
      <c r="J76" s="1277"/>
      <c r="K76" s="1277"/>
      <c r="L76" s="1277"/>
      <c r="M76" s="1277"/>
      <c r="N76" s="1277"/>
      <c r="O76" s="1277"/>
      <c r="P76" s="1277"/>
      <c r="Q76" s="1277"/>
      <c r="R76" s="1277"/>
      <c r="S76" s="1277"/>
    </row>
    <row r="77" spans="1:19">
      <c r="A77" s="1306"/>
      <c r="B77" s="1303" t="s">
        <v>1706</v>
      </c>
      <c r="C77" s="1304"/>
      <c r="D77" s="1305"/>
      <c r="E77" s="1416"/>
      <c r="F77" s="1304"/>
      <c r="G77" s="1277"/>
      <c r="H77" s="1277"/>
      <c r="I77" s="1277"/>
      <c r="J77" s="1277"/>
      <c r="K77" s="1277"/>
      <c r="L77" s="1277"/>
      <c r="M77" s="1277"/>
      <c r="N77" s="1277"/>
      <c r="O77" s="1277"/>
      <c r="P77" s="1277"/>
      <c r="Q77" s="1277"/>
      <c r="R77" s="1277"/>
      <c r="S77" s="1277"/>
    </row>
    <row r="78" spans="1:19">
      <c r="A78" s="1306"/>
      <c r="B78" s="1303" t="s">
        <v>1705</v>
      </c>
      <c r="C78" s="1304"/>
      <c r="D78" s="1305"/>
      <c r="E78" s="1416"/>
      <c r="F78" s="1304"/>
      <c r="G78" s="1277"/>
      <c r="H78" s="1277"/>
      <c r="I78" s="1277"/>
      <c r="J78" s="1277"/>
      <c r="K78" s="1277"/>
      <c r="L78" s="1277"/>
      <c r="M78" s="1277"/>
      <c r="N78" s="1277"/>
      <c r="O78" s="1277"/>
      <c r="P78" s="1277"/>
      <c r="Q78" s="1277"/>
      <c r="R78" s="1277"/>
      <c r="S78" s="1277"/>
    </row>
    <row r="79" spans="1:19">
      <c r="A79" s="1306"/>
      <c r="B79" s="1303" t="s">
        <v>1704</v>
      </c>
      <c r="C79" s="1304"/>
      <c r="D79" s="1305"/>
      <c r="E79" s="1416"/>
      <c r="F79" s="1304"/>
      <c r="G79" s="1277"/>
      <c r="H79" s="1277"/>
      <c r="I79" s="1277"/>
      <c r="J79" s="1277"/>
      <c r="K79" s="1277"/>
      <c r="L79" s="1277"/>
      <c r="M79" s="1277"/>
      <c r="N79" s="1277"/>
      <c r="O79" s="1277"/>
      <c r="P79" s="1277"/>
      <c r="Q79" s="1277"/>
      <c r="R79" s="1277"/>
      <c r="S79" s="1277"/>
    </row>
    <row r="80" spans="1:19">
      <c r="A80" s="1306"/>
      <c r="B80" s="1303" t="s">
        <v>1703</v>
      </c>
      <c r="C80" s="1304"/>
      <c r="D80" s="1305"/>
      <c r="E80" s="1416"/>
      <c r="F80" s="1304"/>
      <c r="G80" s="1277"/>
      <c r="H80" s="1277"/>
      <c r="I80" s="1277"/>
      <c r="J80" s="1277"/>
      <c r="K80" s="1277"/>
      <c r="L80" s="1277"/>
      <c r="M80" s="1277"/>
      <c r="N80" s="1277"/>
      <c r="O80" s="1277"/>
      <c r="P80" s="1277"/>
      <c r="Q80" s="1277"/>
      <c r="R80" s="1277"/>
      <c r="S80" s="1277"/>
    </row>
    <row r="81" spans="1:19">
      <c r="A81" s="1306"/>
      <c r="B81" s="1303" t="s">
        <v>1702</v>
      </c>
      <c r="C81" s="1304"/>
      <c r="D81" s="1305"/>
      <c r="E81" s="1416"/>
      <c r="F81" s="1304"/>
      <c r="G81" s="1277"/>
      <c r="H81" s="1277"/>
      <c r="I81" s="1277"/>
      <c r="J81" s="1277"/>
      <c r="K81" s="1277"/>
      <c r="L81" s="1277"/>
      <c r="M81" s="1277"/>
      <c r="N81" s="1277"/>
      <c r="O81" s="1277"/>
      <c r="P81" s="1277"/>
      <c r="Q81" s="1277"/>
      <c r="R81" s="1277"/>
      <c r="S81" s="1277"/>
    </row>
    <row r="82" spans="1:19">
      <c r="A82" s="1306"/>
      <c r="B82" s="1303"/>
      <c r="C82" s="1305" t="s">
        <v>219</v>
      </c>
      <c r="D82" s="1305">
        <v>2</v>
      </c>
      <c r="E82" s="1417"/>
      <c r="F82" s="1309">
        <f>D82*E82</f>
        <v>0</v>
      </c>
      <c r="G82" s="1277"/>
      <c r="H82" s="1277"/>
      <c r="I82" s="1277"/>
      <c r="J82" s="1277"/>
      <c r="K82" s="1277"/>
      <c r="L82" s="1277"/>
      <c r="M82" s="1277"/>
      <c r="N82" s="1277"/>
      <c r="O82" s="1277"/>
      <c r="P82" s="1277"/>
      <c r="Q82" s="1277"/>
      <c r="R82" s="1277"/>
      <c r="S82" s="1277"/>
    </row>
    <row r="83" spans="1:19">
      <c r="A83" s="1306"/>
      <c r="B83" s="1303"/>
      <c r="C83" s="1305"/>
      <c r="D83" s="1305"/>
      <c r="E83" s="1417"/>
      <c r="F83" s="1309"/>
      <c r="G83" s="1277"/>
      <c r="H83" s="1277"/>
      <c r="I83" s="1277"/>
      <c r="J83" s="1277"/>
      <c r="K83" s="1277"/>
      <c r="L83" s="1277"/>
      <c r="M83" s="1277"/>
      <c r="N83" s="1277"/>
      <c r="O83" s="1277"/>
      <c r="P83" s="1277"/>
      <c r="Q83" s="1277"/>
      <c r="R83" s="1277"/>
      <c r="S83" s="1277"/>
    </row>
    <row r="84" spans="1:19" ht="15.6">
      <c r="A84" s="1306"/>
      <c r="B84" s="1278" t="s">
        <v>1701</v>
      </c>
      <c r="C84" s="1305"/>
      <c r="D84" s="1305"/>
      <c r="E84" s="1417"/>
      <c r="F84" s="1309"/>
      <c r="G84" s="1277"/>
      <c r="H84" s="1277"/>
      <c r="I84" s="1277"/>
      <c r="J84" s="1277"/>
      <c r="K84" s="1277"/>
      <c r="L84" s="1277"/>
      <c r="M84" s="1277"/>
      <c r="N84" s="1277"/>
      <c r="O84" s="1277"/>
      <c r="P84" s="1277"/>
      <c r="Q84" s="1277"/>
      <c r="R84" s="1277"/>
      <c r="S84" s="1277"/>
    </row>
    <row r="85" spans="1:19">
      <c r="A85" s="1306"/>
      <c r="B85" s="1303"/>
      <c r="C85" s="1305"/>
      <c r="D85" s="1305"/>
      <c r="E85" s="1417"/>
      <c r="F85" s="1309"/>
      <c r="G85" s="1277"/>
      <c r="H85" s="1277"/>
      <c r="I85" s="1277"/>
      <c r="J85" s="1277"/>
      <c r="K85" s="1277"/>
      <c r="L85" s="1277"/>
      <c r="M85" s="1277"/>
      <c r="N85" s="1277"/>
      <c r="O85" s="1277"/>
      <c r="P85" s="1277"/>
      <c r="Q85" s="1277"/>
      <c r="R85" s="1277"/>
      <c r="S85" s="1277"/>
    </row>
    <row r="86" spans="1:19">
      <c r="A86" s="1323">
        <f>COUNT($A$3:A85)+1</f>
        <v>11</v>
      </c>
      <c r="B86" s="582" t="s">
        <v>1700</v>
      </c>
      <c r="C86" s="1269"/>
      <c r="D86" s="1295"/>
      <c r="E86" s="1412"/>
      <c r="F86" s="1261"/>
      <c r="G86" s="1277"/>
      <c r="H86" s="1277"/>
      <c r="I86" s="1277"/>
      <c r="J86" s="1277"/>
      <c r="K86" s="1277"/>
      <c r="L86" s="1277"/>
      <c r="M86" s="1277"/>
      <c r="N86" s="1277"/>
      <c r="O86" s="1277"/>
      <c r="P86" s="1277"/>
      <c r="Q86" s="1277"/>
      <c r="R86" s="1277"/>
      <c r="S86" s="1277"/>
    </row>
    <row r="87" spans="1:19">
      <c r="A87" s="1324"/>
      <c r="B87" s="1325" t="s">
        <v>1699</v>
      </c>
      <c r="C87" s="1323"/>
      <c r="D87" s="1323"/>
      <c r="E87" s="1412"/>
      <c r="F87" s="1261"/>
      <c r="G87" s="1277"/>
      <c r="H87" s="1277"/>
      <c r="I87" s="1277"/>
      <c r="J87" s="1277"/>
      <c r="K87" s="1277"/>
      <c r="L87" s="1277"/>
      <c r="M87" s="1277"/>
      <c r="N87" s="1277"/>
      <c r="O87" s="1277"/>
      <c r="P87" s="1277"/>
      <c r="Q87" s="1277"/>
      <c r="R87" s="1277"/>
      <c r="S87" s="1277"/>
    </row>
    <row r="88" spans="1:19">
      <c r="A88" s="1323"/>
      <c r="B88" s="582" t="s">
        <v>1698</v>
      </c>
      <c r="C88" s="1269"/>
      <c r="D88" s="1295"/>
      <c r="E88" s="1412"/>
      <c r="F88" s="1261"/>
      <c r="G88" s="1277"/>
      <c r="H88" s="1277"/>
      <c r="I88" s="1277"/>
      <c r="J88" s="1277"/>
      <c r="K88" s="1277"/>
      <c r="L88" s="1277"/>
      <c r="M88" s="1277"/>
      <c r="N88" s="1277"/>
      <c r="O88" s="1277"/>
      <c r="P88" s="1277"/>
      <c r="Q88" s="1277"/>
      <c r="R88" s="1277"/>
      <c r="S88" s="1277"/>
    </row>
    <row r="89" spans="1:19">
      <c r="A89" s="1323"/>
      <c r="B89" s="582" t="s">
        <v>1697</v>
      </c>
      <c r="C89" s="1269"/>
      <c r="D89" s="1295"/>
      <c r="E89" s="1412"/>
      <c r="F89" s="1261"/>
      <c r="G89" s="1277"/>
      <c r="H89" s="1277"/>
      <c r="I89" s="1277"/>
      <c r="J89" s="1277"/>
      <c r="K89" s="1277"/>
      <c r="L89" s="1277"/>
      <c r="M89" s="1277"/>
      <c r="N89" s="1277"/>
      <c r="O89" s="1277"/>
      <c r="P89" s="1277"/>
      <c r="Q89" s="1277"/>
      <c r="R89" s="1277"/>
      <c r="S89" s="1277"/>
    </row>
    <row r="90" spans="1:19" ht="145.19999999999999">
      <c r="A90" s="1323"/>
      <c r="B90" s="583" t="s">
        <v>1696</v>
      </c>
      <c r="C90" s="1269"/>
      <c r="D90" s="1295"/>
      <c r="E90" s="1412"/>
      <c r="F90" s="1261"/>
      <c r="G90" s="1277"/>
      <c r="H90" s="1277"/>
      <c r="I90" s="1277"/>
      <c r="J90" s="1277"/>
      <c r="K90" s="1277"/>
      <c r="L90" s="1277"/>
      <c r="M90" s="1277"/>
      <c r="N90" s="1277"/>
      <c r="O90" s="1277"/>
      <c r="P90" s="1277"/>
      <c r="Q90" s="1277"/>
      <c r="R90" s="1277"/>
      <c r="S90" s="1277"/>
    </row>
    <row r="91" spans="1:19" ht="26.4">
      <c r="A91" s="1323"/>
      <c r="B91" s="582" t="s">
        <v>1695</v>
      </c>
      <c r="C91" s="1269"/>
      <c r="D91" s="1295"/>
      <c r="E91" s="1412"/>
      <c r="F91" s="1261"/>
      <c r="G91" s="1277"/>
      <c r="H91" s="1277"/>
      <c r="I91" s="1277"/>
      <c r="J91" s="1277"/>
      <c r="K91" s="1277"/>
      <c r="L91" s="1277"/>
      <c r="M91" s="1277"/>
      <c r="N91" s="1277"/>
      <c r="O91" s="1277"/>
      <c r="P91" s="1277"/>
      <c r="Q91" s="1277"/>
      <c r="R91" s="1277"/>
      <c r="S91" s="1277"/>
    </row>
    <row r="92" spans="1:19" ht="26.4">
      <c r="A92" s="1326" t="s">
        <v>1694</v>
      </c>
      <c r="B92" s="1307" t="s">
        <v>1693</v>
      </c>
      <c r="C92" s="1323" t="s">
        <v>10</v>
      </c>
      <c r="D92" s="1323">
        <v>14</v>
      </c>
      <c r="E92" s="1412"/>
      <c r="F92" s="1261">
        <f>D92*E92</f>
        <v>0</v>
      </c>
      <c r="G92" s="1277"/>
      <c r="H92" s="1277"/>
      <c r="I92" s="1277"/>
      <c r="J92" s="1277"/>
      <c r="K92" s="1277"/>
      <c r="L92" s="1277"/>
      <c r="M92" s="1277"/>
      <c r="N92" s="1277"/>
      <c r="O92" s="1277"/>
      <c r="P92" s="1277"/>
      <c r="Q92" s="1277"/>
      <c r="R92" s="1277"/>
      <c r="S92" s="1277"/>
    </row>
    <row r="93" spans="1:19" ht="26.4">
      <c r="A93" s="1326"/>
      <c r="B93" s="1327" t="s">
        <v>1685</v>
      </c>
      <c r="C93" s="1323"/>
      <c r="D93" s="1323"/>
      <c r="E93" s="1412"/>
      <c r="F93" s="1261"/>
      <c r="G93" s="1277"/>
      <c r="H93" s="1277"/>
      <c r="I93" s="1277"/>
      <c r="J93" s="1277"/>
      <c r="K93" s="1277"/>
      <c r="L93" s="1277"/>
      <c r="M93" s="1277"/>
      <c r="N93" s="1277"/>
      <c r="O93" s="1277"/>
      <c r="P93" s="1277"/>
      <c r="Q93" s="1277"/>
      <c r="R93" s="1277"/>
      <c r="S93" s="1277"/>
    </row>
    <row r="94" spans="1:19">
      <c r="A94" s="1306"/>
      <c r="B94" s="1303"/>
      <c r="C94" s="1305"/>
      <c r="D94" s="1305"/>
      <c r="E94" s="1417"/>
      <c r="F94" s="1309"/>
      <c r="G94" s="1277"/>
      <c r="H94" s="1277"/>
      <c r="I94" s="1277"/>
      <c r="J94" s="1277"/>
      <c r="K94" s="1277"/>
      <c r="L94" s="1277"/>
      <c r="M94" s="1277"/>
      <c r="N94" s="1277"/>
      <c r="O94" s="1277"/>
      <c r="P94" s="1277"/>
      <c r="Q94" s="1277"/>
      <c r="R94" s="1277"/>
      <c r="S94" s="1277"/>
    </row>
    <row r="95" spans="1:19" ht="14.4">
      <c r="A95" s="1301">
        <f>COUNT($A$3:A94)+1</f>
        <v>12</v>
      </c>
      <c r="B95" s="1328" t="s">
        <v>1691</v>
      </c>
      <c r="E95" s="1422"/>
      <c r="F95" s="1261"/>
      <c r="G95" s="1277"/>
      <c r="H95" s="1277"/>
      <c r="I95" s="1277"/>
      <c r="J95" s="1277"/>
      <c r="K95" s="1277"/>
      <c r="L95" s="1277"/>
      <c r="M95" s="1277"/>
      <c r="N95" s="1277"/>
      <c r="O95" s="1277"/>
      <c r="P95" s="1277"/>
      <c r="Q95" s="1277"/>
      <c r="R95" s="1277"/>
      <c r="S95" s="1277"/>
    </row>
    <row r="96" spans="1:19" ht="66">
      <c r="A96" s="1271"/>
      <c r="B96" s="1329" t="s">
        <v>1690</v>
      </c>
      <c r="E96" s="1422"/>
      <c r="F96" s="1261"/>
      <c r="G96" s="1277"/>
      <c r="H96" s="1277"/>
      <c r="I96" s="1277"/>
      <c r="J96" s="1277"/>
      <c r="K96" s="1277"/>
      <c r="L96" s="1277"/>
      <c r="M96" s="1277"/>
      <c r="N96" s="1277"/>
      <c r="O96" s="1277"/>
      <c r="P96" s="1277"/>
      <c r="Q96" s="1277"/>
      <c r="R96" s="1277"/>
      <c r="S96" s="1277"/>
    </row>
    <row r="97" spans="1:19">
      <c r="A97" s="1271"/>
      <c r="B97" s="1324" t="s">
        <v>1689</v>
      </c>
      <c r="E97" s="1422"/>
      <c r="F97" s="1261"/>
      <c r="G97" s="1277"/>
      <c r="H97" s="1277"/>
      <c r="I97" s="1277"/>
      <c r="J97" s="1277"/>
      <c r="K97" s="1277"/>
      <c r="L97" s="1277"/>
      <c r="M97" s="1277"/>
      <c r="N97" s="1277"/>
      <c r="O97" s="1277"/>
      <c r="P97" s="1277"/>
      <c r="Q97" s="1277"/>
      <c r="R97" s="1277"/>
      <c r="S97" s="1277"/>
    </row>
    <row r="98" spans="1:19" ht="26.4">
      <c r="A98" s="1271"/>
      <c r="B98" s="1329" t="s">
        <v>1688</v>
      </c>
      <c r="E98" s="1422"/>
      <c r="F98" s="1261"/>
      <c r="G98" s="1277"/>
      <c r="H98" s="1277"/>
      <c r="I98" s="1277"/>
      <c r="J98" s="1277"/>
      <c r="K98" s="1277"/>
      <c r="L98" s="1277"/>
      <c r="M98" s="1277"/>
      <c r="N98" s="1277"/>
      <c r="O98" s="1277"/>
      <c r="P98" s="1277"/>
      <c r="Q98" s="1277"/>
      <c r="R98" s="1277"/>
      <c r="S98" s="1277"/>
    </row>
    <row r="99" spans="1:19">
      <c r="A99" s="1271"/>
      <c r="B99" s="1324" t="s">
        <v>1687</v>
      </c>
      <c r="E99" s="1422"/>
      <c r="F99" s="1261"/>
      <c r="G99" s="1277"/>
      <c r="H99" s="1277"/>
      <c r="I99" s="1277"/>
      <c r="J99" s="1277"/>
      <c r="K99" s="1277"/>
      <c r="L99" s="1277"/>
      <c r="M99" s="1277"/>
      <c r="N99" s="1277"/>
      <c r="O99" s="1277"/>
      <c r="P99" s="1277"/>
      <c r="Q99" s="1277"/>
      <c r="R99" s="1277"/>
      <c r="S99" s="1277"/>
    </row>
    <row r="100" spans="1:19">
      <c r="A100" s="1271"/>
      <c r="B100" s="1324" t="s">
        <v>1686</v>
      </c>
      <c r="E100" s="1422"/>
      <c r="F100" s="1261"/>
      <c r="G100" s="1277"/>
      <c r="H100" s="1277"/>
      <c r="I100" s="1277"/>
      <c r="J100" s="1277"/>
      <c r="K100" s="1277"/>
      <c r="L100" s="1277"/>
      <c r="M100" s="1277"/>
      <c r="N100" s="1277"/>
      <c r="O100" s="1277"/>
      <c r="P100" s="1277"/>
      <c r="Q100" s="1277"/>
      <c r="R100" s="1277"/>
      <c r="S100" s="1277"/>
    </row>
    <row r="101" spans="1:19" ht="26.4">
      <c r="A101" s="1271"/>
      <c r="B101" s="1327" t="s">
        <v>1685</v>
      </c>
      <c r="C101" s="1293" t="s">
        <v>10</v>
      </c>
      <c r="D101" s="1288">
        <v>2</v>
      </c>
      <c r="E101" s="1422"/>
      <c r="F101" s="1261">
        <f>D101*E101</f>
        <v>0</v>
      </c>
      <c r="G101" s="1277"/>
      <c r="H101" s="1277"/>
      <c r="I101" s="1277"/>
      <c r="J101" s="1277"/>
      <c r="K101" s="1277"/>
      <c r="L101" s="1277"/>
      <c r="M101" s="1277"/>
      <c r="N101" s="1277"/>
      <c r="O101" s="1277"/>
      <c r="P101" s="1277"/>
      <c r="Q101" s="1277"/>
      <c r="R101" s="1277"/>
      <c r="S101" s="1277"/>
    </row>
    <row r="102" spans="1:19">
      <c r="A102" s="1271"/>
      <c r="B102" s="1324"/>
      <c r="E102" s="1422"/>
      <c r="F102" s="1261"/>
      <c r="G102" s="1277"/>
      <c r="H102" s="1277"/>
      <c r="I102" s="1277"/>
      <c r="J102" s="1277"/>
      <c r="K102" s="1277"/>
      <c r="L102" s="1277"/>
      <c r="M102" s="1277"/>
      <c r="N102" s="1277"/>
      <c r="O102" s="1277"/>
      <c r="P102" s="1277"/>
      <c r="Q102" s="1277"/>
      <c r="R102" s="1277"/>
      <c r="S102" s="1277"/>
    </row>
    <row r="103" spans="1:19">
      <c r="A103" s="1306"/>
      <c r="B103" s="1303"/>
      <c r="C103" s="1305"/>
      <c r="D103" s="1305"/>
      <c r="E103" s="1417"/>
      <c r="F103" s="1309"/>
      <c r="G103" s="1277"/>
      <c r="H103" s="1277"/>
      <c r="I103" s="1277"/>
      <c r="J103" s="1277"/>
      <c r="K103" s="1277"/>
      <c r="L103" s="1277"/>
      <c r="M103" s="1277"/>
      <c r="N103" s="1277"/>
      <c r="O103" s="1277"/>
      <c r="P103" s="1277"/>
      <c r="Q103" s="1277"/>
      <c r="R103" s="1277"/>
      <c r="S103" s="1277"/>
    </row>
    <row r="104" spans="1:19" ht="15.6">
      <c r="A104" s="1330"/>
      <c r="B104" s="1331" t="s">
        <v>1684</v>
      </c>
      <c r="C104" s="1332"/>
      <c r="D104" s="1333"/>
      <c r="E104" s="1412"/>
      <c r="F104" s="1261"/>
      <c r="G104" s="1277"/>
      <c r="H104" s="1277"/>
      <c r="I104" s="1277"/>
      <c r="J104" s="1277"/>
      <c r="K104" s="1277"/>
      <c r="L104" s="1277"/>
      <c r="M104" s="1277"/>
      <c r="N104" s="1277"/>
      <c r="O104" s="1277"/>
      <c r="P104" s="1277"/>
      <c r="Q104" s="1277"/>
      <c r="R104" s="1277"/>
      <c r="S104" s="1277"/>
    </row>
    <row r="105" spans="1:19">
      <c r="A105" s="1334">
        <f>COUNT($A$3:A104)+1</f>
        <v>13</v>
      </c>
      <c r="B105" s="581" t="s">
        <v>1683</v>
      </c>
      <c r="C105" s="580"/>
      <c r="D105" s="579"/>
      <c r="E105" s="1415"/>
      <c r="F105" s="1300"/>
      <c r="G105" s="1277"/>
      <c r="H105" s="1277"/>
      <c r="I105" s="1277"/>
      <c r="J105" s="1277"/>
      <c r="K105" s="1277"/>
      <c r="L105" s="1277"/>
      <c r="M105" s="1277"/>
      <c r="N105" s="1277"/>
      <c r="O105" s="1277"/>
      <c r="P105" s="1277"/>
      <c r="Q105" s="1277"/>
      <c r="R105" s="1277"/>
      <c r="S105" s="1277"/>
    </row>
    <row r="106" spans="1:19" ht="26.4">
      <c r="A106" s="578"/>
      <c r="B106" s="577" t="s">
        <v>1682</v>
      </c>
      <c r="C106" s="580"/>
      <c r="D106" s="579"/>
      <c r="E106" s="1415"/>
      <c r="F106" s="1300"/>
      <c r="G106" s="1277"/>
      <c r="H106" s="1277"/>
      <c r="I106" s="1277"/>
      <c r="J106" s="1277"/>
      <c r="K106" s="1277"/>
      <c r="L106" s="1277"/>
      <c r="M106" s="1277"/>
      <c r="N106" s="1277"/>
      <c r="O106" s="1277"/>
      <c r="P106" s="1277"/>
      <c r="Q106" s="1277"/>
      <c r="R106" s="1277"/>
      <c r="S106" s="1277"/>
    </row>
    <row r="107" spans="1:19" ht="26.4">
      <c r="A107" s="578" t="s">
        <v>1681</v>
      </c>
      <c r="B107" s="577" t="s">
        <v>1680</v>
      </c>
      <c r="C107" s="580"/>
      <c r="D107" s="579"/>
      <c r="E107" s="1415"/>
      <c r="F107" s="1300"/>
      <c r="G107" s="1277"/>
      <c r="H107" s="1277"/>
      <c r="I107" s="1277"/>
      <c r="J107" s="1277"/>
      <c r="K107" s="1277"/>
      <c r="L107" s="1277"/>
      <c r="M107" s="1277"/>
      <c r="N107" s="1277"/>
      <c r="O107" s="1277"/>
      <c r="P107" s="1277"/>
      <c r="Q107" s="1277"/>
      <c r="R107" s="1277"/>
      <c r="S107" s="1277"/>
    </row>
    <row r="108" spans="1:19">
      <c r="A108" s="578"/>
      <c r="B108" s="577" t="s">
        <v>1679</v>
      </c>
      <c r="C108" s="580"/>
      <c r="D108" s="579"/>
      <c r="E108" s="1415"/>
      <c r="F108" s="1300"/>
      <c r="G108" s="1277"/>
      <c r="H108" s="1277"/>
      <c r="I108" s="1277"/>
      <c r="J108" s="1277"/>
      <c r="K108" s="1277"/>
      <c r="L108" s="1277"/>
      <c r="M108" s="1277"/>
      <c r="N108" s="1277"/>
      <c r="O108" s="1277"/>
      <c r="P108" s="1277"/>
      <c r="Q108" s="1277"/>
      <c r="R108" s="1277"/>
      <c r="S108" s="1277"/>
    </row>
    <row r="109" spans="1:19">
      <c r="A109" s="578"/>
      <c r="B109" s="577" t="s">
        <v>1678</v>
      </c>
      <c r="C109" s="580"/>
      <c r="D109" s="579"/>
      <c r="E109" s="1415"/>
      <c r="F109" s="1300"/>
      <c r="G109" s="1277"/>
      <c r="H109" s="1277"/>
      <c r="I109" s="1277"/>
      <c r="J109" s="1277"/>
      <c r="K109" s="1277"/>
      <c r="L109" s="1277"/>
      <c r="M109" s="1277"/>
      <c r="N109" s="1277"/>
      <c r="O109" s="1277"/>
      <c r="P109" s="1277"/>
      <c r="Q109" s="1277"/>
      <c r="R109" s="1277"/>
      <c r="S109" s="1277"/>
    </row>
    <row r="110" spans="1:19">
      <c r="A110" s="578"/>
      <c r="B110" s="577" t="s">
        <v>1677</v>
      </c>
      <c r="C110" s="580"/>
      <c r="D110" s="579"/>
      <c r="E110" s="1415"/>
      <c r="F110" s="1300"/>
      <c r="G110" s="1277"/>
      <c r="H110" s="1277"/>
      <c r="I110" s="1277"/>
      <c r="J110" s="1277"/>
      <c r="K110" s="1277"/>
      <c r="L110" s="1277"/>
      <c r="M110" s="1277"/>
      <c r="N110" s="1277"/>
      <c r="O110" s="1277"/>
      <c r="P110" s="1277"/>
      <c r="Q110" s="1277"/>
      <c r="R110" s="1277"/>
      <c r="S110" s="1277"/>
    </row>
    <row r="111" spans="1:19">
      <c r="A111" s="578"/>
      <c r="B111" s="577" t="s">
        <v>1668</v>
      </c>
      <c r="C111" s="580"/>
      <c r="D111" s="579"/>
      <c r="E111" s="1415"/>
      <c r="F111" s="1300"/>
      <c r="G111" s="1277"/>
      <c r="H111" s="1277"/>
      <c r="I111" s="1277"/>
      <c r="J111" s="1277"/>
      <c r="K111" s="1277"/>
      <c r="L111" s="1277"/>
      <c r="M111" s="1277"/>
      <c r="N111" s="1277"/>
      <c r="O111" s="1277"/>
      <c r="P111" s="1277"/>
      <c r="Q111" s="1277"/>
      <c r="R111" s="1277"/>
      <c r="S111" s="1277"/>
    </row>
    <row r="112" spans="1:19">
      <c r="A112" s="578"/>
      <c r="B112" s="577" t="s">
        <v>1676</v>
      </c>
      <c r="C112" s="580"/>
      <c r="D112" s="579"/>
      <c r="E112" s="1415"/>
      <c r="F112" s="1300"/>
      <c r="G112" s="1277"/>
      <c r="H112" s="1277"/>
      <c r="I112" s="1277"/>
      <c r="J112" s="1277"/>
      <c r="K112" s="1277"/>
      <c r="L112" s="1277"/>
      <c r="M112" s="1277"/>
      <c r="N112" s="1277"/>
      <c r="O112" s="1277"/>
      <c r="P112" s="1277"/>
      <c r="Q112" s="1277"/>
      <c r="R112" s="1277"/>
      <c r="S112" s="1277"/>
    </row>
    <row r="113" spans="1:19">
      <c r="A113" s="578"/>
      <c r="B113" s="1335" t="s">
        <v>1675</v>
      </c>
      <c r="C113" s="1336"/>
      <c r="D113" s="579"/>
      <c r="E113" s="1415"/>
      <c r="F113" s="1300"/>
      <c r="G113" s="1277"/>
      <c r="H113" s="1277"/>
      <c r="I113" s="1277"/>
      <c r="J113" s="1277"/>
      <c r="K113" s="1277"/>
      <c r="L113" s="1277"/>
      <c r="M113" s="1277"/>
      <c r="N113" s="1277"/>
      <c r="O113" s="1277"/>
      <c r="P113" s="1277"/>
      <c r="Q113" s="1277"/>
      <c r="R113" s="1277"/>
      <c r="S113" s="1277"/>
    </row>
    <row r="114" spans="1:19" ht="118.8">
      <c r="A114" s="578"/>
      <c r="B114" s="1335" t="s">
        <v>1674</v>
      </c>
      <c r="C114" s="1336"/>
      <c r="D114" s="579"/>
      <c r="E114" s="1415"/>
      <c r="F114" s="1300"/>
      <c r="G114" s="1277"/>
      <c r="H114" s="1277"/>
      <c r="I114" s="1277"/>
      <c r="J114" s="1277"/>
      <c r="K114" s="1277"/>
      <c r="L114" s="1277"/>
      <c r="M114" s="1277"/>
      <c r="N114" s="1277"/>
      <c r="O114" s="1277"/>
      <c r="P114" s="1277"/>
      <c r="Q114" s="1277"/>
      <c r="R114" s="1277"/>
      <c r="S114" s="1277"/>
    </row>
    <row r="115" spans="1:19">
      <c r="A115" s="578"/>
      <c r="B115" s="577"/>
      <c r="C115" s="1336" t="s">
        <v>10</v>
      </c>
      <c r="D115" s="579">
        <v>2</v>
      </c>
      <c r="E115" s="1415"/>
      <c r="F115" s="1300">
        <f>D115*E115</f>
        <v>0</v>
      </c>
      <c r="G115" s="1277"/>
      <c r="H115" s="1277"/>
      <c r="I115" s="1277"/>
      <c r="J115" s="1277"/>
      <c r="K115" s="1277"/>
      <c r="L115" s="1277"/>
      <c r="M115" s="1277"/>
      <c r="N115" s="1277"/>
      <c r="O115" s="1277"/>
      <c r="P115" s="1277"/>
      <c r="Q115" s="1277"/>
      <c r="R115" s="1277"/>
      <c r="S115" s="1277"/>
    </row>
    <row r="116" spans="1:19" ht="13.8">
      <c r="A116" s="572"/>
      <c r="B116" s="1337" t="s">
        <v>1673</v>
      </c>
      <c r="C116" s="1338"/>
      <c r="D116" s="1339"/>
      <c r="E116" s="1412"/>
      <c r="F116" s="1261"/>
      <c r="G116" s="1277"/>
      <c r="H116" s="1277"/>
      <c r="I116" s="1277"/>
      <c r="J116" s="1277"/>
      <c r="K116" s="1277"/>
      <c r="L116" s="1277"/>
      <c r="M116" s="1277"/>
      <c r="N116" s="1277"/>
      <c r="O116" s="1277"/>
      <c r="P116" s="1277"/>
      <c r="Q116" s="1277"/>
      <c r="R116" s="1277"/>
      <c r="S116" s="1277"/>
    </row>
    <row r="117" spans="1:19" ht="26.4">
      <c r="A117" s="1284">
        <f>COUNT($A$3:A115)+1</f>
        <v>14</v>
      </c>
      <c r="B117" s="576" t="s">
        <v>1672</v>
      </c>
      <c r="C117" s="575"/>
      <c r="D117" s="574"/>
      <c r="E117" s="1412"/>
      <c r="F117" s="1261"/>
      <c r="G117" s="1277"/>
      <c r="H117" s="1277"/>
      <c r="I117" s="1277"/>
      <c r="J117" s="1277"/>
      <c r="K117" s="1277"/>
      <c r="L117" s="1277"/>
      <c r="M117" s="1277"/>
      <c r="N117" s="1277"/>
      <c r="O117" s="1277"/>
      <c r="P117" s="1277"/>
      <c r="Q117" s="1277"/>
      <c r="R117" s="1277"/>
      <c r="S117" s="1277"/>
    </row>
    <row r="118" spans="1:19" ht="25.5" customHeight="1">
      <c r="A118" s="1340"/>
      <c r="B118" s="573" t="s">
        <v>1671</v>
      </c>
      <c r="C118" s="1341"/>
      <c r="D118" s="574"/>
      <c r="E118" s="1412"/>
      <c r="F118" s="1261"/>
      <c r="G118" s="1277"/>
      <c r="H118" s="1277"/>
      <c r="I118" s="1277"/>
      <c r="J118" s="1277"/>
      <c r="K118" s="1277"/>
      <c r="L118" s="1277"/>
      <c r="M118" s="1277"/>
      <c r="N118" s="1277"/>
      <c r="O118" s="1277"/>
      <c r="P118" s="1277"/>
      <c r="Q118" s="1277"/>
      <c r="R118" s="1277"/>
      <c r="S118" s="1277"/>
    </row>
    <row r="119" spans="1:19">
      <c r="A119" s="1340"/>
      <c r="B119" s="573" t="s">
        <v>1670</v>
      </c>
      <c r="C119" s="575"/>
      <c r="D119" s="574"/>
      <c r="E119" s="1412"/>
      <c r="F119" s="1261"/>
      <c r="G119" s="1277"/>
      <c r="H119" s="1277"/>
      <c r="I119" s="1277"/>
      <c r="J119" s="1277"/>
      <c r="K119" s="1277"/>
      <c r="L119" s="1277"/>
      <c r="M119" s="1277"/>
      <c r="N119" s="1277"/>
      <c r="O119" s="1277"/>
      <c r="P119" s="1277"/>
      <c r="Q119" s="1277"/>
      <c r="R119" s="1277"/>
      <c r="S119" s="1277"/>
    </row>
    <row r="120" spans="1:19">
      <c r="A120" s="1340"/>
      <c r="B120" s="573" t="s">
        <v>1669</v>
      </c>
      <c r="C120" s="575"/>
      <c r="D120" s="574"/>
      <c r="E120" s="1412"/>
      <c r="F120" s="1261"/>
      <c r="G120" s="1277"/>
      <c r="H120" s="1277"/>
      <c r="I120" s="1277"/>
      <c r="J120" s="1277"/>
      <c r="K120" s="1277"/>
      <c r="L120" s="1277"/>
      <c r="M120" s="1277"/>
      <c r="N120" s="1277"/>
      <c r="O120" s="1277"/>
      <c r="P120" s="1277"/>
      <c r="Q120" s="1277"/>
      <c r="R120" s="1277"/>
      <c r="S120" s="1277"/>
    </row>
    <row r="121" spans="1:19">
      <c r="A121" s="1340"/>
      <c r="B121" s="573" t="s">
        <v>1668</v>
      </c>
      <c r="C121" s="575"/>
      <c r="D121" s="574"/>
      <c r="E121" s="1412"/>
      <c r="F121" s="1261"/>
      <c r="G121" s="1277"/>
      <c r="H121" s="1277"/>
      <c r="I121" s="1277"/>
      <c r="J121" s="1277"/>
      <c r="K121" s="1277"/>
      <c r="L121" s="1277"/>
      <c r="M121" s="1277"/>
      <c r="N121" s="1277"/>
      <c r="O121" s="1277"/>
      <c r="P121" s="1277"/>
      <c r="Q121" s="1277"/>
      <c r="R121" s="1277"/>
      <c r="S121" s="1277"/>
    </row>
    <row r="122" spans="1:19">
      <c r="A122" s="1340"/>
      <c r="B122" s="573" t="s">
        <v>1667</v>
      </c>
      <c r="C122" s="575"/>
      <c r="D122" s="574"/>
      <c r="E122" s="1412"/>
      <c r="F122" s="1261"/>
      <c r="G122" s="1277"/>
      <c r="H122" s="1277"/>
      <c r="I122" s="1277"/>
      <c r="J122" s="1277"/>
      <c r="K122" s="1277"/>
      <c r="L122" s="1277"/>
      <c r="M122" s="1277"/>
      <c r="N122" s="1277"/>
      <c r="O122" s="1277"/>
      <c r="P122" s="1277"/>
      <c r="Q122" s="1277"/>
      <c r="R122" s="1277"/>
      <c r="S122" s="1277"/>
    </row>
    <row r="123" spans="1:19">
      <c r="A123" s="1340"/>
      <c r="B123" s="573" t="s">
        <v>1666</v>
      </c>
      <c r="C123" s="1338" t="s">
        <v>10</v>
      </c>
      <c r="D123" s="574">
        <v>1</v>
      </c>
      <c r="E123" s="1412"/>
      <c r="F123" s="1261">
        <f>D123*E123</f>
        <v>0</v>
      </c>
      <c r="G123" s="1277"/>
      <c r="H123" s="1277"/>
      <c r="I123" s="1277"/>
      <c r="J123" s="1277"/>
      <c r="K123" s="1277"/>
      <c r="L123" s="1277"/>
      <c r="M123" s="1277"/>
      <c r="N123" s="1277"/>
      <c r="O123" s="1277"/>
      <c r="P123" s="1277"/>
      <c r="Q123" s="1277"/>
      <c r="R123" s="1277"/>
      <c r="S123" s="1277"/>
    </row>
    <row r="124" spans="1:19">
      <c r="A124" s="1340"/>
      <c r="B124" s="573"/>
      <c r="C124" s="1338"/>
      <c r="D124" s="574"/>
      <c r="E124" s="1412"/>
      <c r="F124" s="1261"/>
      <c r="G124" s="1277"/>
      <c r="H124" s="1277"/>
      <c r="I124" s="1277"/>
      <c r="J124" s="1277"/>
      <c r="K124" s="1277"/>
      <c r="L124" s="1277"/>
      <c r="M124" s="1277"/>
      <c r="N124" s="1277"/>
      <c r="O124" s="1277"/>
      <c r="P124" s="1277"/>
      <c r="Q124" s="1277"/>
      <c r="R124" s="1277"/>
      <c r="S124" s="1277"/>
    </row>
    <row r="125" spans="1:19">
      <c r="A125" s="1340"/>
      <c r="B125" s="573"/>
      <c r="C125" s="1338"/>
      <c r="D125" s="574"/>
      <c r="E125" s="1412"/>
      <c r="F125" s="1261"/>
      <c r="G125" s="1277"/>
      <c r="H125" s="1277"/>
      <c r="I125" s="1277"/>
      <c r="J125" s="1277"/>
      <c r="K125" s="1277"/>
      <c r="L125" s="1277"/>
      <c r="M125" s="1277"/>
      <c r="N125" s="1277"/>
      <c r="O125" s="1277"/>
      <c r="P125" s="1277"/>
      <c r="Q125" s="1277"/>
      <c r="R125" s="1277"/>
      <c r="S125" s="1277"/>
    </row>
    <row r="126" spans="1:19" ht="13.8">
      <c r="A126" s="1271"/>
      <c r="B126" s="1337" t="s">
        <v>1665</v>
      </c>
      <c r="E126" s="1422"/>
      <c r="F126" s="1292"/>
      <c r="G126" s="1277"/>
      <c r="H126" s="1277"/>
      <c r="I126" s="1277"/>
      <c r="J126" s="1277"/>
      <c r="K126" s="1277"/>
      <c r="L126" s="1277"/>
      <c r="M126" s="1277"/>
      <c r="N126" s="1277"/>
      <c r="O126" s="1277"/>
      <c r="P126" s="1277"/>
      <c r="Q126" s="1277"/>
      <c r="R126" s="1277"/>
      <c r="S126" s="1277"/>
    </row>
    <row r="127" spans="1:19">
      <c r="A127" s="1342">
        <f>COUNT($A$3:A126)+1</f>
        <v>15</v>
      </c>
      <c r="B127" s="1277" t="s">
        <v>1664</v>
      </c>
      <c r="C127" s="1321"/>
      <c r="D127" s="1321"/>
      <c r="E127" s="1420"/>
      <c r="F127" s="1343"/>
      <c r="G127" s="1277"/>
      <c r="H127" s="1277"/>
      <c r="I127" s="1277"/>
      <c r="J127" s="1277"/>
      <c r="K127" s="1277"/>
      <c r="L127" s="1277"/>
      <c r="M127" s="1277"/>
      <c r="N127" s="1277"/>
      <c r="O127" s="1277"/>
      <c r="P127" s="1277"/>
      <c r="Q127" s="1277"/>
      <c r="R127" s="1277"/>
      <c r="S127" s="1277"/>
    </row>
    <row r="128" spans="1:19" ht="39.6">
      <c r="A128" s="1344"/>
      <c r="B128" s="1345" t="s">
        <v>1663</v>
      </c>
      <c r="C128" s="1321"/>
      <c r="D128" s="1321"/>
      <c r="E128" s="1420"/>
      <c r="F128" s="1343"/>
      <c r="G128" s="1277"/>
      <c r="H128" s="1277"/>
      <c r="I128" s="1277"/>
      <c r="J128" s="1277"/>
      <c r="K128" s="1277"/>
      <c r="L128" s="1277"/>
      <c r="M128" s="1277"/>
      <c r="N128" s="1277"/>
      <c r="O128" s="1277"/>
      <c r="P128" s="1277"/>
      <c r="Q128" s="1277"/>
      <c r="R128" s="1277"/>
      <c r="S128" s="1277"/>
    </row>
    <row r="129" spans="1:19">
      <c r="A129" s="1344"/>
      <c r="B129" s="1277"/>
      <c r="C129" s="1321" t="s">
        <v>10</v>
      </c>
      <c r="D129" s="1321">
        <v>16</v>
      </c>
      <c r="E129" s="1423"/>
      <c r="F129" s="1346">
        <f>D129*E129</f>
        <v>0</v>
      </c>
      <c r="G129" s="1277"/>
      <c r="H129" s="1277"/>
      <c r="I129" s="1277"/>
      <c r="J129" s="1277"/>
      <c r="K129" s="1277"/>
      <c r="L129" s="1277"/>
      <c r="M129" s="1277"/>
      <c r="N129" s="1277"/>
      <c r="O129" s="1277"/>
      <c r="P129" s="1277"/>
      <c r="Q129" s="1277"/>
      <c r="R129" s="1277"/>
      <c r="S129" s="1277"/>
    </row>
    <row r="130" spans="1:19">
      <c r="A130" s="572"/>
      <c r="B130" s="571"/>
      <c r="C130" s="1269"/>
      <c r="D130" s="1295"/>
      <c r="E130" s="1412"/>
      <c r="F130" s="1261"/>
      <c r="G130" s="1277"/>
      <c r="H130" s="1277"/>
      <c r="I130" s="1277"/>
      <c r="J130" s="1277"/>
      <c r="K130" s="1277"/>
      <c r="L130" s="1277"/>
      <c r="M130" s="1277"/>
      <c r="N130" s="1277"/>
      <c r="O130" s="1277"/>
      <c r="P130" s="1277"/>
      <c r="Q130" s="1277"/>
      <c r="R130" s="1277"/>
      <c r="S130" s="1277"/>
    </row>
    <row r="131" spans="1:19">
      <c r="A131" s="1342">
        <f>COUNT($A$3:A130)+1</f>
        <v>16</v>
      </c>
      <c r="B131" s="1277" t="s">
        <v>1662</v>
      </c>
      <c r="C131" s="1321"/>
      <c r="D131" s="1321"/>
      <c r="E131" s="1420"/>
      <c r="F131" s="1343"/>
      <c r="G131" s="1277"/>
      <c r="H131" s="1277"/>
      <c r="I131" s="1277"/>
      <c r="J131" s="1277"/>
      <c r="K131" s="1277"/>
      <c r="L131" s="1277"/>
      <c r="M131" s="1277"/>
      <c r="N131" s="1277"/>
      <c r="O131" s="1277"/>
      <c r="P131" s="1277"/>
      <c r="Q131" s="1277"/>
      <c r="R131" s="1277"/>
      <c r="S131" s="1277"/>
    </row>
    <row r="132" spans="1:19">
      <c r="A132" s="1344"/>
      <c r="B132" s="1277" t="s">
        <v>1661</v>
      </c>
      <c r="C132" s="1321"/>
      <c r="D132" s="1321"/>
      <c r="E132" s="1420"/>
      <c r="F132" s="1343"/>
      <c r="G132" s="1277"/>
      <c r="H132" s="1277"/>
      <c r="I132" s="1277"/>
      <c r="J132" s="1277"/>
      <c r="K132" s="1277"/>
      <c r="L132" s="1277"/>
      <c r="M132" s="1277"/>
      <c r="N132" s="1277"/>
      <c r="O132" s="1277"/>
      <c r="P132" s="1277"/>
      <c r="Q132" s="1277"/>
      <c r="R132" s="1277"/>
      <c r="S132" s="1277"/>
    </row>
    <row r="133" spans="1:19">
      <c r="A133" s="1344"/>
      <c r="B133" s="1277"/>
      <c r="C133" s="1321" t="s">
        <v>10</v>
      </c>
      <c r="D133" s="1321">
        <v>16</v>
      </c>
      <c r="E133" s="1423"/>
      <c r="F133" s="1346">
        <f>D133*E133</f>
        <v>0</v>
      </c>
      <c r="G133" s="1277"/>
      <c r="H133" s="1277"/>
      <c r="I133" s="1277"/>
      <c r="J133" s="1277"/>
      <c r="K133" s="1277"/>
      <c r="L133" s="1277"/>
      <c r="M133" s="1277"/>
      <c r="N133" s="1277"/>
      <c r="O133" s="1277"/>
      <c r="P133" s="1277"/>
      <c r="Q133" s="1277"/>
      <c r="R133" s="1277"/>
      <c r="S133" s="1277"/>
    </row>
    <row r="134" spans="1:19">
      <c r="A134" s="1344"/>
      <c r="B134" s="1277"/>
      <c r="C134" s="1321"/>
      <c r="D134" s="1321"/>
      <c r="E134" s="1420"/>
      <c r="F134" s="1343"/>
      <c r="G134" s="1277"/>
      <c r="H134" s="1277"/>
      <c r="I134" s="1277"/>
      <c r="J134" s="1277"/>
      <c r="K134" s="1277"/>
      <c r="L134" s="1277"/>
      <c r="M134" s="1277"/>
      <c r="N134" s="1277"/>
      <c r="O134" s="1277"/>
      <c r="P134" s="1277"/>
      <c r="Q134" s="1277"/>
      <c r="R134" s="1277"/>
      <c r="S134" s="1277"/>
    </row>
    <row r="135" spans="1:19">
      <c r="A135" s="1342">
        <f>COUNT($A$3:A134)+1</f>
        <v>17</v>
      </c>
      <c r="B135" s="1277" t="s">
        <v>1660</v>
      </c>
      <c r="C135" s="1321"/>
      <c r="D135" s="1321"/>
      <c r="E135" s="1420"/>
      <c r="F135" s="1343"/>
      <c r="G135" s="1277"/>
      <c r="H135" s="1277"/>
      <c r="I135" s="1277"/>
      <c r="J135" s="1277"/>
      <c r="K135" s="1277"/>
      <c r="L135" s="1277"/>
      <c r="M135" s="1277"/>
      <c r="N135" s="1277"/>
      <c r="O135" s="1277"/>
      <c r="P135" s="1277"/>
      <c r="Q135" s="1277"/>
      <c r="R135" s="1277"/>
      <c r="S135" s="1277"/>
    </row>
    <row r="136" spans="1:19" ht="26.4">
      <c r="A136" s="1344"/>
      <c r="B136" s="1345" t="s">
        <v>1659</v>
      </c>
      <c r="C136" s="1321"/>
      <c r="D136" s="1321"/>
      <c r="E136" s="1420"/>
      <c r="F136" s="1343"/>
      <c r="G136" s="1277"/>
      <c r="H136" s="1277"/>
      <c r="I136" s="1277"/>
      <c r="J136" s="1277"/>
      <c r="K136" s="1277"/>
      <c r="L136" s="1277"/>
      <c r="M136" s="1277"/>
      <c r="N136" s="1277"/>
      <c r="O136" s="1277"/>
      <c r="P136" s="1277"/>
      <c r="Q136" s="1277"/>
      <c r="R136" s="1277"/>
      <c r="S136" s="1277"/>
    </row>
    <row r="137" spans="1:19">
      <c r="A137" s="1344"/>
      <c r="B137" s="1277"/>
      <c r="C137" s="1321" t="s">
        <v>10</v>
      </c>
      <c r="D137" s="1321">
        <v>12</v>
      </c>
      <c r="E137" s="1423"/>
      <c r="F137" s="1346">
        <f>D137*E137</f>
        <v>0</v>
      </c>
      <c r="G137" s="1277"/>
      <c r="H137" s="1277"/>
      <c r="I137" s="1277"/>
      <c r="J137" s="1277"/>
      <c r="K137" s="1277"/>
      <c r="L137" s="1277"/>
      <c r="M137" s="1277"/>
      <c r="N137" s="1277"/>
      <c r="O137" s="1277"/>
      <c r="P137" s="1277"/>
      <c r="Q137" s="1277"/>
      <c r="R137" s="1277"/>
      <c r="S137" s="1277"/>
    </row>
    <row r="138" spans="1:19">
      <c r="A138" s="1344"/>
      <c r="B138" s="1277"/>
      <c r="C138" s="1321"/>
      <c r="D138" s="1321"/>
      <c r="E138" s="1420"/>
      <c r="F138" s="1343"/>
      <c r="G138" s="1277"/>
      <c r="H138" s="1277"/>
      <c r="I138" s="1277"/>
      <c r="J138" s="1277"/>
      <c r="K138" s="1277"/>
      <c r="L138" s="1277"/>
      <c r="M138" s="1277"/>
      <c r="N138" s="1277"/>
      <c r="O138" s="1277"/>
      <c r="P138" s="1277"/>
      <c r="Q138" s="1277"/>
      <c r="R138" s="1277"/>
      <c r="S138" s="1277"/>
    </row>
    <row r="139" spans="1:19">
      <c r="A139" s="1342">
        <f>COUNT($A$3:A138)+1</f>
        <v>18</v>
      </c>
      <c r="B139" s="1277" t="s">
        <v>1658</v>
      </c>
      <c r="C139" s="1321"/>
      <c r="D139" s="1321"/>
      <c r="E139" s="1420"/>
      <c r="F139" s="1343"/>
      <c r="G139" s="1277"/>
      <c r="H139" s="1277"/>
      <c r="I139" s="1277"/>
      <c r="J139" s="1277"/>
      <c r="K139" s="1277"/>
      <c r="L139" s="1277"/>
      <c r="M139" s="1277"/>
      <c r="N139" s="1277"/>
      <c r="O139" s="1277"/>
      <c r="P139" s="1277"/>
      <c r="Q139" s="1277"/>
      <c r="R139" s="1277"/>
      <c r="S139" s="1277"/>
    </row>
    <row r="140" spans="1:19">
      <c r="A140" s="1344"/>
      <c r="B140" s="1277" t="s">
        <v>1657</v>
      </c>
      <c r="C140" s="1321"/>
      <c r="D140" s="1321"/>
      <c r="E140" s="1420"/>
      <c r="F140" s="1343"/>
      <c r="G140" s="1277"/>
      <c r="H140" s="1277"/>
      <c r="I140" s="1277"/>
      <c r="J140" s="1277"/>
      <c r="K140" s="1277"/>
      <c r="L140" s="1277"/>
      <c r="M140" s="1277"/>
      <c r="N140" s="1277"/>
      <c r="O140" s="1277"/>
      <c r="P140" s="1277"/>
      <c r="Q140" s="1277"/>
      <c r="R140" s="1277"/>
      <c r="S140" s="1277"/>
    </row>
    <row r="141" spans="1:19">
      <c r="A141" s="1344"/>
      <c r="B141" s="1277"/>
      <c r="C141" s="1321" t="s">
        <v>10</v>
      </c>
      <c r="D141" s="1321">
        <v>12</v>
      </c>
      <c r="E141" s="1423"/>
      <c r="F141" s="1346">
        <f>D141*E141</f>
        <v>0</v>
      </c>
      <c r="G141" s="1277"/>
      <c r="H141" s="1277"/>
      <c r="I141" s="1277"/>
      <c r="J141" s="1277"/>
      <c r="K141" s="1277"/>
      <c r="L141" s="1277"/>
      <c r="M141" s="1277"/>
      <c r="N141" s="1277"/>
      <c r="O141" s="1277"/>
      <c r="P141" s="1277"/>
      <c r="Q141" s="1277"/>
      <c r="R141" s="1277"/>
      <c r="S141" s="1277"/>
    </row>
    <row r="142" spans="1:19">
      <c r="A142" s="1344"/>
      <c r="B142" s="1277"/>
      <c r="C142" s="1321"/>
      <c r="D142" s="1321"/>
      <c r="E142" s="1420"/>
      <c r="F142" s="1343"/>
      <c r="G142" s="1277"/>
      <c r="H142" s="1277"/>
      <c r="I142" s="1277"/>
      <c r="J142" s="1277"/>
      <c r="K142" s="1277"/>
      <c r="L142" s="1277"/>
      <c r="M142" s="1277"/>
      <c r="N142" s="1277"/>
      <c r="O142" s="1277"/>
      <c r="P142" s="1277"/>
      <c r="Q142" s="1277"/>
      <c r="R142" s="1277"/>
      <c r="S142" s="1277"/>
    </row>
    <row r="143" spans="1:19">
      <c r="A143" s="1342">
        <f>COUNT($A$3:A142)+1</f>
        <v>19</v>
      </c>
      <c r="B143" s="1277" t="s">
        <v>1656</v>
      </c>
      <c r="C143" s="1321"/>
      <c r="D143" s="1321"/>
      <c r="E143" s="1420"/>
      <c r="F143" s="1343"/>
      <c r="G143" s="1277"/>
      <c r="H143" s="1277"/>
      <c r="I143" s="1277"/>
      <c r="J143" s="1277"/>
      <c r="K143" s="1277"/>
      <c r="L143" s="1277"/>
      <c r="M143" s="1277"/>
      <c r="N143" s="1277"/>
      <c r="O143" s="1277"/>
      <c r="P143" s="1277"/>
      <c r="Q143" s="1277"/>
      <c r="R143" s="1277"/>
      <c r="S143" s="1277"/>
    </row>
    <row r="144" spans="1:19">
      <c r="A144" s="1344"/>
      <c r="B144" s="1277" t="s">
        <v>1655</v>
      </c>
      <c r="C144" s="1321"/>
      <c r="D144" s="1321"/>
      <c r="E144" s="1420"/>
      <c r="F144" s="1343"/>
      <c r="G144" s="1277"/>
      <c r="H144" s="1277"/>
      <c r="I144" s="1277"/>
      <c r="J144" s="1277"/>
      <c r="K144" s="1277"/>
      <c r="L144" s="1277"/>
      <c r="M144" s="1277"/>
      <c r="N144" s="1277"/>
      <c r="O144" s="1277"/>
      <c r="P144" s="1277"/>
      <c r="Q144" s="1277"/>
      <c r="R144" s="1277"/>
      <c r="S144" s="1277"/>
    </row>
    <row r="145" spans="1:19">
      <c r="A145" s="1344"/>
      <c r="B145" s="1277"/>
      <c r="C145" s="1321" t="s">
        <v>10</v>
      </c>
      <c r="D145" s="1321">
        <v>16</v>
      </c>
      <c r="E145" s="1423"/>
      <c r="F145" s="1346">
        <f>D145*E145</f>
        <v>0</v>
      </c>
      <c r="G145" s="1277"/>
      <c r="H145" s="1277"/>
      <c r="I145" s="1277"/>
      <c r="J145" s="1277"/>
      <c r="K145" s="1277"/>
      <c r="L145" s="1277"/>
      <c r="M145" s="1277"/>
      <c r="N145" s="1277"/>
      <c r="O145" s="1277"/>
      <c r="P145" s="1277"/>
      <c r="Q145" s="1277"/>
      <c r="R145" s="1277"/>
      <c r="S145" s="1277"/>
    </row>
    <row r="146" spans="1:19">
      <c r="A146" s="1344"/>
      <c r="B146" s="1277"/>
      <c r="C146" s="1321"/>
      <c r="D146" s="1321"/>
      <c r="E146" s="1420"/>
      <c r="F146" s="1343"/>
      <c r="G146" s="1277"/>
      <c r="H146" s="1277"/>
      <c r="I146" s="1277"/>
      <c r="J146" s="1277"/>
      <c r="K146" s="1277"/>
      <c r="L146" s="1277"/>
      <c r="M146" s="1277"/>
      <c r="N146" s="1277"/>
      <c r="O146" s="1277"/>
      <c r="P146" s="1277"/>
      <c r="Q146" s="1277"/>
      <c r="R146" s="1277"/>
      <c r="S146" s="1277"/>
    </row>
    <row r="147" spans="1:19">
      <c r="A147" s="1342">
        <f>COUNT($A$3:A146)+1</f>
        <v>20</v>
      </c>
      <c r="B147" s="1277" t="s">
        <v>1654</v>
      </c>
      <c r="C147" s="1321"/>
      <c r="D147" s="1321"/>
      <c r="E147" s="1420"/>
      <c r="F147" s="1343"/>
      <c r="G147" s="1277"/>
      <c r="H147" s="1277"/>
      <c r="I147" s="1277"/>
      <c r="J147" s="1277"/>
      <c r="K147" s="1277"/>
      <c r="L147" s="1277"/>
      <c r="M147" s="1277"/>
      <c r="N147" s="1277"/>
      <c r="O147" s="1277"/>
      <c r="P147" s="1277"/>
      <c r="Q147" s="1277"/>
      <c r="R147" s="1277"/>
      <c r="S147" s="1277"/>
    </row>
    <row r="148" spans="1:19" ht="26.4">
      <c r="A148" s="1344"/>
      <c r="B148" s="1345" t="s">
        <v>1653</v>
      </c>
      <c r="C148" s="1321"/>
      <c r="D148" s="1321"/>
      <c r="E148" s="1420"/>
      <c r="F148" s="1343"/>
      <c r="G148" s="1277"/>
      <c r="H148" s="1277"/>
      <c r="I148" s="1277"/>
      <c r="J148" s="1277"/>
      <c r="K148" s="1277"/>
      <c r="L148" s="1277"/>
      <c r="M148" s="1277"/>
      <c r="N148" s="1277"/>
      <c r="O148" s="1277"/>
      <c r="P148" s="1277"/>
      <c r="Q148" s="1277"/>
      <c r="R148" s="1277"/>
      <c r="S148" s="1277"/>
    </row>
    <row r="149" spans="1:19">
      <c r="A149" s="1344"/>
      <c r="B149" s="1277"/>
      <c r="C149" s="1321" t="s">
        <v>10</v>
      </c>
      <c r="D149" s="1321">
        <v>16</v>
      </c>
      <c r="E149" s="1423"/>
      <c r="F149" s="1346">
        <f>D149*E149</f>
        <v>0</v>
      </c>
      <c r="G149" s="1277"/>
      <c r="H149" s="1277"/>
      <c r="I149" s="1277"/>
      <c r="J149" s="1277"/>
      <c r="K149" s="1277"/>
      <c r="L149" s="1277"/>
      <c r="M149" s="1277"/>
      <c r="N149" s="1277"/>
      <c r="O149" s="1277"/>
      <c r="P149" s="1277"/>
      <c r="Q149" s="1277"/>
      <c r="R149" s="1277"/>
      <c r="S149" s="1277"/>
    </row>
    <row r="150" spans="1:19">
      <c r="A150" s="1271"/>
      <c r="B150" s="1347"/>
      <c r="C150" s="1348"/>
      <c r="D150" s="1349"/>
      <c r="E150" s="1412"/>
      <c r="F150" s="1261"/>
      <c r="G150" s="1277"/>
      <c r="H150" s="1277"/>
      <c r="I150" s="1277"/>
      <c r="J150" s="1277"/>
      <c r="K150" s="1277"/>
      <c r="L150" s="1277"/>
      <c r="M150" s="1277"/>
      <c r="N150" s="1277"/>
      <c r="O150" s="1277"/>
      <c r="P150" s="1277"/>
      <c r="Q150" s="1277"/>
      <c r="R150" s="1277"/>
      <c r="S150" s="1277"/>
    </row>
    <row r="151" spans="1:19" ht="39.6">
      <c r="A151" s="1284">
        <f>COUNT($A$3:A150)+1</f>
        <v>21</v>
      </c>
      <c r="B151" s="1350" t="s">
        <v>1652</v>
      </c>
      <c r="C151" s="1338" t="s">
        <v>219</v>
      </c>
      <c r="D151" s="1339">
        <v>1</v>
      </c>
      <c r="E151" s="1424"/>
      <c r="F151" s="1292">
        <f>D151*E151</f>
        <v>0</v>
      </c>
      <c r="G151" s="1277"/>
      <c r="H151" s="1277"/>
      <c r="I151" s="1277"/>
      <c r="J151" s="1277"/>
      <c r="K151" s="1277"/>
      <c r="L151" s="1277"/>
      <c r="M151" s="1277"/>
      <c r="N151" s="1277"/>
      <c r="O151" s="1277"/>
      <c r="P151" s="1277"/>
      <c r="Q151" s="1277"/>
      <c r="R151" s="1277"/>
      <c r="S151" s="1277"/>
    </row>
    <row r="152" spans="1:19">
      <c r="A152" s="1338"/>
      <c r="B152" s="1351"/>
      <c r="C152" s="1338"/>
      <c r="D152" s="1339"/>
      <c r="E152" s="1424"/>
      <c r="F152" s="1292"/>
      <c r="K152" s="1277"/>
      <c r="L152" s="1277"/>
      <c r="M152" s="1277"/>
      <c r="N152" s="1277"/>
      <c r="O152" s="1277"/>
      <c r="P152" s="1277"/>
      <c r="Q152" s="1277"/>
      <c r="R152" s="1277"/>
      <c r="S152" s="1277"/>
    </row>
    <row r="153" spans="1:19" s="1357" customFormat="1">
      <c r="A153" s="1352"/>
      <c r="B153" s="1353"/>
      <c r="C153" s="1354"/>
      <c r="D153" s="574"/>
      <c r="E153" s="1412"/>
      <c r="F153" s="1355"/>
      <c r="G153" s="1356"/>
      <c r="H153" s="1356"/>
      <c r="I153" s="1356"/>
    </row>
    <row r="154" spans="1:19" s="1357" customFormat="1" ht="105.6">
      <c r="A154" s="1305">
        <f>COUNT($A$3:A153)+1</f>
        <v>22</v>
      </c>
      <c r="B154" s="1358" t="s">
        <v>1651</v>
      </c>
      <c r="C154" s="1338" t="s">
        <v>219</v>
      </c>
      <c r="D154" s="1359">
        <v>1</v>
      </c>
      <c r="E154" s="1412"/>
      <c r="F154" s="1292">
        <f>D154*E154</f>
        <v>0</v>
      </c>
      <c r="G154" s="1356"/>
      <c r="H154" s="1356"/>
      <c r="I154" s="1356"/>
    </row>
    <row r="155" spans="1:19" s="1357" customFormat="1">
      <c r="A155" s="1305"/>
      <c r="B155" s="1350"/>
      <c r="C155" s="1338"/>
      <c r="D155" s="1360"/>
      <c r="E155" s="1261">
        <v>0</v>
      </c>
      <c r="F155" s="1355"/>
      <c r="G155" s="1356"/>
      <c r="H155" s="1356"/>
      <c r="I155" s="1356"/>
    </row>
    <row r="156" spans="1:19">
      <c r="A156" s="1361"/>
      <c r="B156" s="1351"/>
      <c r="C156" s="1338"/>
      <c r="D156" s="1339"/>
      <c r="E156" s="1292"/>
      <c r="F156" s="1292"/>
      <c r="K156" s="1277"/>
      <c r="L156" s="1277"/>
      <c r="M156" s="1277"/>
      <c r="N156" s="1277"/>
      <c r="O156" s="1277"/>
      <c r="P156" s="1277"/>
      <c r="Q156" s="1277"/>
      <c r="R156" s="1277"/>
      <c r="S156" s="1277"/>
    </row>
    <row r="157" spans="1:19" ht="13.8" thickBot="1">
      <c r="A157" s="1362"/>
      <c r="B157" s="1363" t="s">
        <v>243</v>
      </c>
      <c r="C157" s="1362"/>
      <c r="D157" s="1364"/>
      <c r="E157" s="1365"/>
      <c r="F157" s="1365">
        <f>SUM(F7:F156)</f>
        <v>0</v>
      </c>
      <c r="K157" s="1277"/>
      <c r="L157" s="1277"/>
      <c r="M157" s="1277"/>
      <c r="N157" s="1277"/>
      <c r="O157" s="1277"/>
      <c r="P157" s="1277"/>
      <c r="Q157" s="1277"/>
      <c r="R157" s="1277"/>
      <c r="S157" s="1277"/>
    </row>
    <row r="158" spans="1:19" ht="13.8" thickTop="1">
      <c r="A158" s="1366"/>
      <c r="B158" s="1367"/>
      <c r="C158" s="1354"/>
      <c r="D158" s="574"/>
      <c r="E158" s="1292"/>
      <c r="F158" s="1292"/>
      <c r="K158" s="1277"/>
      <c r="L158" s="1277"/>
      <c r="M158" s="1277"/>
      <c r="N158" s="1277"/>
      <c r="O158" s="1277"/>
      <c r="P158" s="1277"/>
      <c r="Q158" s="1277"/>
      <c r="R158" s="1277"/>
      <c r="S158" s="1277"/>
    </row>
    <row r="159" spans="1:19" ht="65.25" customHeight="1">
      <c r="A159" s="1267"/>
      <c r="B159" s="1268"/>
      <c r="C159" s="1269"/>
      <c r="D159" s="1295"/>
    </row>
    <row r="160" spans="1:19" ht="14.4" customHeight="1">
      <c r="A160" s="1267"/>
      <c r="B160" s="1268"/>
      <c r="C160" s="1269"/>
      <c r="D160" s="1295"/>
    </row>
    <row r="161" spans="1:20">
      <c r="A161" s="1267"/>
      <c r="B161" s="1268"/>
      <c r="C161" s="1269"/>
      <c r="D161" s="1295"/>
      <c r="I161" s="1274"/>
      <c r="L161" s="1275"/>
      <c r="M161" s="1276"/>
      <c r="R161" s="1275"/>
      <c r="S161" s="1276"/>
      <c r="T161" s="1275"/>
    </row>
    <row r="162" spans="1:20">
      <c r="A162" s="1267"/>
      <c r="B162" s="1268"/>
      <c r="C162" s="1269"/>
      <c r="D162" s="1295"/>
      <c r="H162" s="1369"/>
    </row>
    <row r="163" spans="1:20">
      <c r="A163" s="1370"/>
      <c r="B163" s="1268"/>
      <c r="C163" s="1269"/>
      <c r="D163" s="1295"/>
      <c r="H163" s="1369"/>
    </row>
    <row r="164" spans="1:20">
      <c r="A164" s="1370"/>
      <c r="B164" s="1268"/>
      <c r="C164" s="1371"/>
      <c r="D164" s="1295"/>
      <c r="H164" s="1369"/>
    </row>
    <row r="165" spans="1:20">
      <c r="A165" s="1370"/>
      <c r="B165" s="1372"/>
      <c r="C165" s="1269"/>
      <c r="D165" s="1295"/>
      <c r="H165" s="1369"/>
    </row>
    <row r="166" spans="1:20">
      <c r="A166" s="1267"/>
      <c r="B166" s="1372"/>
      <c r="C166" s="1269"/>
      <c r="D166" s="1295"/>
      <c r="H166" s="1369"/>
    </row>
    <row r="167" spans="1:20">
      <c r="A167" s="1267"/>
      <c r="B167" s="1372"/>
      <c r="C167" s="1269"/>
      <c r="D167" s="1295"/>
      <c r="H167" s="1369"/>
    </row>
    <row r="168" spans="1:20">
      <c r="A168" s="1267"/>
      <c r="B168" s="1372"/>
      <c r="C168" s="1269"/>
      <c r="D168" s="1295"/>
      <c r="H168" s="1369"/>
    </row>
    <row r="169" spans="1:20">
      <c r="A169" s="1267"/>
      <c r="B169" s="1268"/>
      <c r="C169" s="1269"/>
      <c r="D169" s="1295"/>
    </row>
    <row r="170" spans="1:20">
      <c r="A170" s="1267"/>
      <c r="B170" s="1268"/>
      <c r="C170" s="1269"/>
      <c r="D170" s="1295"/>
    </row>
    <row r="171" spans="1:20">
      <c r="A171" s="1267"/>
      <c r="B171" s="1268"/>
      <c r="C171" s="1269"/>
      <c r="D171" s="1295"/>
    </row>
    <row r="172" spans="1:20">
      <c r="A172" s="1267"/>
      <c r="B172" s="1372"/>
      <c r="C172" s="1371"/>
      <c r="D172" s="1295"/>
    </row>
    <row r="173" spans="1:20">
      <c r="A173" s="1267"/>
      <c r="B173" s="1372"/>
      <c r="C173" s="1371"/>
      <c r="D173" s="1295"/>
    </row>
    <row r="174" spans="1:20">
      <c r="A174" s="1267"/>
      <c r="B174" s="1372"/>
      <c r="C174" s="1371"/>
      <c r="D174" s="1295"/>
    </row>
    <row r="175" spans="1:20">
      <c r="A175" s="1267"/>
      <c r="B175" s="1268"/>
      <c r="C175" s="1269"/>
      <c r="D175" s="1295"/>
      <c r="E175" s="1277"/>
      <c r="F175" s="1277"/>
      <c r="G175" s="1277"/>
      <c r="H175" s="1277"/>
      <c r="I175" s="1277"/>
      <c r="J175" s="1277"/>
      <c r="K175" s="1277"/>
      <c r="L175" s="1277"/>
      <c r="M175" s="1277"/>
      <c r="N175" s="1277"/>
      <c r="O175" s="1277"/>
      <c r="P175" s="1277"/>
      <c r="Q175" s="1277"/>
      <c r="R175" s="1277"/>
      <c r="S175" s="1277"/>
    </row>
    <row r="176" spans="1:20">
      <c r="A176" s="1267"/>
      <c r="B176" s="1268"/>
      <c r="C176" s="1269"/>
      <c r="D176" s="1295"/>
      <c r="E176" s="1277"/>
      <c r="F176" s="1277"/>
      <c r="G176" s="1277"/>
      <c r="H176" s="1277"/>
      <c r="I176" s="1277"/>
      <c r="J176" s="1277"/>
      <c r="K176" s="1277"/>
      <c r="L176" s="1277"/>
      <c r="M176" s="1277"/>
      <c r="N176" s="1277"/>
      <c r="O176" s="1277"/>
      <c r="P176" s="1277"/>
      <c r="Q176" s="1277"/>
      <c r="R176" s="1277"/>
      <c r="S176" s="1277"/>
    </row>
    <row r="177" spans="1:19">
      <c r="A177" s="1267"/>
      <c r="B177" s="1268"/>
      <c r="C177" s="1269"/>
      <c r="D177" s="1295"/>
      <c r="E177" s="1277"/>
      <c r="F177" s="1277"/>
      <c r="G177" s="1277"/>
      <c r="H177" s="1277"/>
      <c r="I177" s="1277"/>
      <c r="J177" s="1277"/>
      <c r="K177" s="1277"/>
      <c r="L177" s="1277"/>
      <c r="M177" s="1277"/>
      <c r="N177" s="1277"/>
      <c r="O177" s="1277"/>
      <c r="P177" s="1277"/>
      <c r="Q177" s="1277"/>
      <c r="R177" s="1277"/>
      <c r="S177" s="1277"/>
    </row>
    <row r="178" spans="1:19">
      <c r="A178" s="1267"/>
      <c r="B178" s="1372"/>
      <c r="C178" s="1371"/>
      <c r="D178" s="1295"/>
      <c r="E178" s="1277"/>
      <c r="F178" s="1277"/>
      <c r="G178" s="1277"/>
      <c r="H178" s="1277"/>
      <c r="I178" s="1277"/>
      <c r="J178" s="1277"/>
      <c r="K178" s="1277"/>
      <c r="L178" s="1277"/>
      <c r="M178" s="1277"/>
      <c r="N178" s="1277"/>
      <c r="O178" s="1277"/>
      <c r="P178" s="1277"/>
      <c r="Q178" s="1277"/>
      <c r="R178" s="1277"/>
      <c r="S178" s="1277"/>
    </row>
    <row r="179" spans="1:19">
      <c r="A179" s="1267"/>
      <c r="B179" s="1372"/>
      <c r="C179" s="1371"/>
      <c r="D179" s="1295"/>
      <c r="E179" s="1277"/>
      <c r="F179" s="1277"/>
      <c r="G179" s="1277"/>
      <c r="H179" s="1277"/>
      <c r="I179" s="1277"/>
      <c r="J179" s="1277"/>
      <c r="K179" s="1277"/>
      <c r="L179" s="1277"/>
      <c r="M179" s="1277"/>
      <c r="N179" s="1277"/>
      <c r="O179" s="1277"/>
      <c r="P179" s="1277"/>
      <c r="Q179" s="1277"/>
      <c r="R179" s="1277"/>
      <c r="S179" s="1277"/>
    </row>
    <row r="180" spans="1:19">
      <c r="A180" s="1267"/>
      <c r="B180" s="1372"/>
      <c r="C180" s="1371"/>
      <c r="D180" s="1295"/>
      <c r="E180" s="1277"/>
      <c r="F180" s="1277"/>
      <c r="G180" s="1277"/>
      <c r="H180" s="1277"/>
      <c r="I180" s="1277"/>
      <c r="J180" s="1277"/>
      <c r="K180" s="1277"/>
      <c r="L180" s="1277"/>
      <c r="M180" s="1277"/>
      <c r="N180" s="1277"/>
      <c r="O180" s="1277"/>
      <c r="P180" s="1277"/>
      <c r="Q180" s="1277"/>
      <c r="R180" s="1277"/>
      <c r="S180" s="1277"/>
    </row>
    <row r="181" spans="1:19">
      <c r="A181" s="1267"/>
      <c r="B181" s="1372"/>
      <c r="C181" s="1371"/>
      <c r="D181" s="1295"/>
      <c r="E181" s="1277"/>
      <c r="F181" s="1277"/>
      <c r="G181" s="1277"/>
      <c r="H181" s="1277"/>
      <c r="I181" s="1277"/>
      <c r="J181" s="1277"/>
      <c r="K181" s="1277"/>
      <c r="L181" s="1277"/>
      <c r="M181" s="1277"/>
      <c r="N181" s="1277"/>
      <c r="O181" s="1277"/>
      <c r="P181" s="1277"/>
      <c r="Q181" s="1277"/>
      <c r="R181" s="1277"/>
      <c r="S181" s="1277"/>
    </row>
    <row r="182" spans="1:19">
      <c r="A182" s="1267"/>
      <c r="B182" s="1268"/>
      <c r="C182" s="1269"/>
      <c r="D182" s="1295"/>
      <c r="E182" s="1277"/>
      <c r="F182" s="1277"/>
      <c r="G182" s="1277"/>
      <c r="H182" s="1277"/>
      <c r="I182" s="1277"/>
      <c r="J182" s="1277"/>
      <c r="K182" s="1277"/>
      <c r="L182" s="1277"/>
      <c r="M182" s="1277"/>
      <c r="N182" s="1277"/>
      <c r="O182" s="1277"/>
      <c r="P182" s="1277"/>
      <c r="Q182" s="1277"/>
      <c r="R182" s="1277"/>
      <c r="S182" s="1277"/>
    </row>
    <row r="183" spans="1:19">
      <c r="A183" s="1267"/>
      <c r="B183" s="1268"/>
      <c r="C183" s="1269"/>
      <c r="D183" s="1295"/>
      <c r="E183" s="1277"/>
      <c r="F183" s="1277"/>
      <c r="G183" s="1277"/>
      <c r="H183" s="1277"/>
      <c r="I183" s="1277"/>
      <c r="J183" s="1277"/>
      <c r="K183" s="1277"/>
      <c r="L183" s="1277"/>
      <c r="M183" s="1277"/>
      <c r="N183" s="1277"/>
      <c r="O183" s="1277"/>
      <c r="P183" s="1277"/>
      <c r="Q183" s="1277"/>
      <c r="R183" s="1277"/>
      <c r="S183" s="1277"/>
    </row>
    <row r="184" spans="1:19">
      <c r="A184" s="1267"/>
      <c r="B184" s="1372"/>
      <c r="C184" s="1371"/>
      <c r="D184" s="1295"/>
      <c r="E184" s="1277"/>
      <c r="F184" s="1277"/>
      <c r="G184" s="1277"/>
      <c r="H184" s="1277"/>
      <c r="I184" s="1277"/>
      <c r="J184" s="1277"/>
      <c r="K184" s="1277"/>
      <c r="L184" s="1277"/>
      <c r="M184" s="1277"/>
      <c r="N184" s="1277"/>
      <c r="O184" s="1277"/>
      <c r="P184" s="1277"/>
      <c r="Q184" s="1277"/>
      <c r="R184" s="1277"/>
      <c r="S184" s="1277"/>
    </row>
    <row r="185" spans="1:19">
      <c r="A185" s="1267"/>
      <c r="B185" s="1372"/>
      <c r="C185" s="1371"/>
      <c r="D185" s="1295"/>
      <c r="E185" s="1277"/>
      <c r="F185" s="1277"/>
      <c r="G185" s="1277"/>
      <c r="H185" s="1277"/>
      <c r="I185" s="1277"/>
      <c r="J185" s="1277"/>
      <c r="K185" s="1277"/>
      <c r="L185" s="1277"/>
      <c r="M185" s="1277"/>
      <c r="N185" s="1277"/>
      <c r="O185" s="1277"/>
      <c r="P185" s="1277"/>
      <c r="Q185" s="1277"/>
      <c r="R185" s="1277"/>
      <c r="S185" s="1277"/>
    </row>
    <row r="186" spans="1:19">
      <c r="A186" s="1267"/>
      <c r="B186" s="1372"/>
      <c r="C186" s="1371"/>
      <c r="D186" s="1295"/>
      <c r="E186" s="1277"/>
      <c r="F186" s="1277"/>
      <c r="G186" s="1277"/>
      <c r="H186" s="1277"/>
      <c r="I186" s="1277"/>
      <c r="J186" s="1277"/>
      <c r="K186" s="1277"/>
      <c r="L186" s="1277"/>
      <c r="M186" s="1277"/>
      <c r="N186" s="1277"/>
      <c r="O186" s="1277"/>
      <c r="P186" s="1277"/>
      <c r="Q186" s="1277"/>
      <c r="R186" s="1277"/>
      <c r="S186" s="1277"/>
    </row>
    <row r="187" spans="1:19">
      <c r="A187" s="1267"/>
      <c r="B187" s="1373"/>
      <c r="C187" s="1374"/>
      <c r="E187" s="1277"/>
      <c r="F187" s="1277"/>
      <c r="G187" s="1277"/>
      <c r="H187" s="1277"/>
      <c r="I187" s="1277"/>
      <c r="J187" s="1277"/>
      <c r="K187" s="1277"/>
      <c r="L187" s="1277"/>
      <c r="M187" s="1277"/>
      <c r="N187" s="1277"/>
      <c r="O187" s="1277"/>
      <c r="P187" s="1277"/>
      <c r="Q187" s="1277"/>
      <c r="R187" s="1277"/>
      <c r="S187" s="1277"/>
    </row>
    <row r="188" spans="1:19">
      <c r="A188" s="1267"/>
      <c r="B188" s="1375"/>
      <c r="C188" s="1269"/>
      <c r="D188" s="1295"/>
      <c r="E188" s="1277"/>
      <c r="F188" s="1277"/>
      <c r="G188" s="1277"/>
      <c r="H188" s="1277"/>
      <c r="I188" s="1277"/>
      <c r="J188" s="1277"/>
      <c r="K188" s="1277"/>
      <c r="L188" s="1277"/>
      <c r="M188" s="1277"/>
      <c r="N188" s="1277"/>
      <c r="O188" s="1277"/>
      <c r="P188" s="1277"/>
      <c r="Q188" s="1277"/>
      <c r="R188" s="1277"/>
      <c r="S188" s="1277"/>
    </row>
    <row r="189" spans="1:19">
      <c r="A189" s="1267"/>
      <c r="B189" s="1375"/>
      <c r="C189" s="1269"/>
      <c r="D189" s="1295"/>
      <c r="E189" s="1277"/>
      <c r="F189" s="1277"/>
      <c r="G189" s="1277"/>
      <c r="H189" s="1277"/>
      <c r="I189" s="1277"/>
      <c r="J189" s="1277"/>
      <c r="K189" s="1277"/>
      <c r="L189" s="1277"/>
      <c r="M189" s="1277"/>
      <c r="N189" s="1277"/>
      <c r="O189" s="1277"/>
      <c r="P189" s="1277"/>
      <c r="Q189" s="1277"/>
      <c r="R189" s="1277"/>
      <c r="S189" s="1277"/>
    </row>
    <row r="190" spans="1:19">
      <c r="A190" s="1267"/>
      <c r="B190" s="1376"/>
      <c r="C190" s="1374"/>
      <c r="D190" s="1295"/>
      <c r="E190" s="1277"/>
      <c r="F190" s="1277"/>
      <c r="G190" s="1277"/>
      <c r="H190" s="1277"/>
      <c r="I190" s="1277"/>
      <c r="J190" s="1277"/>
      <c r="K190" s="1277"/>
      <c r="L190" s="1277"/>
      <c r="M190" s="1277"/>
      <c r="N190" s="1277"/>
      <c r="O190" s="1277"/>
      <c r="P190" s="1277"/>
      <c r="Q190" s="1277"/>
      <c r="R190" s="1277"/>
      <c r="S190" s="1277"/>
    </row>
    <row r="191" spans="1:19">
      <c r="A191" s="1267"/>
      <c r="B191" s="1376"/>
      <c r="C191" s="1374"/>
      <c r="D191" s="1295"/>
      <c r="G191" s="1277"/>
      <c r="H191" s="1277"/>
      <c r="I191" s="1277"/>
      <c r="J191" s="1277"/>
      <c r="K191" s="1277"/>
      <c r="L191" s="1277"/>
      <c r="M191" s="1277"/>
      <c r="N191" s="1277"/>
      <c r="O191" s="1277"/>
      <c r="P191" s="1277"/>
      <c r="Q191" s="1277"/>
      <c r="R191" s="1277"/>
      <c r="S191" s="1277"/>
    </row>
    <row r="192" spans="1:19">
      <c r="A192" s="1267"/>
      <c r="B192" s="1268"/>
      <c r="C192" s="1269"/>
      <c r="D192" s="1295"/>
      <c r="G192" s="1277"/>
      <c r="H192" s="1277"/>
      <c r="I192" s="1277"/>
      <c r="J192" s="1277"/>
      <c r="K192" s="1277"/>
      <c r="L192" s="1277"/>
      <c r="M192" s="1277"/>
      <c r="N192" s="1277"/>
      <c r="O192" s="1277"/>
      <c r="P192" s="1277"/>
      <c r="Q192" s="1277"/>
      <c r="R192" s="1277"/>
      <c r="S192" s="1277"/>
    </row>
    <row r="193" spans="1:19">
      <c r="A193" s="1267"/>
      <c r="B193" s="1268"/>
      <c r="C193" s="1269"/>
      <c r="D193" s="1295"/>
      <c r="G193" s="1277"/>
      <c r="H193" s="1277"/>
      <c r="I193" s="1277"/>
      <c r="J193" s="1277"/>
      <c r="K193" s="1277"/>
      <c r="L193" s="1277"/>
      <c r="M193" s="1277"/>
      <c r="N193" s="1277"/>
      <c r="O193" s="1277"/>
      <c r="P193" s="1277"/>
      <c r="Q193" s="1277"/>
      <c r="R193" s="1277"/>
      <c r="S193" s="1277"/>
    </row>
    <row r="194" spans="1:19">
      <c r="A194" s="1267"/>
      <c r="B194" s="1268"/>
      <c r="C194" s="1269"/>
      <c r="D194" s="1295"/>
      <c r="G194" s="1277"/>
      <c r="H194" s="1277"/>
      <c r="I194" s="1277"/>
      <c r="J194" s="1277"/>
      <c r="K194" s="1277"/>
      <c r="L194" s="1277"/>
      <c r="M194" s="1277"/>
      <c r="N194" s="1277"/>
      <c r="O194" s="1277"/>
      <c r="P194" s="1277"/>
      <c r="Q194" s="1277"/>
      <c r="R194" s="1277"/>
      <c r="S194" s="1277"/>
    </row>
    <row r="195" spans="1:19">
      <c r="A195" s="1267"/>
      <c r="B195" s="1268"/>
      <c r="C195" s="1269"/>
      <c r="D195" s="1295"/>
      <c r="G195" s="1277"/>
      <c r="H195" s="1277"/>
      <c r="I195" s="1277"/>
      <c r="J195" s="1277"/>
      <c r="K195" s="1277"/>
      <c r="L195" s="1277"/>
      <c r="M195" s="1277"/>
      <c r="N195" s="1277"/>
      <c r="O195" s="1277"/>
      <c r="P195" s="1277"/>
      <c r="Q195" s="1277"/>
      <c r="R195" s="1277"/>
      <c r="S195" s="1277"/>
    </row>
    <row r="196" spans="1:19" ht="13.8" thickBot="1">
      <c r="A196" s="1377"/>
      <c r="B196" s="1378"/>
      <c r="C196" s="1379"/>
      <c r="D196" s="1380"/>
      <c r="E196" s="1381"/>
      <c r="F196" s="1382"/>
      <c r="G196" s="1277"/>
      <c r="H196" s="1277"/>
      <c r="I196" s="1277"/>
      <c r="J196" s="1277"/>
      <c r="K196" s="1277"/>
      <c r="L196" s="1277"/>
      <c r="M196" s="1277"/>
      <c r="N196" s="1277"/>
      <c r="O196" s="1277"/>
      <c r="P196" s="1277"/>
      <c r="Q196" s="1277"/>
      <c r="R196" s="1277"/>
      <c r="S196" s="1277"/>
    </row>
    <row r="197" spans="1:19" ht="13.8" thickTop="1">
      <c r="A197" s="1370"/>
      <c r="B197" s="1383"/>
      <c r="C197" s="1384"/>
      <c r="D197" s="1273"/>
      <c r="G197" s="1277"/>
      <c r="H197" s="1277"/>
      <c r="I197" s="1277"/>
      <c r="J197" s="1277"/>
      <c r="K197" s="1277"/>
      <c r="L197" s="1277"/>
      <c r="M197" s="1277"/>
      <c r="N197" s="1277"/>
      <c r="O197" s="1277"/>
      <c r="P197" s="1277"/>
      <c r="Q197" s="1277"/>
      <c r="R197" s="1277"/>
      <c r="S197" s="1277"/>
    </row>
    <row r="198" spans="1:19" ht="27.15" customHeight="1">
      <c r="A198" s="1370"/>
      <c r="B198" s="1383"/>
      <c r="C198" s="1384"/>
      <c r="D198" s="1273"/>
      <c r="G198" s="1277"/>
      <c r="H198" s="1277"/>
      <c r="I198" s="1277"/>
      <c r="J198" s="1277"/>
      <c r="K198" s="1277"/>
      <c r="L198" s="1277"/>
      <c r="M198" s="1277"/>
      <c r="N198" s="1277"/>
      <c r="O198" s="1277"/>
      <c r="P198" s="1277"/>
      <c r="Q198" s="1277"/>
      <c r="R198" s="1277"/>
      <c r="S198" s="1277"/>
    </row>
    <row r="199" spans="1:19">
      <c r="A199" s="2494"/>
      <c r="B199" s="2494"/>
      <c r="C199" s="2494"/>
      <c r="D199" s="2494"/>
      <c r="G199" s="1277"/>
      <c r="H199" s="1277"/>
      <c r="I199" s="1277"/>
      <c r="J199" s="1277"/>
      <c r="K199" s="1277"/>
      <c r="L199" s="1277"/>
      <c r="M199" s="1277"/>
      <c r="N199" s="1277"/>
      <c r="O199" s="1277"/>
      <c r="P199" s="1277"/>
      <c r="Q199" s="1277"/>
      <c r="R199" s="1277"/>
      <c r="S199" s="1277"/>
    </row>
    <row r="200" spans="1:19">
      <c r="A200" s="1370"/>
      <c r="B200" s="1383"/>
      <c r="C200" s="1384"/>
      <c r="D200" s="1273"/>
      <c r="G200" s="1277"/>
      <c r="H200" s="1277"/>
      <c r="I200" s="1277"/>
      <c r="J200" s="1277"/>
      <c r="K200" s="1277"/>
      <c r="L200" s="1277"/>
      <c r="M200" s="1277"/>
      <c r="N200" s="1277"/>
      <c r="O200" s="1277"/>
      <c r="P200" s="1277"/>
      <c r="Q200" s="1277"/>
      <c r="R200" s="1277"/>
      <c r="S200" s="1277"/>
    </row>
    <row r="201" spans="1:19">
      <c r="A201" s="1267"/>
      <c r="B201" s="1268"/>
      <c r="C201" s="1269"/>
      <c r="D201" s="1295"/>
      <c r="G201" s="1277"/>
      <c r="H201" s="1277"/>
      <c r="I201" s="1277"/>
      <c r="J201" s="1277"/>
      <c r="K201" s="1277"/>
      <c r="L201" s="1277"/>
      <c r="M201" s="1277"/>
      <c r="N201" s="1277"/>
      <c r="O201" s="1277"/>
      <c r="P201" s="1277"/>
      <c r="Q201" s="1277"/>
      <c r="R201" s="1277"/>
      <c r="S201" s="1277"/>
    </row>
    <row r="202" spans="1:19" ht="65.25" customHeight="1">
      <c r="A202" s="1267"/>
      <c r="B202" s="1268"/>
      <c r="C202" s="1269"/>
      <c r="D202" s="1295"/>
      <c r="G202" s="1277"/>
      <c r="H202" s="1277"/>
      <c r="I202" s="1277"/>
      <c r="J202" s="1277"/>
      <c r="K202" s="1277"/>
      <c r="L202" s="1277"/>
      <c r="M202" s="1277"/>
      <c r="N202" s="1277"/>
      <c r="O202" s="1277"/>
      <c r="P202" s="1277"/>
      <c r="Q202" s="1277"/>
      <c r="R202" s="1277"/>
      <c r="S202" s="1277"/>
    </row>
    <row r="203" spans="1:19">
      <c r="A203" s="1267"/>
      <c r="B203" s="1268"/>
      <c r="C203" s="1269"/>
      <c r="D203" s="1295"/>
      <c r="G203" s="1277"/>
      <c r="H203" s="1277"/>
      <c r="I203" s="1277"/>
      <c r="J203" s="1277"/>
      <c r="K203" s="1277"/>
      <c r="L203" s="1277"/>
      <c r="M203" s="1277"/>
      <c r="N203" s="1277"/>
      <c r="O203" s="1277"/>
      <c r="P203" s="1277"/>
      <c r="Q203" s="1277"/>
      <c r="R203" s="1277"/>
      <c r="S203" s="1277"/>
    </row>
    <row r="204" spans="1:19">
      <c r="A204" s="1267"/>
      <c r="B204" s="1268"/>
      <c r="C204" s="1269"/>
      <c r="D204" s="1295"/>
      <c r="G204" s="1277"/>
      <c r="H204" s="1277"/>
      <c r="I204" s="1277"/>
      <c r="J204" s="1277"/>
      <c r="K204" s="1277"/>
      <c r="L204" s="1277"/>
      <c r="M204" s="1277"/>
      <c r="N204" s="1277"/>
      <c r="O204" s="1277"/>
      <c r="P204" s="1277"/>
      <c r="Q204" s="1277"/>
      <c r="R204" s="1277"/>
      <c r="S204" s="1277"/>
    </row>
    <row r="205" spans="1:19">
      <c r="A205" s="1267"/>
      <c r="B205" s="1268"/>
      <c r="C205" s="1269"/>
      <c r="D205" s="1295"/>
      <c r="G205" s="1277"/>
      <c r="H205" s="1277"/>
      <c r="I205" s="1277"/>
      <c r="J205" s="1277"/>
      <c r="K205" s="1277"/>
      <c r="L205" s="1277"/>
      <c r="M205" s="1277"/>
      <c r="N205" s="1277"/>
      <c r="O205" s="1277"/>
      <c r="P205" s="1277"/>
      <c r="Q205" s="1277"/>
      <c r="R205" s="1277"/>
      <c r="S205" s="1277"/>
    </row>
    <row r="206" spans="1:19">
      <c r="A206" s="1370"/>
      <c r="B206" s="1383"/>
      <c r="C206" s="1384"/>
      <c r="D206" s="1273"/>
      <c r="G206" s="1277"/>
      <c r="H206" s="1277"/>
      <c r="I206" s="1277"/>
      <c r="J206" s="1277"/>
      <c r="K206" s="1277"/>
      <c r="L206" s="1277"/>
      <c r="M206" s="1277"/>
      <c r="N206" s="1277"/>
      <c r="O206" s="1277"/>
      <c r="P206" s="1277"/>
      <c r="Q206" s="1277"/>
      <c r="R206" s="1277"/>
      <c r="S206" s="1277"/>
    </row>
    <row r="207" spans="1:19">
      <c r="A207" s="1370"/>
      <c r="B207" s="1268"/>
      <c r="C207" s="1385"/>
      <c r="D207" s="1386"/>
      <c r="E207" s="1277"/>
      <c r="F207" s="1277"/>
      <c r="G207" s="1277"/>
      <c r="H207" s="1277"/>
      <c r="I207" s="1277"/>
      <c r="J207" s="1277"/>
      <c r="K207" s="1277"/>
      <c r="L207" s="1277"/>
      <c r="M207" s="1277"/>
      <c r="N207" s="1277"/>
      <c r="O207" s="1277"/>
      <c r="P207" s="1277"/>
      <c r="Q207" s="1277"/>
      <c r="R207" s="1277"/>
      <c r="S207" s="1277"/>
    </row>
    <row r="208" spans="1:19">
      <c r="A208" s="1370"/>
      <c r="B208" s="1268"/>
      <c r="C208" s="1385"/>
      <c r="D208" s="1386"/>
      <c r="E208" s="1277"/>
      <c r="F208" s="1277"/>
      <c r="G208" s="1277"/>
      <c r="H208" s="1277"/>
      <c r="I208" s="1277"/>
      <c r="J208" s="1277"/>
      <c r="K208" s="1277"/>
      <c r="L208" s="1277"/>
      <c r="M208" s="1277"/>
      <c r="N208" s="1277"/>
      <c r="O208" s="1277"/>
      <c r="P208" s="1277"/>
      <c r="Q208" s="1277"/>
      <c r="R208" s="1277"/>
      <c r="S208" s="1277"/>
    </row>
    <row r="209" spans="1:19">
      <c r="A209" s="1370"/>
      <c r="B209" s="1372"/>
      <c r="C209" s="1371"/>
      <c r="D209" s="1295"/>
      <c r="E209" s="1277"/>
      <c r="F209" s="1277"/>
      <c r="G209" s="1277"/>
      <c r="H209" s="1277"/>
      <c r="I209" s="1277"/>
      <c r="J209" s="1277"/>
      <c r="K209" s="1277"/>
      <c r="L209" s="1277"/>
      <c r="M209" s="1277"/>
      <c r="N209" s="1277"/>
      <c r="O209" s="1277"/>
      <c r="P209" s="1277"/>
      <c r="Q209" s="1277"/>
      <c r="R209" s="1277"/>
      <c r="S209" s="1277"/>
    </row>
    <row r="210" spans="1:19">
      <c r="A210" s="1370"/>
      <c r="B210" s="1387"/>
      <c r="C210" s="1269"/>
      <c r="D210" s="1295"/>
      <c r="E210" s="1277"/>
      <c r="F210" s="1277"/>
      <c r="G210" s="1277"/>
      <c r="H210" s="1277"/>
      <c r="I210" s="1277"/>
      <c r="J210" s="1277"/>
      <c r="K210" s="1277"/>
      <c r="L210" s="1277"/>
      <c r="M210" s="1277"/>
      <c r="N210" s="1277"/>
      <c r="O210" s="1277"/>
      <c r="P210" s="1277"/>
      <c r="Q210" s="1277"/>
      <c r="R210" s="1277"/>
      <c r="S210" s="1277"/>
    </row>
    <row r="211" spans="1:19">
      <c r="A211" s="1370"/>
      <c r="B211" s="1387"/>
      <c r="C211" s="1269"/>
      <c r="D211" s="1295"/>
      <c r="E211" s="1277"/>
      <c r="F211" s="1277"/>
      <c r="G211" s="1277"/>
      <c r="H211" s="1277"/>
      <c r="I211" s="1277"/>
      <c r="J211" s="1277"/>
      <c r="K211" s="1277"/>
      <c r="L211" s="1277"/>
      <c r="M211" s="1277"/>
      <c r="N211" s="1277"/>
      <c r="O211" s="1277"/>
      <c r="P211" s="1277"/>
      <c r="Q211" s="1277"/>
      <c r="R211" s="1277"/>
      <c r="S211" s="1277"/>
    </row>
    <row r="212" spans="1:19">
      <c r="A212" s="1370"/>
      <c r="B212" s="1267"/>
      <c r="C212" s="1385"/>
      <c r="D212" s="1386"/>
      <c r="E212" s="1277"/>
      <c r="F212" s="1277"/>
      <c r="G212" s="1277"/>
      <c r="H212" s="1277"/>
      <c r="I212" s="1277"/>
      <c r="J212" s="1277"/>
      <c r="K212" s="1277"/>
      <c r="L212" s="1277"/>
      <c r="M212" s="1277"/>
      <c r="N212" s="1277"/>
      <c r="O212" s="1277"/>
      <c r="P212" s="1277"/>
      <c r="Q212" s="1277"/>
      <c r="R212" s="1277"/>
      <c r="S212" s="1277"/>
    </row>
    <row r="213" spans="1:19">
      <c r="A213" s="1370"/>
      <c r="B213" s="1268"/>
      <c r="C213" s="1385"/>
      <c r="D213" s="1386"/>
      <c r="E213" s="1277"/>
      <c r="F213" s="1277"/>
      <c r="G213" s="1277"/>
      <c r="H213" s="1277"/>
      <c r="I213" s="1277"/>
      <c r="J213" s="1277"/>
      <c r="K213" s="1277"/>
      <c r="L213" s="1277"/>
      <c r="M213" s="1277"/>
      <c r="N213" s="1277"/>
      <c r="O213" s="1277"/>
      <c r="P213" s="1277"/>
      <c r="Q213" s="1277"/>
      <c r="R213" s="1277"/>
      <c r="S213" s="1277"/>
    </row>
    <row r="214" spans="1:19">
      <c r="A214" s="1370"/>
      <c r="B214" s="1372"/>
      <c r="C214" s="1371"/>
      <c r="D214" s="1295"/>
      <c r="E214" s="1277"/>
      <c r="F214" s="1277"/>
      <c r="G214" s="1277"/>
      <c r="H214" s="1277"/>
      <c r="I214" s="1277"/>
      <c r="J214" s="1277"/>
      <c r="K214" s="1277"/>
      <c r="L214" s="1277"/>
      <c r="M214" s="1277"/>
      <c r="N214" s="1277"/>
      <c r="O214" s="1277"/>
      <c r="P214" s="1277"/>
      <c r="Q214" s="1277"/>
      <c r="R214" s="1277"/>
      <c r="S214" s="1277"/>
    </row>
    <row r="215" spans="1:19">
      <c r="A215" s="1370"/>
      <c r="B215" s="1387"/>
      <c r="C215" s="1269"/>
      <c r="D215" s="1295"/>
      <c r="E215" s="1277"/>
      <c r="F215" s="1277"/>
      <c r="G215" s="1277"/>
      <c r="H215" s="1277"/>
      <c r="I215" s="1277"/>
      <c r="J215" s="1277"/>
      <c r="K215" s="1277"/>
      <c r="L215" s="1277"/>
      <c r="M215" s="1277"/>
      <c r="N215" s="1277"/>
      <c r="O215" s="1277"/>
      <c r="P215" s="1277"/>
      <c r="Q215" s="1277"/>
      <c r="R215" s="1277"/>
      <c r="S215" s="1277"/>
    </row>
    <row r="216" spans="1:19">
      <c r="A216" s="1370"/>
      <c r="B216" s="1387"/>
      <c r="C216" s="1269"/>
      <c r="D216" s="1295"/>
      <c r="E216" s="1277"/>
      <c r="F216" s="1277"/>
      <c r="G216" s="1277"/>
      <c r="H216" s="1277"/>
      <c r="I216" s="1277"/>
      <c r="J216" s="1277"/>
      <c r="K216" s="1277"/>
      <c r="L216" s="1277"/>
      <c r="M216" s="1277"/>
      <c r="N216" s="1277"/>
      <c r="O216" s="1277"/>
      <c r="P216" s="1277"/>
      <c r="Q216" s="1277"/>
      <c r="R216" s="1277"/>
      <c r="S216" s="1277"/>
    </row>
    <row r="217" spans="1:19">
      <c r="A217" s="1370"/>
      <c r="B217" s="1383"/>
      <c r="C217" s="1384"/>
      <c r="D217" s="1273"/>
      <c r="E217" s="1277"/>
      <c r="F217" s="1277"/>
      <c r="G217" s="1277"/>
      <c r="H217" s="1277"/>
      <c r="I217" s="1277"/>
      <c r="J217" s="1277"/>
      <c r="K217" s="1277"/>
      <c r="L217" s="1277"/>
      <c r="M217" s="1277"/>
      <c r="N217" s="1277"/>
      <c r="O217" s="1277"/>
      <c r="P217" s="1277"/>
      <c r="Q217" s="1277"/>
      <c r="R217" s="1277"/>
      <c r="S217" s="1277"/>
    </row>
    <row r="218" spans="1:19">
      <c r="A218" s="1388"/>
      <c r="B218" s="1375"/>
      <c r="C218" s="1269"/>
      <c r="D218" s="1295"/>
      <c r="E218" s="1277"/>
      <c r="F218" s="1277"/>
      <c r="G218" s="1277"/>
      <c r="H218" s="1277"/>
      <c r="I218" s="1277"/>
      <c r="J218" s="1277"/>
      <c r="K218" s="1277"/>
      <c r="L218" s="1277"/>
      <c r="M218" s="1277"/>
      <c r="N218" s="1277"/>
      <c r="O218" s="1277"/>
      <c r="P218" s="1277"/>
      <c r="Q218" s="1277"/>
      <c r="R218" s="1277"/>
      <c r="S218" s="1277"/>
    </row>
    <row r="219" spans="1:19">
      <c r="A219" s="1388"/>
      <c r="B219" s="1375"/>
      <c r="C219" s="1269"/>
      <c r="D219" s="1295"/>
      <c r="E219" s="1277"/>
      <c r="F219" s="1277"/>
      <c r="G219" s="1277"/>
      <c r="H219" s="1277"/>
      <c r="I219" s="1277"/>
      <c r="J219" s="1277"/>
      <c r="K219" s="1277"/>
      <c r="L219" s="1277"/>
      <c r="M219" s="1277"/>
      <c r="N219" s="1277"/>
      <c r="O219" s="1277"/>
      <c r="P219" s="1277"/>
      <c r="Q219" s="1277"/>
      <c r="R219" s="1277"/>
      <c r="S219" s="1277"/>
    </row>
    <row r="220" spans="1:19">
      <c r="A220" s="1388"/>
      <c r="B220" s="1376"/>
      <c r="C220" s="1374"/>
      <c r="D220" s="1295"/>
      <c r="E220" s="1277"/>
      <c r="F220" s="1277"/>
      <c r="G220" s="1277"/>
      <c r="H220" s="1277"/>
      <c r="I220" s="1277"/>
      <c r="J220" s="1277"/>
      <c r="K220" s="1277"/>
      <c r="L220" s="1277"/>
      <c r="M220" s="1277"/>
      <c r="N220" s="1277"/>
      <c r="O220" s="1277"/>
      <c r="P220" s="1277"/>
      <c r="Q220" s="1277"/>
      <c r="R220" s="1277"/>
      <c r="S220" s="1277"/>
    </row>
    <row r="221" spans="1:19">
      <c r="A221" s="1372"/>
      <c r="B221" s="1372"/>
      <c r="C221" s="1269"/>
      <c r="D221" s="1295"/>
      <c r="E221" s="1277"/>
      <c r="F221" s="1277"/>
      <c r="G221" s="1277"/>
      <c r="H221" s="1277"/>
      <c r="I221" s="1277"/>
      <c r="J221" s="1277"/>
      <c r="K221" s="1277"/>
      <c r="L221" s="1277"/>
      <c r="M221" s="1277"/>
      <c r="N221" s="1277"/>
      <c r="O221" s="1277"/>
      <c r="P221" s="1277"/>
      <c r="Q221" s="1277"/>
      <c r="R221" s="1277"/>
      <c r="S221" s="1277"/>
    </row>
    <row r="222" spans="1:19">
      <c r="A222" s="1388"/>
      <c r="B222" s="1268"/>
      <c r="C222" s="1269"/>
      <c r="D222" s="1295"/>
      <c r="E222" s="1277"/>
      <c r="F222" s="1277"/>
      <c r="G222" s="1277"/>
      <c r="H222" s="1277"/>
      <c r="I222" s="1277"/>
      <c r="J222" s="1277"/>
      <c r="K222" s="1277"/>
      <c r="L222" s="1277"/>
      <c r="M222" s="1277"/>
      <c r="N222" s="1277"/>
      <c r="O222" s="1277"/>
      <c r="P222" s="1277"/>
      <c r="Q222" s="1277"/>
      <c r="R222" s="1277"/>
      <c r="S222" s="1277"/>
    </row>
    <row r="223" spans="1:19">
      <c r="A223" s="1384"/>
      <c r="B223" s="1372"/>
      <c r="C223" s="1269"/>
      <c r="D223" s="1295"/>
      <c r="G223" s="1277"/>
      <c r="H223" s="1277"/>
      <c r="I223" s="1277"/>
      <c r="J223" s="1277"/>
      <c r="K223" s="1277"/>
      <c r="L223" s="1277"/>
      <c r="M223" s="1277"/>
      <c r="N223" s="1277"/>
      <c r="O223" s="1277"/>
      <c r="P223" s="1277"/>
      <c r="Q223" s="1277"/>
      <c r="R223" s="1277"/>
      <c r="S223" s="1277"/>
    </row>
    <row r="224" spans="1:19">
      <c r="A224" s="1267"/>
      <c r="B224" s="1268"/>
      <c r="C224" s="1269"/>
      <c r="D224" s="1295"/>
      <c r="G224" s="1277"/>
      <c r="H224" s="1277"/>
      <c r="I224" s="1277"/>
      <c r="J224" s="1277"/>
      <c r="K224" s="1277"/>
      <c r="L224" s="1277"/>
      <c r="M224" s="1277"/>
      <c r="N224" s="1277"/>
      <c r="O224" s="1277"/>
      <c r="P224" s="1277"/>
      <c r="Q224" s="1277"/>
      <c r="R224" s="1277"/>
      <c r="S224" s="1277"/>
    </row>
    <row r="225" spans="1:19">
      <c r="A225" s="1384"/>
      <c r="B225" s="1372"/>
      <c r="C225" s="1269"/>
      <c r="D225" s="1295"/>
      <c r="G225" s="1277"/>
      <c r="H225" s="1277"/>
      <c r="I225" s="1277"/>
      <c r="J225" s="1277"/>
      <c r="K225" s="1277"/>
      <c r="L225" s="1277"/>
      <c r="M225" s="1277"/>
      <c r="N225" s="1277"/>
      <c r="O225" s="1277"/>
      <c r="P225" s="1277"/>
      <c r="Q225" s="1277"/>
      <c r="R225" s="1277"/>
      <c r="S225" s="1277"/>
    </row>
    <row r="226" spans="1:19" ht="13.8" thickBot="1">
      <c r="A226" s="1379"/>
      <c r="B226" s="1389"/>
      <c r="C226" s="1379"/>
      <c r="D226" s="1380"/>
      <c r="E226" s="1381"/>
      <c r="F226" s="1382"/>
      <c r="G226" s="1277"/>
      <c r="H226" s="1277"/>
      <c r="I226" s="1277"/>
      <c r="J226" s="1277"/>
      <c r="K226" s="1277"/>
      <c r="L226" s="1277"/>
      <c r="M226" s="1277"/>
      <c r="N226" s="1277"/>
      <c r="O226" s="1277"/>
      <c r="P226" s="1277"/>
      <c r="Q226" s="1277"/>
      <c r="R226" s="1277"/>
      <c r="S226" s="1277"/>
    </row>
    <row r="227" spans="1:19" ht="13.8" thickTop="1">
      <c r="A227" s="1370"/>
      <c r="B227" s="1383"/>
      <c r="C227" s="1384"/>
      <c r="D227" s="1273"/>
      <c r="G227" s="1277"/>
      <c r="H227" s="1277"/>
      <c r="I227" s="1277"/>
      <c r="J227" s="1277"/>
      <c r="K227" s="1277"/>
      <c r="L227" s="1277"/>
      <c r="M227" s="1277"/>
      <c r="N227" s="1277"/>
      <c r="O227" s="1277"/>
      <c r="P227" s="1277"/>
      <c r="Q227" s="1277"/>
      <c r="R227" s="1277"/>
      <c r="S227" s="1277"/>
    </row>
    <row r="228" spans="1:19">
      <c r="A228" s="2494"/>
      <c r="B228" s="2494"/>
      <c r="C228" s="2494"/>
      <c r="D228" s="2494"/>
      <c r="G228" s="1277"/>
      <c r="H228" s="1277"/>
      <c r="I228" s="1277"/>
      <c r="J228" s="1277"/>
      <c r="K228" s="1277"/>
      <c r="L228" s="1277"/>
      <c r="M228" s="1277"/>
      <c r="N228" s="1277"/>
      <c r="O228" s="1277"/>
      <c r="P228" s="1277"/>
      <c r="Q228" s="1277"/>
      <c r="R228" s="1277"/>
      <c r="S228" s="1277"/>
    </row>
    <row r="229" spans="1:19">
      <c r="A229" s="1370"/>
      <c r="B229" s="1383"/>
      <c r="C229" s="1384"/>
      <c r="D229" s="1273"/>
      <c r="G229" s="1277"/>
      <c r="H229" s="1277"/>
      <c r="I229" s="1277"/>
      <c r="J229" s="1277"/>
      <c r="K229" s="1277"/>
      <c r="L229" s="1277"/>
      <c r="M229" s="1277"/>
      <c r="N229" s="1277"/>
      <c r="O229" s="1277"/>
      <c r="P229" s="1277"/>
      <c r="Q229" s="1277"/>
      <c r="R229" s="1277"/>
      <c r="S229" s="1277"/>
    </row>
    <row r="230" spans="1:19">
      <c r="A230" s="1370"/>
      <c r="C230" s="1269"/>
      <c r="D230" s="1295"/>
      <c r="G230" s="1277"/>
      <c r="H230" s="1277"/>
      <c r="I230" s="1277"/>
      <c r="J230" s="1277"/>
      <c r="K230" s="1277"/>
      <c r="L230" s="1277"/>
      <c r="M230" s="1277"/>
      <c r="N230" s="1277"/>
      <c r="O230" s="1277"/>
      <c r="P230" s="1277"/>
      <c r="Q230" s="1277"/>
      <c r="R230" s="1277"/>
      <c r="S230" s="1277"/>
    </row>
    <row r="231" spans="1:19">
      <c r="A231" s="1370"/>
      <c r="B231" s="1390"/>
      <c r="C231" s="1269"/>
      <c r="D231" s="1295"/>
      <c r="G231" s="1277"/>
      <c r="H231" s="1277"/>
      <c r="I231" s="1277"/>
      <c r="J231" s="1277"/>
      <c r="K231" s="1277"/>
      <c r="L231" s="1277"/>
      <c r="M231" s="1277"/>
      <c r="N231" s="1277"/>
      <c r="O231" s="1277"/>
      <c r="P231" s="1277"/>
      <c r="Q231" s="1277"/>
      <c r="R231" s="1277"/>
      <c r="S231" s="1277"/>
    </row>
    <row r="232" spans="1:19" ht="65.25" customHeight="1">
      <c r="A232" s="1370"/>
      <c r="B232" s="1268"/>
      <c r="C232" s="1269"/>
      <c r="D232" s="1295"/>
      <c r="G232" s="1277"/>
      <c r="H232" s="1277"/>
      <c r="I232" s="1277"/>
      <c r="J232" s="1277"/>
      <c r="K232" s="1277"/>
      <c r="L232" s="1277"/>
      <c r="M232" s="1277"/>
      <c r="N232" s="1277"/>
      <c r="O232" s="1277"/>
      <c r="P232" s="1277"/>
      <c r="Q232" s="1277"/>
      <c r="R232" s="1277"/>
      <c r="S232" s="1277"/>
    </row>
    <row r="233" spans="1:19">
      <c r="A233" s="1370"/>
      <c r="B233" s="1391"/>
      <c r="C233" s="1269"/>
      <c r="D233" s="1295"/>
      <c r="G233" s="1277"/>
      <c r="H233" s="1277"/>
      <c r="I233" s="1277"/>
      <c r="J233" s="1277"/>
      <c r="K233" s="1277"/>
      <c r="L233" s="1277"/>
      <c r="M233" s="1277"/>
      <c r="N233" s="1277"/>
      <c r="O233" s="1277"/>
      <c r="P233" s="1277"/>
      <c r="Q233" s="1277"/>
      <c r="R233" s="1277"/>
      <c r="S233" s="1277"/>
    </row>
    <row r="234" spans="1:19">
      <c r="A234" s="1370"/>
      <c r="B234" s="1391"/>
      <c r="C234" s="1269"/>
      <c r="D234" s="1295"/>
      <c r="G234" s="1277"/>
      <c r="H234" s="1277"/>
      <c r="I234" s="1277"/>
      <c r="J234" s="1277"/>
      <c r="K234" s="1277"/>
      <c r="L234" s="1277"/>
      <c r="M234" s="1277"/>
      <c r="N234" s="1277"/>
      <c r="O234" s="1277"/>
      <c r="P234" s="1277"/>
      <c r="Q234" s="1277"/>
      <c r="R234" s="1277"/>
      <c r="S234" s="1277"/>
    </row>
    <row r="235" spans="1:19">
      <c r="A235" s="1370"/>
      <c r="B235" s="1391"/>
      <c r="C235" s="1269"/>
      <c r="D235" s="1295"/>
      <c r="G235" s="1277"/>
      <c r="H235" s="1277"/>
      <c r="I235" s="1277"/>
      <c r="J235" s="1277"/>
      <c r="K235" s="1277"/>
      <c r="L235" s="1277"/>
      <c r="M235" s="1277"/>
      <c r="N235" s="1277"/>
      <c r="O235" s="1277"/>
      <c r="P235" s="1277"/>
      <c r="Q235" s="1277"/>
      <c r="R235" s="1277"/>
      <c r="S235" s="1277"/>
    </row>
    <row r="236" spans="1:19">
      <c r="A236" s="1370"/>
      <c r="B236" s="1391"/>
      <c r="C236" s="1269"/>
      <c r="D236" s="1295"/>
      <c r="G236" s="1277"/>
      <c r="H236" s="1277"/>
      <c r="I236" s="1277"/>
      <c r="J236" s="1277"/>
      <c r="K236" s="1277"/>
      <c r="L236" s="1277"/>
      <c r="M236" s="1277"/>
      <c r="N236" s="1277"/>
      <c r="O236" s="1277"/>
      <c r="P236" s="1277"/>
      <c r="Q236" s="1277"/>
      <c r="R236" s="1277"/>
      <c r="S236" s="1277"/>
    </row>
    <row r="237" spans="1:19">
      <c r="A237" s="1370"/>
      <c r="B237" s="1391"/>
      <c r="C237" s="1269"/>
      <c r="D237" s="1295"/>
      <c r="G237" s="1277"/>
      <c r="H237" s="1277"/>
      <c r="I237" s="1277"/>
      <c r="J237" s="1277"/>
      <c r="K237" s="1277"/>
      <c r="L237" s="1277"/>
      <c r="M237" s="1277"/>
      <c r="N237" s="1277"/>
      <c r="O237" s="1277"/>
      <c r="P237" s="1277"/>
      <c r="Q237" s="1277"/>
      <c r="R237" s="1277"/>
      <c r="S237" s="1277"/>
    </row>
    <row r="238" spans="1:19">
      <c r="A238" s="1370"/>
      <c r="B238" s="1391"/>
      <c r="C238" s="1269"/>
      <c r="D238" s="1295"/>
      <c r="G238" s="1277"/>
      <c r="H238" s="1277"/>
      <c r="I238" s="1277"/>
      <c r="J238" s="1277"/>
      <c r="K238" s="1277"/>
      <c r="L238" s="1277"/>
      <c r="M238" s="1277"/>
      <c r="N238" s="1277"/>
      <c r="O238" s="1277"/>
      <c r="P238" s="1277"/>
      <c r="Q238" s="1277"/>
      <c r="R238" s="1277"/>
      <c r="S238" s="1277"/>
    </row>
    <row r="239" spans="1:19">
      <c r="A239" s="1370"/>
      <c r="B239" s="1391"/>
      <c r="C239" s="1269"/>
      <c r="D239" s="1295"/>
      <c r="E239" s="1277"/>
      <c r="F239" s="1277"/>
      <c r="G239" s="1277"/>
      <c r="H239" s="1277"/>
      <c r="I239" s="1277"/>
      <c r="J239" s="1277"/>
      <c r="K239" s="1277"/>
      <c r="L239" s="1277"/>
      <c r="M239" s="1277"/>
      <c r="N239" s="1277"/>
      <c r="O239" s="1277"/>
      <c r="P239" s="1277"/>
      <c r="Q239" s="1277"/>
      <c r="R239" s="1277"/>
      <c r="S239" s="1277"/>
    </row>
    <row r="240" spans="1:19">
      <c r="A240" s="1370"/>
      <c r="B240" s="1391"/>
      <c r="C240" s="1269"/>
      <c r="D240" s="1295"/>
      <c r="E240" s="1277"/>
      <c r="F240" s="1277"/>
      <c r="G240" s="1277"/>
      <c r="H240" s="1277"/>
      <c r="I240" s="1277"/>
      <c r="J240" s="1277"/>
      <c r="K240" s="1277"/>
      <c r="L240" s="1277"/>
      <c r="M240" s="1277"/>
      <c r="N240" s="1277"/>
      <c r="O240" s="1277"/>
      <c r="P240" s="1277"/>
      <c r="Q240" s="1277"/>
      <c r="R240" s="1277"/>
      <c r="S240" s="1277"/>
    </row>
    <row r="241" spans="1:19">
      <c r="A241" s="1370"/>
      <c r="B241" s="1391"/>
      <c r="C241" s="1269"/>
      <c r="D241" s="1295"/>
      <c r="E241" s="1277"/>
      <c r="F241" s="1277"/>
      <c r="G241" s="1277"/>
      <c r="H241" s="1277"/>
      <c r="I241" s="1277"/>
      <c r="J241" s="1277"/>
      <c r="K241" s="1277"/>
      <c r="L241" s="1277"/>
      <c r="M241" s="1277"/>
      <c r="N241" s="1277"/>
      <c r="O241" s="1277"/>
      <c r="P241" s="1277"/>
      <c r="Q241" s="1277"/>
      <c r="R241" s="1277"/>
      <c r="S241" s="1277"/>
    </row>
    <row r="242" spans="1:19">
      <c r="A242" s="1370"/>
      <c r="B242" s="1268"/>
      <c r="C242" s="1269"/>
      <c r="D242" s="1295"/>
      <c r="E242" s="1277"/>
      <c r="F242" s="1277"/>
      <c r="G242" s="1277"/>
      <c r="H242" s="1277"/>
      <c r="I242" s="1277"/>
      <c r="J242" s="1277"/>
      <c r="K242" s="1277"/>
      <c r="L242" s="1277"/>
      <c r="M242" s="1277"/>
      <c r="N242" s="1277"/>
      <c r="O242" s="1277"/>
      <c r="P242" s="1277"/>
      <c r="Q242" s="1277"/>
      <c r="R242" s="1277"/>
      <c r="S242" s="1277"/>
    </row>
    <row r="243" spans="1:19">
      <c r="A243" s="1370"/>
      <c r="B243" s="1268"/>
      <c r="C243" s="1269"/>
      <c r="D243" s="1295"/>
      <c r="E243" s="1277"/>
      <c r="F243" s="1277"/>
      <c r="G243" s="1277"/>
      <c r="H243" s="1277"/>
      <c r="I243" s="1277"/>
      <c r="J243" s="1277"/>
      <c r="K243" s="1277"/>
      <c r="L243" s="1277"/>
      <c r="M243" s="1277"/>
      <c r="N243" s="1277"/>
      <c r="O243" s="1277"/>
      <c r="P243" s="1277"/>
      <c r="Q243" s="1277"/>
      <c r="R243" s="1277"/>
      <c r="S243" s="1277"/>
    </row>
    <row r="244" spans="1:19">
      <c r="A244" s="1370"/>
      <c r="B244" s="1268"/>
      <c r="C244" s="1269"/>
      <c r="D244" s="1295"/>
      <c r="E244" s="1277"/>
      <c r="F244" s="1277"/>
      <c r="G244" s="1277"/>
      <c r="H244" s="1277"/>
      <c r="I244" s="1277"/>
      <c r="J244" s="1277"/>
      <c r="K244" s="1277"/>
      <c r="L244" s="1277"/>
      <c r="M244" s="1277"/>
      <c r="N244" s="1277"/>
      <c r="O244" s="1277"/>
      <c r="P244" s="1277"/>
      <c r="Q244" s="1277"/>
      <c r="R244" s="1277"/>
      <c r="S244" s="1277"/>
    </row>
    <row r="245" spans="1:19">
      <c r="A245" s="1370"/>
      <c r="B245" s="1372"/>
      <c r="C245" s="1269"/>
      <c r="D245" s="1295"/>
      <c r="E245" s="1277"/>
      <c r="F245" s="1277"/>
      <c r="G245" s="1277"/>
      <c r="H245" s="1277"/>
      <c r="I245" s="1277"/>
      <c r="J245" s="1277"/>
      <c r="K245" s="1277"/>
      <c r="L245" s="1277"/>
      <c r="M245" s="1277"/>
      <c r="N245" s="1277"/>
      <c r="O245" s="1277"/>
      <c r="P245" s="1277"/>
      <c r="Q245" s="1277"/>
      <c r="R245" s="1277"/>
      <c r="S245" s="1277"/>
    </row>
    <row r="246" spans="1:19">
      <c r="A246" s="1370"/>
      <c r="B246" s="1268"/>
      <c r="C246" s="1269"/>
      <c r="D246" s="1295"/>
      <c r="E246" s="1277"/>
      <c r="F246" s="1277"/>
      <c r="G246" s="1277"/>
      <c r="H246" s="1277"/>
      <c r="I246" s="1277"/>
      <c r="J246" s="1277"/>
      <c r="K246" s="1277"/>
      <c r="L246" s="1277"/>
      <c r="M246" s="1277"/>
      <c r="N246" s="1277"/>
      <c r="O246" s="1277"/>
      <c r="P246" s="1277"/>
      <c r="Q246" s="1277"/>
      <c r="R246" s="1277"/>
      <c r="S246" s="1277"/>
    </row>
    <row r="247" spans="1:19">
      <c r="A247" s="1370"/>
      <c r="B247" s="1392"/>
      <c r="C247" s="1269"/>
      <c r="D247" s="1295"/>
      <c r="E247" s="1277"/>
      <c r="F247" s="1277"/>
      <c r="G247" s="1277"/>
      <c r="H247" s="1277"/>
      <c r="I247" s="1277"/>
      <c r="J247" s="1277"/>
      <c r="K247" s="1277"/>
      <c r="L247" s="1277"/>
      <c r="M247" s="1277"/>
      <c r="N247" s="1277"/>
      <c r="O247" s="1277"/>
      <c r="P247" s="1277"/>
      <c r="Q247" s="1277"/>
      <c r="R247" s="1277"/>
      <c r="S247" s="1277"/>
    </row>
    <row r="248" spans="1:19">
      <c r="A248" s="1370"/>
      <c r="B248" s="1268"/>
      <c r="C248" s="1269"/>
      <c r="D248" s="1295"/>
      <c r="E248" s="1277"/>
      <c r="F248" s="1277"/>
      <c r="G248" s="1277"/>
      <c r="H248" s="1277"/>
      <c r="I248" s="1277"/>
      <c r="J248" s="1277"/>
      <c r="K248" s="1277"/>
      <c r="L248" s="1277"/>
      <c r="M248" s="1277"/>
      <c r="N248" s="1277"/>
      <c r="O248" s="1277"/>
      <c r="P248" s="1277"/>
      <c r="Q248" s="1277"/>
      <c r="R248" s="1277"/>
      <c r="S248" s="1277"/>
    </row>
    <row r="249" spans="1:19">
      <c r="A249" s="1370"/>
      <c r="B249" s="1268"/>
      <c r="C249" s="1269"/>
      <c r="D249" s="1295"/>
      <c r="E249" s="1277"/>
      <c r="F249" s="1277"/>
      <c r="G249" s="1277"/>
      <c r="H249" s="1277"/>
      <c r="I249" s="1277"/>
      <c r="J249" s="1277"/>
      <c r="K249" s="1277"/>
      <c r="L249" s="1277"/>
      <c r="M249" s="1277"/>
      <c r="N249" s="1277"/>
      <c r="O249" s="1277"/>
      <c r="P249" s="1277"/>
      <c r="Q249" s="1277"/>
      <c r="R249" s="1277"/>
      <c r="S249" s="1277"/>
    </row>
    <row r="250" spans="1:19">
      <c r="A250" s="1384"/>
      <c r="B250" s="1372"/>
      <c r="C250" s="1269"/>
      <c r="D250" s="1295"/>
      <c r="E250" s="1277"/>
      <c r="F250" s="1277"/>
      <c r="G250" s="1277"/>
      <c r="H250" s="1277"/>
      <c r="I250" s="1277"/>
      <c r="J250" s="1277"/>
      <c r="K250" s="1277"/>
      <c r="L250" s="1277"/>
      <c r="M250" s="1277"/>
      <c r="N250" s="1277"/>
      <c r="O250" s="1277"/>
      <c r="P250" s="1277"/>
      <c r="Q250" s="1277"/>
      <c r="R250" s="1277"/>
      <c r="S250" s="1277"/>
    </row>
    <row r="251" spans="1:19">
      <c r="A251" s="1370"/>
      <c r="B251" s="1268"/>
      <c r="C251" s="1269"/>
      <c r="D251" s="1295"/>
      <c r="E251" s="1277"/>
      <c r="F251" s="1277"/>
      <c r="G251" s="1277"/>
      <c r="H251" s="1277"/>
      <c r="I251" s="1277"/>
      <c r="J251" s="1277"/>
      <c r="K251" s="1277"/>
      <c r="L251" s="1277"/>
      <c r="M251" s="1277"/>
      <c r="N251" s="1277"/>
      <c r="O251" s="1277"/>
      <c r="P251" s="1277"/>
      <c r="Q251" s="1277"/>
      <c r="R251" s="1277"/>
      <c r="S251" s="1277"/>
    </row>
    <row r="252" spans="1:19">
      <c r="A252" s="1370"/>
      <c r="C252" s="1371"/>
      <c r="D252" s="1295"/>
      <c r="E252" s="1277"/>
      <c r="F252" s="1277"/>
      <c r="G252" s="1277"/>
      <c r="H252" s="1277"/>
      <c r="I252" s="1277"/>
      <c r="J252" s="1277"/>
      <c r="K252" s="1277"/>
      <c r="L252" s="1277"/>
      <c r="M252" s="1277"/>
      <c r="N252" s="1277"/>
      <c r="O252" s="1277"/>
      <c r="P252" s="1277"/>
      <c r="Q252" s="1277"/>
      <c r="R252" s="1277"/>
      <c r="S252" s="1277"/>
    </row>
    <row r="253" spans="1:19">
      <c r="A253" s="1370"/>
      <c r="B253" s="1372"/>
      <c r="C253" s="1269"/>
      <c r="D253" s="1295"/>
      <c r="E253" s="1277"/>
      <c r="F253" s="1277"/>
      <c r="G253" s="1277"/>
      <c r="H253" s="1277"/>
      <c r="I253" s="1277"/>
      <c r="J253" s="1277"/>
      <c r="K253" s="1277"/>
      <c r="L253" s="1277"/>
      <c r="M253" s="1277"/>
      <c r="N253" s="1277"/>
      <c r="O253" s="1277"/>
      <c r="P253" s="1277"/>
      <c r="Q253" s="1277"/>
      <c r="R253" s="1277"/>
      <c r="S253" s="1277"/>
    </row>
    <row r="254" spans="1:19">
      <c r="A254" s="1370"/>
      <c r="B254" s="1268"/>
      <c r="C254" s="1269"/>
      <c r="D254" s="1295"/>
      <c r="E254" s="1277"/>
      <c r="F254" s="1277"/>
      <c r="G254" s="1277"/>
      <c r="H254" s="1277"/>
      <c r="I254" s="1277"/>
      <c r="J254" s="1277"/>
      <c r="K254" s="1277"/>
      <c r="L254" s="1277"/>
      <c r="M254" s="1277"/>
      <c r="N254" s="1277"/>
      <c r="O254" s="1277"/>
      <c r="P254" s="1277"/>
      <c r="Q254" s="1277"/>
      <c r="R254" s="1277"/>
      <c r="S254" s="1277"/>
    </row>
    <row r="255" spans="1:19">
      <c r="A255" s="1370"/>
      <c r="B255" s="1268"/>
      <c r="C255" s="1269"/>
      <c r="D255" s="1295"/>
      <c r="E255" s="1277"/>
      <c r="F255" s="1277"/>
      <c r="G255" s="1277"/>
      <c r="H255" s="1277"/>
      <c r="I255" s="1277"/>
      <c r="J255" s="1277"/>
      <c r="K255" s="1277"/>
      <c r="L255" s="1277"/>
      <c r="M255" s="1277"/>
      <c r="N255" s="1277"/>
      <c r="O255" s="1277"/>
      <c r="P255" s="1277"/>
      <c r="Q255" s="1277"/>
      <c r="R255" s="1277"/>
      <c r="S255" s="1277"/>
    </row>
    <row r="256" spans="1:19">
      <c r="A256" s="1370"/>
      <c r="B256" s="1268"/>
      <c r="C256" s="1269"/>
      <c r="D256" s="1295"/>
      <c r="E256" s="1277"/>
      <c r="F256" s="1277"/>
      <c r="G256" s="1277"/>
      <c r="H256" s="1277"/>
      <c r="I256" s="1277"/>
      <c r="J256" s="1277"/>
      <c r="K256" s="1277"/>
      <c r="L256" s="1277"/>
      <c r="M256" s="1277"/>
      <c r="N256" s="1277"/>
      <c r="O256" s="1277"/>
      <c r="P256" s="1277"/>
      <c r="Q256" s="1277"/>
      <c r="R256" s="1277"/>
      <c r="S256" s="1277"/>
    </row>
    <row r="257" spans="1:19">
      <c r="A257" s="1370"/>
      <c r="B257" s="1268"/>
      <c r="C257" s="1269"/>
      <c r="D257" s="1295"/>
      <c r="E257" s="1277"/>
      <c r="F257" s="1277"/>
      <c r="G257" s="1277"/>
      <c r="H257" s="1277"/>
      <c r="I257" s="1277"/>
      <c r="J257" s="1277"/>
      <c r="K257" s="1277"/>
      <c r="L257" s="1277"/>
      <c r="M257" s="1277"/>
      <c r="N257" s="1277"/>
      <c r="O257" s="1277"/>
      <c r="P257" s="1277"/>
      <c r="Q257" s="1277"/>
      <c r="R257" s="1277"/>
      <c r="S257" s="1277"/>
    </row>
    <row r="258" spans="1:19">
      <c r="A258" s="1370"/>
      <c r="B258" s="1268"/>
      <c r="C258" s="1269"/>
      <c r="D258" s="1295"/>
      <c r="E258" s="1277"/>
      <c r="F258" s="1277"/>
      <c r="G258" s="1277"/>
      <c r="H258" s="1277"/>
      <c r="I258" s="1277"/>
      <c r="J258" s="1277"/>
      <c r="K258" s="1277"/>
      <c r="L258" s="1277"/>
      <c r="M258" s="1277"/>
      <c r="N258" s="1277"/>
      <c r="O258" s="1277"/>
      <c r="P258" s="1277"/>
      <c r="Q258" s="1277"/>
      <c r="R258" s="1277"/>
      <c r="S258" s="1277"/>
    </row>
    <row r="259" spans="1:19">
      <c r="A259" s="1267"/>
      <c r="B259" s="1393"/>
      <c r="C259" s="1269"/>
      <c r="D259" s="1295"/>
      <c r="E259" s="1277"/>
      <c r="F259" s="1277"/>
      <c r="G259" s="1277"/>
      <c r="H259" s="1277"/>
      <c r="I259" s="1277"/>
      <c r="J259" s="1277"/>
      <c r="K259" s="1277"/>
      <c r="L259" s="1277"/>
      <c r="M259" s="1277"/>
      <c r="N259" s="1277"/>
      <c r="O259" s="1277"/>
      <c r="P259" s="1277"/>
      <c r="Q259" s="1277"/>
      <c r="R259" s="1277"/>
      <c r="S259" s="1277"/>
    </row>
    <row r="260" spans="1:19">
      <c r="A260" s="1267"/>
      <c r="B260" s="1268"/>
      <c r="C260" s="1269"/>
      <c r="D260" s="1295"/>
      <c r="E260" s="1277"/>
      <c r="F260" s="1277"/>
      <c r="G260" s="1277"/>
      <c r="H260" s="1277"/>
      <c r="I260" s="1277"/>
      <c r="J260" s="1277"/>
      <c r="K260" s="1277"/>
      <c r="L260" s="1277"/>
      <c r="M260" s="1277"/>
      <c r="N260" s="1277"/>
      <c r="O260" s="1277"/>
      <c r="P260" s="1277"/>
      <c r="Q260" s="1277"/>
      <c r="R260" s="1277"/>
      <c r="S260" s="1277"/>
    </row>
    <row r="261" spans="1:19">
      <c r="A261" s="1267"/>
      <c r="B261" s="1268"/>
      <c r="C261" s="1269"/>
      <c r="D261" s="1295"/>
      <c r="E261" s="1277"/>
      <c r="F261" s="1277"/>
      <c r="G261" s="1277"/>
      <c r="H261" s="1277"/>
      <c r="I261" s="1277"/>
      <c r="J261" s="1277"/>
      <c r="K261" s="1277"/>
      <c r="L261" s="1277"/>
      <c r="M261" s="1277"/>
      <c r="N261" s="1277"/>
      <c r="O261" s="1277"/>
      <c r="P261" s="1277"/>
      <c r="Q261" s="1277"/>
      <c r="R261" s="1277"/>
      <c r="S261" s="1277"/>
    </row>
    <row r="262" spans="1:19">
      <c r="A262" s="1370"/>
      <c r="B262" s="1372"/>
      <c r="C262" s="1269"/>
      <c r="D262" s="1295"/>
      <c r="E262" s="1277"/>
      <c r="F262" s="1277"/>
      <c r="G262" s="1277"/>
      <c r="H262" s="1277"/>
      <c r="I262" s="1277"/>
      <c r="J262" s="1277"/>
      <c r="K262" s="1277"/>
      <c r="L262" s="1277"/>
      <c r="M262" s="1277"/>
      <c r="N262" s="1277"/>
      <c r="O262" s="1277"/>
      <c r="P262" s="1277"/>
      <c r="Q262" s="1277"/>
      <c r="R262" s="1277"/>
      <c r="S262" s="1277"/>
    </row>
    <row r="263" spans="1:19">
      <c r="A263" s="1370"/>
      <c r="B263" s="1392"/>
      <c r="C263" s="1269"/>
      <c r="D263" s="1295"/>
      <c r="E263" s="1277"/>
      <c r="F263" s="1277"/>
      <c r="G263" s="1277"/>
      <c r="H263" s="1277"/>
      <c r="I263" s="1277"/>
      <c r="J263" s="1277"/>
      <c r="K263" s="1277"/>
      <c r="L263" s="1277"/>
      <c r="M263" s="1277"/>
      <c r="N263" s="1277"/>
      <c r="O263" s="1277"/>
      <c r="P263" s="1277"/>
      <c r="Q263" s="1277"/>
      <c r="R263" s="1277"/>
      <c r="S263" s="1277"/>
    </row>
    <row r="264" spans="1:19" ht="51.9" customHeight="1">
      <c r="A264" s="1370"/>
      <c r="B264" s="1268"/>
      <c r="C264" s="1269"/>
      <c r="D264" s="1295"/>
      <c r="E264" s="1277"/>
      <c r="F264" s="1277"/>
      <c r="G264" s="1277"/>
      <c r="H264" s="1277"/>
      <c r="I264" s="1277"/>
      <c r="J264" s="1277"/>
      <c r="K264" s="1277"/>
      <c r="L264" s="1277"/>
      <c r="M264" s="1277"/>
      <c r="N264" s="1277"/>
      <c r="O264" s="1277"/>
      <c r="P264" s="1277"/>
      <c r="Q264" s="1277"/>
      <c r="R264" s="1277"/>
      <c r="S264" s="1277"/>
    </row>
    <row r="265" spans="1:19">
      <c r="A265" s="1370"/>
      <c r="B265" s="1268"/>
      <c r="C265" s="1269"/>
      <c r="D265" s="1295"/>
      <c r="E265" s="1277"/>
      <c r="F265" s="1277"/>
      <c r="G265" s="1277"/>
      <c r="H265" s="1277"/>
      <c r="I265" s="1277"/>
      <c r="J265" s="1277"/>
      <c r="K265" s="1277"/>
      <c r="L265" s="1277"/>
      <c r="M265" s="1277"/>
      <c r="N265" s="1277"/>
      <c r="O265" s="1277"/>
      <c r="P265" s="1277"/>
      <c r="Q265" s="1277"/>
      <c r="R265" s="1277"/>
      <c r="S265" s="1277"/>
    </row>
    <row r="266" spans="1:19">
      <c r="A266" s="1370"/>
      <c r="B266" s="1268"/>
      <c r="C266" s="1269"/>
      <c r="D266" s="1295"/>
      <c r="E266" s="1277"/>
      <c r="F266" s="1277"/>
      <c r="G266" s="1277"/>
      <c r="H266" s="1277"/>
      <c r="I266" s="1277"/>
      <c r="J266" s="1277"/>
      <c r="K266" s="1277"/>
      <c r="L266" s="1277"/>
      <c r="M266" s="1277"/>
      <c r="N266" s="1277"/>
      <c r="O266" s="1277"/>
      <c r="P266" s="1277"/>
      <c r="Q266" s="1277"/>
      <c r="R266" s="1277"/>
      <c r="S266" s="1277"/>
    </row>
    <row r="267" spans="1:19">
      <c r="A267" s="1370"/>
      <c r="B267" s="1268"/>
      <c r="C267" s="1371"/>
      <c r="D267" s="1295"/>
      <c r="E267" s="1277"/>
      <c r="F267" s="1277"/>
      <c r="G267" s="1277"/>
      <c r="H267" s="1277"/>
      <c r="I267" s="1277"/>
      <c r="J267" s="1277"/>
      <c r="K267" s="1277"/>
      <c r="L267" s="1277"/>
      <c r="M267" s="1277"/>
      <c r="N267" s="1277"/>
      <c r="O267" s="1277"/>
      <c r="P267" s="1277"/>
      <c r="Q267" s="1277"/>
      <c r="R267" s="1277"/>
      <c r="S267" s="1277"/>
    </row>
    <row r="268" spans="1:19">
      <c r="A268" s="1370"/>
      <c r="B268" s="1268"/>
      <c r="C268" s="1371"/>
      <c r="D268" s="1295"/>
      <c r="E268" s="1277"/>
      <c r="F268" s="1277"/>
      <c r="G268" s="1277"/>
      <c r="H268" s="1277"/>
      <c r="I268" s="1277"/>
      <c r="J268" s="1277"/>
      <c r="K268" s="1277"/>
      <c r="L268" s="1277"/>
      <c r="M268" s="1277"/>
      <c r="N268" s="1277"/>
      <c r="O268" s="1277"/>
      <c r="P268" s="1277"/>
      <c r="Q268" s="1277"/>
      <c r="R268" s="1277"/>
      <c r="S268" s="1277"/>
    </row>
    <row r="269" spans="1:19">
      <c r="A269" s="1370"/>
      <c r="B269" s="1268"/>
      <c r="C269" s="1371"/>
      <c r="D269" s="1295"/>
      <c r="E269" s="1277"/>
      <c r="F269" s="1277"/>
      <c r="G269" s="1277"/>
      <c r="H269" s="1277"/>
      <c r="I269" s="1277"/>
      <c r="J269" s="1277"/>
      <c r="K269" s="1277"/>
      <c r="L269" s="1277"/>
      <c r="M269" s="1277"/>
      <c r="N269" s="1277"/>
      <c r="O269" s="1277"/>
      <c r="P269" s="1277"/>
      <c r="Q269" s="1277"/>
      <c r="R269" s="1277"/>
      <c r="S269" s="1277"/>
    </row>
    <row r="270" spans="1:19">
      <c r="A270" s="1370"/>
      <c r="B270" s="1268"/>
      <c r="C270" s="1371"/>
      <c r="D270" s="1295"/>
      <c r="E270" s="1277"/>
      <c r="F270" s="1277"/>
      <c r="G270" s="1277"/>
      <c r="H270" s="1277"/>
      <c r="I270" s="1277"/>
      <c r="J270" s="1277"/>
      <c r="K270" s="1277"/>
      <c r="L270" s="1277"/>
      <c r="M270" s="1277"/>
      <c r="N270" s="1277"/>
      <c r="O270" s="1277"/>
      <c r="P270" s="1277"/>
      <c r="Q270" s="1277"/>
      <c r="R270" s="1277"/>
      <c r="S270" s="1277"/>
    </row>
    <row r="271" spans="1:19">
      <c r="A271" s="1370"/>
      <c r="B271" s="1268"/>
      <c r="C271" s="1269"/>
      <c r="D271" s="1295"/>
      <c r="E271" s="1277"/>
      <c r="F271" s="1277"/>
      <c r="G271" s="1277"/>
      <c r="H271" s="1277"/>
      <c r="I271" s="1277"/>
      <c r="J271" s="1277"/>
      <c r="K271" s="1277"/>
      <c r="L271" s="1277"/>
      <c r="M271" s="1277"/>
      <c r="N271" s="1277"/>
      <c r="O271" s="1277"/>
      <c r="P271" s="1277"/>
      <c r="Q271" s="1277"/>
      <c r="R271" s="1277"/>
      <c r="S271" s="1277"/>
    </row>
    <row r="272" spans="1:19">
      <c r="A272" s="1370"/>
      <c r="B272" s="1268"/>
      <c r="C272" s="1269"/>
      <c r="D272" s="1295"/>
      <c r="E272" s="1277"/>
      <c r="F272" s="1277"/>
      <c r="G272" s="1277"/>
      <c r="H272" s="1277"/>
      <c r="I272" s="1277"/>
      <c r="J272" s="1277"/>
      <c r="K272" s="1277"/>
      <c r="L272" s="1277"/>
      <c r="M272" s="1277"/>
      <c r="N272" s="1277"/>
      <c r="O272" s="1277"/>
      <c r="P272" s="1277"/>
      <c r="Q272" s="1277"/>
      <c r="R272" s="1277"/>
      <c r="S272" s="1277"/>
    </row>
    <row r="273" spans="1:19">
      <c r="A273" s="1370"/>
      <c r="B273" s="1268"/>
      <c r="C273" s="1371"/>
      <c r="D273" s="1295"/>
      <c r="E273" s="1277"/>
      <c r="F273" s="1277"/>
      <c r="G273" s="1277"/>
      <c r="H273" s="1277"/>
      <c r="I273" s="1277"/>
      <c r="J273" s="1277"/>
      <c r="K273" s="1277"/>
      <c r="L273" s="1277"/>
      <c r="M273" s="1277"/>
      <c r="N273" s="1277"/>
      <c r="O273" s="1277"/>
      <c r="P273" s="1277"/>
      <c r="Q273" s="1277"/>
      <c r="R273" s="1277"/>
      <c r="S273" s="1277"/>
    </row>
    <row r="274" spans="1:19">
      <c r="A274" s="1370"/>
      <c r="B274" s="1268"/>
      <c r="C274" s="1269"/>
      <c r="D274" s="1295"/>
      <c r="E274" s="1277"/>
      <c r="F274" s="1277"/>
      <c r="G274" s="1277"/>
      <c r="H274" s="1277"/>
      <c r="I274" s="1277"/>
      <c r="J274" s="1277"/>
      <c r="K274" s="1277"/>
      <c r="L274" s="1277"/>
      <c r="M274" s="1277"/>
      <c r="N274" s="1277"/>
      <c r="O274" s="1277"/>
      <c r="P274" s="1277"/>
      <c r="Q274" s="1277"/>
      <c r="R274" s="1277"/>
      <c r="S274" s="1277"/>
    </row>
    <row r="275" spans="1:19">
      <c r="A275" s="1370"/>
      <c r="B275" s="1268"/>
      <c r="C275" s="1269"/>
      <c r="D275" s="1295"/>
      <c r="E275" s="1277"/>
      <c r="F275" s="1277"/>
      <c r="G275" s="1277"/>
      <c r="H275" s="1277"/>
      <c r="I275" s="1277"/>
      <c r="J275" s="1277"/>
      <c r="K275" s="1277"/>
      <c r="L275" s="1277"/>
      <c r="M275" s="1277"/>
      <c r="N275" s="1277"/>
      <c r="O275" s="1277"/>
      <c r="P275" s="1277"/>
      <c r="Q275" s="1277"/>
      <c r="R275" s="1277"/>
      <c r="S275" s="1277"/>
    </row>
    <row r="276" spans="1:19">
      <c r="A276" s="1370"/>
      <c r="B276" s="1268"/>
      <c r="C276" s="1269"/>
      <c r="D276" s="1295"/>
      <c r="E276" s="1277"/>
      <c r="F276" s="1277"/>
      <c r="G276" s="1277"/>
      <c r="H276" s="1277"/>
      <c r="I276" s="1277"/>
      <c r="J276" s="1277"/>
      <c r="K276" s="1277"/>
      <c r="L276" s="1277"/>
      <c r="M276" s="1277"/>
      <c r="N276" s="1277"/>
      <c r="O276" s="1277"/>
      <c r="P276" s="1277"/>
      <c r="Q276" s="1277"/>
      <c r="R276" s="1277"/>
      <c r="S276" s="1277"/>
    </row>
    <row r="277" spans="1:19">
      <c r="A277" s="1370"/>
      <c r="B277" s="1268"/>
      <c r="C277" s="1269"/>
      <c r="D277" s="1295"/>
      <c r="E277" s="1277"/>
      <c r="F277" s="1277"/>
      <c r="G277" s="1277"/>
      <c r="H277" s="1277"/>
      <c r="I277" s="1277"/>
      <c r="J277" s="1277"/>
      <c r="K277" s="1277"/>
      <c r="L277" s="1277"/>
      <c r="M277" s="1277"/>
      <c r="N277" s="1277"/>
      <c r="O277" s="1277"/>
      <c r="P277" s="1277"/>
      <c r="Q277" s="1277"/>
      <c r="R277" s="1277"/>
      <c r="S277" s="1277"/>
    </row>
    <row r="278" spans="1:19">
      <c r="A278" s="1370"/>
      <c r="B278" s="1268"/>
      <c r="C278" s="1269"/>
      <c r="D278" s="1295"/>
      <c r="E278" s="1277"/>
      <c r="F278" s="1277"/>
      <c r="G278" s="1277"/>
      <c r="H278" s="1277"/>
      <c r="I278" s="1277"/>
      <c r="J278" s="1277"/>
      <c r="K278" s="1277"/>
      <c r="L278" s="1277"/>
      <c r="M278" s="1277"/>
      <c r="N278" s="1277"/>
      <c r="O278" s="1277"/>
      <c r="P278" s="1277"/>
      <c r="Q278" s="1277"/>
      <c r="R278" s="1277"/>
      <c r="S278" s="1277"/>
    </row>
    <row r="279" spans="1:19">
      <c r="A279" s="1370"/>
      <c r="C279" s="1371"/>
      <c r="D279" s="1295"/>
      <c r="E279" s="1277"/>
      <c r="F279" s="1277"/>
      <c r="G279" s="1277"/>
      <c r="H279" s="1277"/>
      <c r="I279" s="1277"/>
      <c r="J279" s="1277"/>
      <c r="K279" s="1277"/>
      <c r="L279" s="1277"/>
      <c r="M279" s="1277"/>
      <c r="N279" s="1277"/>
      <c r="O279" s="1277"/>
      <c r="P279" s="1277"/>
      <c r="Q279" s="1277"/>
      <c r="R279" s="1277"/>
      <c r="S279" s="1277"/>
    </row>
    <row r="280" spans="1:19">
      <c r="A280" s="1370"/>
      <c r="C280" s="1371"/>
      <c r="D280" s="1295"/>
      <c r="E280" s="1277"/>
      <c r="F280" s="1277"/>
      <c r="G280" s="1277"/>
      <c r="H280" s="1277"/>
      <c r="I280" s="1277"/>
      <c r="J280" s="1277"/>
      <c r="K280" s="1277"/>
      <c r="L280" s="1277"/>
      <c r="M280" s="1277"/>
      <c r="N280" s="1277"/>
      <c r="O280" s="1277"/>
      <c r="P280" s="1277"/>
      <c r="Q280" s="1277"/>
      <c r="R280" s="1277"/>
      <c r="S280" s="1277"/>
    </row>
    <row r="281" spans="1:19">
      <c r="A281" s="1370"/>
      <c r="B281" s="1392"/>
      <c r="C281" s="1371"/>
      <c r="D281" s="1295"/>
      <c r="E281" s="1277"/>
      <c r="F281" s="1277"/>
      <c r="G281" s="1277"/>
      <c r="H281" s="1277"/>
      <c r="I281" s="1277"/>
      <c r="J281" s="1277"/>
      <c r="K281" s="1277"/>
      <c r="L281" s="1277"/>
      <c r="M281" s="1277"/>
      <c r="N281" s="1277"/>
      <c r="O281" s="1277"/>
      <c r="P281" s="1277"/>
      <c r="Q281" s="1277"/>
      <c r="R281" s="1277"/>
      <c r="S281" s="1277"/>
    </row>
    <row r="282" spans="1:19">
      <c r="A282" s="1370"/>
      <c r="C282" s="1371"/>
      <c r="D282" s="1295"/>
      <c r="E282" s="1277"/>
      <c r="F282" s="1277"/>
      <c r="G282" s="1277"/>
      <c r="H282" s="1277"/>
      <c r="I282" s="1277"/>
      <c r="J282" s="1277"/>
      <c r="K282" s="1277"/>
      <c r="L282" s="1277"/>
      <c r="M282" s="1277"/>
      <c r="N282" s="1277"/>
      <c r="O282" s="1277"/>
      <c r="P282" s="1277"/>
      <c r="Q282" s="1277"/>
      <c r="R282" s="1277"/>
      <c r="S282" s="1277"/>
    </row>
    <row r="283" spans="1:19">
      <c r="A283" s="1370"/>
      <c r="B283" s="1268"/>
      <c r="C283" s="1269"/>
      <c r="D283" s="1295"/>
      <c r="E283" s="1277"/>
      <c r="F283" s="1277"/>
      <c r="G283" s="1277"/>
      <c r="H283" s="1277"/>
      <c r="I283" s="1277"/>
      <c r="J283" s="1277"/>
      <c r="K283" s="1277"/>
      <c r="L283" s="1277"/>
      <c r="M283" s="1277"/>
      <c r="N283" s="1277"/>
      <c r="O283" s="1277"/>
      <c r="P283" s="1277"/>
      <c r="Q283" s="1277"/>
      <c r="R283" s="1277"/>
      <c r="S283" s="1277"/>
    </row>
    <row r="284" spans="1:19">
      <c r="A284" s="1370"/>
      <c r="B284" s="1268"/>
      <c r="C284" s="1269"/>
      <c r="D284" s="1273"/>
      <c r="E284" s="1277"/>
      <c r="F284" s="1277"/>
      <c r="G284" s="1277"/>
      <c r="H284" s="1277"/>
      <c r="I284" s="1277"/>
      <c r="J284" s="1277"/>
      <c r="K284" s="1277"/>
      <c r="L284" s="1277"/>
      <c r="M284" s="1277"/>
      <c r="N284" s="1277"/>
      <c r="O284" s="1277"/>
      <c r="P284" s="1277"/>
      <c r="Q284" s="1277"/>
      <c r="R284" s="1277"/>
      <c r="S284" s="1277"/>
    </row>
    <row r="285" spans="1:19">
      <c r="A285" s="1370"/>
      <c r="B285" s="1268"/>
      <c r="C285" s="1269"/>
      <c r="D285" s="1273"/>
      <c r="E285" s="1277"/>
      <c r="F285" s="1277"/>
      <c r="G285" s="1277"/>
      <c r="H285" s="1277"/>
      <c r="I285" s="1277"/>
      <c r="J285" s="1277"/>
      <c r="K285" s="1277"/>
      <c r="L285" s="1277"/>
      <c r="M285" s="1277"/>
      <c r="N285" s="1277"/>
      <c r="O285" s="1277"/>
      <c r="P285" s="1277"/>
      <c r="Q285" s="1277"/>
      <c r="R285" s="1277"/>
      <c r="S285" s="1277"/>
    </row>
    <row r="286" spans="1:19">
      <c r="A286" s="1370"/>
      <c r="B286" s="1392"/>
      <c r="C286" s="1269"/>
      <c r="D286" s="1295"/>
      <c r="E286" s="1277"/>
      <c r="F286" s="1277"/>
      <c r="G286" s="1277"/>
      <c r="H286" s="1277"/>
      <c r="I286" s="1277"/>
      <c r="J286" s="1277"/>
      <c r="K286" s="1277"/>
      <c r="L286" s="1277"/>
      <c r="M286" s="1277"/>
      <c r="N286" s="1277"/>
      <c r="O286" s="1277"/>
      <c r="P286" s="1277"/>
      <c r="Q286" s="1277"/>
      <c r="R286" s="1277"/>
      <c r="S286" s="1277"/>
    </row>
    <row r="287" spans="1:19">
      <c r="A287" s="1370"/>
      <c r="B287" s="1372"/>
      <c r="C287" s="1269"/>
      <c r="D287" s="1295"/>
      <c r="G287" s="1277"/>
      <c r="H287" s="1277"/>
      <c r="I287" s="1277"/>
      <c r="J287" s="1277"/>
      <c r="K287" s="1277"/>
      <c r="L287" s="1277"/>
      <c r="M287" s="1277"/>
      <c r="N287" s="1277"/>
      <c r="O287" s="1277"/>
      <c r="P287" s="1277"/>
      <c r="Q287" s="1277"/>
      <c r="R287" s="1277"/>
      <c r="S287" s="1277"/>
    </row>
    <row r="288" spans="1:19">
      <c r="A288" s="1370"/>
      <c r="B288" s="1392"/>
      <c r="C288" s="1269"/>
      <c r="D288" s="1295"/>
      <c r="G288" s="1277"/>
      <c r="H288" s="1277"/>
      <c r="I288" s="1277"/>
      <c r="J288" s="1277"/>
      <c r="K288" s="1277"/>
      <c r="L288" s="1277"/>
      <c r="M288" s="1277"/>
      <c r="N288" s="1277"/>
      <c r="O288" s="1277"/>
      <c r="P288" s="1277"/>
      <c r="Q288" s="1277"/>
      <c r="R288" s="1277"/>
      <c r="S288" s="1277"/>
    </row>
    <row r="289" spans="1:19">
      <c r="A289" s="1370"/>
      <c r="B289" s="1383"/>
      <c r="C289" s="1384"/>
      <c r="D289" s="1273"/>
      <c r="G289" s="1277"/>
      <c r="H289" s="1277"/>
      <c r="I289" s="1277"/>
      <c r="J289" s="1277"/>
      <c r="K289" s="1277"/>
      <c r="L289" s="1277"/>
      <c r="M289" s="1277"/>
      <c r="N289" s="1277"/>
      <c r="O289" s="1277"/>
      <c r="P289" s="1277"/>
      <c r="Q289" s="1277"/>
      <c r="R289" s="1277"/>
      <c r="S289" s="1277"/>
    </row>
    <row r="290" spans="1:19">
      <c r="A290" s="1370"/>
      <c r="B290" s="1375"/>
      <c r="C290" s="1269"/>
      <c r="D290" s="1295"/>
      <c r="G290" s="1277"/>
      <c r="H290" s="1277"/>
      <c r="I290" s="1277"/>
      <c r="J290" s="1277"/>
      <c r="K290" s="1277"/>
      <c r="L290" s="1277"/>
      <c r="M290" s="1277"/>
      <c r="N290" s="1277"/>
      <c r="O290" s="1277"/>
      <c r="P290" s="1277"/>
      <c r="Q290" s="1277"/>
      <c r="R290" s="1277"/>
      <c r="S290" s="1277"/>
    </row>
    <row r="291" spans="1:19">
      <c r="A291" s="1370"/>
      <c r="B291" s="1375"/>
      <c r="C291" s="1269"/>
      <c r="D291" s="1295"/>
      <c r="G291" s="1277"/>
      <c r="H291" s="1277"/>
      <c r="I291" s="1277"/>
      <c r="J291" s="1277"/>
      <c r="K291" s="1277"/>
      <c r="L291" s="1277"/>
      <c r="M291" s="1277"/>
      <c r="N291" s="1277"/>
      <c r="O291" s="1277"/>
      <c r="P291" s="1277"/>
      <c r="Q291" s="1277"/>
      <c r="R291" s="1277"/>
      <c r="S291" s="1277"/>
    </row>
    <row r="292" spans="1:19">
      <c r="A292" s="1370"/>
      <c r="B292" s="1376"/>
      <c r="C292" s="1374"/>
      <c r="D292" s="1295"/>
      <c r="G292" s="1277"/>
      <c r="H292" s="1277"/>
      <c r="I292" s="1277"/>
      <c r="J292" s="1277"/>
      <c r="K292" s="1277"/>
      <c r="L292" s="1277"/>
      <c r="M292" s="1277"/>
      <c r="N292" s="1277"/>
      <c r="O292" s="1277"/>
      <c r="P292" s="1277"/>
      <c r="Q292" s="1277"/>
      <c r="R292" s="1277"/>
      <c r="S292" s="1277"/>
    </row>
    <row r="293" spans="1:19">
      <c r="A293" s="1370"/>
      <c r="B293" s="1383"/>
      <c r="C293" s="1384"/>
      <c r="D293" s="1273"/>
      <c r="G293" s="1277"/>
      <c r="H293" s="1277"/>
      <c r="I293" s="1277"/>
      <c r="J293" s="1277"/>
      <c r="K293" s="1277"/>
      <c r="L293" s="1277"/>
      <c r="M293" s="1277"/>
      <c r="N293" s="1277"/>
      <c r="O293" s="1277"/>
      <c r="P293" s="1277"/>
      <c r="Q293" s="1277"/>
      <c r="R293" s="1277"/>
      <c r="S293" s="1277"/>
    </row>
    <row r="294" spans="1:19">
      <c r="A294" s="1370"/>
      <c r="B294" s="1268"/>
      <c r="C294" s="1269"/>
      <c r="D294" s="1295"/>
      <c r="G294" s="1277"/>
      <c r="H294" s="1277"/>
      <c r="I294" s="1277"/>
      <c r="J294" s="1277"/>
      <c r="K294" s="1277"/>
      <c r="L294" s="1277"/>
      <c r="M294" s="1277"/>
      <c r="N294" s="1277"/>
      <c r="O294" s="1277"/>
      <c r="P294" s="1277"/>
      <c r="Q294" s="1277"/>
      <c r="R294" s="1277"/>
      <c r="S294" s="1277"/>
    </row>
    <row r="295" spans="1:19">
      <c r="A295" s="1370"/>
      <c r="B295" s="1268"/>
      <c r="C295" s="1269"/>
      <c r="D295" s="1295"/>
      <c r="G295" s="1277"/>
      <c r="H295" s="1277"/>
      <c r="I295" s="1277"/>
      <c r="J295" s="1277"/>
      <c r="K295" s="1277"/>
      <c r="L295" s="1277"/>
      <c r="M295" s="1277"/>
      <c r="N295" s="1277"/>
      <c r="O295" s="1277"/>
      <c r="P295" s="1277"/>
      <c r="Q295" s="1277"/>
      <c r="R295" s="1277"/>
      <c r="S295" s="1277"/>
    </row>
    <row r="296" spans="1:19">
      <c r="A296" s="1370"/>
      <c r="B296" s="1383"/>
      <c r="C296" s="1269"/>
      <c r="D296" s="1295"/>
      <c r="G296" s="1277"/>
      <c r="H296" s="1277"/>
      <c r="I296" s="1277"/>
      <c r="J296" s="1277"/>
      <c r="K296" s="1277"/>
      <c r="L296" s="1277"/>
      <c r="M296" s="1277"/>
      <c r="N296" s="1277"/>
      <c r="O296" s="1277"/>
      <c r="P296" s="1277"/>
      <c r="Q296" s="1277"/>
      <c r="R296" s="1277"/>
      <c r="S296" s="1277"/>
    </row>
    <row r="297" spans="1:19">
      <c r="A297" s="1394"/>
      <c r="B297" s="1383"/>
      <c r="C297" s="1269"/>
      <c r="D297" s="1295"/>
      <c r="G297" s="1277"/>
      <c r="H297" s="1277"/>
      <c r="I297" s="1277"/>
      <c r="J297" s="1277"/>
      <c r="K297" s="1277"/>
      <c r="L297" s="1277"/>
      <c r="M297" s="1277"/>
      <c r="N297" s="1277"/>
      <c r="O297" s="1277"/>
      <c r="P297" s="1277"/>
      <c r="Q297" s="1277"/>
      <c r="R297" s="1277"/>
      <c r="S297" s="1277"/>
    </row>
    <row r="298" spans="1:19" ht="13.8" thickBot="1">
      <c r="A298" s="1377"/>
      <c r="B298" s="1378"/>
      <c r="C298" s="1379"/>
      <c r="D298" s="1380"/>
      <c r="E298" s="1381"/>
      <c r="F298" s="1382"/>
      <c r="G298" s="1277"/>
      <c r="H298" s="1277"/>
      <c r="I298" s="1277"/>
      <c r="J298" s="1277"/>
      <c r="K298" s="1277"/>
      <c r="L298" s="1277"/>
      <c r="M298" s="1277"/>
      <c r="N298" s="1277"/>
      <c r="O298" s="1277"/>
      <c r="P298" s="1277"/>
      <c r="Q298" s="1277"/>
      <c r="R298" s="1277"/>
      <c r="S298" s="1277"/>
    </row>
    <row r="299" spans="1:19" ht="13.8" thickTop="1">
      <c r="A299" s="1370"/>
      <c r="B299" s="1383"/>
      <c r="C299" s="1384"/>
      <c r="D299" s="1273"/>
      <c r="G299" s="1277"/>
      <c r="H299" s="1277"/>
      <c r="I299" s="1277"/>
      <c r="J299" s="1277"/>
      <c r="K299" s="1277"/>
      <c r="L299" s="1277"/>
      <c r="M299" s="1277"/>
      <c r="N299" s="1277"/>
      <c r="O299" s="1277"/>
      <c r="P299" s="1277"/>
      <c r="Q299" s="1277"/>
      <c r="R299" s="1277"/>
      <c r="S299" s="1277"/>
    </row>
    <row r="300" spans="1:19" ht="27.15" customHeight="1">
      <c r="A300" s="1370"/>
      <c r="B300" s="1383"/>
      <c r="C300" s="1384"/>
      <c r="D300" s="1273"/>
      <c r="G300" s="1277"/>
      <c r="H300" s="1277"/>
      <c r="I300" s="1277"/>
      <c r="J300" s="1277"/>
      <c r="K300" s="1277"/>
      <c r="L300" s="1277"/>
      <c r="M300" s="1277"/>
      <c r="N300" s="1277"/>
      <c r="O300" s="1277"/>
      <c r="P300" s="1277"/>
      <c r="Q300" s="1277"/>
      <c r="R300" s="1277"/>
      <c r="S300" s="1277"/>
    </row>
    <row r="301" spans="1:19">
      <c r="A301" s="2495"/>
      <c r="B301" s="2495"/>
      <c r="C301" s="2495"/>
      <c r="D301" s="2495"/>
      <c r="G301" s="1277"/>
      <c r="H301" s="1277"/>
      <c r="I301" s="1277"/>
      <c r="J301" s="1277"/>
      <c r="K301" s="1277"/>
      <c r="L301" s="1277"/>
      <c r="M301" s="1277"/>
      <c r="N301" s="1277"/>
      <c r="O301" s="1277"/>
      <c r="P301" s="1277"/>
      <c r="Q301" s="1277"/>
      <c r="R301" s="1277"/>
      <c r="S301" s="1277"/>
    </row>
    <row r="302" spans="1:19">
      <c r="A302" s="1270"/>
      <c r="B302" s="1270"/>
      <c r="C302" s="1385"/>
      <c r="D302" s="1386"/>
      <c r="G302" s="1277"/>
      <c r="H302" s="1277"/>
      <c r="I302" s="1277"/>
      <c r="J302" s="1277"/>
      <c r="K302" s="1277"/>
      <c r="L302" s="1277"/>
      <c r="M302" s="1277"/>
      <c r="N302" s="1277"/>
      <c r="O302" s="1277"/>
      <c r="P302" s="1277"/>
      <c r="Q302" s="1277"/>
      <c r="R302" s="1277"/>
      <c r="S302" s="1277"/>
    </row>
    <row r="303" spans="1:19">
      <c r="A303" s="1267"/>
      <c r="C303" s="1385"/>
      <c r="D303" s="1386"/>
      <c r="E303" s="1277"/>
      <c r="F303" s="1277"/>
      <c r="G303" s="1277"/>
      <c r="H303" s="1277"/>
      <c r="I303" s="1277"/>
      <c r="J303" s="1277"/>
      <c r="K303" s="1277"/>
      <c r="L303" s="1277"/>
      <c r="M303" s="1277"/>
      <c r="N303" s="1277"/>
      <c r="O303" s="1277"/>
      <c r="P303" s="1277"/>
      <c r="Q303" s="1277"/>
      <c r="R303" s="1277"/>
      <c r="S303" s="1277"/>
    </row>
    <row r="304" spans="1:19" ht="65.25" customHeight="1">
      <c r="A304" s="1267"/>
      <c r="B304" s="1268"/>
      <c r="C304" s="1371"/>
      <c r="D304" s="1295"/>
      <c r="E304" s="1277"/>
      <c r="F304" s="1277"/>
      <c r="G304" s="1277"/>
      <c r="H304" s="1277"/>
      <c r="I304" s="1277"/>
      <c r="J304" s="1277"/>
      <c r="K304" s="1277"/>
      <c r="L304" s="1277"/>
      <c r="M304" s="1277"/>
      <c r="N304" s="1277"/>
      <c r="O304" s="1277"/>
      <c r="P304" s="1277"/>
      <c r="Q304" s="1277"/>
      <c r="R304" s="1277"/>
      <c r="S304" s="1277"/>
    </row>
    <row r="305" spans="1:19">
      <c r="A305" s="1267"/>
      <c r="B305" s="1268"/>
      <c r="C305" s="1371"/>
      <c r="D305" s="1295"/>
      <c r="E305" s="1277"/>
      <c r="F305" s="1277"/>
      <c r="G305" s="1277"/>
      <c r="H305" s="1277"/>
      <c r="I305" s="1277"/>
      <c r="J305" s="1277"/>
      <c r="K305" s="1277"/>
      <c r="L305" s="1277"/>
      <c r="M305" s="1277"/>
      <c r="N305" s="1277"/>
      <c r="O305" s="1277"/>
      <c r="P305" s="1277"/>
      <c r="Q305" s="1277"/>
      <c r="R305" s="1277"/>
      <c r="S305" s="1277"/>
    </row>
    <row r="306" spans="1:19">
      <c r="A306" s="1370"/>
      <c r="B306" s="1383"/>
      <c r="C306" s="1384"/>
      <c r="D306" s="1273"/>
      <c r="E306" s="1277"/>
      <c r="F306" s="1277"/>
      <c r="G306" s="1277"/>
      <c r="H306" s="1277"/>
      <c r="I306" s="1277"/>
      <c r="J306" s="1277"/>
      <c r="K306" s="1277"/>
      <c r="L306" s="1277"/>
      <c r="M306" s="1277"/>
      <c r="N306" s="1277"/>
      <c r="O306" s="1277"/>
      <c r="P306" s="1277"/>
      <c r="Q306" s="1277"/>
      <c r="R306" s="1277"/>
      <c r="S306" s="1277"/>
    </row>
    <row r="307" spans="1:19">
      <c r="A307" s="1267"/>
      <c r="C307" s="1269"/>
      <c r="D307" s="1295"/>
      <c r="E307" s="1277"/>
      <c r="F307" s="1277"/>
      <c r="G307" s="1277"/>
      <c r="H307" s="1277"/>
      <c r="I307" s="1277"/>
      <c r="J307" s="1277"/>
      <c r="K307" s="1277"/>
      <c r="L307" s="1277"/>
      <c r="M307" s="1277"/>
      <c r="N307" s="1277"/>
      <c r="O307" s="1277"/>
      <c r="P307" s="1277"/>
      <c r="Q307" s="1277"/>
      <c r="R307" s="1277"/>
      <c r="S307" s="1277"/>
    </row>
    <row r="308" spans="1:19">
      <c r="A308" s="1267"/>
      <c r="B308" s="1268"/>
      <c r="C308" s="1371"/>
      <c r="D308" s="1295"/>
      <c r="E308" s="1277"/>
      <c r="F308" s="1277"/>
      <c r="G308" s="1277"/>
      <c r="H308" s="1277"/>
      <c r="I308" s="1277"/>
      <c r="J308" s="1277"/>
      <c r="K308" s="1277"/>
      <c r="L308" s="1277"/>
      <c r="M308" s="1277"/>
      <c r="N308" s="1277"/>
      <c r="O308" s="1277"/>
      <c r="P308" s="1277"/>
      <c r="Q308" s="1277"/>
      <c r="R308" s="1277"/>
      <c r="S308" s="1277"/>
    </row>
    <row r="309" spans="1:19">
      <c r="A309" s="1267"/>
      <c r="B309" s="1268"/>
      <c r="C309" s="1371"/>
      <c r="D309" s="1295"/>
      <c r="E309" s="1277"/>
      <c r="F309" s="1277"/>
      <c r="G309" s="1277"/>
      <c r="H309" s="1277"/>
      <c r="I309" s="1277"/>
      <c r="J309" s="1277"/>
      <c r="K309" s="1277"/>
      <c r="L309" s="1277"/>
      <c r="M309" s="1277"/>
      <c r="N309" s="1277"/>
      <c r="O309" s="1277"/>
      <c r="P309" s="1277"/>
      <c r="Q309" s="1277"/>
      <c r="R309" s="1277"/>
      <c r="S309" s="1277"/>
    </row>
    <row r="310" spans="1:19">
      <c r="A310" s="1267"/>
      <c r="B310" s="1395"/>
      <c r="C310" s="1371"/>
      <c r="D310" s="1295"/>
      <c r="E310" s="1277"/>
      <c r="F310" s="1277"/>
      <c r="G310" s="1277"/>
      <c r="H310" s="1277"/>
      <c r="I310" s="1277"/>
      <c r="J310" s="1277"/>
      <c r="K310" s="1277"/>
      <c r="L310" s="1277"/>
      <c r="M310" s="1277"/>
      <c r="N310" s="1277"/>
      <c r="O310" s="1277"/>
      <c r="P310" s="1277"/>
      <c r="Q310" s="1277"/>
      <c r="R310" s="1277"/>
      <c r="S310" s="1277"/>
    </row>
    <row r="311" spans="1:19">
      <c r="A311" s="1267"/>
      <c r="B311" s="1268"/>
      <c r="C311" s="1371"/>
      <c r="D311" s="1295"/>
      <c r="E311" s="1277"/>
      <c r="F311" s="1277"/>
      <c r="G311" s="1277"/>
      <c r="H311" s="1277"/>
      <c r="I311" s="1277"/>
      <c r="J311" s="1277"/>
      <c r="K311" s="1277"/>
      <c r="L311" s="1277"/>
      <c r="M311" s="1277"/>
      <c r="N311" s="1277"/>
      <c r="O311" s="1277"/>
      <c r="P311" s="1277"/>
      <c r="Q311" s="1277"/>
      <c r="R311" s="1277"/>
      <c r="S311" s="1277"/>
    </row>
    <row r="312" spans="1:19">
      <c r="A312" s="1395"/>
      <c r="B312" s="1396"/>
      <c r="C312" s="1371"/>
      <c r="D312" s="1295"/>
      <c r="E312" s="1277"/>
      <c r="F312" s="1277"/>
      <c r="G312" s="1277"/>
      <c r="H312" s="1277"/>
      <c r="I312" s="1277"/>
      <c r="J312" s="1277"/>
      <c r="K312" s="1277"/>
      <c r="L312" s="1277"/>
      <c r="M312" s="1277"/>
      <c r="N312" s="1277"/>
      <c r="O312" s="1277"/>
      <c r="P312" s="1277"/>
      <c r="Q312" s="1277"/>
      <c r="R312" s="1277"/>
      <c r="S312" s="1277"/>
    </row>
    <row r="313" spans="1:19">
      <c r="A313" s="1267"/>
      <c r="B313" s="1268"/>
      <c r="C313" s="1371"/>
      <c r="D313" s="1295"/>
      <c r="E313" s="1277"/>
      <c r="F313" s="1277"/>
      <c r="G313" s="1277"/>
      <c r="H313" s="1277"/>
      <c r="I313" s="1277"/>
      <c r="J313" s="1277"/>
      <c r="K313" s="1277"/>
      <c r="L313" s="1277"/>
      <c r="M313" s="1277"/>
      <c r="N313" s="1277"/>
      <c r="O313" s="1277"/>
      <c r="P313" s="1277"/>
      <c r="Q313" s="1277"/>
      <c r="R313" s="1277"/>
      <c r="S313" s="1277"/>
    </row>
    <row r="314" spans="1:19">
      <c r="A314" s="1267"/>
      <c r="B314" s="1396"/>
      <c r="C314" s="1371"/>
      <c r="D314" s="1295"/>
      <c r="E314" s="1277"/>
      <c r="F314" s="1277"/>
      <c r="G314" s="1277"/>
      <c r="H314" s="1277"/>
      <c r="I314" s="1277"/>
      <c r="J314" s="1277"/>
      <c r="K314" s="1277"/>
      <c r="L314" s="1277"/>
      <c r="M314" s="1277"/>
      <c r="N314" s="1277"/>
      <c r="O314" s="1277"/>
      <c r="P314" s="1277"/>
      <c r="Q314" s="1277"/>
      <c r="R314" s="1277"/>
      <c r="S314" s="1277"/>
    </row>
    <row r="315" spans="1:19">
      <c r="A315" s="1267"/>
      <c r="B315" s="1396"/>
      <c r="C315" s="1371"/>
      <c r="D315" s="1295"/>
      <c r="E315" s="1277"/>
      <c r="F315" s="1277"/>
      <c r="G315" s="1277"/>
      <c r="H315" s="1277"/>
      <c r="I315" s="1277"/>
      <c r="J315" s="1277"/>
      <c r="K315" s="1277"/>
      <c r="L315" s="1277"/>
      <c r="M315" s="1277"/>
      <c r="N315" s="1277"/>
      <c r="O315" s="1277"/>
      <c r="P315" s="1277"/>
      <c r="Q315" s="1277"/>
      <c r="R315" s="1277"/>
      <c r="S315" s="1277"/>
    </row>
    <row r="316" spans="1:19">
      <c r="A316" s="1267"/>
      <c r="B316" s="1396"/>
      <c r="C316" s="1371"/>
      <c r="D316" s="1295"/>
      <c r="E316" s="1277"/>
      <c r="F316" s="1277"/>
      <c r="G316" s="1277"/>
      <c r="H316" s="1277"/>
      <c r="I316" s="1277"/>
      <c r="J316" s="1277"/>
      <c r="K316" s="1277"/>
      <c r="L316" s="1277"/>
      <c r="M316" s="1277"/>
      <c r="N316" s="1277"/>
      <c r="O316" s="1277"/>
      <c r="P316" s="1277"/>
      <c r="Q316" s="1277"/>
      <c r="R316" s="1277"/>
      <c r="S316" s="1277"/>
    </row>
    <row r="317" spans="1:19">
      <c r="A317" s="1267"/>
      <c r="B317" s="1396"/>
      <c r="C317" s="1371"/>
      <c r="D317" s="1295"/>
      <c r="E317" s="1277"/>
      <c r="F317" s="1277"/>
      <c r="G317" s="1277"/>
      <c r="H317" s="1277"/>
      <c r="I317" s="1277"/>
      <c r="J317" s="1277"/>
      <c r="K317" s="1277"/>
      <c r="L317" s="1277"/>
      <c r="M317" s="1277"/>
      <c r="N317" s="1277"/>
      <c r="O317" s="1277"/>
      <c r="P317" s="1277"/>
      <c r="Q317" s="1277"/>
      <c r="R317" s="1277"/>
      <c r="S317" s="1277"/>
    </row>
    <row r="318" spans="1:19">
      <c r="A318" s="1267"/>
      <c r="B318" s="1396"/>
      <c r="C318" s="1371"/>
      <c r="D318" s="1295"/>
      <c r="E318" s="1277"/>
      <c r="F318" s="1277"/>
      <c r="G318" s="1277"/>
      <c r="H318" s="1277"/>
      <c r="I318" s="1277"/>
      <c r="J318" s="1277"/>
      <c r="K318" s="1277"/>
      <c r="L318" s="1277"/>
      <c r="M318" s="1277"/>
      <c r="N318" s="1277"/>
      <c r="O318" s="1277"/>
      <c r="P318" s="1277"/>
      <c r="Q318" s="1277"/>
      <c r="R318" s="1277"/>
      <c r="S318" s="1277"/>
    </row>
    <row r="319" spans="1:19">
      <c r="A319" s="1267"/>
      <c r="B319" s="1396"/>
      <c r="C319" s="1371"/>
      <c r="D319" s="1295"/>
      <c r="G319" s="1277"/>
      <c r="H319" s="1277"/>
      <c r="I319" s="1277"/>
      <c r="J319" s="1277"/>
      <c r="K319" s="1277"/>
      <c r="L319" s="1277"/>
      <c r="M319" s="1277"/>
      <c r="N319" s="1277"/>
      <c r="O319" s="1277"/>
      <c r="P319" s="1277"/>
      <c r="Q319" s="1277"/>
      <c r="R319" s="1277"/>
      <c r="S319" s="1277"/>
    </row>
    <row r="320" spans="1:19">
      <c r="A320" s="1267"/>
      <c r="B320" s="568"/>
      <c r="C320" s="567"/>
      <c r="D320" s="570"/>
      <c r="E320" s="1397"/>
      <c r="F320" s="1398"/>
      <c r="G320" s="1277"/>
      <c r="H320" s="1277"/>
      <c r="I320" s="1277"/>
      <c r="J320" s="1277"/>
      <c r="K320" s="1277"/>
      <c r="L320" s="1277"/>
      <c r="M320" s="1277"/>
      <c r="N320" s="1277"/>
      <c r="O320" s="1277"/>
      <c r="P320" s="1277"/>
      <c r="Q320" s="1277"/>
      <c r="R320" s="1277"/>
      <c r="S320" s="1277"/>
    </row>
    <row r="321" spans="1:19">
      <c r="A321" s="569"/>
      <c r="B321" s="568"/>
      <c r="C321" s="567"/>
      <c r="D321" s="570"/>
      <c r="E321" s="1397"/>
      <c r="F321" s="1398"/>
      <c r="G321" s="1277"/>
      <c r="H321" s="1277"/>
      <c r="I321" s="1277"/>
      <c r="J321" s="1277"/>
      <c r="K321" s="1277"/>
      <c r="L321" s="1277"/>
      <c r="M321" s="1277"/>
      <c r="N321" s="1277"/>
      <c r="O321" s="1277"/>
      <c r="P321" s="1277"/>
      <c r="Q321" s="1277"/>
      <c r="R321" s="1277"/>
      <c r="S321" s="1277"/>
    </row>
    <row r="322" spans="1:19">
      <c r="A322" s="569"/>
      <c r="B322" s="568"/>
      <c r="C322" s="567"/>
      <c r="D322" s="1295"/>
      <c r="G322" s="1277"/>
      <c r="H322" s="1277"/>
      <c r="I322" s="1277"/>
      <c r="J322" s="1277"/>
      <c r="K322" s="1277"/>
      <c r="L322" s="1277"/>
      <c r="M322" s="1277"/>
      <c r="N322" s="1277"/>
      <c r="O322" s="1277"/>
      <c r="P322" s="1277"/>
      <c r="Q322" s="1277"/>
      <c r="R322" s="1277"/>
      <c r="S322" s="1277"/>
    </row>
    <row r="323" spans="1:19">
      <c r="A323" s="1267"/>
      <c r="B323" s="1268"/>
      <c r="C323" s="1269"/>
      <c r="D323" s="1295"/>
      <c r="G323" s="1277"/>
      <c r="H323" s="1277"/>
      <c r="I323" s="1277"/>
      <c r="J323" s="1277"/>
      <c r="K323" s="1277"/>
      <c r="L323" s="1277"/>
      <c r="M323" s="1277"/>
      <c r="N323" s="1277"/>
      <c r="O323" s="1277"/>
      <c r="P323" s="1277"/>
      <c r="Q323" s="1277"/>
      <c r="R323" s="1277"/>
      <c r="S323" s="1277"/>
    </row>
    <row r="324" spans="1:19">
      <c r="A324" s="1267"/>
      <c r="B324" s="1268"/>
      <c r="C324" s="1280"/>
      <c r="D324" s="1399"/>
      <c r="E324" s="1400"/>
      <c r="F324" s="1401"/>
      <c r="G324" s="1277"/>
      <c r="H324" s="1277"/>
      <c r="I324" s="1277"/>
      <c r="J324" s="1277"/>
      <c r="K324" s="1277"/>
      <c r="L324" s="1277"/>
      <c r="M324" s="1277"/>
      <c r="N324" s="1277"/>
      <c r="O324" s="1277"/>
      <c r="P324" s="1277"/>
      <c r="Q324" s="1277"/>
      <c r="R324" s="1277"/>
      <c r="S324" s="1277"/>
    </row>
    <row r="325" spans="1:19">
      <c r="A325" s="1402"/>
      <c r="B325" s="1268"/>
      <c r="C325" s="1403"/>
      <c r="D325" s="570"/>
      <c r="E325" s="1400"/>
      <c r="F325" s="1401"/>
      <c r="G325" s="1277"/>
      <c r="H325" s="1277"/>
      <c r="I325" s="1277"/>
      <c r="J325" s="1277"/>
      <c r="K325" s="1277"/>
      <c r="L325" s="1277"/>
      <c r="M325" s="1277"/>
      <c r="N325" s="1277"/>
      <c r="O325" s="1277"/>
      <c r="P325" s="1277"/>
      <c r="Q325" s="1277"/>
      <c r="R325" s="1277"/>
      <c r="S325" s="1277"/>
    </row>
    <row r="326" spans="1:19">
      <c r="A326" s="1402"/>
      <c r="B326" s="1268"/>
      <c r="C326" s="1280"/>
      <c r="D326" s="1399"/>
      <c r="E326" s="1400"/>
      <c r="G326" s="1277"/>
      <c r="H326" s="1277"/>
      <c r="I326" s="1277"/>
      <c r="J326" s="1277"/>
      <c r="K326" s="1277"/>
      <c r="L326" s="1277"/>
      <c r="M326" s="1277"/>
      <c r="N326" s="1277"/>
      <c r="O326" s="1277"/>
      <c r="P326" s="1277"/>
      <c r="Q326" s="1277"/>
      <c r="R326" s="1277"/>
      <c r="S326" s="1277"/>
    </row>
    <row r="327" spans="1:19">
      <c r="A327" s="1267"/>
      <c r="B327" s="1396"/>
      <c r="C327" s="1371"/>
      <c r="D327" s="1295"/>
      <c r="G327" s="1277"/>
      <c r="H327" s="1277"/>
      <c r="I327" s="1277"/>
      <c r="J327" s="1277"/>
      <c r="K327" s="1277"/>
      <c r="L327" s="1277"/>
      <c r="M327" s="1277"/>
      <c r="N327" s="1277"/>
      <c r="O327" s="1277"/>
      <c r="P327" s="1277"/>
      <c r="Q327" s="1277"/>
      <c r="R327" s="1277"/>
      <c r="S327" s="1277"/>
    </row>
    <row r="328" spans="1:19">
      <c r="A328" s="1267"/>
      <c r="B328" s="1268"/>
      <c r="C328" s="1269"/>
      <c r="D328" s="1295"/>
      <c r="G328" s="1277"/>
      <c r="H328" s="1277"/>
      <c r="I328" s="1277"/>
      <c r="J328" s="1277"/>
      <c r="K328" s="1277"/>
      <c r="L328" s="1277"/>
      <c r="M328" s="1277"/>
      <c r="N328" s="1277"/>
      <c r="O328" s="1277"/>
      <c r="P328" s="1277"/>
      <c r="Q328" s="1277"/>
      <c r="R328" s="1277"/>
      <c r="S328" s="1277"/>
    </row>
    <row r="329" spans="1:19">
      <c r="A329" s="1267"/>
      <c r="B329" s="1268"/>
      <c r="C329" s="1269"/>
      <c r="D329" s="1295"/>
      <c r="G329" s="1277"/>
      <c r="H329" s="1277"/>
      <c r="I329" s="1277"/>
      <c r="J329" s="1277"/>
      <c r="K329" s="1277"/>
      <c r="L329" s="1277"/>
      <c r="M329" s="1277"/>
      <c r="N329" s="1277"/>
      <c r="O329" s="1277"/>
      <c r="P329" s="1277"/>
      <c r="Q329" s="1277"/>
      <c r="R329" s="1277"/>
      <c r="S329" s="1277"/>
    </row>
    <row r="330" spans="1:19">
      <c r="A330" s="1267"/>
      <c r="B330" s="1268"/>
      <c r="C330" s="1269"/>
      <c r="D330" s="1295"/>
      <c r="G330" s="1277"/>
      <c r="H330" s="1277"/>
      <c r="I330" s="1277"/>
      <c r="J330" s="1277"/>
      <c r="K330" s="1277"/>
      <c r="L330" s="1277"/>
      <c r="M330" s="1277"/>
      <c r="N330" s="1277"/>
      <c r="O330" s="1277"/>
      <c r="P330" s="1277"/>
      <c r="Q330" s="1277"/>
      <c r="R330" s="1277"/>
      <c r="S330" s="1277"/>
    </row>
    <row r="331" spans="1:19">
      <c r="A331" s="1370"/>
      <c r="B331" s="1268"/>
      <c r="C331" s="1269"/>
      <c r="D331" s="1295"/>
      <c r="G331" s="1277"/>
      <c r="H331" s="1277"/>
      <c r="I331" s="1277"/>
      <c r="J331" s="1277"/>
      <c r="K331" s="1277"/>
      <c r="L331" s="1277"/>
      <c r="M331" s="1277"/>
      <c r="N331" s="1277"/>
      <c r="O331" s="1277"/>
      <c r="P331" s="1277"/>
      <c r="Q331" s="1277"/>
      <c r="R331" s="1277"/>
      <c r="S331" s="1277"/>
    </row>
    <row r="332" spans="1:19">
      <c r="A332" s="1267"/>
      <c r="B332" s="1268"/>
      <c r="C332" s="1403"/>
      <c r="D332" s="1399"/>
      <c r="E332" s="1400"/>
      <c r="F332" s="1401"/>
      <c r="G332" s="1277"/>
      <c r="H332" s="1277"/>
      <c r="I332" s="1277"/>
      <c r="J332" s="1277"/>
      <c r="K332" s="1277"/>
      <c r="L332" s="1277"/>
      <c r="M332" s="1277"/>
      <c r="N332" s="1277"/>
      <c r="O332" s="1277"/>
      <c r="P332" s="1277"/>
      <c r="Q332" s="1277"/>
      <c r="R332" s="1277"/>
      <c r="S332" s="1277"/>
    </row>
    <row r="333" spans="1:19">
      <c r="A333" s="1403"/>
      <c r="B333" s="1268"/>
      <c r="C333" s="1403"/>
      <c r="D333" s="1399"/>
      <c r="E333" s="1400"/>
      <c r="F333" s="1401"/>
      <c r="G333" s="1277"/>
      <c r="H333" s="1277"/>
      <c r="I333" s="1277"/>
      <c r="J333" s="1277"/>
      <c r="K333" s="1277"/>
      <c r="L333" s="1277"/>
      <c r="M333" s="1277"/>
      <c r="N333" s="1277"/>
      <c r="O333" s="1277"/>
      <c r="P333" s="1277"/>
      <c r="Q333" s="1277"/>
      <c r="R333" s="1277"/>
      <c r="S333" s="1277"/>
    </row>
    <row r="334" spans="1:19">
      <c r="A334" s="1403"/>
      <c r="B334" s="1268"/>
      <c r="C334" s="1403"/>
      <c r="D334" s="1399"/>
      <c r="E334" s="1400"/>
      <c r="F334" s="1401"/>
      <c r="G334" s="1277"/>
      <c r="H334" s="1277"/>
      <c r="I334" s="1277"/>
      <c r="J334" s="1277"/>
      <c r="K334" s="1277"/>
      <c r="L334" s="1277"/>
      <c r="M334" s="1277"/>
      <c r="N334" s="1277"/>
      <c r="O334" s="1277"/>
      <c r="P334" s="1277"/>
      <c r="Q334" s="1277"/>
      <c r="R334" s="1277"/>
      <c r="S334" s="1277"/>
    </row>
    <row r="335" spans="1:19">
      <c r="A335" s="1403"/>
      <c r="B335" s="1268"/>
      <c r="C335" s="1403"/>
      <c r="D335" s="1399"/>
      <c r="E335" s="1400"/>
      <c r="F335" s="1401"/>
      <c r="G335" s="1277"/>
      <c r="H335" s="1277"/>
      <c r="I335" s="1277"/>
      <c r="J335" s="1277"/>
      <c r="K335" s="1277"/>
      <c r="L335" s="1277"/>
      <c r="M335" s="1277"/>
      <c r="N335" s="1277"/>
      <c r="O335" s="1277"/>
      <c r="P335" s="1277"/>
      <c r="Q335" s="1277"/>
      <c r="R335" s="1277"/>
      <c r="S335" s="1277"/>
    </row>
    <row r="336" spans="1:19">
      <c r="A336" s="1403"/>
      <c r="B336" s="1268"/>
      <c r="C336" s="1403"/>
      <c r="D336" s="1399"/>
      <c r="E336" s="1400"/>
      <c r="G336" s="1277"/>
      <c r="H336" s="1277"/>
      <c r="I336" s="1277"/>
      <c r="J336" s="1277"/>
      <c r="K336" s="1277"/>
      <c r="L336" s="1277"/>
      <c r="M336" s="1277"/>
      <c r="N336" s="1277"/>
      <c r="O336" s="1277"/>
      <c r="P336" s="1277"/>
      <c r="Q336" s="1277"/>
      <c r="R336" s="1277"/>
      <c r="S336" s="1277"/>
    </row>
    <row r="337" spans="1:19">
      <c r="A337" s="1403"/>
      <c r="B337" s="1268"/>
      <c r="C337" s="1403"/>
      <c r="D337" s="1399"/>
      <c r="E337" s="1400"/>
      <c r="G337" s="1277"/>
      <c r="H337" s="1277"/>
      <c r="I337" s="1277"/>
      <c r="J337" s="1277"/>
      <c r="K337" s="1277"/>
      <c r="L337" s="1277"/>
      <c r="M337" s="1277"/>
      <c r="N337" s="1277"/>
      <c r="O337" s="1277"/>
      <c r="P337" s="1277"/>
      <c r="Q337" s="1277"/>
      <c r="R337" s="1277"/>
      <c r="S337" s="1277"/>
    </row>
    <row r="338" spans="1:19">
      <c r="A338" s="1373"/>
      <c r="B338" s="1373"/>
      <c r="E338" s="1289"/>
      <c r="F338" s="1404"/>
      <c r="G338" s="1277"/>
      <c r="H338" s="1277"/>
      <c r="I338" s="1277"/>
      <c r="J338" s="1277"/>
      <c r="K338" s="1277"/>
      <c r="L338" s="1277"/>
      <c r="M338" s="1277"/>
      <c r="N338" s="1277"/>
      <c r="O338" s="1277"/>
      <c r="P338" s="1277"/>
      <c r="Q338" s="1277"/>
      <c r="R338" s="1277"/>
      <c r="S338" s="1277"/>
    </row>
    <row r="339" spans="1:19">
      <c r="A339" s="1267"/>
      <c r="B339" s="1268"/>
      <c r="C339" s="1269"/>
      <c r="D339" s="1295"/>
      <c r="G339" s="1277"/>
      <c r="H339" s="1277"/>
      <c r="I339" s="1277"/>
      <c r="J339" s="1277"/>
      <c r="K339" s="1277"/>
      <c r="L339" s="1277"/>
      <c r="M339" s="1277"/>
      <c r="N339" s="1277"/>
      <c r="O339" s="1277"/>
      <c r="P339" s="1277"/>
      <c r="Q339" s="1277"/>
      <c r="R339" s="1277"/>
      <c r="S339" s="1277"/>
    </row>
    <row r="340" spans="1:19">
      <c r="A340" s="1267"/>
      <c r="B340" s="1396"/>
      <c r="C340" s="1269"/>
      <c r="D340" s="1295"/>
      <c r="G340" s="1277"/>
      <c r="H340" s="1277"/>
      <c r="I340" s="1277"/>
      <c r="J340" s="1277"/>
      <c r="K340" s="1277"/>
      <c r="L340" s="1277"/>
      <c r="M340" s="1277"/>
      <c r="N340" s="1277"/>
      <c r="O340" s="1277"/>
      <c r="P340" s="1277"/>
      <c r="Q340" s="1277"/>
      <c r="R340" s="1277"/>
      <c r="S340" s="1277"/>
    </row>
    <row r="341" spans="1:19">
      <c r="A341" s="1370"/>
      <c r="B341" s="1383"/>
      <c r="C341" s="1384"/>
      <c r="D341" s="1273"/>
      <c r="G341" s="1277"/>
      <c r="H341" s="1277"/>
      <c r="I341" s="1277"/>
      <c r="J341" s="1277"/>
      <c r="K341" s="1277"/>
      <c r="L341" s="1277"/>
      <c r="M341" s="1277"/>
      <c r="N341" s="1277"/>
      <c r="O341" s="1277"/>
      <c r="P341" s="1277"/>
      <c r="Q341" s="1277"/>
      <c r="R341" s="1277"/>
      <c r="S341" s="1277"/>
    </row>
    <row r="342" spans="1:19">
      <c r="A342" s="1267"/>
      <c r="B342" s="1268"/>
      <c r="C342" s="1269"/>
      <c r="D342" s="1295"/>
      <c r="G342" s="1277"/>
      <c r="H342" s="1277"/>
      <c r="I342" s="1277"/>
      <c r="J342" s="1277"/>
      <c r="K342" s="1277"/>
      <c r="L342" s="1277"/>
      <c r="M342" s="1277"/>
      <c r="N342" s="1277"/>
      <c r="O342" s="1277"/>
      <c r="P342" s="1277"/>
      <c r="Q342" s="1277"/>
      <c r="R342" s="1277"/>
      <c r="S342" s="1277"/>
    </row>
    <row r="343" spans="1:19">
      <c r="A343" s="1267"/>
      <c r="B343" s="1268"/>
      <c r="C343" s="1269"/>
      <c r="D343" s="1295"/>
      <c r="G343" s="1277"/>
      <c r="H343" s="1277"/>
      <c r="I343" s="1277"/>
      <c r="J343" s="1277"/>
      <c r="K343" s="1277"/>
      <c r="L343" s="1277"/>
      <c r="M343" s="1277"/>
      <c r="N343" s="1277"/>
      <c r="O343" s="1277"/>
      <c r="P343" s="1277"/>
      <c r="Q343" s="1277"/>
      <c r="R343" s="1277"/>
      <c r="S343" s="1277"/>
    </row>
    <row r="344" spans="1:19">
      <c r="A344" s="1267"/>
      <c r="B344" s="1268"/>
      <c r="C344" s="1269"/>
      <c r="D344" s="1295"/>
      <c r="G344" s="1277"/>
      <c r="H344" s="1277"/>
      <c r="I344" s="1277"/>
      <c r="J344" s="1277"/>
      <c r="K344" s="1277"/>
      <c r="L344" s="1277"/>
      <c r="M344" s="1277"/>
      <c r="N344" s="1277"/>
      <c r="O344" s="1277"/>
      <c r="P344" s="1277"/>
      <c r="Q344" s="1277"/>
      <c r="R344" s="1277"/>
      <c r="S344" s="1277"/>
    </row>
    <row r="345" spans="1:19">
      <c r="A345" s="1267"/>
      <c r="B345" s="1268"/>
      <c r="C345" s="1269"/>
      <c r="D345" s="1295"/>
      <c r="G345" s="1277"/>
      <c r="H345" s="1277"/>
      <c r="I345" s="1277"/>
      <c r="J345" s="1277"/>
      <c r="K345" s="1277"/>
      <c r="L345" s="1277"/>
      <c r="M345" s="1277"/>
      <c r="N345" s="1277"/>
      <c r="O345" s="1277"/>
      <c r="P345" s="1277"/>
      <c r="Q345" s="1277"/>
      <c r="R345" s="1277"/>
      <c r="S345" s="1277"/>
    </row>
    <row r="346" spans="1:19">
      <c r="A346" s="1267"/>
      <c r="B346" s="1268"/>
      <c r="C346" s="1269"/>
      <c r="D346" s="1295"/>
      <c r="G346" s="1277"/>
      <c r="H346" s="1277"/>
      <c r="I346" s="1277"/>
      <c r="J346" s="1277"/>
      <c r="K346" s="1277"/>
      <c r="L346" s="1277"/>
      <c r="M346" s="1277"/>
      <c r="N346" s="1277"/>
      <c r="O346" s="1277"/>
      <c r="P346" s="1277"/>
      <c r="Q346" s="1277"/>
      <c r="R346" s="1277"/>
      <c r="S346" s="1277"/>
    </row>
    <row r="347" spans="1:19">
      <c r="A347" s="1267"/>
      <c r="B347" s="1268"/>
      <c r="C347" s="1269"/>
      <c r="D347" s="1295"/>
      <c r="G347" s="1277"/>
      <c r="H347" s="1277"/>
      <c r="I347" s="1277"/>
      <c r="J347" s="1277"/>
      <c r="K347" s="1277"/>
      <c r="L347" s="1277"/>
      <c r="M347" s="1277"/>
      <c r="N347" s="1277"/>
      <c r="O347" s="1277"/>
      <c r="P347" s="1277"/>
      <c r="Q347" s="1277"/>
      <c r="R347" s="1277"/>
      <c r="S347" s="1277"/>
    </row>
    <row r="348" spans="1:19">
      <c r="A348" s="1267"/>
      <c r="B348" s="1268"/>
      <c r="C348" s="1269"/>
      <c r="D348" s="1295"/>
      <c r="G348" s="1277"/>
      <c r="H348" s="1277"/>
      <c r="I348" s="1277"/>
      <c r="J348" s="1277"/>
      <c r="K348" s="1277"/>
      <c r="L348" s="1277"/>
      <c r="M348" s="1277"/>
      <c r="N348" s="1277"/>
      <c r="O348" s="1277"/>
      <c r="P348" s="1277"/>
      <c r="Q348" s="1277"/>
      <c r="R348" s="1277"/>
      <c r="S348" s="1277"/>
    </row>
    <row r="349" spans="1:19">
      <c r="A349" s="1267"/>
      <c r="B349" s="1268"/>
      <c r="C349" s="1269"/>
      <c r="D349" s="1295"/>
      <c r="G349" s="1277"/>
      <c r="H349" s="1277"/>
      <c r="I349" s="1277"/>
      <c r="J349" s="1277"/>
      <c r="K349" s="1277"/>
      <c r="L349" s="1277"/>
      <c r="M349" s="1277"/>
      <c r="N349" s="1277"/>
      <c r="O349" s="1277"/>
      <c r="P349" s="1277"/>
      <c r="Q349" s="1277"/>
      <c r="R349" s="1277"/>
      <c r="S349" s="1277"/>
    </row>
    <row r="350" spans="1:19" ht="13.8" thickBot="1">
      <c r="A350" s="1377"/>
      <c r="B350" s="1378"/>
      <c r="C350" s="1379"/>
      <c r="D350" s="1380"/>
      <c r="E350" s="1381"/>
      <c r="F350" s="1382"/>
      <c r="G350" s="1277"/>
      <c r="H350" s="1277"/>
      <c r="I350" s="1277"/>
      <c r="J350" s="1277"/>
      <c r="K350" s="1277"/>
      <c r="L350" s="1277"/>
      <c r="M350" s="1277"/>
      <c r="N350" s="1277"/>
      <c r="O350" s="1277"/>
      <c r="P350" s="1277"/>
      <c r="Q350" s="1277"/>
      <c r="R350" s="1277"/>
      <c r="S350" s="1277"/>
    </row>
    <row r="351" spans="1:19" ht="13.8" thickTop="1">
      <c r="A351" s="1270"/>
      <c r="B351" s="1270"/>
      <c r="C351" s="1384"/>
      <c r="D351" s="1273"/>
      <c r="E351" s="1277"/>
      <c r="F351" s="1277"/>
      <c r="G351" s="1277"/>
      <c r="H351" s="1277"/>
      <c r="I351" s="1277"/>
      <c r="J351" s="1277"/>
      <c r="K351" s="1277"/>
      <c r="L351" s="1277"/>
      <c r="M351" s="1277"/>
      <c r="N351" s="1277"/>
      <c r="O351" s="1277"/>
      <c r="P351" s="1277"/>
      <c r="Q351" s="1277"/>
      <c r="R351" s="1277"/>
      <c r="S351" s="1277"/>
    </row>
    <row r="352" spans="1:19">
      <c r="A352" s="1270"/>
      <c r="B352" s="1270"/>
      <c r="C352" s="1269"/>
      <c r="D352" s="1295"/>
      <c r="E352" s="1277"/>
      <c r="F352" s="1277"/>
      <c r="G352" s="1277"/>
      <c r="H352" s="1277"/>
      <c r="I352" s="1277"/>
      <c r="J352" s="1277"/>
      <c r="K352" s="1277"/>
      <c r="L352" s="1277"/>
      <c r="M352" s="1277"/>
      <c r="N352" s="1277"/>
      <c r="O352" s="1277"/>
      <c r="P352" s="1277"/>
      <c r="Q352" s="1277"/>
      <c r="R352" s="1277"/>
      <c r="S352" s="1277"/>
    </row>
    <row r="353" spans="1:19">
      <c r="A353" s="1269"/>
      <c r="B353" s="1372"/>
      <c r="C353" s="1269"/>
      <c r="D353" s="1295"/>
      <c r="E353" s="1277"/>
      <c r="F353" s="1277"/>
      <c r="G353" s="1277"/>
      <c r="H353" s="1277"/>
      <c r="I353" s="1277"/>
      <c r="J353" s="1277"/>
      <c r="K353" s="1277"/>
      <c r="L353" s="1277"/>
      <c r="M353" s="1277"/>
      <c r="N353" s="1277"/>
      <c r="O353" s="1277"/>
      <c r="P353" s="1277"/>
      <c r="Q353" s="1277"/>
      <c r="R353" s="1277"/>
      <c r="S353" s="1277"/>
    </row>
    <row r="354" spans="1:19">
      <c r="A354" s="1269"/>
      <c r="B354" s="1392"/>
      <c r="C354" s="1269"/>
      <c r="D354" s="1295"/>
      <c r="E354" s="1277"/>
      <c r="F354" s="1277"/>
      <c r="G354" s="1277"/>
      <c r="H354" s="1277"/>
      <c r="I354" s="1277"/>
      <c r="J354" s="1277"/>
      <c r="K354" s="1277"/>
      <c r="L354" s="1277"/>
      <c r="M354" s="1277"/>
      <c r="N354" s="1277"/>
      <c r="O354" s="1277"/>
      <c r="P354" s="1277"/>
      <c r="Q354" s="1277"/>
      <c r="R354" s="1277"/>
      <c r="S354" s="1277"/>
    </row>
    <row r="355" spans="1:19">
      <c r="A355" s="1269"/>
      <c r="B355" s="1392"/>
      <c r="C355" s="1269"/>
      <c r="D355" s="1295"/>
      <c r="E355" s="1277"/>
      <c r="F355" s="1277"/>
      <c r="G355" s="1277"/>
      <c r="H355" s="1277"/>
      <c r="I355" s="1277"/>
      <c r="J355" s="1277"/>
      <c r="K355" s="1277"/>
      <c r="L355" s="1277"/>
      <c r="M355" s="1277"/>
      <c r="N355" s="1277"/>
      <c r="O355" s="1277"/>
      <c r="P355" s="1277"/>
      <c r="Q355" s="1277"/>
      <c r="R355" s="1277"/>
      <c r="S355" s="1277"/>
    </row>
    <row r="356" spans="1:19">
      <c r="A356" s="1402"/>
      <c r="B356" s="1395"/>
      <c r="C356" s="1402"/>
      <c r="D356" s="1405"/>
      <c r="E356" s="1277"/>
      <c r="F356" s="1277"/>
      <c r="G356" s="1277"/>
      <c r="H356" s="1277"/>
      <c r="I356" s="1277"/>
      <c r="J356" s="1277"/>
      <c r="K356" s="1277"/>
      <c r="L356" s="1277"/>
      <c r="M356" s="1277"/>
      <c r="N356" s="1277"/>
      <c r="O356" s="1277"/>
      <c r="P356" s="1277"/>
      <c r="Q356" s="1277"/>
      <c r="R356" s="1277"/>
      <c r="S356" s="1277"/>
    </row>
    <row r="357" spans="1:19">
      <c r="A357" s="1270"/>
      <c r="B357" s="1395"/>
      <c r="C357" s="1402"/>
      <c r="D357" s="1405"/>
      <c r="E357" s="1277"/>
      <c r="F357" s="1277"/>
      <c r="G357" s="1277"/>
      <c r="H357" s="1277"/>
      <c r="I357" s="1277"/>
      <c r="J357" s="1277"/>
      <c r="K357" s="1277"/>
      <c r="L357" s="1277"/>
      <c r="M357" s="1277"/>
      <c r="N357" s="1277"/>
      <c r="O357" s="1277"/>
      <c r="P357" s="1277"/>
      <c r="Q357" s="1277"/>
      <c r="R357" s="1277"/>
      <c r="S357" s="1277"/>
    </row>
    <row r="358" spans="1:19">
      <c r="A358" s="1402"/>
      <c r="B358" s="1395"/>
      <c r="C358" s="1402"/>
      <c r="D358" s="1405"/>
      <c r="E358" s="1277"/>
      <c r="F358" s="1277"/>
      <c r="G358" s="1277"/>
      <c r="H358" s="1277"/>
      <c r="I358" s="1277"/>
      <c r="J358" s="1277"/>
      <c r="K358" s="1277"/>
      <c r="L358" s="1277"/>
      <c r="M358" s="1277"/>
      <c r="N358" s="1277"/>
      <c r="O358" s="1277"/>
      <c r="P358" s="1277"/>
      <c r="Q358" s="1277"/>
      <c r="R358" s="1277"/>
      <c r="S358" s="1277"/>
    </row>
    <row r="359" spans="1:19">
      <c r="A359" s="1269"/>
      <c r="B359" s="1372"/>
      <c r="C359" s="1269"/>
      <c r="D359" s="1295"/>
      <c r="E359" s="1277"/>
      <c r="F359" s="1277"/>
      <c r="G359" s="1277"/>
      <c r="H359" s="1277"/>
      <c r="I359" s="1277"/>
      <c r="J359" s="1277"/>
      <c r="K359" s="1277"/>
      <c r="L359" s="1277"/>
      <c r="M359" s="1277"/>
      <c r="N359" s="1277"/>
      <c r="O359" s="1277"/>
      <c r="P359" s="1277"/>
      <c r="Q359" s="1277"/>
      <c r="R359" s="1277"/>
      <c r="S359" s="1277"/>
    </row>
    <row r="360" spans="1:19">
      <c r="A360" s="1402"/>
      <c r="B360" s="1395"/>
      <c r="C360" s="1402"/>
      <c r="D360" s="1405"/>
      <c r="E360" s="1277"/>
      <c r="F360" s="1277"/>
      <c r="G360" s="1277"/>
      <c r="H360" s="1277"/>
      <c r="I360" s="1277"/>
      <c r="J360" s="1277"/>
      <c r="K360" s="1277"/>
      <c r="L360" s="1277"/>
      <c r="M360" s="1277"/>
      <c r="N360" s="1277"/>
      <c r="O360" s="1277"/>
      <c r="P360" s="1277"/>
      <c r="Q360" s="1277"/>
      <c r="R360" s="1277"/>
      <c r="S360" s="1277"/>
    </row>
    <row r="361" spans="1:19">
      <c r="A361" s="1402"/>
      <c r="B361" s="1406"/>
      <c r="C361" s="1402"/>
      <c r="D361" s="1405"/>
      <c r="E361" s="1277"/>
      <c r="F361" s="1277"/>
      <c r="G361" s="1277"/>
      <c r="H361" s="1277"/>
      <c r="I361" s="1277"/>
      <c r="J361" s="1277"/>
      <c r="K361" s="1277"/>
      <c r="L361" s="1277"/>
      <c r="M361" s="1277"/>
      <c r="N361" s="1277"/>
      <c r="O361" s="1277"/>
      <c r="P361" s="1277"/>
      <c r="Q361" s="1277"/>
      <c r="R361" s="1277"/>
      <c r="S361" s="1277"/>
    </row>
    <row r="362" spans="1:19">
      <c r="A362" s="1402"/>
      <c r="B362" s="2493"/>
      <c r="C362" s="2493"/>
      <c r="D362" s="2493"/>
      <c r="E362" s="1277"/>
      <c r="F362" s="1277"/>
      <c r="G362" s="1277"/>
      <c r="H362" s="1277"/>
      <c r="I362" s="1277"/>
      <c r="J362" s="1277"/>
      <c r="K362" s="1277"/>
      <c r="L362" s="1277"/>
      <c r="M362" s="1277"/>
      <c r="N362" s="1277"/>
      <c r="O362" s="1277"/>
      <c r="P362" s="1277"/>
      <c r="Q362" s="1277"/>
      <c r="R362" s="1277"/>
      <c r="S362" s="1277"/>
    </row>
    <row r="363" spans="1:19">
      <c r="A363" s="1402"/>
      <c r="B363" s="1407"/>
      <c r="C363" s="1408"/>
      <c r="D363" s="1409"/>
      <c r="E363" s="1277"/>
      <c r="F363" s="1277"/>
      <c r="G363" s="1277"/>
      <c r="H363" s="1277"/>
      <c r="I363" s="1277"/>
      <c r="J363" s="1277"/>
      <c r="K363" s="1277"/>
      <c r="L363" s="1277"/>
      <c r="M363" s="1277"/>
      <c r="N363" s="1277"/>
      <c r="O363" s="1277"/>
      <c r="P363" s="1277"/>
      <c r="Q363" s="1277"/>
      <c r="R363" s="1277"/>
      <c r="S363" s="1277"/>
    </row>
    <row r="364" spans="1:19">
      <c r="A364" s="1402"/>
      <c r="B364" s="1395"/>
      <c r="C364" s="1402"/>
      <c r="D364" s="1405"/>
      <c r="E364" s="1277"/>
      <c r="F364" s="1277"/>
      <c r="G364" s="1277"/>
      <c r="H364" s="1277"/>
      <c r="I364" s="1277"/>
      <c r="J364" s="1277"/>
      <c r="K364" s="1277"/>
      <c r="L364" s="1277"/>
      <c r="M364" s="1277"/>
      <c r="N364" s="1277"/>
      <c r="O364" s="1277"/>
      <c r="P364" s="1277"/>
      <c r="Q364" s="1277"/>
      <c r="R364" s="1277"/>
      <c r="S364" s="1277"/>
    </row>
    <row r="372" spans="1:19" ht="28.5" customHeight="1">
      <c r="A372" s="1277"/>
      <c r="B372" s="1277"/>
      <c r="C372" s="1277"/>
      <c r="D372" s="1321"/>
      <c r="E372" s="1277"/>
      <c r="F372" s="1277"/>
      <c r="G372" s="1277"/>
      <c r="H372" s="1277"/>
      <c r="I372" s="1277"/>
      <c r="J372" s="1277"/>
      <c r="K372" s="1277"/>
      <c r="L372" s="1277"/>
      <c r="M372" s="1277"/>
      <c r="N372" s="1277"/>
      <c r="O372" s="1277"/>
      <c r="P372" s="1277"/>
      <c r="Q372" s="1277"/>
      <c r="R372" s="1277"/>
      <c r="S372" s="1277"/>
    </row>
  </sheetData>
  <sheetProtection password="D860" sheet="1" objects="1" scenarios="1"/>
  <mergeCells count="5">
    <mergeCell ref="B362:D362"/>
    <mergeCell ref="A199:D199"/>
    <mergeCell ref="A228:D228"/>
    <mergeCell ref="A301:D301"/>
    <mergeCell ref="A4:D4"/>
  </mergeCells>
  <pageMargins left="0.74803149606299213" right="0.74803149606299213" top="0.98425196850393704" bottom="0.98425196850393704" header="0.51181102362204722" footer="0.51181102362204722"/>
  <pageSetup paperSize="9" orientation="portrait" r:id="rId1"/>
  <headerFooter alignWithMargins="0">
    <oddHeader>&amp;CVODOVOD, KANALIZACIJA</oddHeader>
    <oddFooter>&amp;C&amp;P/&amp;N&amp;RPZI</oddFooter>
  </headerFooter>
  <rowBreaks count="3" manualBreakCount="3">
    <brk id="23" max="5" man="1"/>
    <brk id="41" max="5" man="1"/>
    <brk id="73" max="5"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5" tint="0.59999389629810485"/>
  </sheetPr>
  <dimension ref="A1:M55"/>
  <sheetViews>
    <sheetView showZeros="0" view="pageBreakPreview" zoomScaleNormal="50" zoomScaleSheetLayoutView="100" workbookViewId="0">
      <selection activeCell="S31" sqref="S31"/>
    </sheetView>
  </sheetViews>
  <sheetFormatPr defaultColWidth="7.69921875" defaultRowHeight="13.2"/>
  <cols>
    <col min="1" max="1" width="6.09765625" style="1466" customWidth="1"/>
    <col min="2" max="2" width="36" style="1467" customWidth="1"/>
    <col min="3" max="3" width="4" style="1277" customWidth="1"/>
    <col min="4" max="4" width="5.3984375" style="1468" bestFit="1" customWidth="1"/>
    <col min="5" max="5" width="9.5" style="1314" bestFit="1" customWidth="1"/>
    <col min="6" max="6" width="9.5" style="1469" bestFit="1" customWidth="1"/>
    <col min="7" max="7" width="2.19921875" style="1274" customWidth="1"/>
    <col min="8" max="9" width="2.19921875" style="1275" customWidth="1"/>
    <col min="10" max="16384" width="7.69921875" style="1277"/>
  </cols>
  <sheetData>
    <row r="1" spans="1:9" s="1256" customFormat="1" ht="24" customHeight="1">
      <c r="A1" s="1425" t="s">
        <v>1769</v>
      </c>
      <c r="B1" s="1426" t="s">
        <v>1768</v>
      </c>
      <c r="C1" s="1427" t="s">
        <v>41</v>
      </c>
      <c r="D1" s="1428" t="s">
        <v>42</v>
      </c>
      <c r="E1" s="1249" t="s">
        <v>1767</v>
      </c>
      <c r="F1" s="1249" t="s">
        <v>1767</v>
      </c>
      <c r="G1" s="1251"/>
      <c r="H1" s="1252"/>
      <c r="I1" s="1252"/>
    </row>
    <row r="2" spans="1:9" s="1266" customFormat="1" ht="13.5" customHeight="1">
      <c r="A2" s="1263"/>
      <c r="B2" s="1429"/>
      <c r="C2" s="1430"/>
      <c r="D2" s="1431"/>
      <c r="E2" s="1314"/>
      <c r="F2" s="1314"/>
      <c r="G2" s="1251"/>
      <c r="H2" s="1262"/>
      <c r="I2" s="1262"/>
    </row>
    <row r="3" spans="1:9">
      <c r="A3" s="1432"/>
      <c r="B3" s="1433"/>
      <c r="C3" s="1434"/>
      <c r="D3" s="1435"/>
      <c r="F3" s="1314"/>
    </row>
    <row r="4" spans="1:9" ht="15.6">
      <c r="A4" s="2496" t="s">
        <v>1795</v>
      </c>
      <c r="B4" s="2496"/>
      <c r="C4" s="2496"/>
      <c r="D4" s="2496"/>
      <c r="F4" s="1314"/>
    </row>
    <row r="5" spans="1:9">
      <c r="A5" s="1436"/>
      <c r="B5" s="1436"/>
      <c r="C5" s="1436"/>
      <c r="D5" s="1436"/>
      <c r="F5" s="1314"/>
    </row>
    <row r="6" spans="1:9" ht="39.6">
      <c r="A6" s="1437"/>
      <c r="B6" s="1272" t="s">
        <v>1747</v>
      </c>
      <c r="C6" s="1436"/>
      <c r="D6" s="1436"/>
      <c r="F6" s="1314"/>
    </row>
    <row r="7" spans="1:9">
      <c r="A7" s="1438"/>
      <c r="B7" s="1439"/>
      <c r="C7" s="1439"/>
      <c r="D7" s="1436"/>
      <c r="F7" s="1314"/>
    </row>
    <row r="8" spans="1:9" ht="79.2">
      <c r="A8" s="1305">
        <f>COUNT($A$3:A7)+1</f>
        <v>1</v>
      </c>
      <c r="B8" s="1311" t="s">
        <v>1794</v>
      </c>
      <c r="C8" s="1312"/>
      <c r="D8" s="1313"/>
      <c r="F8" s="1314">
        <f>D8*E8</f>
        <v>0</v>
      </c>
    </row>
    <row r="9" spans="1:9">
      <c r="A9" s="1310"/>
      <c r="B9" s="1311" t="s">
        <v>1793</v>
      </c>
      <c r="C9" s="1440" t="s">
        <v>1770</v>
      </c>
      <c r="D9" s="1313">
        <v>148</v>
      </c>
      <c r="E9" s="1418"/>
      <c r="F9" s="1314">
        <f>D9*E9</f>
        <v>0</v>
      </c>
    </row>
    <row r="10" spans="1:9">
      <c r="A10" s="1310"/>
      <c r="B10" s="1311" t="s">
        <v>1792</v>
      </c>
      <c r="C10" s="1440" t="s">
        <v>1770</v>
      </c>
      <c r="D10" s="1313">
        <v>122</v>
      </c>
      <c r="E10" s="1418"/>
      <c r="F10" s="1314">
        <f>D10*E10</f>
        <v>0</v>
      </c>
    </row>
    <row r="11" spans="1:9">
      <c r="A11" s="1441"/>
      <c r="B11" s="1311" t="s">
        <v>1789</v>
      </c>
      <c r="C11" s="1440" t="s">
        <v>1770</v>
      </c>
      <c r="D11" s="1313">
        <v>89</v>
      </c>
      <c r="E11" s="1470"/>
      <c r="F11" s="1314">
        <f>D11*E11</f>
        <v>0</v>
      </c>
    </row>
    <row r="12" spans="1:9">
      <c r="A12" s="1441"/>
      <c r="B12" s="1311" t="s">
        <v>1791</v>
      </c>
      <c r="C12" s="1440" t="s">
        <v>1770</v>
      </c>
      <c r="D12" s="1313">
        <v>17</v>
      </c>
      <c r="E12" s="1470"/>
      <c r="F12" s="1314">
        <f>D12*E12</f>
        <v>0</v>
      </c>
    </row>
    <row r="13" spans="1:9">
      <c r="A13" s="1441"/>
      <c r="B13" s="1311"/>
      <c r="C13" s="1274"/>
      <c r="D13" s="1313"/>
      <c r="E13" s="1418"/>
      <c r="F13" s="1314"/>
    </row>
    <row r="14" spans="1:9" ht="26.4">
      <c r="A14" s="1342">
        <f>COUNT($A$1:A13)+1</f>
        <v>2</v>
      </c>
      <c r="B14" s="1311" t="s">
        <v>1790</v>
      </c>
      <c r="C14" s="1274"/>
      <c r="D14" s="1313"/>
      <c r="E14" s="1418"/>
      <c r="F14" s="1314">
        <f>D14*E14</f>
        <v>0</v>
      </c>
    </row>
    <row r="15" spans="1:9">
      <c r="A15" s="1441"/>
      <c r="B15" s="1311" t="s">
        <v>1789</v>
      </c>
      <c r="C15" s="1274" t="s">
        <v>10</v>
      </c>
      <c r="D15" s="1313">
        <v>2</v>
      </c>
      <c r="E15" s="1418"/>
      <c r="F15" s="1314">
        <f>D15*E15</f>
        <v>0</v>
      </c>
    </row>
    <row r="16" spans="1:9">
      <c r="A16" s="1441"/>
      <c r="B16" s="1311"/>
      <c r="C16" s="1274"/>
      <c r="D16" s="1313"/>
      <c r="E16" s="1418"/>
      <c r="F16" s="1314"/>
    </row>
    <row r="17" spans="1:13">
      <c r="A17" s="1342">
        <f>COUNT($A$1:A16)+1</f>
        <v>3</v>
      </c>
      <c r="B17" s="1442" t="s">
        <v>1788</v>
      </c>
      <c r="D17" s="1443"/>
      <c r="E17" s="1471"/>
      <c r="F17" s="1444"/>
      <c r="G17" s="1277"/>
      <c r="H17" s="1445"/>
      <c r="I17" s="1446"/>
      <c r="J17" s="1445"/>
      <c r="K17" s="1447"/>
      <c r="L17" s="1445"/>
      <c r="M17" s="1445"/>
    </row>
    <row r="18" spans="1:13" ht="26.4">
      <c r="A18" s="1448"/>
      <c r="B18" s="1442" t="s">
        <v>1787</v>
      </c>
      <c r="C18" s="1443"/>
      <c r="D18" s="1443"/>
      <c r="E18" s="1471"/>
      <c r="F18" s="1444"/>
      <c r="G18" s="1277"/>
      <c r="H18" s="1445"/>
      <c r="I18" s="1446"/>
      <c r="J18" s="1445"/>
      <c r="K18" s="1447"/>
      <c r="L18" s="1445"/>
      <c r="M18" s="1445"/>
    </row>
    <row r="19" spans="1:13">
      <c r="A19" s="1448"/>
      <c r="B19" s="1442" t="s">
        <v>1786</v>
      </c>
      <c r="C19" s="1443" t="s">
        <v>10</v>
      </c>
      <c r="D19" s="1443">
        <v>18</v>
      </c>
      <c r="E19" s="1471"/>
      <c r="F19" s="1449">
        <f>D19*E19</f>
        <v>0</v>
      </c>
      <c r="G19" s="1277"/>
      <c r="H19" s="1445"/>
      <c r="I19" s="1446"/>
      <c r="J19" s="1445"/>
      <c r="K19" s="1447"/>
      <c r="L19" s="1445"/>
      <c r="M19" s="1445"/>
    </row>
    <row r="20" spans="1:13">
      <c r="A20" s="1448"/>
      <c r="B20" s="1442" t="s">
        <v>1785</v>
      </c>
      <c r="C20" s="1443" t="s">
        <v>10</v>
      </c>
      <c r="D20" s="1443">
        <v>6</v>
      </c>
      <c r="E20" s="1471"/>
      <c r="F20" s="1449">
        <f>D20*E20</f>
        <v>0</v>
      </c>
      <c r="G20" s="1277"/>
      <c r="H20" s="1261"/>
      <c r="I20" s="1368"/>
      <c r="J20" s="1445"/>
      <c r="K20" s="1447"/>
      <c r="L20" s="1445"/>
      <c r="M20" s="1445"/>
    </row>
    <row r="21" spans="1:13">
      <c r="A21" s="1448"/>
      <c r="B21" s="1442" t="s">
        <v>1784</v>
      </c>
      <c r="C21" s="1443" t="s">
        <v>10</v>
      </c>
      <c r="D21" s="1443">
        <v>1</v>
      </c>
      <c r="E21" s="1471"/>
      <c r="F21" s="1449">
        <f>D21*E21</f>
        <v>0</v>
      </c>
      <c r="G21" s="1277"/>
      <c r="H21" s="1261"/>
      <c r="I21" s="1368"/>
      <c r="J21" s="1445"/>
      <c r="K21" s="1447"/>
      <c r="L21" s="1445"/>
      <c r="M21" s="1445"/>
    </row>
    <row r="22" spans="1:13">
      <c r="A22" s="1310"/>
      <c r="B22" s="1450"/>
      <c r="C22" s="1440"/>
      <c r="D22" s="1313"/>
      <c r="E22" s="1418"/>
      <c r="F22" s="1314"/>
    </row>
    <row r="23" spans="1:13">
      <c r="A23" s="1305">
        <f>COUNT($A$3:A22)+1</f>
        <v>4</v>
      </c>
      <c r="B23" s="1451" t="s">
        <v>1783</v>
      </c>
      <c r="C23" s="1311"/>
      <c r="D23" s="1452"/>
      <c r="E23" s="1472"/>
      <c r="F23" s="1453"/>
    </row>
    <row r="24" spans="1:13" ht="52.8">
      <c r="A24" s="1279"/>
      <c r="B24" s="1451" t="s">
        <v>1782</v>
      </c>
      <c r="C24" s="1454"/>
      <c r="D24" s="1455"/>
      <c r="E24" s="1472"/>
      <c r="F24" s="1453"/>
    </row>
    <row r="25" spans="1:13" ht="13.5" customHeight="1">
      <c r="A25" s="1279"/>
      <c r="B25" s="1311"/>
      <c r="C25" s="1311" t="s">
        <v>378</v>
      </c>
      <c r="D25" s="1452">
        <v>21</v>
      </c>
      <c r="E25" s="1472"/>
      <c r="F25" s="1314">
        <f>D25*E25</f>
        <v>0</v>
      </c>
    </row>
    <row r="26" spans="1:13" ht="13.5" customHeight="1">
      <c r="A26" s="1279"/>
      <c r="B26" s="1311"/>
      <c r="C26" s="1311"/>
      <c r="D26" s="1452"/>
      <c r="E26" s="1472"/>
      <c r="F26" s="1314"/>
    </row>
    <row r="27" spans="1:13">
      <c r="A27" s="1334">
        <f>COUNT($A$3:A26)+1</f>
        <v>5</v>
      </c>
      <c r="B27" s="1451" t="s">
        <v>1781</v>
      </c>
      <c r="C27" s="1451"/>
      <c r="D27" s="1456"/>
      <c r="E27" s="1472"/>
      <c r="F27" s="1453"/>
    </row>
    <row r="28" spans="1:13" ht="171.6">
      <c r="A28" s="1457"/>
      <c r="B28" s="1451" t="s">
        <v>1780</v>
      </c>
      <c r="C28" s="1458"/>
      <c r="D28" s="1459"/>
      <c r="E28" s="1472"/>
      <c r="F28" s="1453"/>
    </row>
    <row r="29" spans="1:13" ht="13.5" customHeight="1">
      <c r="A29" s="1457" t="s">
        <v>1779</v>
      </c>
      <c r="B29" s="1451" t="s">
        <v>1778</v>
      </c>
      <c r="C29" s="1451" t="s">
        <v>378</v>
      </c>
      <c r="D29" s="1456">
        <v>41</v>
      </c>
      <c r="E29" s="1472"/>
      <c r="F29" s="1314">
        <f>D29*E29</f>
        <v>0</v>
      </c>
    </row>
    <row r="30" spans="1:13" ht="13.5" customHeight="1">
      <c r="A30" s="1457"/>
      <c r="B30" s="1451"/>
      <c r="C30" s="1451"/>
      <c r="D30" s="1456"/>
      <c r="E30" s="1472"/>
      <c r="F30" s="1314"/>
    </row>
    <row r="31" spans="1:13" ht="26.4">
      <c r="A31" s="1334">
        <f>COUNT($A$3:A30)+1</f>
        <v>6</v>
      </c>
      <c r="B31" s="1451" t="s">
        <v>1777</v>
      </c>
      <c r="C31" s="1451"/>
      <c r="D31" s="1456"/>
      <c r="E31" s="1472"/>
      <c r="F31" s="1314"/>
    </row>
    <row r="32" spans="1:13" ht="26.4">
      <c r="A32" s="1457"/>
      <c r="B32" s="1451" t="s">
        <v>1776</v>
      </c>
      <c r="C32" s="1458"/>
      <c r="D32" s="1459"/>
      <c r="E32" s="1472"/>
      <c r="F32" s="1314"/>
    </row>
    <row r="33" spans="1:9" ht="13.5" customHeight="1">
      <c r="A33" s="1457"/>
      <c r="B33" s="1451"/>
      <c r="C33" s="1451" t="s">
        <v>378</v>
      </c>
      <c r="D33" s="1456">
        <v>7</v>
      </c>
      <c r="E33" s="1472"/>
      <c r="F33" s="1314"/>
      <c r="I33" s="1277"/>
    </row>
    <row r="34" spans="1:9" ht="13.5" customHeight="1">
      <c r="A34" s="1457"/>
      <c r="B34" s="1451"/>
      <c r="C34" s="1451"/>
      <c r="D34" s="1456"/>
      <c r="E34" s="1472"/>
      <c r="F34" s="1314"/>
      <c r="I34" s="1277"/>
    </row>
    <row r="35" spans="1:9">
      <c r="A35" s="1305">
        <f>COUNT($A$3:A34)+1</f>
        <v>7</v>
      </c>
      <c r="B35" s="1311" t="s">
        <v>1775</v>
      </c>
      <c r="C35" s="1312"/>
      <c r="D35" s="1313"/>
      <c r="E35" s="1418"/>
      <c r="F35" s="1314">
        <f>D35*E35</f>
        <v>0</v>
      </c>
      <c r="I35" s="1277"/>
    </row>
    <row r="36" spans="1:9" ht="39.6">
      <c r="A36" s="1305"/>
      <c r="B36" s="1311" t="s">
        <v>1774</v>
      </c>
      <c r="C36" s="1312"/>
      <c r="D36" s="1313"/>
      <c r="E36" s="1418"/>
      <c r="F36" s="1314"/>
      <c r="I36" s="1277"/>
    </row>
    <row r="37" spans="1:9">
      <c r="A37" s="1310"/>
      <c r="B37" s="1311" t="s">
        <v>1773</v>
      </c>
      <c r="C37" s="1440" t="s">
        <v>1770</v>
      </c>
      <c r="D37" s="1313">
        <v>1</v>
      </c>
      <c r="E37" s="1418"/>
      <c r="F37" s="1314">
        <f>D37*E37</f>
        <v>0</v>
      </c>
      <c r="I37" s="1277"/>
    </row>
    <row r="38" spans="1:9">
      <c r="A38" s="1310"/>
      <c r="B38" s="1311" t="s">
        <v>1772</v>
      </c>
      <c r="C38" s="1440" t="s">
        <v>1770</v>
      </c>
      <c r="D38" s="1313">
        <v>11</v>
      </c>
      <c r="E38" s="1418"/>
      <c r="F38" s="1314">
        <f>D38*E38</f>
        <v>0</v>
      </c>
      <c r="I38" s="1277"/>
    </row>
    <row r="39" spans="1:9">
      <c r="A39" s="1310"/>
      <c r="B39" s="1311" t="s">
        <v>1771</v>
      </c>
      <c r="C39" s="1440" t="s">
        <v>1770</v>
      </c>
      <c r="D39" s="1313">
        <v>1</v>
      </c>
      <c r="E39" s="1418"/>
      <c r="F39" s="1314">
        <f>D39*E39</f>
        <v>0</v>
      </c>
      <c r="I39" s="1277"/>
    </row>
    <row r="40" spans="1:9">
      <c r="A40" s="1310"/>
      <c r="B40" s="1460"/>
      <c r="C40" s="1440"/>
      <c r="D40" s="1313"/>
      <c r="E40" s="1418"/>
      <c r="F40" s="1314"/>
      <c r="I40" s="1277"/>
    </row>
    <row r="41" spans="1:9" ht="39.6">
      <c r="A41" s="1334">
        <f>COUNT($A$3:A38)+1</f>
        <v>8</v>
      </c>
      <c r="B41" s="1350" t="s">
        <v>1652</v>
      </c>
      <c r="C41" s="1354" t="s">
        <v>219</v>
      </c>
      <c r="D41" s="574">
        <v>1</v>
      </c>
      <c r="E41" s="1418"/>
      <c r="F41" s="1314">
        <f>D41*E41</f>
        <v>0</v>
      </c>
      <c r="G41" s="1461"/>
      <c r="H41" s="1462"/>
      <c r="I41" s="1277"/>
    </row>
    <row r="42" spans="1:9">
      <c r="A42" s="1338"/>
      <c r="B42" s="1351"/>
      <c r="C42" s="1354"/>
      <c r="D42" s="574"/>
      <c r="E42" s="1292">
        <v>0</v>
      </c>
      <c r="F42" s="1292"/>
      <c r="G42" s="1461"/>
      <c r="H42" s="1462"/>
      <c r="I42" s="1277"/>
    </row>
    <row r="43" spans="1:9">
      <c r="A43" s="1361"/>
      <c r="B43" s="1351"/>
      <c r="C43" s="1338"/>
      <c r="D43" s="1339"/>
      <c r="E43" s="1292"/>
      <c r="F43" s="1292"/>
      <c r="G43" s="1461"/>
      <c r="H43" s="1462"/>
      <c r="I43" s="1277"/>
    </row>
    <row r="44" spans="1:9" ht="13.8" thickBot="1">
      <c r="A44" s="1362"/>
      <c r="B44" s="1363" t="s">
        <v>243</v>
      </c>
      <c r="C44" s="1362"/>
      <c r="D44" s="1364"/>
      <c r="E44" s="1365"/>
      <c r="F44" s="1365">
        <f>SUM(F6:F43)</f>
        <v>0</v>
      </c>
      <c r="G44" s="1461"/>
      <c r="H44" s="1462"/>
      <c r="I44" s="1277"/>
    </row>
    <row r="54" spans="1:9">
      <c r="A54" s="1279"/>
      <c r="B54" s="1314"/>
      <c r="C54" s="1314"/>
      <c r="D54" s="1463"/>
      <c r="E54" s="1277"/>
      <c r="F54" s="1277"/>
      <c r="G54" s="1277"/>
      <c r="H54" s="1277"/>
      <c r="I54" s="1277"/>
    </row>
    <row r="55" spans="1:9">
      <c r="A55" s="1279"/>
      <c r="B55" s="1450"/>
      <c r="C55" s="1464"/>
      <c r="D55" s="1465"/>
      <c r="E55" s="1277"/>
      <c r="F55" s="1277"/>
      <c r="G55" s="1277"/>
      <c r="H55" s="1277"/>
      <c r="I55" s="1277"/>
    </row>
  </sheetData>
  <sheetProtection password="D860" sheet="1" objects="1" scenarios="1"/>
  <mergeCells count="1">
    <mergeCell ref="A4:D4"/>
  </mergeCells>
  <pageMargins left="0.74803149606299213" right="0.74803149606299213" top="0.98425196850393704" bottom="0.98425196850393704" header="0.51181102362204722" footer="0.51181102362204722"/>
  <pageSetup paperSize="9" orientation="portrait" verticalDpi="300" r:id="rId1"/>
  <headerFooter alignWithMargins="0">
    <oddHeader>&amp;CVODOVOD, KANALIZACIJA</oddHeader>
    <oddFooter>&amp;C&amp;P/&amp;N&amp;RPZI</oddFooter>
  </headerFooter>
  <rowBreaks count="1" manualBreakCount="1">
    <brk id="30" max="5"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5" tint="0.59999389629810485"/>
  </sheetPr>
  <dimension ref="A1:X110"/>
  <sheetViews>
    <sheetView showZeros="0" view="pageBreakPreview" zoomScaleNormal="50" zoomScaleSheetLayoutView="100" workbookViewId="0">
      <pane ySplit="2" topLeftCell="A87" activePane="bottomLeft" state="frozen"/>
      <selection activeCell="S31" sqref="S31"/>
      <selection pane="bottomLeft" activeCell="B74" sqref="B74"/>
    </sheetView>
  </sheetViews>
  <sheetFormatPr defaultColWidth="9" defaultRowHeight="13.2"/>
  <cols>
    <col min="1" max="1" width="5.59765625" style="1569" customWidth="1"/>
    <col min="2" max="2" width="37.19921875" style="1512" customWidth="1"/>
    <col min="3" max="3" width="4" style="1558" customWidth="1"/>
    <col min="4" max="4" width="7.09765625" style="1538" customWidth="1"/>
    <col min="5" max="5" width="9.5" style="1488" bestFit="1" customWidth="1"/>
    <col min="6" max="6" width="10.59765625" style="1570" bestFit="1" customWidth="1"/>
    <col min="7" max="7" width="10.09765625" style="1496" customWidth="1"/>
    <col min="8" max="8" width="11.09765625" style="1496" customWidth="1"/>
    <col min="9" max="9" width="8.69921875" style="1496" hidden="1" customWidth="1"/>
    <col min="10" max="11" width="2.19921875" style="1497" hidden="1" customWidth="1"/>
    <col min="12" max="12" width="9.09765625" style="1498" hidden="1" customWidth="1"/>
    <col min="13" max="13" width="7.69921875" style="1499" hidden="1" customWidth="1"/>
    <col min="14" max="14" width="9.59765625" style="1497" hidden="1" customWidth="1"/>
    <col min="15" max="15" width="9.09765625" style="1497" hidden="1" customWidth="1"/>
    <col min="16" max="16" width="9.19921875" style="1497" hidden="1" customWidth="1"/>
    <col min="17" max="17" width="7.59765625" style="1497" hidden="1" customWidth="1"/>
    <col min="18" max="18" width="9.09765625" style="1497" hidden="1" customWidth="1"/>
    <col min="19" max="19" width="8.69921875" style="1500" hidden="1" customWidth="1"/>
    <col min="20" max="20" width="11.09765625" style="1497" hidden="1" customWidth="1"/>
    <col min="21" max="25" width="0" style="1501" hidden="1" customWidth="1"/>
    <col min="26" max="16384" width="9" style="1501"/>
  </cols>
  <sheetData>
    <row r="1" spans="1:24" s="1483" customFormat="1" ht="24" customHeight="1">
      <c r="A1" s="1473" t="s">
        <v>1769</v>
      </c>
      <c r="B1" s="1474" t="s">
        <v>1768</v>
      </c>
      <c r="C1" s="1475" t="s">
        <v>41</v>
      </c>
      <c r="D1" s="1476" t="s">
        <v>42</v>
      </c>
      <c r="E1" s="1477" t="s">
        <v>1767</v>
      </c>
      <c r="F1" s="1477" t="s">
        <v>1766</v>
      </c>
      <c r="G1" s="1478"/>
      <c r="H1" s="1478"/>
      <c r="I1" s="1478"/>
      <c r="J1" s="1479"/>
      <c r="K1" s="1479"/>
      <c r="L1" s="609" t="s">
        <v>1765</v>
      </c>
      <c r="M1" s="603" t="s">
        <v>1764</v>
      </c>
      <c r="N1" s="608" t="s">
        <v>1763</v>
      </c>
      <c r="O1" s="607" t="s">
        <v>1751</v>
      </c>
      <c r="P1" s="607" t="s">
        <v>1762</v>
      </c>
      <c r="Q1" s="607" t="s">
        <v>1761</v>
      </c>
      <c r="R1" s="600" t="s">
        <v>1760</v>
      </c>
      <c r="S1" s="606" t="s">
        <v>1759</v>
      </c>
      <c r="T1" s="605" t="s">
        <v>1758</v>
      </c>
      <c r="U1" s="1480" t="s">
        <v>1757</v>
      </c>
      <c r="V1" s="1481" t="s">
        <v>1756</v>
      </c>
      <c r="W1" s="1481" t="s">
        <v>1755</v>
      </c>
      <c r="X1" s="1482" t="s">
        <v>1754</v>
      </c>
    </row>
    <row r="2" spans="1:24" s="1492" customFormat="1" ht="13.5" customHeight="1">
      <c r="A2" s="1484"/>
      <c r="B2" s="1485"/>
      <c r="C2" s="1486"/>
      <c r="D2" s="1487"/>
      <c r="E2" s="1488"/>
      <c r="F2" s="1488"/>
      <c r="G2" s="1478"/>
      <c r="H2" s="1478"/>
      <c r="I2" s="1478"/>
      <c r="J2" s="1489"/>
      <c r="K2" s="1489"/>
      <c r="L2" s="604" t="s">
        <v>1753</v>
      </c>
      <c r="M2" s="603" t="s">
        <v>1752</v>
      </c>
      <c r="N2" s="602" t="s">
        <v>1751</v>
      </c>
      <c r="O2" s="600" t="s">
        <v>243</v>
      </c>
      <c r="P2" s="601" t="s">
        <v>1750</v>
      </c>
      <c r="Q2" s="600" t="s">
        <v>243</v>
      </c>
      <c r="R2" s="1484" t="s">
        <v>1749</v>
      </c>
      <c r="S2" s="599" t="s">
        <v>4</v>
      </c>
      <c r="T2" s="598" t="s">
        <v>4</v>
      </c>
      <c r="U2" s="1490">
        <v>3500</v>
      </c>
      <c r="V2" s="1491">
        <v>1</v>
      </c>
      <c r="W2" s="1491">
        <v>1</v>
      </c>
      <c r="X2" s="1489">
        <v>232</v>
      </c>
    </row>
    <row r="3" spans="1:24">
      <c r="A3" s="1493"/>
      <c r="B3" s="1493"/>
      <c r="C3" s="1494"/>
      <c r="D3" s="1495"/>
      <c r="F3" s="1488"/>
    </row>
    <row r="4" spans="1:24" ht="15.6">
      <c r="A4" s="2496" t="s">
        <v>1860</v>
      </c>
      <c r="B4" s="2496"/>
      <c r="C4" s="2496"/>
      <c r="D4" s="2496"/>
      <c r="F4" s="1502"/>
    </row>
    <row r="5" spans="1:24">
      <c r="A5" s="1503"/>
      <c r="B5" s="1503"/>
      <c r="C5" s="1504"/>
      <c r="D5" s="1504"/>
      <c r="F5" s="1502"/>
    </row>
    <row r="6" spans="1:24" ht="39.6">
      <c r="A6" s="1503"/>
      <c r="B6" s="1272" t="s">
        <v>1747</v>
      </c>
      <c r="C6" s="1504"/>
      <c r="D6" s="1504"/>
      <c r="F6" s="1502"/>
    </row>
    <row r="7" spans="1:24">
      <c r="A7" s="1493"/>
      <c r="B7" s="1493"/>
      <c r="C7" s="1505"/>
      <c r="D7" s="1506"/>
      <c r="F7" s="1502"/>
    </row>
    <row r="8" spans="1:24" ht="39.6">
      <c r="A8" s="1507">
        <f>COUNT($A$3:A7)+1</f>
        <v>1</v>
      </c>
      <c r="B8" s="1508" t="s">
        <v>1859</v>
      </c>
      <c r="C8" s="1505"/>
      <c r="D8" s="1506"/>
      <c r="F8" s="596"/>
      <c r="H8" s="1509"/>
    </row>
    <row r="9" spans="1:24">
      <c r="A9" s="1296"/>
      <c r="B9" s="1510" t="s">
        <v>1668</v>
      </c>
      <c r="C9" s="1505" t="s">
        <v>10</v>
      </c>
      <c r="D9" s="1506">
        <v>18</v>
      </c>
      <c r="E9" s="1571"/>
      <c r="F9" s="596">
        <f t="shared" ref="F9:F14" si="0">E9*D9</f>
        <v>0</v>
      </c>
      <c r="G9" s="1509"/>
    </row>
    <row r="10" spans="1:24">
      <c r="A10" s="1296"/>
      <c r="B10" s="1510" t="s">
        <v>1858</v>
      </c>
      <c r="C10" s="1505" t="s">
        <v>10</v>
      </c>
      <c r="D10" s="1506">
        <v>18</v>
      </c>
      <c r="E10" s="1571"/>
      <c r="F10" s="596">
        <f t="shared" si="0"/>
        <v>0</v>
      </c>
      <c r="G10" s="1509"/>
    </row>
    <row r="11" spans="1:24">
      <c r="A11" s="1296"/>
      <c r="B11" s="1510" t="s">
        <v>1857</v>
      </c>
      <c r="C11" s="1505" t="s">
        <v>10</v>
      </c>
      <c r="D11" s="1506">
        <v>5</v>
      </c>
      <c r="E11" s="1571"/>
      <c r="F11" s="596">
        <f t="shared" si="0"/>
        <v>0</v>
      </c>
      <c r="G11" s="1509"/>
    </row>
    <row r="12" spans="1:24">
      <c r="A12" s="1511"/>
      <c r="B12" s="1510" t="s">
        <v>1818</v>
      </c>
      <c r="C12" s="1505" t="s">
        <v>10</v>
      </c>
      <c r="D12" s="1506">
        <v>4</v>
      </c>
      <c r="E12" s="1571"/>
      <c r="F12" s="596">
        <f t="shared" si="0"/>
        <v>0</v>
      </c>
    </row>
    <row r="13" spans="1:24">
      <c r="A13" s="1511"/>
      <c r="B13" s="1510" t="s">
        <v>1856</v>
      </c>
      <c r="C13" s="1505" t="s">
        <v>10</v>
      </c>
      <c r="D13" s="1506">
        <v>1</v>
      </c>
      <c r="E13" s="1571"/>
      <c r="F13" s="596">
        <f t="shared" si="0"/>
        <v>0</v>
      </c>
    </row>
    <row r="14" spans="1:24">
      <c r="A14" s="1511"/>
      <c r="B14" s="1510" t="s">
        <v>1817</v>
      </c>
      <c r="C14" s="1505" t="s">
        <v>10</v>
      </c>
      <c r="D14" s="1506">
        <v>2</v>
      </c>
      <c r="E14" s="1571"/>
      <c r="F14" s="596">
        <f t="shared" si="0"/>
        <v>0</v>
      </c>
    </row>
    <row r="15" spans="1:24">
      <c r="A15" s="1511"/>
      <c r="B15" s="1510"/>
      <c r="C15" s="1509"/>
      <c r="D15" s="1506"/>
      <c r="E15" s="1571"/>
      <c r="F15" s="596"/>
    </row>
    <row r="16" spans="1:24">
      <c r="A16" s="1507">
        <f>COUNT($A$3:A14)+1</f>
        <v>2</v>
      </c>
      <c r="B16" s="1512" t="s">
        <v>1855</v>
      </c>
      <c r="C16" s="1509"/>
      <c r="D16" s="1512"/>
      <c r="E16" s="1572"/>
      <c r="F16" s="596"/>
    </row>
    <row r="17" spans="1:20" ht="39.6">
      <c r="A17" s="1511"/>
      <c r="B17" s="1512" t="s">
        <v>1854</v>
      </c>
      <c r="C17" s="1509"/>
      <c r="D17" s="1512"/>
      <c r="E17" s="1572"/>
      <c r="F17" s="596"/>
    </row>
    <row r="18" spans="1:20">
      <c r="A18" s="1513"/>
      <c r="B18" s="1514" t="s">
        <v>1853</v>
      </c>
      <c r="C18" s="1505" t="s">
        <v>10</v>
      </c>
      <c r="D18" s="1515">
        <v>1</v>
      </c>
      <c r="E18" s="1573"/>
      <c r="F18" s="596">
        <f>E18*D18</f>
        <v>0</v>
      </c>
    </row>
    <row r="19" spans="1:20">
      <c r="A19" s="1513"/>
      <c r="B19" s="1514" t="s">
        <v>1852</v>
      </c>
      <c r="C19" s="1505" t="s">
        <v>10</v>
      </c>
      <c r="D19" s="1515">
        <v>1</v>
      </c>
      <c r="E19" s="1573"/>
      <c r="F19" s="596">
        <f>E19*D19</f>
        <v>0</v>
      </c>
    </row>
    <row r="20" spans="1:20">
      <c r="A20" s="1516"/>
      <c r="B20" s="1508"/>
      <c r="C20" s="1517"/>
      <c r="D20" s="1518"/>
      <c r="E20" s="1574"/>
      <c r="F20" s="596"/>
      <c r="G20" s="1509"/>
      <c r="I20" s="1497"/>
      <c r="L20" s="1500"/>
      <c r="M20" s="1497"/>
      <c r="R20" s="1500"/>
      <c r="S20" s="1497"/>
      <c r="T20" s="1501"/>
    </row>
    <row r="21" spans="1:20" ht="26.4">
      <c r="A21" s="1507">
        <f>COUNT($A$3:A18)+1</f>
        <v>3</v>
      </c>
      <c r="B21" s="1512" t="s">
        <v>1851</v>
      </c>
      <c r="C21" s="1512"/>
      <c r="D21" s="1512"/>
      <c r="E21" s="1572"/>
      <c r="F21" s="596"/>
      <c r="G21" s="1509"/>
    </row>
    <row r="22" spans="1:20" ht="66">
      <c r="A22" s="1513"/>
      <c r="B22" s="1512" t="s">
        <v>1850</v>
      </c>
      <c r="C22" s="1512"/>
      <c r="D22" s="1512"/>
      <c r="E22" s="1572"/>
      <c r="F22" s="596"/>
      <c r="G22" s="1509"/>
    </row>
    <row r="23" spans="1:20">
      <c r="A23" s="1513" t="s">
        <v>1681</v>
      </c>
      <c r="B23" s="1512" t="s">
        <v>1849</v>
      </c>
      <c r="C23" s="1512"/>
      <c r="D23" s="1512"/>
      <c r="E23" s="1572"/>
      <c r="F23" s="596"/>
      <c r="G23" s="1509"/>
    </row>
    <row r="24" spans="1:20">
      <c r="A24" s="1513"/>
      <c r="B24" s="1512" t="s">
        <v>1848</v>
      </c>
      <c r="C24" s="1512"/>
      <c r="D24" s="1512"/>
      <c r="E24" s="1572"/>
      <c r="F24" s="596"/>
      <c r="G24" s="1509"/>
    </row>
    <row r="25" spans="1:20">
      <c r="A25" s="1513"/>
      <c r="B25" s="1514" t="s">
        <v>1837</v>
      </c>
      <c r="C25" s="1519" t="s">
        <v>10</v>
      </c>
      <c r="D25" s="1515">
        <v>11</v>
      </c>
      <c r="E25" s="1573"/>
      <c r="F25" s="596">
        <f>E25*D25</f>
        <v>0</v>
      </c>
      <c r="G25" s="1509"/>
    </row>
    <row r="26" spans="1:20">
      <c r="A26" s="1513"/>
      <c r="B26" s="1514"/>
      <c r="C26" s="1519"/>
      <c r="D26" s="1515"/>
      <c r="E26" s="1573"/>
      <c r="F26" s="596"/>
      <c r="G26" s="1509"/>
    </row>
    <row r="27" spans="1:20">
      <c r="A27" s="1507">
        <f>COUNT($A$3:A24)+1</f>
        <v>4</v>
      </c>
      <c r="B27" s="1520" t="s">
        <v>1847</v>
      </c>
      <c r="C27" s="1519"/>
      <c r="D27" s="1515"/>
      <c r="E27" s="1573"/>
      <c r="F27" s="596"/>
      <c r="G27" s="1509"/>
    </row>
    <row r="28" spans="1:20" ht="171.6">
      <c r="A28" s="1513"/>
      <c r="B28" s="1521" t="s">
        <v>1846</v>
      </c>
      <c r="C28" s="1519"/>
      <c r="D28" s="1515"/>
      <c r="E28" s="1573"/>
      <c r="F28" s="596"/>
      <c r="G28" s="1509"/>
    </row>
    <row r="29" spans="1:20">
      <c r="A29" s="1513" t="s">
        <v>1681</v>
      </c>
      <c r="B29" s="1522" t="s">
        <v>1845</v>
      </c>
      <c r="C29" s="1519" t="s">
        <v>10</v>
      </c>
      <c r="D29" s="1515">
        <v>8</v>
      </c>
      <c r="E29" s="1573"/>
      <c r="F29" s="596">
        <f>E29*D29</f>
        <v>0</v>
      </c>
      <c r="G29" s="1509"/>
    </row>
    <row r="30" spans="1:20">
      <c r="A30" s="1513"/>
      <c r="B30" s="1514"/>
      <c r="C30" s="1519"/>
      <c r="D30" s="1515"/>
      <c r="E30" s="1573"/>
      <c r="F30" s="596"/>
      <c r="G30" s="1509"/>
    </row>
    <row r="31" spans="1:20">
      <c r="A31" s="1507">
        <f>COUNT($A$3:A30)+1</f>
        <v>5</v>
      </c>
      <c r="B31" s="1523" t="s">
        <v>1844</v>
      </c>
      <c r="C31" s="1325"/>
      <c r="D31" s="1325"/>
      <c r="E31" s="1575"/>
      <c r="F31" s="596"/>
      <c r="G31" s="1509"/>
    </row>
    <row r="32" spans="1:20" ht="52.8">
      <c r="A32" s="1513"/>
      <c r="B32" s="597" t="s">
        <v>1843</v>
      </c>
      <c r="C32" s="1325"/>
      <c r="D32" s="1325"/>
      <c r="E32" s="1575"/>
      <c r="F32" s="596"/>
      <c r="G32" s="1509"/>
    </row>
    <row r="33" spans="1:24">
      <c r="A33" s="1513" t="s">
        <v>1681</v>
      </c>
      <c r="B33" s="1524" t="s">
        <v>1842</v>
      </c>
      <c r="C33" s="1525" t="s">
        <v>10</v>
      </c>
      <c r="D33" s="1526">
        <v>1</v>
      </c>
      <c r="E33" s="1576"/>
      <c r="F33" s="1527" t="str">
        <f>IF(AND(D33&lt;&gt;"",E33&lt;&gt;""),D33*E33,"")</f>
        <v/>
      </c>
      <c r="G33" s="1509"/>
    </row>
    <row r="34" spans="1:24">
      <c r="A34" s="1513"/>
      <c r="B34" s="1514"/>
      <c r="C34" s="1519"/>
      <c r="D34" s="1515"/>
      <c r="E34" s="1573"/>
      <c r="F34" s="596"/>
      <c r="G34" s="1509"/>
    </row>
    <row r="35" spans="1:24">
      <c r="A35" s="1507">
        <f>COUNT($A$3:A34)+1</f>
        <v>6</v>
      </c>
      <c r="B35" s="1508" t="s">
        <v>1841</v>
      </c>
      <c r="C35" s="1517"/>
      <c r="D35" s="1518"/>
      <c r="E35" s="1577"/>
      <c r="F35" s="596"/>
      <c r="G35" s="1509"/>
      <c r="I35" s="1497"/>
      <c r="L35" s="1500"/>
      <c r="M35" s="1497"/>
      <c r="R35" s="1500"/>
      <c r="S35" s="1497"/>
      <c r="T35" s="1501"/>
    </row>
    <row r="36" spans="1:24" ht="26.4">
      <c r="A36" s="1516"/>
      <c r="B36" s="1508" t="s">
        <v>1840</v>
      </c>
      <c r="C36" s="1517"/>
      <c r="D36" s="1518"/>
      <c r="E36" s="1577"/>
      <c r="F36" s="596"/>
      <c r="G36" s="1509"/>
      <c r="I36" s="1497"/>
      <c r="L36" s="1500"/>
      <c r="M36" s="1497"/>
      <c r="R36" s="1500"/>
      <c r="S36" s="1497"/>
      <c r="T36" s="1501"/>
    </row>
    <row r="37" spans="1:24">
      <c r="A37" s="1516"/>
      <c r="B37" s="1508" t="s">
        <v>1837</v>
      </c>
      <c r="C37" s="1517" t="s">
        <v>10</v>
      </c>
      <c r="D37" s="1518">
        <v>6</v>
      </c>
      <c r="E37" s="1574"/>
      <c r="F37" s="596">
        <f>E37*D37</f>
        <v>0</v>
      </c>
      <c r="G37" s="1509"/>
      <c r="I37" s="1497"/>
      <c r="L37" s="1500"/>
      <c r="M37" s="1497"/>
      <c r="R37" s="1500"/>
      <c r="S37" s="1497"/>
      <c r="T37" s="1501"/>
    </row>
    <row r="38" spans="1:24">
      <c r="A38" s="1516"/>
      <c r="B38" s="1508"/>
      <c r="C38" s="1517"/>
      <c r="D38" s="1518"/>
      <c r="E38" s="1574"/>
      <c r="F38" s="596"/>
      <c r="G38" s="1509"/>
      <c r="I38" s="1497"/>
      <c r="L38" s="1500"/>
      <c r="M38" s="1497"/>
      <c r="R38" s="1500"/>
      <c r="S38" s="1497"/>
      <c r="T38" s="1501"/>
    </row>
    <row r="39" spans="1:24">
      <c r="A39" s="1507">
        <f>COUNT($A$3:A37)+1</f>
        <v>7</v>
      </c>
      <c r="B39" s="1508" t="s">
        <v>1839</v>
      </c>
      <c r="C39" s="1517"/>
      <c r="D39" s="1518"/>
      <c r="E39" s="1577"/>
      <c r="F39" s="596"/>
      <c r="G39" s="1509"/>
      <c r="I39" s="1497"/>
      <c r="L39" s="1500"/>
      <c r="M39" s="1497"/>
      <c r="R39" s="1500"/>
      <c r="S39" s="1497"/>
      <c r="T39" s="1501"/>
    </row>
    <row r="40" spans="1:24" ht="26.4">
      <c r="A40" s="1516"/>
      <c r="B40" s="1508" t="s">
        <v>1838</v>
      </c>
      <c r="C40" s="1517"/>
      <c r="D40" s="1518"/>
      <c r="E40" s="1577"/>
      <c r="F40" s="596"/>
      <c r="G40" s="1509"/>
      <c r="I40" s="1497"/>
      <c r="L40" s="1500"/>
      <c r="M40" s="1497"/>
      <c r="R40" s="1500"/>
      <c r="S40" s="1497"/>
      <c r="T40" s="1501"/>
    </row>
    <row r="41" spans="1:24">
      <c r="A41" s="1516"/>
      <c r="B41" s="1508" t="s">
        <v>1837</v>
      </c>
      <c r="C41" s="1517" t="s">
        <v>10</v>
      </c>
      <c r="D41" s="1518">
        <v>3</v>
      </c>
      <c r="E41" s="1574"/>
      <c r="F41" s="596">
        <f>E41*D41</f>
        <v>0</v>
      </c>
      <c r="G41" s="1509"/>
      <c r="I41" s="1497"/>
      <c r="L41" s="1500"/>
      <c r="M41" s="1497"/>
      <c r="R41" s="1500"/>
      <c r="S41" s="1497"/>
      <c r="T41" s="1501"/>
    </row>
    <row r="42" spans="1:24">
      <c r="A42" s="1516"/>
      <c r="B42" s="1510"/>
      <c r="C42" s="1505"/>
      <c r="D42" s="1506"/>
      <c r="E42" s="1571"/>
      <c r="F42" s="596"/>
      <c r="G42" s="1509"/>
    </row>
    <row r="43" spans="1:24" ht="26.4">
      <c r="A43" s="1507">
        <f>COUNT($A$3:A42)+1</f>
        <v>8</v>
      </c>
      <c r="B43" s="1528" t="s">
        <v>1836</v>
      </c>
      <c r="C43" s="1505"/>
      <c r="D43" s="1506"/>
      <c r="E43" s="1571"/>
      <c r="F43" s="596"/>
      <c r="G43" s="1509"/>
    </row>
    <row r="44" spans="1:24" ht="26.4">
      <c r="A44" s="1507"/>
      <c r="B44" s="1528" t="s">
        <v>1835</v>
      </c>
      <c r="C44" s="1505"/>
      <c r="D44" s="1506"/>
      <c r="E44" s="1571"/>
      <c r="F44" s="596"/>
      <c r="G44" s="1509"/>
    </row>
    <row r="45" spans="1:24">
      <c r="A45" s="1516"/>
      <c r="B45" s="1508" t="s">
        <v>1834</v>
      </c>
      <c r="C45" s="1505"/>
      <c r="D45" s="1506"/>
      <c r="E45" s="1571"/>
      <c r="F45" s="596"/>
      <c r="G45" s="1509"/>
    </row>
    <row r="46" spans="1:24" s="1496" customFormat="1">
      <c r="A46" s="1516"/>
      <c r="B46" s="1287" t="s">
        <v>1829</v>
      </c>
      <c r="C46" s="1505" t="s">
        <v>1119</v>
      </c>
      <c r="D46" s="1506">
        <v>28</v>
      </c>
      <c r="E46" s="1571"/>
      <c r="F46" s="596">
        <f>E46*D46</f>
        <v>0</v>
      </c>
      <c r="G46" s="1509"/>
      <c r="J46" s="1497"/>
      <c r="K46" s="1497"/>
      <c r="L46" s="1498"/>
      <c r="M46" s="1499"/>
      <c r="N46" s="1497"/>
      <c r="O46" s="1497"/>
      <c r="P46" s="1497"/>
      <c r="Q46" s="1497"/>
      <c r="R46" s="1497"/>
      <c r="S46" s="1500"/>
      <c r="T46" s="1497"/>
      <c r="U46" s="1501"/>
      <c r="V46" s="1501"/>
      <c r="W46" s="1501"/>
      <c r="X46" s="1501"/>
    </row>
    <row r="47" spans="1:24" s="1496" customFormat="1">
      <c r="A47" s="1516"/>
      <c r="B47" s="1529" t="s">
        <v>1828</v>
      </c>
      <c r="C47" s="1530" t="s">
        <v>1119</v>
      </c>
      <c r="D47" s="1506">
        <v>110</v>
      </c>
      <c r="E47" s="1571"/>
      <c r="F47" s="596">
        <f>E47*D47</f>
        <v>0</v>
      </c>
      <c r="G47" s="1509"/>
      <c r="J47" s="1497"/>
      <c r="K47" s="1497"/>
      <c r="L47" s="1498"/>
      <c r="M47" s="1499"/>
      <c r="N47" s="1497"/>
      <c r="O47" s="1497"/>
      <c r="P47" s="1497"/>
      <c r="Q47" s="1497"/>
      <c r="R47" s="1497"/>
      <c r="S47" s="1500"/>
      <c r="T47" s="1497"/>
      <c r="U47" s="1501"/>
      <c r="V47" s="1501"/>
      <c r="W47" s="1501"/>
      <c r="X47" s="1501"/>
    </row>
    <row r="48" spans="1:24" s="1496" customFormat="1">
      <c r="A48" s="1516"/>
      <c r="B48" s="1529" t="s">
        <v>1827</v>
      </c>
      <c r="C48" s="1530" t="s">
        <v>1119</v>
      </c>
      <c r="D48" s="1506">
        <v>93</v>
      </c>
      <c r="E48" s="1571"/>
      <c r="F48" s="596">
        <f>E48*D48</f>
        <v>0</v>
      </c>
      <c r="G48" s="1509"/>
      <c r="J48" s="1497"/>
      <c r="K48" s="1497"/>
      <c r="L48" s="1498"/>
      <c r="M48" s="1499"/>
      <c r="N48" s="1497"/>
      <c r="O48" s="1497"/>
      <c r="P48" s="1497"/>
      <c r="Q48" s="1497"/>
      <c r="R48" s="1497"/>
      <c r="S48" s="1500"/>
      <c r="T48" s="1497"/>
      <c r="U48" s="1501"/>
      <c r="V48" s="1501"/>
      <c r="W48" s="1501"/>
      <c r="X48" s="1501"/>
    </row>
    <row r="49" spans="1:24" s="1496" customFormat="1">
      <c r="A49" s="1516"/>
      <c r="B49" s="1531" t="s">
        <v>1826</v>
      </c>
      <c r="C49" s="1532" t="s">
        <v>1119</v>
      </c>
      <c r="D49" s="1533">
        <v>60</v>
      </c>
      <c r="E49" s="1578"/>
      <c r="F49" s="596">
        <f>E49*D49</f>
        <v>0</v>
      </c>
      <c r="G49" s="1509"/>
      <c r="J49" s="1497"/>
      <c r="K49" s="1497"/>
      <c r="L49" s="1498"/>
      <c r="M49" s="1499"/>
      <c r="N49" s="1497"/>
      <c r="O49" s="1497"/>
      <c r="P49" s="1497"/>
      <c r="Q49" s="1497"/>
      <c r="R49" s="1497"/>
      <c r="S49" s="1500"/>
      <c r="T49" s="1497"/>
      <c r="U49" s="1501"/>
      <c r="V49" s="1501"/>
      <c r="W49" s="1501"/>
      <c r="X49" s="1501"/>
    </row>
    <row r="50" spans="1:24" s="1496" customFormat="1">
      <c r="A50" s="1516"/>
      <c r="B50" s="1531" t="s">
        <v>1825</v>
      </c>
      <c r="C50" s="1532" t="s">
        <v>1119</v>
      </c>
      <c r="D50" s="1533">
        <v>97</v>
      </c>
      <c r="E50" s="1578"/>
      <c r="F50" s="596">
        <f>E50*D50</f>
        <v>0</v>
      </c>
      <c r="G50" s="1509"/>
      <c r="J50" s="1497"/>
      <c r="K50" s="1497"/>
      <c r="L50" s="1498"/>
      <c r="M50" s="1499"/>
      <c r="N50" s="1497"/>
      <c r="O50" s="1497"/>
      <c r="P50" s="1497"/>
      <c r="Q50" s="1497"/>
      <c r="R50" s="1497"/>
      <c r="S50" s="1500"/>
      <c r="T50" s="1497"/>
      <c r="U50" s="1501"/>
      <c r="V50" s="1501"/>
      <c r="W50" s="1501"/>
      <c r="X50" s="1501"/>
    </row>
    <row r="51" spans="1:24" s="1496" customFormat="1">
      <c r="A51" s="1535" t="s">
        <v>1833</v>
      </c>
      <c r="B51" s="1536" t="s">
        <v>1832</v>
      </c>
      <c r="C51" s="1505"/>
      <c r="D51" s="1506"/>
      <c r="E51" s="1571"/>
      <c r="F51" s="596"/>
      <c r="G51" s="1509"/>
      <c r="J51" s="1497"/>
      <c r="K51" s="1497"/>
      <c r="L51" s="1498"/>
      <c r="M51" s="1499"/>
      <c r="N51" s="1497"/>
      <c r="O51" s="1497"/>
      <c r="P51" s="1497"/>
      <c r="Q51" s="1497"/>
      <c r="R51" s="1497"/>
      <c r="S51" s="1500"/>
      <c r="T51" s="1497"/>
      <c r="U51" s="1501"/>
      <c r="V51" s="1501"/>
      <c r="W51" s="1501"/>
      <c r="X51" s="1501"/>
    </row>
    <row r="52" spans="1:24" s="1496" customFormat="1">
      <c r="A52" s="1516"/>
      <c r="B52" s="1508"/>
      <c r="C52" s="1505"/>
      <c r="D52" s="1506"/>
      <c r="E52" s="1571"/>
      <c r="F52" s="596"/>
      <c r="G52" s="1509"/>
      <c r="J52" s="1497"/>
      <c r="K52" s="1497"/>
      <c r="L52" s="1498"/>
      <c r="M52" s="1499"/>
      <c r="N52" s="1497"/>
      <c r="O52" s="1497"/>
      <c r="P52" s="1497"/>
      <c r="Q52" s="1497"/>
      <c r="R52" s="1497"/>
      <c r="S52" s="1500"/>
      <c r="T52" s="1497"/>
      <c r="U52" s="1501"/>
      <c r="V52" s="1501"/>
      <c r="W52" s="1501"/>
      <c r="X52" s="1501"/>
    </row>
    <row r="53" spans="1:24" s="1496" customFormat="1" ht="66">
      <c r="A53" s="1507">
        <f>COUNT($A$3:A52)+1</f>
        <v>9</v>
      </c>
      <c r="B53" s="1508" t="s">
        <v>1831</v>
      </c>
      <c r="C53" s="1505"/>
      <c r="D53" s="1506"/>
      <c r="E53" s="1571"/>
      <c r="F53" s="596"/>
      <c r="G53" s="1509"/>
      <c r="J53" s="1497"/>
      <c r="K53" s="1497"/>
      <c r="L53" s="1498"/>
      <c r="M53" s="1499"/>
      <c r="N53" s="1497"/>
      <c r="O53" s="1497"/>
      <c r="P53" s="1497"/>
      <c r="Q53" s="1497"/>
      <c r="R53" s="1497"/>
      <c r="S53" s="1500"/>
      <c r="T53" s="1497"/>
      <c r="U53" s="1501"/>
      <c r="V53" s="1501"/>
      <c r="W53" s="1501"/>
      <c r="X53" s="1501"/>
    </row>
    <row r="54" spans="1:24" s="1496" customFormat="1">
      <c r="A54" s="1516"/>
      <c r="B54" s="1287" t="s">
        <v>1829</v>
      </c>
      <c r="C54" s="1530" t="s">
        <v>1119</v>
      </c>
      <c r="D54" s="1506">
        <v>15</v>
      </c>
      <c r="E54" s="1571"/>
      <c r="F54" s="596">
        <f>E54*D54</f>
        <v>0</v>
      </c>
      <c r="G54" s="1509"/>
      <c r="J54" s="1497"/>
      <c r="K54" s="1497"/>
      <c r="L54" s="1498"/>
      <c r="M54" s="1499"/>
      <c r="N54" s="1497"/>
      <c r="O54" s="1497"/>
      <c r="P54" s="1497"/>
      <c r="Q54" s="1497"/>
      <c r="R54" s="1497"/>
      <c r="S54" s="1500"/>
      <c r="T54" s="1497"/>
      <c r="U54" s="1501"/>
      <c r="V54" s="1501"/>
      <c r="W54" s="1501"/>
      <c r="X54" s="1501"/>
    </row>
    <row r="55" spans="1:24" s="1496" customFormat="1">
      <c r="A55" s="1516"/>
      <c r="B55" s="1529" t="s">
        <v>1828</v>
      </c>
      <c r="C55" s="1530" t="s">
        <v>1119</v>
      </c>
      <c r="D55" s="1506">
        <v>70</v>
      </c>
      <c r="E55" s="1571"/>
      <c r="F55" s="596">
        <f>E55*D55</f>
        <v>0</v>
      </c>
      <c r="G55" s="1509"/>
      <c r="J55" s="1497"/>
      <c r="K55" s="1497"/>
      <c r="L55" s="1498"/>
      <c r="M55" s="1499"/>
      <c r="N55" s="1497"/>
      <c r="O55" s="1497"/>
      <c r="P55" s="1497"/>
      <c r="Q55" s="1497"/>
      <c r="R55" s="1497"/>
      <c r="S55" s="1500"/>
      <c r="T55" s="1497"/>
      <c r="U55" s="1501"/>
      <c r="V55" s="1501"/>
      <c r="W55" s="1501"/>
      <c r="X55" s="1501"/>
    </row>
    <row r="56" spans="1:24" s="1496" customFormat="1">
      <c r="A56" s="1516"/>
      <c r="B56" s="1529" t="s">
        <v>1827</v>
      </c>
      <c r="C56" s="1530" t="s">
        <v>1119</v>
      </c>
      <c r="D56" s="1506">
        <v>70</v>
      </c>
      <c r="E56" s="1571"/>
      <c r="F56" s="596">
        <f>E56*D56</f>
        <v>0</v>
      </c>
      <c r="G56" s="1509"/>
      <c r="J56" s="1497"/>
      <c r="K56" s="1497"/>
      <c r="L56" s="1498"/>
      <c r="M56" s="1499"/>
      <c r="N56" s="1497"/>
      <c r="O56" s="1497"/>
      <c r="P56" s="1497"/>
      <c r="Q56" s="1497"/>
      <c r="R56" s="1497"/>
      <c r="S56" s="1500"/>
      <c r="T56" s="1497"/>
      <c r="U56" s="1501"/>
      <c r="V56" s="1501"/>
      <c r="W56" s="1501"/>
      <c r="X56" s="1501"/>
    </row>
    <row r="57" spans="1:24" s="1496" customFormat="1">
      <c r="A57" s="1516"/>
      <c r="B57" s="1531" t="s">
        <v>1826</v>
      </c>
      <c r="C57" s="1537" t="s">
        <v>1119</v>
      </c>
      <c r="D57" s="1533">
        <v>30</v>
      </c>
      <c r="E57" s="1571"/>
      <c r="F57" s="596">
        <f>E57*D57</f>
        <v>0</v>
      </c>
      <c r="G57" s="1509"/>
      <c r="J57" s="1497"/>
      <c r="K57" s="1497"/>
      <c r="L57" s="1498"/>
      <c r="M57" s="1499"/>
      <c r="N57" s="1497"/>
      <c r="O57" s="1497"/>
      <c r="P57" s="1497"/>
      <c r="Q57" s="1497"/>
      <c r="R57" s="1497"/>
      <c r="S57" s="1500"/>
      <c r="T57" s="1497"/>
      <c r="U57" s="1501"/>
      <c r="V57" s="1501"/>
      <c r="W57" s="1501"/>
      <c r="X57" s="1501"/>
    </row>
    <row r="58" spans="1:24" s="1496" customFormat="1">
      <c r="A58" s="1516"/>
      <c r="B58" s="1531" t="s">
        <v>1825</v>
      </c>
      <c r="C58" s="1537" t="s">
        <v>1119</v>
      </c>
      <c r="D58" s="1533">
        <v>39</v>
      </c>
      <c r="E58" s="1571"/>
      <c r="F58" s="596">
        <f>E58*D58</f>
        <v>0</v>
      </c>
      <c r="G58" s="1509"/>
      <c r="J58" s="1497"/>
      <c r="K58" s="1497"/>
      <c r="L58" s="1498"/>
      <c r="M58" s="1499"/>
      <c r="N58" s="1497"/>
      <c r="O58" s="1497"/>
      <c r="P58" s="1497"/>
      <c r="Q58" s="1497"/>
      <c r="R58" s="1497"/>
      <c r="S58" s="1500"/>
      <c r="T58" s="1497"/>
      <c r="U58" s="1501"/>
      <c r="V58" s="1501"/>
      <c r="W58" s="1501"/>
      <c r="X58" s="1501"/>
    </row>
    <row r="59" spans="1:24" s="1496" customFormat="1">
      <c r="A59" s="1516"/>
      <c r="B59" s="1510"/>
      <c r="C59" s="1530"/>
      <c r="D59" s="1506"/>
      <c r="E59" s="1571"/>
      <c r="F59" s="596"/>
      <c r="G59" s="1509"/>
      <c r="J59" s="1497"/>
      <c r="K59" s="1497"/>
      <c r="L59" s="1498"/>
      <c r="M59" s="1499"/>
      <c r="N59" s="1497"/>
      <c r="O59" s="1497"/>
      <c r="P59" s="1497"/>
      <c r="Q59" s="1497"/>
      <c r="R59" s="1497"/>
      <c r="S59" s="1500"/>
      <c r="T59" s="1497"/>
      <c r="U59" s="1501"/>
      <c r="V59" s="1501"/>
      <c r="W59" s="1501"/>
      <c r="X59" s="1501"/>
    </row>
    <row r="60" spans="1:24" s="1496" customFormat="1" ht="66">
      <c r="A60" s="1507">
        <f>COUNT($A$3:A59)+1</f>
        <v>10</v>
      </c>
      <c r="B60" s="1508" t="s">
        <v>1830</v>
      </c>
      <c r="C60" s="1505"/>
      <c r="D60" s="1506"/>
      <c r="E60" s="1571"/>
      <c r="F60" s="596"/>
      <c r="G60" s="1509"/>
      <c r="J60" s="1497"/>
      <c r="K60" s="1497"/>
      <c r="L60" s="1498"/>
      <c r="M60" s="1499"/>
      <c r="N60" s="1497"/>
      <c r="O60" s="1497"/>
      <c r="P60" s="1497"/>
      <c r="Q60" s="1497"/>
      <c r="R60" s="1497"/>
      <c r="S60" s="1500"/>
      <c r="T60" s="1497"/>
      <c r="U60" s="1501"/>
      <c r="V60" s="1501"/>
      <c r="W60" s="1501"/>
      <c r="X60" s="1501"/>
    </row>
    <row r="61" spans="1:24" s="1496" customFormat="1">
      <c r="A61" s="1516"/>
      <c r="B61" s="1287" t="s">
        <v>1829</v>
      </c>
      <c r="C61" s="1530" t="s">
        <v>1119</v>
      </c>
      <c r="D61" s="1506">
        <v>15</v>
      </c>
      <c r="E61" s="1571"/>
      <c r="F61" s="596">
        <f>E61*D61</f>
        <v>0</v>
      </c>
      <c r="G61" s="1509"/>
      <c r="J61" s="1497"/>
      <c r="K61" s="1497"/>
      <c r="L61" s="1498"/>
      <c r="M61" s="1499"/>
      <c r="N61" s="1497"/>
      <c r="O61" s="1497"/>
      <c r="P61" s="1497"/>
      <c r="Q61" s="1497"/>
      <c r="R61" s="1497"/>
      <c r="S61" s="1500"/>
      <c r="T61" s="1497"/>
      <c r="U61" s="1501"/>
      <c r="V61" s="1501"/>
      <c r="W61" s="1501"/>
      <c r="X61" s="1501"/>
    </row>
    <row r="62" spans="1:24" s="1496" customFormat="1">
      <c r="A62" s="1516"/>
      <c r="B62" s="1529" t="s">
        <v>1828</v>
      </c>
      <c r="C62" s="1530" t="s">
        <v>1119</v>
      </c>
      <c r="D62" s="1538">
        <v>40</v>
      </c>
      <c r="E62" s="1571"/>
      <c r="F62" s="596">
        <f>E62*D62</f>
        <v>0</v>
      </c>
      <c r="G62" s="1509"/>
      <c r="J62" s="1497"/>
      <c r="K62" s="1497"/>
      <c r="L62" s="1498"/>
      <c r="M62" s="1499"/>
      <c r="N62" s="1497"/>
      <c r="O62" s="1497"/>
      <c r="P62" s="1497"/>
      <c r="Q62" s="1497"/>
      <c r="R62" s="1497"/>
      <c r="S62" s="1500"/>
      <c r="T62" s="1497"/>
      <c r="U62" s="1501"/>
      <c r="V62" s="1501"/>
      <c r="W62" s="1501"/>
      <c r="X62" s="1501"/>
    </row>
    <row r="63" spans="1:24" s="1496" customFormat="1">
      <c r="A63" s="1516"/>
      <c r="B63" s="1529" t="s">
        <v>1827</v>
      </c>
      <c r="C63" s="1530" t="s">
        <v>1119</v>
      </c>
      <c r="D63" s="1506">
        <v>30</v>
      </c>
      <c r="E63" s="1571"/>
      <c r="F63" s="596">
        <f>E63*D63</f>
        <v>0</v>
      </c>
      <c r="G63" s="1509"/>
      <c r="J63" s="1497"/>
      <c r="K63" s="1497"/>
      <c r="L63" s="1498"/>
      <c r="M63" s="1499"/>
      <c r="N63" s="1497"/>
      <c r="O63" s="1497"/>
      <c r="P63" s="1497"/>
      <c r="Q63" s="1497"/>
      <c r="R63" s="1497"/>
      <c r="S63" s="1500"/>
      <c r="T63" s="1497"/>
      <c r="U63" s="1501"/>
      <c r="V63" s="1501"/>
      <c r="W63" s="1501"/>
      <c r="X63" s="1501"/>
    </row>
    <row r="64" spans="1:24" s="1496" customFormat="1">
      <c r="A64" s="1535"/>
      <c r="B64" s="1531" t="s">
        <v>1826</v>
      </c>
      <c r="C64" s="1537" t="s">
        <v>1119</v>
      </c>
      <c r="D64" s="1533">
        <v>30</v>
      </c>
      <c r="E64" s="1571"/>
      <c r="F64" s="596">
        <f>E64*D64</f>
        <v>0</v>
      </c>
      <c r="G64" s="1509"/>
      <c r="J64" s="1497"/>
      <c r="K64" s="1497"/>
      <c r="L64" s="1498"/>
      <c r="M64" s="1499"/>
      <c r="N64" s="1497"/>
      <c r="O64" s="1497"/>
      <c r="P64" s="1497"/>
      <c r="Q64" s="1497"/>
      <c r="R64" s="1497"/>
      <c r="S64" s="1500"/>
      <c r="T64" s="1497"/>
      <c r="U64" s="1501"/>
      <c r="V64" s="1501"/>
      <c r="W64" s="1501"/>
      <c r="X64" s="1501"/>
    </row>
    <row r="65" spans="1:24" s="1496" customFormat="1">
      <c r="A65" s="1535"/>
      <c r="B65" s="1531" t="s">
        <v>1825</v>
      </c>
      <c r="C65" s="1537" t="s">
        <v>1119</v>
      </c>
      <c r="D65" s="1533">
        <v>60</v>
      </c>
      <c r="E65" s="1571"/>
      <c r="F65" s="596">
        <f>E65*D65</f>
        <v>0</v>
      </c>
      <c r="G65" s="1509"/>
      <c r="J65" s="1497"/>
      <c r="K65" s="1497"/>
      <c r="L65" s="1498"/>
      <c r="M65" s="1499"/>
      <c r="N65" s="1497"/>
      <c r="O65" s="1497"/>
      <c r="P65" s="1497"/>
      <c r="Q65" s="1497"/>
      <c r="R65" s="1497"/>
      <c r="S65" s="1500"/>
      <c r="T65" s="1497"/>
      <c r="U65" s="1501"/>
      <c r="V65" s="1501"/>
      <c r="W65" s="1501"/>
      <c r="X65" s="1501"/>
    </row>
    <row r="66" spans="1:24" s="1496" customFormat="1">
      <c r="A66" s="1535"/>
      <c r="B66" s="1531"/>
      <c r="C66" s="1537"/>
      <c r="D66" s="1533"/>
      <c r="E66" s="1578"/>
      <c r="F66" s="596"/>
      <c r="G66" s="1509"/>
      <c r="J66" s="1497"/>
      <c r="K66" s="1497"/>
      <c r="L66" s="1498"/>
      <c r="M66" s="1499"/>
      <c r="N66" s="1497"/>
      <c r="O66" s="1497"/>
      <c r="P66" s="1497"/>
      <c r="Q66" s="1497"/>
      <c r="R66" s="1497"/>
      <c r="S66" s="1500"/>
      <c r="T66" s="1497"/>
      <c r="U66" s="1501"/>
      <c r="V66" s="1501"/>
      <c r="W66" s="1501"/>
      <c r="X66" s="1501"/>
    </row>
    <row r="67" spans="1:24" s="1496" customFormat="1" ht="14.4">
      <c r="A67" s="1539">
        <f>COUNT($A$2:A63)+1</f>
        <v>11</v>
      </c>
      <c r="B67" s="1508" t="s">
        <v>1824</v>
      </c>
      <c r="C67" s="1539"/>
      <c r="D67" s="1539"/>
      <c r="E67" s="1579"/>
      <c r="F67" s="596"/>
      <c r="G67" s="1509"/>
      <c r="H67" s="1542"/>
      <c r="J67" s="1497"/>
      <c r="K67" s="1497"/>
      <c r="L67" s="1498"/>
      <c r="M67" s="1499"/>
      <c r="N67" s="1497"/>
      <c r="O67" s="1497"/>
      <c r="P67" s="1497"/>
      <c r="Q67" s="1497"/>
      <c r="R67" s="1497"/>
      <c r="S67" s="1500"/>
      <c r="T67" s="1497"/>
      <c r="U67" s="1501"/>
      <c r="V67" s="1501"/>
      <c r="W67" s="1501"/>
      <c r="X67" s="1501"/>
    </row>
    <row r="68" spans="1:24" s="1496" customFormat="1" ht="95.4" customHeight="1">
      <c r="A68" s="1539"/>
      <c r="B68" s="1508" t="s">
        <v>1823</v>
      </c>
      <c r="C68" s="1539"/>
      <c r="D68" s="1539"/>
      <c r="E68" s="1571"/>
      <c r="F68" s="596"/>
      <c r="G68" s="1509"/>
      <c r="H68" s="1542"/>
      <c r="J68" s="1497"/>
      <c r="K68" s="1497"/>
      <c r="L68" s="1498"/>
      <c r="M68" s="1499"/>
      <c r="N68" s="1497"/>
      <c r="O68" s="1497"/>
      <c r="P68" s="1497"/>
      <c r="Q68" s="1497"/>
      <c r="R68" s="1497"/>
      <c r="S68" s="1500"/>
      <c r="T68" s="1497"/>
      <c r="U68" s="1501"/>
      <c r="V68" s="1501"/>
      <c r="W68" s="1501"/>
      <c r="X68" s="1501"/>
    </row>
    <row r="69" spans="1:24" s="1496" customFormat="1" ht="14.4">
      <c r="A69" s="1539"/>
      <c r="B69" s="1541" t="s">
        <v>1822</v>
      </c>
      <c r="C69" s="1530" t="s">
        <v>1119</v>
      </c>
      <c r="D69" s="1506">
        <v>154</v>
      </c>
      <c r="E69" s="1571"/>
      <c r="F69" s="596">
        <f>E69*D69</f>
        <v>0</v>
      </c>
      <c r="G69" s="1509"/>
      <c r="H69" s="1501"/>
      <c r="J69" s="1497"/>
      <c r="K69" s="1497"/>
      <c r="L69" s="1498"/>
      <c r="M69" s="1499"/>
      <c r="N69" s="1497"/>
      <c r="O69" s="1497"/>
      <c r="P69" s="1497"/>
      <c r="Q69" s="1497"/>
      <c r="R69" s="1497"/>
      <c r="S69" s="1500"/>
      <c r="T69" s="1497"/>
      <c r="U69" s="1501"/>
      <c r="V69" s="1501"/>
      <c r="W69" s="1501"/>
      <c r="X69" s="1501"/>
    </row>
    <row r="70" spans="1:24" s="1496" customFormat="1" ht="14.4">
      <c r="A70" s="1539"/>
      <c r="B70" s="1541" t="s">
        <v>1821</v>
      </c>
      <c r="C70" s="1530" t="s">
        <v>1119</v>
      </c>
      <c r="D70" s="1506">
        <v>160</v>
      </c>
      <c r="E70" s="1571"/>
      <c r="F70" s="596">
        <f>E70*D70</f>
        <v>0</v>
      </c>
      <c r="G70" s="1509"/>
      <c r="H70" s="1501"/>
      <c r="J70" s="1497"/>
      <c r="K70" s="1497"/>
      <c r="L70" s="1498"/>
      <c r="M70" s="1499"/>
      <c r="N70" s="1497"/>
      <c r="O70" s="1497"/>
      <c r="P70" s="1497"/>
      <c r="Q70" s="1497"/>
      <c r="R70" s="1497"/>
      <c r="S70" s="1500"/>
      <c r="T70" s="1497"/>
      <c r="U70" s="1501"/>
      <c r="V70" s="1501"/>
      <c r="W70" s="1501"/>
      <c r="X70" s="1501"/>
    </row>
    <row r="71" spans="1:24" s="1496" customFormat="1" ht="14.4">
      <c r="A71" s="1539"/>
      <c r="B71" s="1540"/>
      <c r="C71" s="1539"/>
      <c r="D71" s="1506"/>
      <c r="E71" s="1571"/>
      <c r="F71" s="596"/>
      <c r="G71" s="1509"/>
      <c r="H71" s="1542"/>
      <c r="J71" s="1497"/>
      <c r="K71" s="1497"/>
      <c r="L71" s="1498"/>
      <c r="M71" s="1499"/>
      <c r="N71" s="1497"/>
      <c r="O71" s="1497"/>
      <c r="P71" s="1497"/>
      <c r="Q71" s="1497"/>
      <c r="R71" s="1497"/>
      <c r="S71" s="1500"/>
      <c r="T71" s="1497"/>
      <c r="U71" s="1501"/>
      <c r="V71" s="1501"/>
      <c r="W71" s="1501"/>
      <c r="X71" s="1501"/>
    </row>
    <row r="72" spans="1:24" s="1496" customFormat="1" ht="14.4">
      <c r="A72" s="1539"/>
      <c r="B72" s="1540"/>
      <c r="C72" s="1539"/>
      <c r="D72" s="1506"/>
      <c r="E72" s="1571"/>
      <c r="F72" s="596"/>
      <c r="G72" s="1509"/>
      <c r="H72" s="1542"/>
      <c r="J72" s="1497"/>
      <c r="K72" s="1497"/>
      <c r="L72" s="1498"/>
      <c r="M72" s="1499"/>
      <c r="N72" s="1497"/>
      <c r="O72" s="1497"/>
      <c r="P72" s="1497"/>
      <c r="Q72" s="1497"/>
      <c r="R72" s="1497"/>
      <c r="S72" s="1500"/>
      <c r="T72" s="1497"/>
      <c r="U72" s="1501"/>
      <c r="V72" s="1501"/>
      <c r="W72" s="1501"/>
      <c r="X72" s="1501"/>
    </row>
    <row r="73" spans="1:24" s="1496" customFormat="1" ht="14.4">
      <c r="A73" s="1539">
        <f>COUNT($A$2:A71)+1</f>
        <v>12</v>
      </c>
      <c r="B73" s="1508" t="s">
        <v>1820</v>
      </c>
      <c r="C73" s="1539"/>
      <c r="D73" s="1506"/>
      <c r="E73" s="1571"/>
      <c r="F73" s="596"/>
      <c r="G73" s="1509"/>
      <c r="H73" s="1542"/>
      <c r="J73" s="1497"/>
      <c r="K73" s="1497"/>
      <c r="L73" s="1498"/>
      <c r="M73" s="1499"/>
      <c r="N73" s="1497"/>
      <c r="O73" s="1497"/>
      <c r="P73" s="1497"/>
      <c r="Q73" s="1497"/>
      <c r="R73" s="1497"/>
      <c r="S73" s="1500"/>
      <c r="T73" s="1497"/>
      <c r="U73" s="1501"/>
      <c r="V73" s="1501"/>
      <c r="W73" s="1501"/>
      <c r="X73" s="1501"/>
    </row>
    <row r="74" spans="1:24" s="1496" customFormat="1" ht="92.4">
      <c r="A74" s="1539"/>
      <c r="B74" s="1508" t="s">
        <v>1819</v>
      </c>
      <c r="C74" s="1539"/>
      <c r="D74" s="1506"/>
      <c r="E74" s="1571"/>
      <c r="F74" s="596"/>
      <c r="G74" s="1509"/>
      <c r="H74" s="1542"/>
      <c r="J74" s="1497"/>
      <c r="K74" s="1497"/>
      <c r="L74" s="1498"/>
      <c r="M74" s="1499"/>
      <c r="N74" s="1497"/>
      <c r="O74" s="1497"/>
      <c r="P74" s="1497"/>
      <c r="Q74" s="1497"/>
      <c r="R74" s="1497"/>
      <c r="S74" s="1500"/>
      <c r="T74" s="1497"/>
      <c r="U74" s="1501"/>
      <c r="V74" s="1501"/>
      <c r="W74" s="1501"/>
      <c r="X74" s="1501"/>
    </row>
    <row r="75" spans="1:24" s="1496" customFormat="1" ht="14.4">
      <c r="A75" s="1539"/>
      <c r="B75" s="1541" t="s">
        <v>1818</v>
      </c>
      <c r="C75" s="1530" t="s">
        <v>1119</v>
      </c>
      <c r="D75" s="1506">
        <v>8</v>
      </c>
      <c r="E75" s="1571"/>
      <c r="F75" s="596">
        <f>E75*D75</f>
        <v>0</v>
      </c>
      <c r="G75" s="1509"/>
      <c r="H75" s="1542"/>
      <c r="J75" s="1497"/>
      <c r="K75" s="1497"/>
      <c r="L75" s="1498"/>
      <c r="M75" s="1499"/>
      <c r="N75" s="1497"/>
      <c r="O75" s="1497"/>
      <c r="P75" s="1497"/>
      <c r="Q75" s="1497"/>
      <c r="R75" s="1497"/>
      <c r="S75" s="1500"/>
      <c r="T75" s="1497"/>
      <c r="U75" s="1501"/>
      <c r="V75" s="1501"/>
      <c r="W75" s="1501"/>
      <c r="X75" s="1501"/>
    </row>
    <row r="76" spans="1:24" s="1496" customFormat="1" ht="14.4">
      <c r="A76" s="1539"/>
      <c r="B76" s="1541" t="s">
        <v>1817</v>
      </c>
      <c r="C76" s="1530" t="s">
        <v>1119</v>
      </c>
      <c r="D76" s="1506">
        <v>45</v>
      </c>
      <c r="E76" s="1571"/>
      <c r="F76" s="596">
        <f>E76*D76</f>
        <v>0</v>
      </c>
      <c r="G76" s="1509"/>
      <c r="H76" s="1542"/>
      <c r="J76" s="1497"/>
      <c r="K76" s="1497"/>
      <c r="L76" s="1498"/>
      <c r="M76" s="1499"/>
      <c r="N76" s="1497"/>
      <c r="O76" s="1497"/>
      <c r="P76" s="1497"/>
      <c r="Q76" s="1497"/>
      <c r="R76" s="1497"/>
      <c r="S76" s="1500"/>
      <c r="T76" s="1497"/>
      <c r="U76" s="1501"/>
      <c r="V76" s="1501"/>
      <c r="W76" s="1501"/>
      <c r="X76" s="1501"/>
    </row>
    <row r="77" spans="1:24" s="1496" customFormat="1" ht="14.4">
      <c r="A77" s="1539"/>
      <c r="B77" s="1540"/>
      <c r="C77" s="1539"/>
      <c r="D77" s="1506"/>
      <c r="E77" s="1579"/>
      <c r="F77" s="596"/>
      <c r="G77" s="1509"/>
      <c r="H77" s="1542"/>
      <c r="J77" s="1497"/>
      <c r="K77" s="1497"/>
      <c r="L77" s="1498"/>
      <c r="M77" s="1499"/>
      <c r="N77" s="1497"/>
      <c r="O77" s="1497"/>
      <c r="P77" s="1497"/>
      <c r="Q77" s="1497"/>
      <c r="R77" s="1497"/>
      <c r="S77" s="1500"/>
      <c r="T77" s="1497"/>
      <c r="U77" s="1501"/>
      <c r="V77" s="1501"/>
      <c r="W77" s="1501"/>
      <c r="X77" s="1501"/>
    </row>
    <row r="78" spans="1:24" s="1496" customFormat="1">
      <c r="A78" s="1517">
        <f>COUNT($A$2:A77)+1</f>
        <v>13</v>
      </c>
      <c r="B78" s="1543" t="s">
        <v>1816</v>
      </c>
      <c r="C78" s="1517"/>
      <c r="D78" s="1517"/>
      <c r="E78" s="1580"/>
      <c r="F78" s="596"/>
      <c r="G78" s="1509"/>
      <c r="H78" s="1542"/>
      <c r="J78" s="1497"/>
      <c r="K78" s="1497"/>
      <c r="L78" s="1498"/>
      <c r="M78" s="1499"/>
      <c r="N78" s="1497"/>
      <c r="O78" s="1497"/>
      <c r="P78" s="1497"/>
      <c r="Q78" s="1497"/>
      <c r="R78" s="1497"/>
      <c r="S78" s="1500"/>
      <c r="T78" s="1497"/>
      <c r="U78" s="1501"/>
      <c r="V78" s="1501"/>
      <c r="W78" s="1501"/>
      <c r="X78" s="1501"/>
    </row>
    <row r="79" spans="1:24" s="1496" customFormat="1" ht="26.4">
      <c r="A79" s="1517"/>
      <c r="B79" s="1543" t="s">
        <v>1815</v>
      </c>
      <c r="C79" s="1517"/>
      <c r="D79" s="1517"/>
      <c r="E79" s="1580"/>
      <c r="F79" s="596"/>
      <c r="G79" s="1509"/>
      <c r="H79" s="1542"/>
      <c r="J79" s="1497"/>
      <c r="K79" s="1497"/>
      <c r="L79" s="1498"/>
      <c r="M79" s="1499"/>
      <c r="N79" s="1497"/>
      <c r="O79" s="1497"/>
      <c r="P79" s="1497"/>
      <c r="Q79" s="1497"/>
      <c r="R79" s="1497"/>
      <c r="S79" s="1500"/>
      <c r="T79" s="1497"/>
      <c r="U79" s="1501"/>
      <c r="V79" s="1501"/>
      <c r="W79" s="1501"/>
      <c r="X79" s="1501"/>
    </row>
    <row r="80" spans="1:24" s="1496" customFormat="1">
      <c r="A80" s="1517"/>
      <c r="B80" s="1543" t="s">
        <v>1814</v>
      </c>
      <c r="C80" s="1517"/>
      <c r="D80" s="1517"/>
      <c r="E80" s="1580"/>
      <c r="F80" s="596"/>
      <c r="G80" s="1509"/>
      <c r="H80" s="1542"/>
      <c r="J80" s="1497"/>
      <c r="K80" s="1497"/>
      <c r="L80" s="1498"/>
      <c r="M80" s="1499"/>
      <c r="N80" s="1497"/>
      <c r="O80" s="1497"/>
      <c r="P80" s="1497"/>
      <c r="Q80" s="1497"/>
      <c r="R80" s="1497"/>
      <c r="S80" s="1500"/>
      <c r="T80" s="1497"/>
      <c r="U80" s="1501"/>
      <c r="V80" s="1501"/>
      <c r="W80" s="1501"/>
      <c r="X80" s="1501"/>
    </row>
    <row r="81" spans="1:24" s="1496" customFormat="1" ht="39.6">
      <c r="A81" s="1544"/>
      <c r="B81" s="1543" t="s">
        <v>1813</v>
      </c>
      <c r="C81" s="1517"/>
      <c r="D81" s="1517"/>
      <c r="E81" s="1580"/>
      <c r="F81" s="596"/>
      <c r="G81" s="1509"/>
      <c r="H81" s="1542"/>
      <c r="J81" s="1497"/>
      <c r="K81" s="1497"/>
      <c r="L81" s="1498"/>
      <c r="M81" s="1499"/>
      <c r="N81" s="1497"/>
      <c r="O81" s="1497"/>
      <c r="P81" s="1497"/>
      <c r="Q81" s="1497"/>
      <c r="R81" s="1497"/>
      <c r="S81" s="1500"/>
      <c r="T81" s="1497"/>
      <c r="U81" s="1501"/>
      <c r="V81" s="1501"/>
      <c r="W81" s="1501"/>
      <c r="X81" s="1501"/>
    </row>
    <row r="82" spans="1:24" s="1496" customFormat="1" ht="26.4">
      <c r="A82" s="1544"/>
      <c r="B82" s="1543" t="s">
        <v>1812</v>
      </c>
      <c r="C82" s="1517"/>
      <c r="D82" s="1517"/>
      <c r="E82" s="1580"/>
      <c r="F82" s="596"/>
      <c r="G82" s="1509"/>
      <c r="H82" s="1542"/>
      <c r="J82" s="1497"/>
      <c r="K82" s="1497"/>
      <c r="L82" s="1498"/>
      <c r="M82" s="1499"/>
      <c r="N82" s="1497"/>
      <c r="O82" s="1497"/>
      <c r="P82" s="1497"/>
      <c r="Q82" s="1497"/>
      <c r="R82" s="1497"/>
      <c r="S82" s="1500"/>
      <c r="T82" s="1497"/>
      <c r="U82" s="1501"/>
      <c r="V82" s="1501"/>
      <c r="W82" s="1501"/>
      <c r="X82" s="1501"/>
    </row>
    <row r="83" spans="1:24" s="1496" customFormat="1">
      <c r="A83" s="1544"/>
      <c r="B83" s="1543" t="s">
        <v>1811</v>
      </c>
      <c r="C83" s="1517"/>
      <c r="D83" s="1517"/>
      <c r="E83" s="1580"/>
      <c r="F83" s="596"/>
      <c r="G83" s="1509"/>
      <c r="H83" s="1542"/>
      <c r="J83" s="1497"/>
      <c r="K83" s="1497"/>
      <c r="L83" s="1498"/>
      <c r="M83" s="1499"/>
      <c r="N83" s="1497"/>
      <c r="O83" s="1497"/>
      <c r="P83" s="1497"/>
      <c r="Q83" s="1497"/>
      <c r="R83" s="1497"/>
      <c r="S83" s="1500"/>
      <c r="T83" s="1497"/>
      <c r="U83" s="1501"/>
      <c r="V83" s="1501"/>
      <c r="W83" s="1501"/>
      <c r="X83" s="1501"/>
    </row>
    <row r="84" spans="1:24" s="1496" customFormat="1" ht="26.4">
      <c r="A84" s="1544"/>
      <c r="B84" s="1543" t="s">
        <v>1810</v>
      </c>
      <c r="C84" s="1517"/>
      <c r="D84" s="1517"/>
      <c r="E84" s="1580"/>
      <c r="F84" s="596"/>
      <c r="G84" s="1509"/>
      <c r="H84" s="1542"/>
      <c r="J84" s="1497"/>
      <c r="K84" s="1497"/>
      <c r="L84" s="1498"/>
      <c r="M84" s="1499"/>
      <c r="N84" s="1497"/>
      <c r="O84" s="1497"/>
      <c r="P84" s="1497"/>
      <c r="Q84" s="1497"/>
      <c r="R84" s="1497"/>
      <c r="S84" s="1500"/>
      <c r="T84" s="1497"/>
      <c r="U84" s="1501"/>
      <c r="V84" s="1501"/>
      <c r="W84" s="1501"/>
      <c r="X84" s="1501"/>
    </row>
    <row r="85" spans="1:24" s="1496" customFormat="1" ht="26.4">
      <c r="A85" s="1544"/>
      <c r="B85" s="1543" t="s">
        <v>1809</v>
      </c>
      <c r="C85" s="1517"/>
      <c r="D85" s="1517"/>
      <c r="E85" s="1580"/>
      <c r="F85" s="596"/>
      <c r="G85" s="1509"/>
      <c r="H85" s="1542"/>
      <c r="J85" s="1497"/>
      <c r="K85" s="1497"/>
      <c r="L85" s="1498"/>
      <c r="M85" s="1499"/>
      <c r="N85" s="1497"/>
      <c r="O85" s="1497"/>
      <c r="P85" s="1497"/>
      <c r="Q85" s="1497"/>
      <c r="R85" s="1497"/>
      <c r="S85" s="1500"/>
      <c r="T85" s="1497"/>
      <c r="U85" s="1501"/>
      <c r="V85" s="1501"/>
      <c r="W85" s="1501"/>
      <c r="X85" s="1501"/>
    </row>
    <row r="86" spans="1:24" s="1496" customFormat="1">
      <c r="A86" s="1544" t="s">
        <v>1808</v>
      </c>
      <c r="B86" s="1543" t="s">
        <v>1807</v>
      </c>
      <c r="C86" s="1517"/>
      <c r="D86" s="1517"/>
      <c r="E86" s="1580"/>
      <c r="F86" s="596"/>
      <c r="G86" s="1509"/>
      <c r="H86" s="1542"/>
      <c r="J86" s="1497"/>
      <c r="K86" s="1497"/>
      <c r="L86" s="1498"/>
      <c r="M86" s="1499"/>
      <c r="N86" s="1497"/>
      <c r="O86" s="1497"/>
      <c r="P86" s="1497"/>
      <c r="Q86" s="1497"/>
      <c r="R86" s="1497"/>
      <c r="S86" s="1500"/>
      <c r="T86" s="1497"/>
      <c r="U86" s="1501"/>
      <c r="V86" s="1501"/>
      <c r="W86" s="1501"/>
      <c r="X86" s="1501"/>
    </row>
    <row r="87" spans="1:24" s="1496" customFormat="1">
      <c r="A87" s="1517"/>
      <c r="B87" s="1543" t="s">
        <v>1806</v>
      </c>
      <c r="C87" s="1517"/>
      <c r="D87" s="1517"/>
      <c r="E87" s="1581"/>
      <c r="F87" s="596"/>
      <c r="G87" s="1509"/>
      <c r="H87" s="1542"/>
      <c r="J87" s="1497"/>
      <c r="K87" s="1497"/>
      <c r="L87" s="1498"/>
      <c r="M87" s="1499"/>
      <c r="N87" s="1497"/>
      <c r="O87" s="1497"/>
      <c r="P87" s="1497"/>
      <c r="Q87" s="1497"/>
      <c r="R87" s="1497"/>
      <c r="S87" s="1500"/>
      <c r="T87" s="1497"/>
      <c r="U87" s="1501"/>
      <c r="V87" s="1501"/>
      <c r="W87" s="1501"/>
      <c r="X87" s="1501"/>
    </row>
    <row r="88" spans="1:24" s="1496" customFormat="1">
      <c r="A88" s="1517"/>
      <c r="B88" s="1512"/>
      <c r="C88" s="1517" t="s">
        <v>10</v>
      </c>
      <c r="D88" s="1517">
        <v>1</v>
      </c>
      <c r="E88" s="1580"/>
      <c r="F88" s="596">
        <f>E88*D88</f>
        <v>0</v>
      </c>
      <c r="G88" s="1509"/>
      <c r="H88" s="1542"/>
      <c r="J88" s="1497"/>
      <c r="K88" s="1497"/>
      <c r="L88" s="1498"/>
      <c r="M88" s="1499"/>
      <c r="N88" s="1497"/>
      <c r="O88" s="1497"/>
      <c r="P88" s="1497"/>
      <c r="Q88" s="1497"/>
      <c r="R88" s="1497"/>
      <c r="S88" s="1500"/>
      <c r="T88" s="1497"/>
      <c r="U88" s="1501"/>
      <c r="V88" s="1501"/>
      <c r="W88" s="1501"/>
      <c r="X88" s="1501"/>
    </row>
    <row r="89" spans="1:24" s="1496" customFormat="1" ht="15.6">
      <c r="A89" s="1517"/>
      <c r="B89" s="1545"/>
      <c r="C89" s="1517"/>
      <c r="D89" s="1517"/>
      <c r="E89" s="1581"/>
      <c r="F89" s="596"/>
      <c r="G89" s="1509"/>
      <c r="H89" s="1542"/>
      <c r="J89" s="1497"/>
      <c r="K89" s="1497"/>
      <c r="L89" s="1498"/>
      <c r="M89" s="1499"/>
      <c r="N89" s="1497"/>
      <c r="O89" s="1497"/>
      <c r="P89" s="1497"/>
      <c r="Q89" s="1497"/>
      <c r="R89" s="1497"/>
      <c r="S89" s="1500"/>
      <c r="T89" s="1497"/>
      <c r="U89" s="1501"/>
      <c r="V89" s="1501"/>
      <c r="W89" s="1501"/>
      <c r="X89" s="1501"/>
    </row>
    <row r="90" spans="1:24" s="1496" customFormat="1">
      <c r="A90" s="1517">
        <f>COUNT($A$2:A87)+1</f>
        <v>14</v>
      </c>
      <c r="B90" s="1508" t="s">
        <v>1805</v>
      </c>
      <c r="C90" s="1517"/>
      <c r="D90" s="1517"/>
      <c r="E90" s="1581"/>
      <c r="F90" s="596"/>
      <c r="G90" s="1509"/>
      <c r="H90" s="1542"/>
      <c r="J90" s="1497"/>
      <c r="K90" s="1497"/>
      <c r="L90" s="1498"/>
      <c r="M90" s="1499"/>
      <c r="N90" s="1497"/>
      <c r="O90" s="1497"/>
      <c r="P90" s="1497"/>
      <c r="Q90" s="1497"/>
      <c r="R90" s="1497"/>
      <c r="S90" s="1500"/>
      <c r="T90" s="1497"/>
      <c r="U90" s="1501"/>
      <c r="V90" s="1501"/>
      <c r="W90" s="1501"/>
      <c r="X90" s="1501"/>
    </row>
    <row r="91" spans="1:24" ht="26.4">
      <c r="A91" s="1517"/>
      <c r="B91" s="1508" t="s">
        <v>1804</v>
      </c>
      <c r="C91" s="1517"/>
      <c r="D91" s="1517"/>
      <c r="E91" s="1581"/>
      <c r="F91" s="596"/>
      <c r="G91" s="1509"/>
      <c r="H91" s="1542"/>
    </row>
    <row r="92" spans="1:24">
      <c r="A92" s="1517"/>
      <c r="B92" s="1508"/>
      <c r="C92" s="1517" t="s">
        <v>219</v>
      </c>
      <c r="D92" s="1517">
        <v>1</v>
      </c>
      <c r="E92" s="1581"/>
      <c r="F92" s="596">
        <f>E92*D92</f>
        <v>0</v>
      </c>
      <c r="G92" s="1509"/>
      <c r="H92" s="1542"/>
    </row>
    <row r="93" spans="1:24">
      <c r="A93" s="1535"/>
      <c r="B93" s="1529"/>
      <c r="C93" s="1494"/>
      <c r="D93" s="1495"/>
      <c r="E93" s="1571"/>
      <c r="F93" s="596"/>
      <c r="G93" s="1509"/>
    </row>
    <row r="94" spans="1:24" ht="52.8">
      <c r="A94" s="1513">
        <f>COUNT($A$3:A93)+1</f>
        <v>15</v>
      </c>
      <c r="B94" s="1287" t="s">
        <v>1803</v>
      </c>
      <c r="C94" s="1546"/>
      <c r="D94" s="1547">
        <v>0</v>
      </c>
      <c r="E94" s="1571"/>
      <c r="F94" s="596"/>
      <c r="G94" s="1509"/>
      <c r="L94" s="1497"/>
      <c r="M94" s="1500"/>
    </row>
    <row r="95" spans="1:24">
      <c r="A95" s="1296"/>
      <c r="B95" s="1287" t="s">
        <v>1802</v>
      </c>
      <c r="C95" s="1546" t="s">
        <v>10</v>
      </c>
      <c r="D95" s="1547">
        <v>8</v>
      </c>
      <c r="E95" s="1571"/>
      <c r="F95" s="596">
        <f>E95*D95</f>
        <v>0</v>
      </c>
      <c r="G95" s="1509"/>
      <c r="L95" s="1497"/>
      <c r="M95" s="1500"/>
    </row>
    <row r="96" spans="1:24">
      <c r="A96" s="1296"/>
      <c r="B96" s="1287" t="s">
        <v>1801</v>
      </c>
      <c r="C96" s="1546" t="s">
        <v>10</v>
      </c>
      <c r="D96" s="1547">
        <v>1</v>
      </c>
      <c r="E96" s="1571"/>
      <c r="F96" s="596">
        <f>E96*D96</f>
        <v>0</v>
      </c>
      <c r="G96" s="1509"/>
      <c r="L96" s="1497"/>
      <c r="M96" s="1500"/>
    </row>
    <row r="97" spans="1:20">
      <c r="A97" s="1548"/>
      <c r="B97" s="1549"/>
      <c r="C97" s="1550"/>
      <c r="D97" s="1551"/>
      <c r="E97" s="1571"/>
      <c r="F97" s="596"/>
      <c r="G97" s="1509"/>
      <c r="L97" s="1497"/>
      <c r="M97" s="1500"/>
    </row>
    <row r="98" spans="1:20" s="1553" customFormat="1" ht="26.4">
      <c r="A98" s="1513">
        <f>COUNT($A$3:A97)+1</f>
        <v>16</v>
      </c>
      <c r="B98" s="1287" t="s">
        <v>1800</v>
      </c>
      <c r="C98" s="1546" t="s">
        <v>10</v>
      </c>
      <c r="D98" s="1547">
        <v>1</v>
      </c>
      <c r="E98" s="1571"/>
      <c r="F98" s="596">
        <f>E98*D98</f>
        <v>0</v>
      </c>
      <c r="G98" s="1509"/>
      <c r="H98" s="1552"/>
      <c r="I98" s="1552"/>
    </row>
    <row r="99" spans="1:20">
      <c r="A99" s="1535"/>
      <c r="B99" s="1554"/>
      <c r="C99" s="1494"/>
      <c r="D99" s="1495"/>
      <c r="E99" s="1571"/>
      <c r="F99" s="596"/>
      <c r="G99" s="1509"/>
    </row>
    <row r="100" spans="1:20" ht="39.6">
      <c r="A100" s="1555">
        <f>COUNT($A$3:A99)+1</f>
        <v>17</v>
      </c>
      <c r="B100" s="1556" t="s">
        <v>1799</v>
      </c>
      <c r="C100" s="1494" t="s">
        <v>70</v>
      </c>
      <c r="D100" s="1557">
        <v>400</v>
      </c>
      <c r="E100" s="1571"/>
      <c r="F100" s="596">
        <f>E100*D100</f>
        <v>0</v>
      </c>
      <c r="G100" s="1509"/>
    </row>
    <row r="101" spans="1:20">
      <c r="A101" s="1555"/>
      <c r="B101" s="1556"/>
      <c r="C101" s="1494"/>
      <c r="D101" s="1557"/>
      <c r="E101" s="1571"/>
      <c r="F101" s="596"/>
      <c r="G101" s="1509"/>
    </row>
    <row r="102" spans="1:20" ht="39.6">
      <c r="A102" s="1513">
        <f>COUNT($A$3:A100)+1</f>
        <v>18</v>
      </c>
      <c r="B102" s="1528" t="s">
        <v>1652</v>
      </c>
      <c r="C102" s="1558" t="s">
        <v>1798</v>
      </c>
      <c r="D102" s="1538">
        <v>1</v>
      </c>
      <c r="E102" s="1582"/>
      <c r="F102" s="596">
        <f xml:space="preserve"> E102*D102</f>
        <v>0</v>
      </c>
      <c r="G102" s="1509"/>
    </row>
    <row r="103" spans="1:20">
      <c r="A103" s="1513"/>
      <c r="B103" s="1528"/>
      <c r="E103" s="1582"/>
      <c r="F103" s="596"/>
      <c r="G103" s="1509"/>
    </row>
    <row r="104" spans="1:20">
      <c r="A104" s="1560">
        <f>COUNT($A$3:A102)+1</f>
        <v>19</v>
      </c>
      <c r="B104" s="1528" t="s">
        <v>1797</v>
      </c>
      <c r="C104" s="1561" t="s">
        <v>219</v>
      </c>
      <c r="D104" s="1562">
        <v>1</v>
      </c>
      <c r="E104" s="1582"/>
      <c r="F104" s="596">
        <f>E104*D104</f>
        <v>0</v>
      </c>
      <c r="G104" s="1509"/>
      <c r="H104" s="1497"/>
      <c r="I104" s="1497"/>
      <c r="J104" s="1501"/>
      <c r="K104" s="1501"/>
      <c r="L104" s="1501"/>
      <c r="M104" s="1501"/>
      <c r="N104" s="1501"/>
      <c r="O104" s="1501"/>
      <c r="P104" s="1501"/>
      <c r="Q104" s="1501"/>
      <c r="R104" s="1501"/>
      <c r="S104" s="1501"/>
      <c r="T104" s="1501"/>
    </row>
    <row r="105" spans="1:20">
      <c r="A105" s="1558"/>
      <c r="B105" s="1501"/>
      <c r="E105" s="1582"/>
      <c r="F105" s="596"/>
      <c r="G105" s="1509"/>
    </row>
    <row r="106" spans="1:20" s="1563" customFormat="1" ht="79.2">
      <c r="A106" s="1507">
        <f>COUNT($A$3:A105)+1</f>
        <v>20</v>
      </c>
      <c r="B106" s="1512" t="s">
        <v>1796</v>
      </c>
      <c r="C106" s="1561" t="s">
        <v>219</v>
      </c>
      <c r="D106" s="1562">
        <v>1</v>
      </c>
      <c r="E106" s="1574"/>
      <c r="F106" s="596">
        <f>E106*D106</f>
        <v>0</v>
      </c>
      <c r="G106" s="1509"/>
      <c r="H106" s="1356"/>
      <c r="I106" s="1356"/>
    </row>
    <row r="107" spans="1:20" s="1563" customFormat="1" ht="14.4">
      <c r="A107" s="1507"/>
      <c r="B107" s="1512"/>
      <c r="C107" s="1561"/>
      <c r="D107" s="1562"/>
      <c r="E107" s="1502" t="s">
        <v>1692</v>
      </c>
      <c r="F107" s="596"/>
      <c r="G107" s="1509"/>
      <c r="H107" s="1356"/>
      <c r="I107" s="1356"/>
    </row>
    <row r="108" spans="1:20">
      <c r="A108" s="1564"/>
      <c r="B108" s="1501"/>
      <c r="E108" s="1559"/>
      <c r="F108" s="1559"/>
      <c r="G108" s="1509"/>
    </row>
    <row r="109" spans="1:20" ht="13.8" thickBot="1">
      <c r="A109" s="1565"/>
      <c r="B109" s="1566" t="s">
        <v>243</v>
      </c>
      <c r="C109" s="1565"/>
      <c r="D109" s="1567"/>
      <c r="E109" s="1568"/>
      <c r="F109" s="1568">
        <f>SUM(F1:F108)</f>
        <v>0</v>
      </c>
    </row>
    <row r="110" spans="1:20" ht="13.8" thickTop="1"/>
  </sheetData>
  <sheetProtection password="D860" sheet="1" objects="1" scenarios="1"/>
  <mergeCells count="1">
    <mergeCell ref="A4:D4"/>
  </mergeCells>
  <pageMargins left="0.74803149606299213" right="0.74803149606299213" top="0.98425196850393704" bottom="0.98425196850393704" header="0.51181102362204722" footer="0.51181102362204722"/>
  <pageSetup paperSize="9" firstPageNumber="0" orientation="portrait" verticalDpi="300" r:id="rId1"/>
  <headerFooter alignWithMargins="0">
    <oddHeader>&amp;CVODOVOD, KANALIZACIJA</oddHeader>
    <oddFooter>&amp;C&amp;P/&amp;N&amp;RPZI</oddFooter>
  </headerFooter>
  <rowBreaks count="2" manualBreakCount="2">
    <brk id="30" max="5" man="1"/>
    <brk id="66" max="5"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5" tint="0.59999389629810485"/>
  </sheetPr>
  <dimension ref="A1:X117"/>
  <sheetViews>
    <sheetView showZeros="0" view="pageBreakPreview" zoomScaleNormal="50" zoomScaleSheetLayoutView="100" workbookViewId="0">
      <pane ySplit="1" topLeftCell="A2" activePane="bottomLeft" state="frozen"/>
      <selection activeCell="S31" sqref="S31"/>
      <selection pane="bottomLeft" activeCell="H16" sqref="H16"/>
    </sheetView>
  </sheetViews>
  <sheetFormatPr defaultColWidth="7.69921875" defaultRowHeight="13.2"/>
  <cols>
    <col min="1" max="1" width="6" style="1569" customWidth="1"/>
    <col min="2" max="2" width="37.19921875" style="1512" customWidth="1"/>
    <col min="3" max="3" width="4" style="1558" customWidth="1"/>
    <col min="4" max="4" width="7.09765625" style="1538" customWidth="1"/>
    <col min="5" max="5" width="9.5" style="1488" bestFit="1" customWidth="1"/>
    <col min="6" max="6" width="8.59765625" style="1570" bestFit="1" customWidth="1"/>
    <col min="7" max="7" width="11" style="1496" customWidth="1"/>
    <col min="8" max="8" width="5.8984375" style="1496" customWidth="1"/>
    <col min="9" max="9" width="14.3984375" style="1496" customWidth="1"/>
    <col min="10" max="11" width="2.19921875" style="1497" customWidth="1"/>
    <col min="12" max="12" width="9.09765625" style="1498" customWidth="1"/>
    <col min="13" max="13" width="7.69921875" style="1499"/>
    <col min="14" max="14" width="9.59765625" style="1497" customWidth="1"/>
    <col min="15" max="15" width="9.09765625" style="1497" customWidth="1"/>
    <col min="16" max="16" width="9.19921875" style="1497" customWidth="1"/>
    <col min="17" max="17" width="7.59765625" style="1497" customWidth="1"/>
    <col min="18" max="18" width="9.09765625" style="1497" customWidth="1"/>
    <col min="19" max="19" width="8.69921875" style="1500" customWidth="1"/>
    <col min="20" max="20" width="11.09765625" style="1497" customWidth="1"/>
    <col min="21" max="16384" width="7.69921875" style="1501"/>
  </cols>
  <sheetData>
    <row r="1" spans="1:24" s="1483" customFormat="1" ht="24" customHeight="1">
      <c r="A1" s="1473" t="s">
        <v>1769</v>
      </c>
      <c r="B1" s="1474" t="s">
        <v>1768</v>
      </c>
      <c r="C1" s="1475" t="s">
        <v>41</v>
      </c>
      <c r="D1" s="1476" t="s">
        <v>42</v>
      </c>
      <c r="E1" s="1477" t="s">
        <v>1767</v>
      </c>
      <c r="F1" s="1583" t="s">
        <v>1766</v>
      </c>
      <c r="G1" s="1478"/>
      <c r="H1" s="1478"/>
      <c r="I1" s="1478"/>
      <c r="J1" s="1479"/>
      <c r="K1" s="1479"/>
      <c r="L1" s="609"/>
      <c r="M1" s="603"/>
      <c r="N1" s="608"/>
      <c r="O1" s="607"/>
      <c r="P1" s="607"/>
      <c r="Q1" s="607"/>
      <c r="R1" s="600"/>
      <c r="S1" s="606"/>
      <c r="T1" s="605"/>
      <c r="U1" s="1480"/>
      <c r="V1" s="1481"/>
      <c r="W1" s="1481"/>
      <c r="X1" s="1482"/>
    </row>
    <row r="2" spans="1:24" s="1492" customFormat="1" ht="13.5" customHeight="1">
      <c r="A2" s="1484"/>
      <c r="B2" s="1485"/>
      <c r="C2" s="1486"/>
      <c r="D2" s="1487"/>
      <c r="E2" s="1488"/>
      <c r="F2" s="1502"/>
      <c r="G2" s="1478"/>
      <c r="H2" s="1478"/>
      <c r="I2" s="1478"/>
      <c r="J2" s="1489"/>
      <c r="K2" s="1489"/>
      <c r="L2" s="604"/>
      <c r="M2" s="603"/>
      <c r="N2" s="602"/>
      <c r="O2" s="600"/>
      <c r="P2" s="601"/>
      <c r="Q2" s="600"/>
      <c r="R2" s="1484"/>
      <c r="S2" s="599"/>
      <c r="T2" s="598"/>
      <c r="U2" s="1490"/>
      <c r="V2" s="1491"/>
      <c r="W2" s="1491"/>
      <c r="X2" s="1489"/>
    </row>
    <row r="3" spans="1:24">
      <c r="A3" s="1493"/>
      <c r="B3" s="1493"/>
      <c r="C3" s="1494"/>
      <c r="D3" s="1495"/>
      <c r="F3" s="1502"/>
    </row>
    <row r="4" spans="1:24" ht="15.6">
      <c r="A4" s="2496" t="s">
        <v>1914</v>
      </c>
      <c r="B4" s="2496"/>
      <c r="C4" s="2496"/>
      <c r="D4" s="2496"/>
      <c r="F4" s="1502"/>
    </row>
    <row r="5" spans="1:24">
      <c r="A5" s="1503"/>
      <c r="B5" s="1503"/>
      <c r="C5" s="1504"/>
      <c r="D5" s="1504"/>
      <c r="F5" s="1502"/>
    </row>
    <row r="6" spans="1:24" ht="39.6">
      <c r="A6" s="1503"/>
      <c r="B6" s="1272" t="s">
        <v>1747</v>
      </c>
      <c r="C6" s="1504"/>
      <c r="D6" s="1504"/>
      <c r="F6" s="1584">
        <f t="shared" ref="F6:F13" si="0">E6*D6</f>
        <v>0</v>
      </c>
    </row>
    <row r="7" spans="1:24">
      <c r="A7" s="1493"/>
      <c r="B7" s="1493"/>
      <c r="C7" s="1505"/>
      <c r="D7" s="1506"/>
      <c r="E7" s="1571"/>
      <c r="F7" s="1584">
        <f t="shared" si="0"/>
        <v>0</v>
      </c>
    </row>
    <row r="8" spans="1:24" ht="39.6">
      <c r="A8" s="1507">
        <f>COUNT($A$3:A7)+1</f>
        <v>1</v>
      </c>
      <c r="B8" s="1528" t="s">
        <v>1913</v>
      </c>
      <c r="C8" s="1519"/>
      <c r="D8" s="1507"/>
      <c r="E8" s="1571"/>
      <c r="F8" s="1584">
        <f t="shared" si="0"/>
        <v>0</v>
      </c>
      <c r="G8" s="1509"/>
      <c r="H8" s="1509"/>
    </row>
    <row r="9" spans="1:24">
      <c r="A9" s="615"/>
      <c r="B9" s="616" t="s">
        <v>1668</v>
      </c>
      <c r="C9" s="1519" t="s">
        <v>10</v>
      </c>
      <c r="D9" s="1507">
        <v>5</v>
      </c>
      <c r="E9" s="1571"/>
      <c r="F9" s="1584">
        <f t="shared" si="0"/>
        <v>0</v>
      </c>
      <c r="G9" s="1509"/>
      <c r="H9" s="1509"/>
    </row>
    <row r="10" spans="1:24">
      <c r="A10" s="615"/>
      <c r="B10" s="616" t="s">
        <v>1858</v>
      </c>
      <c r="C10" s="1519" t="s">
        <v>10</v>
      </c>
      <c r="D10" s="1507">
        <v>2</v>
      </c>
      <c r="E10" s="1571"/>
      <c r="F10" s="1584">
        <f t="shared" si="0"/>
        <v>0</v>
      </c>
      <c r="H10" s="1509"/>
    </row>
    <row r="11" spans="1:24">
      <c r="A11" s="617"/>
      <c r="B11" s="616" t="s">
        <v>1857</v>
      </c>
      <c r="C11" s="1519" t="s">
        <v>10</v>
      </c>
      <c r="D11" s="1507">
        <v>5</v>
      </c>
      <c r="E11" s="1571"/>
      <c r="F11" s="1584">
        <f t="shared" si="0"/>
        <v>0</v>
      </c>
      <c r="H11" s="1509"/>
    </row>
    <row r="12" spans="1:24">
      <c r="A12" s="617"/>
      <c r="B12" s="616" t="s">
        <v>1818</v>
      </c>
      <c r="C12" s="1519" t="s">
        <v>10</v>
      </c>
      <c r="D12" s="1507">
        <v>1</v>
      </c>
      <c r="E12" s="1571"/>
      <c r="F12" s="1584">
        <f>E12*D12</f>
        <v>0</v>
      </c>
      <c r="H12" s="1509"/>
    </row>
    <row r="13" spans="1:24">
      <c r="A13" s="617"/>
      <c r="B13" s="616" t="s">
        <v>1856</v>
      </c>
      <c r="C13" s="1519" t="s">
        <v>10</v>
      </c>
      <c r="D13" s="1507">
        <v>6</v>
      </c>
      <c r="E13" s="1571"/>
      <c r="F13" s="1584">
        <f t="shared" si="0"/>
        <v>0</v>
      </c>
      <c r="H13" s="1509"/>
    </row>
    <row r="14" spans="1:24" ht="14.4">
      <c r="A14" s="617"/>
      <c r="B14" s="614"/>
      <c r="C14" s="1519"/>
      <c r="D14" s="1507"/>
      <c r="E14" s="1571"/>
      <c r="F14" s="1584"/>
      <c r="H14" s="1509"/>
    </row>
    <row r="15" spans="1:24" ht="52.8">
      <c r="A15" s="1507">
        <f>COUNT($A$3:A14)+1</f>
        <v>2</v>
      </c>
      <c r="B15" s="1528" t="s">
        <v>1912</v>
      </c>
      <c r="C15" s="1519"/>
      <c r="D15" s="1507"/>
      <c r="E15" s="1571"/>
      <c r="F15" s="1584"/>
      <c r="H15" s="1509"/>
    </row>
    <row r="16" spans="1:24">
      <c r="A16" s="617"/>
      <c r="B16" s="1508" t="s">
        <v>1834</v>
      </c>
      <c r="C16" s="1519"/>
      <c r="D16" s="1507"/>
      <c r="E16" s="1571"/>
      <c r="F16" s="1584"/>
      <c r="H16" s="1509"/>
    </row>
    <row r="17" spans="1:24" s="1496" customFormat="1">
      <c r="A17" s="615"/>
      <c r="B17" s="1508" t="s">
        <v>1856</v>
      </c>
      <c r="C17" s="1519" t="s">
        <v>1119</v>
      </c>
      <c r="D17" s="1507">
        <v>15</v>
      </c>
      <c r="E17" s="1571"/>
      <c r="F17" s="1584">
        <f>E17*D17</f>
        <v>0</v>
      </c>
      <c r="G17" s="1509"/>
      <c r="H17" s="1509"/>
      <c r="J17" s="1497"/>
      <c r="K17" s="1497"/>
      <c r="L17" s="1498"/>
      <c r="M17" s="1499"/>
      <c r="N17" s="1497"/>
      <c r="O17" s="1497"/>
      <c r="P17" s="1497"/>
      <c r="Q17" s="1497"/>
      <c r="R17" s="1497"/>
      <c r="S17" s="1500"/>
      <c r="T17" s="1497"/>
      <c r="U17" s="1501"/>
      <c r="V17" s="1501"/>
      <c r="W17" s="1501"/>
      <c r="X17" s="1501"/>
    </row>
    <row r="18" spans="1:24" s="1496" customFormat="1">
      <c r="A18" s="1516"/>
      <c r="B18" s="1508"/>
      <c r="C18" s="1519"/>
      <c r="D18" s="1507"/>
      <c r="E18" s="1571"/>
      <c r="F18" s="1584"/>
      <c r="G18" s="1509"/>
      <c r="H18" s="1509"/>
      <c r="J18" s="1497"/>
      <c r="K18" s="1497"/>
      <c r="L18" s="1498"/>
      <c r="M18" s="1499"/>
      <c r="N18" s="1497"/>
      <c r="O18" s="1497"/>
      <c r="P18" s="1497"/>
      <c r="Q18" s="1497"/>
      <c r="R18" s="1497"/>
      <c r="S18" s="1500"/>
      <c r="T18" s="1497"/>
      <c r="U18" s="1501"/>
      <c r="V18" s="1501"/>
      <c r="W18" s="1501"/>
      <c r="X18" s="1501"/>
    </row>
    <row r="19" spans="1:24" s="1496" customFormat="1" ht="66">
      <c r="A19" s="1507">
        <f>COUNT($A$3:A18)+1</f>
        <v>3</v>
      </c>
      <c r="B19" s="1508" t="s">
        <v>1911</v>
      </c>
      <c r="C19" s="1519"/>
      <c r="D19" s="1507"/>
      <c r="E19" s="1571"/>
      <c r="F19" s="1584"/>
      <c r="G19" s="1509"/>
      <c r="H19" s="1509"/>
      <c r="J19" s="1497"/>
      <c r="K19" s="1497"/>
      <c r="L19" s="1498"/>
      <c r="M19" s="1499"/>
      <c r="N19" s="1497"/>
      <c r="O19" s="1497"/>
      <c r="P19" s="1497"/>
      <c r="Q19" s="1497"/>
      <c r="R19" s="1497"/>
      <c r="S19" s="1500"/>
      <c r="T19" s="1497"/>
      <c r="U19" s="1501"/>
      <c r="V19" s="1501"/>
      <c r="W19" s="1501"/>
      <c r="X19" s="1501"/>
    </row>
    <row r="20" spans="1:24" s="1496" customFormat="1">
      <c r="A20" s="615"/>
      <c r="B20" s="1508" t="s">
        <v>1856</v>
      </c>
      <c r="C20" s="1519" t="s">
        <v>1119</v>
      </c>
      <c r="D20" s="1507">
        <v>15</v>
      </c>
      <c r="E20" s="1571"/>
      <c r="F20" s="1584">
        <f>E20*D20</f>
        <v>0</v>
      </c>
      <c r="G20" s="1509"/>
      <c r="H20" s="1509"/>
      <c r="J20" s="1497"/>
      <c r="K20" s="1497"/>
      <c r="L20" s="1498"/>
      <c r="M20" s="1499"/>
      <c r="N20" s="1497"/>
      <c r="O20" s="1497"/>
      <c r="P20" s="1497"/>
      <c r="Q20" s="1497"/>
      <c r="R20" s="1497"/>
      <c r="S20" s="1500"/>
      <c r="T20" s="1497"/>
      <c r="U20" s="1501"/>
      <c r="V20" s="1501"/>
      <c r="W20" s="1501"/>
      <c r="X20" s="1501"/>
    </row>
    <row r="21" spans="1:24" s="1496" customFormat="1" ht="14.4">
      <c r="A21" s="615"/>
      <c r="B21" s="614"/>
      <c r="C21" s="1519"/>
      <c r="D21" s="1507"/>
      <c r="E21" s="1571"/>
      <c r="F21" s="1584"/>
      <c r="G21" s="1509"/>
      <c r="H21" s="1509"/>
      <c r="J21" s="1497"/>
      <c r="K21" s="1497"/>
      <c r="L21" s="1498"/>
      <c r="M21" s="1499"/>
      <c r="N21" s="1497"/>
      <c r="O21" s="1497"/>
      <c r="P21" s="1497"/>
      <c r="Q21" s="1497"/>
      <c r="R21" s="1497"/>
      <c r="S21" s="1500"/>
      <c r="T21" s="1497"/>
      <c r="U21" s="1501"/>
      <c r="V21" s="1501"/>
      <c r="W21" s="1501"/>
      <c r="X21" s="1501"/>
    </row>
    <row r="22" spans="1:24" s="1496" customFormat="1">
      <c r="A22" s="1516"/>
      <c r="B22" s="1510"/>
      <c r="C22" s="1519"/>
      <c r="D22" s="1507"/>
      <c r="E22" s="1571"/>
      <c r="F22" s="1584"/>
      <c r="G22" s="1509"/>
      <c r="H22" s="1509"/>
      <c r="J22" s="1497"/>
      <c r="K22" s="1497"/>
      <c r="L22" s="1498"/>
      <c r="M22" s="1499"/>
      <c r="N22" s="1497"/>
      <c r="O22" s="1497"/>
      <c r="P22" s="1497"/>
      <c r="Q22" s="1497"/>
      <c r="R22" s="1497"/>
      <c r="S22" s="1500"/>
      <c r="T22" s="1497"/>
      <c r="U22" s="1501"/>
      <c r="V22" s="1501"/>
      <c r="W22" s="1501"/>
      <c r="X22" s="1501"/>
    </row>
    <row r="23" spans="1:24" s="1496" customFormat="1">
      <c r="A23" s="1507">
        <f>COUNT($A$3:A22)+1</f>
        <v>4</v>
      </c>
      <c r="B23" s="1512" t="s">
        <v>1910</v>
      </c>
      <c r="C23" s="1519"/>
      <c r="D23" s="1507"/>
      <c r="E23" s="1571"/>
      <c r="F23" s="1584"/>
      <c r="G23" s="1509"/>
      <c r="H23" s="1509"/>
      <c r="J23" s="1497"/>
      <c r="K23" s="1497"/>
      <c r="L23" s="1498"/>
      <c r="M23" s="1499"/>
      <c r="N23" s="1497"/>
      <c r="O23" s="1497"/>
      <c r="P23" s="1497"/>
      <c r="Q23" s="1497"/>
      <c r="R23" s="1497"/>
      <c r="S23" s="1500"/>
      <c r="T23" s="1497"/>
      <c r="U23" s="1501"/>
      <c r="V23" s="1501"/>
      <c r="W23" s="1501"/>
      <c r="X23" s="1501"/>
    </row>
    <row r="24" spans="1:24" s="1496" customFormat="1" ht="26.4">
      <c r="A24" s="1507"/>
      <c r="B24" s="1512" t="s">
        <v>1909</v>
      </c>
      <c r="C24" s="1519"/>
      <c r="D24" s="1507"/>
      <c r="E24" s="1571"/>
      <c r="F24" s="1584"/>
      <c r="G24" s="1509"/>
      <c r="H24" s="1509"/>
      <c r="J24" s="1497"/>
      <c r="K24" s="1497"/>
      <c r="L24" s="1498"/>
      <c r="M24" s="1499"/>
      <c r="N24" s="1497"/>
      <c r="O24" s="1497"/>
      <c r="P24" s="1497"/>
      <c r="Q24" s="1497"/>
      <c r="R24" s="1497"/>
      <c r="S24" s="1500"/>
      <c r="T24" s="1497"/>
      <c r="U24" s="1501"/>
      <c r="V24" s="1501"/>
      <c r="W24" s="1501"/>
      <c r="X24" s="1501"/>
    </row>
    <row r="25" spans="1:24" s="1496" customFormat="1">
      <c r="A25" s="615"/>
      <c r="B25" s="616" t="s">
        <v>1858</v>
      </c>
      <c r="C25" s="1519" t="s">
        <v>10</v>
      </c>
      <c r="D25" s="1507">
        <v>1</v>
      </c>
      <c r="E25" s="1571"/>
      <c r="F25" s="1584">
        <f>E25*D25</f>
        <v>0</v>
      </c>
      <c r="G25" s="1509"/>
      <c r="H25" s="1509"/>
      <c r="J25" s="1497"/>
      <c r="K25" s="1497"/>
      <c r="L25" s="1498"/>
      <c r="M25" s="1499"/>
      <c r="N25" s="1497"/>
      <c r="O25" s="1497"/>
      <c r="P25" s="1497"/>
      <c r="Q25" s="1497"/>
      <c r="R25" s="1497"/>
      <c r="S25" s="1500"/>
      <c r="T25" s="1497"/>
      <c r="U25" s="1501"/>
      <c r="V25" s="1501"/>
      <c r="W25" s="1501"/>
      <c r="X25" s="1501"/>
    </row>
    <row r="26" spans="1:24" s="1496" customFormat="1">
      <c r="A26" s="615"/>
      <c r="B26" s="616" t="s">
        <v>1856</v>
      </c>
      <c r="C26" s="1519" t="s">
        <v>10</v>
      </c>
      <c r="D26" s="1507">
        <v>2</v>
      </c>
      <c r="E26" s="1571"/>
      <c r="F26" s="1584">
        <f>E26*D26</f>
        <v>0</v>
      </c>
      <c r="G26" s="1509"/>
      <c r="H26" s="1509"/>
      <c r="J26" s="1497"/>
      <c r="K26" s="1497"/>
      <c r="L26" s="1498"/>
      <c r="M26" s="1499"/>
      <c r="N26" s="1497"/>
      <c r="O26" s="1497"/>
      <c r="P26" s="1497"/>
      <c r="Q26" s="1497"/>
      <c r="R26" s="1497"/>
      <c r="S26" s="1500"/>
      <c r="T26" s="1497"/>
      <c r="U26" s="1501"/>
      <c r="V26" s="1501"/>
      <c r="W26" s="1501"/>
      <c r="X26" s="1501"/>
    </row>
    <row r="27" spans="1:24" s="1496" customFormat="1">
      <c r="A27" s="615"/>
      <c r="B27" s="616"/>
      <c r="C27" s="1519"/>
      <c r="D27" s="1507"/>
      <c r="E27" s="1571"/>
      <c r="F27" s="1584"/>
      <c r="G27" s="1509"/>
      <c r="H27" s="1509"/>
      <c r="J27" s="1497"/>
      <c r="K27" s="1497"/>
      <c r="L27" s="1498"/>
      <c r="M27" s="1499"/>
      <c r="N27" s="1497"/>
      <c r="O27" s="1497"/>
      <c r="P27" s="1497"/>
      <c r="Q27" s="1497"/>
      <c r="R27" s="1497"/>
      <c r="S27" s="1500"/>
      <c r="T27" s="1497"/>
      <c r="U27" s="1501"/>
      <c r="V27" s="1501"/>
      <c r="W27" s="1501"/>
      <c r="X27" s="1501"/>
    </row>
    <row r="28" spans="1:24" s="1496" customFormat="1">
      <c r="A28" s="1507">
        <f>COUNT($A$3:A26)+1</f>
        <v>5</v>
      </c>
      <c r="B28" s="1512" t="s">
        <v>1855</v>
      </c>
      <c r="C28" s="1519"/>
      <c r="D28" s="1507"/>
      <c r="E28" s="1571"/>
      <c r="F28" s="596"/>
      <c r="G28" s="1509"/>
      <c r="H28" s="1509"/>
      <c r="J28" s="1497"/>
      <c r="K28" s="1497"/>
      <c r="L28" s="1498"/>
      <c r="M28" s="1499"/>
      <c r="N28" s="1497"/>
      <c r="O28" s="1497"/>
      <c r="P28" s="1497"/>
      <c r="Q28" s="1497"/>
      <c r="R28" s="1497"/>
      <c r="S28" s="1500"/>
      <c r="T28" s="1497"/>
      <c r="U28" s="1501"/>
      <c r="V28" s="1501"/>
      <c r="W28" s="1501"/>
      <c r="X28" s="1501"/>
    </row>
    <row r="29" spans="1:24" s="1496" customFormat="1" ht="39.6">
      <c r="A29" s="1511"/>
      <c r="B29" s="1512" t="s">
        <v>1854</v>
      </c>
      <c r="C29" s="1519"/>
      <c r="D29" s="1507"/>
      <c r="E29" s="1571"/>
      <c r="F29" s="596"/>
      <c r="G29" s="1509"/>
      <c r="H29" s="1509"/>
      <c r="J29" s="1497"/>
      <c r="K29" s="1497"/>
      <c r="L29" s="1498"/>
      <c r="M29" s="1499"/>
      <c r="N29" s="1497"/>
      <c r="O29" s="1497"/>
      <c r="P29" s="1497"/>
      <c r="Q29" s="1497"/>
      <c r="R29" s="1497"/>
      <c r="S29" s="1500"/>
      <c r="T29" s="1497"/>
      <c r="U29" s="1501"/>
      <c r="V29" s="1501"/>
      <c r="W29" s="1501"/>
      <c r="X29" s="1501"/>
    </row>
    <row r="30" spans="1:24" s="1496" customFormat="1">
      <c r="A30" s="1513"/>
      <c r="B30" s="1514" t="s">
        <v>1908</v>
      </c>
      <c r="C30" s="1519"/>
      <c r="D30" s="1507">
        <v>1</v>
      </c>
      <c r="E30" s="1571"/>
      <c r="F30" s="1584">
        <f>E30*D30</f>
        <v>0</v>
      </c>
      <c r="G30" s="1509"/>
      <c r="H30" s="1509"/>
      <c r="J30" s="1497"/>
      <c r="K30" s="1497"/>
      <c r="L30" s="1498"/>
      <c r="M30" s="1499"/>
      <c r="N30" s="1497"/>
      <c r="O30" s="1497"/>
      <c r="P30" s="1497"/>
      <c r="Q30" s="1497"/>
      <c r="R30" s="1497"/>
      <c r="S30" s="1500"/>
      <c r="T30" s="1497"/>
      <c r="U30" s="1501"/>
      <c r="V30" s="1501"/>
      <c r="W30" s="1501"/>
      <c r="X30" s="1501"/>
    </row>
    <row r="31" spans="1:24" s="1496" customFormat="1">
      <c r="A31" s="615"/>
      <c r="B31" s="616"/>
      <c r="C31" s="1519"/>
      <c r="D31" s="1507"/>
      <c r="E31" s="1571"/>
      <c r="F31" s="1584"/>
      <c r="G31" s="1509"/>
      <c r="H31" s="1509"/>
      <c r="J31" s="1497"/>
      <c r="K31" s="1497"/>
      <c r="L31" s="1498"/>
      <c r="M31" s="1499"/>
      <c r="N31" s="1497"/>
      <c r="O31" s="1497"/>
      <c r="P31" s="1497"/>
      <c r="Q31" s="1497"/>
      <c r="R31" s="1497"/>
      <c r="S31" s="1500"/>
      <c r="T31" s="1497"/>
      <c r="U31" s="1501"/>
      <c r="V31" s="1501"/>
      <c r="W31" s="1501"/>
      <c r="X31" s="1501"/>
    </row>
    <row r="32" spans="1:24" s="1497" customFormat="1">
      <c r="A32" s="1507"/>
      <c r="B32" s="1512"/>
      <c r="C32" s="1519"/>
      <c r="D32" s="1507"/>
      <c r="E32" s="1571"/>
      <c r="F32" s="1584"/>
      <c r="G32" s="1509"/>
      <c r="H32" s="1509"/>
      <c r="I32" s="1496"/>
      <c r="M32" s="1500"/>
      <c r="S32" s="1500"/>
      <c r="U32" s="1501"/>
      <c r="V32" s="1501"/>
      <c r="W32" s="1501"/>
      <c r="X32" s="1501"/>
    </row>
    <row r="33" spans="1:24" s="1497" customFormat="1">
      <c r="A33" s="1507">
        <f>COUNT($A$3:A32)+1</f>
        <v>6</v>
      </c>
      <c r="B33" s="1512" t="s">
        <v>1907</v>
      </c>
      <c r="C33" s="1519"/>
      <c r="D33" s="1507"/>
      <c r="E33" s="1571"/>
      <c r="F33" s="1584"/>
      <c r="G33" s="1509"/>
      <c r="H33" s="1509"/>
      <c r="I33" s="1496"/>
      <c r="L33" s="1498"/>
      <c r="M33" s="1499"/>
      <c r="S33" s="1500"/>
      <c r="U33" s="1501"/>
      <c r="V33" s="1501"/>
      <c r="W33" s="1501"/>
      <c r="X33" s="1501"/>
    </row>
    <row r="34" spans="1:24" s="1497" customFormat="1" ht="26.4">
      <c r="A34" s="1507"/>
      <c r="B34" s="1512" t="s">
        <v>1906</v>
      </c>
      <c r="C34" s="1519"/>
      <c r="D34" s="1507"/>
      <c r="E34" s="1571"/>
      <c r="F34" s="1584"/>
      <c r="G34" s="1509"/>
      <c r="H34" s="1509"/>
      <c r="I34" s="1496"/>
      <c r="L34" s="1498"/>
      <c r="M34" s="1499"/>
      <c r="S34" s="1500"/>
      <c r="U34" s="1501"/>
      <c r="V34" s="1501"/>
      <c r="W34" s="1501"/>
      <c r="X34" s="1501"/>
    </row>
    <row r="35" spans="1:24" s="1497" customFormat="1">
      <c r="A35" s="615"/>
      <c r="B35" s="1512" t="s">
        <v>1858</v>
      </c>
      <c r="C35" s="1519" t="s">
        <v>10</v>
      </c>
      <c r="D35" s="1507">
        <v>1</v>
      </c>
      <c r="E35" s="1571"/>
      <c r="F35" s="1584">
        <f>E35*D35</f>
        <v>0</v>
      </c>
      <c r="G35" s="1509"/>
      <c r="H35" s="1509"/>
      <c r="I35" s="1496"/>
      <c r="L35" s="1498"/>
      <c r="M35" s="1499"/>
      <c r="S35" s="1500"/>
      <c r="U35" s="1501"/>
      <c r="V35" s="1501"/>
      <c r="W35" s="1501"/>
      <c r="X35" s="1501"/>
    </row>
    <row r="36" spans="1:24" s="1497" customFormat="1">
      <c r="A36" s="1507"/>
      <c r="B36" s="1512"/>
      <c r="C36" s="1519"/>
      <c r="D36" s="1507"/>
      <c r="E36" s="1571"/>
      <c r="F36" s="1584"/>
      <c r="G36" s="1509"/>
      <c r="H36" s="1509"/>
      <c r="I36" s="1496"/>
      <c r="M36" s="1500"/>
      <c r="S36" s="1500"/>
      <c r="U36" s="1501"/>
      <c r="V36" s="1501"/>
      <c r="W36" s="1501"/>
      <c r="X36" s="1501"/>
    </row>
    <row r="37" spans="1:24" s="1497" customFormat="1">
      <c r="A37" s="1507">
        <f>COUNT($A$2:A36)+1</f>
        <v>7</v>
      </c>
      <c r="B37" s="1512" t="s">
        <v>1905</v>
      </c>
      <c r="C37" s="1519"/>
      <c r="D37" s="1507"/>
      <c r="E37" s="1571"/>
      <c r="F37" s="1584"/>
      <c r="G37" s="1509"/>
      <c r="H37" s="1509"/>
      <c r="I37" s="1496"/>
      <c r="M37" s="1500"/>
      <c r="S37" s="1500"/>
      <c r="U37" s="1501"/>
      <c r="V37" s="1501"/>
      <c r="W37" s="1501"/>
      <c r="X37" s="1501"/>
    </row>
    <row r="38" spans="1:24" s="1497" customFormat="1" ht="52.8">
      <c r="A38" s="1507"/>
      <c r="B38" s="1512" t="s">
        <v>1904</v>
      </c>
      <c r="C38" s="1519"/>
      <c r="D38" s="1507"/>
      <c r="E38" s="1571"/>
      <c r="F38" s="1584"/>
      <c r="G38" s="1509"/>
      <c r="H38" s="1509"/>
      <c r="I38" s="1496"/>
      <c r="M38" s="1500"/>
      <c r="S38" s="1500"/>
      <c r="U38" s="1501"/>
      <c r="V38" s="1501"/>
      <c r="W38" s="1501"/>
      <c r="X38" s="1501"/>
    </row>
    <row r="39" spans="1:24" s="1497" customFormat="1">
      <c r="A39" s="1507"/>
      <c r="B39" s="1512" t="s">
        <v>1857</v>
      </c>
      <c r="C39" s="1507" t="s">
        <v>10</v>
      </c>
      <c r="D39" s="1507">
        <v>1</v>
      </c>
      <c r="E39" s="1571"/>
      <c r="F39" s="1584">
        <f>E39*D39</f>
        <v>0</v>
      </c>
      <c r="G39" s="1509"/>
      <c r="H39" s="1509"/>
      <c r="I39" s="1496"/>
      <c r="M39" s="1500"/>
      <c r="S39" s="1500"/>
      <c r="U39" s="1501"/>
      <c r="V39" s="1501"/>
      <c r="W39" s="1501"/>
      <c r="X39" s="1501"/>
    </row>
    <row r="40" spans="1:24" s="1497" customFormat="1">
      <c r="A40" s="1507"/>
      <c r="B40" s="1512"/>
      <c r="C40" s="1507"/>
      <c r="D40" s="1507"/>
      <c r="E40" s="1571"/>
      <c r="F40" s="1584"/>
      <c r="G40" s="1509"/>
      <c r="H40" s="1509"/>
      <c r="I40" s="1496"/>
      <c r="M40" s="1500"/>
      <c r="S40" s="1500"/>
      <c r="U40" s="1501"/>
      <c r="V40" s="1501"/>
      <c r="W40" s="1501"/>
      <c r="X40" s="1501"/>
    </row>
    <row r="41" spans="1:24" s="1497" customFormat="1">
      <c r="A41" s="1342">
        <f>COUNT($A$3:A40)+1</f>
        <v>8</v>
      </c>
      <c r="B41" s="1467" t="s">
        <v>1903</v>
      </c>
      <c r="C41" s="1321"/>
      <c r="D41" s="1342"/>
      <c r="E41" s="1621"/>
      <c r="F41" s="1585">
        <f>D57*E41</f>
        <v>0</v>
      </c>
      <c r="G41" s="1509"/>
      <c r="H41" s="1509"/>
      <c r="I41" s="1496"/>
      <c r="M41" s="1500"/>
      <c r="S41" s="1500"/>
      <c r="U41" s="1501"/>
      <c r="V41" s="1501"/>
      <c r="W41" s="1501"/>
      <c r="X41" s="1501"/>
    </row>
    <row r="42" spans="1:24" s="1497" customFormat="1" ht="26.4">
      <c r="A42" s="1586"/>
      <c r="B42" s="1587" t="s">
        <v>1902</v>
      </c>
      <c r="C42" s="1588"/>
      <c r="D42" s="1589"/>
      <c r="E42" s="1622"/>
      <c r="F42" s="1585"/>
      <c r="G42" s="1509"/>
      <c r="H42" s="1509"/>
      <c r="I42" s="1496"/>
      <c r="M42" s="1500"/>
      <c r="S42" s="1500"/>
      <c r="U42" s="1501"/>
      <c r="V42" s="1501"/>
      <c r="W42" s="1501"/>
      <c r="X42" s="1501"/>
    </row>
    <row r="43" spans="1:24" s="1497" customFormat="1">
      <c r="A43" s="1589"/>
      <c r="B43" s="1587"/>
      <c r="C43" s="1588" t="s">
        <v>10</v>
      </c>
      <c r="D43" s="1515">
        <v>6</v>
      </c>
      <c r="E43" s="1623"/>
      <c r="F43" s="1584">
        <f>E43*D43</f>
        <v>0</v>
      </c>
      <c r="G43" s="1509"/>
      <c r="H43" s="1509"/>
      <c r="I43" s="1496"/>
      <c r="M43" s="1500"/>
      <c r="S43" s="1500"/>
      <c r="U43" s="1501"/>
      <c r="V43" s="1501"/>
      <c r="W43" s="1501"/>
      <c r="X43" s="1501"/>
    </row>
    <row r="44" spans="1:24" s="1497" customFormat="1">
      <c r="A44" s="1507"/>
      <c r="B44" s="1512"/>
      <c r="C44" s="1507"/>
      <c r="D44" s="1507"/>
      <c r="E44" s="1571"/>
      <c r="F44" s="1584"/>
      <c r="G44" s="1509"/>
      <c r="H44" s="1509"/>
      <c r="I44" s="1496"/>
      <c r="M44" s="1500"/>
      <c r="S44" s="1500"/>
      <c r="U44" s="1501"/>
      <c r="V44" s="1501"/>
      <c r="W44" s="1501"/>
      <c r="X44" s="1501"/>
    </row>
    <row r="45" spans="1:24" s="1497" customFormat="1">
      <c r="A45" s="1507">
        <f>COUNT($A$3:A44)+1</f>
        <v>9</v>
      </c>
      <c r="B45" s="1514" t="s">
        <v>1901</v>
      </c>
      <c r="C45" s="1519"/>
      <c r="D45" s="1515"/>
      <c r="E45" s="1623"/>
      <c r="F45" s="1584"/>
      <c r="G45" s="1509"/>
      <c r="H45" s="1509"/>
      <c r="I45" s="1496"/>
      <c r="M45" s="1500"/>
      <c r="S45" s="1500"/>
      <c r="U45" s="1501"/>
      <c r="V45" s="1501"/>
      <c r="W45" s="1501"/>
      <c r="X45" s="1501"/>
    </row>
    <row r="46" spans="1:24" s="1497" customFormat="1" ht="26.4">
      <c r="A46" s="1590"/>
      <c r="B46" s="1591" t="s">
        <v>1900</v>
      </c>
      <c r="C46" s="1519"/>
      <c r="D46" s="1515"/>
      <c r="E46" s="1623"/>
      <c r="F46" s="1584"/>
      <c r="G46" s="1509"/>
      <c r="H46" s="1509"/>
      <c r="I46" s="1496"/>
      <c r="M46" s="1500"/>
      <c r="S46" s="1500"/>
      <c r="U46" s="1501"/>
      <c r="V46" s="1501"/>
      <c r="W46" s="1501"/>
      <c r="X46" s="1501"/>
    </row>
    <row r="47" spans="1:24" s="1497" customFormat="1">
      <c r="A47" s="1590"/>
      <c r="B47" s="1514"/>
      <c r="C47" s="1519" t="s">
        <v>10</v>
      </c>
      <c r="D47" s="1515">
        <v>2</v>
      </c>
      <c r="E47" s="1623"/>
      <c r="F47" s="1584">
        <f>E47*D47</f>
        <v>0</v>
      </c>
      <c r="G47" s="1509"/>
      <c r="H47" s="1509"/>
      <c r="I47" s="1496"/>
      <c r="M47" s="1500"/>
      <c r="S47" s="1500"/>
      <c r="U47" s="1501"/>
      <c r="V47" s="1501"/>
      <c r="W47" s="1501"/>
      <c r="X47" s="1501"/>
    </row>
    <row r="48" spans="1:24" s="1497" customFormat="1">
      <c r="A48" s="1590"/>
      <c r="B48" s="1514"/>
      <c r="C48" s="1519"/>
      <c r="D48" s="1515"/>
      <c r="E48" s="1623"/>
      <c r="F48" s="1584"/>
      <c r="G48" s="1509"/>
      <c r="H48" s="1509"/>
      <c r="I48" s="1496"/>
      <c r="M48" s="1500"/>
      <c r="S48" s="1500"/>
      <c r="U48" s="1501"/>
      <c r="V48" s="1501"/>
      <c r="W48" s="1501"/>
      <c r="X48" s="1501"/>
    </row>
    <row r="49" spans="1:24" s="1497" customFormat="1" ht="66">
      <c r="A49" s="1305">
        <f>COUNT($A$4:A48)+1</f>
        <v>10</v>
      </c>
      <c r="B49" s="613" t="s">
        <v>1899</v>
      </c>
      <c r="C49" s="531"/>
      <c r="D49" s="611"/>
      <c r="E49" s="627"/>
      <c r="F49" s="1592"/>
      <c r="G49" s="1509"/>
      <c r="H49" s="1509"/>
      <c r="I49" s="1496"/>
      <c r="M49" s="1500"/>
      <c r="S49" s="1500"/>
      <c r="U49" s="1501"/>
      <c r="V49" s="1501"/>
      <c r="W49" s="1501"/>
      <c r="X49" s="1501"/>
    </row>
    <row r="50" spans="1:24" s="1497" customFormat="1">
      <c r="A50" s="1593"/>
      <c r="B50" s="612" t="s">
        <v>1898</v>
      </c>
      <c r="C50" s="531" t="s">
        <v>1894</v>
      </c>
      <c r="D50" s="611">
        <v>3</v>
      </c>
      <c r="E50" s="1624"/>
      <c r="F50" s="1592">
        <f>D50*E50</f>
        <v>0</v>
      </c>
      <c r="G50" s="1509"/>
      <c r="H50" s="1509"/>
      <c r="I50" s="1496"/>
      <c r="M50" s="1500"/>
      <c r="S50" s="1500"/>
      <c r="U50" s="1501"/>
      <c r="V50" s="1501"/>
      <c r="W50" s="1501"/>
      <c r="X50" s="1501"/>
    </row>
    <row r="51" spans="1:24" s="1497" customFormat="1">
      <c r="A51" s="1590"/>
      <c r="B51" s="1514"/>
      <c r="C51" s="1519"/>
      <c r="D51" s="1515"/>
      <c r="E51" s="1623"/>
      <c r="F51" s="1584"/>
      <c r="G51" s="1509"/>
      <c r="H51" s="1509"/>
      <c r="I51" s="1496"/>
      <c r="M51" s="1500"/>
      <c r="S51" s="1500"/>
      <c r="U51" s="1501"/>
      <c r="V51" s="1501"/>
      <c r="W51" s="1501"/>
      <c r="X51" s="1501"/>
    </row>
    <row r="52" spans="1:24" s="1497" customFormat="1" ht="26.4">
      <c r="A52" s="1305">
        <f>COUNT($A$4:A51)+1</f>
        <v>11</v>
      </c>
      <c r="B52" s="613" t="s">
        <v>1897</v>
      </c>
      <c r="C52" s="531"/>
      <c r="D52" s="611"/>
      <c r="E52" s="627"/>
      <c r="F52" s="1592"/>
      <c r="G52" s="1509"/>
      <c r="H52" s="1509"/>
      <c r="I52" s="1496"/>
      <c r="M52" s="1500"/>
      <c r="S52" s="1500"/>
      <c r="U52" s="1501"/>
      <c r="V52" s="1501"/>
      <c r="W52" s="1501"/>
      <c r="X52" s="1501"/>
    </row>
    <row r="53" spans="1:24" s="1497" customFormat="1">
      <c r="A53" s="1593"/>
      <c r="B53" s="612" t="s">
        <v>1896</v>
      </c>
      <c r="D53" s="1594"/>
      <c r="E53" s="1625"/>
      <c r="F53" s="1496"/>
      <c r="G53" s="1509"/>
      <c r="H53" s="1509"/>
      <c r="I53" s="1496"/>
      <c r="M53" s="1500"/>
      <c r="S53" s="1500"/>
      <c r="U53" s="1501"/>
      <c r="V53" s="1501"/>
      <c r="W53" s="1501"/>
      <c r="X53" s="1501"/>
    </row>
    <row r="54" spans="1:24" s="1497" customFormat="1">
      <c r="A54" s="1590"/>
      <c r="B54" s="1514" t="s">
        <v>1895</v>
      </c>
      <c r="C54" s="531" t="s">
        <v>1894</v>
      </c>
      <c r="D54" s="611">
        <v>1</v>
      </c>
      <c r="E54" s="1624"/>
      <c r="F54" s="1592">
        <f>D54*E54</f>
        <v>0</v>
      </c>
      <c r="G54" s="1509"/>
      <c r="H54" s="1509"/>
      <c r="I54" s="1496"/>
      <c r="M54" s="1500"/>
      <c r="S54" s="1500"/>
      <c r="U54" s="1501"/>
      <c r="V54" s="1501"/>
      <c r="W54" s="1501"/>
      <c r="X54" s="1501"/>
    </row>
    <row r="55" spans="1:24" s="1497" customFormat="1">
      <c r="A55" s="1590"/>
      <c r="C55" s="1519"/>
      <c r="D55" s="1515"/>
      <c r="E55" s="1623"/>
      <c r="F55" s="1584"/>
      <c r="G55" s="1509"/>
      <c r="H55" s="1509"/>
      <c r="I55" s="1496"/>
      <c r="M55" s="1500"/>
      <c r="S55" s="1500"/>
      <c r="U55" s="1501"/>
      <c r="V55" s="1501"/>
      <c r="W55" s="1501"/>
      <c r="X55" s="1501"/>
    </row>
    <row r="56" spans="1:24" s="1497" customFormat="1">
      <c r="A56" s="1590"/>
      <c r="B56" s="1514"/>
      <c r="C56" s="1519"/>
      <c r="D56" s="1515"/>
      <c r="E56" s="1623"/>
      <c r="F56" s="1584"/>
      <c r="G56" s="1509"/>
      <c r="H56" s="1509"/>
      <c r="I56" s="1496"/>
      <c r="M56" s="1500"/>
      <c r="S56" s="1500"/>
      <c r="U56" s="1501"/>
      <c r="V56" s="1501"/>
      <c r="W56" s="1501"/>
      <c r="X56" s="1501"/>
    </row>
    <row r="57" spans="1:24" s="1497" customFormat="1">
      <c r="A57" s="1507">
        <f>COUNT($A$3:A56)+1</f>
        <v>12</v>
      </c>
      <c r="B57" s="1595" t="s">
        <v>1893</v>
      </c>
      <c r="C57" s="1505"/>
      <c r="D57" s="1505"/>
      <c r="E57" s="1626"/>
      <c r="F57" s="1584"/>
      <c r="G57" s="1509"/>
      <c r="H57" s="1509"/>
      <c r="I57" s="1496"/>
      <c r="M57" s="1500"/>
      <c r="S57" s="1500"/>
      <c r="U57" s="1501"/>
      <c r="V57" s="1501"/>
      <c r="W57" s="1501"/>
      <c r="X57" s="1501"/>
    </row>
    <row r="58" spans="1:24" s="1497" customFormat="1">
      <c r="A58" s="1596"/>
      <c r="B58" s="1595"/>
      <c r="C58" s="1505" t="s">
        <v>10</v>
      </c>
      <c r="D58" s="1505">
        <v>4</v>
      </c>
      <c r="E58" s="1627"/>
      <c r="F58" s="1584">
        <f>E58*D58</f>
        <v>0</v>
      </c>
      <c r="G58" s="1509"/>
      <c r="H58" s="1509"/>
      <c r="I58" s="1496"/>
      <c r="M58" s="1500"/>
      <c r="S58" s="1500"/>
      <c r="U58" s="1501"/>
      <c r="V58" s="1501"/>
      <c r="W58" s="1501"/>
      <c r="X58" s="1501"/>
    </row>
    <row r="59" spans="1:24" s="1497" customFormat="1">
      <c r="A59" s="1596"/>
      <c r="B59" s="1595"/>
      <c r="C59" s="1505"/>
      <c r="D59" s="1505"/>
      <c r="E59" s="1627"/>
      <c r="F59" s="1584"/>
      <c r="G59" s="1509"/>
      <c r="H59" s="1509"/>
      <c r="I59" s="1496"/>
      <c r="M59" s="1500"/>
      <c r="S59" s="1500"/>
      <c r="U59" s="1501"/>
      <c r="V59" s="1501"/>
      <c r="W59" s="1501"/>
      <c r="X59" s="1501"/>
    </row>
    <row r="60" spans="1:24" s="1497" customFormat="1" ht="26.4">
      <c r="A60" s="1305">
        <f>COUNT($A$3:A58)+1</f>
        <v>13</v>
      </c>
      <c r="B60" s="1335" t="s">
        <v>1892</v>
      </c>
      <c r="C60" s="1597"/>
      <c r="D60" s="1597"/>
      <c r="E60" s="1418"/>
      <c r="F60" s="1261"/>
      <c r="G60" s="1509"/>
      <c r="H60" s="1509"/>
      <c r="I60" s="1496"/>
      <c r="M60" s="1500"/>
      <c r="S60" s="1500"/>
      <c r="U60" s="1501"/>
      <c r="V60" s="1501"/>
      <c r="W60" s="1501"/>
      <c r="X60" s="1501"/>
    </row>
    <row r="61" spans="1:24" s="1497" customFormat="1">
      <c r="A61" s="1598"/>
      <c r="B61" s="1335" t="s">
        <v>1891</v>
      </c>
      <c r="C61" s="1597"/>
      <c r="D61" s="1597"/>
      <c r="E61" s="1418"/>
      <c r="F61" s="1261"/>
      <c r="G61" s="1509"/>
      <c r="H61" s="1509"/>
      <c r="I61" s="1496"/>
      <c r="M61" s="1500"/>
      <c r="S61" s="1500"/>
      <c r="U61" s="1501"/>
      <c r="V61" s="1501"/>
      <c r="W61" s="1501"/>
      <c r="X61" s="1501"/>
    </row>
    <row r="62" spans="1:24" s="1497" customFormat="1">
      <c r="A62" s="1598"/>
      <c r="B62" s="1335" t="s">
        <v>1890</v>
      </c>
      <c r="C62" s="1597"/>
      <c r="D62" s="1597"/>
      <c r="E62" s="1418"/>
      <c r="F62" s="1261"/>
      <c r="G62" s="1509"/>
      <c r="H62" s="1509"/>
      <c r="I62" s="1496"/>
      <c r="M62" s="1500"/>
      <c r="S62" s="1500"/>
      <c r="U62" s="1501"/>
      <c r="V62" s="1501"/>
      <c r="W62" s="1501"/>
      <c r="X62" s="1501"/>
    </row>
    <row r="63" spans="1:24" s="1497" customFormat="1">
      <c r="A63" s="1598"/>
      <c r="B63" s="1335" t="s">
        <v>1889</v>
      </c>
      <c r="C63" s="1597"/>
      <c r="D63" s="1597"/>
      <c r="E63" s="1418"/>
      <c r="F63" s="1261"/>
      <c r="G63" s="1509"/>
      <c r="H63" s="1509"/>
      <c r="I63" s="1496"/>
      <c r="M63" s="1500"/>
      <c r="S63" s="1500"/>
      <c r="U63" s="1501"/>
      <c r="V63" s="1501"/>
      <c r="W63" s="1501"/>
      <c r="X63" s="1501"/>
    </row>
    <row r="64" spans="1:24" s="1497" customFormat="1">
      <c r="A64" s="1598"/>
      <c r="B64" s="1304"/>
      <c r="C64" s="1597" t="s">
        <v>10</v>
      </c>
      <c r="D64" s="1505">
        <v>1</v>
      </c>
      <c r="E64" s="1627"/>
      <c r="F64" s="1584">
        <f>E64*D64</f>
        <v>0</v>
      </c>
      <c r="G64" s="1509"/>
      <c r="H64" s="1509"/>
      <c r="I64" s="1496"/>
      <c r="M64" s="1500"/>
      <c r="S64" s="1500"/>
      <c r="U64" s="1501"/>
      <c r="V64" s="1501"/>
      <c r="W64" s="1501"/>
      <c r="X64" s="1501"/>
    </row>
    <row r="65" spans="1:24" s="1497" customFormat="1">
      <c r="A65" s="1598"/>
      <c r="B65" s="1304"/>
      <c r="C65" s="1597"/>
      <c r="D65" s="1505"/>
      <c r="E65" s="1627"/>
      <c r="F65" s="1584"/>
      <c r="G65" s="1509"/>
      <c r="H65" s="1509"/>
      <c r="I65" s="1496"/>
      <c r="M65" s="1500"/>
      <c r="S65" s="1500"/>
      <c r="U65" s="1501"/>
      <c r="V65" s="1501"/>
      <c r="W65" s="1501"/>
      <c r="X65" s="1501"/>
    </row>
    <row r="66" spans="1:24" s="1497" customFormat="1" ht="26.4">
      <c r="A66" s="1305">
        <f>COUNT($A$3:A64)+1</f>
        <v>14</v>
      </c>
      <c r="B66" s="1335" t="s">
        <v>1888</v>
      </c>
      <c r="C66" s="1597"/>
      <c r="D66" s="1597"/>
      <c r="E66" s="1418"/>
      <c r="F66" s="1261"/>
      <c r="G66" s="1509"/>
      <c r="H66" s="1509"/>
      <c r="I66" s="1496"/>
      <c r="M66" s="1500"/>
      <c r="S66" s="1500"/>
      <c r="U66" s="1501"/>
      <c r="V66" s="1501"/>
      <c r="W66" s="1501"/>
      <c r="X66" s="1501"/>
    </row>
    <row r="67" spans="1:24" s="1497" customFormat="1">
      <c r="A67" s="1598"/>
      <c r="B67" s="1335" t="s">
        <v>1887</v>
      </c>
      <c r="C67" s="1597"/>
      <c r="D67" s="1597"/>
      <c r="E67" s="1418"/>
      <c r="F67" s="1261"/>
      <c r="G67" s="1509"/>
      <c r="H67" s="1509"/>
      <c r="I67" s="1496"/>
      <c r="M67" s="1500"/>
      <c r="S67" s="1500"/>
      <c r="U67" s="1501"/>
      <c r="V67" s="1501"/>
      <c r="W67" s="1501"/>
      <c r="X67" s="1501"/>
    </row>
    <row r="68" spans="1:24" s="1497" customFormat="1">
      <c r="A68" s="1598"/>
      <c r="B68" s="1335" t="s">
        <v>1886</v>
      </c>
      <c r="C68" s="1597"/>
      <c r="D68" s="1597"/>
      <c r="E68" s="1418"/>
      <c r="F68" s="1261"/>
      <c r="G68" s="1509"/>
      <c r="H68" s="1509"/>
      <c r="I68" s="1496"/>
      <c r="M68" s="1500"/>
      <c r="S68" s="1500"/>
      <c r="U68" s="1501"/>
      <c r="V68" s="1501"/>
      <c r="W68" s="1501"/>
      <c r="X68" s="1501"/>
    </row>
    <row r="69" spans="1:24" s="1497" customFormat="1">
      <c r="A69" s="1598"/>
      <c r="B69" s="1335" t="s">
        <v>1885</v>
      </c>
      <c r="C69" s="1597"/>
      <c r="D69" s="1597"/>
      <c r="E69" s="1418"/>
      <c r="F69" s="1261"/>
      <c r="G69" s="1509"/>
      <c r="H69" s="1509"/>
      <c r="I69" s="1496"/>
      <c r="M69" s="1500"/>
      <c r="S69" s="1500"/>
      <c r="U69" s="1501"/>
      <c r="V69" s="1501"/>
      <c r="W69" s="1501"/>
      <c r="X69" s="1501"/>
    </row>
    <row r="70" spans="1:24" s="1497" customFormat="1">
      <c r="A70" s="1598"/>
      <c r="B70" s="1304"/>
      <c r="C70" s="1597" t="s">
        <v>10</v>
      </c>
      <c r="D70" s="1505">
        <v>1</v>
      </c>
      <c r="E70" s="1627"/>
      <c r="F70" s="1584">
        <f>E70*D70</f>
        <v>0</v>
      </c>
      <c r="G70" s="1509"/>
      <c r="H70" s="1509"/>
      <c r="I70" s="1496"/>
      <c r="M70" s="1500"/>
      <c r="S70" s="1500"/>
      <c r="U70" s="1501"/>
      <c r="V70" s="1501"/>
      <c r="W70" s="1501"/>
      <c r="X70" s="1501"/>
    </row>
    <row r="71" spans="1:24" s="1497" customFormat="1">
      <c r="A71" s="1598"/>
      <c r="B71" s="1304"/>
      <c r="C71" s="1597"/>
      <c r="D71" s="1505"/>
      <c r="E71" s="1627"/>
      <c r="F71" s="1584"/>
      <c r="G71" s="1509"/>
      <c r="H71" s="1509"/>
      <c r="I71" s="1496"/>
      <c r="M71" s="1500"/>
      <c r="S71" s="1500"/>
      <c r="U71" s="1501"/>
      <c r="V71" s="1501"/>
      <c r="W71" s="1501"/>
      <c r="X71" s="1501"/>
    </row>
    <row r="72" spans="1:24" s="1497" customFormat="1">
      <c r="A72" s="1507">
        <f>COUNT($A$3:A71)+1</f>
        <v>15</v>
      </c>
      <c r="B72" s="1512" t="s">
        <v>1884</v>
      </c>
      <c r="C72" s="1507"/>
      <c r="D72" s="1507"/>
      <c r="E72" s="1628"/>
      <c r="F72" s="1584"/>
      <c r="G72" s="1509"/>
      <c r="H72" s="1509"/>
      <c r="I72" s="1496"/>
      <c r="M72" s="1500"/>
      <c r="S72" s="1500"/>
      <c r="U72" s="1501"/>
      <c r="V72" s="1501"/>
      <c r="W72" s="1501"/>
      <c r="X72" s="1501"/>
    </row>
    <row r="73" spans="1:24" s="1497" customFormat="1" ht="43.2">
      <c r="A73" s="1507"/>
      <c r="B73" s="1599" t="s">
        <v>1883</v>
      </c>
      <c r="C73" s="1507"/>
      <c r="D73" s="1507"/>
      <c r="E73" s="1620"/>
      <c r="F73" s="1584"/>
      <c r="G73" s="1509"/>
      <c r="H73" s="1509"/>
      <c r="I73" s="1496"/>
      <c r="M73" s="1500"/>
      <c r="S73" s="1500"/>
      <c r="U73" s="1501"/>
      <c r="V73" s="1501"/>
      <c r="W73" s="1501"/>
      <c r="X73" s="1501"/>
    </row>
    <row r="74" spans="1:24" s="1497" customFormat="1">
      <c r="A74" s="1507"/>
      <c r="B74" s="1512" t="s">
        <v>1882</v>
      </c>
      <c r="C74" s="1507"/>
      <c r="D74" s="1507"/>
      <c r="E74" s="1620"/>
      <c r="F74" s="1584"/>
      <c r="G74" s="1509"/>
      <c r="H74" s="1509"/>
      <c r="I74" s="1496"/>
      <c r="M74" s="1500"/>
      <c r="S74" s="1500"/>
      <c r="U74" s="1501"/>
      <c r="V74" s="1501"/>
      <c r="W74" s="1501"/>
      <c r="X74" s="1501"/>
    </row>
    <row r="75" spans="1:24" s="1497" customFormat="1">
      <c r="A75" s="1507"/>
      <c r="B75" s="1512" t="s">
        <v>1881</v>
      </c>
      <c r="C75" s="1507"/>
      <c r="D75" s="1507"/>
      <c r="E75" s="1620"/>
      <c r="F75" s="1584"/>
      <c r="G75" s="1509"/>
      <c r="H75" s="1509"/>
      <c r="I75" s="1496"/>
      <c r="M75" s="1500"/>
      <c r="S75" s="1500"/>
      <c r="U75" s="1501"/>
      <c r="V75" s="1501"/>
      <c r="W75" s="1501"/>
      <c r="X75" s="1501"/>
    </row>
    <row r="76" spans="1:24" s="1497" customFormat="1">
      <c r="A76" s="1507"/>
      <c r="B76" s="1512" t="s">
        <v>1880</v>
      </c>
      <c r="C76" s="1507"/>
      <c r="D76" s="1507"/>
      <c r="E76" s="1620"/>
      <c r="F76" s="1584"/>
      <c r="G76" s="1509"/>
      <c r="H76" s="1509"/>
      <c r="I76" s="1496"/>
      <c r="M76" s="1500"/>
      <c r="S76" s="1500"/>
      <c r="U76" s="1501"/>
      <c r="V76" s="1501"/>
      <c r="W76" s="1501"/>
      <c r="X76" s="1501"/>
    </row>
    <row r="77" spans="1:24" s="1497" customFormat="1" ht="26.4">
      <c r="A77" s="1507" t="s">
        <v>1694</v>
      </c>
      <c r="B77" s="1512" t="s">
        <v>1879</v>
      </c>
      <c r="C77" s="1507"/>
      <c r="D77" s="1507"/>
      <c r="E77" s="1620"/>
      <c r="F77" s="1584"/>
      <c r="G77" s="1509"/>
      <c r="H77" s="1509"/>
      <c r="I77" s="1496"/>
      <c r="M77" s="1500"/>
      <c r="S77" s="1500"/>
      <c r="U77" s="1501"/>
      <c r="V77" s="1501"/>
      <c r="W77" s="1501"/>
      <c r="X77" s="1501"/>
    </row>
    <row r="78" spans="1:24" s="1497" customFormat="1">
      <c r="A78" s="1507"/>
      <c r="B78" s="1512" t="s">
        <v>1878</v>
      </c>
      <c r="C78" s="1507"/>
      <c r="D78" s="1507"/>
      <c r="E78" s="1620"/>
      <c r="F78" s="1584"/>
      <c r="G78" s="1509"/>
      <c r="H78" s="1509"/>
      <c r="I78" s="1496"/>
      <c r="M78" s="1500"/>
      <c r="S78" s="1500"/>
      <c r="U78" s="1501"/>
      <c r="V78" s="1501"/>
      <c r="W78" s="1501"/>
      <c r="X78" s="1501"/>
    </row>
    <row r="79" spans="1:24" s="1497" customFormat="1">
      <c r="A79" s="1507"/>
      <c r="B79" s="1512" t="s">
        <v>1867</v>
      </c>
      <c r="C79" s="1507" t="s">
        <v>10</v>
      </c>
      <c r="D79" s="1507">
        <v>1</v>
      </c>
      <c r="E79" s="1629"/>
      <c r="F79" s="1584">
        <f>E79*D79</f>
        <v>0</v>
      </c>
      <c r="G79" s="1509"/>
      <c r="H79" s="1509"/>
      <c r="I79" s="1496"/>
      <c r="M79" s="1500"/>
      <c r="S79" s="1500"/>
      <c r="U79" s="1501"/>
      <c r="V79" s="1501"/>
      <c r="W79" s="1501"/>
      <c r="X79" s="1501"/>
    </row>
    <row r="80" spans="1:24" s="1497" customFormat="1">
      <c r="A80" s="1601"/>
      <c r="B80" s="1512"/>
      <c r="C80" s="1507"/>
      <c r="D80" s="1507"/>
      <c r="E80" s="1571"/>
      <c r="F80" s="1584"/>
      <c r="G80" s="1509"/>
      <c r="H80" s="1509"/>
      <c r="I80" s="1496"/>
      <c r="M80" s="1500"/>
      <c r="S80" s="1500"/>
      <c r="U80" s="1501"/>
      <c r="V80" s="1501"/>
      <c r="W80" s="1501"/>
      <c r="X80" s="1501"/>
    </row>
    <row r="81" spans="1:24" s="1497" customFormat="1">
      <c r="A81" s="1507">
        <f>COUNT($A$3:A80)+1</f>
        <v>16</v>
      </c>
      <c r="B81" s="1602" t="s">
        <v>1877</v>
      </c>
      <c r="C81" s="1603"/>
      <c r="D81" s="1604"/>
      <c r="E81" s="1630"/>
      <c r="F81" s="1584"/>
      <c r="G81" s="1509"/>
      <c r="H81" s="1509"/>
      <c r="I81" s="1496"/>
      <c r="M81" s="1500"/>
      <c r="S81" s="1500"/>
      <c r="U81" s="1501"/>
      <c r="V81" s="1501"/>
      <c r="W81" s="1501"/>
      <c r="X81" s="1501"/>
    </row>
    <row r="82" spans="1:24" s="1497" customFormat="1" ht="92.4">
      <c r="A82" s="1606"/>
      <c r="B82" s="1602" t="s">
        <v>1876</v>
      </c>
      <c r="C82" s="1603"/>
      <c r="D82" s="1604"/>
      <c r="E82" s="1630"/>
      <c r="F82" s="1584"/>
      <c r="G82" s="1509"/>
      <c r="H82" s="1509"/>
      <c r="I82" s="1496"/>
      <c r="M82" s="1500"/>
      <c r="S82" s="1500"/>
      <c r="U82" s="1501"/>
      <c r="V82" s="1501"/>
      <c r="W82" s="1501"/>
      <c r="X82" s="1501"/>
    </row>
    <row r="83" spans="1:24" s="1497" customFormat="1">
      <c r="A83" s="1606"/>
      <c r="B83" s="1607" t="s">
        <v>1875</v>
      </c>
      <c r="C83" s="1603"/>
      <c r="D83" s="1604"/>
      <c r="E83" s="1630"/>
      <c r="F83" s="1584"/>
      <c r="G83" s="1509"/>
      <c r="H83" s="1509"/>
      <c r="I83" s="1496"/>
      <c r="M83" s="1500"/>
      <c r="S83" s="1500"/>
      <c r="U83" s="1501"/>
      <c r="V83" s="1501"/>
      <c r="W83" s="1501"/>
      <c r="X83" s="1501"/>
    </row>
    <row r="84" spans="1:24" s="1497" customFormat="1">
      <c r="A84" s="1606"/>
      <c r="B84" s="1607" t="s">
        <v>1874</v>
      </c>
      <c r="C84" s="1603"/>
      <c r="D84" s="1604"/>
      <c r="E84" s="1630"/>
      <c r="F84" s="1584"/>
      <c r="G84" s="1509"/>
      <c r="H84" s="1509"/>
      <c r="I84" s="1496"/>
      <c r="M84" s="1500"/>
      <c r="S84" s="1500"/>
      <c r="U84" s="1501"/>
      <c r="V84" s="1501"/>
      <c r="W84" s="1501"/>
      <c r="X84" s="1501"/>
    </row>
    <row r="85" spans="1:24" s="1497" customFormat="1">
      <c r="A85" s="1606"/>
      <c r="B85" s="1602" t="s">
        <v>1873</v>
      </c>
      <c r="C85" s="1603"/>
      <c r="D85" s="1604"/>
      <c r="E85" s="1630"/>
      <c r="F85" s="1584"/>
      <c r="G85" s="1509"/>
      <c r="H85" s="1509"/>
      <c r="I85" s="1496"/>
      <c r="M85" s="1500"/>
      <c r="S85" s="1500"/>
      <c r="U85" s="1501"/>
      <c r="V85" s="1501"/>
      <c r="W85" s="1501"/>
      <c r="X85" s="1501"/>
    </row>
    <row r="86" spans="1:24" s="1497" customFormat="1">
      <c r="A86" s="1606"/>
      <c r="B86" s="1602" t="s">
        <v>1872</v>
      </c>
      <c r="C86" s="1603"/>
      <c r="D86" s="1604"/>
      <c r="E86" s="1630"/>
      <c r="F86" s="1584"/>
      <c r="G86" s="1509"/>
      <c r="H86" s="1509"/>
      <c r="I86" s="1496"/>
      <c r="M86" s="1500"/>
      <c r="S86" s="1500"/>
      <c r="U86" s="1501"/>
      <c r="V86" s="1501"/>
      <c r="W86" s="1501"/>
      <c r="X86" s="1501"/>
    </row>
    <row r="87" spans="1:24" s="1497" customFormat="1">
      <c r="A87" s="1606"/>
      <c r="B87" s="1602"/>
      <c r="C87" s="1604" t="s">
        <v>10</v>
      </c>
      <c r="D87" s="1604">
        <v>1</v>
      </c>
      <c r="E87" s="1631"/>
      <c r="F87" s="1584">
        <f>E87*D87</f>
        <v>0</v>
      </c>
      <c r="G87" s="1509"/>
      <c r="H87" s="1509"/>
      <c r="I87" s="1496"/>
      <c r="M87" s="1500"/>
      <c r="S87" s="1500"/>
      <c r="U87" s="1501"/>
      <c r="V87" s="1501"/>
      <c r="W87" s="1501"/>
      <c r="X87" s="1501"/>
    </row>
    <row r="88" spans="1:24" s="1497" customFormat="1">
      <c r="A88" s="1507"/>
      <c r="B88" s="1512"/>
      <c r="C88" s="1507"/>
      <c r="D88" s="1507"/>
      <c r="E88" s="1620"/>
      <c r="F88" s="1584"/>
      <c r="G88" s="1509"/>
      <c r="H88" s="1509"/>
      <c r="I88" s="1496"/>
      <c r="M88" s="1500"/>
      <c r="S88" s="1500"/>
      <c r="U88" s="1501"/>
      <c r="V88" s="1501"/>
      <c r="W88" s="1501"/>
      <c r="X88" s="1501"/>
    </row>
    <row r="89" spans="1:24" s="1497" customFormat="1" ht="26.4">
      <c r="A89" s="1507">
        <f>COUNT($A$3:A88)+1</f>
        <v>17</v>
      </c>
      <c r="B89" s="1602" t="s">
        <v>1871</v>
      </c>
      <c r="C89" s="1603"/>
      <c r="D89" s="1604"/>
      <c r="E89" s="1629"/>
      <c r="F89" s="1584"/>
      <c r="G89" s="1509"/>
      <c r="H89" s="1509"/>
      <c r="I89" s="1496"/>
      <c r="M89" s="1500"/>
      <c r="S89" s="1500"/>
      <c r="U89" s="1501"/>
      <c r="V89" s="1501"/>
      <c r="W89" s="1501"/>
      <c r="X89" s="1501"/>
    </row>
    <row r="90" spans="1:24" s="1497" customFormat="1" ht="26.4">
      <c r="A90" s="1609"/>
      <c r="B90" s="1605" t="s">
        <v>1870</v>
      </c>
      <c r="C90" s="1603"/>
      <c r="D90" s="1604"/>
      <c r="E90" s="1629"/>
      <c r="F90" s="1584"/>
      <c r="G90" s="1509"/>
      <c r="H90" s="1509"/>
      <c r="I90" s="1496"/>
      <c r="M90" s="1500"/>
      <c r="S90" s="1500"/>
      <c r="U90" s="1501"/>
      <c r="V90" s="1501"/>
      <c r="W90" s="1501"/>
      <c r="X90" s="1501"/>
    </row>
    <row r="91" spans="1:24" s="1497" customFormat="1">
      <c r="A91" s="1609" t="s">
        <v>1681</v>
      </c>
      <c r="B91" s="1607" t="s">
        <v>1869</v>
      </c>
      <c r="C91" s="1603"/>
      <c r="D91" s="1604"/>
      <c r="E91" s="1629"/>
      <c r="F91" s="1584"/>
      <c r="G91" s="1509"/>
      <c r="H91" s="1509"/>
      <c r="I91" s="1496"/>
      <c r="M91" s="1500"/>
      <c r="S91" s="1500"/>
      <c r="U91" s="1501"/>
      <c r="V91" s="1501"/>
      <c r="W91" s="1501"/>
      <c r="X91" s="1501"/>
    </row>
    <row r="92" spans="1:24" s="1497" customFormat="1">
      <c r="A92" s="1609"/>
      <c r="B92" s="1607" t="s">
        <v>1868</v>
      </c>
      <c r="C92" s="1603"/>
      <c r="D92" s="1604"/>
      <c r="E92" s="1629"/>
      <c r="F92" s="1584"/>
      <c r="G92" s="1509"/>
      <c r="H92" s="1509"/>
      <c r="I92" s="1496"/>
      <c r="M92" s="1500"/>
      <c r="S92" s="1500"/>
      <c r="U92" s="1501"/>
      <c r="V92" s="1501"/>
      <c r="W92" s="1501"/>
      <c r="X92" s="1501"/>
    </row>
    <row r="93" spans="1:24" s="1497" customFormat="1">
      <c r="A93" s="1610"/>
      <c r="B93" s="1611" t="s">
        <v>1867</v>
      </c>
      <c r="C93" s="1603" t="s">
        <v>10</v>
      </c>
      <c r="D93" s="1604">
        <v>1</v>
      </c>
      <c r="E93" s="1629"/>
      <c r="F93" s="1584">
        <f>E93*D93</f>
        <v>0</v>
      </c>
      <c r="G93" s="1509"/>
      <c r="H93" s="1509"/>
      <c r="I93" s="1496"/>
      <c r="M93" s="1500"/>
      <c r="S93" s="1500"/>
      <c r="U93" s="1501"/>
      <c r="V93" s="1501"/>
      <c r="W93" s="1501"/>
      <c r="X93" s="1501"/>
    </row>
    <row r="94" spans="1:24" s="1497" customFormat="1">
      <c r="A94" s="1507"/>
      <c r="B94" s="1512"/>
      <c r="C94" s="1507"/>
      <c r="D94" s="1507"/>
      <c r="E94" s="1620"/>
      <c r="F94" s="1584"/>
      <c r="G94" s="1509"/>
      <c r="H94" s="1509"/>
      <c r="I94" s="1496"/>
      <c r="L94" s="1498"/>
      <c r="M94" s="1499"/>
      <c r="S94" s="1500"/>
      <c r="U94" s="1501"/>
      <c r="V94" s="1501"/>
      <c r="W94" s="1501"/>
      <c r="X94" s="1501"/>
    </row>
    <row r="95" spans="1:24" s="1497" customFormat="1">
      <c r="A95" s="1507"/>
      <c r="B95" s="1512"/>
      <c r="C95" s="1507"/>
      <c r="D95" s="1507"/>
      <c r="E95" s="1620"/>
      <c r="F95" s="1584"/>
      <c r="G95" s="1509"/>
      <c r="H95" s="1509"/>
      <c r="I95" s="1496"/>
      <c r="L95" s="1498"/>
      <c r="M95" s="1499"/>
      <c r="S95" s="1500"/>
      <c r="U95" s="1501"/>
      <c r="V95" s="1501"/>
      <c r="W95" s="1501"/>
      <c r="X95" s="1501"/>
    </row>
    <row r="96" spans="1:24" s="1497" customFormat="1">
      <c r="A96" s="1507">
        <f>COUNT($A$3:A95)+1</f>
        <v>18</v>
      </c>
      <c r="B96" s="1602" t="s">
        <v>1866</v>
      </c>
      <c r="C96" s="1603"/>
      <c r="D96" s="1604"/>
      <c r="E96" s="1629"/>
      <c r="F96" s="1584"/>
      <c r="G96" s="1509"/>
      <c r="H96" s="1509"/>
      <c r="I96" s="1496"/>
      <c r="M96" s="1500"/>
      <c r="S96" s="1500"/>
      <c r="U96" s="1501"/>
      <c r="V96" s="1501"/>
      <c r="W96" s="1501"/>
      <c r="X96" s="1501"/>
    </row>
    <row r="97" spans="1:24" s="1497" customFormat="1" ht="66">
      <c r="A97" s="1507"/>
      <c r="B97" s="1512" t="s">
        <v>1865</v>
      </c>
      <c r="C97" s="1507"/>
      <c r="D97" s="1507"/>
      <c r="E97" s="1620"/>
      <c r="F97" s="1584"/>
      <c r="G97" s="1509"/>
      <c r="H97" s="1509"/>
      <c r="I97" s="1496"/>
      <c r="L97" s="1498"/>
      <c r="M97" s="1499"/>
      <c r="S97" s="1500"/>
      <c r="U97" s="1501"/>
      <c r="V97" s="1501"/>
      <c r="W97" s="1501"/>
      <c r="X97" s="1501"/>
    </row>
    <row r="98" spans="1:24" s="1497" customFormat="1">
      <c r="A98" s="1507"/>
      <c r="B98" s="1512"/>
      <c r="C98" s="1603" t="s">
        <v>10</v>
      </c>
      <c r="D98" s="1604">
        <v>1</v>
      </c>
      <c r="E98" s="1629"/>
      <c r="F98" s="1584">
        <f>E98*D98</f>
        <v>0</v>
      </c>
      <c r="G98" s="1509"/>
      <c r="H98" s="1509"/>
      <c r="I98" s="1496"/>
      <c r="L98" s="1498"/>
      <c r="M98" s="1499"/>
      <c r="S98" s="1500"/>
      <c r="U98" s="1501"/>
      <c r="V98" s="1501"/>
      <c r="W98" s="1501"/>
      <c r="X98" s="1501"/>
    </row>
    <row r="99" spans="1:24" s="1497" customFormat="1">
      <c r="A99" s="1507"/>
      <c r="B99" s="1512"/>
      <c r="C99" s="1507"/>
      <c r="D99" s="1507"/>
      <c r="E99" s="1620"/>
      <c r="F99" s="1584"/>
      <c r="G99" s="1509"/>
      <c r="H99" s="1509"/>
      <c r="I99" s="1496"/>
      <c r="L99" s="1498"/>
      <c r="M99" s="1499"/>
      <c r="S99" s="1500"/>
      <c r="U99" s="1501"/>
      <c r="V99" s="1501"/>
      <c r="W99" s="1501"/>
      <c r="X99" s="1501"/>
    </row>
    <row r="100" spans="1:24" s="1497" customFormat="1">
      <c r="A100" s="1507">
        <f>COUNT($A$3:A99)+1</f>
        <v>19</v>
      </c>
      <c r="B100" s="1602" t="s">
        <v>1864</v>
      </c>
      <c r="C100" s="1603"/>
      <c r="D100" s="1604"/>
      <c r="E100" s="1629"/>
      <c r="F100" s="1584"/>
      <c r="G100" s="1509"/>
      <c r="H100" s="1509"/>
      <c r="I100" s="1496"/>
      <c r="M100" s="1500"/>
      <c r="S100" s="1500"/>
      <c r="U100" s="1501"/>
      <c r="V100" s="1501"/>
      <c r="W100" s="1501"/>
      <c r="X100" s="1501"/>
    </row>
    <row r="101" spans="1:24" s="1497" customFormat="1" ht="26.4">
      <c r="A101" s="1507"/>
      <c r="B101" s="1512" t="s">
        <v>1863</v>
      </c>
      <c r="C101" s="1507"/>
      <c r="D101" s="1507"/>
      <c r="E101" s="1620"/>
      <c r="F101" s="1584"/>
      <c r="G101" s="1509"/>
      <c r="H101" s="1509"/>
      <c r="I101" s="1496"/>
      <c r="L101" s="1498"/>
      <c r="M101" s="1499"/>
      <c r="S101" s="1500"/>
      <c r="U101" s="1501"/>
      <c r="V101" s="1501"/>
      <c r="W101" s="1501"/>
      <c r="X101" s="1501"/>
    </row>
    <row r="102" spans="1:24" s="1497" customFormat="1">
      <c r="A102" s="1507"/>
      <c r="B102" s="1512"/>
      <c r="C102" s="1603" t="s">
        <v>10</v>
      </c>
      <c r="D102" s="1604">
        <v>1</v>
      </c>
      <c r="E102" s="1629"/>
      <c r="F102" s="1584">
        <f>E102*D102</f>
        <v>0</v>
      </c>
      <c r="G102" s="1509"/>
      <c r="H102" s="1509"/>
      <c r="I102" s="1496"/>
      <c r="L102" s="1498"/>
      <c r="M102" s="1499"/>
      <c r="S102" s="1500"/>
      <c r="U102" s="1501"/>
      <c r="V102" s="1501"/>
      <c r="W102" s="1501"/>
      <c r="X102" s="1501"/>
    </row>
    <row r="103" spans="1:24" s="1497" customFormat="1">
      <c r="A103" s="1507"/>
      <c r="B103" s="1512"/>
      <c r="C103" s="1507"/>
      <c r="D103" s="1507"/>
      <c r="E103" s="1620"/>
      <c r="F103" s="1584"/>
      <c r="G103" s="1509"/>
      <c r="H103" s="1509"/>
      <c r="I103" s="1496"/>
      <c r="L103" s="1498"/>
      <c r="M103" s="1499"/>
      <c r="S103" s="1500"/>
      <c r="U103" s="1501"/>
      <c r="V103" s="1501"/>
      <c r="W103" s="1501"/>
      <c r="X103" s="1501"/>
    </row>
    <row r="104" spans="1:24" s="1497" customFormat="1">
      <c r="A104" s="1507">
        <f>COUNT($A$3:A103)+1</f>
        <v>20</v>
      </c>
      <c r="B104" s="1602" t="s">
        <v>1862</v>
      </c>
      <c r="C104" s="1603"/>
      <c r="D104" s="1604"/>
      <c r="E104" s="1629"/>
      <c r="F104" s="1584"/>
      <c r="G104" s="1509"/>
      <c r="H104" s="1509"/>
      <c r="I104" s="1496"/>
      <c r="M104" s="1500"/>
      <c r="S104" s="1500"/>
      <c r="U104" s="1501"/>
      <c r="V104" s="1501"/>
      <c r="W104" s="1501"/>
      <c r="X104" s="1501"/>
    </row>
    <row r="105" spans="1:24" s="1497" customFormat="1">
      <c r="A105" s="1507"/>
      <c r="B105" s="1512" t="s">
        <v>1861</v>
      </c>
      <c r="C105" s="1507"/>
      <c r="D105" s="1507"/>
      <c r="E105" s="1582"/>
      <c r="F105" s="1584"/>
      <c r="G105" s="1509"/>
      <c r="H105" s="1509"/>
      <c r="I105" s="1496"/>
      <c r="L105" s="1498"/>
      <c r="M105" s="1499"/>
      <c r="S105" s="1500"/>
      <c r="U105" s="1501"/>
      <c r="V105" s="1501"/>
      <c r="W105" s="1501"/>
      <c r="X105" s="1501"/>
    </row>
    <row r="106" spans="1:24" s="1497" customFormat="1">
      <c r="A106" s="1507"/>
      <c r="B106" s="1512"/>
      <c r="C106" s="1603" t="s">
        <v>10</v>
      </c>
      <c r="D106" s="1604">
        <v>1</v>
      </c>
      <c r="E106" s="1582"/>
      <c r="F106" s="1584">
        <f>E106*D106</f>
        <v>0</v>
      </c>
      <c r="G106" s="1509"/>
      <c r="H106" s="1509"/>
      <c r="I106" s="1496"/>
      <c r="L106" s="1498"/>
      <c r="M106" s="1499"/>
      <c r="S106" s="1500"/>
      <c r="U106" s="1501"/>
      <c r="V106" s="1501"/>
      <c r="W106" s="1501"/>
      <c r="X106" s="1501"/>
    </row>
    <row r="107" spans="1:24" s="1497" customFormat="1">
      <c r="A107" s="1507"/>
      <c r="B107" s="1512"/>
      <c r="C107" s="1603"/>
      <c r="D107" s="1604"/>
      <c r="E107" s="1582"/>
      <c r="F107" s="1584"/>
      <c r="G107" s="1509"/>
      <c r="H107" s="1509"/>
      <c r="I107" s="1496"/>
      <c r="L107" s="1498"/>
      <c r="M107" s="1499"/>
      <c r="S107" s="1500"/>
      <c r="U107" s="1501"/>
      <c r="V107" s="1501"/>
      <c r="W107" s="1501"/>
      <c r="X107" s="1501"/>
    </row>
    <row r="108" spans="1:24" s="1497" customFormat="1" ht="39.6">
      <c r="A108" s="1555">
        <f>COUNT($A$3:A106)+1</f>
        <v>21</v>
      </c>
      <c r="B108" s="1556" t="s">
        <v>1799</v>
      </c>
      <c r="C108" s="1494" t="s">
        <v>70</v>
      </c>
      <c r="D108" s="1495">
        <v>28</v>
      </c>
      <c r="E108" s="1582"/>
      <c r="F108" s="1619">
        <f>E108*D108</f>
        <v>0</v>
      </c>
      <c r="G108" s="1509"/>
      <c r="H108" s="1509"/>
      <c r="I108" s="1496"/>
      <c r="L108" s="1498"/>
      <c r="M108" s="1499"/>
      <c r="S108" s="1500"/>
      <c r="U108" s="1501"/>
      <c r="V108" s="1501"/>
      <c r="W108" s="1501"/>
      <c r="X108" s="1501"/>
    </row>
    <row r="109" spans="1:24" s="1497" customFormat="1">
      <c r="A109" s="1535"/>
      <c r="B109" s="1612"/>
      <c r="C109" s="1505"/>
      <c r="D109" s="1506"/>
      <c r="E109" s="1582"/>
      <c r="F109" s="1584"/>
      <c r="G109" s="1509"/>
      <c r="H109" s="1509"/>
      <c r="I109" s="1496"/>
      <c r="L109" s="1498"/>
      <c r="M109" s="1499"/>
      <c r="S109" s="1500"/>
      <c r="U109" s="1501"/>
      <c r="V109" s="1501"/>
      <c r="W109" s="1501"/>
      <c r="X109" s="1501"/>
    </row>
    <row r="110" spans="1:24">
      <c r="A110" s="1494"/>
      <c r="B110" s="1510"/>
      <c r="C110" s="1505"/>
      <c r="D110" s="1506"/>
      <c r="E110" s="1632"/>
      <c r="F110" s="1584"/>
      <c r="G110" s="1509"/>
      <c r="H110" s="1509"/>
    </row>
    <row r="111" spans="1:24" ht="39.6">
      <c r="A111" s="1555">
        <f>COUNT($A$3:A110)+1</f>
        <v>22</v>
      </c>
      <c r="B111" s="1528" t="s">
        <v>1652</v>
      </c>
      <c r="C111" s="1558" t="s">
        <v>219</v>
      </c>
      <c r="D111" s="1538">
        <v>1</v>
      </c>
      <c r="E111" s="1582"/>
      <c r="F111" s="1584">
        <f>E111*D111</f>
        <v>0</v>
      </c>
      <c r="G111" s="1509"/>
      <c r="H111" s="1509"/>
    </row>
    <row r="112" spans="1:24">
      <c r="A112" s="1564"/>
      <c r="B112" s="1501"/>
      <c r="E112" s="1582"/>
      <c r="F112" s="1584"/>
      <c r="G112" s="1509"/>
      <c r="H112" s="1509"/>
      <c r="J112" s="1501"/>
      <c r="K112" s="1501"/>
      <c r="L112" s="1501"/>
      <c r="M112" s="1501"/>
      <c r="N112" s="1501"/>
      <c r="O112" s="1501"/>
      <c r="P112" s="1501"/>
      <c r="Q112" s="1501"/>
      <c r="R112" s="1501"/>
      <c r="S112" s="1501"/>
      <c r="T112" s="1501"/>
    </row>
    <row r="113" spans="1:20" s="1563" customFormat="1" ht="79.2">
      <c r="A113" s="1555">
        <f>COUNT($A$3:A112)+1</f>
        <v>23</v>
      </c>
      <c r="B113" s="1512" t="s">
        <v>1796</v>
      </c>
      <c r="C113" s="1561" t="s">
        <v>219</v>
      </c>
      <c r="D113" s="1562">
        <v>1</v>
      </c>
      <c r="E113" s="1574"/>
      <c r="F113" s="1584">
        <f>E113*D113</f>
        <v>0</v>
      </c>
      <c r="G113" s="1509"/>
      <c r="H113" s="1356"/>
      <c r="I113" s="1496"/>
    </row>
    <row r="114" spans="1:20" s="1563" customFormat="1" ht="14.4">
      <c r="A114" s="1555"/>
      <c r="B114" s="1512"/>
      <c r="C114" s="1561"/>
      <c r="D114" s="1562"/>
      <c r="E114" s="1502" t="s">
        <v>1692</v>
      </c>
      <c r="F114" s="1584"/>
      <c r="G114" s="1509"/>
      <c r="H114" s="1356"/>
      <c r="I114" s="1496"/>
    </row>
    <row r="115" spans="1:20">
      <c r="A115" s="1494"/>
      <c r="B115" s="1510"/>
      <c r="C115" s="1505"/>
      <c r="D115" s="1506"/>
      <c r="E115" s="1613"/>
      <c r="F115" s="1502"/>
      <c r="G115" s="1509"/>
      <c r="H115" s="1509"/>
      <c r="J115" s="1501"/>
      <c r="K115" s="1501"/>
      <c r="L115" s="1501"/>
      <c r="M115" s="1501"/>
      <c r="N115" s="1501"/>
      <c r="O115" s="1501"/>
      <c r="P115" s="1501"/>
      <c r="Q115" s="1501"/>
      <c r="R115" s="1501"/>
      <c r="S115" s="1501"/>
      <c r="T115" s="1501"/>
    </row>
    <row r="116" spans="1:20" ht="13.8" thickBot="1">
      <c r="A116" s="1614"/>
      <c r="B116" s="1615" t="s">
        <v>243</v>
      </c>
      <c r="C116" s="1616" t="s">
        <v>235</v>
      </c>
      <c r="D116" s="1616"/>
      <c r="E116" s="1617"/>
      <c r="F116" s="1618">
        <f>SUM(F3:F115)</f>
        <v>0</v>
      </c>
      <c r="G116" s="1509"/>
      <c r="H116" s="1509"/>
      <c r="J116" s="1501"/>
      <c r="K116" s="1501"/>
      <c r="L116" s="1501"/>
      <c r="M116" s="1501"/>
      <c r="N116" s="1501"/>
      <c r="O116" s="1501"/>
      <c r="P116" s="1501"/>
      <c r="Q116" s="1501"/>
      <c r="R116" s="1501"/>
      <c r="S116" s="1501"/>
      <c r="T116" s="1501"/>
    </row>
    <row r="117" spans="1:20" ht="13.8" thickTop="1">
      <c r="J117" s="1501"/>
      <c r="K117" s="1501"/>
      <c r="L117" s="1501"/>
      <c r="M117" s="1501"/>
      <c r="N117" s="1501"/>
      <c r="O117" s="1501"/>
      <c r="P117" s="1501"/>
      <c r="Q117" s="1501"/>
      <c r="R117" s="1501"/>
      <c r="S117" s="1501"/>
      <c r="T117" s="1501"/>
    </row>
  </sheetData>
  <sheetProtection password="D860" sheet="1" objects="1" scenarios="1"/>
  <mergeCells count="1">
    <mergeCell ref="A4:D4"/>
  </mergeCells>
  <pageMargins left="0.74803149606299213" right="0.74803149606299213" top="0.98425196850393704" bottom="0.98425196850393704" header="0.51181102362204722" footer="0.51181102362204722"/>
  <pageSetup paperSize="9" firstPageNumber="0" orientation="portrait" verticalDpi="300" r:id="rId1"/>
  <headerFooter alignWithMargins="0">
    <oddHeader>&amp;CVODOVOD, KANALIZACIJA</oddHeader>
    <oddFooter>&amp;C&amp;P/&amp;N&amp;RPZI</oddFooter>
  </headerFooter>
  <rowBreaks count="2" manualBreakCount="2">
    <brk id="35" max="5" man="1"/>
    <brk id="71" max="5"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5" tint="0.59999389629810485"/>
  </sheetPr>
  <dimension ref="A1:V74"/>
  <sheetViews>
    <sheetView showZeros="0" view="pageBreakPreview" zoomScaleNormal="50" zoomScaleSheetLayoutView="100" workbookViewId="0">
      <pane ySplit="1" topLeftCell="A38" activePane="bottomLeft" state="frozen"/>
      <selection activeCell="S31" sqref="S31"/>
      <selection pane="bottomLeft" activeCell="S31" sqref="S31"/>
    </sheetView>
  </sheetViews>
  <sheetFormatPr defaultColWidth="7.69921875" defaultRowHeight="13.2"/>
  <cols>
    <col min="1" max="1" width="6" style="1569" customWidth="1"/>
    <col min="2" max="2" width="37.19921875" style="1512" customWidth="1"/>
    <col min="3" max="3" width="4" style="1558" customWidth="1"/>
    <col min="4" max="4" width="7.09765625" style="1538" customWidth="1"/>
    <col min="5" max="5" width="9.5" style="1488" bestFit="1" customWidth="1"/>
    <col min="6" max="6" width="8.59765625" style="1570" bestFit="1" customWidth="1"/>
    <col min="7" max="7" width="14.3984375" style="1496" customWidth="1"/>
    <col min="8" max="9" width="2.19921875" style="1497" customWidth="1"/>
    <col min="10" max="10" width="9.09765625" style="1498" customWidth="1"/>
    <col min="11" max="11" width="7.69921875" style="1499"/>
    <col min="12" max="12" width="9.59765625" style="1497" customWidth="1"/>
    <col min="13" max="13" width="9.09765625" style="1497" customWidth="1"/>
    <col min="14" max="14" width="9.19921875" style="1497" customWidth="1"/>
    <col min="15" max="15" width="7.59765625" style="1497" customWidth="1"/>
    <col min="16" max="16" width="9.09765625" style="1497" customWidth="1"/>
    <col min="17" max="17" width="8.69921875" style="1500" customWidth="1"/>
    <col min="18" max="18" width="11.09765625" style="1497" customWidth="1"/>
    <col min="19" max="16384" width="7.69921875" style="1501"/>
  </cols>
  <sheetData>
    <row r="1" spans="1:22" s="1483" customFormat="1" ht="24" customHeight="1">
      <c r="A1" s="1473" t="s">
        <v>1769</v>
      </c>
      <c r="B1" s="1474" t="s">
        <v>1768</v>
      </c>
      <c r="C1" s="1475" t="s">
        <v>41</v>
      </c>
      <c r="D1" s="1476" t="s">
        <v>42</v>
      </c>
      <c r="E1" s="1477" t="s">
        <v>1767</v>
      </c>
      <c r="F1" s="1583" t="s">
        <v>1766</v>
      </c>
      <c r="G1" s="1478"/>
      <c r="H1" s="1479"/>
      <c r="I1" s="1479"/>
      <c r="J1" s="609"/>
      <c r="K1" s="603"/>
      <c r="L1" s="608"/>
      <c r="M1" s="607"/>
      <c r="N1" s="607"/>
      <c r="O1" s="607"/>
      <c r="P1" s="600"/>
      <c r="Q1" s="606"/>
      <c r="R1" s="605"/>
      <c r="S1" s="1480"/>
      <c r="T1" s="1481"/>
      <c r="U1" s="1481"/>
      <c r="V1" s="1482"/>
    </row>
    <row r="2" spans="1:22" ht="15.6">
      <c r="A2" s="1633"/>
      <c r="B2" s="1634"/>
      <c r="C2" s="1635"/>
      <c r="D2" s="1636"/>
      <c r="E2" s="1637"/>
      <c r="F2" s="1638"/>
    </row>
    <row r="3" spans="1:22" ht="15.6">
      <c r="A3" s="2496" t="s">
        <v>1949</v>
      </c>
      <c r="B3" s="2496"/>
      <c r="C3" s="2496"/>
      <c r="D3" s="2496"/>
      <c r="E3" s="1637"/>
      <c r="F3" s="1638"/>
    </row>
    <row r="4" spans="1:22" ht="15.6">
      <c r="A4" s="1633"/>
      <c r="B4" s="1634"/>
      <c r="C4" s="1635"/>
      <c r="D4" s="1636"/>
      <c r="E4" s="1637"/>
      <c r="F4" s="1638"/>
    </row>
    <row r="5" spans="1:22">
      <c r="A5" s="1639" t="s">
        <v>1948</v>
      </c>
      <c r="B5" s="1640"/>
      <c r="C5" s="1641"/>
      <c r="D5" s="1642"/>
      <c r="E5" s="1643"/>
      <c r="F5" s="1644"/>
    </row>
    <row r="6" spans="1:22" ht="39.6">
      <c r="A6" s="1645"/>
      <c r="B6" s="1272" t="s">
        <v>1747</v>
      </c>
      <c r="C6" s="1641"/>
      <c r="D6" s="1642"/>
      <c r="E6" s="1643"/>
      <c r="F6" s="1644"/>
    </row>
    <row r="7" spans="1:22">
      <c r="A7" s="1645"/>
      <c r="B7" s="1646"/>
      <c r="C7" s="1641"/>
      <c r="D7" s="1642"/>
      <c r="E7" s="1643"/>
      <c r="F7" s="1644"/>
    </row>
    <row r="8" spans="1:22" ht="26.4">
      <c r="A8" s="1645"/>
      <c r="B8" s="1646" t="s">
        <v>1947</v>
      </c>
      <c r="C8" s="1641"/>
      <c r="D8" s="1642"/>
      <c r="E8" s="1643"/>
      <c r="F8" s="1644"/>
    </row>
    <row r="9" spans="1:22">
      <c r="A9" s="1645"/>
      <c r="B9" s="1647" t="s">
        <v>1946</v>
      </c>
      <c r="C9" s="1641"/>
      <c r="D9" s="1642"/>
      <c r="E9" s="1643"/>
      <c r="F9" s="1644"/>
    </row>
    <row r="10" spans="1:22">
      <c r="A10" s="1645"/>
      <c r="B10" s="1647"/>
      <c r="C10" s="1641"/>
      <c r="D10" s="1642"/>
      <c r="E10" s="1643"/>
      <c r="F10" s="1644"/>
    </row>
    <row r="11" spans="1:22">
      <c r="A11" s="1507">
        <v>1</v>
      </c>
      <c r="B11" s="1512" t="s">
        <v>1945</v>
      </c>
      <c r="C11" s="1648"/>
      <c r="D11" s="1507"/>
      <c r="E11" s="1512"/>
      <c r="F11" s="1649"/>
    </row>
    <row r="12" spans="1:22" ht="15.75" customHeight="1">
      <c r="A12" s="1650"/>
      <c r="B12" s="1651" t="s">
        <v>1944</v>
      </c>
      <c r="C12" s="1648"/>
      <c r="D12" s="1507"/>
      <c r="E12" s="1512"/>
      <c r="F12" s="1649"/>
    </row>
    <row r="13" spans="1:22">
      <c r="A13" s="1650"/>
      <c r="B13" s="1512" t="s">
        <v>1943</v>
      </c>
      <c r="C13" s="1652"/>
      <c r="D13" s="1507"/>
      <c r="E13" s="1512"/>
      <c r="F13" s="1653"/>
    </row>
    <row r="14" spans="1:22" ht="26.4">
      <c r="A14" s="1650"/>
      <c r="B14" s="1512" t="s">
        <v>1942</v>
      </c>
      <c r="C14" s="1652"/>
      <c r="D14" s="1507"/>
      <c r="E14" s="1512"/>
      <c r="F14" s="1649"/>
    </row>
    <row r="15" spans="1:22">
      <c r="A15" s="1650"/>
      <c r="B15" s="1512" t="s">
        <v>1941</v>
      </c>
      <c r="C15" s="1652"/>
      <c r="D15" s="1507"/>
      <c r="E15" s="1512"/>
      <c r="F15" s="1649"/>
    </row>
    <row r="16" spans="1:22" s="1496" customFormat="1">
      <c r="A16" s="1650"/>
      <c r="B16" s="1512" t="s">
        <v>1940</v>
      </c>
      <c r="C16" s="1652"/>
      <c r="D16" s="1507"/>
      <c r="E16" s="1512"/>
      <c r="F16" s="1649"/>
      <c r="H16" s="1497"/>
      <c r="I16" s="1497"/>
      <c r="J16" s="1498"/>
      <c r="K16" s="1499"/>
      <c r="L16" s="1497"/>
      <c r="M16" s="1497"/>
      <c r="N16" s="1497"/>
      <c r="O16" s="1497"/>
      <c r="P16" s="1497"/>
      <c r="Q16" s="1500"/>
      <c r="R16" s="1497"/>
      <c r="S16" s="1501"/>
      <c r="T16" s="1501"/>
      <c r="U16" s="1501"/>
      <c r="V16" s="1501"/>
    </row>
    <row r="17" spans="1:22" s="1496" customFormat="1" ht="26.4">
      <c r="A17" s="1512" t="s">
        <v>1939</v>
      </c>
      <c r="B17" s="1512" t="s">
        <v>1938</v>
      </c>
      <c r="C17" s="1507"/>
      <c r="D17" s="1507"/>
      <c r="E17" s="1512"/>
      <c r="F17" s="1653"/>
      <c r="H17" s="1497"/>
      <c r="I17" s="1497"/>
      <c r="J17" s="1498"/>
      <c r="K17" s="1499"/>
      <c r="L17" s="1497"/>
      <c r="M17" s="1497"/>
      <c r="N17" s="1497"/>
      <c r="O17" s="1497"/>
      <c r="P17" s="1497"/>
      <c r="Q17" s="1500"/>
      <c r="R17" s="1497"/>
      <c r="S17" s="1501"/>
      <c r="T17" s="1501"/>
      <c r="U17" s="1501"/>
      <c r="V17" s="1501"/>
    </row>
    <row r="18" spans="1:22" s="1496" customFormat="1">
      <c r="A18" s="1512"/>
      <c r="B18" s="1654"/>
      <c r="C18" s="1507" t="s">
        <v>219</v>
      </c>
      <c r="D18" s="1507">
        <v>1</v>
      </c>
      <c r="E18" s="1684"/>
      <c r="F18" s="1655">
        <f>D18*E18</f>
        <v>0</v>
      </c>
      <c r="H18" s="1497"/>
      <c r="I18" s="1497"/>
      <c r="J18" s="1498"/>
      <c r="K18" s="1499"/>
      <c r="L18" s="1497"/>
      <c r="M18" s="1497"/>
      <c r="N18" s="1497"/>
      <c r="O18" s="1497"/>
      <c r="P18" s="1497"/>
      <c r="Q18" s="1500"/>
      <c r="R18" s="1497"/>
      <c r="S18" s="1501"/>
      <c r="T18" s="1501"/>
      <c r="U18" s="1501"/>
      <c r="V18" s="1501"/>
    </row>
    <row r="19" spans="1:22" s="1496" customFormat="1">
      <c r="A19" s="1512"/>
      <c r="B19" s="1512"/>
      <c r="C19" s="1507"/>
      <c r="D19" s="1507"/>
      <c r="E19" s="1684"/>
      <c r="F19" s="1655"/>
      <c r="H19" s="1497"/>
      <c r="I19" s="1497"/>
      <c r="J19" s="1498"/>
      <c r="K19" s="1499"/>
      <c r="L19" s="1497"/>
      <c r="M19" s="1497"/>
      <c r="N19" s="1497"/>
      <c r="O19" s="1497"/>
      <c r="P19" s="1497"/>
      <c r="Q19" s="1500"/>
      <c r="R19" s="1497"/>
      <c r="S19" s="1501"/>
      <c r="T19" s="1501"/>
      <c r="U19" s="1501"/>
      <c r="V19" s="1501"/>
    </row>
    <row r="20" spans="1:22" s="1496" customFormat="1">
      <c r="A20" s="1560">
        <f>COUNT($A$5:A19)+1</f>
        <v>2</v>
      </c>
      <c r="B20" s="1512" t="s">
        <v>1937</v>
      </c>
      <c r="C20" s="1507"/>
      <c r="D20" s="1507"/>
      <c r="E20" s="1685"/>
      <c r="F20" s="1655"/>
      <c r="H20" s="1497"/>
      <c r="I20" s="1497"/>
      <c r="J20" s="1498"/>
      <c r="K20" s="1499"/>
      <c r="L20" s="1497"/>
      <c r="M20" s="1497"/>
      <c r="N20" s="1497"/>
      <c r="O20" s="1497"/>
      <c r="P20" s="1497"/>
      <c r="Q20" s="1500"/>
      <c r="R20" s="1497"/>
      <c r="S20" s="1501"/>
      <c r="T20" s="1501"/>
      <c r="U20" s="1501"/>
      <c r="V20" s="1501"/>
    </row>
    <row r="21" spans="1:22" s="1496" customFormat="1" ht="26.4">
      <c r="A21" s="1507"/>
      <c r="B21" s="1512" t="s">
        <v>1936</v>
      </c>
      <c r="C21" s="1507"/>
      <c r="D21" s="1507"/>
      <c r="E21" s="1685"/>
      <c r="F21" s="1655"/>
      <c r="H21" s="1497"/>
      <c r="I21" s="1497"/>
      <c r="J21" s="1498"/>
      <c r="K21" s="1499"/>
      <c r="L21" s="1497"/>
      <c r="M21" s="1497"/>
      <c r="N21" s="1497"/>
      <c r="O21" s="1497"/>
      <c r="P21" s="1497"/>
      <c r="Q21" s="1500"/>
      <c r="R21" s="1497"/>
      <c r="S21" s="1501"/>
      <c r="T21" s="1501"/>
      <c r="U21" s="1501"/>
      <c r="V21" s="1501"/>
    </row>
    <row r="22" spans="1:22" s="1496" customFormat="1">
      <c r="A22" s="1507"/>
      <c r="B22" s="1512"/>
      <c r="C22" s="1507" t="s">
        <v>219</v>
      </c>
      <c r="D22" s="1507">
        <v>1</v>
      </c>
      <c r="E22" s="1684"/>
      <c r="F22" s="1655">
        <f>D22*E22</f>
        <v>0</v>
      </c>
      <c r="H22" s="1497"/>
      <c r="I22" s="1497"/>
      <c r="J22" s="1498"/>
      <c r="K22" s="1499"/>
      <c r="L22" s="1497"/>
      <c r="M22" s="1497"/>
      <c r="N22" s="1497"/>
      <c r="O22" s="1497"/>
      <c r="P22" s="1497"/>
      <c r="Q22" s="1500"/>
      <c r="R22" s="1497"/>
      <c r="S22" s="1501"/>
      <c r="T22" s="1501"/>
      <c r="U22" s="1501"/>
      <c r="V22" s="1501"/>
    </row>
    <row r="23" spans="1:22" s="1496" customFormat="1">
      <c r="A23" s="1656"/>
      <c r="B23" s="1657"/>
      <c r="C23" s="1658"/>
      <c r="D23" s="1659"/>
      <c r="E23" s="1684"/>
      <c r="F23" s="1655"/>
      <c r="H23" s="1497"/>
      <c r="I23" s="1497"/>
      <c r="J23" s="1498"/>
      <c r="K23" s="1499"/>
      <c r="L23" s="1497"/>
      <c r="M23" s="1497"/>
      <c r="N23" s="1497"/>
      <c r="O23" s="1497"/>
      <c r="P23" s="1497"/>
      <c r="Q23" s="1500"/>
      <c r="R23" s="1497"/>
      <c r="S23" s="1501"/>
      <c r="T23" s="1501"/>
      <c r="U23" s="1501"/>
      <c r="V23" s="1501"/>
    </row>
    <row r="24" spans="1:22" s="1496" customFormat="1">
      <c r="A24" s="1660"/>
      <c r="B24" s="1661" t="s">
        <v>1935</v>
      </c>
      <c r="C24" s="1660"/>
      <c r="D24" s="1659"/>
      <c r="E24" s="618"/>
      <c r="F24" s="1662"/>
      <c r="H24" s="1497"/>
      <c r="I24" s="1497"/>
      <c r="J24" s="1498"/>
      <c r="K24" s="1499"/>
      <c r="L24" s="1497"/>
      <c r="M24" s="1497"/>
      <c r="N24" s="1497"/>
      <c r="O24" s="1497"/>
      <c r="P24" s="1497"/>
      <c r="Q24" s="1500"/>
      <c r="R24" s="1497"/>
      <c r="S24" s="1501"/>
      <c r="T24" s="1501"/>
      <c r="U24" s="1501"/>
      <c r="V24" s="1501"/>
    </row>
    <row r="25" spans="1:22" s="1496" customFormat="1">
      <c r="A25" s="1507"/>
      <c r="B25" s="1660"/>
      <c r="C25" s="1507"/>
      <c r="D25" s="1507"/>
      <c r="E25" s="1685"/>
      <c r="F25" s="1655"/>
      <c r="H25" s="1497"/>
      <c r="I25" s="1497"/>
      <c r="J25" s="1498"/>
      <c r="K25" s="1499"/>
      <c r="L25" s="1497"/>
      <c r="M25" s="1497"/>
      <c r="N25" s="1497"/>
      <c r="O25" s="1497"/>
      <c r="P25" s="1497"/>
      <c r="Q25" s="1500"/>
      <c r="R25" s="1497"/>
      <c r="S25" s="1501"/>
      <c r="T25" s="1501"/>
      <c r="U25" s="1501"/>
      <c r="V25" s="1501"/>
    </row>
    <row r="26" spans="1:22" s="1496" customFormat="1">
      <c r="A26" s="1507" t="s">
        <v>49</v>
      </c>
      <c r="B26" s="1651" t="s">
        <v>1934</v>
      </c>
      <c r="C26" s="1651"/>
      <c r="D26" s="1663"/>
      <c r="E26" s="1685"/>
      <c r="F26" s="1655"/>
      <c r="H26" s="1497"/>
      <c r="I26" s="1497"/>
      <c r="J26" s="1498"/>
      <c r="K26" s="1499"/>
      <c r="L26" s="1497"/>
      <c r="M26" s="1497"/>
      <c r="N26" s="1497"/>
      <c r="O26" s="1497"/>
      <c r="P26" s="1497"/>
      <c r="Q26" s="1500"/>
      <c r="R26" s="1497"/>
      <c r="S26" s="1501"/>
      <c r="T26" s="1501"/>
      <c r="U26" s="1501"/>
      <c r="V26" s="1501"/>
    </row>
    <row r="27" spans="1:22" s="1496" customFormat="1" ht="39.6">
      <c r="A27" s="1664"/>
      <c r="B27" s="1651" t="s">
        <v>1933</v>
      </c>
      <c r="C27" s="1512"/>
      <c r="D27" s="1665"/>
      <c r="E27" s="1685"/>
      <c r="F27" s="1655"/>
      <c r="H27" s="1497"/>
      <c r="I27" s="1497"/>
      <c r="J27" s="1498"/>
      <c r="K27" s="1499"/>
      <c r="L27" s="1497"/>
      <c r="M27" s="1497"/>
      <c r="N27" s="1497"/>
      <c r="O27" s="1497"/>
      <c r="P27" s="1497"/>
      <c r="Q27" s="1500"/>
      <c r="R27" s="1497"/>
      <c r="S27" s="1501"/>
      <c r="T27" s="1501"/>
      <c r="U27" s="1501"/>
      <c r="V27" s="1501"/>
    </row>
    <row r="28" spans="1:22" s="1496" customFormat="1">
      <c r="A28" s="1507"/>
      <c r="B28" s="1651" t="s">
        <v>1793</v>
      </c>
      <c r="C28" s="1507" t="s">
        <v>1119</v>
      </c>
      <c r="D28" s="1513">
        <v>50</v>
      </c>
      <c r="E28" s="1686"/>
      <c r="F28" s="1655">
        <f>D28*E28</f>
        <v>0</v>
      </c>
      <c r="H28" s="1497"/>
      <c r="I28" s="1497"/>
      <c r="J28" s="1498"/>
      <c r="K28" s="1499"/>
      <c r="L28" s="1497"/>
      <c r="M28" s="1497"/>
      <c r="N28" s="1497"/>
      <c r="O28" s="1497"/>
      <c r="P28" s="1497"/>
      <c r="Q28" s="1500"/>
      <c r="R28" s="1497"/>
      <c r="S28" s="1501"/>
      <c r="T28" s="1501"/>
      <c r="U28" s="1501"/>
      <c r="V28" s="1501"/>
    </row>
    <row r="29" spans="1:22" s="1496" customFormat="1">
      <c r="A29" s="1507"/>
      <c r="B29" s="1512"/>
      <c r="C29" s="1507"/>
      <c r="D29" s="1507"/>
      <c r="E29" s="1685"/>
      <c r="F29" s="1655"/>
      <c r="H29" s="1497"/>
      <c r="I29" s="1497"/>
      <c r="J29" s="1498"/>
      <c r="K29" s="1499"/>
      <c r="L29" s="1497"/>
      <c r="M29" s="1497"/>
      <c r="N29" s="1497"/>
      <c r="O29" s="1497"/>
      <c r="P29" s="1497"/>
      <c r="Q29" s="1500"/>
      <c r="R29" s="1497"/>
      <c r="S29" s="1501"/>
      <c r="T29" s="1501"/>
      <c r="U29" s="1501"/>
      <c r="V29" s="1501"/>
    </row>
    <row r="30" spans="1:22" s="1496" customFormat="1">
      <c r="A30" s="1555" t="s">
        <v>66</v>
      </c>
      <c r="B30" s="1665" t="s">
        <v>1932</v>
      </c>
      <c r="C30" s="1666"/>
      <c r="D30" s="1667"/>
      <c r="E30" s="1685"/>
      <c r="F30" s="1655"/>
      <c r="H30" s="1497"/>
      <c r="I30" s="1497"/>
      <c r="J30" s="1498"/>
      <c r="K30" s="1499"/>
      <c r="L30" s="1497"/>
      <c r="M30" s="1497"/>
      <c r="N30" s="1497"/>
      <c r="O30" s="1497"/>
      <c r="P30" s="1497"/>
      <c r="Q30" s="1500"/>
      <c r="R30" s="1497"/>
      <c r="S30" s="1501"/>
      <c r="T30" s="1501"/>
      <c r="U30" s="1501"/>
      <c r="V30" s="1501"/>
    </row>
    <row r="31" spans="1:22" s="1496" customFormat="1">
      <c r="A31" s="1555"/>
      <c r="B31" s="1665"/>
      <c r="C31" s="1668" t="s">
        <v>1119</v>
      </c>
      <c r="D31" s="1669">
        <v>45</v>
      </c>
      <c r="E31" s="1686"/>
      <c r="F31" s="1655">
        <f>D31*E31</f>
        <v>0</v>
      </c>
      <c r="H31" s="1497"/>
      <c r="I31" s="1497"/>
      <c r="J31" s="1498"/>
      <c r="K31" s="1499"/>
      <c r="L31" s="1497"/>
      <c r="M31" s="1497"/>
      <c r="N31" s="1497"/>
      <c r="O31" s="1497"/>
      <c r="P31" s="1497"/>
      <c r="Q31" s="1500"/>
      <c r="R31" s="1497"/>
      <c r="S31" s="1501"/>
      <c r="T31" s="1501"/>
      <c r="U31" s="1501"/>
      <c r="V31" s="1501"/>
    </row>
    <row r="32" spans="1:22" s="1496" customFormat="1">
      <c r="A32" s="1555"/>
      <c r="B32" s="1665"/>
      <c r="C32" s="1668"/>
      <c r="D32" s="1669"/>
      <c r="E32" s="1686"/>
      <c r="F32" s="1670"/>
      <c r="H32" s="1497"/>
      <c r="I32" s="1497"/>
      <c r="J32" s="1498"/>
      <c r="K32" s="1499"/>
      <c r="L32" s="1497"/>
      <c r="M32" s="1497"/>
      <c r="N32" s="1497"/>
      <c r="O32" s="1497"/>
      <c r="P32" s="1497"/>
      <c r="Q32" s="1500"/>
      <c r="R32" s="1497"/>
      <c r="S32" s="1501"/>
      <c r="T32" s="1501"/>
      <c r="U32" s="1501"/>
      <c r="V32" s="1501"/>
    </row>
    <row r="33" spans="1:22" s="1496" customFormat="1">
      <c r="A33" s="1601" t="s">
        <v>68</v>
      </c>
      <c r="B33" s="1528" t="s">
        <v>1931</v>
      </c>
      <c r="C33" s="1601"/>
      <c r="D33" s="1601"/>
      <c r="E33" s="1687"/>
      <c r="F33" s="1671"/>
      <c r="H33" s="1497"/>
      <c r="I33" s="1497"/>
      <c r="J33" s="1498"/>
      <c r="K33" s="1499"/>
      <c r="L33" s="1497"/>
      <c r="M33" s="1497"/>
      <c r="N33" s="1497"/>
      <c r="O33" s="1497"/>
      <c r="P33" s="1497"/>
      <c r="Q33" s="1500"/>
      <c r="R33" s="1497"/>
      <c r="S33" s="1501"/>
      <c r="T33" s="1501"/>
      <c r="U33" s="1501"/>
      <c r="V33" s="1501"/>
    </row>
    <row r="34" spans="1:22" s="1497" customFormat="1" ht="39.6">
      <c r="A34" s="1601"/>
      <c r="B34" s="1528" t="s">
        <v>1930</v>
      </c>
      <c r="C34" s="1601"/>
      <c r="D34" s="1601"/>
      <c r="E34" s="1687"/>
      <c r="F34" s="1671"/>
      <c r="G34" s="1496"/>
      <c r="K34" s="1500"/>
      <c r="Q34" s="1500"/>
      <c r="S34" s="1501"/>
      <c r="T34" s="1501"/>
      <c r="U34" s="1501"/>
      <c r="V34" s="1501"/>
    </row>
    <row r="35" spans="1:22" s="1497" customFormat="1">
      <c r="A35" s="1601"/>
      <c r="B35" s="1528" t="s">
        <v>1793</v>
      </c>
      <c r="C35" s="1601" t="s">
        <v>10</v>
      </c>
      <c r="D35" s="1601">
        <v>2</v>
      </c>
      <c r="E35" s="1684"/>
      <c r="F35" s="1655">
        <f>D35*E35</f>
        <v>0</v>
      </c>
      <c r="G35" s="1496"/>
      <c r="J35" s="1498"/>
      <c r="K35" s="1499"/>
      <c r="Q35" s="1500"/>
      <c r="S35" s="1501"/>
      <c r="T35" s="1501"/>
      <c r="U35" s="1501"/>
      <c r="V35" s="1501"/>
    </row>
    <row r="36" spans="1:22" s="1497" customFormat="1">
      <c r="A36" s="1601"/>
      <c r="B36" s="1528"/>
      <c r="C36" s="1601"/>
      <c r="D36" s="1601"/>
      <c r="E36" s="1684"/>
      <c r="F36" s="1671"/>
      <c r="G36" s="1496"/>
      <c r="J36" s="1498"/>
      <c r="K36" s="1499"/>
      <c r="Q36" s="1500"/>
      <c r="S36" s="1501"/>
      <c r="T36" s="1501"/>
      <c r="U36" s="1501"/>
      <c r="V36" s="1501"/>
    </row>
    <row r="37" spans="1:22" s="1497" customFormat="1">
      <c r="A37" s="1601" t="s">
        <v>259</v>
      </c>
      <c r="B37" s="1528" t="s">
        <v>1910</v>
      </c>
      <c r="C37" s="1601"/>
      <c r="D37" s="1601"/>
      <c r="E37" s="1684"/>
      <c r="F37" s="1671"/>
      <c r="G37" s="1496"/>
      <c r="J37" s="1498"/>
      <c r="K37" s="1499"/>
      <c r="Q37" s="1500"/>
      <c r="S37" s="1501"/>
      <c r="T37" s="1501"/>
      <c r="U37" s="1501"/>
      <c r="V37" s="1501"/>
    </row>
    <row r="38" spans="1:22" s="1497" customFormat="1" ht="26.4">
      <c r="A38" s="1601"/>
      <c r="B38" s="1528" t="s">
        <v>1909</v>
      </c>
      <c r="C38" s="1601"/>
      <c r="D38" s="1601"/>
      <c r="E38" s="1684"/>
      <c r="F38" s="1671"/>
      <c r="G38" s="1496"/>
      <c r="K38" s="1500"/>
      <c r="Q38" s="1500"/>
      <c r="S38" s="1501"/>
      <c r="T38" s="1501"/>
      <c r="U38" s="1501"/>
      <c r="V38" s="1501"/>
    </row>
    <row r="39" spans="1:22" s="1497" customFormat="1">
      <c r="A39" s="1601"/>
      <c r="B39" s="1528" t="s">
        <v>1856</v>
      </c>
      <c r="C39" s="1601" t="s">
        <v>10</v>
      </c>
      <c r="D39" s="1601">
        <v>1</v>
      </c>
      <c r="E39" s="1684"/>
      <c r="F39" s="1655">
        <f>D39*E39</f>
        <v>0</v>
      </c>
      <c r="G39" s="1496"/>
      <c r="K39" s="1500"/>
      <c r="Q39" s="1500"/>
      <c r="S39" s="1501"/>
      <c r="T39" s="1501"/>
      <c r="U39" s="1501"/>
      <c r="V39" s="1501"/>
    </row>
    <row r="40" spans="1:22" s="1497" customFormat="1">
      <c r="A40" s="1601"/>
      <c r="B40" s="1528"/>
      <c r="C40" s="1601"/>
      <c r="D40" s="1601"/>
      <c r="E40" s="1684"/>
      <c r="F40" s="1671"/>
      <c r="G40" s="1496"/>
      <c r="K40" s="1500"/>
      <c r="Q40" s="1500"/>
      <c r="S40" s="1501"/>
      <c r="T40" s="1501"/>
      <c r="U40" s="1501"/>
      <c r="V40" s="1501"/>
    </row>
    <row r="41" spans="1:22" s="1497" customFormat="1">
      <c r="A41" s="1601" t="s">
        <v>323</v>
      </c>
      <c r="B41" s="1528" t="s">
        <v>1929</v>
      </c>
      <c r="C41" s="1601"/>
      <c r="D41" s="1601"/>
      <c r="E41" s="1687"/>
      <c r="F41" s="1671"/>
      <c r="G41" s="1496"/>
      <c r="K41" s="1500"/>
      <c r="Q41" s="1500"/>
      <c r="S41" s="1501"/>
      <c r="T41" s="1501"/>
      <c r="U41" s="1501"/>
      <c r="V41" s="1501"/>
    </row>
    <row r="42" spans="1:22" s="1497" customFormat="1" ht="66">
      <c r="A42" s="1601"/>
      <c r="B42" s="1672" t="s">
        <v>1928</v>
      </c>
      <c r="C42" s="1601"/>
      <c r="D42" s="1601"/>
      <c r="E42" s="1687"/>
      <c r="F42" s="1671"/>
      <c r="G42" s="1496"/>
      <c r="K42" s="1500"/>
      <c r="Q42" s="1500"/>
      <c r="S42" s="1501"/>
      <c r="T42" s="1501"/>
      <c r="U42" s="1501"/>
      <c r="V42" s="1501"/>
    </row>
    <row r="43" spans="1:22" s="1497" customFormat="1">
      <c r="A43" s="1601" t="s">
        <v>1694</v>
      </c>
      <c r="B43" s="1528" t="s">
        <v>1927</v>
      </c>
      <c r="C43" s="1601"/>
      <c r="D43" s="1601"/>
      <c r="E43" s="1687"/>
      <c r="F43" s="1671"/>
      <c r="G43" s="1496"/>
      <c r="K43" s="1500"/>
      <c r="Q43" s="1500"/>
      <c r="S43" s="1501"/>
      <c r="T43" s="1501"/>
      <c r="U43" s="1501"/>
      <c r="V43" s="1501"/>
    </row>
    <row r="44" spans="1:22" s="1497" customFormat="1">
      <c r="A44" s="1601"/>
      <c r="B44" s="1528" t="s">
        <v>1926</v>
      </c>
      <c r="C44" s="1601"/>
      <c r="D44" s="1601"/>
      <c r="E44" s="1687"/>
      <c r="F44" s="1671"/>
      <c r="G44" s="1496"/>
      <c r="K44" s="1500"/>
      <c r="Q44" s="1500"/>
      <c r="S44" s="1501"/>
      <c r="T44" s="1501"/>
      <c r="U44" s="1501"/>
      <c r="V44" s="1501"/>
    </row>
    <row r="45" spans="1:22" s="1497" customFormat="1">
      <c r="A45" s="1601"/>
      <c r="B45" s="1673" t="s">
        <v>1925</v>
      </c>
      <c r="C45" s="1601" t="s">
        <v>10</v>
      </c>
      <c r="D45" s="1601">
        <v>1</v>
      </c>
      <c r="E45" s="1684"/>
      <c r="F45" s="1655">
        <f>D45*E45</f>
        <v>0</v>
      </c>
      <c r="G45" s="1496"/>
      <c r="K45" s="1500"/>
      <c r="Q45" s="1500"/>
      <c r="S45" s="1501"/>
      <c r="T45" s="1501"/>
      <c r="U45" s="1501"/>
      <c r="V45" s="1501"/>
    </row>
    <row r="46" spans="1:22" s="1497" customFormat="1">
      <c r="A46" s="1601"/>
      <c r="B46" s="1528"/>
      <c r="C46" s="1601"/>
      <c r="D46" s="1601"/>
      <c r="E46" s="1687"/>
      <c r="F46" s="1671"/>
      <c r="G46" s="1496"/>
      <c r="K46" s="1500"/>
      <c r="Q46" s="1500"/>
      <c r="S46" s="1501"/>
      <c r="T46" s="1501"/>
      <c r="U46" s="1501"/>
      <c r="V46" s="1501"/>
    </row>
    <row r="47" spans="1:22" s="1497" customFormat="1">
      <c r="A47" s="1601" t="s">
        <v>1924</v>
      </c>
      <c r="B47" s="1528" t="s">
        <v>1855</v>
      </c>
      <c r="C47" s="1601"/>
      <c r="D47" s="1601"/>
      <c r="E47" s="1687"/>
      <c r="F47" s="1671"/>
      <c r="G47" s="1496"/>
      <c r="K47" s="1500"/>
      <c r="Q47" s="1500"/>
      <c r="S47" s="1501"/>
      <c r="T47" s="1501"/>
      <c r="U47" s="1501"/>
      <c r="V47" s="1501"/>
    </row>
    <row r="48" spans="1:22" s="1497" customFormat="1" ht="26.4">
      <c r="A48" s="1601"/>
      <c r="B48" s="1528" t="s">
        <v>1923</v>
      </c>
      <c r="C48" s="1601"/>
      <c r="D48" s="1601"/>
      <c r="E48" s="1687"/>
      <c r="F48" s="1671"/>
      <c r="G48" s="1496"/>
      <c r="K48" s="1500"/>
      <c r="Q48" s="1500"/>
      <c r="S48" s="1501"/>
      <c r="T48" s="1501"/>
      <c r="U48" s="1501"/>
      <c r="V48" s="1501"/>
    </row>
    <row r="49" spans="1:22" s="1497" customFormat="1">
      <c r="A49" s="1601"/>
      <c r="B49" s="1528" t="s">
        <v>1856</v>
      </c>
      <c r="C49" s="1601" t="s">
        <v>10</v>
      </c>
      <c r="D49" s="1601">
        <v>1</v>
      </c>
      <c r="E49" s="1687"/>
      <c r="F49" s="1655">
        <f>D49*E49</f>
        <v>0</v>
      </c>
      <c r="G49" s="1496"/>
      <c r="K49" s="1500"/>
      <c r="Q49" s="1500"/>
      <c r="S49" s="1501"/>
      <c r="T49" s="1501"/>
      <c r="U49" s="1501"/>
      <c r="V49" s="1501"/>
    </row>
    <row r="50" spans="1:22" s="1497" customFormat="1">
      <c r="A50" s="1601"/>
      <c r="B50" s="1528"/>
      <c r="C50" s="1601"/>
      <c r="D50" s="1601"/>
      <c r="E50" s="1687"/>
      <c r="F50" s="1671"/>
      <c r="G50" s="1496"/>
      <c r="K50" s="1500"/>
      <c r="Q50" s="1500"/>
      <c r="S50" s="1501"/>
      <c r="T50" s="1501"/>
      <c r="U50" s="1501"/>
      <c r="V50" s="1501"/>
    </row>
    <row r="51" spans="1:22" s="1497" customFormat="1">
      <c r="A51" s="1601" t="s">
        <v>1922</v>
      </c>
      <c r="B51" s="1528" t="s">
        <v>1921</v>
      </c>
      <c r="C51" s="1601"/>
      <c r="D51" s="1601"/>
      <c r="E51" s="1687"/>
      <c r="F51" s="1671"/>
      <c r="G51" s="1496"/>
      <c r="K51" s="1500"/>
      <c r="Q51" s="1500"/>
      <c r="S51" s="1501"/>
      <c r="T51" s="1501"/>
      <c r="U51" s="1501"/>
      <c r="V51" s="1501"/>
    </row>
    <row r="52" spans="1:22" s="1497" customFormat="1">
      <c r="A52" s="1601"/>
      <c r="B52" s="1528" t="s">
        <v>1920</v>
      </c>
      <c r="C52" s="1601"/>
      <c r="D52" s="1601"/>
      <c r="E52" s="1687"/>
      <c r="F52" s="1671"/>
      <c r="G52" s="1496"/>
      <c r="K52" s="1500"/>
      <c r="Q52" s="1500"/>
      <c r="S52" s="1501"/>
      <c r="T52" s="1501"/>
      <c r="U52" s="1501"/>
      <c r="V52" s="1501"/>
    </row>
    <row r="53" spans="1:22" s="1497" customFormat="1">
      <c r="A53" s="1601"/>
      <c r="B53" s="1528" t="s">
        <v>1858</v>
      </c>
      <c r="C53" s="1601" t="s">
        <v>10</v>
      </c>
      <c r="D53" s="1601">
        <v>1</v>
      </c>
      <c r="E53" s="1687"/>
      <c r="F53" s="1655">
        <f>D53*E53</f>
        <v>0</v>
      </c>
      <c r="G53" s="1496"/>
      <c r="K53" s="1500"/>
      <c r="Q53" s="1500"/>
      <c r="S53" s="1501"/>
      <c r="T53" s="1501"/>
      <c r="U53" s="1501"/>
      <c r="V53" s="1501"/>
    </row>
    <row r="54" spans="1:22" s="1497" customFormat="1">
      <c r="A54" s="1601"/>
      <c r="B54" s="1528"/>
      <c r="C54" s="1601"/>
      <c r="D54" s="1601"/>
      <c r="E54" s="1687"/>
      <c r="F54" s="1671"/>
      <c r="G54" s="1496"/>
      <c r="K54" s="1500"/>
      <c r="Q54" s="1500"/>
      <c r="S54" s="1501"/>
      <c r="T54" s="1501"/>
      <c r="U54" s="1501"/>
      <c r="V54" s="1501"/>
    </row>
    <row r="55" spans="1:22" s="1497" customFormat="1">
      <c r="A55" s="1555"/>
      <c r="B55" s="1665"/>
      <c r="C55" s="1668"/>
      <c r="D55" s="1669"/>
      <c r="E55" s="1686"/>
      <c r="F55" s="1670"/>
      <c r="G55" s="1496"/>
      <c r="K55" s="1500"/>
      <c r="Q55" s="1500"/>
      <c r="S55" s="1501"/>
      <c r="T55" s="1501"/>
      <c r="U55" s="1501"/>
      <c r="V55" s="1501"/>
    </row>
    <row r="56" spans="1:22" s="1497" customFormat="1">
      <c r="A56" s="1507">
        <f>COUNT($A$5:A55)+1</f>
        <v>3</v>
      </c>
      <c r="B56" s="1512" t="s">
        <v>1919</v>
      </c>
      <c r="C56" s="1507"/>
      <c r="D56" s="1507"/>
      <c r="E56" s="1685"/>
      <c r="F56" s="1655"/>
      <c r="G56" s="1496"/>
      <c r="K56" s="1500"/>
      <c r="Q56" s="1500"/>
      <c r="S56" s="1501"/>
      <c r="T56" s="1501"/>
      <c r="U56" s="1501"/>
      <c r="V56" s="1501"/>
    </row>
    <row r="57" spans="1:22" s="1497" customFormat="1" ht="39.6">
      <c r="A57" s="1507"/>
      <c r="B57" s="1512" t="s">
        <v>1918</v>
      </c>
      <c r="C57" s="1507"/>
      <c r="D57" s="1507"/>
      <c r="E57" s="1685"/>
      <c r="F57" s="1655"/>
      <c r="G57" s="1496"/>
      <c r="K57" s="1500"/>
      <c r="Q57" s="1500"/>
      <c r="S57" s="1501"/>
      <c r="T57" s="1501"/>
      <c r="U57" s="1501"/>
      <c r="V57" s="1501"/>
    </row>
    <row r="58" spans="1:22" s="1497" customFormat="1">
      <c r="A58" s="1507"/>
      <c r="B58" s="1512"/>
      <c r="C58" s="1507" t="s">
        <v>219</v>
      </c>
      <c r="D58" s="1507">
        <v>1</v>
      </c>
      <c r="E58" s="1684"/>
      <c r="F58" s="1655">
        <f>D58*E58</f>
        <v>0</v>
      </c>
      <c r="G58" s="1496"/>
      <c r="K58" s="1500"/>
      <c r="Q58" s="1500"/>
      <c r="S58" s="1501"/>
      <c r="T58" s="1501"/>
      <c r="U58" s="1501"/>
      <c r="V58" s="1501"/>
    </row>
    <row r="59" spans="1:22" s="1497" customFormat="1">
      <c r="A59" s="1507"/>
      <c r="B59" s="1512"/>
      <c r="C59" s="1507"/>
      <c r="D59" s="1507"/>
      <c r="E59" s="1684"/>
      <c r="F59" s="1655"/>
      <c r="G59" s="1496"/>
      <c r="K59" s="1500"/>
      <c r="Q59" s="1500"/>
      <c r="S59" s="1501"/>
      <c r="T59" s="1501"/>
      <c r="U59" s="1501"/>
      <c r="V59" s="1501"/>
    </row>
    <row r="60" spans="1:22" s="1497" customFormat="1" ht="39.6">
      <c r="A60" s="1507">
        <f>COUNT($A$5:A57)+1</f>
        <v>4</v>
      </c>
      <c r="B60" s="1674" t="s">
        <v>1917</v>
      </c>
      <c r="C60" s="1507"/>
      <c r="D60" s="1512"/>
      <c r="E60" s="1684"/>
      <c r="F60" s="1655"/>
      <c r="G60" s="1496"/>
      <c r="K60" s="1500"/>
      <c r="Q60" s="1500"/>
      <c r="S60" s="1501"/>
      <c r="T60" s="1501"/>
      <c r="U60" s="1501"/>
      <c r="V60" s="1501"/>
    </row>
    <row r="61" spans="1:22" s="1497" customFormat="1">
      <c r="A61" s="1507"/>
      <c r="B61" s="1512"/>
      <c r="C61" s="1507" t="s">
        <v>219</v>
      </c>
      <c r="D61" s="1507">
        <v>1</v>
      </c>
      <c r="E61" s="1684"/>
      <c r="F61" s="1655">
        <f>D61*E61</f>
        <v>0</v>
      </c>
      <c r="G61" s="1496"/>
      <c r="K61" s="1500"/>
      <c r="Q61" s="1500"/>
      <c r="S61" s="1501"/>
      <c r="T61" s="1501"/>
      <c r="U61" s="1501"/>
      <c r="V61" s="1501"/>
    </row>
    <row r="62" spans="1:22" s="1497" customFormat="1">
      <c r="A62" s="1507"/>
      <c r="B62" s="1512"/>
      <c r="C62" s="1507"/>
      <c r="D62" s="1507"/>
      <c r="E62" s="1684"/>
      <c r="F62" s="1655"/>
      <c r="G62" s="1496"/>
      <c r="K62" s="1500"/>
      <c r="Q62" s="1500"/>
      <c r="S62" s="1501"/>
      <c r="T62" s="1501"/>
      <c r="U62" s="1501"/>
      <c r="V62" s="1501"/>
    </row>
    <row r="63" spans="1:22" s="1497" customFormat="1" ht="52.8">
      <c r="A63" s="1507">
        <f>COUNT($A$5:A60)+1</f>
        <v>5</v>
      </c>
      <c r="B63" s="1675" t="s">
        <v>1916</v>
      </c>
      <c r="C63" s="1507"/>
      <c r="D63" s="1507"/>
      <c r="E63" s="1684"/>
      <c r="F63" s="1655"/>
      <c r="G63" s="1496"/>
      <c r="K63" s="1500"/>
      <c r="Q63" s="1500"/>
      <c r="S63" s="1501"/>
      <c r="T63" s="1501"/>
      <c r="U63" s="1501"/>
      <c r="V63" s="1501"/>
    </row>
    <row r="64" spans="1:22" s="1497" customFormat="1">
      <c r="A64" s="1507"/>
      <c r="B64" s="1512"/>
      <c r="C64" s="1507" t="s">
        <v>219</v>
      </c>
      <c r="D64" s="1507">
        <v>1</v>
      </c>
      <c r="E64" s="1684"/>
      <c r="F64" s="1655">
        <f>D64*E64</f>
        <v>0</v>
      </c>
      <c r="G64" s="1496"/>
      <c r="K64" s="1500"/>
      <c r="Q64" s="1500"/>
      <c r="S64" s="1501"/>
      <c r="T64" s="1501"/>
      <c r="U64" s="1501"/>
      <c r="V64" s="1501"/>
    </row>
    <row r="65" spans="1:22" s="1497" customFormat="1">
      <c r="A65" s="1676"/>
      <c r="B65" s="1677"/>
      <c r="C65" s="1676"/>
      <c r="D65" s="1676"/>
      <c r="E65" s="1677"/>
      <c r="F65" s="1678"/>
      <c r="G65" s="1496"/>
      <c r="K65" s="1500"/>
      <c r="Q65" s="1500"/>
      <c r="S65" s="1501"/>
      <c r="T65" s="1501"/>
      <c r="U65" s="1501"/>
      <c r="V65" s="1501"/>
    </row>
    <row r="66" spans="1:22" s="1497" customFormat="1" ht="13.8" thickBot="1">
      <c r="A66" s="1679"/>
      <c r="B66" s="1680" t="s">
        <v>1915</v>
      </c>
      <c r="C66" s="1681"/>
      <c r="D66" s="1682"/>
      <c r="E66" s="1682"/>
      <c r="F66" s="1683">
        <f>SUM(F1:F64)</f>
        <v>0</v>
      </c>
      <c r="G66" s="1496"/>
      <c r="K66" s="1500"/>
      <c r="Q66" s="1500"/>
      <c r="S66" s="1501"/>
      <c r="T66" s="1501"/>
      <c r="U66" s="1501"/>
      <c r="V66" s="1501"/>
    </row>
    <row r="67" spans="1:22" s="1497" customFormat="1" ht="13.8" thickTop="1">
      <c r="A67" s="1641"/>
      <c r="B67" s="1643"/>
      <c r="C67" s="1641"/>
      <c r="D67" s="1642"/>
      <c r="E67" s="1643"/>
      <c r="F67" s="1644"/>
      <c r="G67" s="1496"/>
      <c r="K67" s="1500"/>
      <c r="Q67" s="1500"/>
      <c r="S67" s="1501"/>
      <c r="T67" s="1501"/>
      <c r="U67" s="1501"/>
      <c r="V67" s="1501"/>
    </row>
    <row r="68" spans="1:22" s="1497" customFormat="1">
      <c r="A68" s="1305"/>
      <c r="B68" s="1335"/>
      <c r="C68" s="1597"/>
      <c r="D68" s="1597"/>
      <c r="E68" s="1314"/>
      <c r="F68" s="1261"/>
      <c r="G68" s="1496"/>
      <c r="K68" s="1500"/>
      <c r="Q68" s="1500"/>
      <c r="S68" s="1501"/>
      <c r="T68" s="1501"/>
      <c r="U68" s="1501"/>
      <c r="V68" s="1501"/>
    </row>
    <row r="69" spans="1:22" s="1497" customFormat="1">
      <c r="A69" s="1606"/>
      <c r="B69" s="1602"/>
      <c r="C69" s="1604"/>
      <c r="D69" s="1604"/>
      <c r="E69" s="1608"/>
      <c r="F69" s="1584"/>
      <c r="G69" s="1496"/>
      <c r="K69" s="1500"/>
      <c r="Q69" s="1500"/>
      <c r="S69" s="1501"/>
      <c r="T69" s="1501"/>
      <c r="U69" s="1501"/>
      <c r="V69" s="1501"/>
    </row>
    <row r="70" spans="1:22" s="1497" customFormat="1">
      <c r="A70" s="1507"/>
      <c r="B70" s="1512"/>
      <c r="C70" s="1507"/>
      <c r="D70" s="1507"/>
      <c r="E70" s="610"/>
      <c r="F70" s="1584"/>
      <c r="G70" s="1496"/>
      <c r="K70" s="1500"/>
      <c r="Q70" s="1500"/>
      <c r="S70" s="1501"/>
      <c r="T70" s="1501"/>
      <c r="U70" s="1501"/>
      <c r="V70" s="1501"/>
    </row>
    <row r="71" spans="1:22" s="1497" customFormat="1">
      <c r="A71" s="1507"/>
      <c r="B71" s="1602"/>
      <c r="C71" s="1603"/>
      <c r="D71" s="1604"/>
      <c r="E71" s="1600"/>
      <c r="F71" s="1584"/>
      <c r="G71" s="1496"/>
      <c r="K71" s="1500"/>
      <c r="Q71" s="1500"/>
      <c r="S71" s="1501"/>
      <c r="T71" s="1501"/>
      <c r="U71" s="1501"/>
      <c r="V71" s="1501"/>
    </row>
    <row r="72" spans="1:22" s="1497" customFormat="1">
      <c r="A72" s="1609"/>
      <c r="B72" s="1605"/>
      <c r="C72" s="1603"/>
      <c r="D72" s="1604"/>
      <c r="E72" s="1600"/>
      <c r="F72" s="1584"/>
      <c r="G72" s="1496"/>
      <c r="K72" s="1500"/>
      <c r="Q72" s="1500"/>
      <c r="S72" s="1501"/>
      <c r="T72" s="1501"/>
      <c r="U72" s="1501"/>
      <c r="V72" s="1501"/>
    </row>
    <row r="73" spans="1:22" s="1497" customFormat="1">
      <c r="A73" s="1609"/>
      <c r="B73" s="1607"/>
      <c r="C73" s="1603"/>
      <c r="D73" s="1604"/>
      <c r="E73" s="1600"/>
      <c r="F73" s="1584"/>
      <c r="G73" s="1496"/>
      <c r="K73" s="1500"/>
      <c r="Q73" s="1500"/>
      <c r="S73" s="1501"/>
      <c r="T73" s="1501"/>
      <c r="U73" s="1501"/>
      <c r="V73" s="1501"/>
    </row>
    <row r="74" spans="1:22" s="1497" customFormat="1">
      <c r="A74" s="1609"/>
      <c r="B74" s="1607"/>
      <c r="C74" s="1603"/>
      <c r="D74" s="1604"/>
      <c r="E74" s="1600"/>
      <c r="F74" s="1584"/>
      <c r="G74" s="1496"/>
      <c r="K74" s="1500"/>
      <c r="Q74" s="1500"/>
      <c r="S74" s="1501"/>
      <c r="T74" s="1501"/>
      <c r="U74" s="1501"/>
      <c r="V74" s="1501"/>
    </row>
  </sheetData>
  <sheetProtection password="D860" sheet="1" objects="1" scenarios="1"/>
  <mergeCells count="1">
    <mergeCell ref="A3:D3"/>
  </mergeCells>
  <pageMargins left="0.74803149606299213" right="0.74803149606299213" top="0.98425196850393704" bottom="0.98425196850393704" header="0.51181102362204722" footer="0.51181102362204722"/>
  <pageSetup paperSize="9" firstPageNumber="0" orientation="portrait" verticalDpi="300" r:id="rId1"/>
  <headerFooter alignWithMargins="0">
    <oddHeader>&amp;CVODOVOD, KANALIZACIJA</oddHeader>
    <oddFooter>&amp;C&amp;P/&amp;N&amp;RPZI</oddFooter>
  </headerFooter>
  <rowBreaks count="1" manualBreakCount="1">
    <brk id="40" max="5"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5" tint="-0.249977111117893"/>
  </sheetPr>
  <dimension ref="A2:O52"/>
  <sheetViews>
    <sheetView view="pageBreakPreview" topLeftCell="A52" zoomScaleNormal="100" workbookViewId="0">
      <selection activeCell="S31" sqref="S31"/>
    </sheetView>
  </sheetViews>
  <sheetFormatPr defaultColWidth="9" defaultRowHeight="13.2"/>
  <cols>
    <col min="1" max="1" width="5.69921875" style="516" customWidth="1"/>
    <col min="2" max="2" width="44.3984375" style="516" customWidth="1"/>
    <col min="3" max="3" width="13.69921875" style="516" customWidth="1"/>
    <col min="4" max="16384" width="9" style="516"/>
  </cols>
  <sheetData>
    <row r="2" spans="1:4" ht="15.6">
      <c r="A2" s="563"/>
      <c r="B2" s="562" t="s">
        <v>1650</v>
      </c>
    </row>
    <row r="3" spans="1:4" ht="15.6">
      <c r="A3" s="563"/>
      <c r="B3" s="562"/>
    </row>
    <row r="4" spans="1:4" ht="15.6">
      <c r="A4" s="566" t="s">
        <v>247</v>
      </c>
      <c r="B4" s="562" t="s">
        <v>248</v>
      </c>
    </row>
    <row r="5" spans="1:4" ht="15.6">
      <c r="A5" s="563"/>
      <c r="B5" s="562"/>
    </row>
    <row r="6" spans="1:4" ht="15.6">
      <c r="A6" s="563"/>
      <c r="B6" s="565" t="s">
        <v>232</v>
      </c>
    </row>
    <row r="7" spans="1:4" ht="15.6">
      <c r="A7" s="563"/>
      <c r="B7" s="565"/>
    </row>
    <row r="8" spans="1:4" ht="15.6">
      <c r="A8" s="563"/>
      <c r="B8" s="562" t="s">
        <v>1950</v>
      </c>
      <c r="C8" s="564"/>
    </row>
    <row r="9" spans="1:4" ht="15.6">
      <c r="A9" s="563"/>
      <c r="B9" s="562"/>
    </row>
    <row r="11" spans="1:4" ht="15.6">
      <c r="A11" s="621" t="s">
        <v>30</v>
      </c>
      <c r="B11" s="549" t="s">
        <v>249</v>
      </c>
      <c r="C11" s="561">
        <f>'TOPLOTNA POSTAJA RAZDELILEC'!F250</f>
        <v>0</v>
      </c>
      <c r="D11" s="560" t="s">
        <v>235</v>
      </c>
    </row>
    <row r="12" spans="1:4" ht="15.6">
      <c r="A12" s="621" t="s">
        <v>15</v>
      </c>
      <c r="B12" s="559" t="s">
        <v>250</v>
      </c>
      <c r="C12" s="558">
        <f>'GRELNIKI KLIMATA'!F72</f>
        <v>0</v>
      </c>
      <c r="D12" s="551" t="s">
        <v>235</v>
      </c>
    </row>
    <row r="13" spans="1:4" ht="15.6">
      <c r="A13" s="621" t="s">
        <v>0</v>
      </c>
      <c r="B13" s="559" t="s">
        <v>251</v>
      </c>
      <c r="C13" s="558">
        <f>'TALNO OGRETJE'!F111</f>
        <v>0</v>
      </c>
      <c r="D13" s="551" t="s">
        <v>235</v>
      </c>
    </row>
    <row r="14" spans="1:4" ht="15.6">
      <c r="A14" s="621" t="s">
        <v>17</v>
      </c>
      <c r="B14" s="559" t="s">
        <v>252</v>
      </c>
      <c r="C14" s="558">
        <f>SSE!F249</f>
        <v>0</v>
      </c>
      <c r="D14" s="551" t="s">
        <v>235</v>
      </c>
    </row>
    <row r="15" spans="1:4" ht="15.6">
      <c r="A15" s="621"/>
      <c r="B15" s="559"/>
      <c r="C15" s="558"/>
      <c r="D15" s="551"/>
    </row>
    <row r="16" spans="1:4" ht="15.6">
      <c r="B16" s="549" t="s">
        <v>243</v>
      </c>
      <c r="C16" s="548">
        <f>SUM(C11:C15)</f>
        <v>0</v>
      </c>
      <c r="D16" s="547" t="s">
        <v>235</v>
      </c>
    </row>
    <row r="18" spans="1:13">
      <c r="B18" s="516" t="s">
        <v>1648</v>
      </c>
    </row>
    <row r="20" spans="1:13" s="542" customFormat="1">
      <c r="A20" s="544"/>
      <c r="G20" s="543"/>
    </row>
    <row r="21" spans="1:13" s="517" customFormat="1" ht="45.15" customHeight="1">
      <c r="A21" s="536">
        <v>1</v>
      </c>
      <c r="B21" s="524" t="s">
        <v>1647</v>
      </c>
      <c r="F21" s="529"/>
      <c r="G21" s="520"/>
      <c r="H21" s="520"/>
      <c r="I21" s="520"/>
      <c r="J21" s="519"/>
      <c r="K21" s="533"/>
      <c r="L21" s="533"/>
      <c r="M21" s="533"/>
    </row>
    <row r="22" spans="1:13" s="517" customFormat="1" ht="26.4">
      <c r="A22" s="536">
        <v>2</v>
      </c>
      <c r="B22" s="535" t="s">
        <v>1646</v>
      </c>
      <c r="F22" s="529"/>
      <c r="G22" s="520"/>
      <c r="H22" s="520"/>
      <c r="I22" s="520"/>
      <c r="J22" s="519"/>
      <c r="K22" s="533"/>
      <c r="L22" s="533"/>
      <c r="M22" s="533"/>
    </row>
    <row r="23" spans="1:13" s="517" customFormat="1" ht="13.2" customHeight="1">
      <c r="A23" s="536"/>
      <c r="B23" s="535"/>
      <c r="F23" s="529"/>
      <c r="G23" s="520"/>
      <c r="H23" s="520"/>
      <c r="I23" s="520"/>
      <c r="J23" s="519"/>
      <c r="K23" s="533"/>
      <c r="L23" s="533"/>
      <c r="M23" s="533"/>
    </row>
    <row r="24" spans="1:13" s="517" customFormat="1" ht="39.6">
      <c r="A24" s="536">
        <v>3</v>
      </c>
      <c r="B24" s="535" t="s">
        <v>1645</v>
      </c>
      <c r="F24" s="529"/>
      <c r="G24" s="520"/>
      <c r="H24" s="520"/>
      <c r="I24" s="520"/>
      <c r="J24" s="519"/>
      <c r="K24" s="533"/>
      <c r="L24" s="533"/>
      <c r="M24" s="533"/>
    </row>
    <row r="25" spans="1:13" s="517" customFormat="1" ht="13.2" customHeight="1">
      <c r="A25" s="536"/>
      <c r="B25" s="535"/>
      <c r="F25" s="529"/>
      <c r="G25" s="520"/>
      <c r="H25" s="520"/>
      <c r="I25" s="520"/>
      <c r="J25" s="519"/>
      <c r="K25" s="533"/>
      <c r="L25" s="533"/>
      <c r="M25" s="533"/>
    </row>
    <row r="26" spans="1:13" s="517" customFormat="1" ht="76.5" customHeight="1">
      <c r="A26" s="536">
        <v>4</v>
      </c>
      <c r="B26" s="546" t="s">
        <v>1644</v>
      </c>
      <c r="F26" s="529"/>
      <c r="G26" s="520"/>
      <c r="H26" s="520"/>
      <c r="I26" s="520"/>
      <c r="J26" s="519"/>
      <c r="K26" s="533"/>
      <c r="L26" s="533"/>
      <c r="M26" s="533"/>
    </row>
    <row r="27" spans="1:13" s="517" customFormat="1" ht="15.75" customHeight="1">
      <c r="A27" s="536"/>
      <c r="B27" s="546"/>
      <c r="F27" s="529"/>
      <c r="G27" s="520"/>
      <c r="H27" s="520"/>
      <c r="I27" s="520"/>
      <c r="J27" s="519"/>
      <c r="K27" s="533"/>
      <c r="L27" s="533"/>
      <c r="M27" s="533"/>
    </row>
    <row r="28" spans="1:13" s="517" customFormat="1" ht="26.4">
      <c r="A28" s="536">
        <v>5</v>
      </c>
      <c r="B28" s="535" t="s">
        <v>1643</v>
      </c>
      <c r="F28" s="529"/>
      <c r="G28" s="520"/>
      <c r="H28" s="520"/>
      <c r="I28" s="520"/>
      <c r="J28" s="519"/>
      <c r="K28" s="533"/>
      <c r="L28" s="533"/>
      <c r="M28" s="533"/>
    </row>
    <row r="29" spans="1:13" s="517" customFormat="1">
      <c r="A29" s="536"/>
      <c r="B29" s="535"/>
      <c r="F29" s="529"/>
      <c r="G29" s="520"/>
      <c r="H29" s="520"/>
      <c r="I29" s="520"/>
      <c r="J29" s="519"/>
      <c r="K29" s="533"/>
      <c r="L29" s="533"/>
      <c r="M29" s="533"/>
    </row>
    <row r="30" spans="1:13" s="517" customFormat="1" ht="39.6">
      <c r="A30" s="536">
        <v>6</v>
      </c>
      <c r="B30" s="535" t="s">
        <v>1642</v>
      </c>
      <c r="F30" s="529"/>
      <c r="G30" s="520"/>
      <c r="H30" s="520"/>
      <c r="I30" s="520"/>
      <c r="J30" s="519"/>
      <c r="K30" s="533"/>
      <c r="L30" s="533"/>
      <c r="M30" s="533"/>
    </row>
    <row r="31" spans="1:13" s="517" customFormat="1">
      <c r="A31" s="536"/>
      <c r="B31" s="535"/>
      <c r="F31" s="529"/>
      <c r="G31" s="520"/>
      <c r="H31" s="520"/>
      <c r="I31" s="520"/>
      <c r="J31" s="519"/>
      <c r="K31" s="533"/>
      <c r="L31" s="533"/>
      <c r="M31" s="533"/>
    </row>
    <row r="32" spans="1:13" s="517" customFormat="1" ht="76.5" customHeight="1">
      <c r="A32" s="536">
        <v>7</v>
      </c>
      <c r="B32" s="546" t="s">
        <v>1641</v>
      </c>
      <c r="F32" s="529"/>
      <c r="G32" s="520"/>
      <c r="H32" s="520"/>
      <c r="I32" s="520"/>
      <c r="J32" s="519"/>
      <c r="K32" s="533"/>
      <c r="L32" s="533"/>
      <c r="M32" s="533"/>
    </row>
    <row r="33" spans="1:15" s="517" customFormat="1" ht="51" customHeight="1">
      <c r="A33" s="536">
        <v>8</v>
      </c>
      <c r="B33" s="545" t="s">
        <v>1640</v>
      </c>
      <c r="F33" s="529"/>
      <c r="G33" s="520"/>
      <c r="H33" s="520"/>
      <c r="I33" s="520"/>
      <c r="J33" s="519"/>
      <c r="K33" s="533"/>
      <c r="L33" s="533"/>
      <c r="M33" s="533"/>
    </row>
    <row r="34" spans="1:15" s="517" customFormat="1" ht="79.2">
      <c r="A34" s="536">
        <v>9</v>
      </c>
      <c r="B34" s="535" t="s">
        <v>1639</v>
      </c>
      <c r="F34" s="529"/>
      <c r="G34" s="520"/>
      <c r="H34" s="520"/>
      <c r="I34" s="520"/>
      <c r="J34" s="519"/>
      <c r="K34" s="533"/>
      <c r="L34" s="533"/>
      <c r="M34" s="533"/>
    </row>
    <row r="35" spans="1:15" s="517" customFormat="1">
      <c r="A35" s="536"/>
      <c r="B35" s="535"/>
      <c r="F35" s="529"/>
      <c r="G35" s="520"/>
      <c r="H35" s="520"/>
      <c r="I35" s="520"/>
      <c r="J35" s="519"/>
      <c r="K35" s="533"/>
      <c r="L35" s="533"/>
      <c r="M35" s="533"/>
    </row>
    <row r="36" spans="1:15" s="517" customFormat="1" ht="39.6">
      <c r="A36" s="536">
        <v>10</v>
      </c>
      <c r="B36" s="535" t="s">
        <v>1638</v>
      </c>
      <c r="F36" s="529"/>
      <c r="G36" s="520"/>
      <c r="H36" s="520"/>
      <c r="I36" s="520"/>
      <c r="J36" s="519"/>
      <c r="K36" s="533"/>
      <c r="L36" s="533"/>
      <c r="M36" s="533"/>
    </row>
    <row r="37" spans="1:15" s="517" customFormat="1">
      <c r="A37" s="536"/>
      <c r="B37" s="535"/>
      <c r="F37" s="529"/>
      <c r="G37" s="520"/>
      <c r="H37" s="520"/>
      <c r="I37" s="520"/>
      <c r="J37" s="519"/>
      <c r="K37" s="533"/>
      <c r="L37" s="533"/>
      <c r="M37" s="533"/>
    </row>
    <row r="38" spans="1:15" s="517" customFormat="1" ht="26.4">
      <c r="A38" s="536">
        <v>11</v>
      </c>
      <c r="B38" s="535" t="s">
        <v>1637</v>
      </c>
      <c r="F38" s="529"/>
      <c r="G38" s="520"/>
      <c r="H38" s="520"/>
      <c r="I38" s="520"/>
      <c r="J38" s="519"/>
      <c r="K38" s="533"/>
      <c r="L38" s="533"/>
      <c r="M38" s="533"/>
    </row>
    <row r="39" spans="1:15" s="517" customFormat="1">
      <c r="A39" s="536"/>
      <c r="B39" s="535"/>
      <c r="F39" s="529"/>
      <c r="G39" s="520"/>
      <c r="H39" s="520"/>
      <c r="I39" s="520"/>
      <c r="J39" s="519"/>
      <c r="K39" s="533"/>
      <c r="L39" s="533"/>
      <c r="M39" s="533"/>
    </row>
    <row r="40" spans="1:15" s="542" customFormat="1">
      <c r="A40" s="544"/>
      <c r="G40" s="543"/>
    </row>
    <row r="41" spans="1:15" s="517" customFormat="1">
      <c r="A41" s="541"/>
      <c r="B41" s="540"/>
      <c r="F41" s="529"/>
      <c r="G41" s="520"/>
      <c r="H41" s="520"/>
      <c r="I41" s="520"/>
      <c r="J41" s="519"/>
      <c r="K41" s="533"/>
      <c r="L41" s="533"/>
      <c r="M41" s="533"/>
    </row>
    <row r="42" spans="1:15" s="517" customFormat="1" ht="15.6">
      <c r="A42" s="539"/>
      <c r="B42" s="538" t="s">
        <v>1636</v>
      </c>
      <c r="F42" s="529"/>
      <c r="G42" s="520"/>
      <c r="H42" s="520"/>
      <c r="I42" s="520"/>
      <c r="J42" s="519"/>
      <c r="K42" s="533"/>
      <c r="L42" s="533"/>
      <c r="M42" s="533"/>
    </row>
    <row r="43" spans="1:15" s="517" customFormat="1">
      <c r="A43" s="536"/>
      <c r="B43" s="537"/>
      <c r="F43" s="529"/>
      <c r="G43" s="520"/>
      <c r="H43" s="520"/>
      <c r="I43" s="520"/>
      <c r="J43" s="519"/>
      <c r="K43" s="533"/>
      <c r="L43" s="533"/>
      <c r="M43" s="533"/>
    </row>
    <row r="44" spans="1:15" s="517" customFormat="1" ht="39.6">
      <c r="A44" s="348"/>
      <c r="B44" s="534" t="s">
        <v>1635</v>
      </c>
      <c r="D44" s="531"/>
      <c r="E44" s="522"/>
      <c r="F44" s="529"/>
      <c r="G44" s="520"/>
      <c r="H44" s="520"/>
      <c r="I44" s="520"/>
      <c r="J44" s="519"/>
      <c r="K44" s="533"/>
      <c r="L44" s="533"/>
      <c r="M44" s="533"/>
      <c r="O44" s="524"/>
    </row>
    <row r="45" spans="1:15" s="517" customFormat="1" ht="88.5" customHeight="1">
      <c r="A45" s="348"/>
      <c r="B45" s="534" t="s">
        <v>1634</v>
      </c>
      <c r="D45" s="531"/>
      <c r="E45" s="522"/>
      <c r="F45" s="529"/>
      <c r="G45" s="520"/>
      <c r="H45" s="520"/>
      <c r="I45" s="520"/>
      <c r="J45" s="519"/>
      <c r="K45" s="533"/>
      <c r="L45" s="533"/>
      <c r="M45" s="533"/>
      <c r="O45" s="524"/>
    </row>
    <row r="46" spans="1:15" s="517" customFormat="1">
      <c r="A46" s="536"/>
      <c r="B46" s="535"/>
      <c r="F46" s="529"/>
      <c r="G46" s="520"/>
      <c r="H46" s="520"/>
      <c r="I46" s="520"/>
      <c r="J46" s="519"/>
      <c r="K46" s="533"/>
      <c r="L46" s="533"/>
      <c r="M46" s="533"/>
    </row>
    <row r="47" spans="1:15" s="517" customFormat="1" ht="60" customHeight="1">
      <c r="A47" s="348"/>
      <c r="B47" s="534" t="s">
        <v>1633</v>
      </c>
      <c r="D47" s="531"/>
      <c r="E47" s="522"/>
      <c r="F47" s="529"/>
      <c r="G47" s="520"/>
      <c r="H47" s="520"/>
      <c r="I47" s="520"/>
      <c r="J47" s="519"/>
      <c r="K47" s="533"/>
      <c r="L47" s="533"/>
      <c r="M47" s="533"/>
      <c r="O47" s="524"/>
    </row>
    <row r="48" spans="1:15" s="517" customFormat="1" ht="45.15" customHeight="1">
      <c r="A48" s="348"/>
      <c r="B48" s="534" t="s">
        <v>1632</v>
      </c>
      <c r="D48" s="531"/>
      <c r="E48" s="522"/>
      <c r="F48" s="529"/>
      <c r="G48" s="520"/>
      <c r="H48" s="520"/>
      <c r="I48" s="520"/>
      <c r="J48" s="519"/>
      <c r="K48" s="533"/>
      <c r="L48" s="533"/>
      <c r="M48" s="533"/>
      <c r="O48" s="524"/>
    </row>
    <row r="49" spans="1:15" s="517" customFormat="1" ht="26.4">
      <c r="A49" s="348"/>
      <c r="B49" s="534" t="s">
        <v>1631</v>
      </c>
      <c r="D49" s="531"/>
      <c r="E49" s="522"/>
      <c r="F49" s="529"/>
      <c r="G49" s="520"/>
      <c r="H49" s="520"/>
      <c r="I49" s="520"/>
      <c r="J49" s="519"/>
      <c r="K49" s="533"/>
      <c r="L49" s="533"/>
      <c r="M49" s="533"/>
      <c r="O49" s="526"/>
    </row>
    <row r="50" spans="1:15" s="525" customFormat="1">
      <c r="A50" s="348"/>
      <c r="B50" s="532" t="s">
        <v>1630</v>
      </c>
      <c r="D50" s="531"/>
      <c r="E50" s="530"/>
      <c r="F50" s="529"/>
      <c r="G50" s="528"/>
      <c r="H50" s="528"/>
      <c r="I50" s="528"/>
      <c r="J50" s="527"/>
      <c r="K50" s="520"/>
      <c r="L50" s="520"/>
      <c r="M50" s="520"/>
      <c r="O50" s="526"/>
    </row>
    <row r="51" spans="1:15" s="525" customFormat="1">
      <c r="A51" s="348"/>
      <c r="B51" s="532" t="s">
        <v>1629</v>
      </c>
      <c r="D51" s="531"/>
      <c r="E51" s="530"/>
      <c r="F51" s="529"/>
      <c r="G51" s="528"/>
      <c r="H51" s="528"/>
      <c r="I51" s="528"/>
      <c r="J51" s="527"/>
      <c r="K51" s="520"/>
      <c r="L51" s="520"/>
      <c r="M51" s="520"/>
      <c r="O51" s="526"/>
    </row>
    <row r="52" spans="1:15" s="517" customFormat="1" ht="79.2">
      <c r="A52" s="348"/>
      <c r="B52" s="524" t="s">
        <v>1628</v>
      </c>
      <c r="D52" s="523"/>
      <c r="E52" s="522"/>
      <c r="F52" s="620"/>
      <c r="G52" s="520"/>
      <c r="H52" s="520"/>
      <c r="I52" s="520"/>
      <c r="J52" s="519"/>
      <c r="K52" s="619"/>
      <c r="L52" s="619"/>
      <c r="M52" s="619"/>
    </row>
  </sheetData>
  <sheetProtection password="D860" sheet="1" objects="1" scenarios="1"/>
  <pageMargins left="0.74803149606299213" right="0.74803149606299213" top="0.98425196850393704" bottom="0.98425196850393704" header="0.51181102362204722" footer="0.51181102362204722"/>
  <pageSetup paperSize="9" scale="90" orientation="portrait" verticalDpi="300" r:id="rId1"/>
  <headerFooter alignWithMargins="0">
    <oddHeader>&amp;COGREVANJE</oddHeader>
    <oddFooter>&amp;C&amp;P/&amp;N&amp;RPZI</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5" tint="0.59999389629810485"/>
  </sheetPr>
  <dimension ref="A1:X251"/>
  <sheetViews>
    <sheetView showZeros="0" view="pageBreakPreview" zoomScaleNormal="100" zoomScaleSheetLayoutView="100" workbookViewId="0">
      <pane ySplit="2" topLeftCell="A141" activePane="bottomLeft" state="frozen"/>
      <selection activeCell="S31" sqref="S31"/>
      <selection pane="bottomLeft" activeCell="J160" sqref="J160"/>
    </sheetView>
  </sheetViews>
  <sheetFormatPr defaultColWidth="9" defaultRowHeight="13.2"/>
  <cols>
    <col min="1" max="1" width="5" style="1821" customWidth="1"/>
    <col min="2" max="2" width="44.3984375" style="1467" customWidth="1"/>
    <col min="3" max="3" width="5" style="1321" customWidth="1"/>
    <col min="4" max="4" width="6.69921875" style="1745" customWidth="1"/>
    <col min="5" max="5" width="8.3984375" style="1585" bestFit="1" customWidth="1"/>
    <col min="6" max="6" width="8.59765625" style="1703" bestFit="1" customWidth="1"/>
    <col min="7" max="7" width="13.19921875" style="1274" customWidth="1"/>
    <col min="8" max="9" width="2.19921875" style="1274" customWidth="1"/>
    <col min="10" max="10" width="2.19921875" style="1275" customWidth="1"/>
    <col min="11" max="11" width="2.19921875" style="1275" hidden="1" customWidth="1"/>
    <col min="12" max="12" width="9.09765625" style="1704" hidden="1" customWidth="1"/>
    <col min="13" max="13" width="7.69921875" style="1705" hidden="1" customWidth="1"/>
    <col min="14" max="14" width="9.59765625" style="1275" hidden="1" customWidth="1"/>
    <col min="15" max="15" width="9.09765625" style="1275" hidden="1" customWidth="1"/>
    <col min="16" max="16" width="9.19921875" style="1275" hidden="1" customWidth="1"/>
    <col min="17" max="17" width="7.59765625" style="1275" hidden="1" customWidth="1"/>
    <col min="18" max="18" width="9.09765625" style="1275" hidden="1" customWidth="1"/>
    <col min="19" max="19" width="8.69921875" style="1276" hidden="1" customWidth="1"/>
    <col min="20" max="20" width="11.09765625" style="1275" hidden="1" customWidth="1"/>
    <col min="21" max="25" width="0" style="1277" hidden="1" customWidth="1"/>
    <col min="26" max="16384" width="9" style="1277"/>
  </cols>
  <sheetData>
    <row r="1" spans="1:24" s="1256" customFormat="1" ht="24" customHeight="1">
      <c r="A1" s="1688" t="s">
        <v>1769</v>
      </c>
      <c r="B1" s="1426" t="s">
        <v>1768</v>
      </c>
      <c r="C1" s="1689" t="s">
        <v>41</v>
      </c>
      <c r="D1" s="1690" t="s">
        <v>42</v>
      </c>
      <c r="E1" s="1691" t="s">
        <v>2077</v>
      </c>
      <c r="F1" s="1692" t="s">
        <v>1766</v>
      </c>
      <c r="G1" s="1251"/>
      <c r="H1" s="1251"/>
      <c r="I1" s="1251"/>
      <c r="J1" s="1252"/>
      <c r="K1" s="1252"/>
      <c r="L1" s="641" t="s">
        <v>1765</v>
      </c>
      <c r="M1" s="635" t="s">
        <v>1764</v>
      </c>
      <c r="N1" s="640" t="s">
        <v>1763</v>
      </c>
      <c r="O1" s="639" t="s">
        <v>1751</v>
      </c>
      <c r="P1" s="639" t="s">
        <v>1762</v>
      </c>
      <c r="Q1" s="639" t="s">
        <v>1761</v>
      </c>
      <c r="R1" s="632" t="s">
        <v>1760</v>
      </c>
      <c r="S1" s="638" t="s">
        <v>1759</v>
      </c>
      <c r="T1" s="637" t="s">
        <v>1758</v>
      </c>
      <c r="U1" s="1253" t="s">
        <v>1757</v>
      </c>
      <c r="V1" s="1254" t="s">
        <v>1756</v>
      </c>
      <c r="W1" s="1254" t="s">
        <v>1755</v>
      </c>
      <c r="X1" s="1255" t="s">
        <v>1754</v>
      </c>
    </row>
    <row r="2" spans="1:24" s="1266" customFormat="1" ht="13.5" customHeight="1">
      <c r="A2" s="1693"/>
      <c r="B2" s="1429"/>
      <c r="C2" s="1694"/>
      <c r="D2" s="1695"/>
      <c r="E2" s="1696"/>
      <c r="F2" s="1697"/>
      <c r="G2" s="1251"/>
      <c r="H2" s="1251"/>
      <c r="I2" s="1251"/>
      <c r="J2" s="1262"/>
      <c r="K2" s="1262"/>
      <c r="L2" s="636" t="s">
        <v>1753</v>
      </c>
      <c r="M2" s="635" t="s">
        <v>1752</v>
      </c>
      <c r="N2" s="634" t="s">
        <v>1751</v>
      </c>
      <c r="O2" s="632" t="s">
        <v>243</v>
      </c>
      <c r="P2" s="633" t="s">
        <v>1750</v>
      </c>
      <c r="Q2" s="632" t="s">
        <v>243</v>
      </c>
      <c r="R2" s="1263" t="s">
        <v>1749</v>
      </c>
      <c r="S2" s="631" t="s">
        <v>4</v>
      </c>
      <c r="T2" s="630" t="s">
        <v>4</v>
      </c>
      <c r="U2" s="1264">
        <v>3500</v>
      </c>
      <c r="V2" s="1265">
        <v>1</v>
      </c>
      <c r="W2" s="1265">
        <v>1</v>
      </c>
      <c r="X2" s="1262">
        <v>232</v>
      </c>
    </row>
    <row r="3" spans="1:24" s="1266" customFormat="1" ht="13.5" customHeight="1">
      <c r="A3" s="1698"/>
      <c r="B3" s="1429"/>
      <c r="C3" s="1694"/>
      <c r="D3" s="1695"/>
      <c r="E3" s="1696"/>
      <c r="F3" s="1697"/>
      <c r="G3" s="1251"/>
      <c r="H3" s="1251"/>
      <c r="I3" s="1251"/>
      <c r="J3" s="1262"/>
      <c r="K3" s="1262"/>
      <c r="L3" s="636"/>
      <c r="M3" s="635"/>
      <c r="N3" s="634"/>
      <c r="O3" s="632"/>
      <c r="P3" s="633"/>
      <c r="Q3" s="632"/>
      <c r="R3" s="1263"/>
      <c r="S3" s="631"/>
      <c r="T3" s="630"/>
      <c r="U3" s="1264"/>
      <c r="V3" s="1265"/>
      <c r="W3" s="1265"/>
      <c r="X3" s="1262"/>
    </row>
    <row r="4" spans="1:24" ht="17.399999999999999">
      <c r="A4" s="1699" t="s">
        <v>30</v>
      </c>
      <c r="B4" s="1700" t="s">
        <v>249</v>
      </c>
      <c r="C4" s="1701"/>
      <c r="D4" s="1702"/>
    </row>
    <row r="5" spans="1:24" ht="15.6">
      <c r="A5" s="1706"/>
      <c r="B5" s="1707"/>
      <c r="C5" s="1701"/>
      <c r="D5" s="1702"/>
    </row>
    <row r="6" spans="1:24" ht="39.6">
      <c r="A6" s="1706"/>
      <c r="B6" s="1646" t="s">
        <v>2076</v>
      </c>
      <c r="C6" s="1708"/>
      <c r="D6" s="1709"/>
    </row>
    <row r="7" spans="1:24" ht="15.6">
      <c r="A7" s="1706"/>
      <c r="B7" s="1710"/>
      <c r="C7" s="1708"/>
      <c r="D7" s="1709"/>
    </row>
    <row r="8" spans="1:24">
      <c r="A8" s="1711">
        <f>COUNT($A$7:A7)+1</f>
        <v>1</v>
      </c>
      <c r="B8" s="1712" t="s">
        <v>2075</v>
      </c>
      <c r="C8" s="1708"/>
      <c r="D8" s="1709"/>
      <c r="E8" s="1713"/>
      <c r="F8" s="1714"/>
    </row>
    <row r="9" spans="1:24" ht="13.8">
      <c r="A9" s="1711"/>
      <c r="B9" s="1715" t="s">
        <v>2074</v>
      </c>
      <c r="C9" s="1708"/>
      <c r="D9" s="1709"/>
      <c r="E9" s="1713"/>
      <c r="F9" s="1714"/>
    </row>
    <row r="10" spans="1:24" ht="13.8">
      <c r="A10" s="1711"/>
      <c r="B10" s="629" t="s">
        <v>2073</v>
      </c>
      <c r="C10" s="1708"/>
      <c r="D10" s="1709"/>
      <c r="E10" s="1713"/>
      <c r="F10" s="1714"/>
    </row>
    <row r="11" spans="1:24" ht="39.6">
      <c r="A11" s="1711"/>
      <c r="B11" s="1716" t="s">
        <v>2072</v>
      </c>
      <c r="C11" s="1708"/>
      <c r="D11" s="1709"/>
      <c r="E11" s="1713"/>
      <c r="F11" s="1714"/>
    </row>
    <row r="12" spans="1:24" ht="27.6">
      <c r="A12" s="1711"/>
      <c r="B12" s="1716" t="s">
        <v>2071</v>
      </c>
      <c r="C12" s="1708"/>
      <c r="D12" s="1709"/>
      <c r="E12" s="1713"/>
      <c r="F12" s="1714"/>
    </row>
    <row r="13" spans="1:24" ht="55.2">
      <c r="A13" s="1711"/>
      <c r="B13" s="1716" t="s">
        <v>2070</v>
      </c>
      <c r="C13" s="1708"/>
      <c r="D13" s="1709"/>
      <c r="E13" s="1713"/>
      <c r="F13" s="1714"/>
    </row>
    <row r="14" spans="1:24" ht="69">
      <c r="A14" s="1711"/>
      <c r="B14" s="1716" t="s">
        <v>2069</v>
      </c>
      <c r="C14" s="1708"/>
      <c r="D14" s="1709"/>
      <c r="E14" s="1713"/>
      <c r="F14" s="1714"/>
    </row>
    <row r="15" spans="1:24" ht="69">
      <c r="A15" s="1711"/>
      <c r="B15" s="1716" t="s">
        <v>2068</v>
      </c>
      <c r="C15" s="1708"/>
      <c r="D15" s="1709"/>
      <c r="E15" s="1713"/>
      <c r="F15" s="1714"/>
    </row>
    <row r="16" spans="1:24" ht="55.2">
      <c r="A16" s="1711"/>
      <c r="B16" s="1716" t="s">
        <v>2067</v>
      </c>
      <c r="C16" s="1708"/>
      <c r="D16" s="1709"/>
      <c r="E16" s="1713"/>
      <c r="F16" s="1714"/>
    </row>
    <row r="17" spans="1:6" ht="13.8">
      <c r="A17" s="1711"/>
      <c r="B17" s="1717" t="s">
        <v>2066</v>
      </c>
      <c r="C17" s="1708"/>
      <c r="D17" s="1709"/>
      <c r="E17" s="1713"/>
      <c r="F17" s="1714"/>
    </row>
    <row r="18" spans="1:6" ht="13.8">
      <c r="A18" s="1711"/>
      <c r="B18" s="1718" t="s">
        <v>2065</v>
      </c>
      <c r="C18" s="1708"/>
      <c r="D18" s="1709"/>
      <c r="E18" s="1713"/>
      <c r="F18" s="1714"/>
    </row>
    <row r="19" spans="1:6" ht="13.8">
      <c r="A19" s="1711"/>
      <c r="B19" s="1718" t="s">
        <v>2064</v>
      </c>
      <c r="C19" s="1708"/>
      <c r="D19" s="1709"/>
      <c r="E19" s="1713"/>
      <c r="F19" s="1714"/>
    </row>
    <row r="20" spans="1:6" ht="13.8">
      <c r="A20" s="1711"/>
      <c r="B20" s="1718" t="s">
        <v>2063</v>
      </c>
      <c r="C20" s="1708"/>
      <c r="D20" s="1709"/>
      <c r="E20" s="1713"/>
      <c r="F20" s="1714"/>
    </row>
    <row r="21" spans="1:6" ht="13.8">
      <c r="A21" s="1711"/>
      <c r="B21" s="1718" t="s">
        <v>2062</v>
      </c>
      <c r="C21" s="1708"/>
      <c r="D21" s="1709"/>
      <c r="E21" s="1713"/>
      <c r="F21" s="1714"/>
    </row>
    <row r="22" spans="1:6" ht="13.8">
      <c r="A22" s="1711"/>
      <c r="B22" s="1718" t="s">
        <v>2061</v>
      </c>
      <c r="C22" s="1708"/>
      <c r="D22" s="1709"/>
      <c r="E22" s="1713"/>
      <c r="F22" s="1714"/>
    </row>
    <row r="23" spans="1:6" ht="13.8">
      <c r="A23" s="1711"/>
      <c r="B23" s="1718" t="s">
        <v>2060</v>
      </c>
      <c r="C23" s="1708"/>
      <c r="D23" s="1709"/>
      <c r="E23" s="1713"/>
      <c r="F23" s="1714"/>
    </row>
    <row r="24" spans="1:6" ht="13.8">
      <c r="A24" s="1711"/>
      <c r="B24" s="1718" t="s">
        <v>2059</v>
      </c>
      <c r="C24" s="1708"/>
      <c r="D24" s="1709"/>
      <c r="E24" s="1713"/>
      <c r="F24" s="1714"/>
    </row>
    <row r="25" spans="1:6" ht="13.8">
      <c r="A25" s="1711"/>
      <c r="B25" s="1718" t="s">
        <v>2058</v>
      </c>
      <c r="C25" s="1708"/>
      <c r="D25" s="1709"/>
      <c r="E25" s="1713"/>
      <c r="F25" s="1714"/>
    </row>
    <row r="26" spans="1:6" ht="13.8">
      <c r="A26" s="1711"/>
      <c r="B26" s="1718" t="s">
        <v>2057</v>
      </c>
      <c r="C26" s="1708"/>
      <c r="D26" s="1709"/>
      <c r="E26" s="1713"/>
      <c r="F26" s="1714"/>
    </row>
    <row r="27" spans="1:6" ht="13.8">
      <c r="A27" s="1711"/>
      <c r="B27" s="1718" t="s">
        <v>2056</v>
      </c>
      <c r="C27" s="1708"/>
      <c r="D27" s="1709"/>
      <c r="E27" s="1713"/>
      <c r="F27" s="1714"/>
    </row>
    <row r="28" spans="1:6" ht="13.8">
      <c r="A28" s="1711"/>
      <c r="B28" s="1718" t="s">
        <v>2055</v>
      </c>
      <c r="C28" s="1708"/>
      <c r="D28" s="1709"/>
      <c r="E28" s="1713"/>
      <c r="F28" s="1714"/>
    </row>
    <row r="29" spans="1:6">
      <c r="A29" s="1711"/>
      <c r="B29" s="1712"/>
      <c r="C29" s="1708"/>
      <c r="D29" s="1709"/>
      <c r="E29" s="1713"/>
      <c r="F29" s="1714"/>
    </row>
    <row r="30" spans="1:6">
      <c r="A30" s="1711"/>
      <c r="B30" s="1719" t="s">
        <v>2054</v>
      </c>
      <c r="C30" s="1708"/>
      <c r="D30" s="1709"/>
      <c r="E30" s="1713"/>
      <c r="F30" s="1714"/>
    </row>
    <row r="31" spans="1:6" ht="79.2">
      <c r="A31" s="1711"/>
      <c r="B31" s="1720" t="s">
        <v>2053</v>
      </c>
      <c r="C31" s="1708"/>
      <c r="D31" s="1709"/>
      <c r="E31" s="1713"/>
      <c r="F31" s="1714"/>
    </row>
    <row r="32" spans="1:6" ht="211.2">
      <c r="A32" s="1711"/>
      <c r="B32" s="1720" t="s">
        <v>2052</v>
      </c>
      <c r="C32" s="1708"/>
      <c r="D32" s="1709"/>
      <c r="E32" s="1713"/>
      <c r="F32" s="1714"/>
    </row>
    <row r="33" spans="1:6" ht="26.4">
      <c r="A33" s="1711"/>
      <c r="B33" s="1720" t="s">
        <v>2051</v>
      </c>
      <c r="C33" s="1708"/>
      <c r="D33" s="1709"/>
      <c r="E33" s="1713"/>
      <c r="F33" s="1714"/>
    </row>
    <row r="34" spans="1:6" ht="343.2">
      <c r="A34" s="1711"/>
      <c r="B34" s="1720" t="s">
        <v>2050</v>
      </c>
      <c r="C34" s="1708"/>
      <c r="D34" s="1709"/>
      <c r="E34" s="1713"/>
      <c r="F34" s="1714"/>
    </row>
    <row r="35" spans="1:6" ht="290.39999999999998">
      <c r="A35" s="1711"/>
      <c r="B35" s="1720" t="s">
        <v>2049</v>
      </c>
      <c r="C35" s="1708"/>
      <c r="D35" s="1709"/>
      <c r="E35" s="1713"/>
      <c r="F35" s="1714"/>
    </row>
    <row r="36" spans="1:6">
      <c r="A36" s="1711"/>
      <c r="B36" s="1721" t="s">
        <v>2048</v>
      </c>
      <c r="C36" s="1708"/>
      <c r="D36" s="1709"/>
      <c r="E36" s="1713"/>
      <c r="F36" s="1714"/>
    </row>
    <row r="37" spans="1:6" ht="13.8">
      <c r="A37" s="1722" t="s">
        <v>1779</v>
      </c>
      <c r="B37" s="1723" t="s">
        <v>2047</v>
      </c>
      <c r="C37" s="1724"/>
      <c r="D37" s="1725"/>
      <c r="E37" s="1713"/>
      <c r="F37" s="1714"/>
    </row>
    <row r="38" spans="1:6">
      <c r="A38" s="1277"/>
      <c r="B38" s="1726" t="s">
        <v>2046</v>
      </c>
      <c r="C38" s="1708" t="s">
        <v>219</v>
      </c>
      <c r="D38" s="1709">
        <v>1</v>
      </c>
      <c r="E38" s="643"/>
      <c r="F38" s="1727">
        <f>D38*E38</f>
        <v>0</v>
      </c>
    </row>
    <row r="39" spans="1:6">
      <c r="A39" s="1728"/>
      <c r="B39" s="1277"/>
      <c r="C39" s="1277"/>
      <c r="D39" s="1277"/>
      <c r="E39" s="1414"/>
      <c r="F39" s="1289"/>
    </row>
    <row r="40" spans="1:6">
      <c r="A40" s="1729">
        <f>COUNT($A$3:A39)+1</f>
        <v>2</v>
      </c>
      <c r="B40" s="1467" t="s">
        <v>2045</v>
      </c>
      <c r="D40" s="1448"/>
      <c r="E40" s="1822">
        <v>0</v>
      </c>
      <c r="F40" s="1592">
        <f>D40*E40</f>
        <v>0</v>
      </c>
    </row>
    <row r="41" spans="1:6" ht="118.8">
      <c r="A41" s="1729"/>
      <c r="B41" s="1731" t="s">
        <v>2044</v>
      </c>
      <c r="C41" s="1732"/>
      <c r="D41" s="1732"/>
      <c r="E41" s="1826">
        <v>0</v>
      </c>
      <c r="F41" s="1592">
        <f>D41*E41</f>
        <v>0</v>
      </c>
    </row>
    <row r="42" spans="1:6">
      <c r="A42" s="1729"/>
      <c r="B42" s="1587"/>
      <c r="C42" s="1443" t="s">
        <v>10</v>
      </c>
      <c r="D42" s="1443">
        <v>2</v>
      </c>
      <c r="E42" s="1822"/>
      <c r="F42" s="1592">
        <f>D42*E42</f>
        <v>0</v>
      </c>
    </row>
    <row r="43" spans="1:6">
      <c r="A43" s="1729"/>
      <c r="B43" s="1733"/>
      <c r="C43" s="1708"/>
      <c r="D43" s="1709"/>
      <c r="E43" s="643"/>
      <c r="F43" s="1727"/>
    </row>
    <row r="44" spans="1:6">
      <c r="A44" s="1729">
        <f>COUNT($A$2:A43)+1</f>
        <v>3</v>
      </c>
      <c r="B44" s="1731" t="s">
        <v>2043</v>
      </c>
      <c r="C44" s="1734"/>
      <c r="D44" s="1735"/>
      <c r="E44" s="1823"/>
      <c r="F44" s="1736">
        <f>D44*E44</f>
        <v>0</v>
      </c>
    </row>
    <row r="45" spans="1:6" ht="52.8">
      <c r="A45" s="1729"/>
      <c r="B45" s="1731" t="s">
        <v>2042</v>
      </c>
      <c r="C45" s="1737"/>
      <c r="D45" s="1738"/>
      <c r="E45" s="1823"/>
      <c r="F45" s="1736">
        <f>D45*E45</f>
        <v>0</v>
      </c>
    </row>
    <row r="46" spans="1:6">
      <c r="A46" s="1729"/>
      <c r="B46" s="1731" t="s">
        <v>1791</v>
      </c>
      <c r="C46" s="1732" t="s">
        <v>10</v>
      </c>
      <c r="D46" s="1732">
        <v>4</v>
      </c>
      <c r="E46" s="1822"/>
      <c r="F46" s="1592">
        <f>D46*E46</f>
        <v>0</v>
      </c>
    </row>
    <row r="47" spans="1:6">
      <c r="A47" s="1729"/>
      <c r="B47" s="1731"/>
      <c r="C47" s="1732"/>
      <c r="D47" s="1732"/>
      <c r="E47" s="1822"/>
      <c r="F47" s="1592"/>
    </row>
    <row r="48" spans="1:6">
      <c r="A48" s="1729"/>
      <c r="B48" s="1731"/>
      <c r="C48" s="1732"/>
      <c r="D48" s="1732"/>
      <c r="E48" s="1822"/>
      <c r="F48" s="1592"/>
    </row>
    <row r="49" spans="1:6">
      <c r="A49" s="1729">
        <f>COUNT($A$2:A48)+1</f>
        <v>4</v>
      </c>
      <c r="B49" s="1731" t="s">
        <v>2041</v>
      </c>
      <c r="C49" s="1732"/>
      <c r="D49" s="1732"/>
      <c r="E49" s="1822"/>
      <c r="F49" s="1592"/>
    </row>
    <row r="50" spans="1:6">
      <c r="A50" s="1729"/>
      <c r="B50" s="1739" t="s">
        <v>2040</v>
      </c>
      <c r="C50" s="1739"/>
      <c r="D50" s="1739"/>
      <c r="E50" s="1822"/>
      <c r="F50" s="1592"/>
    </row>
    <row r="51" spans="1:6" ht="94.8">
      <c r="A51" s="1729"/>
      <c r="B51" s="613" t="s">
        <v>2039</v>
      </c>
      <c r="C51" s="1739"/>
      <c r="D51" s="1739"/>
      <c r="E51" s="1822"/>
      <c r="F51" s="1592"/>
    </row>
    <row r="52" spans="1:6" ht="52.8">
      <c r="A52" s="1740"/>
      <c r="B52" s="1587" t="s">
        <v>2038</v>
      </c>
      <c r="C52" s="1739"/>
      <c r="D52" s="1739"/>
      <c r="E52" s="1822"/>
      <c r="F52" s="1592"/>
    </row>
    <row r="53" spans="1:6">
      <c r="A53" s="1740"/>
      <c r="B53" s="1587"/>
      <c r="C53" s="1708"/>
      <c r="D53" s="1709"/>
      <c r="E53" s="1822"/>
      <c r="F53" s="1592"/>
    </row>
    <row r="54" spans="1:6">
      <c r="A54" s="1728" t="s">
        <v>1694</v>
      </c>
      <c r="B54" s="1741" t="s">
        <v>2037</v>
      </c>
      <c r="C54" s="1708" t="s">
        <v>219</v>
      </c>
      <c r="D54" s="1709">
        <v>1</v>
      </c>
      <c r="E54" s="1822"/>
      <c r="F54" s="1592">
        <f>D54*E54</f>
        <v>0</v>
      </c>
    </row>
    <row r="55" spans="1:6">
      <c r="A55" s="1728"/>
      <c r="B55" s="1741" t="s">
        <v>2036</v>
      </c>
      <c r="C55" s="1277"/>
      <c r="D55" s="1277"/>
      <c r="E55" s="1822"/>
      <c r="F55" s="1592"/>
    </row>
    <row r="56" spans="1:6">
      <c r="A56" s="1728"/>
      <c r="B56" s="1733"/>
      <c r="C56" s="1708"/>
      <c r="D56" s="1709"/>
      <c r="E56" s="1822"/>
      <c r="F56" s="1592"/>
    </row>
    <row r="57" spans="1:6">
      <c r="A57" s="1728"/>
      <c r="B57" s="1733"/>
      <c r="C57" s="1708"/>
      <c r="D57" s="1709"/>
      <c r="E57" s="643"/>
      <c r="F57" s="1727"/>
    </row>
    <row r="58" spans="1:6">
      <c r="A58" s="1742">
        <f>COUNT($A$3:A56)+1</f>
        <v>5</v>
      </c>
      <c r="B58" s="1743" t="s">
        <v>2035</v>
      </c>
      <c r="C58" s="1708"/>
      <c r="D58" s="1709"/>
      <c r="E58" s="1824"/>
      <c r="F58" s="1713"/>
    </row>
    <row r="59" spans="1:6" ht="79.2">
      <c r="A59" s="1740"/>
      <c r="B59" s="1739" t="s">
        <v>2034</v>
      </c>
      <c r="C59" s="1708"/>
      <c r="D59" s="1709"/>
      <c r="E59" s="1824"/>
      <c r="F59" s="1713"/>
    </row>
    <row r="60" spans="1:6">
      <c r="A60" s="1740"/>
      <c r="B60" s="1739" t="s">
        <v>2033</v>
      </c>
      <c r="C60" s="1708"/>
      <c r="D60" s="1709"/>
      <c r="E60" s="1824"/>
      <c r="F60" s="1713"/>
    </row>
    <row r="61" spans="1:6">
      <c r="A61" s="1740"/>
      <c r="B61" s="1739" t="s">
        <v>2032</v>
      </c>
      <c r="C61" s="1708"/>
      <c r="D61" s="1709"/>
      <c r="E61" s="1824"/>
      <c r="F61" s="1713"/>
    </row>
    <row r="62" spans="1:6">
      <c r="A62" s="1728"/>
      <c r="B62" s="1739" t="s">
        <v>2031</v>
      </c>
      <c r="C62" s="1708" t="s">
        <v>10</v>
      </c>
      <c r="D62" s="1709">
        <v>1</v>
      </c>
      <c r="E62" s="643"/>
      <c r="F62" s="1727">
        <f>D62*E62</f>
        <v>0</v>
      </c>
    </row>
    <row r="63" spans="1:6">
      <c r="A63" s="1728"/>
      <c r="B63" s="1743" t="s">
        <v>2030</v>
      </c>
      <c r="C63" s="1708" t="s">
        <v>10</v>
      </c>
      <c r="D63" s="1709">
        <v>1</v>
      </c>
      <c r="E63" s="643"/>
      <c r="F63" s="1727">
        <f>D63*E63</f>
        <v>0</v>
      </c>
    </row>
    <row r="64" spans="1:6">
      <c r="A64" s="1728"/>
      <c r="B64" s="1743" t="s">
        <v>2029</v>
      </c>
      <c r="C64" s="1708" t="s">
        <v>10</v>
      </c>
      <c r="D64" s="1709">
        <v>1</v>
      </c>
      <c r="E64" s="643"/>
      <c r="F64" s="1727">
        <f>D64*E64</f>
        <v>0</v>
      </c>
    </row>
    <row r="65" spans="1:8">
      <c r="A65" s="1728"/>
      <c r="B65" s="1733"/>
      <c r="C65" s="1708"/>
      <c r="D65" s="1709"/>
      <c r="E65" s="643"/>
      <c r="F65" s="1727"/>
    </row>
    <row r="66" spans="1:8" ht="26.4">
      <c r="A66" s="1742">
        <f>COUNT($A$3:A65)+1</f>
        <v>6</v>
      </c>
      <c r="B66" s="1744" t="s">
        <v>2028</v>
      </c>
      <c r="E66" s="1825"/>
      <c r="F66" s="1585">
        <f>D66*E66</f>
        <v>0</v>
      </c>
    </row>
    <row r="67" spans="1:8">
      <c r="A67" s="1588"/>
      <c r="B67" s="1746" t="s">
        <v>2027</v>
      </c>
      <c r="E67" s="1825"/>
      <c r="F67" s="1585">
        <f>D67*E67</f>
        <v>0</v>
      </c>
    </row>
    <row r="68" spans="1:8">
      <c r="A68" s="1588"/>
      <c r="B68" s="1746" t="s">
        <v>1852</v>
      </c>
      <c r="C68" s="1747" t="s">
        <v>10</v>
      </c>
      <c r="D68" s="1443">
        <v>3</v>
      </c>
      <c r="E68" s="627"/>
      <c r="F68" s="1592">
        <f>D68*E68</f>
        <v>0</v>
      </c>
    </row>
    <row r="69" spans="1:8">
      <c r="A69" s="1728"/>
      <c r="B69" s="1733"/>
      <c r="C69" s="1708"/>
      <c r="D69" s="1709"/>
      <c r="E69" s="643"/>
      <c r="F69" s="1727"/>
    </row>
    <row r="70" spans="1:8" s="1750" customFormat="1">
      <c r="A70" s="1342">
        <f>COUNT($A$3:A69)+1</f>
        <v>7</v>
      </c>
      <c r="B70" s="1315" t="s">
        <v>2026</v>
      </c>
      <c r="C70" s="1301"/>
      <c r="D70" s="1301"/>
      <c r="E70" s="1822"/>
      <c r="F70" s="1585">
        <f t="shared" ref="F70:F76" si="0">D70*E70</f>
        <v>0</v>
      </c>
      <c r="G70" s="1748"/>
      <c r="H70" s="1749"/>
    </row>
    <row r="71" spans="1:8" s="1750" customFormat="1" ht="52.8">
      <c r="A71" s="1315"/>
      <c r="B71" s="1315" t="s">
        <v>2025</v>
      </c>
      <c r="C71" s="1301"/>
      <c r="D71" s="1301"/>
      <c r="E71" s="1822"/>
      <c r="F71" s="1585">
        <f t="shared" si="0"/>
        <v>0</v>
      </c>
      <c r="G71" s="1748"/>
      <c r="H71" s="1749"/>
    </row>
    <row r="72" spans="1:8" s="1750" customFormat="1">
      <c r="A72" s="1751"/>
      <c r="B72" s="1353" t="s">
        <v>2024</v>
      </c>
      <c r="C72" s="1301"/>
      <c r="D72" s="1301"/>
      <c r="E72" s="1822"/>
      <c r="F72" s="1585">
        <f t="shared" si="0"/>
        <v>0</v>
      </c>
      <c r="G72" s="1748"/>
      <c r="H72" s="1749"/>
    </row>
    <row r="73" spans="1:8" s="1750" customFormat="1">
      <c r="A73" s="1752"/>
      <c r="B73" s="1353" t="s">
        <v>1979</v>
      </c>
      <c r="C73" s="1301"/>
      <c r="D73" s="1301"/>
      <c r="E73" s="1822"/>
      <c r="F73" s="1585">
        <f t="shared" si="0"/>
        <v>0</v>
      </c>
      <c r="G73" s="1753"/>
      <c r="H73" s="1749"/>
    </row>
    <row r="74" spans="1:8" s="1750" customFormat="1">
      <c r="A74" s="1752"/>
      <c r="B74" s="1754" t="s">
        <v>2015</v>
      </c>
      <c r="C74" s="1342"/>
      <c r="D74" s="1342"/>
      <c r="E74" s="1822"/>
      <c r="F74" s="1585">
        <f t="shared" si="0"/>
        <v>0</v>
      </c>
      <c r="G74" s="1748"/>
      <c r="H74" s="1749"/>
    </row>
    <row r="75" spans="1:8" s="1750" customFormat="1">
      <c r="A75" s="1755" t="s">
        <v>1998</v>
      </c>
      <c r="B75" s="1756" t="s">
        <v>2014</v>
      </c>
      <c r="C75" s="1301"/>
      <c r="D75" s="1301"/>
      <c r="E75" s="1822"/>
      <c r="F75" s="1585">
        <f t="shared" si="0"/>
        <v>0</v>
      </c>
      <c r="G75" s="1757"/>
      <c r="H75" s="1749"/>
    </row>
    <row r="76" spans="1:8" ht="15.9" customHeight="1">
      <c r="A76" s="1758"/>
      <c r="B76" s="1756" t="s">
        <v>2013</v>
      </c>
      <c r="C76" s="1301" t="s">
        <v>10</v>
      </c>
      <c r="D76" s="1301">
        <v>1</v>
      </c>
      <c r="E76" s="1822"/>
      <c r="F76" s="1585">
        <f t="shared" si="0"/>
        <v>0</v>
      </c>
    </row>
    <row r="77" spans="1:8" ht="15.9" customHeight="1">
      <c r="A77" s="1759"/>
      <c r="B77" s="1760"/>
      <c r="C77" s="1708"/>
      <c r="D77" s="1709"/>
      <c r="E77" s="1824"/>
      <c r="F77" s="1713"/>
    </row>
    <row r="78" spans="1:8" s="1750" customFormat="1" ht="26.4">
      <c r="A78" s="1342">
        <f>COUNT($A$3:A77)+1</f>
        <v>8</v>
      </c>
      <c r="B78" s="1315" t="s">
        <v>2023</v>
      </c>
      <c r="C78" s="1301"/>
      <c r="D78" s="1301"/>
      <c r="E78" s="1822"/>
      <c r="F78" s="1585">
        <f t="shared" ref="F78:F84" si="1">D78*E78</f>
        <v>0</v>
      </c>
      <c r="G78" s="1748"/>
      <c r="H78" s="1749"/>
    </row>
    <row r="79" spans="1:8" s="1750" customFormat="1" ht="39.6">
      <c r="A79" s="1315"/>
      <c r="B79" s="1315" t="s">
        <v>2001</v>
      </c>
      <c r="C79" s="1301"/>
      <c r="D79" s="1301"/>
      <c r="E79" s="1822"/>
      <c r="F79" s="1585">
        <f t="shared" si="1"/>
        <v>0</v>
      </c>
      <c r="G79" s="1748"/>
      <c r="H79" s="1749"/>
    </row>
    <row r="80" spans="1:8" s="1750" customFormat="1">
      <c r="A80" s="1751"/>
      <c r="B80" s="1353" t="s">
        <v>2022</v>
      </c>
      <c r="C80" s="1301"/>
      <c r="D80" s="1301"/>
      <c r="E80" s="1822"/>
      <c r="F80" s="1585">
        <f t="shared" si="1"/>
        <v>0</v>
      </c>
      <c r="G80" s="1748"/>
      <c r="H80" s="1749"/>
    </row>
    <row r="81" spans="1:20" s="1750" customFormat="1">
      <c r="A81" s="1752"/>
      <c r="B81" s="1353" t="s">
        <v>1793</v>
      </c>
      <c r="C81" s="1301"/>
      <c r="D81" s="1301"/>
      <c r="E81" s="1822"/>
      <c r="F81" s="1585">
        <f t="shared" si="1"/>
        <v>0</v>
      </c>
      <c r="G81" s="1753"/>
      <c r="H81" s="1749"/>
    </row>
    <row r="82" spans="1:20" s="1750" customFormat="1">
      <c r="A82" s="1752"/>
      <c r="B82" s="1754" t="s">
        <v>2019</v>
      </c>
      <c r="C82" s="1342"/>
      <c r="D82" s="1342"/>
      <c r="E82" s="1822"/>
      <c r="F82" s="1585">
        <f t="shared" si="1"/>
        <v>0</v>
      </c>
      <c r="G82" s="1748"/>
      <c r="H82" s="1749"/>
    </row>
    <row r="83" spans="1:20" s="1750" customFormat="1">
      <c r="A83" s="1755" t="s">
        <v>1998</v>
      </c>
      <c r="B83" s="1756" t="s">
        <v>2014</v>
      </c>
      <c r="C83" s="1301"/>
      <c r="D83" s="1301"/>
      <c r="E83" s="1822"/>
      <c r="F83" s="1585">
        <f t="shared" si="1"/>
        <v>0</v>
      </c>
      <c r="G83" s="1757"/>
      <c r="H83" s="1749"/>
    </row>
    <row r="84" spans="1:20" ht="15.9" customHeight="1">
      <c r="A84" s="1758"/>
      <c r="B84" s="1756" t="s">
        <v>2018</v>
      </c>
      <c r="C84" s="1301" t="s">
        <v>10</v>
      </c>
      <c r="D84" s="1301">
        <v>1</v>
      </c>
      <c r="E84" s="1822"/>
      <c r="F84" s="1585">
        <f t="shared" si="1"/>
        <v>0</v>
      </c>
      <c r="I84" s="1277"/>
      <c r="J84" s="1277"/>
      <c r="K84" s="1277"/>
      <c r="L84" s="1277"/>
      <c r="M84" s="1277"/>
      <c r="N84" s="1277"/>
      <c r="O84" s="1277"/>
      <c r="P84" s="1277"/>
      <c r="Q84" s="1277"/>
      <c r="R84" s="1277"/>
      <c r="S84" s="1277"/>
      <c r="T84" s="1277"/>
    </row>
    <row r="85" spans="1:20" ht="15.9" customHeight="1">
      <c r="A85" s="1758"/>
      <c r="B85" s="1756"/>
      <c r="C85" s="1301"/>
      <c r="D85" s="1301"/>
      <c r="E85" s="1822"/>
      <c r="F85" s="1585"/>
      <c r="I85" s="1277"/>
      <c r="J85" s="1277"/>
      <c r="K85" s="1277"/>
      <c r="L85" s="1277"/>
      <c r="M85" s="1277"/>
      <c r="N85" s="1277"/>
      <c r="O85" s="1277"/>
      <c r="P85" s="1277"/>
      <c r="Q85" s="1277"/>
      <c r="R85" s="1277"/>
      <c r="S85" s="1277"/>
      <c r="T85" s="1277"/>
    </row>
    <row r="86" spans="1:20" ht="26.4">
      <c r="A86" s="1342">
        <f>COUNT($A$3:A84)+1</f>
        <v>9</v>
      </c>
      <c r="B86" s="1315" t="s">
        <v>2021</v>
      </c>
      <c r="C86" s="1301"/>
      <c r="D86" s="1301"/>
      <c r="E86" s="1822"/>
      <c r="F86" s="1585">
        <f t="shared" ref="F86:F92" si="2">D86*E86</f>
        <v>0</v>
      </c>
      <c r="I86" s="1277"/>
      <c r="J86" s="1277"/>
      <c r="K86" s="1277"/>
      <c r="L86" s="1277"/>
      <c r="M86" s="1277"/>
      <c r="N86" s="1277"/>
      <c r="O86" s="1277"/>
      <c r="P86" s="1277"/>
      <c r="Q86" s="1277"/>
      <c r="R86" s="1277"/>
      <c r="S86" s="1277"/>
      <c r="T86" s="1277"/>
    </row>
    <row r="87" spans="1:20" ht="39.6">
      <c r="A87" s="1315"/>
      <c r="B87" s="1315" t="s">
        <v>2001</v>
      </c>
      <c r="C87" s="1301"/>
      <c r="D87" s="1301"/>
      <c r="E87" s="1822"/>
      <c r="F87" s="1585">
        <f t="shared" si="2"/>
        <v>0</v>
      </c>
      <c r="I87" s="1277"/>
      <c r="J87" s="1277"/>
      <c r="K87" s="1277"/>
      <c r="L87" s="1277"/>
      <c r="M87" s="1277"/>
      <c r="N87" s="1277"/>
      <c r="O87" s="1277"/>
      <c r="P87" s="1277"/>
      <c r="Q87" s="1277"/>
      <c r="R87" s="1277"/>
      <c r="S87" s="1277"/>
      <c r="T87" s="1277"/>
    </row>
    <row r="88" spans="1:20" ht="15.9" customHeight="1">
      <c r="A88" s="1751"/>
      <c r="B88" s="1353" t="s">
        <v>2020</v>
      </c>
      <c r="C88" s="1301"/>
      <c r="D88" s="1301"/>
      <c r="E88" s="1822"/>
      <c r="F88" s="1585">
        <f t="shared" si="2"/>
        <v>0</v>
      </c>
      <c r="I88" s="1277"/>
      <c r="J88" s="1277"/>
      <c r="K88" s="1277"/>
      <c r="L88" s="1277"/>
      <c r="M88" s="1277"/>
      <c r="N88" s="1277"/>
      <c r="O88" s="1277"/>
      <c r="P88" s="1277"/>
      <c r="Q88" s="1277"/>
      <c r="R88" s="1277"/>
      <c r="S88" s="1277"/>
      <c r="T88" s="1277"/>
    </row>
    <row r="89" spans="1:20" ht="15.9" customHeight="1">
      <c r="A89" s="1752"/>
      <c r="B89" s="1353" t="s">
        <v>1793</v>
      </c>
      <c r="C89" s="1301"/>
      <c r="D89" s="1301"/>
      <c r="E89" s="1822"/>
      <c r="F89" s="1585">
        <f t="shared" si="2"/>
        <v>0</v>
      </c>
      <c r="I89" s="1277"/>
      <c r="J89" s="1277"/>
      <c r="K89" s="1277"/>
      <c r="L89" s="1277"/>
      <c r="M89" s="1277"/>
      <c r="N89" s="1277"/>
      <c r="O89" s="1277"/>
      <c r="P89" s="1277"/>
      <c r="Q89" s="1277"/>
      <c r="R89" s="1277"/>
      <c r="S89" s="1277"/>
      <c r="T89" s="1277"/>
    </row>
    <row r="90" spans="1:20" ht="15.9" customHeight="1">
      <c r="A90" s="1752"/>
      <c r="B90" s="1754" t="s">
        <v>2019</v>
      </c>
      <c r="C90" s="1342"/>
      <c r="D90" s="1342"/>
      <c r="E90" s="1822"/>
      <c r="F90" s="1585">
        <f t="shared" si="2"/>
        <v>0</v>
      </c>
      <c r="I90" s="1277"/>
      <c r="J90" s="1277"/>
      <c r="K90" s="1277"/>
      <c r="L90" s="1277"/>
      <c r="M90" s="1277"/>
      <c r="N90" s="1277"/>
      <c r="O90" s="1277"/>
      <c r="P90" s="1277"/>
      <c r="Q90" s="1277"/>
      <c r="R90" s="1277"/>
      <c r="S90" s="1277"/>
      <c r="T90" s="1277"/>
    </row>
    <row r="91" spans="1:20" ht="15.9" customHeight="1">
      <c r="A91" s="1755" t="s">
        <v>1998</v>
      </c>
      <c r="B91" s="1756" t="s">
        <v>2014</v>
      </c>
      <c r="C91" s="1301"/>
      <c r="D91" s="1301"/>
      <c r="E91" s="1822"/>
      <c r="F91" s="1585">
        <f t="shared" si="2"/>
        <v>0</v>
      </c>
      <c r="I91" s="1277"/>
      <c r="J91" s="1277"/>
      <c r="K91" s="1277"/>
      <c r="L91" s="1277"/>
      <c r="M91" s="1277"/>
      <c r="N91" s="1277"/>
      <c r="O91" s="1277"/>
      <c r="P91" s="1277"/>
      <c r="Q91" s="1277"/>
      <c r="R91" s="1277"/>
      <c r="S91" s="1277"/>
      <c r="T91" s="1277"/>
    </row>
    <row r="92" spans="1:20" ht="15.9" customHeight="1">
      <c r="A92" s="1758"/>
      <c r="B92" s="1756" t="s">
        <v>2018</v>
      </c>
      <c r="C92" s="1301" t="s">
        <v>10</v>
      </c>
      <c r="D92" s="1301">
        <v>1</v>
      </c>
      <c r="E92" s="1826"/>
      <c r="F92" s="1592">
        <f t="shared" si="2"/>
        <v>0</v>
      </c>
      <c r="I92" s="1277"/>
      <c r="J92" s="1277"/>
      <c r="K92" s="1277"/>
      <c r="L92" s="1277"/>
      <c r="M92" s="1277"/>
      <c r="N92" s="1277"/>
      <c r="O92" s="1277"/>
      <c r="P92" s="1277"/>
      <c r="Q92" s="1277"/>
      <c r="R92" s="1277"/>
      <c r="S92" s="1277"/>
      <c r="T92" s="1277"/>
    </row>
    <row r="93" spans="1:20" ht="15.9" customHeight="1">
      <c r="A93" s="1759"/>
      <c r="B93" s="1760"/>
      <c r="C93" s="1708"/>
      <c r="D93" s="1709"/>
      <c r="E93" s="1824"/>
      <c r="F93" s="1713"/>
      <c r="I93" s="1277"/>
      <c r="J93" s="1277"/>
      <c r="K93" s="1277"/>
      <c r="L93" s="1277"/>
      <c r="M93" s="1277"/>
      <c r="N93" s="1277"/>
      <c r="O93" s="1277"/>
      <c r="P93" s="1277"/>
      <c r="Q93" s="1277"/>
      <c r="R93" s="1277"/>
      <c r="S93" s="1277"/>
      <c r="T93" s="1277"/>
    </row>
    <row r="94" spans="1:20" ht="26.4">
      <c r="A94" s="1342">
        <f>COUNT($A$3:A84)+1</f>
        <v>9</v>
      </c>
      <c r="B94" s="1315" t="s">
        <v>2017</v>
      </c>
      <c r="C94" s="1301"/>
      <c r="D94" s="1301"/>
      <c r="E94" s="1822"/>
      <c r="F94" s="1585">
        <f t="shared" ref="F94:F100" si="3">D94*E94</f>
        <v>0</v>
      </c>
      <c r="I94" s="1277"/>
      <c r="J94" s="1277"/>
      <c r="K94" s="1277"/>
      <c r="L94" s="1277"/>
      <c r="M94" s="1277"/>
      <c r="N94" s="1277"/>
      <c r="O94" s="1277"/>
      <c r="P94" s="1277"/>
      <c r="Q94" s="1277"/>
      <c r="R94" s="1277"/>
      <c r="S94" s="1277"/>
      <c r="T94" s="1277"/>
    </row>
    <row r="95" spans="1:20" ht="39.6">
      <c r="A95" s="1315"/>
      <c r="B95" s="1315" t="s">
        <v>2001</v>
      </c>
      <c r="C95" s="1301"/>
      <c r="D95" s="1301"/>
      <c r="E95" s="1822"/>
      <c r="F95" s="1585">
        <f t="shared" si="3"/>
        <v>0</v>
      </c>
      <c r="I95" s="1277"/>
      <c r="J95" s="1277"/>
      <c r="K95" s="1277"/>
      <c r="L95" s="1277"/>
      <c r="M95" s="1277"/>
      <c r="N95" s="1277"/>
      <c r="O95" s="1277"/>
      <c r="P95" s="1277"/>
      <c r="Q95" s="1277"/>
      <c r="R95" s="1277"/>
      <c r="S95" s="1277"/>
      <c r="T95" s="1277"/>
    </row>
    <row r="96" spans="1:20" ht="15.9" customHeight="1">
      <c r="A96" s="1751"/>
      <c r="B96" s="1353" t="s">
        <v>2016</v>
      </c>
      <c r="C96" s="1301"/>
      <c r="D96" s="1301"/>
      <c r="E96" s="1822"/>
      <c r="F96" s="1585">
        <f t="shared" si="3"/>
        <v>0</v>
      </c>
      <c r="I96" s="1277"/>
      <c r="J96" s="1277"/>
      <c r="K96" s="1277"/>
      <c r="L96" s="1277"/>
      <c r="M96" s="1277"/>
      <c r="N96" s="1277"/>
      <c r="O96" s="1277"/>
      <c r="P96" s="1277"/>
      <c r="Q96" s="1277"/>
      <c r="R96" s="1277"/>
      <c r="S96" s="1277"/>
      <c r="T96" s="1277"/>
    </row>
    <row r="97" spans="1:20" ht="15.9" customHeight="1">
      <c r="A97" s="1752"/>
      <c r="B97" s="1353" t="s">
        <v>1791</v>
      </c>
      <c r="C97" s="1301"/>
      <c r="D97" s="1301"/>
      <c r="E97" s="1822"/>
      <c r="F97" s="1585">
        <f t="shared" si="3"/>
        <v>0</v>
      </c>
      <c r="G97" s="1277"/>
      <c r="H97" s="1277"/>
      <c r="I97" s="1277"/>
      <c r="J97" s="1277"/>
      <c r="K97" s="1277"/>
      <c r="L97" s="1277"/>
      <c r="M97" s="1277"/>
      <c r="N97" s="1277"/>
      <c r="O97" s="1277"/>
      <c r="P97" s="1277"/>
      <c r="Q97" s="1277"/>
      <c r="R97" s="1277"/>
      <c r="S97" s="1277"/>
      <c r="T97" s="1277"/>
    </row>
    <row r="98" spans="1:20" ht="15.9" customHeight="1">
      <c r="A98" s="1752"/>
      <c r="B98" s="1754" t="s">
        <v>2015</v>
      </c>
      <c r="C98" s="1342"/>
      <c r="D98" s="1342"/>
      <c r="E98" s="1822"/>
      <c r="F98" s="1585">
        <f t="shared" si="3"/>
        <v>0</v>
      </c>
      <c r="G98" s="1277"/>
      <c r="H98" s="1277"/>
      <c r="I98" s="1277"/>
      <c r="J98" s="1277"/>
      <c r="K98" s="1277"/>
      <c r="L98" s="1277"/>
      <c r="M98" s="1277"/>
      <c r="N98" s="1277"/>
      <c r="O98" s="1277"/>
      <c r="P98" s="1277"/>
      <c r="Q98" s="1277"/>
      <c r="R98" s="1277"/>
      <c r="S98" s="1277"/>
      <c r="T98" s="1277"/>
    </row>
    <row r="99" spans="1:20" ht="15.9" customHeight="1">
      <c r="A99" s="1755" t="s">
        <v>1998</v>
      </c>
      <c r="B99" s="1756" t="s">
        <v>2014</v>
      </c>
      <c r="C99" s="1301"/>
      <c r="D99" s="1301"/>
      <c r="E99" s="1822"/>
      <c r="F99" s="1585">
        <f t="shared" si="3"/>
        <v>0</v>
      </c>
      <c r="G99" s="1277"/>
      <c r="H99" s="1277"/>
      <c r="I99" s="1277"/>
      <c r="J99" s="1277"/>
      <c r="K99" s="1277"/>
      <c r="L99" s="1277"/>
      <c r="M99" s="1277"/>
      <c r="N99" s="1277"/>
      <c r="O99" s="1277"/>
      <c r="P99" s="1277"/>
      <c r="Q99" s="1277"/>
      <c r="R99" s="1277"/>
      <c r="S99" s="1277"/>
      <c r="T99" s="1277"/>
    </row>
    <row r="100" spans="1:20" ht="15.9" customHeight="1">
      <c r="A100" s="1758"/>
      <c r="B100" s="1756" t="s">
        <v>2013</v>
      </c>
      <c r="C100" s="1301" t="s">
        <v>10</v>
      </c>
      <c r="D100" s="1301">
        <v>1</v>
      </c>
      <c r="E100" s="1822"/>
      <c r="F100" s="1585">
        <f t="shared" si="3"/>
        <v>0</v>
      </c>
      <c r="G100" s="1277"/>
      <c r="H100" s="1277"/>
      <c r="I100" s="1277"/>
      <c r="J100" s="1277"/>
      <c r="K100" s="1277"/>
      <c r="L100" s="1277"/>
      <c r="M100" s="1277"/>
      <c r="N100" s="1277"/>
      <c r="O100" s="1277"/>
      <c r="P100" s="1277"/>
      <c r="Q100" s="1277"/>
      <c r="R100" s="1277"/>
      <c r="S100" s="1277"/>
      <c r="T100" s="1277"/>
    </row>
    <row r="101" spans="1:20" ht="15.9" customHeight="1">
      <c r="A101" s="1759"/>
      <c r="B101" s="1760"/>
      <c r="C101" s="1708"/>
      <c r="D101" s="1709"/>
      <c r="E101" s="1824"/>
      <c r="F101" s="1713"/>
      <c r="G101" s="1277"/>
      <c r="H101" s="1277"/>
      <c r="I101" s="1277"/>
      <c r="J101" s="1277"/>
      <c r="K101" s="1277"/>
      <c r="L101" s="1277"/>
      <c r="M101" s="1277"/>
      <c r="N101" s="1277"/>
      <c r="O101" s="1277"/>
      <c r="P101" s="1277"/>
      <c r="Q101" s="1277"/>
      <c r="R101" s="1277"/>
      <c r="S101" s="1277"/>
      <c r="T101" s="1277"/>
    </row>
    <row r="102" spans="1:20" ht="26.4">
      <c r="A102" s="1342">
        <f>COUNT($A$3:A100)+1</f>
        <v>11</v>
      </c>
      <c r="B102" s="1315" t="s">
        <v>2012</v>
      </c>
      <c r="C102" s="1301"/>
      <c r="D102" s="1301"/>
      <c r="E102" s="1822"/>
      <c r="F102" s="1585">
        <f t="shared" ref="F102:F108" si="4">D102*E102</f>
        <v>0</v>
      </c>
      <c r="G102" s="1277"/>
      <c r="H102" s="1277"/>
      <c r="I102" s="1277"/>
      <c r="J102" s="1277"/>
      <c r="K102" s="1277"/>
      <c r="L102" s="1277"/>
      <c r="M102" s="1277"/>
      <c r="N102" s="1277"/>
      <c r="O102" s="1277"/>
      <c r="P102" s="1277"/>
      <c r="Q102" s="1277"/>
      <c r="R102" s="1277"/>
      <c r="S102" s="1277"/>
      <c r="T102" s="1277"/>
    </row>
    <row r="103" spans="1:20" ht="39.6">
      <c r="A103" s="1315"/>
      <c r="B103" s="1315" t="s">
        <v>2001</v>
      </c>
      <c r="C103" s="1301"/>
      <c r="D103" s="1301"/>
      <c r="E103" s="1822"/>
      <c r="F103" s="1585">
        <f t="shared" si="4"/>
        <v>0</v>
      </c>
      <c r="G103" s="1277"/>
      <c r="H103" s="1277"/>
      <c r="I103" s="1277"/>
      <c r="J103" s="1277"/>
      <c r="K103" s="1277"/>
      <c r="L103" s="1277"/>
      <c r="M103" s="1277"/>
      <c r="N103" s="1277"/>
      <c r="O103" s="1277"/>
      <c r="P103" s="1277"/>
      <c r="Q103" s="1277"/>
      <c r="R103" s="1277"/>
      <c r="S103" s="1277"/>
      <c r="T103" s="1277"/>
    </row>
    <row r="104" spans="1:20" ht="15.9" customHeight="1">
      <c r="A104" s="1751"/>
      <c r="B104" s="1353" t="s">
        <v>2010</v>
      </c>
      <c r="C104" s="1301"/>
      <c r="D104" s="1301"/>
      <c r="E104" s="1822"/>
      <c r="F104" s="1585">
        <f t="shared" si="4"/>
        <v>0</v>
      </c>
      <c r="G104" s="1277"/>
      <c r="H104" s="1277"/>
      <c r="I104" s="1277"/>
      <c r="J104" s="1277"/>
      <c r="K104" s="1277"/>
      <c r="L104" s="1277"/>
      <c r="M104" s="1277"/>
      <c r="N104" s="1277"/>
      <c r="O104" s="1277"/>
      <c r="P104" s="1277"/>
      <c r="Q104" s="1277"/>
      <c r="R104" s="1277"/>
      <c r="S104" s="1277"/>
      <c r="T104" s="1277"/>
    </row>
    <row r="105" spans="1:20" ht="15.9" customHeight="1">
      <c r="A105" s="1752"/>
      <c r="B105" s="1353" t="s">
        <v>1793</v>
      </c>
      <c r="C105" s="1301"/>
      <c r="D105" s="1301"/>
      <c r="E105" s="1822"/>
      <c r="F105" s="1585">
        <f t="shared" si="4"/>
        <v>0</v>
      </c>
      <c r="G105" s="1277"/>
      <c r="H105" s="1277"/>
      <c r="I105" s="1277"/>
      <c r="J105" s="1277"/>
      <c r="K105" s="1277"/>
      <c r="L105" s="1277"/>
      <c r="M105" s="1277"/>
      <c r="N105" s="1277"/>
      <c r="O105" s="1277"/>
      <c r="P105" s="1277"/>
      <c r="Q105" s="1277"/>
      <c r="R105" s="1277"/>
      <c r="S105" s="1277"/>
      <c r="T105" s="1277"/>
    </row>
    <row r="106" spans="1:20" ht="15.9" customHeight="1">
      <c r="A106" s="1752"/>
      <c r="B106" s="1754" t="s">
        <v>1999</v>
      </c>
      <c r="C106" s="1342"/>
      <c r="D106" s="1342"/>
      <c r="E106" s="1822"/>
      <c r="F106" s="1585">
        <f t="shared" si="4"/>
        <v>0</v>
      </c>
      <c r="G106" s="1277"/>
      <c r="H106" s="1277"/>
      <c r="I106" s="1277"/>
      <c r="J106" s="1277"/>
      <c r="K106" s="1277"/>
      <c r="L106" s="1277"/>
      <c r="M106" s="1277"/>
      <c r="N106" s="1277"/>
      <c r="O106" s="1277"/>
      <c r="P106" s="1277"/>
      <c r="Q106" s="1277"/>
      <c r="R106" s="1277"/>
      <c r="S106" s="1277"/>
      <c r="T106" s="1277"/>
    </row>
    <row r="107" spans="1:20" ht="15.9" customHeight="1">
      <c r="A107" s="1755" t="s">
        <v>1998</v>
      </c>
      <c r="B107" s="1756" t="s">
        <v>1997</v>
      </c>
      <c r="C107" s="1301"/>
      <c r="D107" s="1301"/>
      <c r="E107" s="1822"/>
      <c r="F107" s="1585">
        <f t="shared" si="4"/>
        <v>0</v>
      </c>
      <c r="G107" s="1277"/>
      <c r="H107" s="1277"/>
      <c r="I107" s="1277"/>
      <c r="J107" s="1277"/>
      <c r="K107" s="1277"/>
      <c r="L107" s="1277"/>
      <c r="M107" s="1277"/>
      <c r="N107" s="1277"/>
      <c r="O107" s="1277"/>
      <c r="P107" s="1277"/>
      <c r="Q107" s="1277"/>
      <c r="R107" s="1277"/>
      <c r="S107" s="1277"/>
      <c r="T107" s="1277"/>
    </row>
    <row r="108" spans="1:20" ht="15.9" customHeight="1">
      <c r="A108" s="1758"/>
      <c r="B108" s="1756" t="s">
        <v>2009</v>
      </c>
      <c r="C108" s="1301" t="s">
        <v>10</v>
      </c>
      <c r="D108" s="1301">
        <v>1</v>
      </c>
      <c r="E108" s="1826"/>
      <c r="F108" s="1592">
        <f t="shared" si="4"/>
        <v>0</v>
      </c>
      <c r="G108" s="1277"/>
      <c r="H108" s="1277"/>
      <c r="I108" s="1277"/>
      <c r="J108" s="1277"/>
      <c r="K108" s="1277"/>
      <c r="L108" s="1277"/>
      <c r="M108" s="1277"/>
      <c r="N108" s="1277"/>
      <c r="O108" s="1277"/>
      <c r="P108" s="1277"/>
      <c r="Q108" s="1277"/>
      <c r="R108" s="1277"/>
      <c r="S108" s="1277"/>
      <c r="T108" s="1277"/>
    </row>
    <row r="109" spans="1:20" ht="15.9" customHeight="1">
      <c r="A109" s="1758"/>
      <c r="B109" s="1756"/>
      <c r="C109" s="1301"/>
      <c r="D109" s="1301"/>
      <c r="E109" s="1826"/>
      <c r="F109" s="1592"/>
      <c r="G109" s="1277"/>
      <c r="H109" s="1277"/>
      <c r="I109" s="1277"/>
      <c r="J109" s="1277"/>
      <c r="K109" s="1277"/>
      <c r="L109" s="1277"/>
      <c r="M109" s="1277"/>
      <c r="N109" s="1277"/>
      <c r="O109" s="1277"/>
      <c r="P109" s="1277"/>
      <c r="Q109" s="1277"/>
      <c r="R109" s="1277"/>
      <c r="S109" s="1277"/>
      <c r="T109" s="1277"/>
    </row>
    <row r="110" spans="1:20" ht="26.4">
      <c r="A110" s="1342">
        <f>COUNT($A$3:A108)+1</f>
        <v>12</v>
      </c>
      <c r="B110" s="1315" t="s">
        <v>2011</v>
      </c>
      <c r="C110" s="1301"/>
      <c r="D110" s="1301"/>
      <c r="E110" s="1826"/>
      <c r="F110" s="1592">
        <f t="shared" ref="F110:F116" si="5">D110*E110</f>
        <v>0</v>
      </c>
      <c r="G110" s="1277"/>
      <c r="H110" s="1277"/>
      <c r="I110" s="1277"/>
      <c r="J110" s="1277"/>
      <c r="K110" s="1277"/>
      <c r="L110" s="1277"/>
      <c r="M110" s="1277"/>
      <c r="N110" s="1277"/>
      <c r="O110" s="1277"/>
      <c r="P110" s="1277"/>
      <c r="Q110" s="1277"/>
      <c r="R110" s="1277"/>
      <c r="S110" s="1277"/>
      <c r="T110" s="1277"/>
    </row>
    <row r="111" spans="1:20" ht="39.6">
      <c r="A111" s="1315"/>
      <c r="B111" s="1315" t="s">
        <v>2001</v>
      </c>
      <c r="C111" s="1301"/>
      <c r="D111" s="1301"/>
      <c r="E111" s="1826"/>
      <c r="F111" s="1592">
        <f t="shared" si="5"/>
        <v>0</v>
      </c>
      <c r="G111" s="1277"/>
      <c r="H111" s="1277"/>
      <c r="I111" s="1277"/>
      <c r="J111" s="1277"/>
      <c r="K111" s="1277"/>
      <c r="L111" s="1277"/>
      <c r="M111" s="1277"/>
      <c r="N111" s="1277"/>
      <c r="O111" s="1277"/>
      <c r="P111" s="1277"/>
      <c r="Q111" s="1277"/>
      <c r="R111" s="1277"/>
      <c r="S111" s="1277"/>
      <c r="T111" s="1277"/>
    </row>
    <row r="112" spans="1:20" ht="15.9" customHeight="1">
      <c r="A112" s="1751"/>
      <c r="B112" s="1353" t="s">
        <v>2010</v>
      </c>
      <c r="C112" s="1301"/>
      <c r="D112" s="1301"/>
      <c r="E112" s="1826"/>
      <c r="F112" s="1592">
        <f t="shared" si="5"/>
        <v>0</v>
      </c>
      <c r="G112" s="1277"/>
      <c r="H112" s="1277"/>
      <c r="I112" s="1277"/>
      <c r="J112" s="1277"/>
      <c r="K112" s="1277"/>
      <c r="L112" s="1277"/>
      <c r="M112" s="1277"/>
      <c r="N112" s="1277"/>
      <c r="O112" s="1277"/>
      <c r="P112" s="1277"/>
      <c r="Q112" s="1277"/>
      <c r="R112" s="1277"/>
      <c r="S112" s="1277"/>
      <c r="T112" s="1277"/>
    </row>
    <row r="113" spans="1:20" ht="15.9" customHeight="1">
      <c r="A113" s="1752"/>
      <c r="B113" s="1353" t="s">
        <v>1793</v>
      </c>
      <c r="C113" s="1301"/>
      <c r="D113" s="1301"/>
      <c r="E113" s="1826"/>
      <c r="F113" s="1592">
        <f t="shared" si="5"/>
        <v>0</v>
      </c>
      <c r="G113" s="1277"/>
      <c r="H113" s="1277"/>
      <c r="I113" s="1277"/>
      <c r="J113" s="1277"/>
      <c r="K113" s="1277"/>
      <c r="L113" s="1277"/>
      <c r="M113" s="1277"/>
      <c r="N113" s="1277"/>
      <c r="O113" s="1277"/>
      <c r="P113" s="1277"/>
      <c r="Q113" s="1277"/>
      <c r="R113" s="1277"/>
      <c r="S113" s="1277"/>
      <c r="T113" s="1277"/>
    </row>
    <row r="114" spans="1:20" ht="15.9" customHeight="1">
      <c r="A114" s="1752"/>
      <c r="B114" s="1754" t="s">
        <v>1999</v>
      </c>
      <c r="C114" s="1342"/>
      <c r="D114" s="1342"/>
      <c r="E114" s="1826"/>
      <c r="F114" s="1592">
        <f t="shared" si="5"/>
        <v>0</v>
      </c>
      <c r="G114" s="1277"/>
      <c r="H114" s="1277"/>
      <c r="I114" s="1277"/>
      <c r="J114" s="1277"/>
      <c r="K114" s="1277"/>
      <c r="L114" s="1277"/>
      <c r="M114" s="1277"/>
      <c r="N114" s="1277"/>
      <c r="O114" s="1277"/>
      <c r="P114" s="1277"/>
      <c r="Q114" s="1277"/>
      <c r="R114" s="1277"/>
      <c r="S114" s="1277"/>
      <c r="T114" s="1277"/>
    </row>
    <row r="115" spans="1:20" ht="15.9" customHeight="1">
      <c r="A115" s="1755" t="s">
        <v>1998</v>
      </c>
      <c r="B115" s="1756" t="s">
        <v>1997</v>
      </c>
      <c r="C115" s="1301"/>
      <c r="D115" s="1301"/>
      <c r="E115" s="1826"/>
      <c r="F115" s="1592">
        <f t="shared" si="5"/>
        <v>0</v>
      </c>
      <c r="G115" s="1277"/>
      <c r="H115" s="1277"/>
      <c r="I115" s="1277"/>
      <c r="J115" s="1277"/>
      <c r="K115" s="1277"/>
      <c r="L115" s="1277"/>
      <c r="M115" s="1277"/>
      <c r="N115" s="1277"/>
      <c r="O115" s="1277"/>
      <c r="P115" s="1277"/>
      <c r="Q115" s="1277"/>
      <c r="R115" s="1277"/>
      <c r="S115" s="1277"/>
      <c r="T115" s="1277"/>
    </row>
    <row r="116" spans="1:20" ht="15.9" customHeight="1">
      <c r="A116" s="1758"/>
      <c r="B116" s="1756" t="s">
        <v>2009</v>
      </c>
      <c r="C116" s="1301" t="s">
        <v>10</v>
      </c>
      <c r="D116" s="1301">
        <v>1</v>
      </c>
      <c r="E116" s="1826"/>
      <c r="F116" s="1592">
        <f t="shared" si="5"/>
        <v>0</v>
      </c>
      <c r="G116" s="1277"/>
      <c r="H116" s="1277"/>
      <c r="I116" s="1277"/>
      <c r="J116" s="1277"/>
      <c r="K116" s="1277"/>
      <c r="L116" s="1277"/>
      <c r="M116" s="1277"/>
      <c r="N116" s="1277"/>
      <c r="O116" s="1277"/>
      <c r="P116" s="1277"/>
      <c r="Q116" s="1277"/>
      <c r="R116" s="1277"/>
      <c r="S116" s="1277"/>
      <c r="T116" s="1277"/>
    </row>
    <row r="117" spans="1:20" ht="15.9" customHeight="1">
      <c r="A117" s="1758"/>
      <c r="B117" s="1756"/>
      <c r="C117" s="1301"/>
      <c r="D117" s="1301"/>
      <c r="E117" s="1826"/>
      <c r="F117" s="1592"/>
      <c r="G117" s="1277"/>
      <c r="H117" s="1277"/>
      <c r="I117" s="1277"/>
      <c r="J117" s="1277"/>
      <c r="K117" s="1277"/>
      <c r="L117" s="1277"/>
      <c r="M117" s="1277"/>
      <c r="N117" s="1277"/>
      <c r="O117" s="1277"/>
      <c r="P117" s="1277"/>
      <c r="Q117" s="1277"/>
      <c r="R117" s="1277"/>
      <c r="S117" s="1277"/>
      <c r="T117" s="1277"/>
    </row>
    <row r="118" spans="1:20" ht="26.4">
      <c r="A118" s="1342">
        <f>COUNT($A$3:A116)+1</f>
        <v>13</v>
      </c>
      <c r="B118" s="1315" t="s">
        <v>2008</v>
      </c>
      <c r="C118" s="1301"/>
      <c r="D118" s="1301"/>
      <c r="E118" s="1826"/>
      <c r="F118" s="1592">
        <f t="shared" ref="F118:F124" si="6">D118*E118</f>
        <v>0</v>
      </c>
      <c r="G118" s="1277"/>
      <c r="H118" s="1277"/>
      <c r="I118" s="1277"/>
      <c r="J118" s="1277"/>
      <c r="K118" s="1277"/>
      <c r="L118" s="1277"/>
      <c r="M118" s="1277"/>
      <c r="N118" s="1277"/>
      <c r="O118" s="1277"/>
      <c r="P118" s="1277"/>
      <c r="Q118" s="1277"/>
      <c r="R118" s="1277"/>
      <c r="S118" s="1277"/>
      <c r="T118" s="1277"/>
    </row>
    <row r="119" spans="1:20" ht="39.6">
      <c r="A119" s="1315"/>
      <c r="B119" s="1315" t="s">
        <v>2001</v>
      </c>
      <c r="C119" s="1301"/>
      <c r="D119" s="1301"/>
      <c r="E119" s="1826"/>
      <c r="F119" s="1592">
        <f t="shared" si="6"/>
        <v>0</v>
      </c>
      <c r="G119" s="1277"/>
      <c r="H119" s="1277"/>
      <c r="I119" s="1277"/>
      <c r="J119" s="1277"/>
      <c r="K119" s="1277"/>
      <c r="L119" s="1277"/>
      <c r="M119" s="1277"/>
      <c r="N119" s="1277"/>
      <c r="O119" s="1277"/>
      <c r="P119" s="1277"/>
      <c r="Q119" s="1277"/>
      <c r="R119" s="1277"/>
      <c r="S119" s="1277"/>
      <c r="T119" s="1277"/>
    </row>
    <row r="120" spans="1:20" ht="15.9" customHeight="1">
      <c r="A120" s="1751"/>
      <c r="B120" s="1353" t="s">
        <v>2007</v>
      </c>
      <c r="C120" s="1301"/>
      <c r="D120" s="1301"/>
      <c r="E120" s="1826"/>
      <c r="F120" s="1592">
        <f t="shared" si="6"/>
        <v>0</v>
      </c>
      <c r="G120" s="1277"/>
      <c r="H120" s="1277"/>
      <c r="I120" s="1277"/>
      <c r="J120" s="1277"/>
      <c r="K120" s="1277"/>
      <c r="L120" s="1277"/>
      <c r="M120" s="1277"/>
      <c r="N120" s="1277"/>
      <c r="O120" s="1277"/>
      <c r="P120" s="1277"/>
      <c r="Q120" s="1277"/>
      <c r="R120" s="1277"/>
      <c r="S120" s="1277"/>
      <c r="T120" s="1277"/>
    </row>
    <row r="121" spans="1:20" ht="15.9" customHeight="1">
      <c r="A121" s="1752"/>
      <c r="B121" s="1353" t="s">
        <v>1852</v>
      </c>
      <c r="C121" s="1301"/>
      <c r="D121" s="1301"/>
      <c r="E121" s="1826"/>
      <c r="F121" s="1592">
        <f t="shared" si="6"/>
        <v>0</v>
      </c>
      <c r="G121" s="1277"/>
      <c r="H121" s="1277"/>
      <c r="I121" s="1277"/>
      <c r="J121" s="1277"/>
      <c r="K121" s="1277"/>
      <c r="L121" s="1277"/>
      <c r="M121" s="1277"/>
      <c r="N121" s="1277"/>
      <c r="O121" s="1277"/>
      <c r="P121" s="1277"/>
      <c r="Q121" s="1277"/>
      <c r="R121" s="1277"/>
      <c r="S121" s="1277"/>
      <c r="T121" s="1277"/>
    </row>
    <row r="122" spans="1:20" ht="15.9" customHeight="1">
      <c r="A122" s="1752"/>
      <c r="B122" s="1754" t="s">
        <v>2006</v>
      </c>
      <c r="C122" s="1342"/>
      <c r="D122" s="1342"/>
      <c r="E122" s="1826"/>
      <c r="F122" s="1592">
        <f t="shared" si="6"/>
        <v>0</v>
      </c>
      <c r="G122" s="1277"/>
      <c r="H122" s="1277"/>
      <c r="I122" s="1277"/>
      <c r="J122" s="1277"/>
      <c r="K122" s="1277"/>
      <c r="L122" s="1277"/>
      <c r="M122" s="1277"/>
      <c r="N122" s="1277"/>
      <c r="O122" s="1277"/>
      <c r="P122" s="1277"/>
      <c r="Q122" s="1277"/>
      <c r="R122" s="1277"/>
      <c r="S122" s="1277"/>
      <c r="T122" s="1277"/>
    </row>
    <row r="123" spans="1:20" ht="15.9" customHeight="1">
      <c r="A123" s="1755" t="s">
        <v>1998</v>
      </c>
      <c r="B123" s="1756" t="s">
        <v>1997</v>
      </c>
      <c r="C123" s="1301"/>
      <c r="D123" s="1301"/>
      <c r="E123" s="1826"/>
      <c r="F123" s="1592">
        <f t="shared" si="6"/>
        <v>0</v>
      </c>
      <c r="G123" s="1277"/>
      <c r="H123" s="1277"/>
      <c r="I123" s="1277"/>
      <c r="J123" s="1277"/>
      <c r="K123" s="1277"/>
      <c r="L123" s="1277"/>
      <c r="M123" s="1277"/>
      <c r="N123" s="1277"/>
      <c r="O123" s="1277"/>
      <c r="P123" s="1277"/>
      <c r="Q123" s="1277"/>
      <c r="R123" s="1277"/>
      <c r="S123" s="1277"/>
      <c r="T123" s="1277"/>
    </row>
    <row r="124" spans="1:20" ht="15.9" customHeight="1">
      <c r="A124" s="1758"/>
      <c r="B124" s="1756" t="s">
        <v>2005</v>
      </c>
      <c r="C124" s="1301" t="s">
        <v>10</v>
      </c>
      <c r="D124" s="1301">
        <v>1</v>
      </c>
      <c r="E124" s="1826"/>
      <c r="F124" s="1592">
        <f t="shared" si="6"/>
        <v>0</v>
      </c>
      <c r="G124" s="1277"/>
      <c r="H124" s="1277"/>
      <c r="I124" s="1277"/>
      <c r="J124" s="1277"/>
      <c r="K124" s="1277"/>
      <c r="L124" s="1277"/>
      <c r="M124" s="1277"/>
      <c r="N124" s="1277"/>
      <c r="O124" s="1277"/>
      <c r="P124" s="1277"/>
      <c r="Q124" s="1277"/>
      <c r="R124" s="1277"/>
      <c r="S124" s="1277"/>
      <c r="T124" s="1277"/>
    </row>
    <row r="125" spans="1:20" ht="15.9" customHeight="1">
      <c r="A125" s="1758"/>
      <c r="B125" s="1756"/>
      <c r="C125" s="1301"/>
      <c r="D125" s="1301"/>
      <c r="E125" s="1826"/>
      <c r="F125" s="1592"/>
      <c r="G125" s="1277"/>
      <c r="H125" s="1277"/>
      <c r="I125" s="1277"/>
      <c r="J125" s="1277"/>
      <c r="K125" s="1277"/>
      <c r="L125" s="1277"/>
      <c r="M125" s="1277"/>
      <c r="N125" s="1277"/>
      <c r="O125" s="1277"/>
      <c r="P125" s="1277"/>
      <c r="Q125" s="1277"/>
      <c r="R125" s="1277"/>
      <c r="S125" s="1277"/>
      <c r="T125" s="1277"/>
    </row>
    <row r="126" spans="1:20" ht="26.4">
      <c r="A126" s="1342">
        <f>COUNT($A$3:A124)+1</f>
        <v>14</v>
      </c>
      <c r="B126" s="1315" t="s">
        <v>2004</v>
      </c>
      <c r="C126" s="1301"/>
      <c r="D126" s="1301"/>
      <c r="E126" s="1822"/>
      <c r="F126" s="1585">
        <f t="shared" ref="F126:F132" si="7">D126*E126</f>
        <v>0</v>
      </c>
      <c r="G126" s="1277"/>
      <c r="H126" s="1277"/>
      <c r="I126" s="1277"/>
      <c r="J126" s="1277"/>
      <c r="K126" s="1277"/>
      <c r="L126" s="1277"/>
      <c r="M126" s="1277"/>
      <c r="N126" s="1277"/>
      <c r="O126" s="1277"/>
      <c r="P126" s="1277"/>
      <c r="Q126" s="1277"/>
      <c r="R126" s="1277"/>
      <c r="S126" s="1277"/>
      <c r="T126" s="1277"/>
    </row>
    <row r="127" spans="1:20" ht="39.6">
      <c r="A127" s="1315"/>
      <c r="B127" s="1315" t="s">
        <v>2001</v>
      </c>
      <c r="C127" s="1301"/>
      <c r="D127" s="1301"/>
      <c r="E127" s="1822"/>
      <c r="F127" s="1585">
        <f t="shared" si="7"/>
        <v>0</v>
      </c>
      <c r="G127" s="1277"/>
      <c r="H127" s="1277"/>
      <c r="I127" s="1277"/>
      <c r="J127" s="1277"/>
      <c r="K127" s="1277"/>
      <c r="L127" s="1277"/>
      <c r="M127" s="1277"/>
      <c r="N127" s="1277"/>
      <c r="O127" s="1277"/>
      <c r="P127" s="1277"/>
      <c r="Q127" s="1277"/>
      <c r="R127" s="1277"/>
      <c r="S127" s="1277"/>
      <c r="T127" s="1277"/>
    </row>
    <row r="128" spans="1:20" ht="15.9" customHeight="1">
      <c r="A128" s="1751"/>
      <c r="B128" s="1353" t="s">
        <v>2000</v>
      </c>
      <c r="C128" s="1301"/>
      <c r="D128" s="1301"/>
      <c r="E128" s="1822"/>
      <c r="F128" s="1585">
        <f t="shared" si="7"/>
        <v>0</v>
      </c>
      <c r="G128" s="1277"/>
      <c r="H128" s="1277"/>
      <c r="I128" s="1277"/>
      <c r="J128" s="1277"/>
      <c r="K128" s="1277"/>
      <c r="L128" s="1277"/>
      <c r="M128" s="1277"/>
      <c r="N128" s="1277"/>
      <c r="O128" s="1277"/>
      <c r="P128" s="1277"/>
      <c r="Q128" s="1277"/>
      <c r="R128" s="1277"/>
      <c r="S128" s="1277"/>
      <c r="T128" s="1277"/>
    </row>
    <row r="129" spans="1:20" ht="15.9" customHeight="1">
      <c r="A129" s="1752"/>
      <c r="B129" s="1353" t="s">
        <v>1793</v>
      </c>
      <c r="C129" s="1301"/>
      <c r="D129" s="1301"/>
      <c r="E129" s="1822"/>
      <c r="F129" s="1585">
        <f t="shared" si="7"/>
        <v>0</v>
      </c>
      <c r="G129" s="1277"/>
      <c r="H129" s="1277"/>
      <c r="I129" s="1277"/>
      <c r="J129" s="1277"/>
      <c r="K129" s="1277"/>
      <c r="L129" s="1277"/>
      <c r="M129" s="1277"/>
      <c r="N129" s="1277"/>
      <c r="O129" s="1277"/>
      <c r="P129" s="1277"/>
      <c r="Q129" s="1277"/>
      <c r="R129" s="1277"/>
      <c r="S129" s="1277"/>
      <c r="T129" s="1277"/>
    </row>
    <row r="130" spans="1:20" ht="15.9" customHeight="1">
      <c r="A130" s="1752"/>
      <c r="B130" s="1754" t="s">
        <v>1999</v>
      </c>
      <c r="C130" s="1342"/>
      <c r="D130" s="1342"/>
      <c r="E130" s="1822"/>
      <c r="F130" s="1585">
        <f t="shared" si="7"/>
        <v>0</v>
      </c>
      <c r="G130" s="1277"/>
      <c r="H130" s="1277"/>
      <c r="I130" s="1277"/>
      <c r="J130" s="1277"/>
      <c r="K130" s="1277"/>
      <c r="L130" s="1277"/>
      <c r="M130" s="1277"/>
      <c r="N130" s="1277"/>
      <c r="O130" s="1277"/>
      <c r="P130" s="1277"/>
      <c r="Q130" s="1277"/>
      <c r="R130" s="1277"/>
      <c r="S130" s="1277"/>
      <c r="T130" s="1277"/>
    </row>
    <row r="131" spans="1:20" ht="15.9" customHeight="1">
      <c r="A131" s="1755" t="s">
        <v>1998</v>
      </c>
      <c r="B131" s="1756" t="s">
        <v>1997</v>
      </c>
      <c r="C131" s="1301"/>
      <c r="D131" s="1301"/>
      <c r="E131" s="1822"/>
      <c r="F131" s="1585">
        <f t="shared" si="7"/>
        <v>0</v>
      </c>
      <c r="G131" s="1277"/>
      <c r="H131" s="1277"/>
      <c r="I131" s="1277"/>
      <c r="J131" s="1277"/>
      <c r="K131" s="1277"/>
      <c r="L131" s="1277"/>
      <c r="M131" s="1277"/>
      <c r="N131" s="1277"/>
      <c r="O131" s="1277"/>
      <c r="P131" s="1277"/>
      <c r="Q131" s="1277"/>
      <c r="R131" s="1277"/>
      <c r="S131" s="1277"/>
      <c r="T131" s="1277"/>
    </row>
    <row r="132" spans="1:20" ht="15.9" customHeight="1">
      <c r="A132" s="1758"/>
      <c r="B132" s="1756" t="s">
        <v>2003</v>
      </c>
      <c r="C132" s="1301" t="s">
        <v>10</v>
      </c>
      <c r="D132" s="1301">
        <v>1</v>
      </c>
      <c r="E132" s="1826"/>
      <c r="F132" s="1592">
        <f t="shared" si="7"/>
        <v>0</v>
      </c>
      <c r="G132" s="1277"/>
      <c r="H132" s="1277"/>
      <c r="I132" s="1277"/>
      <c r="J132" s="1277"/>
      <c r="K132" s="1277"/>
      <c r="L132" s="1277"/>
      <c r="M132" s="1277"/>
      <c r="N132" s="1277"/>
      <c r="O132" s="1277"/>
      <c r="P132" s="1277"/>
      <c r="Q132" s="1277"/>
      <c r="R132" s="1277"/>
      <c r="S132" s="1277"/>
      <c r="T132" s="1277"/>
    </row>
    <row r="133" spans="1:20" ht="15.9" customHeight="1">
      <c r="A133" s="1758"/>
      <c r="B133" s="1756"/>
      <c r="C133" s="1301"/>
      <c r="D133" s="1301"/>
      <c r="E133" s="1826"/>
      <c r="F133" s="1592"/>
      <c r="G133" s="1277"/>
      <c r="H133" s="1277"/>
      <c r="I133" s="1277"/>
      <c r="J133" s="1277"/>
      <c r="K133" s="1277"/>
      <c r="L133" s="1277"/>
      <c r="M133" s="1277"/>
      <c r="N133" s="1277"/>
      <c r="O133" s="1277"/>
      <c r="P133" s="1277"/>
      <c r="Q133" s="1277"/>
      <c r="R133" s="1277"/>
      <c r="S133" s="1277"/>
      <c r="T133" s="1277"/>
    </row>
    <row r="134" spans="1:20" ht="26.4">
      <c r="A134" s="1342">
        <f>COUNT($A$3:A132)+1</f>
        <v>15</v>
      </c>
      <c r="B134" s="1315" t="s">
        <v>2002</v>
      </c>
      <c r="C134" s="1301"/>
      <c r="D134" s="1301"/>
      <c r="E134" s="1826"/>
      <c r="F134" s="1592">
        <f t="shared" ref="F134:F140" si="8">D134*E134</f>
        <v>0</v>
      </c>
      <c r="G134" s="1277"/>
      <c r="H134" s="1277"/>
      <c r="I134" s="1277"/>
      <c r="J134" s="1277"/>
      <c r="K134" s="1277"/>
      <c r="L134" s="1277"/>
      <c r="M134" s="1277"/>
      <c r="N134" s="1277"/>
      <c r="O134" s="1277"/>
      <c r="P134" s="1277"/>
      <c r="Q134" s="1277"/>
      <c r="R134" s="1277"/>
      <c r="S134" s="1277"/>
      <c r="T134" s="1277"/>
    </row>
    <row r="135" spans="1:20" ht="39.6">
      <c r="A135" s="1315"/>
      <c r="B135" s="1315" t="s">
        <v>2001</v>
      </c>
      <c r="C135" s="1301"/>
      <c r="D135" s="1301"/>
      <c r="E135" s="1826"/>
      <c r="F135" s="1592">
        <f t="shared" si="8"/>
        <v>0</v>
      </c>
      <c r="G135" s="1277"/>
      <c r="H135" s="1277"/>
      <c r="I135" s="1277"/>
      <c r="J135" s="1277"/>
      <c r="K135" s="1277"/>
      <c r="L135" s="1277"/>
      <c r="M135" s="1277"/>
      <c r="N135" s="1277"/>
      <c r="O135" s="1277"/>
      <c r="P135" s="1277"/>
      <c r="Q135" s="1277"/>
      <c r="R135" s="1277"/>
      <c r="S135" s="1277"/>
      <c r="T135" s="1277"/>
    </row>
    <row r="136" spans="1:20" ht="15.9" customHeight="1">
      <c r="A136" s="1751"/>
      <c r="B136" s="1353" t="s">
        <v>2000</v>
      </c>
      <c r="C136" s="1301"/>
      <c r="D136" s="1301"/>
      <c r="E136" s="1826"/>
      <c r="F136" s="1592">
        <f t="shared" si="8"/>
        <v>0</v>
      </c>
      <c r="G136" s="1277"/>
      <c r="H136" s="1277"/>
      <c r="I136" s="1277"/>
      <c r="J136" s="1277"/>
      <c r="K136" s="1277"/>
      <c r="L136" s="1277"/>
      <c r="M136" s="1277"/>
      <c r="N136" s="1277"/>
      <c r="O136" s="1277"/>
      <c r="P136" s="1277"/>
      <c r="Q136" s="1277"/>
      <c r="R136" s="1277"/>
      <c r="S136" s="1277"/>
      <c r="T136" s="1277"/>
    </row>
    <row r="137" spans="1:20" ht="15.9" customHeight="1">
      <c r="A137" s="1752"/>
      <c r="B137" s="1353" t="s">
        <v>1852</v>
      </c>
      <c r="C137" s="1301"/>
      <c r="D137" s="1301"/>
      <c r="E137" s="1826"/>
      <c r="F137" s="1592">
        <f t="shared" si="8"/>
        <v>0</v>
      </c>
      <c r="G137" s="1277"/>
      <c r="H137" s="1277"/>
      <c r="I137" s="1277"/>
      <c r="J137" s="1277"/>
      <c r="K137" s="1277"/>
      <c r="L137" s="1277"/>
      <c r="M137" s="1277"/>
      <c r="N137" s="1277"/>
      <c r="O137" s="1277"/>
      <c r="P137" s="1277"/>
      <c r="Q137" s="1277"/>
      <c r="R137" s="1277"/>
      <c r="S137" s="1277"/>
      <c r="T137" s="1277"/>
    </row>
    <row r="138" spans="1:20" ht="15.9" customHeight="1">
      <c r="A138" s="1752"/>
      <c r="B138" s="1754" t="s">
        <v>1999</v>
      </c>
      <c r="C138" s="1342"/>
      <c r="D138" s="1342"/>
      <c r="E138" s="1826"/>
      <c r="F138" s="1592">
        <f t="shared" si="8"/>
        <v>0</v>
      </c>
      <c r="G138" s="1277"/>
      <c r="H138" s="1277"/>
      <c r="I138" s="1277"/>
      <c r="J138" s="1277"/>
      <c r="K138" s="1277"/>
      <c r="L138" s="1277"/>
      <c r="M138" s="1277"/>
      <c r="N138" s="1277"/>
      <c r="O138" s="1277"/>
      <c r="P138" s="1277"/>
      <c r="Q138" s="1277"/>
      <c r="R138" s="1277"/>
      <c r="S138" s="1277"/>
      <c r="T138" s="1277"/>
    </row>
    <row r="139" spans="1:20" ht="15.9" customHeight="1">
      <c r="A139" s="1755" t="s">
        <v>1998</v>
      </c>
      <c r="B139" s="1756" t="s">
        <v>1997</v>
      </c>
      <c r="C139" s="1301"/>
      <c r="D139" s="1301"/>
      <c r="E139" s="1826"/>
      <c r="F139" s="1592">
        <f t="shared" si="8"/>
        <v>0</v>
      </c>
      <c r="G139" s="1277"/>
      <c r="H139" s="1277"/>
      <c r="I139" s="1277"/>
      <c r="J139" s="1277"/>
      <c r="K139" s="1277"/>
      <c r="L139" s="1277"/>
      <c r="M139" s="1277"/>
      <c r="N139" s="1277"/>
      <c r="O139" s="1277"/>
      <c r="P139" s="1277"/>
      <c r="Q139" s="1277"/>
      <c r="R139" s="1277"/>
      <c r="S139" s="1277"/>
      <c r="T139" s="1277"/>
    </row>
    <row r="140" spans="1:20" ht="15.9" customHeight="1">
      <c r="A140" s="1758"/>
      <c r="B140" s="1756" t="s">
        <v>1996</v>
      </c>
      <c r="C140" s="1301" t="s">
        <v>10</v>
      </c>
      <c r="D140" s="1301">
        <v>1</v>
      </c>
      <c r="E140" s="1826"/>
      <c r="F140" s="1592">
        <f t="shared" si="8"/>
        <v>0</v>
      </c>
      <c r="G140" s="1277"/>
      <c r="H140" s="1277"/>
      <c r="I140" s="1277"/>
      <c r="J140" s="1277"/>
      <c r="K140" s="1277"/>
      <c r="L140" s="1277"/>
      <c r="M140" s="1277"/>
      <c r="N140" s="1277"/>
      <c r="O140" s="1277"/>
      <c r="P140" s="1277"/>
      <c r="Q140" s="1277"/>
      <c r="R140" s="1277"/>
      <c r="S140" s="1277"/>
      <c r="T140" s="1277"/>
    </row>
    <row r="141" spans="1:20" ht="15.9" customHeight="1">
      <c r="A141" s="1758"/>
      <c r="B141" s="1756"/>
      <c r="C141" s="1301"/>
      <c r="D141" s="1301"/>
      <c r="E141" s="1826"/>
      <c r="F141" s="1592"/>
      <c r="G141" s="1277"/>
      <c r="H141" s="1277"/>
      <c r="I141" s="1277"/>
      <c r="J141" s="1277"/>
      <c r="K141" s="1277"/>
      <c r="L141" s="1277"/>
      <c r="M141" s="1277"/>
      <c r="N141" s="1277"/>
      <c r="O141" s="1277"/>
      <c r="P141" s="1277"/>
      <c r="Q141" s="1277"/>
      <c r="R141" s="1277"/>
      <c r="S141" s="1277"/>
      <c r="T141" s="1277"/>
    </row>
    <row r="142" spans="1:20" ht="15.9" customHeight="1">
      <c r="A142" s="1729">
        <f>COUNT($A$3:A141)+1</f>
        <v>16</v>
      </c>
      <c r="B142" s="1315" t="s">
        <v>1995</v>
      </c>
      <c r="C142" s="1301"/>
      <c r="D142" s="1301"/>
      <c r="E142" s="1822"/>
      <c r="F142" s="1585"/>
      <c r="G142" s="1277"/>
      <c r="H142" s="1277"/>
      <c r="I142" s="1277"/>
      <c r="J142" s="1277"/>
      <c r="K142" s="1277"/>
      <c r="L142" s="1277"/>
      <c r="M142" s="1277"/>
      <c r="N142" s="1277"/>
      <c r="O142" s="1277"/>
      <c r="P142" s="1277"/>
      <c r="Q142" s="1277"/>
      <c r="R142" s="1277"/>
      <c r="S142" s="1277"/>
      <c r="T142" s="1277"/>
    </row>
    <row r="143" spans="1:20" ht="15.9" customHeight="1">
      <c r="A143" s="1305"/>
      <c r="B143" s="1761" t="s">
        <v>1994</v>
      </c>
      <c r="C143" s="1762"/>
      <c r="D143" s="1443"/>
      <c r="E143" s="1825"/>
      <c r="F143" s="1585">
        <f>D143*E143</f>
        <v>0</v>
      </c>
      <c r="G143" s="1277"/>
      <c r="H143" s="1277"/>
      <c r="I143" s="1277"/>
      <c r="J143" s="1277"/>
      <c r="K143" s="1277"/>
      <c r="L143" s="1277"/>
      <c r="M143" s="1277"/>
      <c r="N143" s="1277"/>
      <c r="O143" s="1277"/>
      <c r="P143" s="1277"/>
      <c r="Q143" s="1277"/>
      <c r="R143" s="1277"/>
      <c r="S143" s="1277"/>
      <c r="T143" s="1277"/>
    </row>
    <row r="144" spans="1:20" ht="15.9" customHeight="1">
      <c r="A144" s="1319"/>
      <c r="B144" s="1761" t="s">
        <v>1993</v>
      </c>
      <c r="C144" s="1763" t="s">
        <v>10</v>
      </c>
      <c r="D144" s="1443">
        <v>2</v>
      </c>
      <c r="E144" s="627"/>
      <c r="F144" s="1592">
        <f>D144*E144</f>
        <v>0</v>
      </c>
      <c r="G144" s="1277"/>
      <c r="H144" s="1277"/>
      <c r="I144" s="1277"/>
      <c r="J144" s="1277"/>
      <c r="K144" s="1277"/>
      <c r="L144" s="1277"/>
      <c r="M144" s="1277"/>
      <c r="N144" s="1277"/>
      <c r="O144" s="1277"/>
      <c r="P144" s="1277"/>
      <c r="Q144" s="1277"/>
      <c r="R144" s="1277"/>
      <c r="S144" s="1277"/>
      <c r="T144" s="1277"/>
    </row>
    <row r="145" spans="1:20" ht="15.9" customHeight="1">
      <c r="A145" s="1758"/>
      <c r="B145" s="1756"/>
      <c r="C145" s="1301"/>
      <c r="D145" s="1301"/>
      <c r="E145" s="1822"/>
      <c r="F145" s="1585"/>
      <c r="I145" s="1277"/>
      <c r="J145" s="1277"/>
      <c r="K145" s="1277"/>
      <c r="L145" s="1277"/>
      <c r="M145" s="1277"/>
      <c r="N145" s="1277"/>
      <c r="O145" s="1277"/>
      <c r="P145" s="1277"/>
      <c r="Q145" s="1277"/>
      <c r="R145" s="1277"/>
      <c r="S145" s="1277"/>
      <c r="T145" s="1277"/>
    </row>
    <row r="146" spans="1:20" s="1750" customFormat="1" ht="26.4">
      <c r="A146" s="1342">
        <f>COUNT($A$3:A145)+1</f>
        <v>17</v>
      </c>
      <c r="B146" s="1303" t="s">
        <v>1992</v>
      </c>
      <c r="C146" s="1764"/>
      <c r="D146" s="1764"/>
      <c r="E146" s="1825"/>
      <c r="F146" s="1585">
        <f>D146*E146</f>
        <v>0</v>
      </c>
      <c r="G146" s="1757"/>
      <c r="H146" s="1749"/>
    </row>
    <row r="147" spans="1:20" s="1750" customFormat="1">
      <c r="A147" s="1342"/>
      <c r="B147" s="1739" t="s">
        <v>1852</v>
      </c>
      <c r="C147" s="1764" t="s">
        <v>10</v>
      </c>
      <c r="D147" s="1764">
        <v>2</v>
      </c>
      <c r="E147" s="1825"/>
      <c r="F147" s="1713">
        <f>D147*E147</f>
        <v>0</v>
      </c>
      <c r="G147" s="1757"/>
      <c r="H147" s="1749"/>
    </row>
    <row r="148" spans="1:20" s="1750" customFormat="1">
      <c r="A148" s="1306"/>
      <c r="B148" s="1739" t="s">
        <v>1793</v>
      </c>
      <c r="C148" s="1764" t="s">
        <v>10</v>
      </c>
      <c r="D148" s="1764">
        <v>13</v>
      </c>
      <c r="E148" s="1825"/>
      <c r="F148" s="1713">
        <f>D148*E148</f>
        <v>0</v>
      </c>
      <c r="G148" s="1757"/>
      <c r="H148" s="1749"/>
    </row>
    <row r="149" spans="1:20" s="1750" customFormat="1">
      <c r="A149" s="1306"/>
      <c r="B149" s="1739"/>
      <c r="C149" s="1764"/>
      <c r="D149" s="1764"/>
      <c r="E149" s="1825"/>
      <c r="F149" s="1713"/>
      <c r="G149" s="1757"/>
      <c r="H149" s="1749"/>
    </row>
    <row r="150" spans="1:20" s="1750" customFormat="1" ht="26.4">
      <c r="A150" s="1342">
        <f>COUNT($A$3:A149)+1</f>
        <v>18</v>
      </c>
      <c r="B150" s="1303" t="s">
        <v>1991</v>
      </c>
      <c r="C150" s="1764"/>
      <c r="D150" s="1764"/>
      <c r="E150" s="1825"/>
      <c r="F150" s="1585">
        <f>D150*E150</f>
        <v>0</v>
      </c>
      <c r="G150" s="1757"/>
      <c r="H150" s="1749"/>
    </row>
    <row r="151" spans="1:20" s="1750" customFormat="1">
      <c r="A151" s="1306"/>
      <c r="B151" s="1739" t="s">
        <v>1987</v>
      </c>
      <c r="C151" s="1764" t="s">
        <v>10</v>
      </c>
      <c r="D151" s="1764">
        <v>4</v>
      </c>
      <c r="E151" s="1825"/>
      <c r="F151" s="1713">
        <f>D151*E151</f>
        <v>0</v>
      </c>
      <c r="G151" s="1757"/>
      <c r="H151" s="1749"/>
    </row>
    <row r="152" spans="1:20" s="1750" customFormat="1">
      <c r="A152" s="1306"/>
      <c r="B152" s="1739" t="s">
        <v>1979</v>
      </c>
      <c r="C152" s="1764" t="s">
        <v>10</v>
      </c>
      <c r="D152" s="1764">
        <v>4</v>
      </c>
      <c r="E152" s="1825"/>
      <c r="F152" s="1713">
        <f>D152*E152</f>
        <v>0</v>
      </c>
      <c r="G152" s="1757"/>
      <c r="H152" s="1749"/>
    </row>
    <row r="153" spans="1:20" s="1750" customFormat="1">
      <c r="A153" s="1306"/>
      <c r="B153" s="1739" t="s">
        <v>1791</v>
      </c>
      <c r="C153" s="1764" t="s">
        <v>10</v>
      </c>
      <c r="D153" s="1764">
        <v>18</v>
      </c>
      <c r="E153" s="1825"/>
      <c r="F153" s="1713">
        <f>D153*E153</f>
        <v>0</v>
      </c>
      <c r="G153" s="1757"/>
      <c r="H153" s="1749"/>
    </row>
    <row r="154" spans="1:20" s="1750" customFormat="1">
      <c r="A154" s="1306"/>
      <c r="B154" s="1739"/>
      <c r="C154" s="1764"/>
      <c r="D154" s="1764"/>
      <c r="E154" s="1825"/>
      <c r="F154" s="1713"/>
      <c r="G154" s="1757"/>
      <c r="H154" s="1749"/>
    </row>
    <row r="155" spans="1:20" s="1750" customFormat="1">
      <c r="A155" s="1305">
        <f>COUNT($A$3:A154)+1</f>
        <v>19</v>
      </c>
      <c r="B155" s="1739" t="s">
        <v>1989</v>
      </c>
      <c r="C155" s="1305"/>
      <c r="D155" s="1305"/>
      <c r="E155" s="1419"/>
      <c r="F155" s="1322"/>
      <c r="G155" s="1757"/>
      <c r="H155" s="1749"/>
    </row>
    <row r="156" spans="1:20" s="1750" customFormat="1" ht="39.6">
      <c r="A156" s="1305"/>
      <c r="B156" s="1765" t="s">
        <v>1990</v>
      </c>
      <c r="C156" s="1766"/>
      <c r="D156" s="1767"/>
      <c r="E156" s="1421"/>
      <c r="F156" s="1768"/>
      <c r="G156" s="1757"/>
      <c r="H156" s="1749"/>
    </row>
    <row r="157" spans="1:20" s="1750" customFormat="1">
      <c r="A157" s="1305"/>
      <c r="B157" s="1739" t="s">
        <v>1852</v>
      </c>
      <c r="C157" s="1764" t="s">
        <v>10</v>
      </c>
      <c r="D157" s="1764">
        <v>1</v>
      </c>
      <c r="E157" s="1825"/>
      <c r="F157" s="1713">
        <f>D157*E157</f>
        <v>0</v>
      </c>
      <c r="G157" s="1757"/>
      <c r="H157" s="1749"/>
    </row>
    <row r="158" spans="1:20" s="1750" customFormat="1">
      <c r="A158" s="1306"/>
      <c r="B158" s="1739" t="s">
        <v>1793</v>
      </c>
      <c r="C158" s="1764" t="s">
        <v>10</v>
      </c>
      <c r="D158" s="1764">
        <v>4</v>
      </c>
      <c r="E158" s="1825"/>
      <c r="F158" s="1713">
        <f>D158*E158</f>
        <v>0</v>
      </c>
      <c r="G158" s="1757"/>
      <c r="H158" s="1749"/>
    </row>
    <row r="159" spans="1:20" s="1750" customFormat="1">
      <c r="A159" s="1305"/>
      <c r="B159" s="1739"/>
      <c r="C159" s="1764"/>
      <c r="D159" s="1764"/>
      <c r="E159" s="1825"/>
      <c r="F159" s="1713"/>
      <c r="G159" s="1757"/>
      <c r="H159" s="1749"/>
    </row>
    <row r="160" spans="1:20" s="1750" customFormat="1">
      <c r="A160" s="1305">
        <f>COUNT($A$3:A159)+1</f>
        <v>20</v>
      </c>
      <c r="B160" s="1739" t="s">
        <v>1989</v>
      </c>
      <c r="C160" s="1305"/>
      <c r="D160" s="1305"/>
      <c r="E160" s="1419"/>
      <c r="F160" s="1322"/>
      <c r="G160" s="1757"/>
      <c r="H160" s="1749"/>
    </row>
    <row r="161" spans="1:24" s="1750" customFormat="1" ht="39.6">
      <c r="A161" s="1305"/>
      <c r="B161" s="1765" t="s">
        <v>1988</v>
      </c>
      <c r="C161" s="1766"/>
      <c r="D161" s="1767"/>
      <c r="E161" s="1421"/>
      <c r="F161" s="1768"/>
      <c r="G161" s="1757"/>
      <c r="H161" s="1749"/>
    </row>
    <row r="162" spans="1:24" s="1750" customFormat="1">
      <c r="A162" s="1306"/>
      <c r="B162" s="1739" t="s">
        <v>1987</v>
      </c>
      <c r="C162" s="1764" t="s">
        <v>10</v>
      </c>
      <c r="D162" s="1764">
        <v>1</v>
      </c>
      <c r="E162" s="1825"/>
      <c r="F162" s="1713">
        <f>D162*E162</f>
        <v>0</v>
      </c>
      <c r="G162" s="1757"/>
      <c r="H162" s="1749"/>
    </row>
    <row r="163" spans="1:24" s="1750" customFormat="1">
      <c r="A163" s="1306"/>
      <c r="B163" s="1739" t="s">
        <v>1979</v>
      </c>
      <c r="C163" s="1764" t="s">
        <v>10</v>
      </c>
      <c r="D163" s="1764">
        <v>1</v>
      </c>
      <c r="E163" s="1825"/>
      <c r="F163" s="1713">
        <f>D163*E163</f>
        <v>0</v>
      </c>
      <c r="G163" s="1757"/>
      <c r="H163" s="1749"/>
    </row>
    <row r="164" spans="1:24" s="1750" customFormat="1">
      <c r="A164" s="1306"/>
      <c r="B164" s="1739" t="s">
        <v>1791</v>
      </c>
      <c r="C164" s="1764" t="s">
        <v>10</v>
      </c>
      <c r="D164" s="1764">
        <v>1</v>
      </c>
      <c r="E164" s="1825"/>
      <c r="F164" s="1713">
        <f>D164*E164</f>
        <v>0</v>
      </c>
      <c r="G164" s="1757"/>
      <c r="H164" s="1749"/>
    </row>
    <row r="165" spans="1:24" s="1750" customFormat="1">
      <c r="A165" s="1321"/>
      <c r="B165" s="1277"/>
      <c r="C165" s="1321"/>
      <c r="D165" s="1321"/>
      <c r="E165" s="1414"/>
      <c r="F165" s="1769"/>
      <c r="G165" s="1757"/>
      <c r="H165" s="1749"/>
    </row>
    <row r="166" spans="1:24" s="1750" customFormat="1">
      <c r="A166" s="1305">
        <f>COUNT($A$3:A165)+1</f>
        <v>21</v>
      </c>
      <c r="B166" s="1304" t="s">
        <v>1855</v>
      </c>
      <c r="C166" s="1305"/>
      <c r="D166" s="1305"/>
      <c r="E166" s="1421"/>
      <c r="F166" s="1769"/>
      <c r="G166" s="1757"/>
      <c r="H166" s="1749"/>
    </row>
    <row r="167" spans="1:24" s="1750" customFormat="1" ht="26.4">
      <c r="A167" s="1305"/>
      <c r="B167" s="1304" t="s">
        <v>1986</v>
      </c>
      <c r="C167" s="1305"/>
      <c r="D167" s="1305"/>
      <c r="E167" s="1421"/>
      <c r="F167" s="1769"/>
      <c r="G167" s="1757"/>
      <c r="H167" s="1749"/>
    </row>
    <row r="168" spans="1:24" s="1750" customFormat="1">
      <c r="A168" s="1306"/>
      <c r="B168" s="1739" t="s">
        <v>1793</v>
      </c>
      <c r="C168" s="1764" t="s">
        <v>10</v>
      </c>
      <c r="D168" s="1764">
        <v>2</v>
      </c>
      <c r="E168" s="1825"/>
      <c r="F168" s="1713">
        <f>D168*E168</f>
        <v>0</v>
      </c>
      <c r="G168" s="1757"/>
      <c r="H168" s="1749"/>
    </row>
    <row r="169" spans="1:24" s="1750" customFormat="1">
      <c r="A169" s="1770"/>
      <c r="B169" s="546"/>
      <c r="C169" s="1301"/>
      <c r="D169" s="1301"/>
      <c r="E169" s="1822"/>
      <c r="F169" s="1585"/>
      <c r="G169" s="1757"/>
      <c r="H169" s="1749"/>
    </row>
    <row r="170" spans="1:24" s="1750" customFormat="1">
      <c r="A170" s="1305">
        <f>COUNT($A$3:A169)+1</f>
        <v>22</v>
      </c>
      <c r="B170" s="1304" t="s">
        <v>1855</v>
      </c>
      <c r="C170" s="1305"/>
      <c r="D170" s="1305"/>
      <c r="E170" s="1421"/>
      <c r="F170" s="1769"/>
      <c r="G170" s="1757"/>
      <c r="H170" s="1749"/>
    </row>
    <row r="171" spans="1:24" s="1750" customFormat="1" ht="39.6">
      <c r="A171" s="1305"/>
      <c r="B171" s="1304" t="s">
        <v>1985</v>
      </c>
      <c r="C171" s="1305"/>
      <c r="D171" s="1305"/>
      <c r="E171" s="1421"/>
      <c r="F171" s="1769"/>
      <c r="G171" s="1757"/>
      <c r="H171" s="1749"/>
    </row>
    <row r="172" spans="1:24" s="1750" customFormat="1">
      <c r="A172" s="1306"/>
      <c r="B172" s="1739" t="s">
        <v>1979</v>
      </c>
      <c r="C172" s="1764" t="s">
        <v>10</v>
      </c>
      <c r="D172" s="1764">
        <v>1</v>
      </c>
      <c r="E172" s="1825"/>
      <c r="F172" s="1713">
        <f>D172*E172</f>
        <v>0</v>
      </c>
      <c r="G172" s="1757"/>
      <c r="H172" s="1749"/>
    </row>
    <row r="173" spans="1:24" s="1750" customFormat="1">
      <c r="A173" s="1306"/>
      <c r="B173" s="1739" t="s">
        <v>1791</v>
      </c>
      <c r="C173" s="1764" t="s">
        <v>10</v>
      </c>
      <c r="D173" s="1764">
        <v>3</v>
      </c>
      <c r="E173" s="1825"/>
      <c r="F173" s="1713">
        <f>D173*E173</f>
        <v>0</v>
      </c>
      <c r="G173" s="1757"/>
      <c r="H173" s="1749"/>
    </row>
    <row r="174" spans="1:24" s="1750" customFormat="1">
      <c r="A174" s="1770"/>
      <c r="B174" s="546"/>
      <c r="C174" s="1301"/>
      <c r="D174" s="1301"/>
      <c r="E174" s="1822"/>
      <c r="F174" s="1585"/>
      <c r="G174" s="1757"/>
      <c r="H174" s="1749"/>
    </row>
    <row r="175" spans="1:24" s="1772" customFormat="1" ht="39.6">
      <c r="A175" s="1305">
        <f>COUNT($A$4:A174)+1</f>
        <v>23</v>
      </c>
      <c r="B175" s="1712" t="s">
        <v>1984</v>
      </c>
      <c r="C175" s="1771"/>
      <c r="D175" s="1771"/>
      <c r="E175" s="1824"/>
      <c r="F175" s="1713"/>
      <c r="J175" s="1773"/>
      <c r="K175" s="1773"/>
      <c r="L175" s="1774"/>
      <c r="M175" s="1775"/>
      <c r="N175" s="1773"/>
      <c r="O175" s="1773"/>
      <c r="P175" s="1773"/>
      <c r="Q175" s="1773"/>
      <c r="R175" s="1773"/>
      <c r="S175" s="533"/>
      <c r="T175" s="1773"/>
      <c r="U175" s="517"/>
      <c r="V175" s="517"/>
      <c r="W175" s="517"/>
      <c r="X175" s="517"/>
    </row>
    <row r="176" spans="1:24" s="1772" customFormat="1">
      <c r="A176" s="1776" t="s">
        <v>1833</v>
      </c>
      <c r="B176" s="1739" t="s">
        <v>1982</v>
      </c>
      <c r="C176" s="1771"/>
      <c r="D176" s="1771"/>
      <c r="E176" s="1824"/>
      <c r="F176" s="1713"/>
      <c r="J176" s="1773"/>
      <c r="K176" s="1773"/>
      <c r="L176" s="1774"/>
      <c r="M176" s="1775"/>
      <c r="N176" s="1773"/>
      <c r="O176" s="1773"/>
      <c r="P176" s="1773"/>
      <c r="Q176" s="1773"/>
      <c r="R176" s="1773"/>
      <c r="S176" s="533"/>
      <c r="T176" s="1773"/>
      <c r="U176" s="517"/>
      <c r="V176" s="517"/>
      <c r="W176" s="517"/>
      <c r="X176" s="517"/>
    </row>
    <row r="177" spans="1:24" s="1772" customFormat="1">
      <c r="A177" s="1776" t="s">
        <v>1728</v>
      </c>
      <c r="B177" s="1739" t="s">
        <v>1981</v>
      </c>
      <c r="C177" s="1771"/>
      <c r="D177" s="1771"/>
      <c r="E177" s="1824"/>
      <c r="F177" s="1713"/>
      <c r="J177" s="1773"/>
      <c r="K177" s="1773"/>
      <c r="L177" s="1774"/>
      <c r="M177" s="1775"/>
      <c r="N177" s="1773"/>
      <c r="O177" s="1773"/>
      <c r="P177" s="1773"/>
      <c r="Q177" s="1773"/>
      <c r="R177" s="1773"/>
      <c r="S177" s="533"/>
      <c r="T177" s="1773"/>
      <c r="U177" s="517"/>
      <c r="V177" s="517"/>
      <c r="W177" s="517"/>
      <c r="X177" s="517"/>
    </row>
    <row r="178" spans="1:24" s="1772" customFormat="1">
      <c r="A178" s="1771"/>
      <c r="B178" s="1739" t="s">
        <v>1793</v>
      </c>
      <c r="C178" s="1766" t="s">
        <v>10</v>
      </c>
      <c r="D178" s="1767">
        <v>3</v>
      </c>
      <c r="E178" s="1824"/>
      <c r="F178" s="1713">
        <f>D178*E178</f>
        <v>0</v>
      </c>
      <c r="J178" s="1773"/>
      <c r="K178" s="1773"/>
      <c r="L178" s="1774"/>
      <c r="M178" s="1775"/>
      <c r="N178" s="1773"/>
      <c r="O178" s="1773"/>
      <c r="P178" s="1773"/>
      <c r="Q178" s="1773"/>
      <c r="R178" s="1773"/>
      <c r="S178" s="533"/>
      <c r="T178" s="1773"/>
      <c r="U178" s="517"/>
      <c r="V178" s="517"/>
      <c r="W178" s="517"/>
      <c r="X178" s="517"/>
    </row>
    <row r="179" spans="1:24" s="1772" customFormat="1">
      <c r="A179" s="1771"/>
      <c r="B179" s="1739"/>
      <c r="C179" s="1766"/>
      <c r="D179" s="1767"/>
      <c r="E179" s="1824"/>
      <c r="F179" s="1713"/>
      <c r="J179" s="1773"/>
      <c r="K179" s="1773"/>
      <c r="L179" s="1774"/>
      <c r="M179" s="1775"/>
      <c r="N179" s="1773"/>
      <c r="O179" s="1773"/>
      <c r="P179" s="1773"/>
      <c r="Q179" s="1773"/>
      <c r="R179" s="1773"/>
      <c r="S179" s="533"/>
      <c r="T179" s="1773"/>
      <c r="U179" s="517"/>
      <c r="V179" s="517"/>
      <c r="W179" s="517"/>
      <c r="X179" s="517"/>
    </row>
    <row r="180" spans="1:24" s="1772" customFormat="1" ht="39.6">
      <c r="A180" s="1305">
        <f>COUNT($A$4:A179)+1</f>
        <v>24</v>
      </c>
      <c r="B180" s="1712" t="s">
        <v>1983</v>
      </c>
      <c r="C180" s="1771"/>
      <c r="D180" s="1771"/>
      <c r="E180" s="1824"/>
      <c r="F180" s="1713"/>
      <c r="J180" s="1773"/>
      <c r="K180" s="1773"/>
      <c r="L180" s="1774"/>
      <c r="M180" s="1775"/>
      <c r="N180" s="1773"/>
      <c r="O180" s="1773"/>
      <c r="P180" s="1773"/>
      <c r="Q180" s="1773"/>
      <c r="R180" s="1773"/>
      <c r="S180" s="533"/>
      <c r="T180" s="1773"/>
      <c r="U180" s="517"/>
      <c r="V180" s="517"/>
      <c r="W180" s="517"/>
      <c r="X180" s="517"/>
    </row>
    <row r="181" spans="1:24" s="1772" customFormat="1">
      <c r="A181" s="1776" t="s">
        <v>1833</v>
      </c>
      <c r="B181" s="1739" t="s">
        <v>1982</v>
      </c>
      <c r="C181" s="1771"/>
      <c r="D181" s="1771"/>
      <c r="E181" s="1824"/>
      <c r="F181" s="1713"/>
      <c r="J181" s="1773"/>
      <c r="K181" s="1773"/>
      <c r="L181" s="1774"/>
      <c r="M181" s="1775"/>
      <c r="N181" s="1773"/>
      <c r="O181" s="1773"/>
      <c r="P181" s="1773"/>
      <c r="Q181" s="1773"/>
      <c r="R181" s="1773"/>
      <c r="S181" s="533"/>
      <c r="T181" s="1773"/>
      <c r="U181" s="517"/>
      <c r="V181" s="517"/>
      <c r="W181" s="517"/>
      <c r="X181" s="517"/>
    </row>
    <row r="182" spans="1:24" s="1772" customFormat="1">
      <c r="A182" s="1776" t="s">
        <v>1728</v>
      </c>
      <c r="B182" s="1739" t="s">
        <v>1981</v>
      </c>
      <c r="C182" s="1771"/>
      <c r="D182" s="1771"/>
      <c r="E182" s="1824"/>
      <c r="F182" s="1713"/>
      <c r="J182" s="1773"/>
      <c r="K182" s="1773"/>
      <c r="L182" s="1774"/>
      <c r="M182" s="1775"/>
      <c r="N182" s="1773"/>
      <c r="O182" s="1773"/>
      <c r="P182" s="1773"/>
      <c r="Q182" s="1773"/>
      <c r="R182" s="1773"/>
      <c r="S182" s="533"/>
      <c r="T182" s="1773"/>
      <c r="U182" s="517"/>
      <c r="V182" s="517"/>
      <c r="W182" s="517"/>
      <c r="X182" s="517"/>
    </row>
    <row r="183" spans="1:24" s="1772" customFormat="1">
      <c r="A183" s="1771"/>
      <c r="B183" s="1739" t="s">
        <v>1980</v>
      </c>
      <c r="C183" s="1766" t="s">
        <v>10</v>
      </c>
      <c r="D183" s="1767">
        <v>1</v>
      </c>
      <c r="E183" s="1824"/>
      <c r="F183" s="1713">
        <f>D183*E183</f>
        <v>0</v>
      </c>
      <c r="J183" s="1773"/>
      <c r="K183" s="1773"/>
      <c r="L183" s="1774"/>
      <c r="M183" s="1775"/>
      <c r="N183" s="1773"/>
      <c r="O183" s="1773"/>
      <c r="P183" s="1773"/>
      <c r="Q183" s="1773"/>
      <c r="R183" s="1773"/>
      <c r="S183" s="533"/>
      <c r="T183" s="1773"/>
      <c r="U183" s="517"/>
      <c r="V183" s="517"/>
      <c r="W183" s="517"/>
      <c r="X183" s="517"/>
    </row>
    <row r="184" spans="1:24" s="1772" customFormat="1">
      <c r="A184" s="1771"/>
      <c r="B184" s="1739" t="s">
        <v>1979</v>
      </c>
      <c r="C184" s="1766" t="s">
        <v>10</v>
      </c>
      <c r="D184" s="1767">
        <v>1</v>
      </c>
      <c r="E184" s="1824"/>
      <c r="F184" s="1713">
        <f>D184*E184</f>
        <v>0</v>
      </c>
      <c r="J184" s="1773"/>
      <c r="K184" s="1773"/>
      <c r="L184" s="1774"/>
      <c r="M184" s="1775"/>
      <c r="N184" s="1773"/>
      <c r="O184" s="1773"/>
      <c r="P184" s="1773"/>
      <c r="Q184" s="1773"/>
      <c r="R184" s="1773"/>
      <c r="S184" s="533"/>
      <c r="T184" s="1773"/>
      <c r="U184" s="517"/>
      <c r="V184" s="517"/>
      <c r="W184" s="517"/>
      <c r="X184" s="517"/>
    </row>
    <row r="185" spans="1:24" s="1772" customFormat="1">
      <c r="A185" s="1771"/>
      <c r="B185" s="1739" t="s">
        <v>1791</v>
      </c>
      <c r="C185" s="1766" t="s">
        <v>10</v>
      </c>
      <c r="D185" s="1767">
        <v>3</v>
      </c>
      <c r="E185" s="1824"/>
      <c r="F185" s="1713">
        <f>D185*E185</f>
        <v>0</v>
      </c>
      <c r="J185" s="1773"/>
      <c r="K185" s="1773"/>
      <c r="L185" s="1774"/>
      <c r="M185" s="1775"/>
      <c r="N185" s="1773"/>
      <c r="O185" s="1773"/>
      <c r="P185" s="1773"/>
      <c r="Q185" s="1773"/>
      <c r="R185" s="1773"/>
      <c r="S185" s="533"/>
      <c r="T185" s="1773"/>
      <c r="U185" s="517"/>
      <c r="V185" s="517"/>
      <c r="W185" s="517"/>
      <c r="X185" s="517"/>
    </row>
    <row r="186" spans="1:24" s="1772" customFormat="1">
      <c r="A186" s="1771"/>
      <c r="B186" s="1739"/>
      <c r="C186" s="1766"/>
      <c r="D186" s="1767"/>
      <c r="E186" s="1824"/>
      <c r="F186" s="1713"/>
      <c r="J186" s="1773"/>
      <c r="K186" s="1773"/>
      <c r="L186" s="1774"/>
      <c r="M186" s="1775"/>
      <c r="N186" s="1773"/>
      <c r="O186" s="1773"/>
      <c r="P186" s="1773"/>
      <c r="Q186" s="1773"/>
      <c r="R186" s="1773"/>
      <c r="S186" s="533"/>
      <c r="T186" s="1773"/>
      <c r="U186" s="517"/>
      <c r="V186" s="517"/>
      <c r="W186" s="517"/>
      <c r="X186" s="517"/>
    </row>
    <row r="187" spans="1:24">
      <c r="A187" s="1305">
        <f>COUNT($A$4:A186)+1</f>
        <v>25</v>
      </c>
      <c r="B187" s="1467" t="s">
        <v>1978</v>
      </c>
      <c r="D187" s="1342"/>
      <c r="E187" s="1822"/>
      <c r="F187" s="1585">
        <f>D187*E187</f>
        <v>0</v>
      </c>
    </row>
    <row r="188" spans="1:24" ht="26.4">
      <c r="A188" s="1342"/>
      <c r="B188" s="1587" t="s">
        <v>1977</v>
      </c>
      <c r="C188" s="1588"/>
      <c r="D188" s="1589"/>
      <c r="E188" s="1822"/>
      <c r="F188" s="1585">
        <f>D188*E188</f>
        <v>0</v>
      </c>
    </row>
    <row r="189" spans="1:24">
      <c r="A189" s="1342"/>
      <c r="B189" s="1587" t="s">
        <v>1867</v>
      </c>
      <c r="C189" s="1588" t="s">
        <v>10</v>
      </c>
      <c r="D189" s="1589">
        <v>20</v>
      </c>
      <c r="E189" s="1822"/>
      <c r="F189" s="1585">
        <f>D189*E189</f>
        <v>0</v>
      </c>
    </row>
    <row r="190" spans="1:24">
      <c r="A190" s="1342"/>
      <c r="B190" s="1587" t="s">
        <v>1853</v>
      </c>
      <c r="C190" s="1588" t="s">
        <v>10</v>
      </c>
      <c r="D190" s="1589">
        <v>2</v>
      </c>
      <c r="E190" s="1822"/>
      <c r="F190" s="1585">
        <f>D190*E190</f>
        <v>0</v>
      </c>
    </row>
    <row r="191" spans="1:24">
      <c r="A191" s="1342"/>
      <c r="D191" s="1342"/>
      <c r="E191" s="1822"/>
      <c r="F191" s="1585">
        <f>D191*E191</f>
        <v>0</v>
      </c>
    </row>
    <row r="192" spans="1:24" s="1750" customFormat="1" ht="52.8">
      <c r="A192" s="1305">
        <f>COUNT($A$4:A191)+1</f>
        <v>26</v>
      </c>
      <c r="B192" s="613" t="s">
        <v>1899</v>
      </c>
      <c r="C192" s="531"/>
      <c r="D192" s="611"/>
      <c r="E192" s="627"/>
      <c r="F192" s="1592"/>
      <c r="H192" s="1283"/>
    </row>
    <row r="193" spans="1:20" s="1750" customFormat="1">
      <c r="A193" s="1593"/>
      <c r="B193" s="612" t="s">
        <v>1898</v>
      </c>
      <c r="C193" s="531" t="s">
        <v>1894</v>
      </c>
      <c r="D193" s="611">
        <v>4</v>
      </c>
      <c r="E193" s="1826"/>
      <c r="F193" s="1592">
        <f>D193*E193</f>
        <v>0</v>
      </c>
      <c r="H193" s="1283"/>
    </row>
    <row r="194" spans="1:20" s="1750" customFormat="1">
      <c r="A194" s="1593"/>
      <c r="B194" s="612"/>
      <c r="C194" s="531"/>
      <c r="D194" s="611"/>
      <c r="E194" s="1826"/>
      <c r="F194" s="1592"/>
      <c r="H194" s="1283"/>
    </row>
    <row r="195" spans="1:20">
      <c r="A195" s="1305">
        <f>COUNT($A$4:A194)+1</f>
        <v>27</v>
      </c>
      <c r="B195" s="1467" t="s">
        <v>1903</v>
      </c>
      <c r="D195" s="1342"/>
      <c r="E195" s="1822"/>
      <c r="F195" s="1585">
        <f t="shared" ref="F195:F201" si="9">D195*E195</f>
        <v>0</v>
      </c>
      <c r="I195" s="1277"/>
      <c r="J195" s="1277"/>
      <c r="K195" s="1277"/>
      <c r="L195" s="1277"/>
      <c r="M195" s="1277"/>
      <c r="N195" s="1277"/>
      <c r="O195" s="1277"/>
      <c r="P195" s="1277"/>
      <c r="Q195" s="1277"/>
      <c r="R195" s="1277"/>
      <c r="S195" s="1277"/>
      <c r="T195" s="1277"/>
    </row>
    <row r="196" spans="1:20" ht="26.4">
      <c r="A196" s="1586"/>
      <c r="B196" s="1587" t="s">
        <v>1902</v>
      </c>
      <c r="C196" s="1588"/>
      <c r="D196" s="1589"/>
      <c r="E196" s="1827"/>
      <c r="F196" s="1585">
        <f t="shared" si="9"/>
        <v>0</v>
      </c>
      <c r="I196" s="1277"/>
      <c r="J196" s="1277"/>
      <c r="K196" s="1277"/>
      <c r="L196" s="1277"/>
      <c r="M196" s="1277"/>
      <c r="N196" s="1277"/>
      <c r="O196" s="1277"/>
      <c r="P196" s="1277"/>
      <c r="Q196" s="1277"/>
      <c r="R196" s="1277"/>
      <c r="S196" s="1277"/>
      <c r="T196" s="1277"/>
    </row>
    <row r="197" spans="1:20" s="1750" customFormat="1">
      <c r="A197" s="1589"/>
      <c r="B197" s="1587"/>
      <c r="C197" s="1588" t="s">
        <v>10</v>
      </c>
      <c r="D197" s="1589">
        <v>14</v>
      </c>
      <c r="E197" s="1822"/>
      <c r="F197" s="1585">
        <f t="shared" si="9"/>
        <v>0</v>
      </c>
      <c r="G197" s="1777"/>
      <c r="H197" s="1283"/>
    </row>
    <row r="198" spans="1:20" s="1750" customFormat="1">
      <c r="A198" s="1589"/>
      <c r="B198" s="1587"/>
      <c r="C198" s="1588"/>
      <c r="D198" s="1589"/>
      <c r="E198" s="1822"/>
      <c r="F198" s="1585">
        <f t="shared" si="9"/>
        <v>0</v>
      </c>
      <c r="G198" s="1778"/>
      <c r="H198" s="1350"/>
    </row>
    <row r="199" spans="1:20" s="1750" customFormat="1" ht="14.25" customHeight="1">
      <c r="A199" s="1342">
        <f>COUNT($A$3:A198)+1</f>
        <v>28</v>
      </c>
      <c r="B199" s="1587" t="s">
        <v>1976</v>
      </c>
      <c r="C199" s="1588"/>
      <c r="D199" s="1589"/>
      <c r="E199" s="1822"/>
      <c r="F199" s="1585">
        <f t="shared" si="9"/>
        <v>0</v>
      </c>
      <c r="G199" s="1778"/>
      <c r="H199" s="1350"/>
    </row>
    <row r="200" spans="1:20" s="1750" customFormat="1" ht="39.6">
      <c r="A200" s="1586"/>
      <c r="B200" s="1587" t="s">
        <v>1975</v>
      </c>
      <c r="C200" s="1588"/>
      <c r="D200" s="1589"/>
      <c r="E200" s="1822"/>
      <c r="F200" s="1585">
        <f t="shared" si="9"/>
        <v>0</v>
      </c>
      <c r="G200" s="1777"/>
      <c r="H200" s="1283"/>
    </row>
    <row r="201" spans="1:20" s="1750" customFormat="1">
      <c r="A201" s="1589"/>
      <c r="B201" s="1779"/>
      <c r="C201" s="1588" t="s">
        <v>10</v>
      </c>
      <c r="D201" s="1589">
        <v>8</v>
      </c>
      <c r="E201" s="1822"/>
      <c r="F201" s="1585">
        <f t="shared" si="9"/>
        <v>0</v>
      </c>
      <c r="G201" s="1780"/>
      <c r="H201" s="1283"/>
    </row>
    <row r="202" spans="1:20" s="1750" customFormat="1">
      <c r="A202" s="1589"/>
      <c r="B202" s="1781"/>
      <c r="C202" s="1588"/>
      <c r="D202" s="1589"/>
      <c r="E202" s="1822"/>
      <c r="F202" s="1730"/>
      <c r="G202" s="1780"/>
      <c r="H202" s="1283"/>
    </row>
    <row r="203" spans="1:20" s="1750" customFormat="1">
      <c r="A203" s="1305">
        <f>COUNT($A$3:A202)+1</f>
        <v>29</v>
      </c>
      <c r="B203" s="1304" t="s">
        <v>1974</v>
      </c>
      <c r="C203" s="1338"/>
      <c r="D203" s="1305"/>
      <c r="E203" s="1828"/>
      <c r="F203" s="1782"/>
      <c r="G203" s="1783"/>
      <c r="H203" s="1283"/>
    </row>
    <row r="204" spans="1:20" s="1750" customFormat="1">
      <c r="A204" s="1305"/>
      <c r="B204" s="1739" t="s">
        <v>1973</v>
      </c>
      <c r="C204" s="1766"/>
      <c r="D204" s="1767"/>
      <c r="E204" s="1829"/>
      <c r="F204" s="1784"/>
      <c r="G204" s="1783"/>
      <c r="H204" s="1283"/>
    </row>
    <row r="205" spans="1:20" s="1750" customFormat="1">
      <c r="A205" s="1305"/>
      <c r="B205" s="1739"/>
      <c r="C205" s="1766" t="s">
        <v>10</v>
      </c>
      <c r="D205" s="1767">
        <v>14</v>
      </c>
      <c r="E205" s="1822"/>
      <c r="F205" s="1585">
        <f>D205*E205</f>
        <v>0</v>
      </c>
      <c r="G205" s="1785"/>
      <c r="H205" s="1283"/>
    </row>
    <row r="206" spans="1:20" s="1750" customFormat="1">
      <c r="A206" s="1305"/>
      <c r="B206" s="1739"/>
      <c r="C206" s="1766"/>
      <c r="D206" s="1767"/>
      <c r="E206" s="1822"/>
      <c r="F206" s="1585"/>
      <c r="G206" s="1785"/>
      <c r="H206" s="1283"/>
    </row>
    <row r="207" spans="1:20" s="1750" customFormat="1">
      <c r="A207" s="1786"/>
      <c r="B207" s="1587"/>
      <c r="C207" s="1747"/>
      <c r="D207" s="1443"/>
      <c r="E207" s="1825"/>
      <c r="F207" s="1585"/>
      <c r="G207" s="1753"/>
      <c r="H207" s="1283"/>
    </row>
    <row r="208" spans="1:20" s="1750" customFormat="1" ht="26.4">
      <c r="A208" s="1787">
        <f>COUNT($A$3:A206)+1</f>
        <v>30</v>
      </c>
      <c r="B208" s="1345" t="s">
        <v>1972</v>
      </c>
      <c r="C208" s="1766"/>
      <c r="D208" s="1767"/>
      <c r="E208" s="1825"/>
      <c r="F208" s="1585">
        <f t="shared" ref="F208:F214" si="10">D208*E208</f>
        <v>0</v>
      </c>
      <c r="G208" s="1753"/>
      <c r="H208" s="1283"/>
    </row>
    <row r="209" spans="1:11" s="1750" customFormat="1" ht="26.4">
      <c r="A209" s="1788"/>
      <c r="B209" s="1754" t="s">
        <v>1971</v>
      </c>
      <c r="C209" s="1766"/>
      <c r="D209" s="1767"/>
      <c r="E209" s="1825"/>
      <c r="F209" s="1585">
        <f t="shared" si="10"/>
        <v>0</v>
      </c>
      <c r="G209" s="1789"/>
      <c r="H209" s="1283"/>
    </row>
    <row r="210" spans="1:11" s="1750" customFormat="1">
      <c r="A210" s="1788"/>
      <c r="B210" s="1739" t="s">
        <v>1817</v>
      </c>
      <c r="C210" s="1766" t="s">
        <v>1119</v>
      </c>
      <c r="D210" s="1790">
        <v>90</v>
      </c>
      <c r="E210" s="1825"/>
      <c r="F210" s="1585">
        <f t="shared" si="10"/>
        <v>0</v>
      </c>
      <c r="G210" s="1757"/>
      <c r="H210" s="1791"/>
      <c r="I210" s="1792"/>
    </row>
    <row r="211" spans="1:11" s="1750" customFormat="1">
      <c r="A211" s="1788"/>
      <c r="B211" s="1739" t="s">
        <v>1970</v>
      </c>
      <c r="C211" s="1766" t="s">
        <v>1119</v>
      </c>
      <c r="D211" s="1790">
        <v>33</v>
      </c>
      <c r="E211" s="1825"/>
      <c r="F211" s="1585">
        <f t="shared" si="10"/>
        <v>0</v>
      </c>
      <c r="G211" s="1757"/>
      <c r="H211" s="1791"/>
      <c r="I211" s="1792"/>
    </row>
    <row r="212" spans="1:11" s="1750" customFormat="1">
      <c r="A212" s="1788"/>
      <c r="B212" s="1739" t="s">
        <v>1969</v>
      </c>
      <c r="C212" s="1766" t="s">
        <v>1119</v>
      </c>
      <c r="D212" s="1790">
        <v>10</v>
      </c>
      <c r="E212" s="1825"/>
      <c r="F212" s="1585">
        <f t="shared" si="10"/>
        <v>0</v>
      </c>
      <c r="G212" s="1757"/>
      <c r="H212" s="1791"/>
      <c r="I212" s="1792"/>
    </row>
    <row r="213" spans="1:11" s="1750" customFormat="1">
      <c r="A213" s="1788"/>
      <c r="B213" s="1739" t="s">
        <v>1968</v>
      </c>
      <c r="C213" s="1766" t="s">
        <v>1119</v>
      </c>
      <c r="D213" s="1790">
        <v>8</v>
      </c>
      <c r="E213" s="1825"/>
      <c r="F213" s="1585">
        <f t="shared" si="10"/>
        <v>0</v>
      </c>
      <c r="G213" s="1757"/>
      <c r="H213" s="1791"/>
      <c r="I213" s="1792"/>
    </row>
    <row r="214" spans="1:11" s="1750" customFormat="1">
      <c r="A214" s="1788"/>
      <c r="B214" s="1739" t="s">
        <v>1953</v>
      </c>
      <c r="C214" s="1766" t="s">
        <v>1119</v>
      </c>
      <c r="D214" s="1790">
        <v>63</v>
      </c>
      <c r="E214" s="1825"/>
      <c r="F214" s="1585">
        <f t="shared" si="10"/>
        <v>0</v>
      </c>
      <c r="G214" s="1757"/>
      <c r="H214" s="1791"/>
      <c r="I214" s="1792"/>
    </row>
    <row r="215" spans="1:11" s="1750" customFormat="1">
      <c r="A215" s="1306"/>
      <c r="B215" s="1765"/>
      <c r="C215" s="1766"/>
      <c r="D215" s="1790"/>
      <c r="E215" s="1830"/>
      <c r="F215" s="1793"/>
      <c r="G215" s="1794"/>
      <c r="H215" s="1791"/>
      <c r="I215" s="1792"/>
    </row>
    <row r="216" spans="1:11" s="517" customFormat="1" ht="94.8">
      <c r="A216" s="1755">
        <f>COUNT($A$3:A211)+1</f>
        <v>31</v>
      </c>
      <c r="B216" s="612" t="s">
        <v>1967</v>
      </c>
      <c r="C216" s="628"/>
      <c r="D216" s="623"/>
      <c r="E216" s="627"/>
      <c r="F216" s="626"/>
      <c r="G216" s="520"/>
      <c r="H216" s="622"/>
      <c r="I216" s="625"/>
      <c r="J216" s="625"/>
      <c r="K216" s="625"/>
    </row>
    <row r="217" spans="1:11" s="517" customFormat="1">
      <c r="A217" s="536"/>
      <c r="B217" s="613" t="s">
        <v>1966</v>
      </c>
      <c r="C217" s="624" t="s">
        <v>1119</v>
      </c>
      <c r="D217" s="1790">
        <v>90</v>
      </c>
      <c r="E217" s="1826"/>
      <c r="F217" s="1727">
        <f>D217*E217</f>
        <v>0</v>
      </c>
      <c r="G217" s="520">
        <v>0</v>
      </c>
      <c r="H217" s="622"/>
      <c r="I217" s="533"/>
      <c r="J217" s="533"/>
      <c r="K217" s="533"/>
    </row>
    <row r="218" spans="1:11" s="517" customFormat="1">
      <c r="A218" s="536"/>
      <c r="B218" s="613" t="s">
        <v>1965</v>
      </c>
      <c r="C218" s="624" t="s">
        <v>1119</v>
      </c>
      <c r="D218" s="1790">
        <v>33</v>
      </c>
      <c r="E218" s="1826"/>
      <c r="F218" s="1727">
        <f>D218*E218</f>
        <v>0</v>
      </c>
      <c r="G218" s="520">
        <v>0</v>
      </c>
      <c r="H218" s="622"/>
      <c r="I218" s="533"/>
      <c r="J218" s="533"/>
      <c r="K218" s="533"/>
    </row>
    <row r="219" spans="1:11" s="517" customFormat="1">
      <c r="A219" s="536"/>
      <c r="B219" s="613" t="s">
        <v>1964</v>
      </c>
      <c r="C219" s="624" t="s">
        <v>1119</v>
      </c>
      <c r="D219" s="1790">
        <v>10</v>
      </c>
      <c r="E219" s="1826"/>
      <c r="F219" s="1727">
        <f>D219*E219</f>
        <v>0</v>
      </c>
      <c r="G219" s="520">
        <v>0</v>
      </c>
      <c r="H219" s="622"/>
      <c r="I219" s="533"/>
      <c r="J219" s="533"/>
      <c r="K219" s="533"/>
    </row>
    <row r="220" spans="1:11" s="517" customFormat="1">
      <c r="A220" s="536"/>
      <c r="B220" s="613" t="s">
        <v>1963</v>
      </c>
      <c r="C220" s="624" t="s">
        <v>1119</v>
      </c>
      <c r="D220" s="1790">
        <v>8</v>
      </c>
      <c r="E220" s="1826"/>
      <c r="F220" s="1727">
        <f>D220*E220</f>
        <v>0</v>
      </c>
      <c r="G220" s="520"/>
      <c r="H220" s="622"/>
      <c r="I220" s="533"/>
      <c r="J220" s="533"/>
      <c r="K220" s="533"/>
    </row>
    <row r="221" spans="1:11" s="517" customFormat="1">
      <c r="A221" s="536"/>
      <c r="B221" s="613" t="s">
        <v>1962</v>
      </c>
      <c r="C221" s="624" t="s">
        <v>1119</v>
      </c>
      <c r="D221" s="1790">
        <v>63</v>
      </c>
      <c r="E221" s="1826"/>
      <c r="F221" s="1727">
        <f>D221*E221</f>
        <v>0</v>
      </c>
      <c r="G221" s="520"/>
      <c r="H221" s="622"/>
      <c r="I221" s="533"/>
      <c r="J221" s="533"/>
      <c r="K221" s="533"/>
    </row>
    <row r="222" spans="1:11" s="517" customFormat="1">
      <c r="A222" s="536"/>
      <c r="B222" s="613"/>
      <c r="C222" s="624"/>
      <c r="D222" s="1790"/>
      <c r="E222" s="1826"/>
      <c r="F222" s="1727"/>
      <c r="G222" s="520"/>
      <c r="H222" s="622"/>
      <c r="I222" s="533"/>
      <c r="J222" s="533"/>
      <c r="K222" s="533"/>
    </row>
    <row r="223" spans="1:11" s="517" customFormat="1">
      <c r="A223" s="536"/>
      <c r="B223" s="613"/>
      <c r="C223" s="624"/>
      <c r="D223" s="623"/>
      <c r="E223" s="1826"/>
      <c r="F223" s="1727"/>
      <c r="G223" s="520"/>
      <c r="H223" s="622"/>
      <c r="I223" s="533"/>
      <c r="J223" s="533"/>
      <c r="K223" s="533"/>
    </row>
    <row r="224" spans="1:11" s="517" customFormat="1">
      <c r="A224" s="1305">
        <f>COUNT($A$4:A223)+1</f>
        <v>32</v>
      </c>
      <c r="B224" s="1743" t="s">
        <v>1961</v>
      </c>
      <c r="C224" s="1795"/>
      <c r="D224" s="1796"/>
      <c r="E224" s="1823"/>
      <c r="F224" s="1736">
        <f>D224*E224</f>
        <v>0</v>
      </c>
      <c r="G224" s="520"/>
      <c r="H224" s="622"/>
      <c r="I224" s="533"/>
      <c r="J224" s="533"/>
      <c r="K224" s="533"/>
    </row>
    <row r="225" spans="1:11" s="517" customFormat="1" ht="26.4">
      <c r="A225" s="1797"/>
      <c r="B225" s="1743" t="s">
        <v>1960</v>
      </c>
      <c r="C225" s="1795"/>
      <c r="D225" s="1796"/>
      <c r="E225" s="1823"/>
      <c r="F225" s="1727">
        <f>D225*E225</f>
        <v>0</v>
      </c>
      <c r="G225" s="520"/>
      <c r="H225" s="622"/>
      <c r="I225" s="533"/>
      <c r="J225" s="533"/>
      <c r="K225" s="533"/>
    </row>
    <row r="226" spans="1:11" s="517" customFormat="1">
      <c r="A226" s="1797"/>
      <c r="B226" s="1743" t="s">
        <v>1953</v>
      </c>
      <c r="C226" s="624" t="s">
        <v>1119</v>
      </c>
      <c r="D226" s="1790">
        <v>68</v>
      </c>
      <c r="E226" s="1826"/>
      <c r="F226" s="1727">
        <f>D226*E226</f>
        <v>0</v>
      </c>
      <c r="G226" s="520"/>
      <c r="H226" s="622"/>
      <c r="I226" s="533"/>
      <c r="J226" s="533"/>
      <c r="K226" s="533"/>
    </row>
    <row r="227" spans="1:11" s="517" customFormat="1">
      <c r="A227" s="536"/>
      <c r="B227" s="1743"/>
      <c r="C227" s="624"/>
      <c r="D227" s="623"/>
      <c r="E227" s="1826"/>
      <c r="F227" s="1727"/>
      <c r="G227" s="520"/>
      <c r="H227" s="622"/>
      <c r="I227" s="533"/>
      <c r="J227" s="533"/>
      <c r="K227" s="533"/>
    </row>
    <row r="228" spans="1:11" s="517" customFormat="1" ht="52.8">
      <c r="A228" s="1755">
        <f>COUNT($A$2:A227)+1</f>
        <v>33</v>
      </c>
      <c r="B228" s="1743" t="s">
        <v>1959</v>
      </c>
      <c r="C228" s="1798"/>
      <c r="D228" s="1798"/>
      <c r="E228" s="1826"/>
      <c r="F228" s="1727">
        <f>D228*E228</f>
        <v>0</v>
      </c>
      <c r="G228" s="520"/>
      <c r="H228" s="622"/>
      <c r="I228" s="533"/>
      <c r="J228" s="533"/>
      <c r="K228" s="533"/>
    </row>
    <row r="229" spans="1:11" s="517" customFormat="1">
      <c r="A229" s="1755"/>
      <c r="B229" s="1743" t="s">
        <v>1958</v>
      </c>
      <c r="C229" s="1798"/>
      <c r="D229" s="1798"/>
      <c r="E229" s="1826"/>
      <c r="F229" s="1727"/>
      <c r="G229" s="520"/>
      <c r="H229" s="622"/>
      <c r="I229" s="533"/>
      <c r="J229" s="533"/>
      <c r="K229" s="533"/>
    </row>
    <row r="230" spans="1:11" s="517" customFormat="1">
      <c r="A230" s="1755"/>
      <c r="B230" s="1743" t="s">
        <v>1957</v>
      </c>
      <c r="C230" s="624" t="s">
        <v>1119</v>
      </c>
      <c r="D230" s="1790">
        <v>68</v>
      </c>
      <c r="E230" s="1826"/>
      <c r="F230" s="1727">
        <f>D230*E230</f>
        <v>0</v>
      </c>
      <c r="G230" s="520"/>
      <c r="H230" s="622"/>
      <c r="I230" s="533"/>
      <c r="J230" s="533"/>
      <c r="K230" s="533"/>
    </row>
    <row r="231" spans="1:11" s="517" customFormat="1">
      <c r="A231" s="1755"/>
      <c r="B231" s="613"/>
      <c r="C231" s="624"/>
      <c r="D231" s="623"/>
      <c r="E231" s="1826"/>
      <c r="F231" s="1727"/>
      <c r="G231" s="520"/>
      <c r="H231" s="622"/>
      <c r="I231" s="533"/>
      <c r="J231" s="533"/>
      <c r="K231" s="533"/>
    </row>
    <row r="232" spans="1:11" s="517" customFormat="1">
      <c r="A232" s="1755">
        <f>COUNT($A$4:A229)+1</f>
        <v>34</v>
      </c>
      <c r="B232" s="1799" t="s">
        <v>1956</v>
      </c>
      <c r="C232" s="1800"/>
      <c r="D232" s="1800"/>
      <c r="E232" s="1826"/>
      <c r="F232" s="1727"/>
      <c r="G232" s="520"/>
      <c r="H232" s="622"/>
      <c r="I232" s="533"/>
      <c r="J232" s="533"/>
      <c r="K232" s="533"/>
    </row>
    <row r="233" spans="1:11" s="517" customFormat="1" ht="26.4">
      <c r="A233" s="1755"/>
      <c r="B233" s="1743" t="s">
        <v>1955</v>
      </c>
      <c r="C233" s="1800"/>
      <c r="D233" s="1800"/>
      <c r="E233" s="1826"/>
      <c r="F233" s="1727"/>
      <c r="G233" s="520"/>
      <c r="H233" s="622"/>
      <c r="I233" s="533"/>
      <c r="J233" s="533"/>
      <c r="K233" s="533"/>
    </row>
    <row r="234" spans="1:11" s="517" customFormat="1">
      <c r="A234" s="1755"/>
      <c r="B234" s="1739" t="s">
        <v>1954</v>
      </c>
      <c r="C234" s="1801"/>
      <c r="D234" s="1801"/>
      <c r="E234" s="1826"/>
      <c r="F234" s="1727"/>
      <c r="G234" s="520"/>
      <c r="H234" s="622"/>
      <c r="I234" s="533"/>
      <c r="J234" s="533"/>
      <c r="K234" s="533"/>
    </row>
    <row r="235" spans="1:11" s="517" customFormat="1">
      <c r="A235" s="1755"/>
      <c r="B235" s="1739" t="s">
        <v>1953</v>
      </c>
      <c r="C235" s="624" t="s">
        <v>1119</v>
      </c>
      <c r="D235" s="1767">
        <v>12</v>
      </c>
      <c r="E235" s="1826"/>
      <c r="F235" s="1727">
        <f>D235*E235</f>
        <v>0</v>
      </c>
      <c r="G235" s="520"/>
      <c r="H235" s="622"/>
      <c r="I235" s="533"/>
      <c r="J235" s="533"/>
      <c r="K235" s="533"/>
    </row>
    <row r="236" spans="1:11" s="517" customFormat="1">
      <c r="A236" s="1755"/>
      <c r="B236" s="613"/>
      <c r="C236" s="624"/>
      <c r="D236" s="623"/>
      <c r="E236" s="1826"/>
      <c r="F236" s="1727"/>
      <c r="G236" s="520"/>
      <c r="H236" s="622"/>
      <c r="I236" s="533"/>
      <c r="J236" s="533"/>
      <c r="K236" s="533"/>
    </row>
    <row r="237" spans="1:11" s="517" customFormat="1">
      <c r="A237" s="1755"/>
      <c r="B237" s="613"/>
      <c r="C237" s="531"/>
      <c r="D237" s="623"/>
      <c r="E237" s="1826"/>
      <c r="F237" s="1727"/>
      <c r="G237" s="520"/>
      <c r="H237" s="622"/>
      <c r="I237" s="533"/>
      <c r="J237" s="533"/>
      <c r="K237" s="533"/>
    </row>
    <row r="238" spans="1:11" s="1750" customFormat="1" ht="43.5" customHeight="1">
      <c r="A238" s="1755">
        <f>COUNT($A$3:A237)+1</f>
        <v>35</v>
      </c>
      <c r="B238" s="1739" t="s">
        <v>1952</v>
      </c>
      <c r="C238" s="1766"/>
      <c r="D238" s="1767"/>
      <c r="E238" s="1826"/>
      <c r="F238" s="1713">
        <f t="shared" ref="F238:F248" si="11">D238*E238</f>
        <v>0</v>
      </c>
      <c r="G238" s="1757"/>
    </row>
    <row r="239" spans="1:11" s="1750" customFormat="1">
      <c r="A239" s="1776"/>
      <c r="B239" s="1739"/>
      <c r="C239" s="1766" t="s">
        <v>70</v>
      </c>
      <c r="D239" s="1790">
        <v>45</v>
      </c>
      <c r="E239" s="1825"/>
      <c r="F239" s="1713">
        <f t="shared" si="11"/>
        <v>0</v>
      </c>
      <c r="G239" s="1757"/>
    </row>
    <row r="240" spans="1:11" s="1750" customFormat="1">
      <c r="A240" s="1301"/>
      <c r="B240" s="1802"/>
      <c r="C240" s="1803"/>
      <c r="D240" s="1803"/>
      <c r="E240" s="1831"/>
      <c r="F240" s="1585">
        <f t="shared" si="11"/>
        <v>0</v>
      </c>
      <c r="G240" s="1757"/>
    </row>
    <row r="241" spans="1:20" s="1750" customFormat="1">
      <c r="A241" s="1342"/>
      <c r="B241" s="1467"/>
      <c r="C241" s="1804"/>
      <c r="D241" s="1770"/>
      <c r="E241" s="1832"/>
      <c r="F241" s="1585">
        <f t="shared" si="11"/>
        <v>0</v>
      </c>
      <c r="G241" s="1757"/>
    </row>
    <row r="242" spans="1:20">
      <c r="A242" s="1770">
        <f>COUNT($A$3:A241)+1</f>
        <v>36</v>
      </c>
      <c r="B242" s="1467" t="s">
        <v>1951</v>
      </c>
      <c r="C242" s="1342"/>
      <c r="D242" s="1342"/>
      <c r="E242" s="1822"/>
      <c r="F242" s="1585">
        <f t="shared" si="11"/>
        <v>0</v>
      </c>
      <c r="I242" s="1277"/>
      <c r="J242" s="1277"/>
      <c r="K242" s="1277"/>
      <c r="L242" s="1277"/>
      <c r="M242" s="1277"/>
      <c r="N242" s="1277"/>
      <c r="O242" s="1277"/>
      <c r="P242" s="1277"/>
      <c r="Q242" s="1277"/>
      <c r="R242" s="1277"/>
      <c r="S242" s="1277"/>
      <c r="T242" s="1277"/>
    </row>
    <row r="243" spans="1:20" s="1750" customFormat="1">
      <c r="A243" s="1805"/>
      <c r="B243" s="1806"/>
      <c r="C243" s="1807" t="s">
        <v>219</v>
      </c>
      <c r="D243" s="1805">
        <v>1</v>
      </c>
      <c r="E243" s="1822"/>
      <c r="F243" s="1585">
        <f t="shared" si="11"/>
        <v>0</v>
      </c>
      <c r="G243" s="1808"/>
      <c r="H243" s="1283"/>
    </row>
    <row r="244" spans="1:20">
      <c r="A244" s="1809"/>
      <c r="B244" s="1587"/>
      <c r="C244" s="1443"/>
      <c r="D244" s="1443"/>
      <c r="E244" s="1825"/>
      <c r="F244" s="1585">
        <f t="shared" si="11"/>
        <v>0</v>
      </c>
      <c r="I244" s="1277"/>
      <c r="J244" s="1277"/>
      <c r="K244" s="1277"/>
      <c r="L244" s="1277"/>
      <c r="M244" s="1277"/>
      <c r="N244" s="1277"/>
      <c r="O244" s="1277"/>
      <c r="P244" s="1277"/>
      <c r="Q244" s="1277"/>
      <c r="R244" s="1277"/>
      <c r="S244" s="1277"/>
      <c r="T244" s="1277"/>
    </row>
    <row r="245" spans="1:20" s="1811" customFormat="1" ht="39.6">
      <c r="A245" s="1787">
        <f>COUNT($A$4:A244)+1</f>
        <v>37</v>
      </c>
      <c r="B245" s="1350" t="s">
        <v>1652</v>
      </c>
      <c r="C245" s="1807" t="s">
        <v>219</v>
      </c>
      <c r="D245" s="1810">
        <v>1</v>
      </c>
      <c r="E245" s="1424"/>
      <c r="F245" s="1585">
        <f t="shared" si="11"/>
        <v>0</v>
      </c>
      <c r="G245" s="1351"/>
    </row>
    <row r="246" spans="1:20" s="1811" customFormat="1">
      <c r="A246" s="1787"/>
      <c r="B246" s="1350"/>
      <c r="C246" s="1812"/>
      <c r="D246" s="1339"/>
      <c r="E246" s="1424"/>
      <c r="F246" s="1585">
        <f t="shared" si="11"/>
        <v>0</v>
      </c>
      <c r="G246" s="1351"/>
      <c r="H246" s="1813"/>
    </row>
    <row r="247" spans="1:20" s="1811" customFormat="1" ht="79.2">
      <c r="A247" s="1787">
        <f>COUNT($A$4:A246)+1</f>
        <v>38</v>
      </c>
      <c r="B247" s="1814" t="s">
        <v>1651</v>
      </c>
      <c r="C247" s="1807" t="s">
        <v>219</v>
      </c>
      <c r="D247" s="1810">
        <v>1</v>
      </c>
      <c r="E247" s="1424"/>
      <c r="F247" s="1585">
        <f t="shared" si="11"/>
        <v>0</v>
      </c>
      <c r="G247" s="1351"/>
      <c r="H247" s="1813"/>
    </row>
    <row r="248" spans="1:20" s="1811" customFormat="1">
      <c r="A248" s="1787"/>
      <c r="B248" s="1350"/>
      <c r="C248" s="1807"/>
      <c r="D248" s="1810"/>
      <c r="E248" s="1292">
        <v>0</v>
      </c>
      <c r="F248" s="1585">
        <f t="shared" si="11"/>
        <v>0</v>
      </c>
      <c r="G248" s="1351"/>
      <c r="H248" s="1813"/>
    </row>
    <row r="249" spans="1:20" s="1811" customFormat="1">
      <c r="A249" s="1815"/>
      <c r="B249" s="1304"/>
      <c r="C249" s="1812"/>
      <c r="D249" s="1764"/>
      <c r="E249" s="1713"/>
      <c r="F249" s="1713"/>
      <c r="G249" s="1351"/>
    </row>
    <row r="250" spans="1:20" s="1811" customFormat="1" ht="13.8" thickBot="1">
      <c r="A250" s="1816"/>
      <c r="B250" s="1817" t="s">
        <v>243</v>
      </c>
      <c r="C250" s="1818"/>
      <c r="D250" s="1819"/>
      <c r="E250" s="1820"/>
      <c r="F250" s="1820">
        <f>SUM(F10:F248)</f>
        <v>0</v>
      </c>
      <c r="G250" s="1351"/>
    </row>
    <row r="251" spans="1:20" ht="13.8" thickTop="1">
      <c r="A251" s="1306"/>
      <c r="B251" s="1739"/>
      <c r="C251" s="1708"/>
      <c r="D251" s="1709"/>
      <c r="E251" s="1713"/>
      <c r="F251" s="1713"/>
      <c r="I251" s="1277"/>
      <c r="J251" s="1277"/>
      <c r="K251" s="1277"/>
      <c r="L251" s="1277"/>
      <c r="M251" s="1277"/>
      <c r="N251" s="1277"/>
      <c r="O251" s="1277"/>
      <c r="P251" s="1277"/>
      <c r="Q251" s="1277"/>
      <c r="R251" s="1277"/>
      <c r="S251" s="1277"/>
      <c r="T251" s="1277"/>
    </row>
  </sheetData>
  <sheetProtection password="D860" sheet="1" objects="1" scenarios="1"/>
  <pageMargins left="0.74803149606299213" right="0.74803149606299213" top="0.98425196850393704" bottom="0.98425196850393704" header="0.51181102362204722" footer="0.51181102362204722"/>
  <pageSetup paperSize="9" scale="90" orientation="portrait" verticalDpi="300" r:id="rId1"/>
  <headerFooter alignWithMargins="0">
    <oddHeader>&amp;COGREVANJE</oddHeader>
    <oddFooter>&amp;C&amp;P/&amp;N&amp;RPZI</oddFooter>
  </headerFooter>
  <rowBreaks count="2" manualBreakCount="2">
    <brk id="188" max="5" man="1"/>
    <brk id="221" max="5"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5" tint="0.59999389629810485"/>
  </sheetPr>
  <dimension ref="A1:X86"/>
  <sheetViews>
    <sheetView showZeros="0" view="pageBreakPreview" topLeftCell="A52" zoomScaleNormal="100" zoomScaleSheetLayoutView="100" workbookViewId="0">
      <selection activeCell="S31" sqref="S31"/>
    </sheetView>
  </sheetViews>
  <sheetFormatPr defaultColWidth="9" defaultRowHeight="13.2"/>
  <cols>
    <col min="1" max="1" width="5.09765625" style="1840" bestFit="1" customWidth="1"/>
    <col min="2" max="2" width="44.19921875" style="1855" bestFit="1" customWidth="1"/>
    <col min="3" max="3" width="4.19921875" style="1840" bestFit="1" customWidth="1"/>
    <col min="4" max="4" width="5.5" style="1840" customWidth="1"/>
    <col min="5" max="5" width="9.19921875" style="1351" customWidth="1"/>
    <col min="6" max="6" width="8.59765625" style="1351" bestFit="1" customWidth="1"/>
    <col min="7" max="7" width="11.8984375" style="1351" customWidth="1"/>
    <col min="8" max="10" width="9" style="1811"/>
    <col min="11" max="25" width="0" style="1811" hidden="1" customWidth="1"/>
    <col min="26" max="16384" width="9" style="1811"/>
  </cols>
  <sheetData>
    <row r="1" spans="1:24" s="1256" customFormat="1" ht="24" customHeight="1">
      <c r="A1" s="1688" t="s">
        <v>1769</v>
      </c>
      <c r="B1" s="1426" t="s">
        <v>1768</v>
      </c>
      <c r="C1" s="1689" t="s">
        <v>41</v>
      </c>
      <c r="D1" s="1690" t="s">
        <v>42</v>
      </c>
      <c r="E1" s="1691" t="s">
        <v>2077</v>
      </c>
      <c r="F1" s="1833" t="s">
        <v>1766</v>
      </c>
      <c r="G1" s="1251"/>
      <c r="H1" s="1251"/>
      <c r="I1" s="1251"/>
      <c r="J1" s="1252"/>
      <c r="K1" s="1252"/>
      <c r="L1" s="641" t="s">
        <v>1765</v>
      </c>
      <c r="M1" s="635" t="s">
        <v>1764</v>
      </c>
      <c r="N1" s="640" t="s">
        <v>1763</v>
      </c>
      <c r="O1" s="639" t="s">
        <v>1751</v>
      </c>
      <c r="P1" s="639" t="s">
        <v>1762</v>
      </c>
      <c r="Q1" s="639" t="s">
        <v>1761</v>
      </c>
      <c r="R1" s="632" t="s">
        <v>1760</v>
      </c>
      <c r="S1" s="638" t="s">
        <v>1759</v>
      </c>
      <c r="T1" s="637" t="s">
        <v>1758</v>
      </c>
      <c r="U1" s="1253" t="s">
        <v>1757</v>
      </c>
      <c r="V1" s="1254" t="s">
        <v>1756</v>
      </c>
      <c r="W1" s="1254" t="s">
        <v>1755</v>
      </c>
      <c r="X1" s="1255" t="s">
        <v>1754</v>
      </c>
    </row>
    <row r="2" spans="1:24" s="1266" customFormat="1" ht="13.5" customHeight="1">
      <c r="A2" s="1693"/>
      <c r="B2" s="1429"/>
      <c r="C2" s="1694"/>
      <c r="D2" s="1695"/>
      <c r="E2" s="1696"/>
      <c r="F2" s="1834"/>
      <c r="G2" s="1251"/>
      <c r="H2" s="1251"/>
      <c r="I2" s="1251"/>
      <c r="J2" s="1262"/>
      <c r="K2" s="1262"/>
      <c r="L2" s="636" t="s">
        <v>1753</v>
      </c>
      <c r="M2" s="635" t="s">
        <v>1752</v>
      </c>
      <c r="N2" s="634" t="s">
        <v>1751</v>
      </c>
      <c r="O2" s="632" t="s">
        <v>243</v>
      </c>
      <c r="P2" s="633" t="s">
        <v>1750</v>
      </c>
      <c r="Q2" s="632" t="s">
        <v>243</v>
      </c>
      <c r="R2" s="1263" t="s">
        <v>1749</v>
      </c>
      <c r="S2" s="631" t="s">
        <v>4</v>
      </c>
      <c r="T2" s="630" t="s">
        <v>4</v>
      </c>
      <c r="U2" s="1264">
        <v>3500</v>
      </c>
      <c r="V2" s="1265">
        <v>1</v>
      </c>
      <c r="W2" s="1265">
        <v>1</v>
      </c>
      <c r="X2" s="1262">
        <v>232</v>
      </c>
    </row>
    <row r="3" spans="1:24" ht="34.799999999999997">
      <c r="A3" s="1835" t="s">
        <v>15</v>
      </c>
      <c r="B3" s="1836" t="s">
        <v>250</v>
      </c>
      <c r="C3" s="1837"/>
      <c r="D3" s="1837"/>
    </row>
    <row r="4" spans="1:24">
      <c r="A4" s="1838"/>
      <c r="B4" s="1839"/>
      <c r="C4" s="1838"/>
      <c r="D4" s="1838"/>
    </row>
    <row r="5" spans="1:24" ht="39.6">
      <c r="B5" s="1646" t="s">
        <v>2076</v>
      </c>
      <c r="C5" s="1838"/>
      <c r="D5" s="1838"/>
    </row>
    <row r="6" spans="1:24" ht="15.6">
      <c r="A6" s="1841"/>
      <c r="B6" s="1842"/>
      <c r="C6" s="1838"/>
      <c r="D6" s="1838"/>
    </row>
    <row r="7" spans="1:24">
      <c r="A7" s="1843"/>
      <c r="B7" s="1844" t="s">
        <v>2090</v>
      </c>
      <c r="C7" s="1701"/>
      <c r="D7" s="1702"/>
      <c r="G7" s="1845"/>
    </row>
    <row r="8" spans="1:24" ht="12" customHeight="1">
      <c r="A8" s="1843"/>
      <c r="B8" s="1844"/>
      <c r="C8" s="1701"/>
      <c r="D8" s="1702"/>
      <c r="G8" s="1845"/>
    </row>
    <row r="9" spans="1:24" ht="26.4">
      <c r="A9" s="1787">
        <f>COUNT($A$4:A6)+1</f>
        <v>1</v>
      </c>
      <c r="B9" s="1765" t="s">
        <v>2089</v>
      </c>
      <c r="C9" s="1766"/>
      <c r="D9" s="1767"/>
      <c r="G9" s="1845"/>
    </row>
    <row r="10" spans="1:24">
      <c r="A10" s="1788"/>
      <c r="B10" s="1739" t="s">
        <v>1908</v>
      </c>
      <c r="C10" s="1766" t="s">
        <v>10</v>
      </c>
      <c r="D10" s="1767">
        <v>2</v>
      </c>
      <c r="E10" s="1824"/>
      <c r="F10" s="1713">
        <f>D10*E10</f>
        <v>0</v>
      </c>
    </row>
    <row r="11" spans="1:24">
      <c r="A11" s="1788"/>
      <c r="B11" s="1739" t="s">
        <v>1980</v>
      </c>
      <c r="C11" s="1766" t="s">
        <v>10</v>
      </c>
      <c r="D11" s="1767">
        <v>2</v>
      </c>
      <c r="E11" s="1824"/>
      <c r="F11" s="1713">
        <f>D11*E11</f>
        <v>0</v>
      </c>
    </row>
    <row r="12" spans="1:24">
      <c r="A12" s="1306"/>
      <c r="B12" s="1739"/>
      <c r="C12" s="1766"/>
      <c r="D12" s="1767"/>
      <c r="E12" s="1824"/>
      <c r="F12" s="1713"/>
    </row>
    <row r="13" spans="1:24" ht="26.4">
      <c r="A13" s="1787">
        <f>COUNT($A$4:A12)+1</f>
        <v>2</v>
      </c>
      <c r="B13" s="1765" t="s">
        <v>2088</v>
      </c>
      <c r="C13" s="1766"/>
      <c r="D13" s="1767"/>
      <c r="E13" s="1824"/>
      <c r="F13" s="1713"/>
    </row>
    <row r="14" spans="1:24">
      <c r="A14" s="1306"/>
      <c r="B14" s="1739" t="s">
        <v>1852</v>
      </c>
      <c r="C14" s="1766" t="s">
        <v>10</v>
      </c>
      <c r="D14" s="1767">
        <v>1</v>
      </c>
      <c r="E14" s="1824"/>
      <c r="F14" s="1713">
        <f>D14*E14</f>
        <v>0</v>
      </c>
    </row>
    <row r="15" spans="1:24">
      <c r="A15" s="1306"/>
      <c r="B15" s="1739" t="s">
        <v>1980</v>
      </c>
      <c r="C15" s="1766" t="s">
        <v>10</v>
      </c>
      <c r="D15" s="1767">
        <v>1</v>
      </c>
      <c r="E15" s="1824"/>
      <c r="F15" s="1713">
        <f>D15*E15</f>
        <v>0</v>
      </c>
    </row>
    <row r="16" spans="1:24">
      <c r="A16" s="1306"/>
      <c r="B16" s="1739"/>
      <c r="C16" s="1766"/>
      <c r="D16" s="1767"/>
      <c r="E16" s="1824"/>
      <c r="F16" s="1713"/>
    </row>
    <row r="17" spans="1:7" ht="39.6">
      <c r="A17" s="1305">
        <f>COUNT($A$5:A16)+1</f>
        <v>3</v>
      </c>
      <c r="B17" s="1739" t="s">
        <v>2087</v>
      </c>
      <c r="C17" s="1771"/>
      <c r="D17" s="1771"/>
      <c r="E17" s="1824"/>
      <c r="F17" s="1713"/>
      <c r="G17" s="1811"/>
    </row>
    <row r="18" spans="1:7">
      <c r="A18" s="1776" t="s">
        <v>1833</v>
      </c>
      <c r="B18" s="1739" t="s">
        <v>1982</v>
      </c>
      <c r="C18" s="1771"/>
      <c r="D18" s="1771"/>
      <c r="E18" s="1824"/>
      <c r="F18" s="1713"/>
      <c r="G18" s="1811"/>
    </row>
    <row r="19" spans="1:7">
      <c r="A19" s="1776" t="s">
        <v>1728</v>
      </c>
      <c r="B19" s="1739" t="s">
        <v>1981</v>
      </c>
      <c r="C19" s="1771"/>
      <c r="D19" s="1771"/>
      <c r="E19" s="1824"/>
      <c r="F19" s="1713"/>
      <c r="G19" s="1811"/>
    </row>
    <row r="20" spans="1:7">
      <c r="A20" s="1771"/>
      <c r="B20" s="1739" t="s">
        <v>1908</v>
      </c>
      <c r="C20" s="1766" t="s">
        <v>10</v>
      </c>
      <c r="D20" s="1767">
        <v>1</v>
      </c>
      <c r="E20" s="1824"/>
      <c r="F20" s="1713">
        <f>D20*E20</f>
        <v>0</v>
      </c>
      <c r="G20" s="1811"/>
    </row>
    <row r="21" spans="1:7">
      <c r="A21" s="1771"/>
      <c r="B21" s="1739" t="s">
        <v>1980</v>
      </c>
      <c r="C21" s="1766" t="s">
        <v>10</v>
      </c>
      <c r="D21" s="1767">
        <v>1</v>
      </c>
      <c r="E21" s="1824"/>
      <c r="F21" s="1713">
        <f>D21*E21</f>
        <v>0</v>
      </c>
      <c r="G21" s="1811"/>
    </row>
    <row r="22" spans="1:7">
      <c r="A22" s="1787"/>
      <c r="B22" s="1739"/>
      <c r="C22" s="1766"/>
      <c r="D22" s="1767"/>
      <c r="E22" s="1824"/>
      <c r="F22" s="1713"/>
      <c r="G22" s="1811"/>
    </row>
    <row r="23" spans="1:7" ht="26.4">
      <c r="A23" s="1787">
        <f>COUNT($A$4:A22)+1</f>
        <v>4</v>
      </c>
      <c r="B23" s="1739" t="s">
        <v>1977</v>
      </c>
      <c r="C23" s="1766"/>
      <c r="D23" s="1767"/>
      <c r="E23" s="1824"/>
      <c r="F23" s="1713"/>
      <c r="G23" s="1811"/>
    </row>
    <row r="24" spans="1:7">
      <c r="A24" s="1306"/>
      <c r="B24" s="1739" t="s">
        <v>1837</v>
      </c>
      <c r="C24" s="1766" t="s">
        <v>10</v>
      </c>
      <c r="D24" s="1767">
        <v>2</v>
      </c>
      <c r="E24" s="1824"/>
      <c r="F24" s="1713">
        <f>D24*E24</f>
        <v>0</v>
      </c>
      <c r="G24" s="1811"/>
    </row>
    <row r="25" spans="1:7">
      <c r="A25" s="1306"/>
      <c r="B25" s="1739"/>
      <c r="C25" s="1766"/>
      <c r="D25" s="1767"/>
      <c r="E25" s="1824"/>
      <c r="F25" s="1713"/>
      <c r="G25" s="1811"/>
    </row>
    <row r="26" spans="1:7">
      <c r="A26" s="1305">
        <f>COUNT($A$3:A25)+1</f>
        <v>5</v>
      </c>
      <c r="B26" s="1304" t="s">
        <v>1974</v>
      </c>
      <c r="C26" s="1338"/>
      <c r="D26" s="1305"/>
      <c r="E26" s="1824"/>
      <c r="F26" s="1713"/>
      <c r="G26" s="1811"/>
    </row>
    <row r="27" spans="1:7">
      <c r="A27" s="1305"/>
      <c r="B27" s="1739" t="s">
        <v>1973</v>
      </c>
      <c r="C27" s="1766"/>
      <c r="D27" s="1767"/>
      <c r="E27" s="1824"/>
      <c r="F27" s="1713"/>
      <c r="G27" s="1811"/>
    </row>
    <row r="28" spans="1:7">
      <c r="A28" s="1305"/>
      <c r="B28" s="1739"/>
      <c r="C28" s="1766" t="s">
        <v>10</v>
      </c>
      <c r="D28" s="1767">
        <v>4</v>
      </c>
      <c r="E28" s="1417"/>
      <c r="F28" s="1713">
        <f>D28*E28</f>
        <v>0</v>
      </c>
      <c r="G28" s="1811"/>
    </row>
    <row r="29" spans="1:7">
      <c r="A29" s="1306"/>
      <c r="B29" s="1739"/>
      <c r="C29" s="1766"/>
      <c r="D29" s="1767"/>
      <c r="E29" s="1824"/>
      <c r="F29" s="1713"/>
      <c r="G29" s="1811"/>
    </row>
    <row r="30" spans="1:7" ht="26.4">
      <c r="A30" s="1787">
        <f>COUNT($A$4:A29)+1</f>
        <v>6</v>
      </c>
      <c r="B30" s="1739" t="s">
        <v>1902</v>
      </c>
      <c r="C30" s="1766"/>
      <c r="D30" s="1767"/>
      <c r="E30" s="1824"/>
      <c r="F30" s="1713"/>
      <c r="G30" s="1811"/>
    </row>
    <row r="31" spans="1:7">
      <c r="A31" s="1306"/>
      <c r="B31" s="1739"/>
      <c r="C31" s="1766" t="s">
        <v>10</v>
      </c>
      <c r="D31" s="1767">
        <v>4</v>
      </c>
      <c r="E31" s="1824"/>
      <c r="F31" s="1713">
        <f>D31*E31</f>
        <v>0</v>
      </c>
      <c r="G31" s="1811"/>
    </row>
    <row r="32" spans="1:7">
      <c r="A32" s="1306"/>
      <c r="B32" s="1739"/>
      <c r="C32" s="1766"/>
      <c r="D32" s="1767"/>
      <c r="E32" s="1824"/>
      <c r="F32" s="1713"/>
      <c r="G32" s="1811"/>
    </row>
    <row r="33" spans="1:20" ht="26.4">
      <c r="A33" s="1787">
        <f>COUNT($A$4:A32)+1</f>
        <v>7</v>
      </c>
      <c r="B33" s="1739" t="s">
        <v>2086</v>
      </c>
      <c r="C33" s="1766"/>
      <c r="D33" s="1767"/>
      <c r="E33" s="1824"/>
      <c r="F33" s="1713"/>
    </row>
    <row r="34" spans="1:20">
      <c r="A34" s="1306"/>
      <c r="B34" s="1846"/>
      <c r="C34" s="1766" t="s">
        <v>10</v>
      </c>
      <c r="D34" s="1767">
        <v>4</v>
      </c>
      <c r="E34" s="1824"/>
      <c r="F34" s="1713">
        <f>D34*E34</f>
        <v>0</v>
      </c>
    </row>
    <row r="35" spans="1:20">
      <c r="A35" s="1306"/>
      <c r="B35" s="1739"/>
      <c r="C35" s="1766"/>
      <c r="D35" s="1767"/>
      <c r="E35" s="1857"/>
      <c r="F35" s="1713"/>
    </row>
    <row r="36" spans="1:20">
      <c r="A36" s="1758"/>
      <c r="B36" s="1756"/>
      <c r="C36" s="1284"/>
      <c r="D36" s="1284"/>
      <c r="E36" s="1417"/>
      <c r="F36" s="1713"/>
    </row>
    <row r="37" spans="1:20" s="1277" customFormat="1" ht="66">
      <c r="A37" s="1305">
        <f>COUNT($A$5:A36)+1</f>
        <v>8</v>
      </c>
      <c r="B37" s="1761" t="s">
        <v>2085</v>
      </c>
      <c r="C37" s="1762"/>
      <c r="D37" s="1443"/>
      <c r="E37" s="1824"/>
      <c r="F37" s="1713">
        <f>D37*E37</f>
        <v>0</v>
      </c>
      <c r="G37" s="1274"/>
      <c r="H37" s="1274"/>
      <c r="I37" s="1274"/>
      <c r="J37" s="1275"/>
      <c r="K37" s="1275"/>
      <c r="L37" s="1704"/>
      <c r="M37" s="1705"/>
      <c r="N37" s="1275"/>
      <c r="O37" s="1275"/>
      <c r="P37" s="1275"/>
      <c r="Q37" s="1275"/>
      <c r="R37" s="1275"/>
      <c r="S37" s="1276"/>
      <c r="T37" s="1275"/>
    </row>
    <row r="38" spans="1:20" s="1277" customFormat="1">
      <c r="A38" s="1847"/>
      <c r="B38" s="1761" t="s">
        <v>1867</v>
      </c>
      <c r="C38" s="1763"/>
      <c r="D38" s="1443"/>
      <c r="E38" s="1824"/>
      <c r="F38" s="1713">
        <f>D38*E38</f>
        <v>0</v>
      </c>
      <c r="G38" s="1274"/>
      <c r="H38" s="1274"/>
      <c r="I38" s="1274"/>
      <c r="J38" s="1275"/>
      <c r="K38" s="1275"/>
      <c r="L38" s="1704"/>
      <c r="M38" s="1705"/>
      <c r="N38" s="1275"/>
      <c r="O38" s="1275"/>
      <c r="P38" s="1275"/>
      <c r="Q38" s="1275"/>
      <c r="R38" s="1275"/>
      <c r="S38" s="1276"/>
      <c r="T38" s="1275"/>
    </row>
    <row r="39" spans="1:20" s="1277" customFormat="1">
      <c r="A39" s="1848"/>
      <c r="B39" s="1761" t="s">
        <v>2084</v>
      </c>
      <c r="C39" s="1763" t="s">
        <v>10</v>
      </c>
      <c r="D39" s="1443">
        <v>1</v>
      </c>
      <c r="E39" s="643"/>
      <c r="F39" s="1727">
        <f>D39*E39</f>
        <v>0</v>
      </c>
      <c r="G39" s="1274"/>
      <c r="H39" s="1274"/>
      <c r="I39" s="1274"/>
      <c r="J39" s="1275"/>
      <c r="K39" s="1275"/>
      <c r="L39" s="1704"/>
      <c r="M39" s="1705"/>
      <c r="N39" s="1275"/>
      <c r="O39" s="1275"/>
      <c r="P39" s="1275"/>
      <c r="Q39" s="1275"/>
      <c r="R39" s="1275"/>
      <c r="S39" s="1276"/>
      <c r="T39" s="1275"/>
    </row>
    <row r="40" spans="1:20" s="1277" customFormat="1">
      <c r="A40" s="1848"/>
      <c r="B40" s="1761"/>
      <c r="C40" s="1763"/>
      <c r="D40" s="1443"/>
      <c r="E40" s="643"/>
      <c r="F40" s="1727"/>
      <c r="G40" s="1274"/>
      <c r="H40" s="1274"/>
      <c r="I40" s="1274"/>
      <c r="J40" s="1275"/>
      <c r="K40" s="1275"/>
      <c r="L40" s="1704"/>
      <c r="M40" s="1705"/>
      <c r="N40" s="1275"/>
      <c r="O40" s="1275"/>
      <c r="P40" s="1275"/>
      <c r="Q40" s="1275"/>
      <c r="R40" s="1275"/>
      <c r="S40" s="1276"/>
      <c r="T40" s="1275"/>
    </row>
    <row r="41" spans="1:20" s="1277" customFormat="1">
      <c r="A41" s="1848"/>
      <c r="B41" s="1761" t="s">
        <v>1793</v>
      </c>
      <c r="C41" s="1763"/>
      <c r="D41" s="1443"/>
      <c r="E41" s="1824"/>
      <c r="F41" s="1713">
        <f>D41*E41</f>
        <v>0</v>
      </c>
      <c r="G41" s="1274"/>
      <c r="H41" s="1274"/>
      <c r="I41" s="1274"/>
      <c r="J41" s="1275"/>
      <c r="K41" s="1275"/>
      <c r="L41" s="1704"/>
      <c r="M41" s="1705"/>
      <c r="N41" s="1275"/>
      <c r="O41" s="1275"/>
      <c r="P41" s="1275"/>
      <c r="Q41" s="1275"/>
      <c r="R41" s="1275"/>
      <c r="S41" s="1276"/>
      <c r="T41" s="1275"/>
    </row>
    <row r="42" spans="1:20" s="1277" customFormat="1">
      <c r="A42" s="1848"/>
      <c r="B42" s="1761" t="s">
        <v>2083</v>
      </c>
      <c r="C42" s="1763" t="s">
        <v>10</v>
      </c>
      <c r="D42" s="1443">
        <v>1</v>
      </c>
      <c r="E42" s="643"/>
      <c r="F42" s="1727">
        <f>D42*E42</f>
        <v>0</v>
      </c>
      <c r="G42" s="1274"/>
      <c r="H42" s="1274"/>
      <c r="I42" s="1274"/>
      <c r="J42" s="1275"/>
      <c r="K42" s="1275"/>
      <c r="L42" s="1704"/>
      <c r="M42" s="1705"/>
      <c r="N42" s="1275"/>
      <c r="O42" s="1275"/>
      <c r="P42" s="1275"/>
      <c r="Q42" s="1275"/>
      <c r="R42" s="1275"/>
      <c r="S42" s="1276"/>
      <c r="T42" s="1275"/>
    </row>
    <row r="43" spans="1:20" s="1277" customFormat="1">
      <c r="A43" s="1848"/>
      <c r="B43" s="1761"/>
      <c r="C43" s="1763"/>
      <c r="D43" s="1443"/>
      <c r="E43" s="643"/>
      <c r="F43" s="1727"/>
      <c r="G43" s="1274"/>
      <c r="H43" s="1274"/>
      <c r="I43" s="1274"/>
      <c r="J43" s="1275"/>
      <c r="K43" s="1275"/>
      <c r="L43" s="1704"/>
      <c r="M43" s="1705"/>
      <c r="N43" s="1275"/>
      <c r="O43" s="1275"/>
      <c r="P43" s="1275"/>
      <c r="Q43" s="1275"/>
      <c r="R43" s="1275"/>
      <c r="S43" s="1276"/>
      <c r="T43" s="1275"/>
    </row>
    <row r="44" spans="1:20" ht="26.4">
      <c r="A44" s="1305">
        <f>COUNT($A$5:A43)+1</f>
        <v>9</v>
      </c>
      <c r="B44" s="1345" t="s">
        <v>1972</v>
      </c>
      <c r="C44" s="1284"/>
      <c r="D44" s="1284"/>
      <c r="E44" s="1858"/>
      <c r="F44" s="1308"/>
    </row>
    <row r="45" spans="1:20" ht="26.4">
      <c r="A45" s="1284"/>
      <c r="B45" s="1754" t="s">
        <v>1971</v>
      </c>
      <c r="C45" s="1284"/>
      <c r="D45" s="1284"/>
      <c r="E45" s="1858"/>
      <c r="F45" s="1308"/>
    </row>
    <row r="46" spans="1:20">
      <c r="A46" s="1284"/>
      <c r="B46" s="1353" t="s">
        <v>1856</v>
      </c>
      <c r="C46" s="1284" t="s">
        <v>1119</v>
      </c>
      <c r="D46" s="1850">
        <v>137</v>
      </c>
      <c r="E46" s="1417"/>
      <c r="F46" s="1849">
        <f>E46*D46</f>
        <v>0</v>
      </c>
    </row>
    <row r="47" spans="1:20">
      <c r="A47" s="1752"/>
      <c r="B47" s="1353" t="s">
        <v>1969</v>
      </c>
      <c r="C47" s="1284" t="s">
        <v>1119</v>
      </c>
      <c r="D47" s="1850">
        <v>72</v>
      </c>
      <c r="E47" s="1417"/>
      <c r="F47" s="1849">
        <f>E47*D47</f>
        <v>0</v>
      </c>
    </row>
    <row r="48" spans="1:20">
      <c r="A48" s="1752"/>
      <c r="B48" s="1353" t="s">
        <v>1968</v>
      </c>
      <c r="C48" s="1284" t="s">
        <v>1119</v>
      </c>
      <c r="D48" s="1850">
        <v>7</v>
      </c>
      <c r="E48" s="1417"/>
      <c r="F48" s="1849">
        <f>E48*D48</f>
        <v>0</v>
      </c>
    </row>
    <row r="49" spans="1:11">
      <c r="A49" s="1304"/>
      <c r="B49" s="1761"/>
      <c r="C49" s="1305"/>
      <c r="D49" s="1305"/>
      <c r="E49" s="1416"/>
      <c r="F49" s="1727"/>
    </row>
    <row r="50" spans="1:11" s="517" customFormat="1" ht="99.75" customHeight="1">
      <c r="A50" s="1305">
        <f>COUNT($A$5:A49)+1</f>
        <v>10</v>
      </c>
      <c r="B50" s="612" t="s">
        <v>2082</v>
      </c>
      <c r="C50" s="628"/>
      <c r="D50" s="623"/>
      <c r="E50" s="643"/>
      <c r="F50" s="642"/>
      <c r="G50" s="520"/>
      <c r="H50" s="622"/>
      <c r="I50" s="625"/>
      <c r="J50" s="625"/>
      <c r="K50" s="625"/>
    </row>
    <row r="51" spans="1:11" s="517" customFormat="1">
      <c r="A51" s="536"/>
      <c r="B51" s="613" t="s">
        <v>2081</v>
      </c>
      <c r="C51" s="1284" t="s">
        <v>1119</v>
      </c>
      <c r="D51" s="1850">
        <v>137</v>
      </c>
      <c r="E51" s="1859"/>
      <c r="F51" s="1727">
        <f>D51*E51</f>
        <v>0</v>
      </c>
      <c r="G51" s="520"/>
      <c r="H51" s="622"/>
      <c r="I51" s="533"/>
      <c r="J51" s="533"/>
      <c r="K51" s="533"/>
    </row>
    <row r="52" spans="1:11" s="517" customFormat="1">
      <c r="A52" s="536"/>
      <c r="B52" s="613" t="s">
        <v>1964</v>
      </c>
      <c r="C52" s="1284" t="s">
        <v>1119</v>
      </c>
      <c r="D52" s="1850">
        <v>72</v>
      </c>
      <c r="E52" s="1859"/>
      <c r="F52" s="1727">
        <f>D52*E52</f>
        <v>0</v>
      </c>
      <c r="G52" s="520"/>
      <c r="H52" s="622"/>
      <c r="I52" s="533"/>
      <c r="J52" s="533"/>
      <c r="K52" s="533"/>
    </row>
    <row r="53" spans="1:11" s="517" customFormat="1">
      <c r="A53" s="536"/>
      <c r="B53" s="613" t="s">
        <v>2080</v>
      </c>
      <c r="C53" s="1284" t="s">
        <v>1119</v>
      </c>
      <c r="D53" s="1850">
        <v>7</v>
      </c>
      <c r="E53" s="1859"/>
      <c r="F53" s="1727">
        <f>D53*E53</f>
        <v>0</v>
      </c>
      <c r="G53" s="520"/>
      <c r="H53" s="622"/>
      <c r="I53" s="533"/>
      <c r="J53" s="533"/>
      <c r="K53" s="533"/>
    </row>
    <row r="54" spans="1:11" s="517" customFormat="1">
      <c r="A54" s="536"/>
      <c r="B54" s="613"/>
      <c r="C54" s="531"/>
      <c r="D54" s="623"/>
      <c r="E54" s="1859"/>
      <c r="F54" s="1727"/>
      <c r="G54" s="520"/>
      <c r="H54" s="622"/>
      <c r="I54" s="533"/>
      <c r="J54" s="533"/>
      <c r="K54" s="533"/>
    </row>
    <row r="55" spans="1:11">
      <c r="A55" s="1301"/>
      <c r="B55" s="1802"/>
      <c r="C55" s="1803"/>
      <c r="D55" s="1803"/>
      <c r="E55" s="1860"/>
      <c r="F55" s="1713"/>
    </row>
    <row r="56" spans="1:11" ht="39.6">
      <c r="A56" s="1851">
        <f>COUNT($A$2:A54)+1</f>
        <v>11</v>
      </c>
      <c r="B56" s="1587" t="s">
        <v>2079</v>
      </c>
      <c r="C56" s="1588"/>
      <c r="D56" s="1589"/>
      <c r="E56" s="1824"/>
      <c r="F56" s="1713"/>
    </row>
    <row r="57" spans="1:11">
      <c r="A57" s="1786"/>
      <c r="B57" s="1587"/>
      <c r="C57" s="1588" t="s">
        <v>16</v>
      </c>
      <c r="D57" s="1589">
        <v>5</v>
      </c>
      <c r="E57" s="1824"/>
      <c r="F57" s="1713">
        <f>D57*E57</f>
        <v>0</v>
      </c>
    </row>
    <row r="58" spans="1:11">
      <c r="A58" s="1786"/>
      <c r="B58" s="1587"/>
      <c r="C58" s="1588"/>
      <c r="D58" s="1589"/>
      <c r="E58" s="1824"/>
      <c r="F58" s="1713"/>
    </row>
    <row r="59" spans="1:11" ht="26.4">
      <c r="A59" s="1852">
        <f>COUNT($A$2:A58)+1</f>
        <v>12</v>
      </c>
      <c r="B59" s="1587" t="s">
        <v>2078</v>
      </c>
      <c r="C59" s="1588"/>
      <c r="D59" s="1589"/>
      <c r="E59" s="1824"/>
      <c r="F59" s="1713"/>
    </row>
    <row r="60" spans="1:11">
      <c r="A60" s="1786"/>
      <c r="B60" s="1587"/>
      <c r="C60" s="1588" t="s">
        <v>16</v>
      </c>
      <c r="D60" s="1589">
        <v>5</v>
      </c>
      <c r="E60" s="1824"/>
      <c r="F60" s="1713">
        <f>D60*E60</f>
        <v>0</v>
      </c>
    </row>
    <row r="61" spans="1:11">
      <c r="A61" s="1342"/>
      <c r="B61" s="1467"/>
      <c r="C61" s="1804"/>
      <c r="D61" s="1770"/>
      <c r="E61" s="1861"/>
      <c r="F61" s="1713"/>
    </row>
    <row r="62" spans="1:11">
      <c r="A62" s="1342"/>
      <c r="B62" s="1467"/>
      <c r="C62" s="1804"/>
      <c r="D62" s="1770"/>
      <c r="E62" s="1861"/>
      <c r="F62" s="1713"/>
    </row>
    <row r="63" spans="1:11" ht="39.6">
      <c r="A63" s="1853">
        <f>COUNT($A$7:A62)+1</f>
        <v>13</v>
      </c>
      <c r="B63" s="1739" t="s">
        <v>1952</v>
      </c>
      <c r="C63" s="1766"/>
      <c r="D63" s="1767"/>
      <c r="E63" s="1824"/>
      <c r="F63" s="1713"/>
    </row>
    <row r="64" spans="1:11">
      <c r="A64" s="1776"/>
      <c r="B64" s="1739"/>
      <c r="C64" s="1766" t="s">
        <v>70</v>
      </c>
      <c r="D64" s="1790">
        <v>15</v>
      </c>
      <c r="E64" s="1824"/>
      <c r="F64" s="1713">
        <f>D64*E64</f>
        <v>0</v>
      </c>
    </row>
    <row r="65" spans="1:8">
      <c r="A65" s="1301"/>
      <c r="B65" s="1802"/>
      <c r="C65" s="1803"/>
      <c r="D65" s="1803"/>
      <c r="E65" s="1860"/>
      <c r="F65" s="1713"/>
    </row>
    <row r="66" spans="1:8">
      <c r="A66" s="1342"/>
      <c r="B66" s="1467"/>
      <c r="C66" s="1804"/>
      <c r="D66" s="1770"/>
      <c r="E66" s="1861"/>
      <c r="F66" s="1713"/>
    </row>
    <row r="67" spans="1:8">
      <c r="A67" s="1770">
        <f>COUNT($A$4:A66)+1</f>
        <v>14</v>
      </c>
      <c r="B67" s="1467" t="s">
        <v>1951</v>
      </c>
      <c r="C67" s="1342"/>
      <c r="D67" s="1342"/>
      <c r="E67" s="1417"/>
      <c r="F67" s="1713"/>
    </row>
    <row r="68" spans="1:8">
      <c r="A68" s="1805"/>
      <c r="B68" s="1806"/>
      <c r="C68" s="1807" t="s">
        <v>219</v>
      </c>
      <c r="D68" s="1805">
        <v>1</v>
      </c>
      <c r="E68" s="1417"/>
      <c r="F68" s="1713">
        <f>D68*E68</f>
        <v>0</v>
      </c>
    </row>
    <row r="69" spans="1:8">
      <c r="A69" s="1838"/>
      <c r="B69" s="1854"/>
      <c r="D69" s="1838"/>
      <c r="E69" s="1857"/>
    </row>
    <row r="70" spans="1:8" ht="39.6">
      <c r="A70" s="1787">
        <f>COUNT($A$5:A69)+1</f>
        <v>15</v>
      </c>
      <c r="B70" s="1350" t="s">
        <v>1652</v>
      </c>
      <c r="C70" s="1807" t="s">
        <v>219</v>
      </c>
      <c r="D70" s="1810">
        <v>1</v>
      </c>
      <c r="E70" s="1424"/>
      <c r="F70" s="1713">
        <f>E70*D70</f>
        <v>0</v>
      </c>
    </row>
    <row r="71" spans="1:8">
      <c r="A71" s="1787"/>
      <c r="B71" s="1350"/>
      <c r="C71" s="1812"/>
      <c r="D71" s="1339"/>
      <c r="E71" s="1309">
        <v>0</v>
      </c>
      <c r="F71" s="1713">
        <f>E71*D71</f>
        <v>0</v>
      </c>
      <c r="H71" s="1813"/>
    </row>
    <row r="72" spans="1:8" ht="13.8" thickBot="1">
      <c r="A72" s="1816"/>
      <c r="B72" s="1817" t="s">
        <v>243</v>
      </c>
      <c r="C72" s="1818"/>
      <c r="D72" s="1819"/>
      <c r="E72" s="1820"/>
      <c r="F72" s="1820">
        <f>SUM(F5:F71)</f>
        <v>0</v>
      </c>
    </row>
    <row r="73" spans="1:8" ht="13.8" thickTop="1"/>
    <row r="78" spans="1:8">
      <c r="B78" s="1856"/>
    </row>
    <row r="80" spans="1:8">
      <c r="B80" s="1856"/>
    </row>
    <row r="82" spans="1:7">
      <c r="A82" s="1811"/>
      <c r="B82" s="1856"/>
      <c r="C82" s="1811"/>
      <c r="D82" s="1811"/>
      <c r="E82" s="1811"/>
      <c r="F82" s="1811"/>
      <c r="G82" s="1811"/>
    </row>
    <row r="84" spans="1:7">
      <c r="A84" s="1811"/>
      <c r="B84" s="1856"/>
      <c r="C84" s="1811"/>
      <c r="D84" s="1811"/>
      <c r="E84" s="1811"/>
      <c r="F84" s="1811"/>
      <c r="G84" s="1811"/>
    </row>
    <row r="86" spans="1:7">
      <c r="A86" s="1811"/>
      <c r="B86" s="1856"/>
      <c r="C86" s="1811"/>
      <c r="D86" s="1811"/>
      <c r="E86" s="1811"/>
      <c r="F86" s="1811"/>
      <c r="G86" s="1811"/>
    </row>
  </sheetData>
  <sheetProtection password="D860" sheet="1" objects="1" scenarios="1"/>
  <pageMargins left="0.74803149606299213" right="0.74803149606299213" top="0.98425196850393704" bottom="0.98425196850393704" header="0.51181102362204722" footer="0.51181102362204722"/>
  <pageSetup paperSize="9" scale="90" orientation="portrait" r:id="rId1"/>
  <headerFooter alignWithMargins="0">
    <oddHeader>&amp;COGREVANJE</oddHeader>
    <oddFooter>&amp;C&amp;P/&amp;N&amp;RPZI</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9" tint="0.39997558519241921"/>
  </sheetPr>
  <dimension ref="A1:R1835"/>
  <sheetViews>
    <sheetView view="pageBreakPreview" zoomScaleNormal="85" zoomScaleSheetLayoutView="100" zoomScalePageLayoutView="150" workbookViewId="0">
      <selection activeCell="K11" sqref="K11"/>
    </sheetView>
  </sheetViews>
  <sheetFormatPr defaultColWidth="8.69921875" defaultRowHeight="15.6"/>
  <cols>
    <col min="1" max="1" width="8.8984375" style="68" bestFit="1" customWidth="1"/>
    <col min="2" max="2" width="32.8984375" style="68" customWidth="1"/>
    <col min="3" max="3" width="11" style="68" customWidth="1"/>
    <col min="4" max="4" width="11.69921875" style="68" customWidth="1"/>
    <col min="5" max="5" width="22.69921875" style="68" customWidth="1"/>
    <col min="6" max="6" width="15.59765625" style="70" customWidth="1"/>
    <col min="7" max="7" width="10.3984375" style="70" hidden="1" customWidth="1"/>
    <col min="8" max="8" width="0" style="70" hidden="1" customWidth="1"/>
    <col min="9" max="9" width="10.3984375" style="70" hidden="1" customWidth="1"/>
    <col min="10" max="10" width="0" style="70" hidden="1" customWidth="1"/>
    <col min="11" max="11" width="8.69921875" style="70"/>
    <col min="12" max="12" width="11.69921875" style="70" customWidth="1"/>
    <col min="13" max="16384" width="8.69921875" style="70"/>
  </cols>
  <sheetData>
    <row r="1" spans="1:13">
      <c r="F1" s="69"/>
    </row>
    <row r="2" spans="1:13">
      <c r="B2" s="71" t="s">
        <v>8</v>
      </c>
      <c r="C2" s="71"/>
      <c r="D2" s="71"/>
      <c r="F2" s="69"/>
      <c r="I2" s="72"/>
      <c r="J2" s="72"/>
      <c r="K2" s="72"/>
      <c r="L2" s="72"/>
      <c r="M2" s="72"/>
    </row>
    <row r="3" spans="1:13" ht="15.75" customHeight="1">
      <c r="B3" s="71"/>
      <c r="C3" s="71"/>
      <c r="D3" s="71"/>
      <c r="F3" s="69"/>
      <c r="I3" s="72"/>
      <c r="J3" s="72"/>
      <c r="K3" s="72"/>
      <c r="L3" s="72"/>
      <c r="M3" s="72"/>
    </row>
    <row r="4" spans="1:13" ht="322.5" customHeight="1">
      <c r="B4" s="2447" t="s">
        <v>1051</v>
      </c>
      <c r="C4" s="2448"/>
      <c r="D4" s="2448"/>
      <c r="E4" s="2449"/>
      <c r="F4" s="2419"/>
      <c r="G4" s="2419"/>
      <c r="H4" s="2419"/>
      <c r="I4" s="2419"/>
      <c r="J4" s="2419"/>
      <c r="K4" s="72"/>
      <c r="L4" s="72"/>
      <c r="M4" s="72"/>
    </row>
    <row r="5" spans="1:13">
      <c r="A5" s="71"/>
      <c r="B5" s="71" t="s">
        <v>88</v>
      </c>
      <c r="F5" s="2420"/>
      <c r="G5" s="2420"/>
      <c r="H5" s="2420"/>
      <c r="I5" s="2420"/>
      <c r="J5" s="2420"/>
    </row>
    <row r="6" spans="1:13">
      <c r="B6" s="71"/>
      <c r="F6" s="2420"/>
      <c r="G6" s="2420"/>
      <c r="H6" s="2420"/>
      <c r="I6" s="2420"/>
      <c r="J6" s="2420"/>
    </row>
    <row r="7" spans="1:13" ht="31.2">
      <c r="B7" s="73" t="s">
        <v>41</v>
      </c>
      <c r="C7" s="74" t="s">
        <v>42</v>
      </c>
      <c r="D7" s="75" t="s">
        <v>43</v>
      </c>
      <c r="E7" s="75" t="s">
        <v>44</v>
      </c>
      <c r="F7" s="69"/>
    </row>
    <row r="8" spans="1:13">
      <c r="B8" s="71"/>
      <c r="F8" s="69"/>
    </row>
    <row r="9" spans="1:13">
      <c r="A9" s="71" t="s">
        <v>9</v>
      </c>
      <c r="B9" s="71" t="s">
        <v>89</v>
      </c>
      <c r="F9" s="69"/>
    </row>
    <row r="10" spans="1:13">
      <c r="A10" s="71"/>
      <c r="B10" s="71"/>
      <c r="F10" s="69"/>
    </row>
    <row r="11" spans="1:13" ht="74.25" customHeight="1">
      <c r="A11" s="71"/>
      <c r="B11" s="2418" t="s">
        <v>292</v>
      </c>
      <c r="C11" s="2418"/>
      <c r="D11" s="2418"/>
      <c r="E11" s="2418"/>
      <c r="F11" s="76"/>
    </row>
    <row r="12" spans="1:13" ht="18" customHeight="1">
      <c r="A12" s="71"/>
      <c r="B12" s="2418" t="s">
        <v>998</v>
      </c>
      <c r="C12" s="2418"/>
      <c r="D12" s="2418"/>
      <c r="E12" s="2418"/>
      <c r="F12" s="76"/>
    </row>
    <row r="13" spans="1:13">
      <c r="A13" s="71"/>
      <c r="B13" s="70"/>
      <c r="C13" s="70"/>
      <c r="D13" s="70"/>
      <c r="E13" s="70"/>
      <c r="F13" s="76"/>
    </row>
    <row r="14" spans="1:13" ht="54" customHeight="1">
      <c r="A14" s="68" t="s">
        <v>27</v>
      </c>
      <c r="B14" s="2418" t="s">
        <v>90</v>
      </c>
      <c r="C14" s="2418"/>
      <c r="D14" s="2418"/>
      <c r="E14" s="2418"/>
      <c r="F14" s="69"/>
    </row>
    <row r="15" spans="1:13">
      <c r="B15" s="77" t="s">
        <v>91</v>
      </c>
      <c r="C15" s="77">
        <v>58</v>
      </c>
      <c r="D15" s="17"/>
      <c r="E15" s="77">
        <f>D15*C15</f>
        <v>0</v>
      </c>
      <c r="F15" s="69"/>
    </row>
    <row r="16" spans="1:13">
      <c r="B16" s="78"/>
      <c r="C16" s="78"/>
      <c r="D16" s="78"/>
      <c r="E16" s="78"/>
      <c r="F16" s="69"/>
    </row>
    <row r="17" spans="1:6" ht="42.9" customHeight="1">
      <c r="A17" s="68" t="s">
        <v>28</v>
      </c>
      <c r="B17" s="2421" t="s">
        <v>293</v>
      </c>
      <c r="C17" s="2421"/>
      <c r="D17" s="2421"/>
      <c r="E17" s="2421"/>
      <c r="F17" s="69"/>
    </row>
    <row r="18" spans="1:6">
      <c r="B18" s="77" t="s">
        <v>91</v>
      </c>
      <c r="C18" s="79">
        <f>1260-1350*0.5</f>
        <v>585</v>
      </c>
      <c r="D18" s="17"/>
      <c r="E18" s="77">
        <f>D18*C18</f>
        <v>0</v>
      </c>
      <c r="F18" s="69"/>
    </row>
    <row r="19" spans="1:6">
      <c r="B19" s="78"/>
      <c r="C19" s="80"/>
      <c r="D19" s="78"/>
      <c r="E19" s="78"/>
      <c r="F19" s="69"/>
    </row>
    <row r="20" spans="1:6" ht="45" customHeight="1">
      <c r="A20" s="68" t="s">
        <v>29</v>
      </c>
      <c r="B20" s="2421" t="s">
        <v>294</v>
      </c>
      <c r="C20" s="2421"/>
      <c r="D20" s="2421"/>
      <c r="E20" s="2421"/>
      <c r="F20" s="69"/>
    </row>
    <row r="21" spans="1:6">
      <c r="B21" s="77" t="s">
        <v>91</v>
      </c>
      <c r="C21" s="79">
        <f>88+30</f>
        <v>118</v>
      </c>
      <c r="D21" s="17"/>
      <c r="E21" s="77">
        <f>D21*C21</f>
        <v>0</v>
      </c>
      <c r="F21" s="69"/>
    </row>
    <row r="22" spans="1:6">
      <c r="B22" s="78"/>
      <c r="C22" s="80"/>
      <c r="D22" s="78"/>
      <c r="E22" s="78"/>
      <c r="F22" s="69"/>
    </row>
    <row r="23" spans="1:6" ht="30" customHeight="1">
      <c r="A23" s="68" t="s">
        <v>11</v>
      </c>
      <c r="B23" s="2421" t="s">
        <v>295</v>
      </c>
      <c r="C23" s="2421"/>
      <c r="D23" s="2421"/>
      <c r="E23" s="2421"/>
      <c r="F23" s="69"/>
    </row>
    <row r="24" spans="1:6">
      <c r="B24" s="77" t="s">
        <v>91</v>
      </c>
      <c r="C24" s="77">
        <v>238</v>
      </c>
      <c r="D24" s="17"/>
      <c r="E24" s="77">
        <f>D24*C24</f>
        <v>0</v>
      </c>
      <c r="F24" s="69"/>
    </row>
    <row r="25" spans="1:6">
      <c r="B25" s="78"/>
      <c r="C25" s="78"/>
      <c r="D25" s="78"/>
      <c r="E25" s="78"/>
      <c r="F25" s="69"/>
    </row>
    <row r="26" spans="1:6" ht="30" customHeight="1">
      <c r="A26" s="68" t="s">
        <v>92</v>
      </c>
      <c r="B26" s="2421" t="s">
        <v>330</v>
      </c>
      <c r="C26" s="2421"/>
      <c r="D26" s="2421"/>
      <c r="E26" s="2421"/>
      <c r="F26" s="69"/>
    </row>
    <row r="27" spans="1:6">
      <c r="B27" s="77" t="s">
        <v>91</v>
      </c>
      <c r="C27" s="77">
        <f>+C18+C21+C24+C42</f>
        <v>1233</v>
      </c>
      <c r="D27" s="17"/>
      <c r="E27" s="77">
        <f>D27*C27</f>
        <v>0</v>
      </c>
      <c r="F27" s="69"/>
    </row>
    <row r="28" spans="1:6">
      <c r="B28" s="78"/>
      <c r="C28" s="78"/>
      <c r="D28" s="78"/>
      <c r="E28" s="78"/>
      <c r="F28" s="69"/>
    </row>
    <row r="29" spans="1:6" ht="15.75" customHeight="1">
      <c r="A29" s="68" t="s">
        <v>93</v>
      </c>
      <c r="B29" s="2421" t="s">
        <v>332</v>
      </c>
      <c r="C29" s="2421"/>
      <c r="D29" s="2421"/>
      <c r="E29" s="2421"/>
      <c r="F29" s="69"/>
    </row>
    <row r="30" spans="1:6">
      <c r="B30" s="77" t="s">
        <v>16</v>
      </c>
      <c r="C30" s="77">
        <v>1350</v>
      </c>
      <c r="D30" s="17"/>
      <c r="E30" s="77">
        <f>D30*C30</f>
        <v>0</v>
      </c>
      <c r="F30" s="69"/>
    </row>
    <row r="31" spans="1:6">
      <c r="B31" s="78"/>
      <c r="C31" s="78"/>
      <c r="D31" s="78"/>
      <c r="E31" s="78"/>
      <c r="F31" s="69"/>
    </row>
    <row r="32" spans="1:6" ht="57" customHeight="1">
      <c r="A32" s="68" t="s">
        <v>94</v>
      </c>
      <c r="B32" s="2456" t="s">
        <v>296</v>
      </c>
      <c r="C32" s="2456"/>
      <c r="D32" s="2456"/>
      <c r="E32" s="2456"/>
      <c r="F32" s="69"/>
    </row>
    <row r="33" spans="1:6">
      <c r="B33" s="77" t="s">
        <v>91</v>
      </c>
      <c r="C33" s="77">
        <v>172</v>
      </c>
      <c r="D33" s="17"/>
      <c r="E33" s="77">
        <f>D33*C33</f>
        <v>0</v>
      </c>
      <c r="F33" s="69"/>
    </row>
    <row r="34" spans="1:6">
      <c r="B34" s="78"/>
      <c r="C34" s="78"/>
      <c r="D34" s="78"/>
      <c r="E34" s="78"/>
      <c r="F34" s="69"/>
    </row>
    <row r="35" spans="1:6" ht="27" customHeight="1">
      <c r="A35" s="68" t="s">
        <v>96</v>
      </c>
      <c r="B35" s="2421" t="s">
        <v>297</v>
      </c>
      <c r="C35" s="2421"/>
      <c r="D35" s="2421"/>
      <c r="E35" s="2421"/>
      <c r="F35" s="69"/>
    </row>
    <row r="36" spans="1:6">
      <c r="B36" s="77" t="s">
        <v>16</v>
      </c>
      <c r="C36" s="77">
        <v>1720</v>
      </c>
      <c r="D36" s="17"/>
      <c r="E36" s="77">
        <f>D36*C36</f>
        <v>0</v>
      </c>
      <c r="F36" s="69"/>
    </row>
    <row r="37" spans="1:6">
      <c r="B37" s="78"/>
      <c r="C37" s="78"/>
      <c r="D37" s="78"/>
      <c r="E37" s="78"/>
      <c r="F37" s="69"/>
    </row>
    <row r="38" spans="1:6" ht="54.9" customHeight="1">
      <c r="A38" s="68" t="s">
        <v>97</v>
      </c>
      <c r="B38" s="2421" t="s">
        <v>298</v>
      </c>
      <c r="C38" s="2421"/>
      <c r="D38" s="2421"/>
      <c r="E38" s="2421"/>
      <c r="F38" s="69"/>
    </row>
    <row r="39" spans="1:6">
      <c r="B39" s="77" t="s">
        <v>91</v>
      </c>
      <c r="C39" s="77">
        <v>630</v>
      </c>
      <c r="D39" s="17"/>
      <c r="E39" s="77">
        <f>D39*C39</f>
        <v>0</v>
      </c>
      <c r="F39" s="69"/>
    </row>
    <row r="40" spans="1:6">
      <c r="B40" s="78"/>
      <c r="C40" s="78"/>
      <c r="D40" s="78"/>
      <c r="E40" s="78"/>
      <c r="F40" s="69"/>
    </row>
    <row r="41" spans="1:6" ht="27.9" customHeight="1">
      <c r="A41" s="68" t="s">
        <v>98</v>
      </c>
      <c r="B41" s="2421" t="s">
        <v>299</v>
      </c>
      <c r="C41" s="2421"/>
      <c r="D41" s="2421"/>
      <c r="E41" s="2421"/>
      <c r="F41" s="69"/>
    </row>
    <row r="42" spans="1:6">
      <c r="B42" s="77" t="s">
        <v>91</v>
      </c>
      <c r="C42" s="77">
        <v>292</v>
      </c>
      <c r="D42" s="17"/>
      <c r="E42" s="77">
        <f>D42*C42</f>
        <v>0</v>
      </c>
      <c r="F42" s="69"/>
    </row>
    <row r="43" spans="1:6">
      <c r="B43" s="78"/>
      <c r="C43" s="78"/>
      <c r="D43" s="78"/>
      <c r="E43" s="78"/>
      <c r="F43" s="69"/>
    </row>
    <row r="44" spans="1:6" ht="27" customHeight="1">
      <c r="A44" s="68" t="s">
        <v>99</v>
      </c>
      <c r="B44" s="2456" t="s">
        <v>300</v>
      </c>
      <c r="C44" s="2456"/>
      <c r="D44" s="2456"/>
      <c r="E44" s="2456"/>
      <c r="F44" s="69"/>
    </row>
    <row r="45" spans="1:6">
      <c r="B45" s="77" t="s">
        <v>91</v>
      </c>
      <c r="C45" s="77">
        <v>130</v>
      </c>
      <c r="D45" s="17"/>
      <c r="E45" s="77">
        <f>D45*C45</f>
        <v>0</v>
      </c>
      <c r="F45" s="69"/>
    </row>
    <row r="46" spans="1:6">
      <c r="B46" s="78"/>
      <c r="C46" s="78"/>
      <c r="D46" s="78"/>
      <c r="E46" s="78"/>
      <c r="F46" s="69"/>
    </row>
    <row r="47" spans="1:6" ht="30" customHeight="1">
      <c r="A47" s="68" t="s">
        <v>100</v>
      </c>
      <c r="B47" s="2421" t="s">
        <v>301</v>
      </c>
      <c r="C47" s="2421"/>
      <c r="D47" s="2421"/>
      <c r="E47" s="2421"/>
      <c r="F47" s="69"/>
    </row>
    <row r="48" spans="1:6">
      <c r="B48" s="77" t="s">
        <v>91</v>
      </c>
      <c r="C48" s="77">
        <v>215</v>
      </c>
      <c r="D48" s="17"/>
      <c r="E48" s="77">
        <f>D48*C48</f>
        <v>0</v>
      </c>
      <c r="F48" s="69"/>
    </row>
    <row r="49" spans="1:6">
      <c r="B49" s="78"/>
      <c r="C49" s="78"/>
      <c r="D49" s="78"/>
      <c r="E49" s="78"/>
      <c r="F49" s="69"/>
    </row>
    <row r="50" spans="1:6" ht="52.5" customHeight="1">
      <c r="A50" s="68" t="s">
        <v>303</v>
      </c>
      <c r="B50" s="2421" t="s">
        <v>1030</v>
      </c>
      <c r="C50" s="2422"/>
      <c r="D50" s="2422"/>
      <c r="E50" s="2422"/>
      <c r="F50" s="81"/>
    </row>
    <row r="51" spans="1:6">
      <c r="B51" s="77" t="s">
        <v>16</v>
      </c>
      <c r="C51" s="77">
        <v>1500</v>
      </c>
      <c r="D51" s="17"/>
      <c r="E51" s="77">
        <f>+D51*C51</f>
        <v>0</v>
      </c>
      <c r="F51" s="69"/>
    </row>
    <row r="52" spans="1:6">
      <c r="B52" s="78"/>
      <c r="C52" s="78"/>
      <c r="D52" s="78"/>
      <c r="E52" s="78"/>
      <c r="F52" s="69"/>
    </row>
    <row r="53" spans="1:6" ht="57" customHeight="1">
      <c r="A53" s="68" t="s">
        <v>331</v>
      </c>
      <c r="B53" s="2421" t="s">
        <v>302</v>
      </c>
      <c r="C53" s="2421"/>
      <c r="D53" s="2421"/>
      <c r="E53" s="2421"/>
      <c r="F53" s="69"/>
    </row>
    <row r="54" spans="1:6">
      <c r="B54" s="77" t="s">
        <v>91</v>
      </c>
      <c r="C54" s="77">
        <v>960</v>
      </c>
      <c r="D54" s="17"/>
      <c r="E54" s="77">
        <f>D54*C54</f>
        <v>0</v>
      </c>
      <c r="F54" s="69"/>
    </row>
    <row r="55" spans="1:6">
      <c r="B55" s="78"/>
      <c r="C55" s="78"/>
      <c r="D55" s="78"/>
      <c r="E55" s="78"/>
      <c r="F55" s="69"/>
    </row>
    <row r="56" spans="1:6">
      <c r="A56" s="68" t="s">
        <v>333</v>
      </c>
      <c r="B56" s="2417" t="s">
        <v>101</v>
      </c>
      <c r="C56" s="2417"/>
      <c r="D56" s="2417"/>
      <c r="E56" s="2417"/>
      <c r="F56" s="69"/>
    </row>
    <row r="57" spans="1:6">
      <c r="B57" s="77" t="s">
        <v>91</v>
      </c>
      <c r="C57" s="77">
        <v>58</v>
      </c>
      <c r="D57" s="17"/>
      <c r="E57" s="77">
        <f>D57*C57</f>
        <v>0</v>
      </c>
      <c r="F57" s="69"/>
    </row>
    <row r="58" spans="1:6">
      <c r="B58" s="78"/>
      <c r="C58" s="78"/>
      <c r="D58" s="78"/>
      <c r="E58" s="78"/>
      <c r="F58" s="69"/>
    </row>
    <row r="59" spans="1:6">
      <c r="A59" s="82"/>
      <c r="B59" s="83" t="s">
        <v>334</v>
      </c>
      <c r="C59" s="83"/>
      <c r="D59" s="83"/>
      <c r="E59" s="84">
        <f>SUM(E14:E58)</f>
        <v>0</v>
      </c>
      <c r="F59" s="69"/>
    </row>
    <row r="60" spans="1:6">
      <c r="F60" s="69"/>
    </row>
    <row r="61" spans="1:6">
      <c r="A61" s="71" t="s">
        <v>12</v>
      </c>
      <c r="B61" s="71" t="s">
        <v>13</v>
      </c>
      <c r="F61" s="69"/>
    </row>
    <row r="62" spans="1:6">
      <c r="F62" s="69"/>
    </row>
    <row r="63" spans="1:6">
      <c r="B63" s="2450" t="s">
        <v>102</v>
      </c>
      <c r="C63" s="2451"/>
      <c r="D63" s="2451"/>
      <c r="E63" s="2452"/>
      <c r="F63" s="69"/>
    </row>
    <row r="64" spans="1:6" ht="293.25" customHeight="1">
      <c r="B64" s="2453"/>
      <c r="C64" s="2445"/>
      <c r="D64" s="2445"/>
      <c r="E64" s="2454"/>
      <c r="F64" s="69"/>
    </row>
    <row r="65" spans="1:6">
      <c r="F65" s="69"/>
    </row>
    <row r="66" spans="1:6" ht="15.75" customHeight="1">
      <c r="A66" s="68" t="s">
        <v>30</v>
      </c>
      <c r="B66" s="2425" t="s">
        <v>103</v>
      </c>
      <c r="C66" s="2425"/>
      <c r="D66" s="2425"/>
      <c r="E66" s="2425"/>
      <c r="F66" s="69"/>
    </row>
    <row r="67" spans="1:6" ht="35.1" customHeight="1">
      <c r="B67" s="2455"/>
      <c r="C67" s="2455"/>
      <c r="D67" s="2455"/>
      <c r="E67" s="2455"/>
      <c r="F67" s="69"/>
    </row>
    <row r="68" spans="1:6">
      <c r="B68" s="77" t="s">
        <v>16</v>
      </c>
      <c r="C68" s="79">
        <v>324</v>
      </c>
      <c r="D68" s="17"/>
      <c r="E68" s="77">
        <f>D68*C68</f>
        <v>0</v>
      </c>
      <c r="F68" s="69"/>
    </row>
    <row r="69" spans="1:6">
      <c r="F69" s="69"/>
    </row>
    <row r="70" spans="1:6" ht="20.100000000000001" customHeight="1">
      <c r="A70" s="68" t="s">
        <v>15</v>
      </c>
      <c r="B70" s="2446" t="s">
        <v>105</v>
      </c>
      <c r="C70" s="2446"/>
      <c r="D70" s="2446"/>
      <c r="E70" s="2446"/>
      <c r="F70" s="69"/>
    </row>
    <row r="71" spans="1:6">
      <c r="B71" s="85" t="s">
        <v>10</v>
      </c>
      <c r="C71" s="86">
        <v>1</v>
      </c>
      <c r="D71" s="17"/>
      <c r="E71" s="77">
        <f>D71*C71</f>
        <v>0</v>
      </c>
      <c r="F71" s="69"/>
    </row>
    <row r="72" spans="1:6">
      <c r="B72" s="87"/>
      <c r="C72" s="88"/>
      <c r="D72" s="78"/>
      <c r="E72" s="89"/>
      <c r="F72" s="69"/>
    </row>
    <row r="73" spans="1:6" ht="37.5" customHeight="1">
      <c r="A73" s="90" t="s">
        <v>0</v>
      </c>
      <c r="B73" s="2426" t="s">
        <v>106</v>
      </c>
      <c r="C73" s="2426"/>
      <c r="D73" s="2426"/>
      <c r="E73" s="2426"/>
      <c r="F73" s="69"/>
    </row>
    <row r="74" spans="1:6">
      <c r="B74" s="85" t="s">
        <v>91</v>
      </c>
      <c r="C74" s="86">
        <v>36</v>
      </c>
      <c r="D74" s="17"/>
      <c r="E74" s="77">
        <f>D74*C74</f>
        <v>0</v>
      </c>
      <c r="F74" s="69"/>
    </row>
    <row r="75" spans="1:6">
      <c r="B75" s="87"/>
      <c r="C75" s="88"/>
      <c r="D75" s="78"/>
      <c r="E75" s="89"/>
      <c r="F75" s="69"/>
    </row>
    <row r="76" spans="1:6" s="93" customFormat="1" ht="35.25" customHeight="1">
      <c r="A76" s="91" t="s">
        <v>17</v>
      </c>
      <c r="B76" s="91" t="s">
        <v>107</v>
      </c>
      <c r="C76" s="91"/>
      <c r="D76" s="91"/>
      <c r="E76" s="91"/>
      <c r="F76" s="92"/>
    </row>
    <row r="77" spans="1:6" s="93" customFormat="1">
      <c r="A77" s="91"/>
      <c r="B77" s="79" t="s">
        <v>91</v>
      </c>
      <c r="C77" s="86">
        <v>64</v>
      </c>
      <c r="D77" s="18"/>
      <c r="E77" s="77">
        <f>D77*C77</f>
        <v>0</v>
      </c>
      <c r="F77" s="92"/>
    </row>
    <row r="78" spans="1:6" s="93" customFormat="1">
      <c r="A78" s="91"/>
      <c r="B78" s="80"/>
      <c r="C78" s="88"/>
      <c r="D78" s="80"/>
      <c r="E78" s="78"/>
      <c r="F78" s="92"/>
    </row>
    <row r="79" spans="1:6" s="93" customFormat="1" ht="35.4" customHeight="1">
      <c r="A79" s="91" t="s">
        <v>18</v>
      </c>
      <c r="B79" s="2426" t="s">
        <v>982</v>
      </c>
      <c r="C79" s="2426"/>
      <c r="D79" s="2426"/>
      <c r="E79" s="2426"/>
      <c r="F79" s="92"/>
    </row>
    <row r="80" spans="1:6" s="93" customFormat="1">
      <c r="A80" s="91"/>
      <c r="B80" s="79" t="s">
        <v>91</v>
      </c>
      <c r="C80" s="86">
        <f>(13.44+3.3*2)*0.3</f>
        <v>6.0119999999999996</v>
      </c>
      <c r="D80" s="18"/>
      <c r="E80" s="77">
        <f>D80*C80</f>
        <v>0</v>
      </c>
      <c r="F80" s="94"/>
    </row>
    <row r="81" spans="1:6" s="93" customFormat="1">
      <c r="A81" s="91"/>
      <c r="B81" s="95"/>
      <c r="C81" s="88"/>
      <c r="D81" s="80"/>
      <c r="E81" s="96"/>
      <c r="F81" s="92"/>
    </row>
    <row r="82" spans="1:6" ht="37.5" customHeight="1">
      <c r="A82" s="68" t="s">
        <v>19</v>
      </c>
      <c r="B82" s="2445" t="s">
        <v>108</v>
      </c>
      <c r="C82" s="2445"/>
      <c r="D82" s="2445"/>
      <c r="E82" s="2445"/>
      <c r="F82" s="69"/>
    </row>
    <row r="83" spans="1:6">
      <c r="B83" s="77" t="s">
        <v>16</v>
      </c>
      <c r="C83" s="86">
        <v>800</v>
      </c>
      <c r="D83" s="17"/>
      <c r="E83" s="77">
        <f>D83*C83</f>
        <v>0</v>
      </c>
      <c r="F83" s="69"/>
    </row>
    <row r="84" spans="1:6">
      <c r="F84" s="69"/>
    </row>
    <row r="85" spans="1:6">
      <c r="A85" s="82"/>
      <c r="B85" s="83" t="s">
        <v>985</v>
      </c>
      <c r="C85" s="83"/>
      <c r="D85" s="83"/>
      <c r="E85" s="84">
        <f>SUM(E68:E84)</f>
        <v>0</v>
      </c>
      <c r="F85" s="69"/>
    </row>
    <row r="86" spans="1:6">
      <c r="F86" s="69"/>
    </row>
    <row r="87" spans="1:6">
      <c r="A87" s="71" t="s">
        <v>57</v>
      </c>
      <c r="B87" s="71" t="s">
        <v>109</v>
      </c>
      <c r="F87" s="69"/>
    </row>
    <row r="88" spans="1:6">
      <c r="A88" s="71"/>
      <c r="B88" s="71"/>
      <c r="F88" s="69"/>
    </row>
    <row r="89" spans="1:6" ht="387.75" customHeight="1">
      <c r="A89" s="71"/>
      <c r="B89" s="2442" t="s">
        <v>1000</v>
      </c>
      <c r="C89" s="2443"/>
      <c r="D89" s="2443"/>
      <c r="E89" s="2444"/>
      <c r="F89" s="69"/>
    </row>
    <row r="90" spans="1:6">
      <c r="F90" s="69"/>
    </row>
    <row r="91" spans="1:6" s="93" customFormat="1" ht="33.75" customHeight="1">
      <c r="A91" s="91" t="s">
        <v>31</v>
      </c>
      <c r="B91" s="2428" t="s">
        <v>860</v>
      </c>
      <c r="C91" s="2428"/>
      <c r="D91" s="2428"/>
      <c r="E91" s="2428"/>
      <c r="F91" s="92"/>
    </row>
    <row r="92" spans="1:6" s="93" customFormat="1">
      <c r="A92" s="91"/>
      <c r="B92" s="79" t="s">
        <v>91</v>
      </c>
      <c r="C92" s="79">
        <f>185+387.38</f>
        <v>572.38</v>
      </c>
      <c r="D92" s="18"/>
      <c r="E92" s="79">
        <f t="shared" ref="E92" si="0">D92*C92</f>
        <v>0</v>
      </c>
    </row>
    <row r="93" spans="1:6" s="93" customFormat="1" ht="16.5" customHeight="1">
      <c r="A93" s="91"/>
      <c r="B93" s="91" t="s">
        <v>6</v>
      </c>
      <c r="C93" s="91"/>
      <c r="D93" s="91"/>
      <c r="E93" s="91"/>
      <c r="F93" s="92"/>
    </row>
    <row r="94" spans="1:6" s="93" customFormat="1" ht="54" customHeight="1">
      <c r="A94" s="91" t="s">
        <v>32</v>
      </c>
      <c r="B94" s="2425" t="s">
        <v>1044</v>
      </c>
      <c r="C94" s="2425"/>
      <c r="D94" s="2425"/>
      <c r="E94" s="2425"/>
      <c r="F94" s="92"/>
    </row>
    <row r="95" spans="1:6" s="93" customFormat="1">
      <c r="A95" s="91"/>
      <c r="B95" s="79" t="s">
        <v>91</v>
      </c>
      <c r="C95" s="79">
        <v>535.11800000000005</v>
      </c>
      <c r="D95" s="18"/>
      <c r="E95" s="79">
        <f t="shared" ref="E95" si="1">D95*C95</f>
        <v>0</v>
      </c>
      <c r="F95" s="92"/>
    </row>
    <row r="96" spans="1:6" s="93" customFormat="1">
      <c r="A96" s="91"/>
      <c r="B96" s="91"/>
      <c r="C96" s="91"/>
      <c r="D96" s="91"/>
      <c r="E96" s="91"/>
      <c r="F96" s="92"/>
    </row>
    <row r="97" spans="1:6" s="93" customFormat="1" ht="36.75" customHeight="1">
      <c r="A97" s="91" t="s">
        <v>26</v>
      </c>
      <c r="B97" s="2425" t="s">
        <v>1045</v>
      </c>
      <c r="C97" s="2425"/>
      <c r="D97" s="2425"/>
      <c r="E97" s="2425"/>
      <c r="F97" s="92"/>
    </row>
    <row r="98" spans="1:6" s="93" customFormat="1">
      <c r="A98" s="91"/>
      <c r="B98" s="79" t="s">
        <v>91</v>
      </c>
      <c r="C98" s="79">
        <f>57.343+3*0.25+31.5*0.25+0.514*35.4</f>
        <v>84.163600000000002</v>
      </c>
      <c r="D98" s="18"/>
      <c r="E98" s="79">
        <f t="shared" ref="E98" si="2">D98*C98</f>
        <v>0</v>
      </c>
      <c r="F98" s="92"/>
    </row>
    <row r="99" spans="1:6" s="93" customFormat="1">
      <c r="A99" s="91"/>
      <c r="B99" s="91"/>
      <c r="C99" s="91"/>
      <c r="D99" s="91"/>
      <c r="E99" s="91"/>
      <c r="F99" s="92"/>
    </row>
    <row r="100" spans="1:6" s="93" customFormat="1" ht="50.25" customHeight="1">
      <c r="A100" s="91" t="s">
        <v>20</v>
      </c>
      <c r="B100" s="2425" t="s">
        <v>1046</v>
      </c>
      <c r="C100" s="2425"/>
      <c r="D100" s="2425"/>
      <c r="E100" s="2425"/>
      <c r="F100" s="92"/>
    </row>
    <row r="101" spans="1:6" s="93" customFormat="1">
      <c r="A101" s="91"/>
      <c r="B101" s="79" t="s">
        <v>91</v>
      </c>
      <c r="C101" s="79">
        <f>8.34+3.48</f>
        <v>11.82</v>
      </c>
      <c r="D101" s="18"/>
      <c r="E101" s="79">
        <f t="shared" ref="E101" si="3">D101*C101</f>
        <v>0</v>
      </c>
      <c r="F101" s="92"/>
    </row>
    <row r="102" spans="1:6" s="93" customFormat="1">
      <c r="A102" s="91"/>
      <c r="B102" s="91"/>
      <c r="C102" s="91"/>
      <c r="D102" s="91"/>
      <c r="E102" s="91"/>
      <c r="F102" s="92"/>
    </row>
    <row r="103" spans="1:6" s="93" customFormat="1" ht="30" customHeight="1">
      <c r="A103" s="91" t="s">
        <v>645</v>
      </c>
      <c r="B103" s="2455" t="s">
        <v>1047</v>
      </c>
      <c r="C103" s="2455"/>
      <c r="D103" s="2455"/>
      <c r="E103" s="2455"/>
      <c r="F103" s="92"/>
    </row>
    <row r="104" spans="1:6" s="93" customFormat="1">
      <c r="A104" s="91"/>
      <c r="B104" s="79" t="s">
        <v>91</v>
      </c>
      <c r="C104" s="79">
        <f>138.87+7.15</f>
        <v>146.02000000000001</v>
      </c>
      <c r="D104" s="18"/>
      <c r="E104" s="79">
        <f t="shared" ref="E104" si="4">D104*C104</f>
        <v>0</v>
      </c>
      <c r="F104" s="92"/>
    </row>
    <row r="105" spans="1:6" s="93" customFormat="1">
      <c r="A105" s="91"/>
      <c r="B105" s="91"/>
      <c r="C105" s="91"/>
      <c r="D105" s="91"/>
      <c r="E105" s="91"/>
      <c r="F105" s="92"/>
    </row>
    <row r="106" spans="1:6" s="93" customFormat="1" ht="38.25" customHeight="1">
      <c r="A106" s="91" t="s">
        <v>646</v>
      </c>
      <c r="B106" s="2455" t="s">
        <v>1048</v>
      </c>
      <c r="C106" s="2455"/>
      <c r="D106" s="2455"/>
      <c r="E106" s="2455"/>
      <c r="F106" s="92"/>
    </row>
    <row r="107" spans="1:6" s="93" customFormat="1">
      <c r="A107" s="91"/>
      <c r="B107" s="79" t="s">
        <v>91</v>
      </c>
      <c r="C107" s="79">
        <v>312.81</v>
      </c>
      <c r="D107" s="18"/>
      <c r="E107" s="79">
        <f t="shared" ref="E107" si="5">D107*C107</f>
        <v>0</v>
      </c>
      <c r="F107" s="92"/>
    </row>
    <row r="108" spans="1:6" s="93" customFormat="1">
      <c r="A108" s="91"/>
      <c r="B108" s="80"/>
      <c r="C108" s="80"/>
      <c r="D108" s="80"/>
      <c r="E108" s="80"/>
      <c r="F108" s="92"/>
    </row>
    <row r="109" spans="1:6" s="93" customFormat="1" ht="36.75" customHeight="1">
      <c r="A109" s="91" t="s">
        <v>21</v>
      </c>
      <c r="B109" s="2455" t="s">
        <v>1043</v>
      </c>
      <c r="C109" s="2455"/>
      <c r="D109" s="2455"/>
      <c r="E109" s="2455"/>
      <c r="F109" s="92"/>
    </row>
    <row r="110" spans="1:6" s="93" customFormat="1">
      <c r="A110" s="91"/>
      <c r="B110" s="79" t="s">
        <v>91</v>
      </c>
      <c r="C110" s="79">
        <v>19.12</v>
      </c>
      <c r="D110" s="18"/>
      <c r="E110" s="79">
        <f t="shared" ref="E110" si="6">D110*C110</f>
        <v>0</v>
      </c>
      <c r="F110" s="92"/>
    </row>
    <row r="111" spans="1:6" s="93" customFormat="1">
      <c r="A111" s="91"/>
      <c r="B111" s="80"/>
      <c r="C111" s="80"/>
      <c r="D111" s="80"/>
      <c r="E111" s="80"/>
      <c r="F111" s="92"/>
    </row>
    <row r="112" spans="1:6" s="92" customFormat="1" ht="24.75" customHeight="1">
      <c r="A112" s="91" t="s">
        <v>33</v>
      </c>
      <c r="B112" s="2462" t="s">
        <v>414</v>
      </c>
      <c r="C112" s="2462"/>
      <c r="D112" s="2462"/>
      <c r="E112" s="2462"/>
    </row>
    <row r="113" spans="1:9" s="92" customFormat="1">
      <c r="A113" s="91"/>
      <c r="B113" s="97" t="s">
        <v>16</v>
      </c>
      <c r="C113" s="79">
        <f>45.1+85.52</f>
        <v>130.62</v>
      </c>
      <c r="D113" s="18"/>
      <c r="E113" s="79">
        <f t="shared" ref="E113" si="7">D113*C113</f>
        <v>0</v>
      </c>
    </row>
    <row r="114" spans="1:9" s="69" customFormat="1">
      <c r="A114" s="68"/>
      <c r="B114" s="68"/>
      <c r="C114" s="68"/>
      <c r="D114" s="68"/>
      <c r="E114" s="68"/>
      <c r="G114" s="78"/>
    </row>
    <row r="115" spans="1:9" s="92" customFormat="1" ht="45" customHeight="1">
      <c r="A115" s="91" t="s">
        <v>34</v>
      </c>
      <c r="B115" s="2425" t="s">
        <v>861</v>
      </c>
      <c r="C115" s="2425"/>
      <c r="D115" s="2425"/>
      <c r="E115" s="2425"/>
      <c r="I115" s="92">
        <f>+G116*110</f>
        <v>184957.476</v>
      </c>
    </row>
    <row r="116" spans="1:9" s="69" customFormat="1">
      <c r="A116" s="68"/>
      <c r="B116" s="98" t="s">
        <v>70</v>
      </c>
      <c r="C116" s="79">
        <f>+I116</f>
        <v>54957.475999999995</v>
      </c>
      <c r="D116" s="18"/>
      <c r="E116" s="79">
        <f t="shared" ref="E116" si="8">D116*C116</f>
        <v>0</v>
      </c>
      <c r="G116" s="93">
        <f>+C92+C95+C98+C101+C104+C107+C110</f>
        <v>1681.4315999999999</v>
      </c>
      <c r="I116" s="92">
        <f>+I115-C119</f>
        <v>54957.475999999995</v>
      </c>
    </row>
    <row r="117" spans="1:9" s="69" customFormat="1">
      <c r="A117" s="68"/>
      <c r="B117" s="91"/>
      <c r="C117" s="91"/>
      <c r="D117" s="91"/>
      <c r="E117" s="91"/>
    </row>
    <row r="118" spans="1:9" s="92" customFormat="1" ht="49.5" customHeight="1">
      <c r="A118" s="91" t="s">
        <v>35</v>
      </c>
      <c r="B118" s="2455" t="s">
        <v>862</v>
      </c>
      <c r="C118" s="2455"/>
      <c r="D118" s="2455"/>
      <c r="E118" s="2455"/>
    </row>
    <row r="119" spans="1:9" s="69" customFormat="1">
      <c r="A119" s="68"/>
      <c r="B119" s="98" t="s">
        <v>70</v>
      </c>
      <c r="C119" s="79">
        <v>130000</v>
      </c>
      <c r="D119" s="18"/>
      <c r="E119" s="79">
        <f t="shared" ref="E119" si="9">D119*C119</f>
        <v>0</v>
      </c>
    </row>
    <row r="120" spans="1:9" s="69" customFormat="1">
      <c r="A120" s="68"/>
      <c r="B120" s="68"/>
      <c r="C120" s="68"/>
      <c r="D120" s="68"/>
      <c r="E120" s="68"/>
    </row>
    <row r="121" spans="1:9">
      <c r="A121" s="68" t="s">
        <v>58</v>
      </c>
      <c r="B121" s="2425" t="s">
        <v>1033</v>
      </c>
      <c r="C121" s="2425"/>
      <c r="D121" s="2425"/>
      <c r="E121" s="2425"/>
      <c r="F121" s="92"/>
    </row>
    <row r="122" spans="1:9" ht="57" customHeight="1">
      <c r="B122" s="2455"/>
      <c r="C122" s="2455"/>
      <c r="D122" s="2455"/>
      <c r="E122" s="2455"/>
      <c r="F122" s="92"/>
    </row>
    <row r="123" spans="1:9">
      <c r="B123" s="79" t="s">
        <v>14</v>
      </c>
      <c r="C123" s="79">
        <v>438</v>
      </c>
      <c r="D123" s="18"/>
      <c r="E123" s="79">
        <f t="shared" ref="E123" si="10">D123*C123</f>
        <v>0</v>
      </c>
      <c r="F123" s="93"/>
    </row>
    <row r="124" spans="1:9">
      <c r="B124" s="78"/>
      <c r="C124" s="78"/>
      <c r="D124" s="78"/>
      <c r="E124" s="78"/>
    </row>
    <row r="125" spans="1:9" s="93" customFormat="1" ht="59.25" customHeight="1">
      <c r="A125" s="91" t="s">
        <v>59</v>
      </c>
      <c r="B125" s="2455" t="s">
        <v>1095</v>
      </c>
      <c r="C125" s="2455"/>
      <c r="D125" s="2455"/>
      <c r="E125" s="2455"/>
    </row>
    <row r="126" spans="1:9" s="93" customFormat="1">
      <c r="A126" s="91"/>
      <c r="B126" s="79" t="s">
        <v>14</v>
      </c>
      <c r="C126" s="79">
        <v>112</v>
      </c>
      <c r="D126" s="18"/>
      <c r="E126" s="79">
        <f t="shared" ref="E126" si="11">D126*C126</f>
        <v>0</v>
      </c>
    </row>
    <row r="127" spans="1:9">
      <c r="B127" s="78"/>
      <c r="C127" s="78"/>
      <c r="D127" s="78"/>
      <c r="E127" s="78"/>
    </row>
    <row r="128" spans="1:9" ht="38.25" customHeight="1">
      <c r="A128" s="91" t="s">
        <v>325</v>
      </c>
      <c r="B128" s="2425" t="s">
        <v>110</v>
      </c>
      <c r="C128" s="2425"/>
      <c r="D128" s="2425"/>
      <c r="E128" s="2425"/>
      <c r="F128" s="92"/>
    </row>
    <row r="129" spans="1:6">
      <c r="A129" s="91"/>
      <c r="B129" s="79" t="s">
        <v>10</v>
      </c>
      <c r="C129" s="79">
        <v>96</v>
      </c>
      <c r="D129" s="17"/>
      <c r="E129" s="77">
        <f t="shared" ref="E129" si="12">D129*C129</f>
        <v>0</v>
      </c>
      <c r="F129" s="93"/>
    </row>
    <row r="130" spans="1:6">
      <c r="B130" s="91"/>
      <c r="C130" s="91"/>
      <c r="D130" s="91"/>
      <c r="E130" s="91"/>
      <c r="F130" s="92"/>
    </row>
    <row r="131" spans="1:6">
      <c r="A131" s="68">
        <v>3.16</v>
      </c>
      <c r="B131" s="91" t="s">
        <v>1022</v>
      </c>
      <c r="C131" s="91"/>
      <c r="D131" s="91"/>
      <c r="E131" s="91"/>
      <c r="F131" s="92"/>
    </row>
    <row r="132" spans="1:6">
      <c r="B132" s="99" t="s">
        <v>91</v>
      </c>
      <c r="C132" s="99">
        <f>3*0.2*5</f>
        <v>3.0000000000000004</v>
      </c>
      <c r="D132" s="64"/>
      <c r="E132" s="99">
        <f>+D132*C132</f>
        <v>0</v>
      </c>
      <c r="F132" s="92"/>
    </row>
    <row r="133" spans="1:6">
      <c r="B133" s="91"/>
      <c r="C133" s="91"/>
      <c r="D133" s="91"/>
      <c r="E133" s="91"/>
      <c r="F133" s="92"/>
    </row>
    <row r="134" spans="1:6" ht="66.75" customHeight="1">
      <c r="A134" s="91" t="s">
        <v>1027</v>
      </c>
      <c r="B134" s="2425" t="s">
        <v>1026</v>
      </c>
      <c r="C134" s="2425"/>
      <c r="D134" s="2425"/>
      <c r="E134" s="2425"/>
      <c r="F134" s="92"/>
    </row>
    <row r="135" spans="1:6">
      <c r="A135" s="91"/>
      <c r="B135" s="99" t="s">
        <v>10</v>
      </c>
      <c r="C135" s="99">
        <v>448</v>
      </c>
      <c r="D135" s="64"/>
      <c r="E135" s="99">
        <f>C135*D135</f>
        <v>0</v>
      </c>
      <c r="F135" s="92"/>
    </row>
    <row r="136" spans="1:6">
      <c r="B136" s="91"/>
      <c r="C136" s="91"/>
      <c r="D136" s="91"/>
      <c r="E136" s="91"/>
      <c r="F136" s="92"/>
    </row>
    <row r="137" spans="1:6">
      <c r="A137" s="82"/>
      <c r="B137" s="83" t="s">
        <v>647</v>
      </c>
      <c r="C137" s="83"/>
      <c r="D137" s="83"/>
      <c r="E137" s="84">
        <f>SUM(E91:E135)</f>
        <v>0</v>
      </c>
    </row>
    <row r="138" spans="1:6">
      <c r="A138" s="71"/>
      <c r="B138" s="100"/>
      <c r="C138" s="101"/>
      <c r="D138" s="102"/>
      <c r="E138" s="102"/>
      <c r="F138" s="69"/>
    </row>
    <row r="139" spans="1:6">
      <c r="A139" s="71" t="s">
        <v>60</v>
      </c>
      <c r="B139" s="71" t="s">
        <v>82</v>
      </c>
      <c r="F139" s="69"/>
    </row>
    <row r="140" spans="1:6" ht="279" customHeight="1">
      <c r="B140" s="2461" t="s">
        <v>863</v>
      </c>
      <c r="C140" s="2461"/>
      <c r="D140" s="2461"/>
      <c r="E140" s="2461"/>
      <c r="F140" s="69"/>
    </row>
    <row r="141" spans="1:6" ht="15" customHeight="1">
      <c r="B141" s="103"/>
      <c r="C141" s="103"/>
      <c r="D141" s="103"/>
      <c r="E141" s="103"/>
      <c r="F141" s="69"/>
    </row>
    <row r="142" spans="1:6" s="93" customFormat="1" ht="15" customHeight="1">
      <c r="A142" s="91" t="s">
        <v>22</v>
      </c>
      <c r="B142" s="2428" t="s">
        <v>111</v>
      </c>
      <c r="C142" s="2428"/>
      <c r="D142" s="2428"/>
      <c r="E142" s="2428"/>
      <c r="F142" s="92"/>
    </row>
    <row r="143" spans="1:6" s="93" customFormat="1" ht="15" customHeight="1">
      <c r="A143" s="91"/>
      <c r="B143" s="79" t="s">
        <v>24</v>
      </c>
      <c r="C143" s="79">
        <f>209.08+45.48</f>
        <v>254.56</v>
      </c>
      <c r="D143" s="18"/>
      <c r="E143" s="79">
        <f t="shared" ref="E143" si="13">D143*C143</f>
        <v>0</v>
      </c>
      <c r="F143" s="92"/>
    </row>
    <row r="144" spans="1:6" s="93" customFormat="1" ht="15" customHeight="1">
      <c r="A144" s="91"/>
      <c r="B144" s="104"/>
      <c r="C144" s="104"/>
      <c r="D144" s="104"/>
      <c r="E144" s="104"/>
      <c r="F144" s="92"/>
    </row>
    <row r="145" spans="1:6" s="93" customFormat="1" ht="53.25" customHeight="1">
      <c r="A145" s="91" t="s">
        <v>36</v>
      </c>
      <c r="B145" s="2458" t="s">
        <v>516</v>
      </c>
      <c r="C145" s="2458"/>
      <c r="D145" s="2458"/>
      <c r="E145" s="2458"/>
      <c r="F145" s="92"/>
    </row>
    <row r="146" spans="1:6" s="93" customFormat="1" ht="15" customHeight="1">
      <c r="A146" s="91"/>
      <c r="B146" s="79" t="s">
        <v>24</v>
      </c>
      <c r="C146" s="79">
        <v>237.34</v>
      </c>
      <c r="D146" s="18"/>
      <c r="E146" s="79">
        <f t="shared" ref="E146" si="14">D146*C146</f>
        <v>0</v>
      </c>
      <c r="F146" s="92"/>
    </row>
    <row r="147" spans="1:6" s="93" customFormat="1" ht="15" customHeight="1">
      <c r="A147" s="91"/>
      <c r="B147" s="80"/>
      <c r="C147" s="80"/>
      <c r="D147" s="80"/>
      <c r="E147" s="80"/>
      <c r="F147" s="92"/>
    </row>
    <row r="148" spans="1:6" s="93" customFormat="1" ht="54" customHeight="1">
      <c r="A148" s="91" t="s">
        <v>648</v>
      </c>
      <c r="B148" s="2458" t="s">
        <v>512</v>
      </c>
      <c r="C148" s="2458"/>
      <c r="D148" s="2458"/>
      <c r="E148" s="2458"/>
      <c r="F148" s="92"/>
    </row>
    <row r="149" spans="1:6" s="93" customFormat="1" ht="15" customHeight="1">
      <c r="A149" s="91"/>
      <c r="B149" s="79" t="s">
        <v>24</v>
      </c>
      <c r="C149" s="79">
        <v>79.103999999999999</v>
      </c>
      <c r="D149" s="18"/>
      <c r="E149" s="79">
        <f t="shared" ref="E149" si="15">D149*C149</f>
        <v>0</v>
      </c>
      <c r="F149" s="92"/>
    </row>
    <row r="150" spans="1:6" s="93" customFormat="1" ht="15" customHeight="1">
      <c r="A150" s="91"/>
      <c r="B150" s="105"/>
      <c r="C150" s="105"/>
      <c r="D150" s="105"/>
      <c r="E150" s="105"/>
      <c r="F150" s="92"/>
    </row>
    <row r="151" spans="1:6" s="93" customFormat="1" ht="51" customHeight="1">
      <c r="A151" s="91" t="s">
        <v>45</v>
      </c>
      <c r="B151" s="2458" t="s">
        <v>513</v>
      </c>
      <c r="C151" s="2458"/>
      <c r="D151" s="2458"/>
      <c r="E151" s="2458"/>
      <c r="F151" s="92"/>
    </row>
    <row r="152" spans="1:6" s="93" customFormat="1">
      <c r="A152" s="91"/>
      <c r="B152" s="79" t="s">
        <v>24</v>
      </c>
      <c r="C152" s="79">
        <v>782.44799999999998</v>
      </c>
      <c r="D152" s="18"/>
      <c r="E152" s="79">
        <f t="shared" ref="E152" si="16">D152*C152</f>
        <v>0</v>
      </c>
    </row>
    <row r="153" spans="1:6" s="93" customFormat="1">
      <c r="A153" s="91"/>
      <c r="B153" s="80"/>
      <c r="C153" s="80"/>
      <c r="D153" s="80"/>
      <c r="E153" s="80"/>
    </row>
    <row r="154" spans="1:6" s="93" customFormat="1" ht="54.75" customHeight="1">
      <c r="A154" s="91" t="s">
        <v>71</v>
      </c>
      <c r="B154" s="2458" t="s">
        <v>514</v>
      </c>
      <c r="C154" s="2458"/>
      <c r="D154" s="2458"/>
      <c r="E154" s="2458"/>
    </row>
    <row r="155" spans="1:6" s="93" customFormat="1">
      <c r="A155" s="91"/>
      <c r="B155" s="79" t="s">
        <v>24</v>
      </c>
      <c r="C155" s="79">
        <v>2616.13</v>
      </c>
      <c r="D155" s="18"/>
      <c r="E155" s="79">
        <f t="shared" ref="E155" si="17">D155*C155</f>
        <v>0</v>
      </c>
    </row>
    <row r="156" spans="1:6" s="93" customFormat="1">
      <c r="A156" s="91"/>
      <c r="B156" s="80"/>
      <c r="C156" s="80"/>
      <c r="D156" s="80"/>
      <c r="E156" s="80"/>
    </row>
    <row r="157" spans="1:6" s="93" customFormat="1" ht="18" customHeight="1">
      <c r="A157" s="91" t="s">
        <v>72</v>
      </c>
      <c r="B157" s="2458" t="s">
        <v>515</v>
      </c>
      <c r="C157" s="2458"/>
      <c r="D157" s="2458"/>
      <c r="E157" s="2458"/>
    </row>
    <row r="158" spans="1:6" s="93" customFormat="1">
      <c r="A158" s="91"/>
      <c r="B158" s="79" t="s">
        <v>24</v>
      </c>
      <c r="C158" s="79">
        <v>281.44</v>
      </c>
      <c r="D158" s="18"/>
      <c r="E158" s="79">
        <f t="shared" ref="E158" si="18">D158*C158</f>
        <v>0</v>
      </c>
    </row>
    <row r="159" spans="1:6" s="93" customFormat="1">
      <c r="A159" s="91"/>
      <c r="B159" s="80"/>
      <c r="C159" s="80"/>
      <c r="D159" s="80"/>
      <c r="E159" s="80"/>
    </row>
    <row r="160" spans="1:6" s="93" customFormat="1" ht="21.75" customHeight="1">
      <c r="A160" s="91" t="s">
        <v>113</v>
      </c>
      <c r="B160" s="2432" t="s">
        <v>361</v>
      </c>
      <c r="C160" s="2432"/>
      <c r="D160" s="2432"/>
      <c r="E160" s="2432"/>
      <c r="F160" s="92"/>
    </row>
    <row r="161" spans="1:5" s="93" customFormat="1">
      <c r="A161" s="91"/>
      <c r="B161" s="79" t="s">
        <v>16</v>
      </c>
      <c r="C161" s="79">
        <f>1514.535-C164+35.4</f>
        <v>1479.6680000000001</v>
      </c>
      <c r="D161" s="18"/>
      <c r="E161" s="79">
        <f t="shared" ref="E161" si="19">D161*C161</f>
        <v>0</v>
      </c>
    </row>
    <row r="162" spans="1:5" s="93" customFormat="1">
      <c r="A162" s="91"/>
      <c r="B162" s="80"/>
      <c r="C162" s="80"/>
      <c r="D162" s="80"/>
      <c r="E162" s="80"/>
    </row>
    <row r="163" spans="1:5" s="93" customFormat="1">
      <c r="A163" s="91" t="s">
        <v>649</v>
      </c>
      <c r="B163" s="2432" t="s">
        <v>360</v>
      </c>
      <c r="C163" s="2432"/>
      <c r="D163" s="2432"/>
      <c r="E163" s="2432"/>
    </row>
    <row r="164" spans="1:5" s="93" customFormat="1">
      <c r="A164" s="91"/>
      <c r="B164" s="79" t="s">
        <v>16</v>
      </c>
      <c r="C164" s="79">
        <f>2.9*24.23</f>
        <v>70.266999999999996</v>
      </c>
      <c r="D164" s="18"/>
      <c r="E164" s="79">
        <f t="shared" ref="E164" si="20">D164*C164</f>
        <v>0</v>
      </c>
    </row>
    <row r="165" spans="1:5">
      <c r="A165" s="91"/>
      <c r="B165" s="80"/>
      <c r="C165" s="80"/>
      <c r="D165" s="80"/>
      <c r="E165" s="78"/>
    </row>
    <row r="166" spans="1:5" s="93" customFormat="1" ht="39" customHeight="1">
      <c r="A166" s="91" t="s">
        <v>114</v>
      </c>
      <c r="B166" s="2432" t="s">
        <v>343</v>
      </c>
      <c r="C166" s="2432"/>
      <c r="D166" s="2432"/>
      <c r="E166" s="2432"/>
    </row>
    <row r="167" spans="1:5" s="93" customFormat="1">
      <c r="A167" s="91"/>
      <c r="B167" s="79" t="s">
        <v>16</v>
      </c>
      <c r="C167" s="79">
        <f>138.82+35*0.2+2.66*2*0.2+(3.5+9)*2*0.25+(3+1)*2*2*0.25</f>
        <v>157.13399999999999</v>
      </c>
      <c r="D167" s="18"/>
      <c r="E167" s="79">
        <f t="shared" ref="E167" si="21">D167*C167</f>
        <v>0</v>
      </c>
    </row>
    <row r="168" spans="1:5" s="93" customFormat="1">
      <c r="A168" s="91"/>
      <c r="B168" s="80"/>
      <c r="C168" s="80"/>
      <c r="D168" s="80"/>
      <c r="E168" s="80"/>
    </row>
    <row r="169" spans="1:5" s="93" customFormat="1" ht="39" customHeight="1">
      <c r="A169" s="91" t="s">
        <v>115</v>
      </c>
      <c r="B169" s="2432" t="s">
        <v>517</v>
      </c>
      <c r="C169" s="2432"/>
      <c r="D169" s="2432"/>
      <c r="E169" s="2432"/>
    </row>
    <row r="170" spans="1:5" s="93" customFormat="1">
      <c r="A170" s="91"/>
      <c r="B170" s="79" t="s">
        <v>16</v>
      </c>
      <c r="C170" s="79">
        <f>20.71*0.2*3</f>
        <v>12.426000000000002</v>
      </c>
      <c r="D170" s="18"/>
      <c r="E170" s="79">
        <f t="shared" ref="E170" si="22">D170*C170</f>
        <v>0</v>
      </c>
    </row>
    <row r="171" spans="1:5" s="93" customFormat="1">
      <c r="A171" s="91"/>
      <c r="B171" s="80"/>
      <c r="C171" s="80"/>
      <c r="D171" s="80"/>
      <c r="E171" s="80"/>
    </row>
    <row r="172" spans="1:5" s="93" customFormat="1" ht="37.5" customHeight="1">
      <c r="A172" s="91" t="s">
        <v>116</v>
      </c>
      <c r="B172" s="2432" t="s">
        <v>509</v>
      </c>
      <c r="C172" s="2432"/>
      <c r="D172" s="2432"/>
      <c r="E172" s="2432"/>
    </row>
    <row r="173" spans="1:5" s="93" customFormat="1">
      <c r="A173" s="91"/>
      <c r="B173" s="79" t="s">
        <v>16</v>
      </c>
      <c r="C173" s="79">
        <v>5.0199999999999996</v>
      </c>
      <c r="D173" s="18"/>
      <c r="E173" s="79">
        <f t="shared" ref="E173" si="23">D173*C173</f>
        <v>0</v>
      </c>
    </row>
    <row r="174" spans="1:5" s="93" customFormat="1">
      <c r="A174" s="91"/>
      <c r="B174" s="80"/>
      <c r="C174" s="80"/>
      <c r="D174" s="80"/>
      <c r="E174" s="80"/>
    </row>
    <row r="175" spans="1:5" s="93" customFormat="1" ht="33" customHeight="1">
      <c r="A175" s="91" t="s">
        <v>117</v>
      </c>
      <c r="B175" s="2432" t="s">
        <v>510</v>
      </c>
      <c r="C175" s="2432"/>
      <c r="D175" s="2432"/>
      <c r="E175" s="2432"/>
    </row>
    <row r="176" spans="1:5" s="93" customFormat="1">
      <c r="A176" s="91"/>
      <c r="B176" s="79" t="s">
        <v>16</v>
      </c>
      <c r="C176" s="79">
        <v>554.38</v>
      </c>
      <c r="D176" s="18"/>
      <c r="E176" s="79">
        <f t="shared" ref="E176" si="24">D176*C176</f>
        <v>0</v>
      </c>
    </row>
    <row r="177" spans="1:5" s="93" customFormat="1">
      <c r="A177" s="91"/>
      <c r="B177" s="80"/>
      <c r="C177" s="80"/>
      <c r="D177" s="80"/>
      <c r="E177" s="80"/>
    </row>
    <row r="178" spans="1:5" s="93" customFormat="1" ht="36.75" customHeight="1">
      <c r="A178" s="91" t="s">
        <v>118</v>
      </c>
      <c r="B178" s="2432" t="s">
        <v>112</v>
      </c>
      <c r="C178" s="2432"/>
      <c r="D178" s="2432"/>
      <c r="E178" s="2432"/>
    </row>
    <row r="179" spans="1:5" s="93" customFormat="1">
      <c r="A179" s="91"/>
      <c r="B179" s="79" t="s">
        <v>14</v>
      </c>
      <c r="C179" s="79">
        <v>42</v>
      </c>
      <c r="D179" s="18"/>
      <c r="E179" s="79">
        <f t="shared" ref="E179" si="25">D179*C179</f>
        <v>0</v>
      </c>
    </row>
    <row r="180" spans="1:5">
      <c r="A180" s="91"/>
      <c r="B180" s="80"/>
      <c r="C180" s="80"/>
      <c r="D180" s="80"/>
      <c r="E180" s="78"/>
    </row>
    <row r="181" spans="1:5" s="93" customFormat="1" ht="20.25" customHeight="1">
      <c r="A181" s="91" t="s">
        <v>121</v>
      </c>
      <c r="B181" s="2432" t="s">
        <v>511</v>
      </c>
      <c r="C181" s="2432"/>
      <c r="D181" s="2432"/>
      <c r="E181" s="2432"/>
    </row>
    <row r="182" spans="1:5" s="93" customFormat="1">
      <c r="A182" s="91"/>
      <c r="B182" s="79" t="s">
        <v>16</v>
      </c>
      <c r="C182" s="79">
        <f>21.6+7.78*2+0.34*11*4</f>
        <v>52.120000000000005</v>
      </c>
      <c r="D182" s="18"/>
      <c r="E182" s="79">
        <f t="shared" ref="E182" si="26">D182*C182</f>
        <v>0</v>
      </c>
    </row>
    <row r="183" spans="1:5" s="93" customFormat="1">
      <c r="A183" s="91"/>
      <c r="B183" s="80"/>
      <c r="C183" s="80"/>
      <c r="D183" s="80"/>
      <c r="E183" s="80"/>
    </row>
    <row r="184" spans="1:5" s="93" customFormat="1" ht="21" customHeight="1">
      <c r="A184" s="91" t="s">
        <v>122</v>
      </c>
      <c r="B184" s="2432" t="s">
        <v>357</v>
      </c>
      <c r="C184" s="2432"/>
      <c r="D184" s="2432"/>
      <c r="E184" s="2432"/>
    </row>
    <row r="185" spans="1:5" s="93" customFormat="1">
      <c r="A185" s="91"/>
      <c r="B185" s="79" t="s">
        <v>16</v>
      </c>
      <c r="C185" s="79">
        <f>1.13*2.66+0.17*2.8*5+2*1.45+0.17*1.75*8+1+1+1.2*1.8+1</f>
        <v>15.825800000000001</v>
      </c>
      <c r="D185" s="18"/>
      <c r="E185" s="79">
        <f t="shared" ref="E185" si="27">D185*C185</f>
        <v>0</v>
      </c>
    </row>
    <row r="186" spans="1:5" s="93" customFormat="1">
      <c r="A186" s="91"/>
      <c r="B186" s="80"/>
      <c r="C186" s="80"/>
      <c r="D186" s="80"/>
      <c r="E186" s="80"/>
    </row>
    <row r="187" spans="1:5" s="93" customFormat="1" ht="48.9" customHeight="1">
      <c r="A187" s="91" t="s">
        <v>123</v>
      </c>
      <c r="B187" s="2432" t="s">
        <v>1053</v>
      </c>
      <c r="C187" s="2432"/>
      <c r="D187" s="2432"/>
      <c r="E187" s="2432"/>
    </row>
    <row r="188" spans="1:5" s="93" customFormat="1">
      <c r="A188" s="91"/>
      <c r="B188" s="79" t="s">
        <v>14</v>
      </c>
      <c r="C188" s="79">
        <v>129</v>
      </c>
      <c r="D188" s="18"/>
      <c r="E188" s="79">
        <f t="shared" ref="E188" si="28">D188*C188</f>
        <v>0</v>
      </c>
    </row>
    <row r="189" spans="1:5" s="93" customFormat="1">
      <c r="A189" s="91"/>
      <c r="B189" s="80"/>
      <c r="C189" s="80"/>
      <c r="D189" s="80"/>
      <c r="E189" s="80"/>
    </row>
    <row r="190" spans="1:5" s="93" customFormat="1" ht="51" customHeight="1">
      <c r="A190" s="91" t="s">
        <v>125</v>
      </c>
      <c r="B190" s="2432" t="s">
        <v>864</v>
      </c>
      <c r="C190" s="2432"/>
      <c r="D190" s="2432"/>
      <c r="E190" s="2432"/>
    </row>
    <row r="191" spans="1:5" s="93" customFormat="1">
      <c r="A191" s="91"/>
      <c r="B191" s="79" t="s">
        <v>14</v>
      </c>
      <c r="C191" s="79">
        <v>27</v>
      </c>
      <c r="D191" s="18"/>
      <c r="E191" s="79">
        <f t="shared" ref="E191" si="29">D191*C191</f>
        <v>0</v>
      </c>
    </row>
    <row r="192" spans="1:5">
      <c r="A192" s="91"/>
      <c r="B192" s="80"/>
      <c r="C192" s="80"/>
      <c r="D192" s="80"/>
      <c r="E192" s="78"/>
    </row>
    <row r="193" spans="1:5" ht="36.75" customHeight="1">
      <c r="A193" s="91" t="s">
        <v>126</v>
      </c>
      <c r="B193" s="2432" t="s">
        <v>119</v>
      </c>
      <c r="C193" s="2432"/>
      <c r="D193" s="2432"/>
      <c r="E193" s="2432"/>
    </row>
    <row r="194" spans="1:5">
      <c r="A194" s="91"/>
      <c r="B194" s="79" t="s">
        <v>10</v>
      </c>
      <c r="C194" s="79">
        <v>18</v>
      </c>
      <c r="D194" s="18"/>
      <c r="E194" s="77">
        <f t="shared" ref="E194" si="30">D194*C194</f>
        <v>0</v>
      </c>
    </row>
    <row r="195" spans="1:5">
      <c r="A195" s="91"/>
      <c r="B195" s="80"/>
      <c r="C195" s="80"/>
      <c r="D195" s="80"/>
      <c r="E195" s="78"/>
    </row>
    <row r="196" spans="1:5" s="93" customFormat="1" ht="33.9" customHeight="1">
      <c r="A196" s="91" t="s">
        <v>127</v>
      </c>
      <c r="B196" s="2432" t="s">
        <v>120</v>
      </c>
      <c r="C196" s="2432"/>
      <c r="D196" s="2432"/>
      <c r="E196" s="2432"/>
    </row>
    <row r="197" spans="1:5" s="93" customFormat="1">
      <c r="A197" s="91"/>
      <c r="B197" s="79" t="s">
        <v>348</v>
      </c>
      <c r="C197" s="79">
        <v>1</v>
      </c>
      <c r="D197" s="18"/>
      <c r="E197" s="79">
        <f t="shared" ref="E197:E208" si="31">D197*C197</f>
        <v>0</v>
      </c>
    </row>
    <row r="198" spans="1:5" s="93" customFormat="1">
      <c r="A198" s="91"/>
      <c r="B198" s="79" t="s">
        <v>347</v>
      </c>
      <c r="C198" s="79">
        <v>2</v>
      </c>
      <c r="D198" s="18"/>
      <c r="E198" s="79">
        <f t="shared" si="31"/>
        <v>0</v>
      </c>
    </row>
    <row r="199" spans="1:5" s="93" customFormat="1">
      <c r="A199" s="91"/>
      <c r="B199" s="79" t="s">
        <v>346</v>
      </c>
      <c r="C199" s="79">
        <v>8</v>
      </c>
      <c r="D199" s="18"/>
      <c r="E199" s="79">
        <f t="shared" si="31"/>
        <v>0</v>
      </c>
    </row>
    <row r="200" spans="1:5" s="93" customFormat="1">
      <c r="A200" s="91"/>
      <c r="B200" s="79" t="s">
        <v>345</v>
      </c>
      <c r="C200" s="79">
        <v>4</v>
      </c>
      <c r="D200" s="18"/>
      <c r="E200" s="79">
        <f t="shared" si="31"/>
        <v>0</v>
      </c>
    </row>
    <row r="201" spans="1:5" s="93" customFormat="1">
      <c r="A201" s="91"/>
      <c r="B201" s="79" t="s">
        <v>344</v>
      </c>
      <c r="C201" s="79">
        <v>18</v>
      </c>
      <c r="D201" s="18"/>
      <c r="E201" s="79">
        <f t="shared" si="31"/>
        <v>0</v>
      </c>
    </row>
    <row r="202" spans="1:5" s="93" customFormat="1">
      <c r="A202" s="91"/>
      <c r="B202" s="79" t="s">
        <v>349</v>
      </c>
      <c r="C202" s="79">
        <v>1</v>
      </c>
      <c r="D202" s="18"/>
      <c r="E202" s="79">
        <f t="shared" si="31"/>
        <v>0</v>
      </c>
    </row>
    <row r="203" spans="1:5" s="93" customFormat="1">
      <c r="A203" s="91"/>
      <c r="B203" s="79" t="s">
        <v>350</v>
      </c>
      <c r="C203" s="79">
        <v>3</v>
      </c>
      <c r="D203" s="18"/>
      <c r="E203" s="79">
        <f t="shared" si="31"/>
        <v>0</v>
      </c>
    </row>
    <row r="204" spans="1:5" s="93" customFormat="1">
      <c r="A204" s="91"/>
      <c r="B204" s="79" t="s">
        <v>351</v>
      </c>
      <c r="C204" s="79">
        <v>3</v>
      </c>
      <c r="D204" s="18"/>
      <c r="E204" s="79">
        <f t="shared" si="31"/>
        <v>0</v>
      </c>
    </row>
    <row r="205" spans="1:5" s="93" customFormat="1">
      <c r="A205" s="91"/>
      <c r="B205" s="79" t="s">
        <v>352</v>
      </c>
      <c r="C205" s="79">
        <v>2</v>
      </c>
      <c r="D205" s="18"/>
      <c r="E205" s="79">
        <f t="shared" si="31"/>
        <v>0</v>
      </c>
    </row>
    <row r="206" spans="1:5" s="93" customFormat="1">
      <c r="A206" s="91"/>
      <c r="B206" s="79" t="s">
        <v>353</v>
      </c>
      <c r="C206" s="79">
        <v>1</v>
      </c>
      <c r="D206" s="18"/>
      <c r="E206" s="79">
        <f t="shared" si="31"/>
        <v>0</v>
      </c>
    </row>
    <row r="207" spans="1:5" s="93" customFormat="1">
      <c r="A207" s="91"/>
      <c r="B207" s="79" t="s">
        <v>354</v>
      </c>
      <c r="C207" s="79">
        <v>3</v>
      </c>
      <c r="D207" s="18"/>
      <c r="E207" s="79">
        <f t="shared" si="31"/>
        <v>0</v>
      </c>
    </row>
    <row r="208" spans="1:5" s="93" customFormat="1">
      <c r="A208" s="91"/>
      <c r="B208" s="79" t="s">
        <v>355</v>
      </c>
      <c r="C208" s="79">
        <v>8</v>
      </c>
      <c r="D208" s="18"/>
      <c r="E208" s="79">
        <f t="shared" si="31"/>
        <v>0</v>
      </c>
    </row>
    <row r="209" spans="1:11">
      <c r="A209" s="91"/>
      <c r="B209" s="80"/>
      <c r="C209" s="80"/>
      <c r="D209" s="80"/>
      <c r="E209" s="78"/>
    </row>
    <row r="210" spans="1:11" ht="57.75" customHeight="1">
      <c r="A210" s="91" t="s">
        <v>128</v>
      </c>
      <c r="B210" s="2432" t="s">
        <v>1049</v>
      </c>
      <c r="C210" s="2432"/>
      <c r="D210" s="2432"/>
      <c r="E210" s="2432"/>
    </row>
    <row r="211" spans="1:11">
      <c r="A211" s="91"/>
      <c r="B211" s="79" t="s">
        <v>16</v>
      </c>
      <c r="C211" s="79">
        <v>2790</v>
      </c>
      <c r="D211" s="18"/>
      <c r="E211" s="77">
        <f t="shared" ref="E211" si="32">D211*C211</f>
        <v>0</v>
      </c>
    </row>
    <row r="212" spans="1:11">
      <c r="A212" s="91"/>
      <c r="B212" s="80"/>
      <c r="C212" s="80"/>
      <c r="D212" s="80"/>
      <c r="E212" s="78"/>
    </row>
    <row r="213" spans="1:11" ht="37.5" customHeight="1">
      <c r="A213" s="91" t="s">
        <v>650</v>
      </c>
      <c r="B213" s="2432" t="s">
        <v>124</v>
      </c>
      <c r="C213" s="2432"/>
      <c r="D213" s="2432"/>
      <c r="E213" s="2432"/>
    </row>
    <row r="214" spans="1:11">
      <c r="A214" s="91"/>
      <c r="B214" s="79" t="s">
        <v>16</v>
      </c>
      <c r="C214" s="79">
        <v>2280</v>
      </c>
      <c r="D214" s="18"/>
      <c r="E214" s="77">
        <f t="shared" ref="E214" si="33">D214*C214</f>
        <v>0</v>
      </c>
    </row>
    <row r="215" spans="1:11">
      <c r="A215" s="91"/>
      <c r="B215" s="80"/>
      <c r="C215" s="80"/>
      <c r="D215" s="80"/>
      <c r="E215" s="78"/>
    </row>
    <row r="216" spans="1:11">
      <c r="A216" s="91" t="s">
        <v>651</v>
      </c>
      <c r="B216" s="2432" t="s">
        <v>1019</v>
      </c>
      <c r="C216" s="2432"/>
      <c r="D216" s="2432"/>
      <c r="E216" s="2432"/>
    </row>
    <row r="217" spans="1:11">
      <c r="A217" s="91"/>
      <c r="B217" s="79" t="s">
        <v>91</v>
      </c>
      <c r="C217" s="79">
        <f>3.7*8.5</f>
        <v>31.450000000000003</v>
      </c>
      <c r="D217" s="18"/>
      <c r="E217" s="77">
        <f>+D217*C217</f>
        <v>0</v>
      </c>
    </row>
    <row r="218" spans="1:11">
      <c r="A218" s="91"/>
      <c r="B218" s="80"/>
      <c r="C218" s="80"/>
      <c r="D218" s="80"/>
      <c r="E218" s="78"/>
    </row>
    <row r="219" spans="1:11" s="93" customFormat="1" ht="134.25" customHeight="1">
      <c r="A219" s="91" t="s">
        <v>652</v>
      </c>
      <c r="B219" s="2432" t="s">
        <v>919</v>
      </c>
      <c r="C219" s="2432"/>
      <c r="D219" s="2432"/>
      <c r="E219" s="2432"/>
      <c r="G219" s="72"/>
      <c r="H219" s="72"/>
      <c r="I219" s="72"/>
      <c r="J219" s="72"/>
      <c r="K219" s="72"/>
    </row>
    <row r="220" spans="1:11" s="93" customFormat="1">
      <c r="A220" s="91"/>
      <c r="B220" s="79" t="s">
        <v>10</v>
      </c>
      <c r="C220" s="79">
        <v>3</v>
      </c>
      <c r="D220" s="18"/>
      <c r="E220" s="79">
        <f t="shared" ref="E220" si="34">D220*C220</f>
        <v>0</v>
      </c>
      <c r="G220" s="72"/>
      <c r="H220" s="72"/>
      <c r="I220" s="72"/>
      <c r="J220" s="72"/>
      <c r="K220" s="72"/>
    </row>
    <row r="221" spans="1:11" s="93" customFormat="1">
      <c r="A221" s="91"/>
      <c r="B221" s="80"/>
      <c r="C221" s="80"/>
      <c r="D221" s="80"/>
      <c r="E221" s="80"/>
      <c r="G221" s="72"/>
      <c r="H221" s="72"/>
      <c r="I221" s="72"/>
      <c r="J221" s="72"/>
      <c r="K221" s="72"/>
    </row>
    <row r="222" spans="1:11" s="93" customFormat="1" ht="137.25" customHeight="1">
      <c r="A222" s="91" t="s">
        <v>653</v>
      </c>
      <c r="B222" s="2432" t="s">
        <v>920</v>
      </c>
      <c r="C222" s="2432"/>
      <c r="D222" s="2432"/>
      <c r="E222" s="2432"/>
      <c r="G222" s="72"/>
      <c r="H222" s="72"/>
      <c r="I222" s="72"/>
      <c r="J222" s="72"/>
      <c r="K222" s="72"/>
    </row>
    <row r="223" spans="1:11" s="93" customFormat="1">
      <c r="A223" s="91"/>
      <c r="B223" s="79" t="s">
        <v>10</v>
      </c>
      <c r="C223" s="79">
        <v>5</v>
      </c>
      <c r="D223" s="18"/>
      <c r="E223" s="79">
        <f t="shared" ref="E223" si="35">D223*C223</f>
        <v>0</v>
      </c>
      <c r="G223" s="72"/>
      <c r="H223" s="72"/>
      <c r="I223" s="72"/>
      <c r="J223" s="72"/>
      <c r="K223" s="72"/>
    </row>
    <row r="224" spans="1:11" s="93" customFormat="1">
      <c r="A224" s="91"/>
      <c r="B224" s="80"/>
      <c r="C224" s="80"/>
      <c r="D224" s="80"/>
      <c r="E224" s="80"/>
      <c r="G224" s="72"/>
      <c r="H224" s="72"/>
      <c r="I224" s="72"/>
      <c r="J224" s="72"/>
      <c r="K224" s="72"/>
    </row>
    <row r="225" spans="1:11" s="93" customFormat="1" ht="101.25" customHeight="1">
      <c r="A225" s="91" t="s">
        <v>654</v>
      </c>
      <c r="B225" s="2432" t="s">
        <v>1109</v>
      </c>
      <c r="C225" s="2432"/>
      <c r="D225" s="2432"/>
      <c r="E225" s="2432"/>
      <c r="G225" s="72"/>
      <c r="H225" s="72"/>
      <c r="I225" s="72"/>
      <c r="J225" s="72"/>
      <c r="K225" s="72"/>
    </row>
    <row r="226" spans="1:11" s="93" customFormat="1">
      <c r="A226" s="91"/>
      <c r="B226" s="79" t="s">
        <v>10</v>
      </c>
      <c r="C226" s="79">
        <v>20</v>
      </c>
      <c r="D226" s="18"/>
      <c r="E226" s="79">
        <f t="shared" ref="E226" si="36">D226*C226</f>
        <v>0</v>
      </c>
      <c r="G226" s="72"/>
      <c r="H226" s="72"/>
      <c r="I226" s="72"/>
      <c r="J226" s="72"/>
      <c r="K226" s="72"/>
    </row>
    <row r="227" spans="1:11" s="93" customFormat="1">
      <c r="A227" s="91"/>
      <c r="B227" s="80"/>
      <c r="C227" s="80"/>
      <c r="D227" s="80"/>
      <c r="E227" s="80"/>
      <c r="G227" s="72"/>
      <c r="H227" s="72"/>
      <c r="I227" s="72"/>
      <c r="J227" s="72"/>
      <c r="K227" s="72"/>
    </row>
    <row r="228" spans="1:11" s="93" customFormat="1" ht="119.25" customHeight="1">
      <c r="A228" s="91" t="s">
        <v>655</v>
      </c>
      <c r="B228" s="2432" t="s">
        <v>1108</v>
      </c>
      <c r="C228" s="2432"/>
      <c r="D228" s="2432"/>
      <c r="E228" s="2432"/>
    </row>
    <row r="229" spans="1:11" s="93" customFormat="1">
      <c r="A229" s="91"/>
      <c r="B229" s="79" t="s">
        <v>16</v>
      </c>
      <c r="C229" s="79">
        <v>1164</v>
      </c>
      <c r="D229" s="65"/>
      <c r="E229" s="79">
        <f t="shared" ref="E229" si="37">D229*C229</f>
        <v>0</v>
      </c>
    </row>
    <row r="230" spans="1:11" s="93" customFormat="1">
      <c r="A230" s="91"/>
      <c r="B230" s="80"/>
      <c r="C230" s="80"/>
      <c r="D230" s="80"/>
      <c r="E230" s="80"/>
    </row>
    <row r="231" spans="1:11" s="93" customFormat="1" ht="108.75" customHeight="1">
      <c r="A231" s="91" t="s">
        <v>656</v>
      </c>
      <c r="B231" s="2458" t="s">
        <v>868</v>
      </c>
      <c r="C231" s="2458"/>
      <c r="D231" s="2458"/>
      <c r="E231" s="2458"/>
    </row>
    <row r="232" spans="1:11" s="93" customFormat="1">
      <c r="B232" s="79" t="s">
        <v>14</v>
      </c>
      <c r="C232" s="79">
        <v>6.5</v>
      </c>
      <c r="D232" s="18"/>
      <c r="E232" s="79">
        <f t="shared" ref="E232" si="38">D232*C232</f>
        <v>0</v>
      </c>
    </row>
    <row r="233" spans="1:11" s="93" customFormat="1">
      <c r="B233" s="80"/>
      <c r="C233" s="80"/>
      <c r="D233" s="80"/>
      <c r="E233" s="80"/>
    </row>
    <row r="234" spans="1:11" s="93" customFormat="1" ht="151.5" customHeight="1">
      <c r="A234" s="91" t="s">
        <v>657</v>
      </c>
      <c r="B234" s="2432" t="s">
        <v>869</v>
      </c>
      <c r="C234" s="2432"/>
      <c r="D234" s="2432"/>
      <c r="E234" s="2432"/>
    </row>
    <row r="235" spans="1:11" s="93" customFormat="1">
      <c r="A235" s="91"/>
      <c r="B235" s="79" t="s">
        <v>14</v>
      </c>
      <c r="C235" s="79">
        <v>268.89999999999998</v>
      </c>
      <c r="D235" s="18"/>
      <c r="E235" s="79">
        <f t="shared" ref="E235" si="39">D235*C235</f>
        <v>0</v>
      </c>
    </row>
    <row r="236" spans="1:11" s="93" customFormat="1">
      <c r="A236" s="91"/>
      <c r="B236" s="80"/>
      <c r="C236" s="80"/>
      <c r="D236" s="80"/>
      <c r="E236" s="80"/>
    </row>
    <row r="237" spans="1:11" s="93" customFormat="1" ht="391.5" customHeight="1">
      <c r="A237" s="91" t="s">
        <v>658</v>
      </c>
      <c r="B237" s="2431" t="s">
        <v>922</v>
      </c>
      <c r="C237" s="2431"/>
      <c r="D237" s="2431"/>
      <c r="E237" s="2431"/>
    </row>
    <row r="238" spans="1:11" s="93" customFormat="1">
      <c r="A238" s="91"/>
      <c r="B238" s="79" t="s">
        <v>16</v>
      </c>
      <c r="C238" s="79">
        <v>1164</v>
      </c>
      <c r="D238" s="18"/>
      <c r="E238" s="79">
        <f t="shared" ref="E238" si="40">D238*C238</f>
        <v>0</v>
      </c>
    </row>
    <row r="240" spans="1:11" ht="165" customHeight="1">
      <c r="A240" s="91" t="s">
        <v>659</v>
      </c>
      <c r="B240" s="2431" t="s">
        <v>1032</v>
      </c>
      <c r="C240" s="2431"/>
      <c r="D240" s="2431"/>
      <c r="E240" s="2431"/>
    </row>
    <row r="241" spans="1:9">
      <c r="A241" s="91"/>
      <c r="B241" s="79" t="s">
        <v>16</v>
      </c>
      <c r="C241" s="79">
        <v>75.62</v>
      </c>
      <c r="D241" s="18"/>
      <c r="E241" s="79">
        <f t="shared" ref="E241" si="41">D241*C241</f>
        <v>0</v>
      </c>
    </row>
    <row r="242" spans="1:9">
      <c r="A242" s="91"/>
      <c r="B242" s="80"/>
      <c r="C242" s="80"/>
      <c r="D242" s="80"/>
      <c r="E242" s="80"/>
    </row>
    <row r="243" spans="1:9" s="93" customFormat="1" ht="165.75" customHeight="1">
      <c r="A243" s="91" t="s">
        <v>1110</v>
      </c>
      <c r="B243" s="2431" t="s">
        <v>1031</v>
      </c>
      <c r="C243" s="2431"/>
      <c r="D243" s="2431"/>
      <c r="E243" s="2431"/>
    </row>
    <row r="244" spans="1:9" s="93" customFormat="1">
      <c r="A244" s="91"/>
      <c r="B244" s="79" t="s">
        <v>16</v>
      </c>
      <c r="C244" s="79">
        <f>18.14*2.55</f>
        <v>46.256999999999998</v>
      </c>
      <c r="D244" s="18"/>
      <c r="E244" s="79">
        <f t="shared" ref="E244" si="42">D244*C244</f>
        <v>0</v>
      </c>
    </row>
    <row r="245" spans="1:9">
      <c r="A245" s="91"/>
      <c r="B245" s="80"/>
      <c r="C245" s="80"/>
      <c r="D245" s="80"/>
      <c r="E245" s="80"/>
    </row>
    <row r="246" spans="1:9">
      <c r="A246" s="82"/>
      <c r="B246" s="83" t="s">
        <v>1111</v>
      </c>
      <c r="C246" s="83"/>
      <c r="D246" s="83"/>
      <c r="E246" s="84">
        <f>SUM(E143:E245)</f>
        <v>0</v>
      </c>
      <c r="F246" s="69"/>
    </row>
    <row r="247" spans="1:9">
      <c r="A247" s="78"/>
      <c r="B247" s="107"/>
      <c r="C247" s="107"/>
      <c r="D247" s="107"/>
      <c r="E247" s="107"/>
      <c r="F247" s="69"/>
    </row>
    <row r="248" spans="1:9">
      <c r="A248" s="71" t="s">
        <v>61</v>
      </c>
      <c r="B248" s="71" t="s">
        <v>356</v>
      </c>
      <c r="F248" s="69"/>
    </row>
    <row r="249" spans="1:9" ht="69" customHeight="1">
      <c r="B249" s="2457" t="s">
        <v>1002</v>
      </c>
      <c r="C249" s="2457"/>
      <c r="D249" s="2457"/>
      <c r="E249" s="2457"/>
      <c r="F249" s="69"/>
      <c r="G249" s="72"/>
      <c r="H249" s="72"/>
      <c r="I249" s="72"/>
    </row>
    <row r="250" spans="1:9" ht="12.75" customHeight="1">
      <c r="B250" s="108"/>
      <c r="C250" s="108"/>
      <c r="D250" s="108"/>
      <c r="E250" s="108"/>
      <c r="F250" s="69"/>
      <c r="G250" s="72"/>
      <c r="H250" s="72"/>
      <c r="I250" s="72"/>
    </row>
    <row r="251" spans="1:9" s="93" customFormat="1" ht="102" customHeight="1">
      <c r="A251" s="91" t="s">
        <v>23</v>
      </c>
      <c r="B251" s="2428" t="s">
        <v>865</v>
      </c>
      <c r="C251" s="2428"/>
      <c r="D251" s="2428"/>
      <c r="E251" s="2428"/>
      <c r="F251" s="92"/>
    </row>
    <row r="252" spans="1:9" s="93" customFormat="1">
      <c r="A252" s="91"/>
      <c r="B252" s="79" t="s">
        <v>24</v>
      </c>
      <c r="C252" s="79">
        <f>144.56*1.38</f>
        <v>199.49279999999999</v>
      </c>
      <c r="D252" s="18"/>
      <c r="E252" s="79">
        <f t="shared" ref="E252" si="43">D252*C252</f>
        <v>0</v>
      </c>
      <c r="F252" s="92"/>
    </row>
    <row r="253" spans="1:9" s="93" customFormat="1">
      <c r="A253" s="91"/>
      <c r="B253" s="80"/>
      <c r="C253" s="80"/>
      <c r="D253" s="80"/>
      <c r="E253" s="80"/>
      <c r="F253" s="92"/>
    </row>
    <row r="254" spans="1:9" s="93" customFormat="1" ht="54.75" customHeight="1">
      <c r="A254" s="91" t="s">
        <v>129</v>
      </c>
      <c r="B254" s="2428" t="s">
        <v>1001</v>
      </c>
      <c r="C254" s="2428"/>
      <c r="D254" s="2428"/>
      <c r="E254" s="2428"/>
      <c r="F254" s="92"/>
    </row>
    <row r="255" spans="1:9" s="93" customFormat="1">
      <c r="A255" s="91"/>
      <c r="B255" s="79" t="s">
        <v>24</v>
      </c>
      <c r="C255" s="79">
        <f>144*1</f>
        <v>144</v>
      </c>
      <c r="D255" s="18"/>
      <c r="E255" s="79">
        <f t="shared" ref="E255" si="44">D255*C255</f>
        <v>0</v>
      </c>
      <c r="F255" s="92"/>
    </row>
    <row r="256" spans="1:9" s="93" customFormat="1">
      <c r="A256" s="91"/>
      <c r="B256" s="80"/>
      <c r="C256" s="80"/>
      <c r="D256" s="80"/>
      <c r="E256" s="80"/>
      <c r="F256" s="92"/>
    </row>
    <row r="257" spans="1:10" s="93" customFormat="1" ht="36" customHeight="1">
      <c r="A257" s="91" t="s">
        <v>130</v>
      </c>
      <c r="B257" s="2428" t="s">
        <v>928</v>
      </c>
      <c r="C257" s="2428"/>
      <c r="D257" s="2428"/>
      <c r="E257" s="2428"/>
      <c r="F257" s="92"/>
    </row>
    <row r="258" spans="1:10" s="93" customFormat="1">
      <c r="A258" s="91"/>
      <c r="B258" s="79" t="s">
        <v>24</v>
      </c>
      <c r="C258" s="79">
        <v>343.13</v>
      </c>
      <c r="D258" s="18"/>
      <c r="E258" s="79">
        <f t="shared" ref="E258" si="45">D258*C258</f>
        <v>0</v>
      </c>
      <c r="F258" s="92"/>
    </row>
    <row r="259" spans="1:10" s="93" customFormat="1">
      <c r="A259" s="91"/>
      <c r="B259" s="80"/>
      <c r="C259" s="80"/>
      <c r="D259" s="80"/>
      <c r="E259" s="80"/>
      <c r="F259" s="92"/>
    </row>
    <row r="260" spans="1:10" s="93" customFormat="1" ht="15" customHeight="1">
      <c r="A260" s="91" t="s">
        <v>131</v>
      </c>
      <c r="B260" s="2428" t="s">
        <v>866</v>
      </c>
      <c r="C260" s="2428"/>
      <c r="D260" s="2428"/>
      <c r="E260" s="2428"/>
      <c r="F260" s="92"/>
    </row>
    <row r="261" spans="1:10" s="93" customFormat="1" ht="15" customHeight="1">
      <c r="A261" s="91"/>
      <c r="B261" s="2428"/>
      <c r="C261" s="2428"/>
      <c r="D261" s="2428"/>
      <c r="E261" s="2428"/>
      <c r="F261" s="92"/>
    </row>
    <row r="262" spans="1:10" s="93" customFormat="1" ht="60.75" customHeight="1">
      <c r="A262" s="91"/>
      <c r="B262" s="2428"/>
      <c r="C262" s="2428"/>
      <c r="D262" s="2428"/>
      <c r="E262" s="2428"/>
      <c r="F262" s="92"/>
    </row>
    <row r="263" spans="1:10" s="93" customFormat="1" ht="15" customHeight="1">
      <c r="A263" s="91"/>
      <c r="B263" s="79" t="s">
        <v>24</v>
      </c>
      <c r="C263" s="79">
        <v>691</v>
      </c>
      <c r="D263" s="18"/>
      <c r="E263" s="79">
        <f t="shared" ref="E263" si="46">D263*C263</f>
        <v>0</v>
      </c>
      <c r="F263" s="92"/>
    </row>
    <row r="264" spans="1:10" ht="15" customHeight="1">
      <c r="B264" s="103"/>
      <c r="C264" s="103"/>
      <c r="D264" s="103"/>
      <c r="E264" s="103"/>
      <c r="F264" s="69"/>
    </row>
    <row r="265" spans="1:10" s="93" customFormat="1" ht="15" customHeight="1">
      <c r="A265" s="91" t="s">
        <v>728</v>
      </c>
      <c r="B265" s="2428" t="s">
        <v>1050</v>
      </c>
      <c r="C265" s="2428"/>
      <c r="D265" s="2428"/>
      <c r="E265" s="2428"/>
      <c r="F265" s="92"/>
      <c r="H265" s="2425"/>
      <c r="I265" s="2425"/>
      <c r="J265" s="2425"/>
    </row>
    <row r="266" spans="1:10" s="93" customFormat="1" ht="15" customHeight="1">
      <c r="A266" s="91"/>
      <c r="B266" s="2428"/>
      <c r="C266" s="2428"/>
      <c r="D266" s="2428"/>
      <c r="E266" s="2428"/>
      <c r="F266" s="92"/>
    </row>
    <row r="267" spans="1:10" s="93" customFormat="1" ht="8.25" customHeight="1">
      <c r="A267" s="91"/>
      <c r="B267" s="2428"/>
      <c r="C267" s="2428"/>
      <c r="D267" s="2428"/>
      <c r="E267" s="2428"/>
      <c r="F267" s="92"/>
    </row>
    <row r="268" spans="1:10" s="93" customFormat="1" ht="15" customHeight="1">
      <c r="A268" s="91"/>
      <c r="B268" s="79" t="s">
        <v>24</v>
      </c>
      <c r="C268" s="79">
        <f>211.62+275.88+30</f>
        <v>517.5</v>
      </c>
      <c r="D268" s="18"/>
      <c r="E268" s="79">
        <f t="shared" ref="E268" si="47">D268*C268</f>
        <v>0</v>
      </c>
      <c r="F268" s="92"/>
    </row>
    <row r="269" spans="1:10" ht="15" customHeight="1">
      <c r="B269" s="78"/>
      <c r="C269" s="78"/>
      <c r="D269" s="78"/>
      <c r="E269" s="78"/>
      <c r="F269" s="69"/>
    </row>
    <row r="270" spans="1:10" s="93" customFormat="1" ht="15" customHeight="1">
      <c r="A270" s="91" t="s">
        <v>132</v>
      </c>
      <c r="B270" s="2428" t="s">
        <v>867</v>
      </c>
      <c r="C270" s="2428"/>
      <c r="D270" s="2428"/>
      <c r="E270" s="2428"/>
      <c r="F270" s="92"/>
    </row>
    <row r="271" spans="1:10" s="93" customFormat="1" ht="15" customHeight="1">
      <c r="A271" s="91"/>
      <c r="B271" s="2428"/>
      <c r="C271" s="2428"/>
      <c r="D271" s="2428"/>
      <c r="E271" s="2428"/>
      <c r="F271" s="92"/>
    </row>
    <row r="272" spans="1:10" s="93" customFormat="1" ht="40.5" customHeight="1">
      <c r="A272" s="91"/>
      <c r="B272" s="2428"/>
      <c r="C272" s="2428"/>
      <c r="D272" s="2428"/>
      <c r="E272" s="2428"/>
      <c r="F272" s="92"/>
    </row>
    <row r="273" spans="1:6" s="93" customFormat="1" ht="15" customHeight="1">
      <c r="A273" s="91"/>
      <c r="B273" s="79" t="s">
        <v>24</v>
      </c>
      <c r="C273" s="79">
        <v>739</v>
      </c>
      <c r="D273" s="18"/>
      <c r="E273" s="79">
        <f t="shared" ref="E273" si="48">D273*C273</f>
        <v>0</v>
      </c>
      <c r="F273" s="92"/>
    </row>
    <row r="274" spans="1:6" s="93" customFormat="1" ht="15" customHeight="1">
      <c r="A274" s="91"/>
      <c r="B274" s="80"/>
      <c r="C274" s="80"/>
      <c r="D274" s="80"/>
      <c r="E274" s="80"/>
      <c r="F274" s="92"/>
    </row>
    <row r="275" spans="1:6" s="93" customFormat="1" ht="15" customHeight="1">
      <c r="A275" s="91" t="s">
        <v>729</v>
      </c>
      <c r="B275" s="80" t="s">
        <v>1023</v>
      </c>
      <c r="C275" s="80"/>
      <c r="D275" s="80"/>
      <c r="E275" s="80"/>
      <c r="F275" s="92"/>
    </row>
    <row r="276" spans="1:6" s="93" customFormat="1" ht="15" customHeight="1">
      <c r="A276" s="91"/>
      <c r="B276" s="99" t="s">
        <v>16</v>
      </c>
      <c r="C276" s="99">
        <f>25*2.2</f>
        <v>55.000000000000007</v>
      </c>
      <c r="D276" s="64"/>
      <c r="E276" s="99">
        <f>+D276*C276</f>
        <v>0</v>
      </c>
      <c r="F276" s="92"/>
    </row>
    <row r="277" spans="1:6" s="93" customFormat="1" ht="15" customHeight="1">
      <c r="A277" s="91"/>
      <c r="B277" s="80"/>
      <c r="C277" s="80"/>
      <c r="D277" s="80"/>
      <c r="E277" s="80"/>
      <c r="F277" s="92"/>
    </row>
    <row r="278" spans="1:6" ht="117.75" customHeight="1">
      <c r="B278" s="2428" t="s">
        <v>309</v>
      </c>
      <c r="C278" s="2428"/>
      <c r="D278" s="2428"/>
      <c r="E278" s="2428"/>
      <c r="F278" s="69"/>
    </row>
    <row r="279" spans="1:6" s="93" customFormat="1" ht="15" customHeight="1">
      <c r="A279" s="91" t="s">
        <v>729</v>
      </c>
      <c r="B279" s="2428" t="s">
        <v>1003</v>
      </c>
      <c r="C279" s="2428"/>
      <c r="D279" s="2428"/>
      <c r="E279" s="2428"/>
      <c r="F279" s="92"/>
    </row>
    <row r="280" spans="1:6" s="93" customFormat="1" ht="15" customHeight="1">
      <c r="A280" s="91"/>
      <c r="B280" s="2428"/>
      <c r="C280" s="2428"/>
      <c r="D280" s="2428"/>
      <c r="E280" s="2428"/>
      <c r="F280" s="92"/>
    </row>
    <row r="281" spans="1:6" s="93" customFormat="1" ht="23.25" customHeight="1">
      <c r="A281" s="91"/>
      <c r="B281" s="2428"/>
      <c r="C281" s="2428"/>
      <c r="D281" s="2428"/>
      <c r="E281" s="2428"/>
      <c r="F281" s="92"/>
    </row>
    <row r="282" spans="1:6" s="93" customFormat="1" ht="15" customHeight="1">
      <c r="A282" s="91"/>
      <c r="B282" s="79" t="s">
        <v>24</v>
      </c>
      <c r="C282" s="79">
        <f>8.511/0.1</f>
        <v>85.109999999999985</v>
      </c>
      <c r="D282" s="18"/>
      <c r="E282" s="79">
        <f t="shared" ref="E282" si="49">D282*C282</f>
        <v>0</v>
      </c>
      <c r="F282" s="92"/>
    </row>
    <row r="283" spans="1:6" s="93" customFormat="1" ht="15" customHeight="1">
      <c r="A283" s="91"/>
      <c r="B283" s="80"/>
      <c r="C283" s="80"/>
      <c r="D283" s="80"/>
      <c r="E283" s="80"/>
      <c r="F283" s="92"/>
    </row>
    <row r="284" spans="1:6" s="93" customFormat="1" ht="15" customHeight="1">
      <c r="A284" s="91" t="s">
        <v>133</v>
      </c>
      <c r="B284" s="2428" t="s">
        <v>1004</v>
      </c>
      <c r="C284" s="2428"/>
      <c r="D284" s="2428"/>
      <c r="E284" s="2428"/>
      <c r="F284" s="92"/>
    </row>
    <row r="285" spans="1:6" s="93" customFormat="1" ht="15" customHeight="1">
      <c r="A285" s="91"/>
      <c r="B285" s="2428"/>
      <c r="C285" s="2428"/>
      <c r="D285" s="2428"/>
      <c r="E285" s="2428"/>
      <c r="F285" s="92"/>
    </row>
    <row r="286" spans="1:6" s="93" customFormat="1" ht="21.75" customHeight="1">
      <c r="A286" s="91"/>
      <c r="B286" s="2428"/>
      <c r="C286" s="2428"/>
      <c r="D286" s="2428"/>
      <c r="E286" s="2428"/>
      <c r="F286" s="92"/>
    </row>
    <row r="287" spans="1:6" s="93" customFormat="1" ht="15" customHeight="1">
      <c r="A287" s="91"/>
      <c r="B287" s="79" t="s">
        <v>24</v>
      </c>
      <c r="C287" s="79">
        <v>82</v>
      </c>
      <c r="D287" s="18"/>
      <c r="E287" s="79">
        <f t="shared" ref="E287" si="50">D287*C287</f>
        <v>0</v>
      </c>
      <c r="F287" s="92"/>
    </row>
    <row r="288" spans="1:6" s="93" customFormat="1" ht="15" customHeight="1">
      <c r="A288" s="91"/>
      <c r="B288" s="80"/>
      <c r="C288" s="80"/>
      <c r="D288" s="80"/>
      <c r="E288" s="80"/>
      <c r="F288" s="92"/>
    </row>
    <row r="289" spans="1:6">
      <c r="B289" s="109" t="s">
        <v>306</v>
      </c>
      <c r="C289" s="78"/>
      <c r="D289" s="78"/>
      <c r="E289" s="78"/>
      <c r="F289" s="69"/>
    </row>
    <row r="290" spans="1:6">
      <c r="B290" s="109"/>
      <c r="C290" s="78"/>
      <c r="D290" s="78"/>
      <c r="E290" s="78"/>
      <c r="F290" s="69"/>
    </row>
    <row r="291" spans="1:6" ht="177.75" customHeight="1">
      <c r="A291" s="78"/>
      <c r="B291" s="2421" t="s">
        <v>305</v>
      </c>
      <c r="C291" s="2421"/>
      <c r="D291" s="2421"/>
      <c r="E291" s="2421"/>
      <c r="F291" s="69"/>
    </row>
    <row r="292" spans="1:6" ht="15" customHeight="1">
      <c r="A292" s="78"/>
      <c r="B292" s="108"/>
      <c r="C292" s="108"/>
      <c r="D292" s="108"/>
      <c r="E292" s="108"/>
      <c r="F292" s="69"/>
    </row>
    <row r="293" spans="1:6" ht="96" customHeight="1">
      <c r="A293" s="78"/>
      <c r="B293" s="2421" t="s">
        <v>307</v>
      </c>
      <c r="C293" s="2421"/>
      <c r="D293" s="2421"/>
      <c r="E293" s="2421"/>
      <c r="F293" s="69"/>
    </row>
    <row r="294" spans="1:6" ht="15" customHeight="1">
      <c r="A294" s="78"/>
      <c r="B294" s="108"/>
      <c r="C294" s="108"/>
      <c r="D294" s="108"/>
      <c r="E294" s="108"/>
      <c r="F294" s="69"/>
    </row>
    <row r="295" spans="1:6" ht="93.75" customHeight="1">
      <c r="A295" s="78"/>
      <c r="B295" s="2421" t="s">
        <v>308</v>
      </c>
      <c r="C295" s="2421"/>
      <c r="D295" s="2421"/>
      <c r="E295" s="2421"/>
      <c r="F295" s="69"/>
    </row>
    <row r="296" spans="1:6" ht="15" customHeight="1">
      <c r="A296" s="78"/>
      <c r="B296" s="108"/>
      <c r="C296" s="108"/>
      <c r="D296" s="108"/>
      <c r="E296" s="108"/>
      <c r="F296" s="69"/>
    </row>
    <row r="297" spans="1:6" s="93" customFormat="1" ht="17.25" customHeight="1">
      <c r="A297" s="91" t="s">
        <v>134</v>
      </c>
      <c r="B297" s="2428" t="s">
        <v>411</v>
      </c>
      <c r="C297" s="2428"/>
      <c r="D297" s="2428"/>
      <c r="E297" s="2428"/>
      <c r="F297" s="92"/>
    </row>
    <row r="298" spans="1:6" s="93" customFormat="1" ht="17.25" customHeight="1">
      <c r="A298" s="91"/>
      <c r="B298" s="2428"/>
      <c r="C298" s="2428"/>
      <c r="D298" s="2428"/>
      <c r="E298" s="2428"/>
      <c r="F298" s="92"/>
    </row>
    <row r="299" spans="1:6" s="93" customFormat="1" ht="78.900000000000006" customHeight="1">
      <c r="A299" s="91"/>
      <c r="B299" s="2428"/>
      <c r="C299" s="2428"/>
      <c r="D299" s="2428"/>
      <c r="E299" s="2428"/>
      <c r="F299" s="92"/>
    </row>
    <row r="300" spans="1:6" s="93" customFormat="1" ht="17.25" customHeight="1">
      <c r="A300" s="91"/>
      <c r="B300" s="79" t="s">
        <v>24</v>
      </c>
      <c r="C300" s="79">
        <v>632.95799999999997</v>
      </c>
      <c r="D300" s="18"/>
      <c r="E300" s="79">
        <f t="shared" ref="E300" si="51">D300*C300</f>
        <v>0</v>
      </c>
      <c r="F300" s="92"/>
    </row>
    <row r="301" spans="1:6" s="93" customFormat="1" ht="17.25" customHeight="1">
      <c r="A301" s="80"/>
      <c r="B301" s="110"/>
      <c r="C301" s="110"/>
      <c r="D301" s="110"/>
      <c r="E301" s="110"/>
      <c r="F301" s="92"/>
    </row>
    <row r="302" spans="1:6" s="93" customFormat="1" ht="17.25" customHeight="1">
      <c r="A302" s="91" t="s">
        <v>135</v>
      </c>
      <c r="B302" s="2428" t="s">
        <v>412</v>
      </c>
      <c r="C302" s="2428"/>
      <c r="D302" s="2428"/>
      <c r="E302" s="2428"/>
      <c r="F302" s="92"/>
    </row>
    <row r="303" spans="1:6" s="93" customFormat="1" ht="17.25" customHeight="1">
      <c r="A303" s="91"/>
      <c r="B303" s="2428"/>
      <c r="C303" s="2428"/>
      <c r="D303" s="2428"/>
      <c r="E303" s="2428"/>
      <c r="F303" s="92"/>
    </row>
    <row r="304" spans="1:6" s="93" customFormat="1" ht="77.099999999999994" customHeight="1">
      <c r="A304" s="91"/>
      <c r="B304" s="2428"/>
      <c r="C304" s="2428"/>
      <c r="D304" s="2428"/>
      <c r="E304" s="2428"/>
      <c r="F304" s="92"/>
    </row>
    <row r="305" spans="1:6" s="93" customFormat="1" ht="17.25" customHeight="1">
      <c r="A305" s="91"/>
      <c r="B305" s="79" t="s">
        <v>24</v>
      </c>
      <c r="C305" s="79">
        <v>404.32</v>
      </c>
      <c r="D305" s="18"/>
      <c r="E305" s="79">
        <f t="shared" ref="E305" si="52">D305*C305</f>
        <v>0</v>
      </c>
      <c r="F305" s="92"/>
    </row>
    <row r="306" spans="1:6" ht="17.25" customHeight="1">
      <c r="A306" s="78"/>
      <c r="B306" s="107"/>
      <c r="C306" s="107"/>
      <c r="D306" s="107"/>
      <c r="E306" s="107"/>
      <c r="F306" s="69"/>
    </row>
    <row r="307" spans="1:6" ht="17.25" customHeight="1">
      <c r="A307" s="91" t="s">
        <v>136</v>
      </c>
      <c r="B307" s="2428" t="s">
        <v>413</v>
      </c>
      <c r="C307" s="2428"/>
      <c r="D307" s="2428"/>
      <c r="E307" s="2428"/>
      <c r="F307" s="69"/>
    </row>
    <row r="308" spans="1:6" ht="17.25" customHeight="1">
      <c r="A308" s="91"/>
      <c r="B308" s="2428"/>
      <c r="C308" s="2428"/>
      <c r="D308" s="2428"/>
      <c r="E308" s="2428"/>
      <c r="F308" s="69"/>
    </row>
    <row r="309" spans="1:6" ht="100.5" customHeight="1">
      <c r="A309" s="91"/>
      <c r="B309" s="2428"/>
      <c r="C309" s="2428"/>
      <c r="D309" s="2428"/>
      <c r="E309" s="2428"/>
      <c r="F309" s="69"/>
    </row>
    <row r="310" spans="1:6" ht="17.25" customHeight="1">
      <c r="A310" s="91"/>
      <c r="B310" s="79" t="s">
        <v>24</v>
      </c>
      <c r="C310" s="79">
        <v>84.35</v>
      </c>
      <c r="D310" s="18"/>
      <c r="E310" s="79">
        <f t="shared" ref="E310" si="53">D310*C310</f>
        <v>0</v>
      </c>
      <c r="F310" s="69"/>
    </row>
    <row r="311" spans="1:6" ht="17.25" customHeight="1">
      <c r="A311" s="78"/>
      <c r="B311" s="107"/>
      <c r="C311" s="107"/>
      <c r="D311" s="107"/>
      <c r="E311" s="107"/>
      <c r="F311" s="69"/>
    </row>
    <row r="312" spans="1:6" ht="17.25" customHeight="1">
      <c r="A312" s="68" t="s">
        <v>137</v>
      </c>
      <c r="B312" s="2430" t="s">
        <v>151</v>
      </c>
      <c r="C312" s="2430"/>
      <c r="D312" s="2430"/>
      <c r="E312" s="2430"/>
      <c r="F312" s="69"/>
    </row>
    <row r="313" spans="1:6" ht="17.25" customHeight="1">
      <c r="B313" s="77" t="s">
        <v>10</v>
      </c>
      <c r="C313" s="77">
        <v>18</v>
      </c>
      <c r="D313" s="17"/>
      <c r="E313" s="77">
        <f t="shared" ref="E313" si="54">D313*C313</f>
        <v>0</v>
      </c>
      <c r="F313" s="69"/>
    </row>
    <row r="314" spans="1:6" ht="17.25" customHeight="1">
      <c r="A314" s="78"/>
      <c r="B314" s="107"/>
      <c r="C314" s="107"/>
      <c r="D314" s="107"/>
      <c r="E314" s="107"/>
      <c r="F314" s="69"/>
    </row>
    <row r="315" spans="1:6" ht="17.25" customHeight="1">
      <c r="A315" s="68" t="s">
        <v>138</v>
      </c>
      <c r="B315" s="2430" t="s">
        <v>152</v>
      </c>
      <c r="C315" s="2430"/>
      <c r="D315" s="2430"/>
      <c r="E315" s="2430"/>
      <c r="F315" s="69"/>
    </row>
    <row r="316" spans="1:6" ht="17.25" customHeight="1">
      <c r="B316" s="77" t="s">
        <v>10</v>
      </c>
      <c r="C316" s="77">
        <v>24</v>
      </c>
      <c r="D316" s="17"/>
      <c r="E316" s="77">
        <f t="shared" ref="E316" si="55">D316*C316</f>
        <v>0</v>
      </c>
      <c r="F316" s="69"/>
    </row>
    <row r="317" spans="1:6" ht="17.25" customHeight="1">
      <c r="A317" s="78"/>
      <c r="B317" s="107"/>
      <c r="C317" s="107"/>
      <c r="D317" s="107"/>
      <c r="E317" s="107"/>
      <c r="F317" s="69"/>
    </row>
    <row r="318" spans="1:6" ht="17.25" customHeight="1">
      <c r="A318" s="68" t="s">
        <v>139</v>
      </c>
      <c r="B318" s="2430" t="s">
        <v>153</v>
      </c>
      <c r="C318" s="2430"/>
      <c r="D318" s="2430"/>
      <c r="E318" s="2430"/>
      <c r="F318" s="69"/>
    </row>
    <row r="319" spans="1:6" ht="17.25" customHeight="1">
      <c r="B319" s="77" t="s">
        <v>10</v>
      </c>
      <c r="C319" s="77">
        <v>58</v>
      </c>
      <c r="D319" s="17"/>
      <c r="E319" s="77">
        <f t="shared" ref="E319" si="56">D319*C319</f>
        <v>0</v>
      </c>
      <c r="F319" s="69"/>
    </row>
    <row r="320" spans="1:6" ht="17.25" customHeight="1">
      <c r="A320" s="78"/>
      <c r="B320" s="107"/>
      <c r="C320" s="107"/>
      <c r="D320" s="107"/>
      <c r="E320" s="107"/>
      <c r="F320" s="69"/>
    </row>
    <row r="321" spans="1:6" ht="33.9" customHeight="1">
      <c r="A321" s="68" t="s">
        <v>140</v>
      </c>
      <c r="B321" s="2430" t="s">
        <v>154</v>
      </c>
      <c r="C321" s="2430"/>
      <c r="D321" s="2430"/>
      <c r="E321" s="2430"/>
      <c r="F321" s="69"/>
    </row>
    <row r="322" spans="1:6" ht="17.25" customHeight="1">
      <c r="B322" s="77" t="s">
        <v>10</v>
      </c>
      <c r="C322" s="77">
        <v>28</v>
      </c>
      <c r="D322" s="17"/>
      <c r="E322" s="77">
        <f t="shared" ref="E322" si="57">D322*C322</f>
        <v>0</v>
      </c>
      <c r="F322" s="69"/>
    </row>
    <row r="323" spans="1:6" ht="17.25" customHeight="1">
      <c r="A323" s="78"/>
      <c r="B323" s="107"/>
      <c r="C323" s="107"/>
      <c r="D323" s="107"/>
      <c r="E323" s="107"/>
      <c r="F323" s="69"/>
    </row>
    <row r="324" spans="1:6" ht="33.9" customHeight="1">
      <c r="A324" s="68" t="s">
        <v>141</v>
      </c>
      <c r="B324" s="2430" t="s">
        <v>155</v>
      </c>
      <c r="C324" s="2430"/>
      <c r="D324" s="2430"/>
      <c r="E324" s="2430"/>
      <c r="F324" s="69"/>
    </row>
    <row r="325" spans="1:6" ht="17.25" customHeight="1">
      <c r="B325" s="77" t="s">
        <v>14</v>
      </c>
      <c r="C325" s="77">
        <v>109</v>
      </c>
      <c r="D325" s="17"/>
      <c r="E325" s="77">
        <f t="shared" ref="E325" si="58">D325*C325</f>
        <v>0</v>
      </c>
      <c r="F325" s="69"/>
    </row>
    <row r="326" spans="1:6" ht="17.25" customHeight="1">
      <c r="A326" s="78"/>
      <c r="B326" s="107"/>
      <c r="C326" s="107"/>
      <c r="D326" s="107"/>
      <c r="E326" s="107"/>
      <c r="F326" s="69"/>
    </row>
    <row r="327" spans="1:6" ht="17.25" customHeight="1">
      <c r="A327" s="68" t="s">
        <v>142</v>
      </c>
      <c r="B327" s="2430" t="s">
        <v>870</v>
      </c>
      <c r="C327" s="2430"/>
      <c r="D327" s="2430"/>
      <c r="E327" s="2430"/>
      <c r="F327" s="69"/>
    </row>
    <row r="328" spans="1:6" ht="17.25" customHeight="1">
      <c r="B328" s="2430"/>
      <c r="C328" s="2430"/>
      <c r="D328" s="2430"/>
      <c r="E328" s="2430"/>
      <c r="F328" s="69"/>
    </row>
    <row r="329" spans="1:6" ht="32.25" customHeight="1">
      <c r="B329" s="2430"/>
      <c r="C329" s="2430"/>
      <c r="D329" s="2430"/>
      <c r="E329" s="2430"/>
      <c r="F329" s="69"/>
    </row>
    <row r="330" spans="1:6" ht="17.25" customHeight="1">
      <c r="B330" s="77" t="s">
        <v>14</v>
      </c>
      <c r="C330" s="77">
        <v>239</v>
      </c>
      <c r="D330" s="17"/>
      <c r="E330" s="77">
        <f t="shared" ref="E330" si="59">D330*C330</f>
        <v>0</v>
      </c>
      <c r="F330" s="69"/>
    </row>
    <row r="331" spans="1:6" ht="17.25" customHeight="1">
      <c r="B331" s="78"/>
      <c r="C331" s="78"/>
      <c r="D331" s="78"/>
      <c r="E331" s="78"/>
      <c r="F331" s="69"/>
    </row>
    <row r="332" spans="1:6" ht="33.9" customHeight="1">
      <c r="A332" s="68" t="s">
        <v>143</v>
      </c>
      <c r="B332" s="2418" t="s">
        <v>291</v>
      </c>
      <c r="C332" s="2418"/>
      <c r="D332" s="2418"/>
      <c r="E332" s="2418"/>
      <c r="F332" s="69"/>
    </row>
    <row r="333" spans="1:6" ht="17.25" customHeight="1">
      <c r="B333" s="77" t="s">
        <v>14</v>
      </c>
      <c r="C333" s="77">
        <v>104</v>
      </c>
      <c r="D333" s="17"/>
      <c r="E333" s="77">
        <f t="shared" ref="E333" si="60">D333*C333</f>
        <v>0</v>
      </c>
      <c r="F333" s="69"/>
    </row>
    <row r="334" spans="1:6" ht="17.25" customHeight="1">
      <c r="B334" s="78"/>
      <c r="C334" s="78"/>
      <c r="D334" s="78"/>
      <c r="E334" s="78"/>
      <c r="F334" s="69"/>
    </row>
    <row r="335" spans="1:6" ht="140.25" customHeight="1">
      <c r="B335" s="2421" t="s">
        <v>992</v>
      </c>
      <c r="C335" s="2421"/>
      <c r="D335" s="2421"/>
      <c r="E335" s="2421"/>
      <c r="F335" s="69"/>
    </row>
    <row r="336" spans="1:6" ht="17.25" customHeight="1">
      <c r="B336" s="78"/>
      <c r="C336" s="78"/>
      <c r="D336" s="78"/>
      <c r="E336" s="78"/>
      <c r="F336" s="69"/>
    </row>
    <row r="337" spans="1:12" ht="17.25" customHeight="1">
      <c r="A337" s="68" t="s">
        <v>144</v>
      </c>
      <c r="B337" s="2430" t="s">
        <v>871</v>
      </c>
      <c r="C337" s="2430"/>
      <c r="D337" s="2430"/>
      <c r="E337" s="2430"/>
      <c r="F337" s="69"/>
    </row>
    <row r="338" spans="1:12" ht="17.25" customHeight="1">
      <c r="B338" s="2430"/>
      <c r="C338" s="2430"/>
      <c r="D338" s="2430"/>
      <c r="E338" s="2430"/>
      <c r="F338" s="69"/>
    </row>
    <row r="339" spans="1:12" ht="82.5" customHeight="1">
      <c r="B339" s="2430"/>
      <c r="C339" s="2430"/>
      <c r="D339" s="2430"/>
      <c r="E339" s="2430"/>
      <c r="F339" s="69"/>
    </row>
    <row r="340" spans="1:12" ht="17.25" customHeight="1">
      <c r="B340" s="77" t="s">
        <v>10</v>
      </c>
      <c r="C340" s="79">
        <v>41</v>
      </c>
      <c r="D340" s="17"/>
      <c r="E340" s="77">
        <f t="shared" ref="E340" si="61">D340*C340</f>
        <v>0</v>
      </c>
      <c r="F340" s="69"/>
    </row>
    <row r="341" spans="1:12" ht="17.25" customHeight="1">
      <c r="A341" s="78"/>
      <c r="B341" s="107"/>
      <c r="C341" s="107"/>
      <c r="D341" s="107"/>
      <c r="E341" s="107"/>
      <c r="F341" s="69"/>
    </row>
    <row r="342" spans="1:12" ht="17.25" customHeight="1">
      <c r="A342" s="68" t="s">
        <v>145</v>
      </c>
      <c r="B342" s="2430" t="s">
        <v>156</v>
      </c>
      <c r="C342" s="2430"/>
      <c r="D342" s="2430"/>
      <c r="E342" s="2430"/>
      <c r="F342" s="69"/>
    </row>
    <row r="343" spans="1:12" ht="17.25" customHeight="1">
      <c r="B343" s="2430"/>
      <c r="C343" s="2430"/>
      <c r="D343" s="2430"/>
      <c r="E343" s="2430"/>
      <c r="F343" s="69"/>
    </row>
    <row r="344" spans="1:12" ht="17.25" customHeight="1">
      <c r="B344" s="2430"/>
      <c r="C344" s="2430"/>
      <c r="D344" s="2430"/>
      <c r="E344" s="2430"/>
      <c r="F344" s="69"/>
    </row>
    <row r="345" spans="1:12" ht="17.25" customHeight="1">
      <c r="B345" s="77" t="s">
        <v>14</v>
      </c>
      <c r="C345" s="77">
        <v>120</v>
      </c>
      <c r="D345" s="17"/>
      <c r="E345" s="77">
        <f t="shared" ref="E345" si="62">D345*C345</f>
        <v>0</v>
      </c>
      <c r="F345" s="69"/>
    </row>
    <row r="346" spans="1:12" ht="17.25" customHeight="1">
      <c r="A346" s="78"/>
      <c r="B346" s="107"/>
      <c r="C346" s="107"/>
      <c r="D346" s="107"/>
      <c r="E346" s="107"/>
      <c r="F346" s="69"/>
    </row>
    <row r="347" spans="1:12" ht="17.25" customHeight="1">
      <c r="A347" s="68" t="s">
        <v>146</v>
      </c>
      <c r="B347" s="2430" t="s">
        <v>157</v>
      </c>
      <c r="C347" s="2430"/>
      <c r="D347" s="2430"/>
      <c r="E347" s="2430"/>
      <c r="F347" s="69"/>
    </row>
    <row r="348" spans="1:12" ht="17.25" customHeight="1">
      <c r="B348" s="2430"/>
      <c r="C348" s="2430"/>
      <c r="D348" s="2430"/>
      <c r="E348" s="2430"/>
      <c r="F348" s="69"/>
    </row>
    <row r="349" spans="1:12" ht="17.25" customHeight="1">
      <c r="B349" s="2430"/>
      <c r="C349" s="2430"/>
      <c r="D349" s="2430"/>
      <c r="E349" s="2430"/>
      <c r="F349" s="69"/>
    </row>
    <row r="350" spans="1:12" ht="17.25" customHeight="1">
      <c r="B350" s="77" t="s">
        <v>14</v>
      </c>
      <c r="C350" s="77">
        <v>42</v>
      </c>
      <c r="D350" s="17"/>
      <c r="E350" s="77">
        <f t="shared" ref="E350" si="63">D350*C350</f>
        <v>0</v>
      </c>
      <c r="F350" s="69"/>
    </row>
    <row r="351" spans="1:12" ht="17.25" customHeight="1">
      <c r="A351" s="78"/>
      <c r="B351" s="107"/>
      <c r="C351" s="107"/>
      <c r="D351" s="107"/>
      <c r="E351" s="107"/>
      <c r="F351" s="69"/>
    </row>
    <row r="352" spans="1:12" ht="17.25" customHeight="1">
      <c r="A352" s="68" t="s">
        <v>147</v>
      </c>
      <c r="B352" s="2430" t="s">
        <v>999</v>
      </c>
      <c r="C352" s="2430"/>
      <c r="D352" s="2430"/>
      <c r="E352" s="2430"/>
      <c r="F352" s="69"/>
      <c r="G352" s="111"/>
      <c r="H352" s="111"/>
      <c r="I352" s="111"/>
      <c r="J352" s="111"/>
      <c r="K352" s="111"/>
      <c r="L352" s="111"/>
    </row>
    <row r="353" spans="1:12" ht="37.5" customHeight="1">
      <c r="B353" s="2430"/>
      <c r="C353" s="2430"/>
      <c r="D353" s="2430"/>
      <c r="E353" s="2430"/>
      <c r="F353" s="69"/>
      <c r="G353" s="111"/>
      <c r="H353" s="111"/>
      <c r="I353" s="111"/>
      <c r="J353" s="111"/>
      <c r="K353" s="111"/>
      <c r="L353" s="111"/>
    </row>
    <row r="354" spans="1:12" ht="17.25" customHeight="1">
      <c r="B354" s="106" t="s">
        <v>16</v>
      </c>
      <c r="C354" s="106">
        <v>45</v>
      </c>
      <c r="D354" s="65"/>
      <c r="E354" s="106">
        <f t="shared" ref="E354" si="64">D354*C354</f>
        <v>0</v>
      </c>
      <c r="F354" s="69"/>
      <c r="G354" s="111"/>
      <c r="H354" s="111"/>
      <c r="I354" s="111"/>
      <c r="J354" s="111"/>
      <c r="K354" s="111"/>
      <c r="L354" s="111"/>
    </row>
    <row r="355" spans="1:12" ht="17.25" customHeight="1">
      <c r="B355" s="112"/>
      <c r="C355" s="112"/>
      <c r="D355" s="112"/>
      <c r="E355" s="112"/>
      <c r="F355" s="69"/>
    </row>
    <row r="356" spans="1:12" s="93" customFormat="1" ht="17.25" customHeight="1">
      <c r="A356" s="91" t="s">
        <v>148</v>
      </c>
      <c r="B356" s="2459" t="s">
        <v>872</v>
      </c>
      <c r="C356" s="2459"/>
      <c r="D356" s="2459"/>
      <c r="E356" s="2459"/>
      <c r="F356" s="92"/>
    </row>
    <row r="357" spans="1:12" s="93" customFormat="1" ht="17.25" customHeight="1">
      <c r="A357" s="91"/>
      <c r="B357" s="2459"/>
      <c r="C357" s="2459"/>
      <c r="D357" s="2459"/>
      <c r="E357" s="2459"/>
      <c r="F357" s="92"/>
    </row>
    <row r="358" spans="1:12" s="93" customFormat="1" ht="49.5" customHeight="1">
      <c r="A358" s="91"/>
      <c r="B358" s="2459"/>
      <c r="C358" s="2459"/>
      <c r="D358" s="2459"/>
      <c r="E358" s="2459"/>
      <c r="F358" s="92"/>
    </row>
    <row r="359" spans="1:12" s="93" customFormat="1" ht="17.25" customHeight="1">
      <c r="A359" s="91"/>
      <c r="B359" s="106" t="s">
        <v>24</v>
      </c>
      <c r="C359" s="106">
        <v>45.5</v>
      </c>
      <c r="D359" s="65"/>
      <c r="E359" s="106">
        <f t="shared" ref="E359" si="65">D359*C359</f>
        <v>0</v>
      </c>
      <c r="F359" s="92"/>
    </row>
    <row r="360" spans="1:12" s="93" customFormat="1" ht="17.25" customHeight="1">
      <c r="A360" s="91"/>
      <c r="B360" s="112"/>
      <c r="C360" s="112"/>
      <c r="D360" s="112"/>
      <c r="E360" s="112"/>
      <c r="F360" s="92"/>
    </row>
    <row r="361" spans="1:12" s="93" customFormat="1" ht="87.75" customHeight="1">
      <c r="A361" s="91" t="s">
        <v>149</v>
      </c>
      <c r="B361" s="2459" t="s">
        <v>872</v>
      </c>
      <c r="C361" s="2459"/>
      <c r="D361" s="2459"/>
      <c r="E361" s="2459"/>
      <c r="F361" s="92"/>
    </row>
    <row r="362" spans="1:12" s="93" customFormat="1" ht="17.25" customHeight="1">
      <c r="A362" s="91"/>
      <c r="B362" s="106" t="s">
        <v>24</v>
      </c>
      <c r="C362" s="106">
        <v>16</v>
      </c>
      <c r="D362" s="65"/>
      <c r="E362" s="106">
        <f t="shared" ref="E362" si="66">D362*C362</f>
        <v>0</v>
      </c>
      <c r="F362" s="92"/>
    </row>
    <row r="363" spans="1:12" s="93" customFormat="1" ht="17.25" customHeight="1">
      <c r="A363" s="91"/>
      <c r="B363" s="80"/>
      <c r="C363" s="80"/>
      <c r="D363" s="80"/>
      <c r="E363" s="80"/>
      <c r="F363" s="92"/>
    </row>
    <row r="364" spans="1:12" s="93" customFormat="1" ht="197.25" customHeight="1">
      <c r="A364" s="91" t="s">
        <v>733</v>
      </c>
      <c r="B364" s="2431" t="s">
        <v>873</v>
      </c>
      <c r="C364" s="2431"/>
      <c r="D364" s="2431"/>
      <c r="E364" s="2431"/>
      <c r="F364" s="92"/>
    </row>
    <row r="365" spans="1:12" s="93" customFormat="1" ht="17.25" customHeight="1">
      <c r="A365" s="91"/>
      <c r="B365" s="79" t="s">
        <v>24</v>
      </c>
      <c r="C365" s="79">
        <f>(51.96-13.18)*0.3</f>
        <v>11.634</v>
      </c>
      <c r="D365" s="18"/>
      <c r="E365" s="79">
        <f t="shared" ref="E365" si="67">D365*C365</f>
        <v>0</v>
      </c>
      <c r="F365" s="92"/>
    </row>
    <row r="366" spans="1:12" s="93" customFormat="1" ht="17.25" customHeight="1">
      <c r="A366" s="91"/>
      <c r="B366" s="80"/>
      <c r="C366" s="80"/>
      <c r="D366" s="80"/>
      <c r="E366" s="80"/>
      <c r="F366" s="92"/>
    </row>
    <row r="367" spans="1:12" s="93" customFormat="1" ht="195" customHeight="1">
      <c r="A367" s="91" t="s">
        <v>734</v>
      </c>
      <c r="B367" s="2431" t="s">
        <v>874</v>
      </c>
      <c r="C367" s="2431"/>
      <c r="D367" s="2431"/>
      <c r="E367" s="2431"/>
      <c r="F367" s="92" t="s">
        <v>993</v>
      </c>
    </row>
    <row r="368" spans="1:12" s="93" customFormat="1" ht="17.25" customHeight="1">
      <c r="A368" s="91"/>
      <c r="B368" s="79" t="s">
        <v>24</v>
      </c>
      <c r="C368" s="79">
        <f>13.18*0.3</f>
        <v>3.9539999999999997</v>
      </c>
      <c r="D368" s="18"/>
      <c r="E368" s="79">
        <f t="shared" ref="E368" si="68">D368*C368</f>
        <v>0</v>
      </c>
      <c r="F368" s="92"/>
    </row>
    <row r="369" spans="1:6" s="93" customFormat="1" ht="17.25" customHeight="1">
      <c r="A369" s="91"/>
      <c r="B369" s="80"/>
      <c r="C369" s="80"/>
      <c r="D369" s="80"/>
      <c r="E369" s="80"/>
      <c r="F369" s="92"/>
    </row>
    <row r="370" spans="1:6" s="93" customFormat="1" ht="17.25" customHeight="1">
      <c r="A370" s="91" t="s">
        <v>150</v>
      </c>
      <c r="B370" s="2428" t="s">
        <v>878</v>
      </c>
      <c r="C370" s="2428"/>
      <c r="D370" s="2428"/>
      <c r="E370" s="2428"/>
      <c r="F370" s="92"/>
    </row>
    <row r="371" spans="1:6" s="93" customFormat="1" ht="219" customHeight="1">
      <c r="A371" s="91"/>
      <c r="B371" s="2428"/>
      <c r="C371" s="2428"/>
      <c r="D371" s="2428"/>
      <c r="E371" s="2428"/>
      <c r="F371" s="92"/>
    </row>
    <row r="372" spans="1:6" s="93" customFormat="1" ht="17.25" customHeight="1">
      <c r="A372" s="91"/>
      <c r="B372" s="79" t="s">
        <v>16</v>
      </c>
      <c r="C372" s="79">
        <v>1106</v>
      </c>
      <c r="D372" s="18"/>
      <c r="E372" s="79">
        <f t="shared" ref="E372" si="69">D372*C372</f>
        <v>0</v>
      </c>
      <c r="F372" s="92"/>
    </row>
    <row r="373" spans="1:6" s="93" customFormat="1" ht="17.25" customHeight="1">
      <c r="A373" s="91"/>
      <c r="B373" s="80"/>
      <c r="C373" s="80"/>
      <c r="D373" s="80"/>
      <c r="E373" s="80"/>
      <c r="F373" s="92"/>
    </row>
    <row r="374" spans="1:6" s="93" customFormat="1" ht="17.25" customHeight="1">
      <c r="A374" s="91" t="s">
        <v>158</v>
      </c>
      <c r="B374" s="2428" t="s">
        <v>1005</v>
      </c>
      <c r="C374" s="2428"/>
      <c r="D374" s="2428"/>
      <c r="E374" s="2428"/>
      <c r="F374" s="92"/>
    </row>
    <row r="375" spans="1:6" s="93" customFormat="1" ht="242.25" customHeight="1">
      <c r="A375" s="91"/>
      <c r="B375" s="2428"/>
      <c r="C375" s="2428"/>
      <c r="D375" s="2428"/>
      <c r="E375" s="2428"/>
      <c r="F375" s="92"/>
    </row>
    <row r="376" spans="1:6" s="93" customFormat="1" ht="17.25" customHeight="1">
      <c r="A376" s="91"/>
      <c r="B376" s="79" t="s">
        <v>16</v>
      </c>
      <c r="C376" s="79">
        <v>129.44999999999999</v>
      </c>
      <c r="D376" s="18"/>
      <c r="E376" s="79">
        <f t="shared" ref="E376" si="70">D376*C376</f>
        <v>0</v>
      </c>
      <c r="F376" s="92"/>
    </row>
    <row r="377" spans="1:6" s="93" customFormat="1" ht="17.25" customHeight="1">
      <c r="A377" s="91"/>
      <c r="B377" s="80"/>
      <c r="C377" s="80"/>
      <c r="D377" s="80"/>
      <c r="E377" s="80"/>
      <c r="F377" s="92"/>
    </row>
    <row r="378" spans="1:6" s="93" customFormat="1" ht="17.25" customHeight="1">
      <c r="A378" s="91" t="s">
        <v>159</v>
      </c>
      <c r="B378" s="2428" t="s">
        <v>879</v>
      </c>
      <c r="C378" s="2428"/>
      <c r="D378" s="2428"/>
      <c r="E378" s="2428"/>
      <c r="F378" s="92"/>
    </row>
    <row r="379" spans="1:6" s="93" customFormat="1" ht="212.25" customHeight="1">
      <c r="A379" s="91"/>
      <c r="B379" s="2428"/>
      <c r="C379" s="2428"/>
      <c r="D379" s="2428"/>
      <c r="E379" s="2428"/>
      <c r="F379" s="92"/>
    </row>
    <row r="380" spans="1:6" s="93" customFormat="1" ht="17.25" customHeight="1">
      <c r="A380" s="91"/>
      <c r="B380" s="79" t="s">
        <v>16</v>
      </c>
      <c r="C380" s="79">
        <v>83.66</v>
      </c>
      <c r="D380" s="18"/>
      <c r="E380" s="79">
        <f t="shared" ref="E380" si="71">D380*C380</f>
        <v>0</v>
      </c>
      <c r="F380" s="92"/>
    </row>
    <row r="381" spans="1:6" s="93" customFormat="1" ht="17.25" customHeight="1">
      <c r="A381" s="91"/>
      <c r="B381" s="80"/>
      <c r="C381" s="80"/>
      <c r="D381" s="80"/>
      <c r="E381" s="80"/>
      <c r="F381" s="92"/>
    </row>
    <row r="382" spans="1:6" s="93" customFormat="1" ht="17.25" customHeight="1">
      <c r="A382" s="91" t="s">
        <v>160</v>
      </c>
      <c r="B382" s="2428" t="s">
        <v>375</v>
      </c>
      <c r="C382" s="2428"/>
      <c r="D382" s="2428"/>
      <c r="E382" s="2428"/>
      <c r="F382" s="92"/>
    </row>
    <row r="383" spans="1:6" s="93" customFormat="1" ht="17.25" customHeight="1">
      <c r="A383" s="91"/>
      <c r="B383" s="2428"/>
      <c r="C383" s="2428"/>
      <c r="D383" s="2428"/>
      <c r="E383" s="2428"/>
      <c r="F383" s="92"/>
    </row>
    <row r="384" spans="1:6" s="93" customFormat="1" ht="98.25" customHeight="1">
      <c r="A384" s="91"/>
      <c r="B384" s="2428"/>
      <c r="C384" s="2428"/>
      <c r="D384" s="2428"/>
      <c r="E384" s="2428"/>
      <c r="F384" s="92"/>
    </row>
    <row r="385" spans="1:6" s="93" customFormat="1" ht="17.25" customHeight="1">
      <c r="A385" s="91"/>
      <c r="B385" s="79" t="s">
        <v>14</v>
      </c>
      <c r="C385" s="79">
        <v>143</v>
      </c>
      <c r="D385" s="18"/>
      <c r="E385" s="79">
        <f t="shared" ref="E385" si="72">D385*C385</f>
        <v>0</v>
      </c>
      <c r="F385" s="92"/>
    </row>
    <row r="386" spans="1:6" s="93" customFormat="1" ht="17.25" customHeight="1">
      <c r="A386" s="91"/>
      <c r="B386" s="80"/>
      <c r="C386" s="80"/>
      <c r="D386" s="80"/>
      <c r="E386" s="80"/>
      <c r="F386" s="92"/>
    </row>
    <row r="387" spans="1:6" s="93" customFormat="1" ht="17.25" customHeight="1">
      <c r="A387" s="91" t="s">
        <v>161</v>
      </c>
      <c r="B387" s="2428" t="s">
        <v>875</v>
      </c>
      <c r="C387" s="2428"/>
      <c r="D387" s="2428"/>
      <c r="E387" s="2428"/>
      <c r="F387" s="92"/>
    </row>
    <row r="388" spans="1:6" s="93" customFormat="1" ht="17.25" customHeight="1">
      <c r="A388" s="91"/>
      <c r="B388" s="2428"/>
      <c r="C388" s="2428"/>
      <c r="D388" s="2428"/>
      <c r="E388" s="2428"/>
      <c r="F388" s="92"/>
    </row>
    <row r="389" spans="1:6" s="93" customFormat="1" ht="80.25" customHeight="1">
      <c r="A389" s="91"/>
      <c r="B389" s="2428"/>
      <c r="C389" s="2428"/>
      <c r="D389" s="2428"/>
      <c r="E389" s="2428"/>
      <c r="F389" s="92"/>
    </row>
    <row r="390" spans="1:6" s="93" customFormat="1" ht="17.25" customHeight="1">
      <c r="A390" s="91"/>
      <c r="B390" s="79" t="s">
        <v>14</v>
      </c>
      <c r="C390" s="79">
        <v>51.76</v>
      </c>
      <c r="D390" s="18"/>
      <c r="E390" s="79">
        <f t="shared" ref="E390" si="73">D390*C390</f>
        <v>0</v>
      </c>
      <c r="F390" s="92"/>
    </row>
    <row r="391" spans="1:6" s="93" customFormat="1" ht="17.25" customHeight="1">
      <c r="A391" s="91"/>
      <c r="B391" s="80"/>
      <c r="C391" s="80"/>
      <c r="D391" s="80"/>
      <c r="E391" s="80"/>
      <c r="F391" s="92"/>
    </row>
    <row r="392" spans="1:6" s="93" customFormat="1" ht="17.25" customHeight="1">
      <c r="A392" s="91" t="s">
        <v>162</v>
      </c>
      <c r="B392" s="2428" t="s">
        <v>876</v>
      </c>
      <c r="C392" s="2428"/>
      <c r="D392" s="2428"/>
      <c r="E392" s="2428"/>
      <c r="F392" s="92"/>
    </row>
    <row r="393" spans="1:6" s="93" customFormat="1" ht="17.25" customHeight="1">
      <c r="A393" s="91"/>
      <c r="B393" s="2428"/>
      <c r="C393" s="2428"/>
      <c r="D393" s="2428"/>
      <c r="E393" s="2428"/>
      <c r="F393" s="92"/>
    </row>
    <row r="394" spans="1:6" s="93" customFormat="1" ht="49.5" customHeight="1">
      <c r="A394" s="91"/>
      <c r="B394" s="2428"/>
      <c r="C394" s="2428"/>
      <c r="D394" s="2428"/>
      <c r="E394" s="2428"/>
      <c r="F394" s="92"/>
    </row>
    <row r="395" spans="1:6" s="93" customFormat="1">
      <c r="A395" s="91"/>
      <c r="B395" s="79" t="s">
        <v>10</v>
      </c>
      <c r="C395" s="79">
        <v>12</v>
      </c>
      <c r="D395" s="18"/>
      <c r="E395" s="79">
        <f t="shared" ref="E395" si="74">D395*C395</f>
        <v>0</v>
      </c>
    </row>
    <row r="396" spans="1:6" s="93" customFormat="1">
      <c r="A396" s="91"/>
      <c r="B396" s="80"/>
      <c r="C396" s="80"/>
      <c r="D396" s="80"/>
      <c r="E396" s="80"/>
    </row>
    <row r="397" spans="1:6" s="93" customFormat="1">
      <c r="A397" s="91" t="s">
        <v>163</v>
      </c>
      <c r="B397" s="2428" t="s">
        <v>877</v>
      </c>
      <c r="C397" s="2428"/>
      <c r="D397" s="2428"/>
      <c r="E397" s="2428"/>
    </row>
    <row r="398" spans="1:6" s="93" customFormat="1">
      <c r="A398" s="91"/>
      <c r="B398" s="2428"/>
      <c r="C398" s="2428"/>
      <c r="D398" s="2428"/>
      <c r="E398" s="2428"/>
    </row>
    <row r="399" spans="1:6" s="93" customFormat="1" ht="95.25" customHeight="1">
      <c r="A399" s="91"/>
      <c r="B399" s="2428"/>
      <c r="C399" s="2428"/>
      <c r="D399" s="2428"/>
      <c r="E399" s="2428"/>
    </row>
    <row r="400" spans="1:6" s="93" customFormat="1">
      <c r="A400" s="91"/>
      <c r="B400" s="79" t="s">
        <v>14</v>
      </c>
      <c r="C400" s="79">
        <v>86</v>
      </c>
      <c r="D400" s="18"/>
      <c r="E400" s="79">
        <f t="shared" ref="E400" si="75">D400*C400</f>
        <v>0</v>
      </c>
    </row>
    <row r="401" spans="1:5" s="93" customFormat="1">
      <c r="A401" s="91"/>
      <c r="B401" s="80"/>
      <c r="C401" s="80"/>
      <c r="D401" s="80"/>
      <c r="E401" s="80"/>
    </row>
    <row r="402" spans="1:5" s="93" customFormat="1">
      <c r="A402" s="91" t="s">
        <v>164</v>
      </c>
      <c r="B402" s="2428" t="s">
        <v>168</v>
      </c>
      <c r="C402" s="2428"/>
      <c r="D402" s="2428"/>
      <c r="E402" s="2428"/>
    </row>
    <row r="403" spans="1:5" s="93" customFormat="1">
      <c r="A403" s="91"/>
      <c r="B403" s="2428"/>
      <c r="C403" s="2428"/>
      <c r="D403" s="2428"/>
      <c r="E403" s="2428"/>
    </row>
    <row r="404" spans="1:5" s="93" customFormat="1" ht="21.75" customHeight="1">
      <c r="A404" s="91"/>
      <c r="B404" s="2428"/>
      <c r="C404" s="2428"/>
      <c r="D404" s="2428"/>
      <c r="E404" s="2428"/>
    </row>
    <row r="405" spans="1:5" s="93" customFormat="1">
      <c r="A405" s="91"/>
      <c r="B405" s="79" t="s">
        <v>14</v>
      </c>
      <c r="C405" s="79">
        <v>112</v>
      </c>
      <c r="D405" s="18"/>
      <c r="E405" s="79">
        <f t="shared" ref="E405" si="76">D405*C405</f>
        <v>0</v>
      </c>
    </row>
    <row r="406" spans="1:5">
      <c r="B406" s="78"/>
      <c r="C406" s="78"/>
      <c r="D406" s="78"/>
      <c r="E406" s="78"/>
    </row>
    <row r="407" spans="1:5">
      <c r="A407" s="68" t="s">
        <v>165</v>
      </c>
      <c r="B407" s="2430" t="s">
        <v>358</v>
      </c>
      <c r="C407" s="2430"/>
      <c r="D407" s="2430"/>
      <c r="E407" s="2430"/>
    </row>
    <row r="408" spans="1:5">
      <c r="B408" s="2430"/>
      <c r="C408" s="2430"/>
      <c r="D408" s="2430"/>
      <c r="E408" s="2430"/>
    </row>
    <row r="409" spans="1:5">
      <c r="B409" s="77" t="s">
        <v>14</v>
      </c>
      <c r="C409" s="77">
        <v>118</v>
      </c>
      <c r="D409" s="17"/>
      <c r="E409" s="77">
        <f t="shared" ref="E409" si="77">D409*C409</f>
        <v>0</v>
      </c>
    </row>
    <row r="410" spans="1:5">
      <c r="B410" s="78"/>
      <c r="C410" s="78"/>
      <c r="D410" s="78"/>
      <c r="E410" s="78"/>
    </row>
    <row r="411" spans="1:5" ht="32.1" customHeight="1">
      <c r="A411" s="68" t="s">
        <v>166</v>
      </c>
      <c r="B411" s="2430" t="s">
        <v>359</v>
      </c>
      <c r="C411" s="2430"/>
      <c r="D411" s="2430"/>
      <c r="E411" s="2430"/>
    </row>
    <row r="412" spans="1:5">
      <c r="B412" s="77" t="s">
        <v>14</v>
      </c>
      <c r="C412" s="77">
        <v>134</v>
      </c>
      <c r="D412" s="17"/>
      <c r="E412" s="77">
        <f t="shared" ref="E412" si="78">D412*C412</f>
        <v>0</v>
      </c>
    </row>
    <row r="413" spans="1:5">
      <c r="B413" s="78"/>
      <c r="C413" s="78"/>
      <c r="D413" s="78"/>
      <c r="E413" s="78"/>
    </row>
    <row r="414" spans="1:5" s="93" customFormat="1">
      <c r="A414" s="91" t="s">
        <v>167</v>
      </c>
      <c r="B414" s="2428" t="s">
        <v>725</v>
      </c>
      <c r="C414" s="2428"/>
      <c r="D414" s="2428"/>
      <c r="E414" s="2428"/>
    </row>
    <row r="415" spans="1:5" s="93" customFormat="1">
      <c r="A415" s="91"/>
      <c r="B415" s="2428"/>
      <c r="C415" s="2428"/>
      <c r="D415" s="2428"/>
      <c r="E415" s="2428"/>
    </row>
    <row r="416" spans="1:5" s="93" customFormat="1" ht="345" customHeight="1">
      <c r="A416" s="91"/>
      <c r="B416" s="2428"/>
      <c r="C416" s="2428"/>
      <c r="D416" s="2428"/>
      <c r="E416" s="2428"/>
    </row>
    <row r="417" spans="1:5" s="93" customFormat="1">
      <c r="A417" s="91"/>
      <c r="B417" s="79" t="s">
        <v>16</v>
      </c>
      <c r="C417" s="79">
        <f>81.36+20.15</f>
        <v>101.50999999999999</v>
      </c>
      <c r="D417" s="18"/>
      <c r="E417" s="79">
        <f t="shared" ref="E417" si="79">D417*C417</f>
        <v>0</v>
      </c>
    </row>
    <row r="418" spans="1:5" s="93" customFormat="1">
      <c r="A418" s="91"/>
      <c r="B418" s="80"/>
      <c r="C418" s="80"/>
      <c r="D418" s="80"/>
      <c r="E418" s="80"/>
    </row>
    <row r="419" spans="1:5" s="93" customFormat="1" ht="54.75" customHeight="1">
      <c r="A419" s="91" t="s">
        <v>326</v>
      </c>
      <c r="B419" s="2428" t="s">
        <v>726</v>
      </c>
      <c r="C419" s="2428"/>
      <c r="D419" s="2428"/>
      <c r="E419" s="2428"/>
    </row>
    <row r="420" spans="1:5" s="93" customFormat="1">
      <c r="A420" s="91"/>
      <c r="B420" s="79" t="s">
        <v>16</v>
      </c>
      <c r="C420" s="79">
        <f>103.93+35.36+51.28+51.28+276.47</f>
        <v>518.32000000000005</v>
      </c>
      <c r="D420" s="18"/>
      <c r="E420" s="79">
        <f t="shared" ref="E420" si="80">D420*C420</f>
        <v>0</v>
      </c>
    </row>
    <row r="421" spans="1:5" s="93" customFormat="1">
      <c r="A421" s="91"/>
      <c r="B421" s="80"/>
      <c r="C421" s="80"/>
      <c r="D421" s="80"/>
      <c r="E421" s="80"/>
    </row>
    <row r="422" spans="1:5">
      <c r="A422" s="68" t="s">
        <v>735</v>
      </c>
      <c r="B422" s="2430" t="s">
        <v>508</v>
      </c>
      <c r="C422" s="2430"/>
      <c r="D422" s="2430"/>
      <c r="E422" s="2430"/>
    </row>
    <row r="423" spans="1:5">
      <c r="B423" s="2430"/>
      <c r="C423" s="2430"/>
      <c r="D423" s="2430"/>
      <c r="E423" s="2430"/>
    </row>
    <row r="424" spans="1:5" ht="11.25" customHeight="1">
      <c r="B424" s="2430"/>
      <c r="C424" s="2430"/>
      <c r="D424" s="2430"/>
      <c r="E424" s="2430"/>
    </row>
    <row r="425" spans="1:5">
      <c r="B425" s="77" t="s">
        <v>91</v>
      </c>
      <c r="C425" s="77">
        <f>40.5*0.1</f>
        <v>4.05</v>
      </c>
      <c r="D425" s="18"/>
      <c r="E425" s="77">
        <f t="shared" ref="E425" si="81">D425*C425</f>
        <v>0</v>
      </c>
    </row>
    <row r="426" spans="1:5">
      <c r="B426" s="78"/>
      <c r="C426" s="78"/>
      <c r="D426" s="80"/>
      <c r="E426" s="78"/>
    </row>
    <row r="427" spans="1:5" ht="40.5" customHeight="1">
      <c r="A427" s="68" t="s">
        <v>1020</v>
      </c>
      <c r="B427" s="2423" t="s">
        <v>1021</v>
      </c>
      <c r="C427" s="2424"/>
      <c r="D427" s="2424"/>
      <c r="E427" s="2424"/>
    </row>
    <row r="428" spans="1:5">
      <c r="B428" s="77" t="s">
        <v>16</v>
      </c>
      <c r="C428" s="77">
        <f>8.5*8+4</f>
        <v>72</v>
      </c>
      <c r="D428" s="18"/>
      <c r="E428" s="77">
        <f>+D428*C428</f>
        <v>0</v>
      </c>
    </row>
    <row r="429" spans="1:5">
      <c r="B429" s="78"/>
      <c r="C429" s="78"/>
      <c r="D429" s="78"/>
      <c r="E429" s="78"/>
    </row>
    <row r="430" spans="1:5">
      <c r="A430" s="68" t="s">
        <v>1024</v>
      </c>
      <c r="B430" s="78" t="s">
        <v>1025</v>
      </c>
      <c r="C430" s="78"/>
      <c r="D430" s="78"/>
      <c r="E430" s="78"/>
    </row>
    <row r="431" spans="1:5">
      <c r="B431" s="77" t="s">
        <v>16</v>
      </c>
      <c r="C431" s="77">
        <v>21</v>
      </c>
      <c r="D431" s="18"/>
      <c r="E431" s="77">
        <f>+D431*C431</f>
        <v>0</v>
      </c>
    </row>
    <row r="432" spans="1:5">
      <c r="B432" s="78"/>
      <c r="C432" s="78"/>
      <c r="D432" s="78"/>
      <c r="E432" s="78"/>
    </row>
    <row r="433" spans="1:6">
      <c r="A433" s="82"/>
      <c r="B433" s="83" t="s">
        <v>736</v>
      </c>
      <c r="C433" s="83"/>
      <c r="D433" s="83"/>
      <c r="E433" s="84">
        <f>SUM(E250:E432)</f>
        <v>0</v>
      </c>
      <c r="F433" s="69"/>
    </row>
    <row r="434" spans="1:6">
      <c r="B434" s="78"/>
      <c r="C434" s="78"/>
      <c r="D434" s="78"/>
      <c r="E434" s="78"/>
    </row>
    <row r="435" spans="1:6">
      <c r="A435" s="71" t="s">
        <v>63</v>
      </c>
      <c r="B435" s="71" t="s">
        <v>84</v>
      </c>
      <c r="F435" s="113"/>
    </row>
    <row r="437" spans="1:6" ht="71.25" customHeight="1">
      <c r="B437" s="2460" t="s">
        <v>169</v>
      </c>
      <c r="C437" s="2460"/>
      <c r="D437" s="2460"/>
      <c r="E437" s="2460"/>
    </row>
    <row r="438" spans="1:6" ht="27" customHeight="1">
      <c r="B438" s="2433" t="s">
        <v>1006</v>
      </c>
      <c r="C438" s="2433"/>
      <c r="D438" s="2433"/>
      <c r="E438" s="2433"/>
    </row>
    <row r="439" spans="1:6">
      <c r="F439" s="69"/>
    </row>
    <row r="440" spans="1:6" s="93" customFormat="1" ht="36.75" customHeight="1">
      <c r="A440" s="91" t="s">
        <v>37</v>
      </c>
      <c r="B440" s="2428" t="s">
        <v>519</v>
      </c>
      <c r="C440" s="2428"/>
      <c r="D440" s="2428"/>
      <c r="E440" s="2428"/>
      <c r="F440" s="92"/>
    </row>
    <row r="441" spans="1:6" s="91" customFormat="1" ht="20.25" customHeight="1">
      <c r="B441" s="91" t="s">
        <v>520</v>
      </c>
    </row>
    <row r="442" spans="1:6" s="91" customFormat="1" ht="20.25" customHeight="1">
      <c r="B442" s="91" t="s">
        <v>521</v>
      </c>
    </row>
    <row r="443" spans="1:6" s="91" customFormat="1" ht="20.25" customHeight="1">
      <c r="B443" s="91" t="s">
        <v>522</v>
      </c>
    </row>
    <row r="444" spans="1:6" s="91" customFormat="1" ht="20.25" customHeight="1">
      <c r="B444" s="91" t="s">
        <v>523</v>
      </c>
    </row>
    <row r="445" spans="1:6" s="91" customFormat="1" ht="20.25" customHeight="1">
      <c r="B445" s="91" t="s">
        <v>524</v>
      </c>
    </row>
    <row r="446" spans="1:6" s="91" customFormat="1" ht="20.25" customHeight="1">
      <c r="B446" s="91" t="s">
        <v>525</v>
      </c>
    </row>
    <row r="447" spans="1:6" s="91" customFormat="1" ht="20.25" customHeight="1">
      <c r="B447" s="91" t="s">
        <v>526</v>
      </c>
    </row>
    <row r="448" spans="1:6" s="91" customFormat="1" ht="20.25" customHeight="1">
      <c r="B448" s="91" t="s">
        <v>880</v>
      </c>
    </row>
    <row r="449" spans="2:2" s="91" customFormat="1" ht="20.25" customHeight="1">
      <c r="B449" s="91" t="s">
        <v>527</v>
      </c>
    </row>
    <row r="450" spans="2:2" s="91" customFormat="1" ht="20.25" customHeight="1">
      <c r="B450" s="91" t="s">
        <v>881</v>
      </c>
    </row>
    <row r="451" spans="2:2" s="91" customFormat="1" ht="20.25" customHeight="1">
      <c r="B451" s="91" t="s">
        <v>528</v>
      </c>
    </row>
    <row r="452" spans="2:2" s="91" customFormat="1" ht="20.25" customHeight="1">
      <c r="B452" s="91" t="s">
        <v>529</v>
      </c>
    </row>
    <row r="453" spans="2:2" s="91" customFormat="1" ht="20.25" customHeight="1">
      <c r="B453" s="91" t="s">
        <v>530</v>
      </c>
    </row>
    <row r="454" spans="2:2" s="91" customFormat="1" ht="20.25" customHeight="1">
      <c r="B454" s="91" t="s">
        <v>531</v>
      </c>
    </row>
    <row r="455" spans="2:2" s="91" customFormat="1" ht="20.25" customHeight="1">
      <c r="B455" s="91" t="s">
        <v>532</v>
      </c>
    </row>
    <row r="456" spans="2:2" s="91" customFormat="1" ht="20.25" customHeight="1">
      <c r="B456" s="91" t="s">
        <v>533</v>
      </c>
    </row>
    <row r="457" spans="2:2" s="91" customFormat="1" ht="20.25" customHeight="1">
      <c r="B457" s="91" t="s">
        <v>534</v>
      </c>
    </row>
    <row r="458" spans="2:2" s="91" customFormat="1" ht="20.25" customHeight="1">
      <c r="B458" s="91" t="s">
        <v>535</v>
      </c>
    </row>
    <row r="459" spans="2:2" s="91" customFormat="1" ht="20.25" customHeight="1">
      <c r="B459" s="91" t="s">
        <v>536</v>
      </c>
    </row>
    <row r="460" spans="2:2" s="91" customFormat="1" ht="20.25" customHeight="1">
      <c r="B460" s="91" t="s">
        <v>537</v>
      </c>
    </row>
    <row r="461" spans="2:2" s="91" customFormat="1" ht="20.25" customHeight="1">
      <c r="B461" s="91" t="s">
        <v>538</v>
      </c>
    </row>
    <row r="462" spans="2:2" s="91" customFormat="1" ht="20.25" customHeight="1">
      <c r="B462" s="91" t="s">
        <v>539</v>
      </c>
    </row>
    <row r="463" spans="2:2" s="91" customFormat="1" ht="20.25" customHeight="1">
      <c r="B463" s="91" t="s">
        <v>882</v>
      </c>
    </row>
    <row r="464" spans="2:2" s="91" customFormat="1" ht="20.25" customHeight="1">
      <c r="B464" s="91" t="s">
        <v>883</v>
      </c>
    </row>
    <row r="465" spans="2:2" s="91" customFormat="1" ht="20.25" customHeight="1">
      <c r="B465" s="91" t="s">
        <v>540</v>
      </c>
    </row>
    <row r="466" spans="2:2" s="91" customFormat="1" ht="20.25" customHeight="1">
      <c r="B466" s="91" t="s">
        <v>541</v>
      </c>
    </row>
    <row r="467" spans="2:2" s="91" customFormat="1" ht="20.25" customHeight="1">
      <c r="B467" s="91" t="s">
        <v>542</v>
      </c>
    </row>
    <row r="468" spans="2:2" s="91" customFormat="1" ht="20.25" customHeight="1">
      <c r="B468" s="91" t="s">
        <v>543</v>
      </c>
    </row>
    <row r="469" spans="2:2" s="91" customFormat="1" ht="20.25" customHeight="1">
      <c r="B469" s="91" t="s">
        <v>544</v>
      </c>
    </row>
    <row r="470" spans="2:2" s="91" customFormat="1" ht="20.25" customHeight="1">
      <c r="B470" s="91" t="s">
        <v>545</v>
      </c>
    </row>
    <row r="471" spans="2:2" s="91" customFormat="1" ht="20.25" customHeight="1">
      <c r="B471" s="91" t="s">
        <v>546</v>
      </c>
    </row>
    <row r="472" spans="2:2" s="91" customFormat="1" ht="20.25" customHeight="1">
      <c r="B472" s="91" t="s">
        <v>547</v>
      </c>
    </row>
    <row r="473" spans="2:2" s="91" customFormat="1" ht="20.25" customHeight="1">
      <c r="B473" s="91" t="s">
        <v>884</v>
      </c>
    </row>
    <row r="474" spans="2:2" s="91" customFormat="1" ht="20.25" customHeight="1">
      <c r="B474" s="91" t="s">
        <v>885</v>
      </c>
    </row>
    <row r="475" spans="2:2" s="91" customFormat="1" ht="20.25" customHeight="1">
      <c r="B475" s="91" t="s">
        <v>886</v>
      </c>
    </row>
    <row r="476" spans="2:2" s="91" customFormat="1" ht="20.25" customHeight="1">
      <c r="B476" s="91" t="s">
        <v>887</v>
      </c>
    </row>
    <row r="477" spans="2:2" s="91" customFormat="1" ht="20.25" customHeight="1">
      <c r="B477" s="91" t="s">
        <v>548</v>
      </c>
    </row>
    <row r="478" spans="2:2" s="91" customFormat="1" ht="20.25" customHeight="1">
      <c r="B478" s="91" t="s">
        <v>549</v>
      </c>
    </row>
    <row r="479" spans="2:2" s="91" customFormat="1" ht="20.25" customHeight="1">
      <c r="B479" s="91" t="s">
        <v>550</v>
      </c>
    </row>
    <row r="480" spans="2:2" s="91" customFormat="1" ht="20.25" customHeight="1">
      <c r="B480" s="91" t="s">
        <v>551</v>
      </c>
    </row>
    <row r="481" spans="2:2" s="91" customFormat="1" ht="20.25" customHeight="1">
      <c r="B481" s="91" t="s">
        <v>552</v>
      </c>
    </row>
    <row r="482" spans="2:2" s="91" customFormat="1" ht="20.25" customHeight="1">
      <c r="B482" s="91" t="s">
        <v>553</v>
      </c>
    </row>
    <row r="483" spans="2:2" s="91" customFormat="1" ht="20.25" customHeight="1">
      <c r="B483" s="91" t="s">
        <v>554</v>
      </c>
    </row>
    <row r="484" spans="2:2" s="91" customFormat="1" ht="20.25" customHeight="1">
      <c r="B484" s="91" t="s">
        <v>555</v>
      </c>
    </row>
    <row r="485" spans="2:2" s="91" customFormat="1" ht="20.25" customHeight="1">
      <c r="B485" s="91" t="s">
        <v>556</v>
      </c>
    </row>
    <row r="486" spans="2:2" s="91" customFormat="1" ht="20.25" customHeight="1">
      <c r="B486" s="91" t="s">
        <v>888</v>
      </c>
    </row>
    <row r="487" spans="2:2" s="91" customFormat="1" ht="20.25" customHeight="1">
      <c r="B487" s="91" t="s">
        <v>557</v>
      </c>
    </row>
    <row r="488" spans="2:2" s="91" customFormat="1" ht="20.25" customHeight="1">
      <c r="B488" s="91" t="s">
        <v>558</v>
      </c>
    </row>
    <row r="489" spans="2:2" s="91" customFormat="1" ht="20.25" customHeight="1">
      <c r="B489" s="91" t="s">
        <v>889</v>
      </c>
    </row>
    <row r="490" spans="2:2" s="91" customFormat="1" ht="20.25" customHeight="1">
      <c r="B490" s="91" t="s">
        <v>559</v>
      </c>
    </row>
    <row r="491" spans="2:2" s="91" customFormat="1" ht="20.25" customHeight="1">
      <c r="B491" s="91" t="s">
        <v>560</v>
      </c>
    </row>
    <row r="492" spans="2:2" s="91" customFormat="1" ht="20.25" customHeight="1">
      <c r="B492" s="91" t="s">
        <v>890</v>
      </c>
    </row>
    <row r="493" spans="2:2" s="91" customFormat="1" ht="20.25" customHeight="1">
      <c r="B493" s="91" t="s">
        <v>891</v>
      </c>
    </row>
    <row r="494" spans="2:2" s="91" customFormat="1" ht="20.25" customHeight="1">
      <c r="B494" s="91" t="s">
        <v>892</v>
      </c>
    </row>
    <row r="495" spans="2:2" s="91" customFormat="1" ht="20.25" customHeight="1">
      <c r="B495" s="91" t="s">
        <v>893</v>
      </c>
    </row>
    <row r="496" spans="2:2" s="91" customFormat="1" ht="20.25" customHeight="1">
      <c r="B496" s="91" t="s">
        <v>568</v>
      </c>
    </row>
    <row r="497" spans="2:2" s="91" customFormat="1" ht="20.25" customHeight="1">
      <c r="B497" s="91" t="s">
        <v>569</v>
      </c>
    </row>
    <row r="498" spans="2:2" s="91" customFormat="1" ht="20.25" customHeight="1">
      <c r="B498" s="91" t="s">
        <v>561</v>
      </c>
    </row>
    <row r="499" spans="2:2" s="91" customFormat="1" ht="20.25" customHeight="1">
      <c r="B499" s="91" t="s">
        <v>562</v>
      </c>
    </row>
    <row r="500" spans="2:2" s="91" customFormat="1" ht="20.25" customHeight="1">
      <c r="B500" s="91" t="s">
        <v>563</v>
      </c>
    </row>
    <row r="501" spans="2:2" s="91" customFormat="1" ht="20.25" customHeight="1">
      <c r="B501" s="91" t="s">
        <v>564</v>
      </c>
    </row>
    <row r="502" spans="2:2" s="91" customFormat="1" ht="20.25" customHeight="1">
      <c r="B502" s="91" t="s">
        <v>565</v>
      </c>
    </row>
    <row r="503" spans="2:2" s="91" customFormat="1" ht="20.25" customHeight="1">
      <c r="B503" s="91" t="s">
        <v>894</v>
      </c>
    </row>
    <row r="504" spans="2:2" s="91" customFormat="1" ht="20.25" customHeight="1">
      <c r="B504" s="91" t="s">
        <v>895</v>
      </c>
    </row>
    <row r="505" spans="2:2" s="91" customFormat="1" ht="20.25" customHeight="1">
      <c r="B505" s="91" t="s">
        <v>896</v>
      </c>
    </row>
    <row r="506" spans="2:2" s="91" customFormat="1" ht="20.25" customHeight="1">
      <c r="B506" s="91" t="s">
        <v>897</v>
      </c>
    </row>
    <row r="507" spans="2:2" s="91" customFormat="1" ht="20.25" customHeight="1">
      <c r="B507" s="91" t="s">
        <v>898</v>
      </c>
    </row>
    <row r="508" spans="2:2" s="91" customFormat="1" ht="20.25" customHeight="1">
      <c r="B508" s="91" t="s">
        <v>899</v>
      </c>
    </row>
    <row r="509" spans="2:2" s="91" customFormat="1" ht="20.25" customHeight="1">
      <c r="B509" s="91" t="s">
        <v>900</v>
      </c>
    </row>
    <row r="510" spans="2:2" s="91" customFormat="1" ht="20.25" customHeight="1">
      <c r="B510" s="91" t="s">
        <v>566</v>
      </c>
    </row>
    <row r="511" spans="2:2" s="91" customFormat="1" ht="20.25" customHeight="1">
      <c r="B511" s="91" t="s">
        <v>567</v>
      </c>
    </row>
    <row r="512" spans="2:2" s="91" customFormat="1" ht="20.25" customHeight="1">
      <c r="B512" s="91" t="s">
        <v>568</v>
      </c>
    </row>
    <row r="513" spans="1:6" s="91" customFormat="1" ht="20.25" customHeight="1">
      <c r="B513" s="91" t="s">
        <v>569</v>
      </c>
    </row>
    <row r="514" spans="1:6" s="93" customFormat="1" ht="20.25" customHeight="1">
      <c r="A514" s="91"/>
      <c r="B514" s="79" t="s">
        <v>10</v>
      </c>
      <c r="C514" s="79">
        <v>1</v>
      </c>
      <c r="D514" s="18"/>
      <c r="E514" s="79">
        <f t="shared" ref="E514" si="82">D514*C514</f>
        <v>0</v>
      </c>
      <c r="F514" s="92"/>
    </row>
    <row r="515" spans="1:6">
      <c r="B515" s="80"/>
      <c r="C515" s="80"/>
      <c r="D515" s="78"/>
      <c r="E515" s="78"/>
      <c r="F515" s="69"/>
    </row>
    <row r="516" spans="1:6" ht="47.25" customHeight="1">
      <c r="A516" s="114" t="s">
        <v>38</v>
      </c>
      <c r="B516" s="2435" t="s">
        <v>170</v>
      </c>
      <c r="C516" s="2435"/>
      <c r="D516" s="2435"/>
      <c r="E516" s="2435"/>
      <c r="F516" s="69"/>
    </row>
    <row r="517" spans="1:6">
      <c r="A517" s="114"/>
      <c r="B517" s="115" t="s">
        <v>14</v>
      </c>
      <c r="C517" s="115">
        <v>16.5</v>
      </c>
      <c r="D517" s="62"/>
      <c r="E517" s="79">
        <f t="shared" ref="E517" si="83">D517*C517</f>
        <v>0</v>
      </c>
      <c r="F517" s="69"/>
    </row>
    <row r="518" spans="1:6">
      <c r="A518" s="114"/>
      <c r="B518" s="117"/>
      <c r="C518" s="117"/>
      <c r="D518" s="118"/>
      <c r="E518" s="118"/>
      <c r="F518" s="69"/>
    </row>
    <row r="519" spans="1:6" ht="53.25" customHeight="1">
      <c r="A519" s="114" t="s">
        <v>39</v>
      </c>
      <c r="B519" s="2427" t="s">
        <v>573</v>
      </c>
      <c r="C519" s="2427"/>
      <c r="D519" s="2427"/>
      <c r="E519" s="2427"/>
      <c r="F519" s="69"/>
    </row>
    <row r="520" spans="1:6" ht="34.5" customHeight="1">
      <c r="A520" s="114"/>
      <c r="B520" s="2435" t="s">
        <v>574</v>
      </c>
      <c r="C520" s="2435"/>
      <c r="D520" s="2435"/>
      <c r="E520" s="2435"/>
      <c r="F520" s="69"/>
    </row>
    <row r="521" spans="1:6" ht="20.25" customHeight="1">
      <c r="A521" s="114"/>
      <c r="B521" s="115" t="s">
        <v>14</v>
      </c>
      <c r="C521" s="115">
        <f>62.3*1.2</f>
        <v>74.759999999999991</v>
      </c>
      <c r="D521" s="63"/>
      <c r="E521" s="79">
        <f t="shared" ref="E521" si="84">D521*C521</f>
        <v>0</v>
      </c>
      <c r="F521" s="119"/>
    </row>
    <row r="522" spans="1:6">
      <c r="A522" s="114"/>
      <c r="B522" s="117"/>
      <c r="C522" s="117"/>
      <c r="D522" s="117"/>
      <c r="E522" s="117"/>
      <c r="F522" s="69"/>
    </row>
    <row r="523" spans="1:6" ht="53.25" customHeight="1">
      <c r="A523" s="114" t="s">
        <v>40</v>
      </c>
      <c r="B523" s="2427" t="s">
        <v>575</v>
      </c>
      <c r="C523" s="2427"/>
      <c r="D523" s="2427"/>
      <c r="E523" s="2427"/>
      <c r="F523" s="69"/>
    </row>
    <row r="524" spans="1:6" ht="34.5" customHeight="1">
      <c r="A524" s="114"/>
      <c r="B524" s="2427" t="s">
        <v>574</v>
      </c>
      <c r="C524" s="2427"/>
      <c r="D524" s="2427"/>
      <c r="E524" s="2427"/>
      <c r="F524" s="69"/>
    </row>
    <row r="525" spans="1:6" ht="15.75" customHeight="1">
      <c r="A525" s="114"/>
      <c r="B525" s="115" t="s">
        <v>14</v>
      </c>
      <c r="C525" s="115">
        <f>16.8*1.2</f>
        <v>20.16</v>
      </c>
      <c r="D525" s="63"/>
      <c r="E525" s="79">
        <f t="shared" ref="E525" si="85">D525*C525</f>
        <v>0</v>
      </c>
      <c r="F525" s="119"/>
    </row>
    <row r="526" spans="1:6">
      <c r="A526" s="114"/>
      <c r="B526" s="117"/>
      <c r="C526" s="117"/>
      <c r="D526" s="117"/>
      <c r="E526" s="117"/>
      <c r="F526" s="69"/>
    </row>
    <row r="527" spans="1:6" ht="51" customHeight="1">
      <c r="A527" s="114" t="s">
        <v>46</v>
      </c>
      <c r="B527" s="2427" t="s">
        <v>576</v>
      </c>
      <c r="C527" s="2427"/>
      <c r="D527" s="2427"/>
      <c r="E527" s="2427"/>
      <c r="F527" s="69"/>
    </row>
    <row r="528" spans="1:6" ht="30.75" customHeight="1">
      <c r="A528" s="114"/>
      <c r="B528" s="2427" t="s">
        <v>574</v>
      </c>
      <c r="C528" s="2427"/>
      <c r="D528" s="2427"/>
      <c r="E528" s="2427"/>
      <c r="F528" s="69"/>
    </row>
    <row r="529" spans="1:6">
      <c r="A529" s="114"/>
      <c r="B529" s="115" t="s">
        <v>14</v>
      </c>
      <c r="C529" s="115">
        <f>46.63*1.1</f>
        <v>51.293000000000006</v>
      </c>
      <c r="D529" s="63"/>
      <c r="E529" s="79">
        <f t="shared" ref="E529" si="86">D529*C529</f>
        <v>0</v>
      </c>
      <c r="F529" s="119"/>
    </row>
    <row r="530" spans="1:6">
      <c r="A530" s="114"/>
      <c r="B530" s="117"/>
      <c r="C530" s="117"/>
      <c r="D530" s="118"/>
      <c r="E530" s="118"/>
      <c r="F530" s="69"/>
    </row>
    <row r="531" spans="1:6" ht="54" customHeight="1">
      <c r="A531" s="114" t="s">
        <v>52</v>
      </c>
      <c r="B531" s="2427" t="s">
        <v>577</v>
      </c>
      <c r="C531" s="2427"/>
      <c r="D531" s="2427"/>
      <c r="E531" s="2427"/>
      <c r="F531" s="69"/>
    </row>
    <row r="532" spans="1:6" ht="33" customHeight="1">
      <c r="A532" s="114"/>
      <c r="B532" s="2435" t="s">
        <v>574</v>
      </c>
      <c r="C532" s="2435"/>
      <c r="D532" s="2435"/>
      <c r="E532" s="2435"/>
      <c r="F532" s="69"/>
    </row>
    <row r="533" spans="1:6">
      <c r="A533" s="114"/>
      <c r="B533" s="115" t="s">
        <v>14</v>
      </c>
      <c r="C533" s="115">
        <f>11.85*1.2</f>
        <v>14.219999999999999</v>
      </c>
      <c r="D533" s="62"/>
      <c r="E533" s="79">
        <f t="shared" ref="E533" si="87">D533*C533</f>
        <v>0</v>
      </c>
      <c r="F533" s="119"/>
    </row>
    <row r="534" spans="1:6">
      <c r="A534" s="114"/>
      <c r="B534" s="117"/>
      <c r="C534" s="117"/>
      <c r="D534" s="118"/>
      <c r="E534" s="118"/>
      <c r="F534" s="69"/>
    </row>
    <row r="535" spans="1:6" ht="48.75" customHeight="1">
      <c r="A535" s="114" t="s">
        <v>64</v>
      </c>
      <c r="B535" s="2427" t="s">
        <v>578</v>
      </c>
      <c r="C535" s="2427"/>
      <c r="D535" s="2427"/>
      <c r="E535" s="2427"/>
      <c r="F535" s="69"/>
    </row>
    <row r="536" spans="1:6" ht="33.75" customHeight="1">
      <c r="A536" s="114"/>
      <c r="B536" s="2435" t="s">
        <v>579</v>
      </c>
      <c r="C536" s="2435"/>
      <c r="D536" s="2435"/>
      <c r="E536" s="2435"/>
      <c r="F536" s="69"/>
    </row>
    <row r="537" spans="1:6">
      <c r="A537" s="114"/>
      <c r="B537" s="115" t="s">
        <v>14</v>
      </c>
      <c r="C537" s="115">
        <f>34*1.2</f>
        <v>40.799999999999997</v>
      </c>
      <c r="D537" s="62"/>
      <c r="E537" s="79">
        <f t="shared" ref="E537" si="88">D537*C537</f>
        <v>0</v>
      </c>
      <c r="F537" s="119"/>
    </row>
    <row r="538" spans="1:6">
      <c r="A538" s="114"/>
      <c r="B538" s="117"/>
      <c r="C538" s="117"/>
      <c r="D538" s="118"/>
      <c r="E538" s="118"/>
      <c r="F538" s="69"/>
    </row>
    <row r="539" spans="1:6" ht="50.25" customHeight="1">
      <c r="A539" s="114" t="s">
        <v>73</v>
      </c>
      <c r="B539" s="2427" t="s">
        <v>580</v>
      </c>
      <c r="C539" s="2427"/>
      <c r="D539" s="2427"/>
      <c r="E539" s="2427"/>
      <c r="F539" s="69"/>
    </row>
    <row r="540" spans="1:6">
      <c r="A540" s="114"/>
      <c r="B540" s="115" t="s">
        <v>14</v>
      </c>
      <c r="C540" s="115">
        <f>65*1.1+24</f>
        <v>95.5</v>
      </c>
      <c r="D540" s="62"/>
      <c r="E540" s="79">
        <f t="shared" ref="E540" si="89">D540*C540</f>
        <v>0</v>
      </c>
      <c r="F540" s="119"/>
    </row>
    <row r="541" spans="1:6">
      <c r="A541" s="114"/>
      <c r="B541" s="117"/>
      <c r="C541" s="117"/>
      <c r="D541" s="118"/>
      <c r="E541" s="118"/>
      <c r="F541" s="69"/>
    </row>
    <row r="542" spans="1:6" ht="52.5" customHeight="1">
      <c r="A542" s="120" t="s">
        <v>74</v>
      </c>
      <c r="B542" s="2427" t="s">
        <v>581</v>
      </c>
      <c r="C542" s="2427"/>
      <c r="D542" s="2427"/>
      <c r="E542" s="2427"/>
      <c r="F542" s="121"/>
    </row>
    <row r="543" spans="1:6">
      <c r="A543" s="120"/>
      <c r="B543" s="115" t="s">
        <v>14</v>
      </c>
      <c r="C543" s="115">
        <f>86.5*1.1</f>
        <v>95.15</v>
      </c>
      <c r="D543" s="172"/>
      <c r="E543" s="79">
        <f t="shared" ref="E543" si="90">D543*C543</f>
        <v>0</v>
      </c>
      <c r="F543" s="119"/>
    </row>
    <row r="544" spans="1:6">
      <c r="A544" s="114"/>
      <c r="B544" s="117"/>
      <c r="C544" s="117"/>
      <c r="D544" s="118"/>
      <c r="E544" s="118"/>
      <c r="F544" s="69"/>
    </row>
    <row r="545" spans="1:6" ht="54.75" customHeight="1">
      <c r="A545" s="120" t="s">
        <v>582</v>
      </c>
      <c r="B545" s="2427" t="s">
        <v>583</v>
      </c>
      <c r="C545" s="2427"/>
      <c r="D545" s="2427"/>
      <c r="E545" s="2427"/>
      <c r="F545" s="69"/>
    </row>
    <row r="546" spans="1:6">
      <c r="A546" s="120"/>
      <c r="B546" s="115" t="s">
        <v>14</v>
      </c>
      <c r="C546" s="115">
        <v>102</v>
      </c>
      <c r="D546" s="63"/>
      <c r="E546" s="79">
        <f t="shared" ref="E546" si="91">D546*C546</f>
        <v>0</v>
      </c>
      <c r="F546" s="69"/>
    </row>
    <row r="547" spans="1:6">
      <c r="A547" s="114"/>
      <c r="B547" s="117"/>
      <c r="C547" s="117"/>
      <c r="D547" s="118"/>
      <c r="E547" s="118"/>
      <c r="F547" s="69"/>
    </row>
    <row r="548" spans="1:6" ht="52.5" customHeight="1">
      <c r="A548" s="114" t="s">
        <v>171</v>
      </c>
      <c r="B548" s="2427" t="s">
        <v>584</v>
      </c>
      <c r="C548" s="2427"/>
      <c r="D548" s="2427"/>
      <c r="E548" s="2427"/>
      <c r="F548" s="121"/>
    </row>
    <row r="549" spans="1:6">
      <c r="A549" s="114"/>
      <c r="B549" s="115" t="s">
        <v>14</v>
      </c>
      <c r="C549" s="115">
        <v>95</v>
      </c>
      <c r="D549" s="63"/>
      <c r="E549" s="79">
        <f t="shared" ref="E549" si="92">D549*C549</f>
        <v>0</v>
      </c>
      <c r="F549" s="69"/>
    </row>
    <row r="550" spans="1:6">
      <c r="A550" s="114"/>
      <c r="B550" s="117"/>
      <c r="C550" s="117"/>
      <c r="D550" s="118"/>
      <c r="E550" s="118"/>
      <c r="F550" s="69"/>
    </row>
    <row r="551" spans="1:6" ht="54" customHeight="1">
      <c r="A551" s="114" t="s">
        <v>172</v>
      </c>
      <c r="B551" s="2427" t="s">
        <v>585</v>
      </c>
      <c r="C551" s="2427"/>
      <c r="D551" s="2427"/>
      <c r="E551" s="2427"/>
      <c r="F551" s="69"/>
    </row>
    <row r="552" spans="1:6" ht="24" customHeight="1">
      <c r="A552" s="114"/>
      <c r="B552" s="122" t="s">
        <v>586</v>
      </c>
      <c r="C552" s="122"/>
      <c r="D552" s="122"/>
      <c r="E552" s="122"/>
      <c r="F552" s="69"/>
    </row>
    <row r="553" spans="1:6" ht="18" customHeight="1">
      <c r="A553" s="114"/>
      <c r="B553" s="115" t="s">
        <v>10</v>
      </c>
      <c r="C553" s="115">
        <v>1</v>
      </c>
      <c r="D553" s="63"/>
      <c r="E553" s="79">
        <f t="shared" ref="E553" si="93">D553*C553</f>
        <v>0</v>
      </c>
      <c r="F553" s="69"/>
    </row>
    <row r="554" spans="1:6">
      <c r="A554" s="114"/>
      <c r="B554" s="117"/>
      <c r="C554" s="117"/>
      <c r="D554" s="118"/>
      <c r="E554" s="118"/>
      <c r="F554" s="69"/>
    </row>
    <row r="555" spans="1:6" ht="49.5" customHeight="1">
      <c r="A555" s="114" t="s">
        <v>173</v>
      </c>
      <c r="B555" s="2427" t="s">
        <v>587</v>
      </c>
      <c r="C555" s="2427"/>
      <c r="D555" s="2427"/>
      <c r="E555" s="2427"/>
      <c r="F555" s="69"/>
    </row>
    <row r="556" spans="1:6">
      <c r="A556" s="114"/>
      <c r="B556" s="122" t="s">
        <v>588</v>
      </c>
      <c r="C556" s="122"/>
      <c r="D556" s="122"/>
      <c r="E556" s="122"/>
      <c r="F556" s="69"/>
    </row>
    <row r="557" spans="1:6">
      <c r="A557" s="114"/>
      <c r="B557" s="115" t="s">
        <v>10</v>
      </c>
      <c r="C557" s="115">
        <v>1</v>
      </c>
      <c r="D557" s="63"/>
      <c r="E557" s="116">
        <f t="shared" ref="E557" si="94">D557*C557</f>
        <v>0</v>
      </c>
      <c r="F557" s="69"/>
    </row>
    <row r="558" spans="1:6">
      <c r="A558" s="114"/>
      <c r="B558" s="117"/>
      <c r="C558" s="117"/>
      <c r="D558" s="118"/>
      <c r="E558" s="118"/>
      <c r="F558" s="69"/>
    </row>
    <row r="559" spans="1:6" ht="59.25" customHeight="1">
      <c r="A559" s="114" t="s">
        <v>174</v>
      </c>
      <c r="B559" s="2427" t="s">
        <v>589</v>
      </c>
      <c r="C559" s="2427"/>
      <c r="D559" s="2427"/>
      <c r="E559" s="2427"/>
      <c r="F559" s="69"/>
    </row>
    <row r="560" spans="1:6" ht="21.75" customHeight="1">
      <c r="A560" s="114"/>
      <c r="B560" s="122" t="s">
        <v>588</v>
      </c>
      <c r="C560" s="122"/>
      <c r="D560" s="122"/>
      <c r="E560" s="122"/>
      <c r="F560" s="69"/>
    </row>
    <row r="561" spans="1:6">
      <c r="A561" s="114"/>
      <c r="B561" s="115" t="s">
        <v>10</v>
      </c>
      <c r="C561" s="115">
        <v>11</v>
      </c>
      <c r="D561" s="62"/>
      <c r="E561" s="116">
        <f t="shared" ref="E561" si="95">D561*C561</f>
        <v>0</v>
      </c>
      <c r="F561" s="119"/>
    </row>
    <row r="562" spans="1:6">
      <c r="A562" s="114"/>
      <c r="B562" s="117"/>
      <c r="C562" s="117"/>
      <c r="D562" s="118"/>
      <c r="E562" s="118"/>
      <c r="F562" s="69"/>
    </row>
    <row r="563" spans="1:6" ht="54" customHeight="1">
      <c r="A563" s="114" t="s">
        <v>175</v>
      </c>
      <c r="B563" s="2427" t="s">
        <v>590</v>
      </c>
      <c r="C563" s="2427"/>
      <c r="D563" s="2427"/>
      <c r="E563" s="2427"/>
      <c r="F563" s="69"/>
    </row>
    <row r="564" spans="1:6" ht="15.75" customHeight="1">
      <c r="A564" s="114"/>
      <c r="B564" s="122" t="s">
        <v>586</v>
      </c>
      <c r="C564" s="122"/>
      <c r="D564" s="122"/>
      <c r="E564" s="122"/>
      <c r="F564" s="69"/>
    </row>
    <row r="565" spans="1:6" ht="15.75" customHeight="1">
      <c r="A565" s="114"/>
      <c r="B565" s="115" t="s">
        <v>10</v>
      </c>
      <c r="C565" s="115">
        <v>7</v>
      </c>
      <c r="D565" s="63"/>
      <c r="E565" s="115">
        <f t="shared" ref="E565" si="96">D565*C565</f>
        <v>0</v>
      </c>
      <c r="F565" s="69"/>
    </row>
    <row r="566" spans="1:6" ht="15.75" customHeight="1">
      <c r="A566" s="114"/>
      <c r="B566" s="117"/>
      <c r="C566" s="117"/>
      <c r="D566" s="117"/>
      <c r="E566" s="117"/>
      <c r="F566" s="69"/>
    </row>
    <row r="567" spans="1:6" ht="49.5" customHeight="1">
      <c r="A567" s="114" t="s">
        <v>591</v>
      </c>
      <c r="B567" s="2427" t="s">
        <v>592</v>
      </c>
      <c r="C567" s="2427"/>
      <c r="D567" s="2427"/>
      <c r="E567" s="2427"/>
      <c r="F567" s="69"/>
    </row>
    <row r="568" spans="1:6" ht="15.75" customHeight="1">
      <c r="A568" s="114"/>
      <c r="B568" s="115" t="s">
        <v>10</v>
      </c>
      <c r="C568" s="115">
        <v>3</v>
      </c>
      <c r="D568" s="63"/>
      <c r="E568" s="115">
        <f>D568*C568</f>
        <v>0</v>
      </c>
      <c r="F568" s="69"/>
    </row>
    <row r="569" spans="1:6" ht="15.75" customHeight="1">
      <c r="A569" s="114"/>
      <c r="B569" s="117"/>
      <c r="C569" s="117"/>
      <c r="D569" s="117"/>
      <c r="E569" s="117"/>
      <c r="F569" s="69"/>
    </row>
    <row r="570" spans="1:6" ht="34.5" customHeight="1">
      <c r="A570" s="114" t="s">
        <v>979</v>
      </c>
      <c r="B570" s="2427" t="s">
        <v>980</v>
      </c>
      <c r="C570" s="2427"/>
      <c r="D570" s="2427"/>
      <c r="E570" s="2427"/>
      <c r="F570" s="69"/>
    </row>
    <row r="571" spans="1:6" ht="15.75" customHeight="1">
      <c r="A571" s="114"/>
      <c r="B571" s="115" t="s">
        <v>10</v>
      </c>
      <c r="C571" s="115">
        <v>4</v>
      </c>
      <c r="D571" s="63"/>
      <c r="E571" s="115">
        <f>D571*C571</f>
        <v>0</v>
      </c>
      <c r="F571" s="119"/>
    </row>
    <row r="572" spans="1:6" ht="15.75" customHeight="1">
      <c r="A572" s="114"/>
      <c r="B572" s="117"/>
      <c r="C572" s="117"/>
      <c r="D572" s="117"/>
      <c r="E572" s="117"/>
      <c r="F572" s="69"/>
    </row>
    <row r="573" spans="1:6" ht="47.25" customHeight="1">
      <c r="A573" s="114" t="s">
        <v>328</v>
      </c>
      <c r="B573" s="2427" t="s">
        <v>593</v>
      </c>
      <c r="C573" s="2427"/>
      <c r="D573" s="2427"/>
      <c r="E573" s="2427"/>
      <c r="F573" s="69"/>
    </row>
    <row r="574" spans="1:6" ht="15.75" customHeight="1">
      <c r="A574" s="114"/>
      <c r="B574" s="115" t="s">
        <v>10</v>
      </c>
      <c r="C574" s="115">
        <v>4</v>
      </c>
      <c r="D574" s="63"/>
      <c r="E574" s="115">
        <f>D574*C574</f>
        <v>0</v>
      </c>
      <c r="F574" s="69"/>
    </row>
    <row r="575" spans="1:6" ht="15.75" customHeight="1">
      <c r="A575" s="114"/>
      <c r="B575" s="117"/>
      <c r="C575" s="117"/>
      <c r="D575" s="117"/>
      <c r="E575" s="117"/>
      <c r="F575" s="69"/>
    </row>
    <row r="576" spans="1:6" ht="66.75" customHeight="1">
      <c r="A576" s="114" t="s">
        <v>594</v>
      </c>
      <c r="B576" s="2427" t="s">
        <v>595</v>
      </c>
      <c r="C576" s="2427"/>
      <c r="D576" s="2427"/>
      <c r="E576" s="2427"/>
      <c r="F576" s="69"/>
    </row>
    <row r="577" spans="1:6" ht="15.75" customHeight="1">
      <c r="A577" s="114"/>
      <c r="B577" s="115" t="s">
        <v>10</v>
      </c>
      <c r="C577" s="115">
        <v>19</v>
      </c>
      <c r="D577" s="63"/>
      <c r="E577" s="115">
        <f t="shared" ref="E577" si="97">D577*C577</f>
        <v>0</v>
      </c>
      <c r="F577" s="69"/>
    </row>
    <row r="578" spans="1:6" ht="15.75" customHeight="1">
      <c r="A578" s="114"/>
      <c r="B578" s="117"/>
      <c r="C578" s="117"/>
      <c r="D578" s="118"/>
      <c r="E578" s="118"/>
      <c r="F578" s="69"/>
    </row>
    <row r="579" spans="1:6" ht="36.75" customHeight="1">
      <c r="A579" s="114" t="s">
        <v>176</v>
      </c>
      <c r="B579" s="2435" t="s">
        <v>596</v>
      </c>
      <c r="C579" s="2435"/>
      <c r="D579" s="2435"/>
      <c r="E579" s="2435"/>
      <c r="F579" s="123"/>
    </row>
    <row r="580" spans="1:6">
      <c r="A580" s="114"/>
      <c r="B580" s="115" t="s">
        <v>10</v>
      </c>
      <c r="C580" s="115">
        <v>3</v>
      </c>
      <c r="D580" s="63"/>
      <c r="E580" s="115">
        <f t="shared" ref="E580" si="98">D580*C580</f>
        <v>0</v>
      </c>
      <c r="F580" s="69"/>
    </row>
    <row r="581" spans="1:6">
      <c r="A581" s="114"/>
      <c r="B581" s="117"/>
      <c r="C581" s="117"/>
      <c r="D581" s="117"/>
      <c r="E581" s="117"/>
      <c r="F581" s="69"/>
    </row>
    <row r="582" spans="1:6" ht="51.75" customHeight="1">
      <c r="A582" s="114" t="s">
        <v>177</v>
      </c>
      <c r="B582" s="2427" t="s">
        <v>597</v>
      </c>
      <c r="C582" s="2427"/>
      <c r="D582" s="2427"/>
      <c r="E582" s="2427"/>
      <c r="F582" s="69"/>
    </row>
    <row r="583" spans="1:6">
      <c r="A583" s="114"/>
      <c r="B583" s="115" t="s">
        <v>10</v>
      </c>
      <c r="C583" s="115">
        <v>4</v>
      </c>
      <c r="D583" s="63"/>
      <c r="E583" s="115">
        <f t="shared" ref="E583" si="99">D583*C583</f>
        <v>0</v>
      </c>
      <c r="F583" s="69"/>
    </row>
    <row r="584" spans="1:6">
      <c r="A584" s="114"/>
      <c r="B584" s="117"/>
      <c r="C584" s="117"/>
      <c r="D584" s="117"/>
      <c r="E584" s="117"/>
      <c r="F584" s="69"/>
    </row>
    <row r="585" spans="1:6" ht="27.75" customHeight="1">
      <c r="A585" s="114" t="s">
        <v>598</v>
      </c>
      <c r="B585" s="2441" t="s">
        <v>599</v>
      </c>
      <c r="C585" s="2441"/>
      <c r="D585" s="2441"/>
      <c r="E585" s="2441"/>
      <c r="F585" s="69" t="s">
        <v>6</v>
      </c>
    </row>
    <row r="586" spans="1:6" ht="17.25" customHeight="1">
      <c r="A586" s="114"/>
      <c r="B586" s="124" t="s">
        <v>600</v>
      </c>
      <c r="C586" s="124"/>
      <c r="D586" s="124"/>
      <c r="E586" s="124"/>
      <c r="F586" s="69"/>
    </row>
    <row r="587" spans="1:6">
      <c r="A587" s="114"/>
      <c r="B587" s="115" t="s">
        <v>10</v>
      </c>
      <c r="C587" s="115">
        <v>10</v>
      </c>
      <c r="D587" s="63"/>
      <c r="E587" s="115">
        <f t="shared" ref="E587" si="100">D587*C587</f>
        <v>0</v>
      </c>
      <c r="F587" s="69"/>
    </row>
    <row r="588" spans="1:6">
      <c r="A588" s="114"/>
      <c r="B588" s="117"/>
      <c r="C588" s="117"/>
      <c r="D588" s="118"/>
      <c r="E588" s="118"/>
      <c r="F588" s="69"/>
    </row>
    <row r="589" spans="1:6" ht="23.25" customHeight="1">
      <c r="A589" s="114" t="s">
        <v>178</v>
      </c>
      <c r="B589" s="2427" t="s">
        <v>185</v>
      </c>
      <c r="C589" s="2427"/>
      <c r="D589" s="2427"/>
      <c r="E589" s="2427"/>
      <c r="F589" s="69"/>
    </row>
    <row r="590" spans="1:6">
      <c r="A590" s="114"/>
      <c r="B590" s="115" t="s">
        <v>10</v>
      </c>
      <c r="C590" s="115">
        <v>2</v>
      </c>
      <c r="D590" s="63"/>
      <c r="E590" s="115">
        <f t="shared" ref="E590" si="101">D590*C590</f>
        <v>0</v>
      </c>
      <c r="F590" s="69"/>
    </row>
    <row r="591" spans="1:6">
      <c r="A591" s="114"/>
      <c r="B591" s="117"/>
      <c r="C591" s="117"/>
      <c r="D591" s="117"/>
      <c r="E591" s="117"/>
      <c r="F591" s="69"/>
    </row>
    <row r="592" spans="1:6">
      <c r="A592" s="114" t="s">
        <v>179</v>
      </c>
      <c r="B592" s="2427" t="s">
        <v>186</v>
      </c>
      <c r="C592" s="2427"/>
      <c r="D592" s="2427"/>
      <c r="E592" s="2427"/>
      <c r="F592" s="69"/>
    </row>
    <row r="593" spans="1:6">
      <c r="A593" s="114"/>
      <c r="B593" s="115" t="s">
        <v>10</v>
      </c>
      <c r="C593" s="115">
        <v>2</v>
      </c>
      <c r="D593" s="63"/>
      <c r="E593" s="115">
        <f t="shared" ref="E593" si="102">D593*C593</f>
        <v>0</v>
      </c>
      <c r="F593" s="69"/>
    </row>
    <row r="594" spans="1:6">
      <c r="A594" s="114"/>
      <c r="B594" s="117"/>
      <c r="C594" s="117"/>
      <c r="D594" s="117"/>
      <c r="E594" s="117"/>
      <c r="F594" s="69"/>
    </row>
    <row r="595" spans="1:6" ht="35.25" customHeight="1">
      <c r="A595" s="114" t="s">
        <v>180</v>
      </c>
      <c r="B595" s="2427" t="s">
        <v>187</v>
      </c>
      <c r="C595" s="2427"/>
      <c r="D595" s="2427"/>
      <c r="E595" s="2427"/>
      <c r="F595" s="69"/>
    </row>
    <row r="596" spans="1:6">
      <c r="A596" s="114"/>
      <c r="B596" s="115" t="s">
        <v>10</v>
      </c>
      <c r="C596" s="115">
        <v>2</v>
      </c>
      <c r="D596" s="63"/>
      <c r="E596" s="115">
        <f t="shared" ref="E596" si="103">D596*C596</f>
        <v>0</v>
      </c>
      <c r="F596" s="69"/>
    </row>
    <row r="597" spans="1:6">
      <c r="A597" s="114"/>
      <c r="B597" s="117"/>
      <c r="C597" s="117"/>
      <c r="D597" s="117"/>
      <c r="E597" s="117"/>
      <c r="F597" s="69"/>
    </row>
    <row r="598" spans="1:6" ht="19.5" customHeight="1">
      <c r="A598" s="114" t="s">
        <v>181</v>
      </c>
      <c r="B598" s="2427" t="s">
        <v>304</v>
      </c>
      <c r="C598" s="2427"/>
      <c r="D598" s="2427"/>
      <c r="E598" s="2427"/>
      <c r="F598" s="69"/>
    </row>
    <row r="599" spans="1:6">
      <c r="A599" s="114"/>
      <c r="B599" s="115" t="s">
        <v>14</v>
      </c>
      <c r="C599" s="115">
        <v>210</v>
      </c>
      <c r="D599" s="63"/>
      <c r="E599" s="115">
        <f t="shared" ref="E599" si="104">D599*C599</f>
        <v>0</v>
      </c>
      <c r="F599" s="69"/>
    </row>
    <row r="600" spans="1:6">
      <c r="A600" s="114"/>
      <c r="B600" s="117"/>
      <c r="C600" s="117"/>
      <c r="D600" s="117"/>
      <c r="E600" s="117"/>
      <c r="F600" s="69"/>
    </row>
    <row r="601" spans="1:6" ht="48.9" customHeight="1">
      <c r="A601" s="114" t="s">
        <v>182</v>
      </c>
      <c r="B601" s="2427" t="s">
        <v>978</v>
      </c>
      <c r="C601" s="2427"/>
      <c r="D601" s="2427"/>
      <c r="E601" s="2427"/>
      <c r="F601" s="69"/>
    </row>
    <row r="602" spans="1:6">
      <c r="A602" s="114"/>
      <c r="B602" s="115" t="s">
        <v>14</v>
      </c>
      <c r="C602" s="115">
        <v>152</v>
      </c>
      <c r="D602" s="63"/>
      <c r="E602" s="115">
        <f t="shared" ref="E602" si="105">D602*C602</f>
        <v>0</v>
      </c>
      <c r="F602" s="69"/>
    </row>
    <row r="603" spans="1:6">
      <c r="A603" s="114"/>
      <c r="B603" s="117"/>
      <c r="C603" s="117"/>
      <c r="D603" s="117"/>
      <c r="E603" s="117"/>
      <c r="F603" s="69"/>
    </row>
    <row r="604" spans="1:6" ht="69.900000000000006" customHeight="1">
      <c r="A604" s="114" t="s">
        <v>183</v>
      </c>
      <c r="B604" s="2427" t="s">
        <v>188</v>
      </c>
      <c r="C604" s="2427"/>
      <c r="D604" s="2427"/>
      <c r="E604" s="2427"/>
      <c r="F604" s="69"/>
    </row>
    <row r="605" spans="1:6">
      <c r="A605" s="114"/>
      <c r="B605" s="115" t="s">
        <v>219</v>
      </c>
      <c r="C605" s="115">
        <v>1</v>
      </c>
      <c r="D605" s="63"/>
      <c r="E605" s="115">
        <f t="shared" ref="E605" si="106">D605*C605</f>
        <v>0</v>
      </c>
      <c r="F605" s="69"/>
    </row>
    <row r="606" spans="1:6">
      <c r="A606" s="114"/>
      <c r="B606" s="117"/>
      <c r="C606" s="117"/>
      <c r="D606" s="117"/>
      <c r="E606" s="117"/>
      <c r="F606" s="69"/>
    </row>
    <row r="607" spans="1:6" ht="35.1" customHeight="1">
      <c r="A607" s="114" t="s">
        <v>184</v>
      </c>
      <c r="B607" s="2427" t="s">
        <v>189</v>
      </c>
      <c r="C607" s="2427"/>
      <c r="D607" s="2427"/>
      <c r="E607" s="2427"/>
      <c r="F607" s="69"/>
    </row>
    <row r="608" spans="1:6">
      <c r="A608" s="114"/>
      <c r="B608" s="115" t="s">
        <v>16</v>
      </c>
      <c r="C608" s="115">
        <v>250</v>
      </c>
      <c r="D608" s="63"/>
      <c r="E608" s="115">
        <f t="shared" ref="E608" si="107">D608*C608</f>
        <v>0</v>
      </c>
      <c r="F608" s="69"/>
    </row>
    <row r="609" spans="1:9">
      <c r="A609" s="114"/>
      <c r="B609" s="117"/>
      <c r="C609" s="117"/>
      <c r="D609" s="117"/>
      <c r="E609" s="117"/>
      <c r="F609" s="69"/>
    </row>
    <row r="610" spans="1:9" ht="80.099999999999994" customHeight="1">
      <c r="A610" s="114" t="s">
        <v>601</v>
      </c>
      <c r="B610" s="2427" t="s">
        <v>190</v>
      </c>
      <c r="C610" s="2427"/>
      <c r="D610" s="2427"/>
      <c r="E610" s="2427"/>
      <c r="F610" s="69"/>
    </row>
    <row r="611" spans="1:9">
      <c r="A611" s="114"/>
      <c r="B611" s="115" t="s">
        <v>91</v>
      </c>
      <c r="C611" s="115">
        <v>125</v>
      </c>
      <c r="D611" s="63"/>
      <c r="E611" s="115">
        <f t="shared" ref="E611" si="108">D611*C611</f>
        <v>0</v>
      </c>
      <c r="F611" s="69"/>
    </row>
    <row r="612" spans="1:9">
      <c r="A612" s="114"/>
      <c r="B612" s="117"/>
      <c r="C612" s="117"/>
      <c r="D612" s="117"/>
      <c r="E612" s="117"/>
      <c r="F612" s="69"/>
    </row>
    <row r="613" spans="1:9" ht="36.9" customHeight="1">
      <c r="A613" s="114" t="s">
        <v>602</v>
      </c>
      <c r="B613" s="2427" t="s">
        <v>191</v>
      </c>
      <c r="C613" s="2427"/>
      <c r="D613" s="2427"/>
      <c r="E613" s="2427"/>
      <c r="F613" s="69"/>
    </row>
    <row r="614" spans="1:9">
      <c r="A614" s="114"/>
      <c r="B614" s="115" t="s">
        <v>91</v>
      </c>
      <c r="C614" s="115">
        <v>75</v>
      </c>
      <c r="D614" s="63"/>
      <c r="E614" s="115">
        <f t="shared" ref="E614" si="109">D614*C614</f>
        <v>0</v>
      </c>
      <c r="F614" s="69"/>
    </row>
    <row r="615" spans="1:9">
      <c r="A615" s="114"/>
      <c r="B615" s="117"/>
      <c r="C615" s="117"/>
      <c r="D615" s="117"/>
      <c r="E615" s="117"/>
      <c r="F615" s="69"/>
    </row>
    <row r="616" spans="1:9" ht="57" customHeight="1">
      <c r="A616" s="114" t="s">
        <v>603</v>
      </c>
      <c r="B616" s="2427" t="s">
        <v>193</v>
      </c>
      <c r="C616" s="2427"/>
      <c r="D616" s="2427"/>
      <c r="E616" s="2427"/>
      <c r="F616" s="69"/>
    </row>
    <row r="617" spans="1:9">
      <c r="A617" s="114"/>
      <c r="B617" s="115" t="s">
        <v>16</v>
      </c>
      <c r="C617" s="115">
        <v>28</v>
      </c>
      <c r="D617" s="63"/>
      <c r="E617" s="115">
        <f t="shared" ref="E617" si="110">D617*C617</f>
        <v>0</v>
      </c>
      <c r="F617" s="69"/>
    </row>
    <row r="618" spans="1:9">
      <c r="A618" s="114"/>
      <c r="B618" s="2427"/>
      <c r="C618" s="2427"/>
      <c r="D618" s="2427"/>
      <c r="E618" s="2427"/>
      <c r="F618" s="69"/>
    </row>
    <row r="619" spans="1:9" ht="36.75" customHeight="1">
      <c r="A619" s="114" t="s">
        <v>604</v>
      </c>
      <c r="B619" s="2427" t="s">
        <v>1007</v>
      </c>
      <c r="C619" s="2427"/>
      <c r="D619" s="2427"/>
      <c r="E619" s="2427"/>
      <c r="F619" s="69"/>
    </row>
    <row r="620" spans="1:9">
      <c r="A620" s="114"/>
      <c r="B620" s="115" t="s">
        <v>14</v>
      </c>
      <c r="C620" s="115">
        <v>36</v>
      </c>
      <c r="D620" s="66"/>
      <c r="E620" s="115">
        <f t="shared" ref="E620" si="111">D620*C620</f>
        <v>0</v>
      </c>
      <c r="F620" s="69"/>
      <c r="G620" s="93"/>
      <c r="H620" s="93"/>
    </row>
    <row r="621" spans="1:9">
      <c r="A621" s="114"/>
      <c r="B621" s="2427"/>
      <c r="C621" s="2427"/>
      <c r="D621" s="2427"/>
      <c r="E621" s="2427"/>
      <c r="F621" s="69"/>
    </row>
    <row r="622" spans="1:9">
      <c r="A622" s="114"/>
      <c r="B622" s="120" t="s">
        <v>608</v>
      </c>
      <c r="C622" s="120"/>
      <c r="D622" s="120"/>
      <c r="E622" s="120"/>
      <c r="F622" s="69"/>
      <c r="G622" s="72"/>
      <c r="H622" s="72"/>
      <c r="I622" s="72"/>
    </row>
    <row r="623" spans="1:9" ht="34.5" customHeight="1">
      <c r="A623" s="114" t="s">
        <v>605</v>
      </c>
      <c r="B623" s="2427" t="s">
        <v>1008</v>
      </c>
      <c r="C623" s="2427"/>
      <c r="D623" s="2427"/>
      <c r="E623" s="2427"/>
      <c r="F623" s="69"/>
      <c r="G623" s="72"/>
      <c r="H623" s="72"/>
      <c r="I623" s="72"/>
    </row>
    <row r="624" spans="1:9">
      <c r="A624" s="114"/>
      <c r="B624" s="115" t="s">
        <v>91</v>
      </c>
      <c r="C624" s="115">
        <f>(27+18)*0.7*0.1</f>
        <v>3.15</v>
      </c>
      <c r="D624" s="63"/>
      <c r="E624" s="115">
        <f t="shared" ref="E624" si="112">D624*C624</f>
        <v>0</v>
      </c>
      <c r="F624" s="69"/>
      <c r="G624" s="72"/>
      <c r="H624" s="72"/>
      <c r="I624" s="72"/>
    </row>
    <row r="625" spans="1:10">
      <c r="A625" s="114"/>
      <c r="B625" s="114"/>
      <c r="C625" s="114"/>
      <c r="D625" s="114"/>
      <c r="E625" s="114"/>
      <c r="F625" s="69"/>
      <c r="G625" s="72"/>
      <c r="H625" s="72"/>
      <c r="I625" s="72"/>
    </row>
    <row r="626" spans="1:10" ht="54" customHeight="1">
      <c r="A626" s="114" t="s">
        <v>606</v>
      </c>
      <c r="B626" s="2417" t="s">
        <v>986</v>
      </c>
      <c r="C626" s="2417"/>
      <c r="D626" s="2417"/>
      <c r="E626" s="2417"/>
      <c r="F626" s="69"/>
      <c r="G626" s="72"/>
      <c r="H626" s="72"/>
      <c r="I626" s="72"/>
    </row>
    <row r="627" spans="1:10" ht="20.399999999999999" customHeight="1">
      <c r="A627" s="114"/>
      <c r="B627" s="125" t="s">
        <v>611</v>
      </c>
      <c r="C627" s="125"/>
      <c r="D627" s="125"/>
      <c r="E627" s="125"/>
      <c r="F627" s="69"/>
      <c r="G627" s="72"/>
      <c r="H627" s="72"/>
    </row>
    <row r="628" spans="1:10">
      <c r="A628" s="114"/>
      <c r="B628" s="99" t="s">
        <v>14</v>
      </c>
      <c r="C628" s="99">
        <v>27</v>
      </c>
      <c r="D628" s="64"/>
      <c r="E628" s="99">
        <f t="shared" ref="E628" si="113">D628*C628</f>
        <v>0</v>
      </c>
      <c r="F628" s="69"/>
      <c r="G628" s="72"/>
      <c r="H628" s="72"/>
    </row>
    <row r="629" spans="1:10">
      <c r="A629" s="114"/>
      <c r="B629" s="91"/>
      <c r="C629" s="91"/>
      <c r="D629" s="91"/>
      <c r="E629" s="91"/>
      <c r="F629" s="69"/>
      <c r="G629" s="72"/>
      <c r="H629" s="72"/>
    </row>
    <row r="630" spans="1:10" ht="49.5" customHeight="1">
      <c r="A630" s="114" t="s">
        <v>607</v>
      </c>
      <c r="B630" s="2431" t="s">
        <v>986</v>
      </c>
      <c r="C630" s="2431"/>
      <c r="D630" s="2431"/>
      <c r="E630" s="2431"/>
      <c r="F630" s="69"/>
      <c r="G630" s="72"/>
      <c r="H630" s="72"/>
    </row>
    <row r="631" spans="1:10">
      <c r="A631" s="114"/>
      <c r="B631" s="126" t="s">
        <v>613</v>
      </c>
      <c r="C631" s="126"/>
      <c r="D631" s="126"/>
      <c r="E631" s="126"/>
      <c r="G631" s="72"/>
      <c r="H631" s="72"/>
    </row>
    <row r="632" spans="1:10">
      <c r="A632" s="114"/>
      <c r="B632" s="99" t="s">
        <v>14</v>
      </c>
      <c r="C632" s="99">
        <v>18</v>
      </c>
      <c r="D632" s="64"/>
      <c r="E632" s="99">
        <f t="shared" ref="E632" si="114">D632*C632</f>
        <v>0</v>
      </c>
      <c r="F632" s="69"/>
      <c r="G632" s="72"/>
      <c r="H632" s="72"/>
    </row>
    <row r="633" spans="1:10">
      <c r="A633" s="114"/>
      <c r="B633" s="91"/>
      <c r="C633" s="91"/>
      <c r="D633" s="91"/>
      <c r="E633" s="91"/>
      <c r="F633" s="69"/>
      <c r="G633" s="72"/>
      <c r="H633" s="72"/>
    </row>
    <row r="634" spans="1:10" ht="65.400000000000006" customHeight="1">
      <c r="A634" s="114" t="s">
        <v>609</v>
      </c>
      <c r="B634" s="2431" t="s">
        <v>615</v>
      </c>
      <c r="C634" s="2431"/>
      <c r="D634" s="2431"/>
      <c r="E634" s="2431"/>
      <c r="F634" s="69"/>
      <c r="G634" s="72"/>
      <c r="H634" s="72"/>
    </row>
    <row r="635" spans="1:10">
      <c r="A635" s="114"/>
      <c r="B635" s="99" t="s">
        <v>14</v>
      </c>
      <c r="C635" s="99">
        <f>(8.15+4.07+4.87)*1.1</f>
        <v>18.799000000000003</v>
      </c>
      <c r="D635" s="64"/>
      <c r="E635" s="99">
        <f t="shared" ref="E635" si="115">D635*C635</f>
        <v>0</v>
      </c>
      <c r="F635" s="69"/>
      <c r="G635" s="72"/>
      <c r="H635" s="72"/>
    </row>
    <row r="636" spans="1:10">
      <c r="A636" s="114"/>
      <c r="B636" s="91"/>
      <c r="C636" s="91"/>
      <c r="D636" s="91"/>
      <c r="E636" s="91"/>
      <c r="F636" s="69"/>
      <c r="G636" s="72"/>
      <c r="H636" s="72"/>
      <c r="J636" s="127"/>
    </row>
    <row r="637" spans="1:10" ht="97.5" customHeight="1">
      <c r="A637" s="114" t="s">
        <v>610</v>
      </c>
      <c r="B637" s="2431" t="s">
        <v>987</v>
      </c>
      <c r="C637" s="2431"/>
      <c r="D637" s="2431"/>
      <c r="E637" s="2431"/>
      <c r="F637" s="69"/>
      <c r="G637" s="72"/>
      <c r="H637" s="72"/>
      <c r="J637" s="127"/>
    </row>
    <row r="638" spans="1:10">
      <c r="A638" s="114"/>
      <c r="B638" s="99" t="s">
        <v>16</v>
      </c>
      <c r="C638" s="99">
        <v>72.3</v>
      </c>
      <c r="D638" s="64"/>
      <c r="E638" s="99">
        <f t="shared" ref="E638" si="116">D638*C638</f>
        <v>0</v>
      </c>
      <c r="G638" s="72"/>
      <c r="H638" s="72"/>
    </row>
    <row r="639" spans="1:10">
      <c r="A639" s="114"/>
      <c r="B639" s="91"/>
      <c r="C639" s="91"/>
      <c r="D639" s="91"/>
      <c r="E639" s="91"/>
      <c r="G639" s="72"/>
      <c r="H639" s="72"/>
    </row>
    <row r="640" spans="1:10" ht="83.25" customHeight="1">
      <c r="A640" s="114" t="s">
        <v>612</v>
      </c>
      <c r="B640" s="2431" t="s">
        <v>988</v>
      </c>
      <c r="C640" s="2431"/>
      <c r="D640" s="2431"/>
      <c r="E640" s="2431"/>
      <c r="F640" s="69"/>
      <c r="G640" s="72"/>
      <c r="H640" s="72"/>
    </row>
    <row r="641" spans="1:10">
      <c r="A641" s="114"/>
      <c r="B641" s="115" t="s">
        <v>16</v>
      </c>
      <c r="C641" s="115">
        <f>6.54+7.82</f>
        <v>14.36</v>
      </c>
      <c r="D641" s="63"/>
      <c r="E641" s="115">
        <f t="shared" ref="E641" si="117">D641*C641</f>
        <v>0</v>
      </c>
      <c r="G641" s="72"/>
      <c r="H641" s="72"/>
    </row>
    <row r="642" spans="1:10">
      <c r="A642" s="114"/>
      <c r="B642" s="120"/>
      <c r="C642" s="120"/>
      <c r="D642" s="120"/>
      <c r="E642" s="120"/>
      <c r="G642" s="72"/>
      <c r="H642" s="72"/>
    </row>
    <row r="643" spans="1:10" ht="17.25" customHeight="1">
      <c r="A643" s="114" t="s">
        <v>614</v>
      </c>
      <c r="B643" s="2427" t="s">
        <v>619</v>
      </c>
      <c r="C643" s="2427"/>
      <c r="D643" s="2427"/>
      <c r="E643" s="2427"/>
    </row>
    <row r="644" spans="1:10">
      <c r="A644" s="114"/>
      <c r="B644" s="115" t="s">
        <v>14</v>
      </c>
      <c r="C644" s="115">
        <v>86</v>
      </c>
      <c r="D644" s="63"/>
      <c r="E644" s="115">
        <f t="shared" ref="E644" si="118">D644*C644</f>
        <v>0</v>
      </c>
      <c r="J644" s="127"/>
    </row>
    <row r="645" spans="1:10">
      <c r="A645" s="114"/>
      <c r="B645" s="120"/>
      <c r="C645" s="120"/>
      <c r="D645" s="120"/>
      <c r="E645" s="120"/>
      <c r="J645" s="127"/>
    </row>
    <row r="646" spans="1:10" ht="32.4" customHeight="1">
      <c r="A646" s="114" t="s">
        <v>616</v>
      </c>
      <c r="B646" s="2427" t="s">
        <v>621</v>
      </c>
      <c r="C646" s="2427"/>
      <c r="D646" s="2427"/>
      <c r="E646" s="2427"/>
      <c r="H646" s="128"/>
    </row>
    <row r="647" spans="1:10">
      <c r="A647" s="114"/>
      <c r="B647" s="115" t="s">
        <v>14</v>
      </c>
      <c r="C647" s="115">
        <v>86</v>
      </c>
      <c r="D647" s="63"/>
      <c r="E647" s="115">
        <f t="shared" ref="E647" si="119">D647*C647</f>
        <v>0</v>
      </c>
    </row>
    <row r="648" spans="1:10">
      <c r="A648" s="114"/>
      <c r="B648" s="120"/>
      <c r="C648" s="120"/>
      <c r="D648" s="120"/>
      <c r="E648" s="120"/>
    </row>
    <row r="649" spans="1:10" ht="48.75" customHeight="1">
      <c r="A649" s="114" t="s">
        <v>617</v>
      </c>
      <c r="B649" s="2427" t="s">
        <v>623</v>
      </c>
      <c r="C649" s="2427"/>
      <c r="D649" s="2427"/>
      <c r="E649" s="2427"/>
    </row>
    <row r="650" spans="1:10">
      <c r="A650" s="114"/>
      <c r="B650" s="120" t="s">
        <v>624</v>
      </c>
      <c r="C650" s="120"/>
      <c r="D650" s="120"/>
      <c r="E650" s="120"/>
    </row>
    <row r="651" spans="1:10">
      <c r="A651" s="114"/>
      <c r="B651" s="115" t="s">
        <v>16</v>
      </c>
      <c r="C651" s="115">
        <f>(1.93+12.06+4.09)*1.1</f>
        <v>19.887999999999998</v>
      </c>
      <c r="D651" s="63"/>
      <c r="E651" s="115">
        <f t="shared" ref="E651" si="120">D651*C651</f>
        <v>0</v>
      </c>
    </row>
    <row r="652" spans="1:10">
      <c r="A652" s="114"/>
      <c r="B652" s="120"/>
      <c r="C652" s="120"/>
      <c r="D652" s="120"/>
      <c r="E652" s="120"/>
    </row>
    <row r="653" spans="1:10" ht="51.75" customHeight="1">
      <c r="A653" s="114" t="s">
        <v>618</v>
      </c>
      <c r="B653" s="2427" t="s">
        <v>623</v>
      </c>
      <c r="C653" s="2427"/>
      <c r="D653" s="2427"/>
      <c r="E653" s="2427"/>
    </row>
    <row r="654" spans="1:10">
      <c r="A654" s="114"/>
      <c r="B654" s="120" t="s">
        <v>626</v>
      </c>
      <c r="C654" s="120"/>
      <c r="D654" s="120"/>
      <c r="E654" s="120"/>
    </row>
    <row r="655" spans="1:10">
      <c r="A655" s="114"/>
      <c r="B655" s="115" t="s">
        <v>16</v>
      </c>
      <c r="C655" s="115">
        <f>(5.68+43.09)*1.1</f>
        <v>53.647000000000006</v>
      </c>
      <c r="D655" s="63"/>
      <c r="E655" s="115">
        <f t="shared" ref="E655" si="121">D655*C655</f>
        <v>0</v>
      </c>
    </row>
    <row r="656" spans="1:10">
      <c r="A656" s="114"/>
      <c r="B656" s="120"/>
      <c r="C656" s="120"/>
      <c r="D656" s="120"/>
      <c r="E656" s="120"/>
    </row>
    <row r="657" spans="1:5" ht="45.75" customHeight="1">
      <c r="A657" s="114" t="s">
        <v>620</v>
      </c>
      <c r="B657" s="2427" t="s">
        <v>623</v>
      </c>
      <c r="C657" s="2427"/>
      <c r="D657" s="2427"/>
      <c r="E657" s="2427"/>
    </row>
    <row r="658" spans="1:5">
      <c r="A658" s="114"/>
      <c r="B658" s="120" t="s">
        <v>628</v>
      </c>
      <c r="C658" s="120"/>
      <c r="D658" s="120"/>
      <c r="E658" s="120"/>
    </row>
    <row r="659" spans="1:5">
      <c r="A659" s="114"/>
      <c r="B659" s="115" t="s">
        <v>16</v>
      </c>
      <c r="C659" s="115">
        <v>45</v>
      </c>
      <c r="D659" s="63"/>
      <c r="E659" s="115">
        <f t="shared" ref="E659" si="122">D659*C659</f>
        <v>0</v>
      </c>
    </row>
    <row r="660" spans="1:5">
      <c r="A660" s="114"/>
      <c r="B660" s="120"/>
      <c r="C660" s="120"/>
      <c r="D660" s="120"/>
      <c r="E660" s="120"/>
    </row>
    <row r="661" spans="1:5" ht="36" customHeight="1">
      <c r="A661" s="114" t="s">
        <v>622</v>
      </c>
      <c r="B661" s="2427" t="s">
        <v>630</v>
      </c>
      <c r="C661" s="2427"/>
      <c r="D661" s="2427"/>
      <c r="E661" s="2427"/>
    </row>
    <row r="662" spans="1:5">
      <c r="A662" s="114"/>
      <c r="B662" s="120" t="s">
        <v>631</v>
      </c>
      <c r="C662" s="122"/>
      <c r="D662" s="122"/>
      <c r="E662" s="122"/>
    </row>
    <row r="663" spans="1:5">
      <c r="A663" s="114"/>
      <c r="B663" s="115" t="s">
        <v>10</v>
      </c>
      <c r="C663" s="115">
        <v>4</v>
      </c>
      <c r="D663" s="63"/>
      <c r="E663" s="115">
        <f t="shared" ref="E663" si="123">D663*C663</f>
        <v>0</v>
      </c>
    </row>
    <row r="664" spans="1:5">
      <c r="A664" s="114"/>
      <c r="B664" s="117"/>
      <c r="C664" s="117"/>
      <c r="D664" s="117"/>
      <c r="E664" s="117"/>
    </row>
    <row r="665" spans="1:5" ht="33" customHeight="1">
      <c r="A665" s="114" t="s">
        <v>625</v>
      </c>
      <c r="B665" s="2427" t="s">
        <v>633</v>
      </c>
      <c r="C665" s="2427"/>
      <c r="D665" s="2427"/>
      <c r="E665" s="2427"/>
    </row>
    <row r="666" spans="1:5">
      <c r="A666" s="114"/>
      <c r="B666" s="115" t="s">
        <v>14</v>
      </c>
      <c r="C666" s="115">
        <v>60</v>
      </c>
      <c r="D666" s="63"/>
      <c r="E666" s="115">
        <f t="shared" ref="E666" si="124">D666*C666</f>
        <v>0</v>
      </c>
    </row>
    <row r="667" spans="1:5">
      <c r="A667" s="114"/>
      <c r="B667" s="120"/>
      <c r="C667" s="120"/>
      <c r="D667" s="120"/>
      <c r="E667" s="120"/>
    </row>
    <row r="668" spans="1:5" ht="63.75" customHeight="1">
      <c r="A668" s="114" t="s">
        <v>627</v>
      </c>
      <c r="B668" s="2427" t="s">
        <v>635</v>
      </c>
      <c r="C668" s="2427"/>
      <c r="D668" s="2427"/>
      <c r="E668" s="2427"/>
    </row>
    <row r="669" spans="1:5">
      <c r="A669" s="114"/>
      <c r="B669" s="115" t="s">
        <v>16</v>
      </c>
      <c r="C669" s="115">
        <v>59.15</v>
      </c>
      <c r="D669" s="63"/>
      <c r="E669" s="115">
        <f t="shared" ref="E669" si="125">D669*C669</f>
        <v>0</v>
      </c>
    </row>
    <row r="670" spans="1:5">
      <c r="A670" s="114"/>
      <c r="B670" s="120"/>
      <c r="C670" s="120"/>
      <c r="D670" s="120"/>
      <c r="E670" s="120"/>
    </row>
    <row r="671" spans="1:5" ht="71.099999999999994" customHeight="1">
      <c r="A671" s="114" t="s">
        <v>629</v>
      </c>
      <c r="B671" s="2427" t="s">
        <v>637</v>
      </c>
      <c r="C671" s="2427"/>
      <c r="D671" s="2427"/>
      <c r="E671" s="2427"/>
    </row>
    <row r="672" spans="1:5">
      <c r="A672" s="114"/>
      <c r="B672" s="115" t="s">
        <v>16</v>
      </c>
      <c r="C672" s="115">
        <f>4.11+15.05</f>
        <v>19.16</v>
      </c>
      <c r="D672" s="63"/>
      <c r="E672" s="115">
        <f t="shared" ref="E672" si="126">D672*C672</f>
        <v>0</v>
      </c>
    </row>
    <row r="673" spans="1:9">
      <c r="A673" s="114"/>
      <c r="B673" s="117"/>
      <c r="C673" s="117"/>
      <c r="D673" s="117"/>
      <c r="E673" s="117"/>
    </row>
    <row r="674" spans="1:9" ht="48.6" customHeight="1">
      <c r="A674" s="114" t="s">
        <v>632</v>
      </c>
      <c r="B674" s="2427" t="s">
        <v>981</v>
      </c>
      <c r="C674" s="2427"/>
      <c r="D674" s="2427"/>
      <c r="E674" s="2427"/>
    </row>
    <row r="675" spans="1:9">
      <c r="A675" s="114"/>
      <c r="B675" s="115" t="s">
        <v>16</v>
      </c>
      <c r="C675" s="115">
        <f>1.96*35.6</f>
        <v>69.775999999999996</v>
      </c>
      <c r="D675" s="66"/>
      <c r="E675" s="115">
        <f t="shared" ref="E675" si="127">D675*C675</f>
        <v>0</v>
      </c>
      <c r="F675" s="129"/>
    </row>
    <row r="676" spans="1:9">
      <c r="A676" s="114"/>
      <c r="B676" s="117"/>
      <c r="C676" s="117"/>
      <c r="D676" s="117"/>
      <c r="E676" s="117"/>
    </row>
    <row r="677" spans="1:9" ht="102" customHeight="1">
      <c r="A677" s="114" t="s">
        <v>634</v>
      </c>
      <c r="B677" s="2427" t="s">
        <v>638</v>
      </c>
      <c r="C677" s="2427"/>
      <c r="D677" s="2427"/>
      <c r="E677" s="2427"/>
      <c r="I677" s="130"/>
    </row>
    <row r="678" spans="1:9">
      <c r="A678" s="114"/>
      <c r="B678" s="115" t="s">
        <v>14</v>
      </c>
      <c r="C678" s="115">
        <v>31</v>
      </c>
      <c r="D678" s="63"/>
      <c r="E678" s="115">
        <f t="shared" ref="E678" si="128">D678*C678</f>
        <v>0</v>
      </c>
    </row>
    <row r="679" spans="1:9">
      <c r="A679" s="114"/>
      <c r="B679" s="114"/>
      <c r="C679" s="114"/>
      <c r="D679" s="114"/>
      <c r="E679" s="114"/>
    </row>
    <row r="680" spans="1:9" s="93" customFormat="1" ht="31.5" customHeight="1">
      <c r="A680" s="120" t="s">
        <v>636</v>
      </c>
      <c r="B680" s="2427" t="s">
        <v>640</v>
      </c>
      <c r="C680" s="2427"/>
      <c r="D680" s="2427"/>
      <c r="E680" s="2427"/>
    </row>
    <row r="681" spans="1:9" s="93" customFormat="1">
      <c r="A681" s="120"/>
      <c r="B681" s="115" t="s">
        <v>16</v>
      </c>
      <c r="C681" s="115">
        <f>3.32*3.68*1.1</f>
        <v>13.439360000000001</v>
      </c>
      <c r="D681" s="63"/>
      <c r="E681" s="115">
        <f t="shared" ref="E681" si="129">D681*C681</f>
        <v>0</v>
      </c>
    </row>
    <row r="682" spans="1:9" s="93" customFormat="1">
      <c r="A682" s="120"/>
      <c r="B682" s="120"/>
      <c r="C682" s="120"/>
      <c r="D682" s="120"/>
      <c r="E682" s="120"/>
    </row>
    <row r="683" spans="1:9" s="93" customFormat="1" ht="23.25" customHeight="1">
      <c r="A683" s="120" t="s">
        <v>989</v>
      </c>
      <c r="B683" s="2427" t="s">
        <v>642</v>
      </c>
      <c r="C683" s="2427"/>
      <c r="D683" s="2427"/>
      <c r="E683" s="2427"/>
    </row>
    <row r="684" spans="1:9" s="93" customFormat="1">
      <c r="A684" s="120"/>
      <c r="B684" s="115" t="s">
        <v>10</v>
      </c>
      <c r="C684" s="115">
        <v>1</v>
      </c>
      <c r="D684" s="63"/>
      <c r="E684" s="115">
        <f t="shared" ref="E684" si="130">D684*C684</f>
        <v>0</v>
      </c>
    </row>
    <row r="685" spans="1:9" s="93" customFormat="1">
      <c r="A685" s="120"/>
      <c r="B685" s="120"/>
      <c r="C685" s="120"/>
      <c r="D685" s="120"/>
      <c r="E685" s="120"/>
    </row>
    <row r="686" spans="1:9" s="93" customFormat="1" ht="21.75" customHeight="1">
      <c r="A686" s="120" t="s">
        <v>639</v>
      </c>
      <c r="B686" s="120" t="s">
        <v>643</v>
      </c>
      <c r="C686" s="120"/>
      <c r="D686" s="120"/>
      <c r="E686" s="120"/>
    </row>
    <row r="687" spans="1:9" s="93" customFormat="1">
      <c r="A687" s="120"/>
      <c r="B687" s="115" t="s">
        <v>16</v>
      </c>
      <c r="C687" s="115">
        <v>15.79</v>
      </c>
      <c r="D687" s="63"/>
      <c r="E687" s="115">
        <f t="shared" ref="E687" si="131">D687*C687</f>
        <v>0</v>
      </c>
    </row>
    <row r="688" spans="1:9" s="93" customFormat="1">
      <c r="A688" s="120"/>
      <c r="B688" s="120"/>
      <c r="C688" s="120"/>
      <c r="D688" s="120"/>
      <c r="E688" s="120"/>
    </row>
    <row r="689" spans="1:6" s="93" customFormat="1">
      <c r="A689" s="120" t="s">
        <v>641</v>
      </c>
      <c r="B689" s="120" t="s">
        <v>644</v>
      </c>
      <c r="C689" s="120"/>
      <c r="D689" s="120"/>
      <c r="E689" s="120"/>
    </row>
    <row r="690" spans="1:6" s="93" customFormat="1">
      <c r="A690" s="120"/>
      <c r="B690" s="115" t="s">
        <v>10</v>
      </c>
      <c r="C690" s="115">
        <v>4</v>
      </c>
      <c r="D690" s="63"/>
      <c r="E690" s="115">
        <f t="shared" ref="E690" si="132">D690*C690</f>
        <v>0</v>
      </c>
    </row>
    <row r="691" spans="1:6" s="93" customFormat="1">
      <c r="A691" s="120"/>
      <c r="B691" s="117"/>
      <c r="C691" s="117"/>
      <c r="D691" s="117"/>
      <c r="E691" s="117"/>
    </row>
    <row r="692" spans="1:6" s="93" customFormat="1" ht="47.4" customHeight="1">
      <c r="A692" s="120" t="s">
        <v>990</v>
      </c>
      <c r="B692" s="2427" t="s">
        <v>984</v>
      </c>
      <c r="C692" s="2427"/>
      <c r="D692" s="2427"/>
      <c r="E692" s="2427"/>
    </row>
    <row r="693" spans="1:6" s="93" customFormat="1">
      <c r="A693" s="120"/>
      <c r="B693" s="117" t="s">
        <v>983</v>
      </c>
      <c r="C693" s="117"/>
      <c r="D693" s="117"/>
      <c r="E693" s="117"/>
    </row>
    <row r="694" spans="1:6" s="93" customFormat="1">
      <c r="A694" s="120"/>
      <c r="B694" s="115" t="s">
        <v>10</v>
      </c>
      <c r="C694" s="115">
        <v>1</v>
      </c>
      <c r="D694" s="63"/>
      <c r="E694" s="115">
        <f>+D694*C694</f>
        <v>0</v>
      </c>
      <c r="F694" s="131"/>
    </row>
    <row r="695" spans="1:6">
      <c r="B695" s="80"/>
      <c r="C695" s="80"/>
      <c r="D695" s="78"/>
      <c r="E695" s="78"/>
      <c r="F695" s="69"/>
    </row>
    <row r="696" spans="1:6">
      <c r="A696" s="82"/>
      <c r="B696" s="83" t="s">
        <v>991</v>
      </c>
      <c r="C696" s="83"/>
      <c r="D696" s="83"/>
      <c r="E696" s="84">
        <f>SUM(E514:E695)</f>
        <v>0</v>
      </c>
      <c r="F696" s="69"/>
    </row>
    <row r="697" spans="1:6">
      <c r="F697" s="69"/>
    </row>
    <row r="698" spans="1:6">
      <c r="F698" s="69"/>
    </row>
    <row r="699" spans="1:6">
      <c r="B699" s="71" t="s">
        <v>194</v>
      </c>
      <c r="F699" s="69"/>
    </row>
    <row r="700" spans="1:6">
      <c r="F700" s="69"/>
    </row>
    <row r="701" spans="1:6">
      <c r="A701" s="71" t="s">
        <v>7</v>
      </c>
      <c r="B701" s="71" t="s">
        <v>195</v>
      </c>
      <c r="F701" s="69"/>
    </row>
    <row r="703" spans="1:6" ht="192.9" customHeight="1">
      <c r="B703" s="2434" t="s">
        <v>1034</v>
      </c>
      <c r="C703" s="2434"/>
      <c r="D703" s="2434"/>
      <c r="E703" s="2434"/>
      <c r="F703" s="69"/>
    </row>
    <row r="704" spans="1:6">
      <c r="F704" s="69"/>
    </row>
    <row r="705" spans="1:6" ht="52.5" customHeight="1">
      <c r="A705" s="68" t="s">
        <v>25</v>
      </c>
      <c r="B705" s="2430" t="s">
        <v>1009</v>
      </c>
      <c r="C705" s="2430"/>
      <c r="D705" s="2430"/>
      <c r="E705" s="2430"/>
      <c r="F705" s="69"/>
    </row>
    <row r="706" spans="1:6">
      <c r="B706" s="79" t="s">
        <v>14</v>
      </c>
      <c r="C706" s="79">
        <f>73.68*2</f>
        <v>147.36000000000001</v>
      </c>
      <c r="D706" s="18"/>
      <c r="E706" s="79">
        <f t="shared" ref="E706" si="133">D706*C706</f>
        <v>0</v>
      </c>
      <c r="F706" s="69"/>
    </row>
    <row r="707" spans="1:6">
      <c r="B707" s="80"/>
      <c r="C707" s="80"/>
      <c r="D707" s="80"/>
      <c r="E707" s="80"/>
      <c r="F707" s="69"/>
    </row>
    <row r="708" spans="1:6" ht="51" customHeight="1">
      <c r="A708" s="68" t="s">
        <v>51</v>
      </c>
      <c r="B708" s="2428" t="s">
        <v>1010</v>
      </c>
      <c r="C708" s="2428"/>
      <c r="D708" s="2428"/>
      <c r="E708" s="2428"/>
      <c r="F708" s="69"/>
    </row>
    <row r="709" spans="1:6">
      <c r="B709" s="79" t="s">
        <v>14</v>
      </c>
      <c r="C709" s="79">
        <f>20.56+12.8</f>
        <v>33.36</v>
      </c>
      <c r="D709" s="18"/>
      <c r="E709" s="79">
        <f t="shared" ref="E709" si="134">D709*C709</f>
        <v>0</v>
      </c>
      <c r="F709" s="69"/>
    </row>
    <row r="710" spans="1:6">
      <c r="B710" s="80"/>
      <c r="C710" s="80"/>
      <c r="D710" s="80"/>
      <c r="E710" s="80"/>
      <c r="F710" s="69"/>
    </row>
    <row r="711" spans="1:6" ht="42.75" customHeight="1">
      <c r="A711" s="68" t="s">
        <v>911</v>
      </c>
      <c r="B711" s="2425" t="s">
        <v>1011</v>
      </c>
      <c r="C711" s="2425"/>
      <c r="D711" s="2425"/>
      <c r="E711" s="2425"/>
      <c r="F711" s="69"/>
    </row>
    <row r="712" spans="1:6">
      <c r="B712" s="79" t="s">
        <v>14</v>
      </c>
      <c r="C712" s="79">
        <v>3.6</v>
      </c>
      <c r="D712" s="65"/>
      <c r="E712" s="79">
        <f t="shared" ref="E712" si="135">D712*C712</f>
        <v>0</v>
      </c>
      <c r="F712" s="69"/>
    </row>
    <row r="713" spans="1:6">
      <c r="B713" s="80"/>
      <c r="C713" s="80"/>
      <c r="D713" s="80"/>
      <c r="E713" s="80"/>
      <c r="F713" s="69"/>
    </row>
    <row r="714" spans="1:6">
      <c r="B714" s="78"/>
      <c r="C714" s="80"/>
      <c r="D714" s="78"/>
      <c r="E714" s="78"/>
      <c r="F714" s="69"/>
    </row>
    <row r="715" spans="1:6">
      <c r="A715" s="82"/>
      <c r="B715" s="83" t="s">
        <v>912</v>
      </c>
      <c r="C715" s="83"/>
      <c r="D715" s="132"/>
      <c r="E715" s="84">
        <f>SUM(E706:E714)</f>
        <v>0</v>
      </c>
      <c r="F715" s="69"/>
    </row>
    <row r="716" spans="1:6">
      <c r="A716" s="78"/>
      <c r="B716" s="107"/>
      <c r="C716" s="107"/>
      <c r="D716" s="78"/>
      <c r="E716" s="107"/>
      <c r="F716" s="69"/>
    </row>
    <row r="717" spans="1:6">
      <c r="A717" s="107" t="s">
        <v>47</v>
      </c>
      <c r="B717" s="107" t="s">
        <v>196</v>
      </c>
      <c r="C717" s="107"/>
      <c r="D717" s="78"/>
      <c r="E717" s="107"/>
      <c r="F717" s="69"/>
    </row>
    <row r="718" spans="1:6" ht="15" customHeight="1">
      <c r="A718" s="78"/>
      <c r="B718" s="133"/>
      <c r="C718" s="133"/>
      <c r="D718" s="133"/>
      <c r="E718" s="133"/>
      <c r="F718" s="69"/>
    </row>
    <row r="719" spans="1:6" s="93" customFormat="1" ht="120" customHeight="1">
      <c r="A719" s="80" t="s">
        <v>48</v>
      </c>
      <c r="B719" s="2425" t="s">
        <v>903</v>
      </c>
      <c r="C719" s="2425"/>
      <c r="D719" s="2425"/>
      <c r="E719" s="2425"/>
      <c r="F719" s="92"/>
    </row>
    <row r="720" spans="1:6" s="93" customFormat="1">
      <c r="A720" s="91"/>
      <c r="B720" s="79" t="s">
        <v>14</v>
      </c>
      <c r="C720" s="79">
        <v>18.55</v>
      </c>
      <c r="D720" s="18"/>
      <c r="E720" s="79">
        <f t="shared" ref="E720" si="136">D720*C720</f>
        <v>0</v>
      </c>
      <c r="F720" s="92"/>
    </row>
    <row r="721" spans="1:6" s="93" customFormat="1">
      <c r="A721" s="91"/>
      <c r="B721" s="80"/>
      <c r="C721" s="80"/>
      <c r="D721" s="80"/>
      <c r="E721" s="80"/>
      <c r="F721" s="92"/>
    </row>
    <row r="722" spans="1:6" s="93" customFormat="1" ht="129" customHeight="1">
      <c r="A722" s="80" t="s">
        <v>54</v>
      </c>
      <c r="B722" s="2425" t="s">
        <v>904</v>
      </c>
      <c r="C722" s="2425"/>
      <c r="D722" s="2425"/>
      <c r="E722" s="2425"/>
      <c r="F722" s="92"/>
    </row>
    <row r="723" spans="1:6" s="93" customFormat="1">
      <c r="A723" s="91"/>
      <c r="B723" s="79" t="s">
        <v>14</v>
      </c>
      <c r="C723" s="79">
        <v>4.2</v>
      </c>
      <c r="D723" s="18"/>
      <c r="E723" s="79">
        <f t="shared" ref="E723" si="137">D723*C723</f>
        <v>0</v>
      </c>
      <c r="F723" s="92"/>
    </row>
    <row r="724" spans="1:6" s="93" customFormat="1">
      <c r="A724" s="91"/>
      <c r="B724" s="80"/>
      <c r="C724" s="80"/>
      <c r="D724" s="80"/>
      <c r="E724" s="80"/>
      <c r="F724" s="92"/>
    </row>
    <row r="725" spans="1:6" s="93" customFormat="1" ht="89.25" customHeight="1">
      <c r="A725" s="80" t="s">
        <v>55</v>
      </c>
      <c r="B725" s="2425" t="s">
        <v>901</v>
      </c>
      <c r="C725" s="2425"/>
      <c r="D725" s="2425"/>
      <c r="E725" s="2425"/>
      <c r="F725" s="92"/>
    </row>
    <row r="726" spans="1:6" s="93" customFormat="1" ht="18" customHeight="1">
      <c r="A726" s="91"/>
      <c r="B726" s="79" t="s">
        <v>14</v>
      </c>
      <c r="C726" s="79">
        <v>27</v>
      </c>
      <c r="D726" s="18"/>
      <c r="E726" s="79">
        <f t="shared" ref="E726" si="138">D726*C726</f>
        <v>0</v>
      </c>
      <c r="F726" s="92"/>
    </row>
    <row r="727" spans="1:6" s="93" customFormat="1" ht="18" customHeight="1">
      <c r="A727" s="91"/>
      <c r="B727" s="80"/>
      <c r="C727" s="80"/>
      <c r="D727" s="80"/>
      <c r="E727" s="80"/>
      <c r="F727" s="92"/>
    </row>
    <row r="728" spans="1:6" s="93" customFormat="1" ht="69.75" customHeight="1">
      <c r="A728" s="80" t="s">
        <v>55</v>
      </c>
      <c r="B728" s="2425" t="s">
        <v>902</v>
      </c>
      <c r="C728" s="2425"/>
      <c r="D728" s="2425"/>
      <c r="E728" s="2425"/>
      <c r="F728" s="92"/>
    </row>
    <row r="729" spans="1:6" s="93" customFormat="1" ht="18" customHeight="1">
      <c r="A729" s="91"/>
      <c r="B729" s="79" t="s">
        <v>14</v>
      </c>
      <c r="C729" s="79">
        <v>3.2</v>
      </c>
      <c r="D729" s="18"/>
      <c r="E729" s="79">
        <f t="shared" ref="E729" si="139">D729*C729</f>
        <v>0</v>
      </c>
      <c r="F729" s="92"/>
    </row>
    <row r="730" spans="1:6" s="93" customFormat="1" ht="18" customHeight="1">
      <c r="A730" s="91"/>
      <c r="B730" s="80"/>
      <c r="C730" s="80"/>
      <c r="D730" s="80"/>
      <c r="E730" s="80"/>
      <c r="F730" s="92"/>
    </row>
    <row r="731" spans="1:6" s="93" customFormat="1" ht="102" customHeight="1">
      <c r="A731" s="80" t="s">
        <v>660</v>
      </c>
      <c r="B731" s="2425" t="s">
        <v>570</v>
      </c>
      <c r="C731" s="2425"/>
      <c r="D731" s="2425"/>
      <c r="E731" s="2425"/>
      <c r="F731" s="92"/>
    </row>
    <row r="732" spans="1:6" s="93" customFormat="1">
      <c r="A732" s="91"/>
      <c r="B732" s="79" t="s">
        <v>14</v>
      </c>
      <c r="C732" s="79">
        <v>20.56</v>
      </c>
      <c r="D732" s="18"/>
      <c r="E732" s="79">
        <f t="shared" ref="E732" si="140">D732*C732</f>
        <v>0</v>
      </c>
      <c r="F732" s="92"/>
    </row>
    <row r="733" spans="1:6" s="93" customFormat="1">
      <c r="A733" s="91"/>
      <c r="B733" s="80"/>
      <c r="C733" s="80"/>
      <c r="D733" s="80"/>
      <c r="E733" s="80"/>
      <c r="F733" s="92"/>
    </row>
    <row r="734" spans="1:6" s="93" customFormat="1" ht="114" customHeight="1">
      <c r="A734" s="91" t="s">
        <v>56</v>
      </c>
      <c r="B734" s="2418" t="s">
        <v>905</v>
      </c>
      <c r="C734" s="2418"/>
      <c r="D734" s="2418"/>
      <c r="E734" s="2418"/>
      <c r="F734" s="92"/>
    </row>
    <row r="735" spans="1:6">
      <c r="B735" s="79" t="s">
        <v>14</v>
      </c>
      <c r="C735" s="79">
        <v>10.9</v>
      </c>
      <c r="D735" s="18"/>
      <c r="E735" s="77">
        <f t="shared" ref="E735" si="141">D735*C735</f>
        <v>0</v>
      </c>
      <c r="F735" s="69"/>
    </row>
    <row r="736" spans="1:6">
      <c r="B736" s="80"/>
      <c r="C736" s="80"/>
      <c r="D736" s="80"/>
      <c r="E736" s="78"/>
      <c r="F736" s="69"/>
    </row>
    <row r="737" spans="1:6" s="93" customFormat="1" ht="136.5" customHeight="1">
      <c r="A737" s="91" t="s">
        <v>65</v>
      </c>
      <c r="B737" s="2445" t="s">
        <v>994</v>
      </c>
      <c r="C737" s="2445"/>
      <c r="D737" s="2445"/>
      <c r="E737" s="2445"/>
      <c r="F737" s="92"/>
    </row>
    <row r="738" spans="1:6">
      <c r="B738" s="79" t="s">
        <v>10</v>
      </c>
      <c r="C738" s="79">
        <v>1</v>
      </c>
      <c r="D738" s="18"/>
      <c r="E738" s="77">
        <f t="shared" ref="E738" si="142">D738*C738</f>
        <v>0</v>
      </c>
      <c r="F738" s="69"/>
    </row>
    <row r="739" spans="1:6">
      <c r="B739" s="80"/>
      <c r="C739" s="80"/>
      <c r="D739" s="80"/>
      <c r="E739" s="78"/>
      <c r="F739" s="69"/>
    </row>
    <row r="740" spans="1:6" s="93" customFormat="1" ht="54" customHeight="1">
      <c r="A740" s="91" t="s">
        <v>661</v>
      </c>
      <c r="B740" s="2431" t="s">
        <v>197</v>
      </c>
      <c r="C740" s="2431"/>
      <c r="D740" s="2431"/>
      <c r="E740" s="2431"/>
      <c r="F740" s="92"/>
    </row>
    <row r="741" spans="1:6">
      <c r="B741" s="79" t="s">
        <v>10</v>
      </c>
      <c r="C741" s="79">
        <v>1</v>
      </c>
      <c r="D741" s="18"/>
      <c r="E741" s="77">
        <f t="shared" ref="E741" si="143">D741*C741</f>
        <v>0</v>
      </c>
      <c r="F741" s="69"/>
    </row>
    <row r="742" spans="1:6">
      <c r="B742" s="80"/>
      <c r="C742" s="80"/>
      <c r="D742" s="80"/>
      <c r="E742" s="78"/>
      <c r="F742" s="69"/>
    </row>
    <row r="743" spans="1:6" s="93" customFormat="1" ht="51.75" customHeight="1">
      <c r="A743" s="91" t="s">
        <v>662</v>
      </c>
      <c r="B743" s="2431" t="s">
        <v>906</v>
      </c>
      <c r="C743" s="2431"/>
      <c r="D743" s="2431"/>
      <c r="E743" s="2431"/>
      <c r="F743" s="92"/>
    </row>
    <row r="744" spans="1:6">
      <c r="B744" s="79" t="s">
        <v>16</v>
      </c>
      <c r="C744" s="79">
        <v>6.98</v>
      </c>
      <c r="D744" s="18"/>
      <c r="E744" s="77">
        <f t="shared" ref="E744" si="144">D744*C744</f>
        <v>0</v>
      </c>
      <c r="F744" s="69"/>
    </row>
    <row r="745" spans="1:6">
      <c r="B745" s="80"/>
      <c r="C745" s="80"/>
      <c r="D745" s="80"/>
      <c r="E745" s="78"/>
      <c r="F745" s="69"/>
    </row>
    <row r="746" spans="1:6" ht="47.25" customHeight="1">
      <c r="A746" s="91" t="s">
        <v>75</v>
      </c>
      <c r="B746" s="2431" t="s">
        <v>198</v>
      </c>
      <c r="C746" s="2431"/>
      <c r="D746" s="2431"/>
      <c r="E746" s="2431"/>
      <c r="F746" s="69"/>
    </row>
    <row r="747" spans="1:6">
      <c r="B747" s="79" t="s">
        <v>14</v>
      </c>
      <c r="C747" s="79">
        <v>109</v>
      </c>
      <c r="D747" s="18"/>
      <c r="E747" s="77">
        <f t="shared" ref="E747" si="145">D747*C747</f>
        <v>0</v>
      </c>
      <c r="F747" s="69"/>
    </row>
    <row r="748" spans="1:6">
      <c r="B748" s="80"/>
      <c r="C748" s="80"/>
      <c r="D748" s="80"/>
      <c r="E748" s="78"/>
      <c r="F748" s="69"/>
    </row>
    <row r="749" spans="1:6" s="93" customFormat="1" ht="135.75" customHeight="1">
      <c r="A749" s="91" t="s">
        <v>76</v>
      </c>
      <c r="B749" s="2431" t="s">
        <v>908</v>
      </c>
      <c r="C749" s="2431"/>
      <c r="D749" s="2431"/>
      <c r="E749" s="2431"/>
      <c r="F749" s="92"/>
    </row>
    <row r="750" spans="1:6" s="93" customFormat="1">
      <c r="A750" s="91"/>
      <c r="B750" s="79" t="s">
        <v>10</v>
      </c>
      <c r="C750" s="79">
        <v>1</v>
      </c>
      <c r="D750" s="18"/>
      <c r="E750" s="79">
        <f t="shared" ref="E750" si="146">D750*C750</f>
        <v>0</v>
      </c>
      <c r="F750" s="92"/>
    </row>
    <row r="751" spans="1:6" s="93" customFormat="1">
      <c r="A751" s="91"/>
      <c r="B751" s="80"/>
      <c r="C751" s="80"/>
      <c r="D751" s="80"/>
      <c r="E751" s="80"/>
      <c r="F751" s="92"/>
    </row>
    <row r="752" spans="1:6" s="93" customFormat="1" ht="165" customHeight="1">
      <c r="A752" s="91" t="s">
        <v>77</v>
      </c>
      <c r="B752" s="2431" t="s">
        <v>907</v>
      </c>
      <c r="C752" s="2431"/>
      <c r="D752" s="2431"/>
      <c r="E752" s="2431"/>
      <c r="F752" s="92"/>
    </row>
    <row r="753" spans="1:6" s="93" customFormat="1">
      <c r="A753" s="91"/>
      <c r="B753" s="79" t="s">
        <v>10</v>
      </c>
      <c r="C753" s="79">
        <v>1</v>
      </c>
      <c r="D753" s="18"/>
      <c r="E753" s="79">
        <f t="shared" ref="E753" si="147">D753*C753</f>
        <v>0</v>
      </c>
      <c r="F753" s="92"/>
    </row>
    <row r="754" spans="1:6" s="93" customFormat="1">
      <c r="A754" s="91"/>
      <c r="B754" s="80"/>
      <c r="C754" s="80"/>
      <c r="D754" s="80"/>
      <c r="E754" s="80"/>
      <c r="F754" s="92"/>
    </row>
    <row r="755" spans="1:6" ht="83.25" customHeight="1">
      <c r="A755" s="91" t="s">
        <v>78</v>
      </c>
      <c r="B755" s="2431" t="s">
        <v>199</v>
      </c>
      <c r="C755" s="2431"/>
      <c r="D755" s="2431"/>
      <c r="E755" s="2431"/>
      <c r="F755" s="69"/>
    </row>
    <row r="756" spans="1:6">
      <c r="B756" s="79" t="s">
        <v>10</v>
      </c>
      <c r="C756" s="79">
        <v>4</v>
      </c>
      <c r="D756" s="18"/>
      <c r="E756" s="77">
        <f t="shared" ref="E756" si="148">D756*C756</f>
        <v>0</v>
      </c>
      <c r="F756" s="69"/>
    </row>
    <row r="757" spans="1:6">
      <c r="B757" s="80"/>
      <c r="C757" s="80"/>
      <c r="D757" s="80"/>
      <c r="E757" s="78"/>
      <c r="F757" s="69"/>
    </row>
    <row r="758" spans="1:6" ht="70.5" customHeight="1">
      <c r="A758" s="91" t="s">
        <v>79</v>
      </c>
      <c r="B758" s="2431" t="s">
        <v>200</v>
      </c>
      <c r="C758" s="2431"/>
      <c r="D758" s="2431"/>
      <c r="E758" s="2431"/>
      <c r="F758" s="69"/>
    </row>
    <row r="759" spans="1:6">
      <c r="B759" s="79" t="s">
        <v>10</v>
      </c>
      <c r="C759" s="79">
        <v>50</v>
      </c>
      <c r="D759" s="18"/>
      <c r="E759" s="77">
        <f t="shared" ref="E759" si="149">D759*C759</f>
        <v>0</v>
      </c>
      <c r="F759" s="69"/>
    </row>
    <row r="760" spans="1:6">
      <c r="B760" s="80"/>
      <c r="C760" s="80"/>
      <c r="D760" s="80"/>
      <c r="E760" s="78"/>
      <c r="F760" s="69"/>
    </row>
    <row r="761" spans="1:6" ht="132.75" customHeight="1">
      <c r="A761" s="91" t="s">
        <v>364</v>
      </c>
      <c r="B761" s="2431" t="s">
        <v>572</v>
      </c>
      <c r="C761" s="2431"/>
      <c r="D761" s="2431"/>
      <c r="E761" s="2431"/>
      <c r="F761" s="69"/>
    </row>
    <row r="762" spans="1:6">
      <c r="B762" s="79" t="s">
        <v>10</v>
      </c>
      <c r="C762" s="79">
        <v>1</v>
      </c>
      <c r="D762" s="18"/>
      <c r="E762" s="77">
        <f t="shared" ref="E762" si="150">D762*C762</f>
        <v>0</v>
      </c>
      <c r="F762" s="69"/>
    </row>
    <row r="763" spans="1:6">
      <c r="B763" s="80"/>
      <c r="C763" s="80"/>
      <c r="D763" s="80"/>
      <c r="E763" s="78"/>
      <c r="F763" s="69"/>
    </row>
    <row r="764" spans="1:6" s="93" customFormat="1" ht="66" customHeight="1">
      <c r="A764" s="91" t="s">
        <v>663</v>
      </c>
      <c r="B764" s="2431" t="s">
        <v>909</v>
      </c>
      <c r="C764" s="2431"/>
      <c r="D764" s="2431"/>
      <c r="E764" s="2431"/>
      <c r="F764" s="92"/>
    </row>
    <row r="765" spans="1:6" s="93" customFormat="1">
      <c r="A765" s="91"/>
      <c r="B765" s="79" t="s">
        <v>16</v>
      </c>
      <c r="C765" s="79">
        <f>970+386.9</f>
        <v>1356.9</v>
      </c>
      <c r="D765" s="18"/>
      <c r="E765" s="79">
        <f t="shared" ref="E765" si="151">D765*C765</f>
        <v>0</v>
      </c>
      <c r="F765" s="92"/>
    </row>
    <row r="766" spans="1:6" s="93" customFormat="1">
      <c r="A766" s="91"/>
      <c r="B766" s="80"/>
      <c r="C766" s="80"/>
      <c r="D766" s="80"/>
      <c r="E766" s="80"/>
      <c r="F766" s="92"/>
    </row>
    <row r="767" spans="1:6" s="93" customFormat="1" ht="178.5" customHeight="1">
      <c r="A767" s="80" t="s">
        <v>664</v>
      </c>
      <c r="B767" s="2425" t="s">
        <v>995</v>
      </c>
      <c r="C767" s="2425"/>
      <c r="D767" s="2425"/>
      <c r="E767" s="2425"/>
      <c r="F767" s="92"/>
    </row>
    <row r="768" spans="1:6" s="93" customFormat="1">
      <c r="A768" s="91"/>
      <c r="B768" s="79" t="s">
        <v>16</v>
      </c>
      <c r="C768" s="79">
        <f>10*2.5+1.35*2.5+10*2</f>
        <v>48.375</v>
      </c>
      <c r="D768" s="18"/>
      <c r="E768" s="79">
        <f t="shared" ref="E768" si="152">D768*C768</f>
        <v>0</v>
      </c>
      <c r="F768" s="92"/>
    </row>
    <row r="769" spans="1:12" s="93" customFormat="1">
      <c r="A769" s="91"/>
      <c r="B769" s="80"/>
      <c r="C769" s="80"/>
      <c r="D769" s="80"/>
      <c r="E769" s="80"/>
      <c r="F769" s="92"/>
    </row>
    <row r="770" spans="1:12" s="93" customFormat="1" ht="66.75" customHeight="1">
      <c r="A770" s="80" t="s">
        <v>665</v>
      </c>
      <c r="B770" s="2425" t="s">
        <v>910</v>
      </c>
      <c r="C770" s="2425"/>
      <c r="D770" s="2425"/>
      <c r="E770" s="2425"/>
      <c r="F770" s="92"/>
    </row>
    <row r="771" spans="1:12" s="93" customFormat="1">
      <c r="A771" s="91"/>
      <c r="B771" s="79" t="s">
        <v>70</v>
      </c>
      <c r="C771" s="79">
        <f>12.65*2*17</f>
        <v>430.1</v>
      </c>
      <c r="D771" s="18"/>
      <c r="E771" s="79">
        <f t="shared" ref="E771" si="153">D771*C771</f>
        <v>0</v>
      </c>
      <c r="F771" s="92"/>
    </row>
    <row r="772" spans="1:12" s="93" customFormat="1">
      <c r="A772" s="91"/>
      <c r="B772" s="80"/>
      <c r="C772" s="80"/>
      <c r="D772" s="80"/>
      <c r="E772" s="80"/>
      <c r="F772" s="92"/>
    </row>
    <row r="773" spans="1:12" s="93" customFormat="1" ht="75" customHeight="1">
      <c r="A773" s="80" t="s">
        <v>666</v>
      </c>
      <c r="B773" s="2425" t="s">
        <v>1012</v>
      </c>
      <c r="C773" s="2425"/>
      <c r="D773" s="2425"/>
      <c r="E773" s="2425"/>
      <c r="F773" s="92"/>
    </row>
    <row r="774" spans="1:12" s="93" customFormat="1">
      <c r="A774" s="68"/>
      <c r="B774" s="79" t="s">
        <v>14</v>
      </c>
      <c r="C774" s="79">
        <v>3.6</v>
      </c>
      <c r="D774" s="18"/>
      <c r="E774" s="77">
        <f t="shared" ref="E774" si="154">D774*C774</f>
        <v>0</v>
      </c>
      <c r="F774" s="92"/>
    </row>
    <row r="775" spans="1:12" s="93" customFormat="1" ht="99" customHeight="1">
      <c r="A775" s="80" t="s">
        <v>1102</v>
      </c>
      <c r="B775" s="2425" t="s">
        <v>1103</v>
      </c>
      <c r="C775" s="2425"/>
      <c r="D775" s="2425"/>
      <c r="E775" s="2425"/>
      <c r="F775" s="92"/>
      <c r="G775" s="72"/>
      <c r="H775" s="72"/>
      <c r="I775" s="72"/>
      <c r="J775" s="72"/>
      <c r="K775" s="72"/>
      <c r="L775" s="72"/>
    </row>
    <row r="776" spans="1:12" s="93" customFormat="1">
      <c r="A776" s="91"/>
      <c r="B776" s="134" t="s">
        <v>70</v>
      </c>
      <c r="C776" s="134">
        <v>3735</v>
      </c>
      <c r="D776" s="67"/>
      <c r="E776" s="134">
        <f>D776*C776</f>
        <v>0</v>
      </c>
      <c r="F776" s="92"/>
      <c r="G776" s="72"/>
      <c r="H776" s="72"/>
      <c r="I776" s="72"/>
      <c r="J776" s="72"/>
      <c r="K776" s="72"/>
      <c r="L776" s="72"/>
    </row>
    <row r="777" spans="1:12" s="93" customFormat="1" ht="19.5" customHeight="1">
      <c r="A777" s="91"/>
      <c r="B777" s="80"/>
      <c r="C777" s="80"/>
      <c r="D777" s="80"/>
      <c r="E777" s="80"/>
      <c r="F777" s="92"/>
      <c r="G777" s="72"/>
      <c r="H777" s="72"/>
      <c r="I777" s="72"/>
      <c r="J777" s="72"/>
      <c r="K777" s="72"/>
      <c r="L777" s="72"/>
    </row>
    <row r="778" spans="1:12" s="93" customFormat="1" ht="66.75" customHeight="1">
      <c r="A778" s="80" t="s">
        <v>730</v>
      </c>
      <c r="B778" s="2455" t="s">
        <v>926</v>
      </c>
      <c r="C778" s="2455"/>
      <c r="D778" s="2455"/>
      <c r="E778" s="2455"/>
      <c r="F778" s="92"/>
      <c r="G778" s="72"/>
      <c r="H778" s="72"/>
      <c r="I778" s="72"/>
      <c r="J778" s="72"/>
      <c r="K778" s="72"/>
      <c r="L778" s="72"/>
    </row>
    <row r="779" spans="1:12" s="93" customFormat="1">
      <c r="A779" s="91"/>
      <c r="B779" s="79" t="s">
        <v>70</v>
      </c>
      <c r="C779" s="79">
        <v>630</v>
      </c>
      <c r="D779" s="18"/>
      <c r="E779" s="79">
        <f>D779*C779</f>
        <v>0</v>
      </c>
      <c r="F779" s="92"/>
      <c r="G779" s="72"/>
      <c r="H779" s="72"/>
      <c r="I779" s="72"/>
      <c r="J779" s="72"/>
      <c r="K779" s="72"/>
      <c r="L779" s="72"/>
    </row>
    <row r="780" spans="1:12" s="93" customFormat="1">
      <c r="A780" s="91"/>
      <c r="B780" s="80"/>
      <c r="C780" s="80"/>
      <c r="D780" s="80"/>
      <c r="E780" s="80"/>
      <c r="F780" s="92"/>
      <c r="G780" s="72"/>
      <c r="H780" s="72"/>
      <c r="I780" s="72"/>
      <c r="J780" s="72"/>
      <c r="K780" s="72"/>
      <c r="L780" s="72"/>
    </row>
    <row r="781" spans="1:12" ht="67.5" customHeight="1">
      <c r="A781" s="91" t="s">
        <v>731</v>
      </c>
      <c r="B781" s="2431" t="s">
        <v>1104</v>
      </c>
      <c r="C781" s="2431"/>
      <c r="D781" s="2431"/>
      <c r="E781" s="2431"/>
      <c r="F781" s="69"/>
      <c r="G781" s="72"/>
      <c r="H781" s="72"/>
      <c r="I781" s="72"/>
      <c r="J781" s="72"/>
      <c r="K781" s="72"/>
      <c r="L781" s="72"/>
    </row>
    <row r="782" spans="1:12" ht="17.25" customHeight="1">
      <c r="A782" s="91"/>
      <c r="B782" s="2431" t="s">
        <v>365</v>
      </c>
      <c r="C782" s="2431"/>
      <c r="D782" s="2431"/>
      <c r="E782" s="2431"/>
      <c r="F782" s="69"/>
      <c r="G782" s="72"/>
      <c r="H782" s="72"/>
      <c r="I782" s="72"/>
      <c r="J782" s="72"/>
      <c r="K782" s="72"/>
      <c r="L782" s="72"/>
    </row>
    <row r="783" spans="1:12" ht="17.25" customHeight="1">
      <c r="A783" s="91"/>
      <c r="B783" s="2431" t="s">
        <v>366</v>
      </c>
      <c r="C783" s="2431"/>
      <c r="D783" s="2431"/>
      <c r="E783" s="2431"/>
      <c r="F783" s="69"/>
    </row>
    <row r="784" spans="1:12" ht="17.25" customHeight="1">
      <c r="A784" s="91"/>
      <c r="B784" s="2431" t="s">
        <v>367</v>
      </c>
      <c r="C784" s="2431"/>
      <c r="D784" s="2431"/>
      <c r="E784" s="2431"/>
      <c r="F784" s="69"/>
    </row>
    <row r="785" spans="1:6" ht="17.25" customHeight="1">
      <c r="A785" s="91"/>
      <c r="B785" s="2431" t="s">
        <v>368</v>
      </c>
      <c r="C785" s="2431"/>
      <c r="D785" s="2431"/>
      <c r="E785" s="2431"/>
      <c r="F785" s="69"/>
    </row>
    <row r="786" spans="1:6" ht="17.25" customHeight="1">
      <c r="A786" s="91"/>
      <c r="B786" s="2431" t="s">
        <v>369</v>
      </c>
      <c r="C786" s="2431"/>
      <c r="D786" s="2431"/>
      <c r="E786" s="2431"/>
      <c r="F786" s="69"/>
    </row>
    <row r="787" spans="1:6" ht="17.25" customHeight="1">
      <c r="A787" s="91"/>
      <c r="B787" s="2431" t="s">
        <v>370</v>
      </c>
      <c r="C787" s="2431"/>
      <c r="D787" s="2431"/>
      <c r="E787" s="2431"/>
      <c r="F787" s="69"/>
    </row>
    <row r="788" spans="1:6" ht="17.25" customHeight="1">
      <c r="A788" s="91"/>
      <c r="B788" s="2431" t="s">
        <v>371</v>
      </c>
      <c r="C788" s="2431"/>
      <c r="D788" s="2431"/>
      <c r="E788" s="2431"/>
      <c r="F788" s="69"/>
    </row>
    <row r="789" spans="1:6" ht="17.25" customHeight="1">
      <c r="A789" s="91"/>
      <c r="B789" s="2431" t="s">
        <v>372</v>
      </c>
      <c r="C789" s="2431"/>
      <c r="D789" s="2431"/>
      <c r="E789" s="2431"/>
      <c r="F789" s="69"/>
    </row>
    <row r="790" spans="1:6" ht="85.5" customHeight="1">
      <c r="A790" s="91"/>
      <c r="B790" s="2431" t="s">
        <v>373</v>
      </c>
      <c r="C790" s="2431"/>
      <c r="D790" s="2431"/>
      <c r="E790" s="2431"/>
      <c r="F790" s="69"/>
    </row>
    <row r="791" spans="1:6" ht="17.25" customHeight="1">
      <c r="A791" s="91"/>
      <c r="B791" s="79" t="s">
        <v>10</v>
      </c>
      <c r="C791" s="79">
        <v>1</v>
      </c>
      <c r="D791" s="18"/>
      <c r="E791" s="77">
        <f t="shared" ref="E791" si="155">D791*C791</f>
        <v>0</v>
      </c>
      <c r="F791" s="69"/>
    </row>
    <row r="792" spans="1:6" ht="17.25" customHeight="1">
      <c r="A792" s="91"/>
      <c r="B792" s="80"/>
      <c r="C792" s="80"/>
      <c r="D792" s="80"/>
      <c r="E792" s="78"/>
      <c r="F792" s="69"/>
    </row>
    <row r="793" spans="1:6" ht="49.5" customHeight="1">
      <c r="A793" s="80" t="s">
        <v>923</v>
      </c>
      <c r="B793" s="2429" t="s">
        <v>996</v>
      </c>
      <c r="C793" s="2429"/>
      <c r="D793" s="2429"/>
      <c r="E793" s="2429"/>
      <c r="F793" s="69"/>
    </row>
    <row r="794" spans="1:6" ht="17.25" customHeight="1">
      <c r="B794" s="79" t="s">
        <v>10</v>
      </c>
      <c r="C794" s="79">
        <v>1</v>
      </c>
      <c r="D794" s="18"/>
      <c r="E794" s="77">
        <f t="shared" ref="E794" si="156">D794*C794</f>
        <v>0</v>
      </c>
      <c r="F794" s="69"/>
    </row>
    <row r="795" spans="1:6" ht="17.25" customHeight="1">
      <c r="A795" s="91"/>
      <c r="B795" s="80"/>
      <c r="C795" s="80"/>
      <c r="D795" s="80"/>
      <c r="E795" s="78"/>
      <c r="F795" s="69"/>
    </row>
    <row r="796" spans="1:6" ht="38.25" customHeight="1">
      <c r="A796" s="80" t="s">
        <v>924</v>
      </c>
      <c r="B796" s="2425" t="s">
        <v>732</v>
      </c>
      <c r="C796" s="2425"/>
      <c r="D796" s="2425"/>
      <c r="E796" s="2425"/>
      <c r="F796" s="69"/>
    </row>
    <row r="797" spans="1:6" ht="17.25" customHeight="1">
      <c r="B797" s="79" t="s">
        <v>10</v>
      </c>
      <c r="C797" s="79">
        <v>2</v>
      </c>
      <c r="D797" s="18"/>
      <c r="E797" s="77">
        <f t="shared" ref="E797" si="157">D797*C797</f>
        <v>0</v>
      </c>
      <c r="F797" s="69"/>
    </row>
    <row r="798" spans="1:6" ht="17.25" customHeight="1">
      <c r="A798" s="91"/>
      <c r="B798" s="80"/>
      <c r="C798" s="80"/>
      <c r="D798" s="80"/>
      <c r="E798" s="78"/>
      <c r="F798" s="69"/>
    </row>
    <row r="799" spans="1:6" s="93" customFormat="1" ht="68.25" customHeight="1">
      <c r="A799" s="80" t="s">
        <v>925</v>
      </c>
      <c r="B799" s="2425" t="s">
        <v>927</v>
      </c>
      <c r="C799" s="2425"/>
      <c r="D799" s="2425"/>
      <c r="E799" s="2425"/>
      <c r="F799" s="92"/>
    </row>
    <row r="800" spans="1:6" s="93" customFormat="1" ht="17.25" customHeight="1">
      <c r="A800" s="91"/>
      <c r="B800" s="79" t="s">
        <v>70</v>
      </c>
      <c r="C800" s="79">
        <v>120</v>
      </c>
      <c r="D800" s="65"/>
      <c r="E800" s="79">
        <f t="shared" ref="E800" si="158">D800*C800</f>
        <v>0</v>
      </c>
      <c r="F800" s="92"/>
    </row>
    <row r="801" spans="1:11" s="93" customFormat="1" ht="17.25" customHeight="1">
      <c r="A801" s="91"/>
      <c r="B801" s="80"/>
      <c r="C801" s="80"/>
      <c r="D801" s="112"/>
      <c r="E801" s="80"/>
      <c r="F801" s="92"/>
    </row>
    <row r="802" spans="1:11" s="93" customFormat="1" ht="54" customHeight="1">
      <c r="A802" s="91" t="s">
        <v>1028</v>
      </c>
      <c r="B802" s="2425" t="s">
        <v>1036</v>
      </c>
      <c r="C802" s="2425"/>
      <c r="D802" s="2425"/>
      <c r="E802" s="2425"/>
      <c r="F802" s="92"/>
    </row>
    <row r="803" spans="1:11" s="93" customFormat="1" ht="17.25" customHeight="1">
      <c r="A803" s="91"/>
      <c r="B803" s="79" t="s">
        <v>14</v>
      </c>
      <c r="C803" s="79">
        <v>65</v>
      </c>
      <c r="D803" s="18"/>
      <c r="E803" s="79">
        <f t="shared" ref="E803" si="159">D803*C803</f>
        <v>0</v>
      </c>
      <c r="F803" s="92"/>
    </row>
    <row r="804" spans="1:11" s="93" customFormat="1" ht="17.25" customHeight="1">
      <c r="A804" s="91"/>
      <c r="B804" s="80"/>
      <c r="C804" s="80"/>
      <c r="D804" s="80"/>
      <c r="E804" s="80"/>
      <c r="F804" s="92"/>
    </row>
    <row r="805" spans="1:11" s="93" customFormat="1" ht="33" customHeight="1">
      <c r="A805" s="91" t="s">
        <v>1029</v>
      </c>
      <c r="B805" s="2425" t="s">
        <v>1037</v>
      </c>
      <c r="C805" s="2425"/>
      <c r="D805" s="2425"/>
      <c r="E805" s="2425"/>
      <c r="F805" s="92"/>
    </row>
    <row r="806" spans="1:11" s="93" customFormat="1" ht="17.25" customHeight="1">
      <c r="A806" s="91"/>
      <c r="B806" s="79" t="s">
        <v>70</v>
      </c>
      <c r="C806" s="79">
        <v>320</v>
      </c>
      <c r="D806" s="18"/>
      <c r="E806" s="79">
        <f t="shared" ref="E806" si="160">D806*C806</f>
        <v>0</v>
      </c>
      <c r="F806" s="92"/>
    </row>
    <row r="807" spans="1:11" s="93" customFormat="1" ht="17.25" customHeight="1">
      <c r="A807" s="91"/>
      <c r="B807" s="80"/>
      <c r="C807" s="80"/>
      <c r="D807" s="80"/>
      <c r="E807" s="80"/>
      <c r="F807" s="92"/>
    </row>
    <row r="808" spans="1:11" s="93" customFormat="1" ht="82.5" customHeight="1">
      <c r="A808" s="91" t="s">
        <v>1105</v>
      </c>
      <c r="B808" s="2425" t="s">
        <v>1106</v>
      </c>
      <c r="C808" s="2425"/>
      <c r="D808" s="2425"/>
      <c r="E808" s="2425"/>
      <c r="F808" s="92"/>
    </row>
    <row r="809" spans="1:11" s="93" customFormat="1">
      <c r="A809" s="91"/>
      <c r="B809" s="79" t="s">
        <v>70</v>
      </c>
      <c r="C809" s="79">
        <v>500</v>
      </c>
      <c r="D809" s="18"/>
      <c r="E809" s="79">
        <f t="shared" ref="E809" si="161">D809*C809</f>
        <v>0</v>
      </c>
      <c r="F809" s="92"/>
    </row>
    <row r="810" spans="1:11" ht="17.25" customHeight="1">
      <c r="A810" s="91"/>
      <c r="B810" s="80"/>
      <c r="C810" s="80"/>
      <c r="D810" s="80"/>
      <c r="E810" s="80"/>
      <c r="F810" s="69"/>
      <c r="J810" s="93"/>
      <c r="K810" s="93"/>
    </row>
    <row r="811" spans="1:11">
      <c r="A811" s="82"/>
      <c r="B811" s="135" t="s">
        <v>1107</v>
      </c>
      <c r="C811" s="83"/>
      <c r="D811" s="132"/>
      <c r="E811" s="84">
        <f>SUM(E720:E810)</f>
        <v>0</v>
      </c>
      <c r="F811" s="69"/>
    </row>
    <row r="814" spans="1:11">
      <c r="A814" s="107" t="s">
        <v>201</v>
      </c>
      <c r="B814" s="107" t="s">
        <v>62</v>
      </c>
    </row>
    <row r="815" spans="1:11">
      <c r="A815" s="107"/>
      <c r="B815" s="107"/>
    </row>
    <row r="816" spans="1:11" ht="112.5" customHeight="1">
      <c r="A816" s="107"/>
      <c r="B816" s="2442" t="s">
        <v>913</v>
      </c>
      <c r="C816" s="2443"/>
      <c r="D816" s="2443"/>
      <c r="E816" s="2444"/>
    </row>
    <row r="817" spans="1:7">
      <c r="A817" s="107"/>
      <c r="B817" s="125"/>
      <c r="C817" s="125"/>
      <c r="D817" s="125"/>
      <c r="E817" s="125"/>
    </row>
    <row r="818" spans="1:7" ht="86.25" customHeight="1">
      <c r="A818" s="107"/>
      <c r="B818" s="2418" t="s">
        <v>312</v>
      </c>
      <c r="C818" s="2418"/>
      <c r="D818" s="2418"/>
      <c r="E818" s="2418"/>
      <c r="G818" s="72"/>
    </row>
    <row r="819" spans="1:7" ht="51.75" customHeight="1">
      <c r="A819" s="107"/>
      <c r="B819" s="2425" t="s">
        <v>997</v>
      </c>
      <c r="C819" s="2425"/>
      <c r="D819" s="2425"/>
      <c r="E819" s="2425"/>
      <c r="G819" s="72"/>
    </row>
    <row r="820" spans="1:7" ht="68.25" customHeight="1">
      <c r="A820" s="107"/>
      <c r="B820" s="2418" t="s">
        <v>313</v>
      </c>
      <c r="C820" s="2418"/>
      <c r="D820" s="2418"/>
      <c r="E820" s="2418"/>
      <c r="G820" s="72"/>
    </row>
    <row r="821" spans="1:7" ht="24.75" customHeight="1">
      <c r="A821" s="107"/>
      <c r="B821" s="136" t="s">
        <v>314</v>
      </c>
      <c r="C821" s="125"/>
      <c r="D821" s="125"/>
      <c r="E821" s="125"/>
    </row>
    <row r="822" spans="1:7" ht="65.25" customHeight="1">
      <c r="A822" s="107"/>
      <c r="B822" s="2418" t="s">
        <v>315</v>
      </c>
      <c r="C822" s="2418"/>
      <c r="D822" s="2418"/>
      <c r="E822" s="2418"/>
    </row>
    <row r="823" spans="1:7" ht="63.75" customHeight="1">
      <c r="A823" s="107"/>
      <c r="B823" s="2418" t="s">
        <v>316</v>
      </c>
      <c r="C823" s="2418"/>
      <c r="D823" s="2418"/>
      <c r="E823" s="2418"/>
    </row>
    <row r="824" spans="1:7">
      <c r="A824" s="107"/>
      <c r="B824" s="137"/>
      <c r="C824" s="137"/>
      <c r="D824" s="137"/>
      <c r="E824" s="137"/>
    </row>
    <row r="825" spans="1:7" ht="36" customHeight="1">
      <c r="A825" s="107"/>
      <c r="B825" s="2418" t="s">
        <v>317</v>
      </c>
      <c r="C825" s="2418"/>
      <c r="D825" s="2418"/>
      <c r="E825" s="2418"/>
    </row>
    <row r="826" spans="1:7">
      <c r="A826" s="107"/>
      <c r="B826" s="137"/>
      <c r="C826" s="137"/>
      <c r="D826" s="137"/>
      <c r="E826" s="137"/>
    </row>
    <row r="827" spans="1:7" ht="37.5" customHeight="1">
      <c r="A827" s="107"/>
      <c r="B827" s="2418" t="s">
        <v>318</v>
      </c>
      <c r="C827" s="2418"/>
      <c r="D827" s="2418"/>
      <c r="E827" s="2418"/>
    </row>
    <row r="828" spans="1:7" ht="71.25" customHeight="1">
      <c r="A828" s="107"/>
      <c r="B828" s="2418" t="s">
        <v>319</v>
      </c>
      <c r="C828" s="2418"/>
      <c r="D828" s="2418"/>
      <c r="E828" s="2418"/>
    </row>
    <row r="829" spans="1:7">
      <c r="A829" s="107"/>
      <c r="B829" s="125"/>
      <c r="C829" s="125"/>
      <c r="D829" s="125"/>
      <c r="E829" s="125"/>
    </row>
    <row r="830" spans="1:7" ht="35.25" customHeight="1">
      <c r="A830" s="107"/>
      <c r="B830" s="2418" t="s">
        <v>320</v>
      </c>
      <c r="C830" s="2418"/>
      <c r="D830" s="2418"/>
      <c r="E830" s="2418"/>
    </row>
    <row r="831" spans="1:7" ht="36" customHeight="1">
      <c r="A831" s="107"/>
      <c r="B831" s="2418" t="s">
        <v>321</v>
      </c>
      <c r="C831" s="2418"/>
      <c r="D831" s="2418"/>
      <c r="E831" s="2418"/>
    </row>
    <row r="832" spans="1:7" ht="53.25" customHeight="1">
      <c r="A832" s="107"/>
      <c r="B832" s="2418" t="s">
        <v>322</v>
      </c>
      <c r="C832" s="2418"/>
      <c r="D832" s="2418"/>
      <c r="E832" s="2418"/>
    </row>
    <row r="833" spans="1:6">
      <c r="A833" s="107"/>
      <c r="B833" s="107"/>
    </row>
    <row r="834" spans="1:6">
      <c r="A834" s="107"/>
      <c r="B834" s="2431" t="s">
        <v>383</v>
      </c>
      <c r="C834" s="2431"/>
      <c r="D834" s="2431"/>
      <c r="E834" s="2431"/>
      <c r="F834" s="49"/>
    </row>
    <row r="835" spans="1:6">
      <c r="A835" s="107"/>
      <c r="B835" s="138"/>
      <c r="C835" s="138"/>
      <c r="D835" s="138"/>
      <c r="E835" s="138"/>
      <c r="F835" s="49"/>
    </row>
    <row r="836" spans="1:6" ht="98.25" customHeight="1">
      <c r="A836" s="91" t="s">
        <v>667</v>
      </c>
      <c r="B836" s="2431" t="s">
        <v>1096</v>
      </c>
      <c r="C836" s="2431"/>
      <c r="D836" s="2431"/>
      <c r="E836" s="2431"/>
    </row>
    <row r="837" spans="1:6">
      <c r="A837" s="107"/>
      <c r="B837" s="79" t="s">
        <v>14</v>
      </c>
      <c r="C837" s="79">
        <v>107</v>
      </c>
      <c r="D837" s="18"/>
      <c r="E837" s="79">
        <f>D837*C837</f>
        <v>0</v>
      </c>
      <c r="F837" s="49"/>
    </row>
    <row r="838" spans="1:6">
      <c r="A838" s="107"/>
      <c r="B838" s="138"/>
      <c r="C838" s="138"/>
      <c r="D838" s="138"/>
      <c r="E838" s="138"/>
      <c r="F838" s="49"/>
    </row>
    <row r="839" spans="1:6" ht="104.25" customHeight="1">
      <c r="A839" s="91" t="s">
        <v>668</v>
      </c>
      <c r="B839" s="2431" t="s">
        <v>1097</v>
      </c>
      <c r="C839" s="2431"/>
      <c r="D839" s="2431"/>
      <c r="E839" s="2431"/>
    </row>
    <row r="840" spans="1:6">
      <c r="A840" s="107"/>
      <c r="B840" s="79" t="s">
        <v>10</v>
      </c>
      <c r="C840" s="79">
        <v>37</v>
      </c>
      <c r="D840" s="18"/>
      <c r="E840" s="79">
        <f t="shared" ref="E840" si="162">D840*C840</f>
        <v>0</v>
      </c>
      <c r="F840" s="49"/>
    </row>
    <row r="841" spans="1:6">
      <c r="A841" s="107"/>
      <c r="B841" s="138"/>
      <c r="C841" s="138"/>
      <c r="D841" s="138"/>
      <c r="E841" s="138"/>
      <c r="F841" s="49"/>
    </row>
    <row r="842" spans="1:6" ht="105.75" customHeight="1">
      <c r="A842" s="91" t="s">
        <v>669</v>
      </c>
      <c r="B842" s="2431" t="s">
        <v>1098</v>
      </c>
      <c r="C842" s="2431"/>
      <c r="D842" s="2431"/>
      <c r="E842" s="2431"/>
    </row>
    <row r="843" spans="1:6">
      <c r="A843" s="107"/>
      <c r="B843" s="79" t="s">
        <v>10</v>
      </c>
      <c r="C843" s="79">
        <v>4</v>
      </c>
      <c r="D843" s="18"/>
      <c r="E843" s="79">
        <f t="shared" ref="E843" si="163">D843*C843</f>
        <v>0</v>
      </c>
      <c r="F843" s="49"/>
    </row>
    <row r="844" spans="1:6">
      <c r="A844" s="107"/>
      <c r="B844" s="138"/>
      <c r="C844" s="138"/>
      <c r="D844" s="138"/>
      <c r="E844" s="138"/>
      <c r="F844" s="49"/>
    </row>
    <row r="845" spans="1:6" ht="108" customHeight="1">
      <c r="A845" s="91" t="s">
        <v>670</v>
      </c>
      <c r="B845" s="2431" t="s">
        <v>1099</v>
      </c>
      <c r="C845" s="2431"/>
      <c r="D845" s="2431"/>
      <c r="E845" s="2431"/>
    </row>
    <row r="846" spans="1:6">
      <c r="A846" s="107"/>
      <c r="B846" s="79" t="s">
        <v>10</v>
      </c>
      <c r="C846" s="79">
        <v>2</v>
      </c>
      <c r="D846" s="18"/>
      <c r="E846" s="79">
        <f t="shared" ref="E846" si="164">D846*C846</f>
        <v>0</v>
      </c>
      <c r="F846" s="49"/>
    </row>
    <row r="847" spans="1:6">
      <c r="A847" s="107"/>
      <c r="B847" s="138"/>
      <c r="C847" s="138"/>
      <c r="D847" s="138"/>
      <c r="E847" s="138"/>
      <c r="F847" s="49"/>
    </row>
    <row r="848" spans="1:6" ht="110.25" customHeight="1">
      <c r="A848" s="91" t="s">
        <v>362</v>
      </c>
      <c r="B848" s="2431" t="s">
        <v>1100</v>
      </c>
      <c r="C848" s="2431"/>
      <c r="D848" s="2431"/>
      <c r="E848" s="2431"/>
    </row>
    <row r="849" spans="1:6">
      <c r="A849" s="107"/>
      <c r="B849" s="79" t="s">
        <v>10</v>
      </c>
      <c r="C849" s="79">
        <v>4</v>
      </c>
      <c r="D849" s="18"/>
      <c r="E849" s="79">
        <f t="shared" ref="E849" si="165">D849*C849</f>
        <v>0</v>
      </c>
      <c r="F849" s="49"/>
    </row>
    <row r="850" spans="1:6">
      <c r="A850" s="107"/>
      <c r="B850" s="138"/>
      <c r="C850" s="138"/>
      <c r="D850" s="138"/>
      <c r="E850" s="138"/>
      <c r="F850" s="49"/>
    </row>
    <row r="851" spans="1:6" ht="90" customHeight="1">
      <c r="A851" s="91" t="s">
        <v>671</v>
      </c>
      <c r="B851" s="2431" t="s">
        <v>1101</v>
      </c>
      <c r="C851" s="2431"/>
      <c r="D851" s="2431"/>
      <c r="E851" s="2431"/>
    </row>
    <row r="852" spans="1:6">
      <c r="A852" s="107"/>
      <c r="B852" s="79" t="s">
        <v>16</v>
      </c>
      <c r="C852" s="79">
        <v>563.46</v>
      </c>
      <c r="D852" s="18"/>
      <c r="E852" s="79">
        <f t="shared" ref="E852" si="166">D852*C852</f>
        <v>0</v>
      </c>
      <c r="F852" s="49"/>
    </row>
    <row r="853" spans="1:6">
      <c r="A853" s="107"/>
      <c r="B853" s="138"/>
      <c r="C853" s="138"/>
      <c r="D853" s="138"/>
      <c r="E853" s="138"/>
      <c r="F853" s="49"/>
    </row>
    <row r="854" spans="1:6" ht="84" customHeight="1">
      <c r="A854" s="91" t="s">
        <v>672</v>
      </c>
      <c r="B854" s="2431" t="s">
        <v>1054</v>
      </c>
      <c r="C854" s="2431"/>
      <c r="D854" s="2431"/>
      <c r="E854" s="2431"/>
    </row>
    <row r="855" spans="1:6">
      <c r="A855" s="107"/>
      <c r="B855" s="79" t="s">
        <v>16</v>
      </c>
      <c r="C855" s="79">
        <v>10.52</v>
      </c>
      <c r="D855" s="18"/>
      <c r="E855" s="79">
        <f t="shared" ref="E855" si="167">D855*C855</f>
        <v>0</v>
      </c>
      <c r="F855" s="49"/>
    </row>
    <row r="856" spans="1:6">
      <c r="A856" s="107"/>
      <c r="B856" s="138"/>
      <c r="C856" s="138"/>
      <c r="D856" s="138"/>
      <c r="E856" s="138"/>
      <c r="F856" s="49"/>
    </row>
    <row r="857" spans="1:6" ht="90" customHeight="1">
      <c r="A857" s="91" t="s">
        <v>673</v>
      </c>
      <c r="B857" s="2431" t="s">
        <v>1055</v>
      </c>
      <c r="C857" s="2431"/>
      <c r="D857" s="2431"/>
      <c r="E857" s="2431"/>
    </row>
    <row r="858" spans="1:6">
      <c r="A858" s="107"/>
      <c r="B858" s="79" t="s">
        <v>16</v>
      </c>
      <c r="C858" s="79">
        <v>17.45</v>
      </c>
      <c r="D858" s="18"/>
      <c r="E858" s="79">
        <f t="shared" ref="E858" si="168">D858*C858</f>
        <v>0</v>
      </c>
      <c r="F858" s="49"/>
    </row>
    <row r="859" spans="1:6">
      <c r="A859" s="107"/>
      <c r="B859" s="139"/>
      <c r="C859" s="140"/>
      <c r="D859" s="141"/>
      <c r="E859" s="49"/>
      <c r="F859" s="49"/>
    </row>
    <row r="860" spans="1:6" ht="103.5" customHeight="1">
      <c r="A860" s="91" t="s">
        <v>674</v>
      </c>
      <c r="B860" s="2431" t="s">
        <v>1056</v>
      </c>
      <c r="C860" s="2431"/>
      <c r="D860" s="2431"/>
      <c r="E860" s="2431"/>
    </row>
    <row r="861" spans="1:6">
      <c r="A861" s="107"/>
      <c r="B861" s="79" t="s">
        <v>10</v>
      </c>
      <c r="C861" s="79">
        <v>327</v>
      </c>
      <c r="D861" s="18"/>
      <c r="E861" s="79">
        <f t="shared" ref="E861" si="169">D861*C861</f>
        <v>0</v>
      </c>
      <c r="F861" s="49"/>
    </row>
    <row r="862" spans="1:6">
      <c r="A862" s="107"/>
      <c r="B862" s="138"/>
      <c r="C862" s="138"/>
      <c r="D862" s="138"/>
      <c r="E862" s="138"/>
      <c r="F862" s="49"/>
    </row>
    <row r="863" spans="1:6" ht="83.25" customHeight="1">
      <c r="A863" s="91" t="s">
        <v>675</v>
      </c>
      <c r="B863" s="2431" t="s">
        <v>1057</v>
      </c>
      <c r="C863" s="2431"/>
      <c r="D863" s="2431"/>
      <c r="E863" s="2431"/>
    </row>
    <row r="864" spans="1:6">
      <c r="A864" s="107"/>
      <c r="B864" s="79" t="s">
        <v>16</v>
      </c>
      <c r="C864" s="79">
        <v>35</v>
      </c>
      <c r="D864" s="18"/>
      <c r="E864" s="79">
        <f t="shared" ref="E864" si="170">D864*C864</f>
        <v>0</v>
      </c>
      <c r="F864" s="49"/>
    </row>
    <row r="865" spans="1:6">
      <c r="A865" s="107"/>
      <c r="B865" s="138"/>
      <c r="C865" s="138"/>
      <c r="D865" s="138"/>
      <c r="E865" s="138"/>
      <c r="F865" s="49"/>
    </row>
    <row r="866" spans="1:6" ht="87" customHeight="1">
      <c r="A866" s="91" t="s">
        <v>676</v>
      </c>
      <c r="B866" s="2431" t="s">
        <v>1058</v>
      </c>
      <c r="C866" s="2431"/>
      <c r="D866" s="2431"/>
      <c r="E866" s="2431"/>
    </row>
    <row r="867" spans="1:6">
      <c r="A867" s="107"/>
      <c r="B867" s="79" t="s">
        <v>16</v>
      </c>
      <c r="C867" s="79">
        <v>307.3</v>
      </c>
      <c r="D867" s="18"/>
      <c r="E867" s="79">
        <f t="shared" ref="E867" si="171">D867*C867</f>
        <v>0</v>
      </c>
      <c r="F867" s="49"/>
    </row>
    <row r="868" spans="1:6">
      <c r="A868" s="107"/>
      <c r="B868" s="138"/>
      <c r="C868" s="138"/>
      <c r="D868" s="138"/>
      <c r="E868" s="138"/>
      <c r="F868" s="49"/>
    </row>
    <row r="869" spans="1:6" ht="90.75" customHeight="1">
      <c r="A869" s="91" t="s">
        <v>677</v>
      </c>
      <c r="B869" s="2431" t="s">
        <v>1059</v>
      </c>
      <c r="C869" s="2431"/>
      <c r="D869" s="2431"/>
      <c r="E869" s="2431"/>
    </row>
    <row r="870" spans="1:6">
      <c r="A870" s="107"/>
      <c r="B870" s="79" t="s">
        <v>16</v>
      </c>
      <c r="C870" s="79">
        <f>37.02+19.74</f>
        <v>56.760000000000005</v>
      </c>
      <c r="D870" s="18"/>
      <c r="E870" s="79">
        <f t="shared" ref="E870" si="172">D870*C870</f>
        <v>0</v>
      </c>
      <c r="F870" s="49"/>
    </row>
    <row r="871" spans="1:6">
      <c r="A871" s="107"/>
      <c r="B871" s="139"/>
      <c r="C871" s="140"/>
      <c r="D871" s="141"/>
      <c r="E871" s="49"/>
      <c r="F871" s="49"/>
    </row>
    <row r="872" spans="1:6" ht="88.5" customHeight="1">
      <c r="A872" s="91" t="s">
        <v>678</v>
      </c>
      <c r="B872" s="2431" t="s">
        <v>1060</v>
      </c>
      <c r="C872" s="2431"/>
      <c r="D872" s="2431"/>
      <c r="E872" s="2431"/>
    </row>
    <row r="873" spans="1:6">
      <c r="A873" s="107"/>
      <c r="B873" s="79" t="s">
        <v>16</v>
      </c>
      <c r="C873" s="79">
        <v>46.1</v>
      </c>
      <c r="D873" s="18"/>
      <c r="E873" s="79">
        <f t="shared" ref="E873" si="173">D873*C873</f>
        <v>0</v>
      </c>
      <c r="F873" s="49"/>
    </row>
    <row r="874" spans="1:6">
      <c r="A874" s="107"/>
      <c r="B874" s="139"/>
      <c r="C874" s="140"/>
      <c r="D874" s="141"/>
      <c r="E874" s="49"/>
      <c r="F874" s="49"/>
    </row>
    <row r="875" spans="1:6" ht="94.5" customHeight="1">
      <c r="A875" s="91" t="s">
        <v>679</v>
      </c>
      <c r="B875" s="2431" t="s">
        <v>1061</v>
      </c>
      <c r="C875" s="2431"/>
      <c r="D875" s="2431"/>
      <c r="E875" s="2431"/>
    </row>
    <row r="876" spans="1:6">
      <c r="A876" s="107"/>
      <c r="B876" s="79" t="s">
        <v>16</v>
      </c>
      <c r="C876" s="79">
        <v>15.71</v>
      </c>
      <c r="D876" s="18"/>
      <c r="E876" s="79">
        <f t="shared" ref="E876" si="174">D876*C876</f>
        <v>0</v>
      </c>
      <c r="F876" s="49"/>
    </row>
    <row r="877" spans="1:6">
      <c r="A877" s="107"/>
      <c r="B877" s="139"/>
      <c r="C877" s="140"/>
      <c r="D877" s="141"/>
      <c r="E877" s="49"/>
      <c r="F877" s="49"/>
    </row>
    <row r="878" spans="1:6" ht="102.75" customHeight="1">
      <c r="A878" s="91" t="s">
        <v>680</v>
      </c>
      <c r="B878" s="2431" t="s">
        <v>1062</v>
      </c>
      <c r="C878" s="2431"/>
      <c r="D878" s="2431"/>
      <c r="E878" s="2431"/>
    </row>
    <row r="879" spans="1:6">
      <c r="A879" s="107"/>
      <c r="B879" s="79" t="s">
        <v>16</v>
      </c>
      <c r="C879" s="79">
        <v>192.69</v>
      </c>
      <c r="D879" s="18"/>
      <c r="E879" s="79">
        <f t="shared" ref="E879" si="175">D879*C879</f>
        <v>0</v>
      </c>
      <c r="F879" s="49"/>
    </row>
    <row r="880" spans="1:6">
      <c r="A880" s="107"/>
      <c r="B880" s="139"/>
      <c r="C880" s="140"/>
      <c r="D880" s="141"/>
      <c r="E880" s="49"/>
      <c r="F880" s="49"/>
    </row>
    <row r="881" spans="1:6" ht="98.25" customHeight="1">
      <c r="A881" s="91" t="s">
        <v>681</v>
      </c>
      <c r="B881" s="2431" t="s">
        <v>1063</v>
      </c>
      <c r="C881" s="2431"/>
      <c r="D881" s="2431"/>
      <c r="E881" s="2431"/>
    </row>
    <row r="882" spans="1:6">
      <c r="A882" s="107"/>
      <c r="B882" s="79" t="s">
        <v>16</v>
      </c>
      <c r="C882" s="79">
        <v>409.66</v>
      </c>
      <c r="D882" s="18"/>
      <c r="E882" s="79">
        <f t="shared" ref="E882" si="176">D882*C882</f>
        <v>0</v>
      </c>
      <c r="F882" s="49"/>
    </row>
    <row r="883" spans="1:6">
      <c r="A883" s="107"/>
      <c r="B883" s="138"/>
      <c r="C883" s="138"/>
      <c r="D883" s="138"/>
      <c r="E883" s="138"/>
      <c r="F883" s="49"/>
    </row>
    <row r="884" spans="1:6" ht="54.75" customHeight="1">
      <c r="A884" s="91" t="s">
        <v>682</v>
      </c>
      <c r="B884" s="2431" t="s">
        <v>384</v>
      </c>
      <c r="C884" s="2431"/>
      <c r="D884" s="2431"/>
      <c r="E884" s="2431"/>
    </row>
    <row r="885" spans="1:6">
      <c r="A885" s="107"/>
      <c r="B885" s="79" t="s">
        <v>14</v>
      </c>
      <c r="C885" s="79">
        <v>300</v>
      </c>
      <c r="D885" s="18"/>
      <c r="E885" s="79">
        <f t="shared" ref="E885" si="177">D885*C885</f>
        <v>0</v>
      </c>
      <c r="F885" s="49"/>
    </row>
    <row r="886" spans="1:6">
      <c r="A886" s="107"/>
      <c r="B886" s="139"/>
      <c r="C886" s="140"/>
      <c r="D886" s="141"/>
      <c r="E886" s="49"/>
      <c r="F886" s="49"/>
    </row>
    <row r="887" spans="1:6" ht="102" customHeight="1">
      <c r="A887" s="91" t="s">
        <v>683</v>
      </c>
      <c r="B887" s="2431" t="s">
        <v>1064</v>
      </c>
      <c r="C887" s="2431"/>
      <c r="D887" s="2431"/>
      <c r="E887" s="2431"/>
    </row>
    <row r="888" spans="1:6">
      <c r="A888" s="107"/>
      <c r="B888" s="79" t="s">
        <v>14</v>
      </c>
      <c r="C888" s="79">
        <v>60</v>
      </c>
      <c r="D888" s="18"/>
      <c r="E888" s="79">
        <f t="shared" ref="E888" si="178">D888*C888</f>
        <v>0</v>
      </c>
      <c r="F888" s="49"/>
    </row>
    <row r="889" spans="1:6">
      <c r="A889" s="107"/>
      <c r="B889" s="138"/>
      <c r="C889" s="138"/>
      <c r="D889" s="138"/>
      <c r="E889" s="138"/>
      <c r="F889" s="49"/>
    </row>
    <row r="890" spans="1:6" ht="105" customHeight="1">
      <c r="A890" s="91" t="s">
        <v>684</v>
      </c>
      <c r="B890" s="2431" t="s">
        <v>1065</v>
      </c>
      <c r="C890" s="2431"/>
      <c r="D890" s="2431"/>
      <c r="E890" s="2431"/>
    </row>
    <row r="891" spans="1:6">
      <c r="A891" s="107"/>
      <c r="B891" s="79" t="s">
        <v>16</v>
      </c>
      <c r="C891" s="79">
        <v>11.85</v>
      </c>
      <c r="D891" s="18"/>
      <c r="E891" s="79">
        <f t="shared" ref="E891" si="179">D891*C891</f>
        <v>0</v>
      </c>
      <c r="F891" s="49"/>
    </row>
    <row r="892" spans="1:6">
      <c r="A892" s="107"/>
      <c r="B892" s="138"/>
      <c r="C892" s="138"/>
      <c r="D892" s="138"/>
      <c r="E892" s="138"/>
      <c r="F892" s="49"/>
    </row>
    <row r="893" spans="1:6" ht="90.75" customHeight="1">
      <c r="A893" s="91" t="s">
        <v>685</v>
      </c>
      <c r="B893" s="2425" t="s">
        <v>1066</v>
      </c>
      <c r="C893" s="2425"/>
      <c r="D893" s="2425"/>
      <c r="E893" s="2425"/>
    </row>
    <row r="894" spans="1:6">
      <c r="A894" s="107"/>
      <c r="B894" s="79" t="s">
        <v>16</v>
      </c>
      <c r="C894" s="79">
        <v>37.1</v>
      </c>
      <c r="D894" s="18"/>
      <c r="E894" s="79">
        <f t="shared" ref="E894" si="180">D894*C894</f>
        <v>0</v>
      </c>
      <c r="F894" s="49"/>
    </row>
    <row r="895" spans="1:6">
      <c r="A895" s="107"/>
      <c r="B895" s="138"/>
      <c r="C895" s="138"/>
      <c r="D895" s="138"/>
      <c r="E895" s="138"/>
      <c r="F895" s="49"/>
    </row>
    <row r="896" spans="1:6" s="93" customFormat="1" ht="104.25" customHeight="1">
      <c r="A896" s="91" t="s">
        <v>686</v>
      </c>
      <c r="B896" s="2425" t="s">
        <v>921</v>
      </c>
      <c r="C896" s="2425"/>
      <c r="D896" s="2425"/>
      <c r="E896" s="2425"/>
    </row>
    <row r="897" spans="1:5">
      <c r="B897" s="79" t="s">
        <v>16</v>
      </c>
      <c r="C897" s="79">
        <v>83.66</v>
      </c>
      <c r="D897" s="18"/>
      <c r="E897" s="79">
        <f t="shared" ref="E897" si="181">D897*C897</f>
        <v>0</v>
      </c>
    </row>
    <row r="898" spans="1:5">
      <c r="B898" s="80"/>
      <c r="C898" s="80"/>
      <c r="D898" s="80"/>
      <c r="E898" s="78"/>
    </row>
    <row r="899" spans="1:5">
      <c r="A899" s="82"/>
      <c r="B899" s="135" t="s">
        <v>687</v>
      </c>
      <c r="C899" s="83"/>
      <c r="D899" s="132"/>
      <c r="E899" s="84">
        <f>SUM(E834:E898)</f>
        <v>0</v>
      </c>
    </row>
    <row r="901" spans="1:5">
      <c r="A901" s="107" t="s">
        <v>202</v>
      </c>
      <c r="B901" s="107" t="s">
        <v>206</v>
      </c>
    </row>
    <row r="902" spans="1:5">
      <c r="A902" s="107"/>
      <c r="B902" s="107"/>
    </row>
    <row r="903" spans="1:5" ht="112.5" customHeight="1">
      <c r="A903" s="107"/>
      <c r="B903" s="2442" t="s">
        <v>1016</v>
      </c>
      <c r="C903" s="2443"/>
      <c r="D903" s="2443"/>
      <c r="E903" s="2444"/>
    </row>
    <row r="904" spans="1:5" ht="15" customHeight="1">
      <c r="A904" s="107"/>
      <c r="B904" s="125"/>
      <c r="C904" s="125"/>
      <c r="D904" s="125"/>
      <c r="E904" s="125"/>
    </row>
    <row r="905" spans="1:5" ht="87" customHeight="1">
      <c r="A905" s="107"/>
      <c r="B905" s="2418" t="s">
        <v>312</v>
      </c>
      <c r="C905" s="2418"/>
      <c r="D905" s="2418"/>
      <c r="E905" s="2418"/>
    </row>
    <row r="906" spans="1:5" ht="84" customHeight="1">
      <c r="A906" s="107"/>
      <c r="B906" s="2418" t="s">
        <v>1017</v>
      </c>
      <c r="C906" s="2418"/>
      <c r="D906" s="2418"/>
      <c r="E906" s="2418"/>
    </row>
    <row r="907" spans="1:5" ht="72" customHeight="1">
      <c r="A907" s="107"/>
      <c r="B907" s="2418" t="s">
        <v>313</v>
      </c>
      <c r="C907" s="2418"/>
      <c r="D907" s="2418"/>
      <c r="E907" s="2418"/>
    </row>
    <row r="908" spans="1:5" ht="15" customHeight="1">
      <c r="A908" s="107"/>
      <c r="B908" s="136" t="s">
        <v>314</v>
      </c>
      <c r="C908" s="125"/>
      <c r="D908" s="125"/>
      <c r="E908" s="125"/>
    </row>
    <row r="909" spans="1:5" ht="51" customHeight="1">
      <c r="A909" s="107"/>
      <c r="B909" s="2418" t="s">
        <v>315</v>
      </c>
      <c r="C909" s="2418"/>
      <c r="D909" s="2418"/>
      <c r="E909" s="2418"/>
    </row>
    <row r="910" spans="1:5" ht="45" customHeight="1">
      <c r="A910" s="107"/>
      <c r="B910" s="2418" t="s">
        <v>316</v>
      </c>
      <c r="C910" s="2418"/>
      <c r="D910" s="2418"/>
      <c r="E910" s="2418"/>
    </row>
    <row r="911" spans="1:5" ht="15" customHeight="1">
      <c r="A911" s="107"/>
      <c r="B911" s="137"/>
      <c r="C911" s="137"/>
      <c r="D911" s="137"/>
      <c r="E911" s="137"/>
    </row>
    <row r="912" spans="1:5" ht="30" customHeight="1">
      <c r="A912" s="107"/>
      <c r="B912" s="2418" t="s">
        <v>317</v>
      </c>
      <c r="C912" s="2418"/>
      <c r="D912" s="2418"/>
      <c r="E912" s="2418"/>
    </row>
    <row r="913" spans="1:7" ht="15" customHeight="1">
      <c r="A913" s="107"/>
      <c r="B913" s="137"/>
      <c r="C913" s="137"/>
      <c r="D913" s="137"/>
      <c r="E913" s="137"/>
    </row>
    <row r="914" spans="1:7" ht="32.1" customHeight="1">
      <c r="A914" s="107"/>
      <c r="B914" s="2418" t="s">
        <v>318</v>
      </c>
      <c r="C914" s="2418"/>
      <c r="D914" s="2418"/>
      <c r="E914" s="2418"/>
    </row>
    <row r="915" spans="1:7" ht="45" customHeight="1">
      <c r="A915" s="107"/>
      <c r="B915" s="2418" t="s">
        <v>319</v>
      </c>
      <c r="C915" s="2418"/>
      <c r="D915" s="2418"/>
      <c r="E915" s="2418"/>
    </row>
    <row r="916" spans="1:7" ht="15" customHeight="1">
      <c r="A916" s="107"/>
      <c r="B916" s="125"/>
      <c r="C916" s="125"/>
      <c r="D916" s="125"/>
      <c r="E916" s="125"/>
    </row>
    <row r="917" spans="1:7" ht="30.9" customHeight="1">
      <c r="A917" s="107"/>
      <c r="B917" s="2418" t="s">
        <v>320</v>
      </c>
      <c r="C917" s="2418"/>
      <c r="D917" s="2418"/>
      <c r="E917" s="2418"/>
    </row>
    <row r="918" spans="1:7" ht="30.9" customHeight="1">
      <c r="A918" s="107"/>
      <c r="B918" s="2418" t="s">
        <v>321</v>
      </c>
      <c r="C918" s="2418"/>
      <c r="D918" s="2418"/>
      <c r="E918" s="2418"/>
    </row>
    <row r="919" spans="1:7" ht="51" customHeight="1">
      <c r="A919" s="107"/>
      <c r="B919" s="2418" t="s">
        <v>322</v>
      </c>
      <c r="C919" s="2418"/>
      <c r="D919" s="2418"/>
      <c r="E919" s="2418"/>
    </row>
    <row r="920" spans="1:7" ht="15" customHeight="1">
      <c r="A920" s="107"/>
      <c r="B920" s="125"/>
      <c r="C920" s="125"/>
      <c r="D920" s="125"/>
      <c r="E920" s="125"/>
    </row>
    <row r="921" spans="1:7" ht="15" customHeight="1">
      <c r="A921" s="107"/>
      <c r="B921" s="125"/>
      <c r="C921" s="125"/>
      <c r="D921" s="125"/>
      <c r="E921" s="125"/>
    </row>
    <row r="922" spans="1:7" ht="15" customHeight="1">
      <c r="A922" s="107"/>
      <c r="B922" s="2425" t="s">
        <v>376</v>
      </c>
      <c r="C922" s="2425"/>
      <c r="D922" s="2425"/>
      <c r="E922" s="2425"/>
    </row>
    <row r="923" spans="1:7" ht="15" customHeight="1">
      <c r="A923" s="107"/>
      <c r="B923" s="53"/>
      <c r="C923" s="54"/>
      <c r="D923" s="59"/>
      <c r="E923" s="58"/>
    </row>
    <row r="924" spans="1:7" ht="15" customHeight="1">
      <c r="A924" s="107"/>
      <c r="B924" s="53"/>
      <c r="C924" s="55"/>
      <c r="D924" s="60"/>
      <c r="E924" s="58"/>
    </row>
    <row r="925" spans="1:7" s="93" customFormat="1" ht="66" customHeight="1">
      <c r="A925" s="91" t="s">
        <v>688</v>
      </c>
      <c r="B925" s="2425" t="s">
        <v>377</v>
      </c>
      <c r="C925" s="2425"/>
      <c r="D925" s="2425"/>
      <c r="E925" s="2425"/>
    </row>
    <row r="926" spans="1:7" s="93" customFormat="1" ht="15" customHeight="1">
      <c r="A926" s="110"/>
      <c r="B926" s="79" t="s">
        <v>16</v>
      </c>
      <c r="C926" s="79">
        <v>965</v>
      </c>
      <c r="D926" s="18"/>
      <c r="E926" s="79">
        <f>D926*C926</f>
        <v>0</v>
      </c>
      <c r="G926" s="60"/>
    </row>
    <row r="927" spans="1:7" ht="15" customHeight="1">
      <c r="A927" s="107"/>
      <c r="B927" s="50"/>
      <c r="C927" s="55"/>
      <c r="D927" s="60"/>
      <c r="E927" s="58"/>
    </row>
    <row r="928" spans="1:7" ht="96" customHeight="1">
      <c r="A928" s="91" t="s">
        <v>689</v>
      </c>
      <c r="B928" s="2425" t="s">
        <v>1067</v>
      </c>
      <c r="C928" s="2425"/>
      <c r="D928" s="2425"/>
      <c r="E928" s="2425"/>
    </row>
    <row r="929" spans="1:5" ht="15" customHeight="1">
      <c r="A929" s="110"/>
      <c r="B929" s="79" t="s">
        <v>14</v>
      </c>
      <c r="C929" s="79">
        <v>94</v>
      </c>
      <c r="D929" s="18"/>
      <c r="E929" s="79">
        <f t="shared" ref="E929" si="182">D929*C929</f>
        <v>0</v>
      </c>
    </row>
    <row r="930" spans="1:5" ht="15" customHeight="1">
      <c r="A930" s="107"/>
      <c r="B930" s="55"/>
      <c r="C930" s="60"/>
      <c r="D930" s="58"/>
      <c r="E930" s="49"/>
    </row>
    <row r="931" spans="1:5" ht="96.75" customHeight="1">
      <c r="A931" s="91" t="s">
        <v>690</v>
      </c>
      <c r="B931" s="2425" t="s">
        <v>1068</v>
      </c>
      <c r="C931" s="2425"/>
      <c r="D931" s="2425"/>
      <c r="E931" s="2425"/>
    </row>
    <row r="932" spans="1:5" ht="15" customHeight="1">
      <c r="A932" s="110"/>
      <c r="B932" s="79" t="s">
        <v>10</v>
      </c>
      <c r="C932" s="79">
        <v>5</v>
      </c>
      <c r="D932" s="18"/>
      <c r="E932" s="79">
        <f t="shared" ref="E932" si="183">D932*C932</f>
        <v>0</v>
      </c>
    </row>
    <row r="933" spans="1:5" ht="15" customHeight="1">
      <c r="A933" s="107"/>
      <c r="B933" s="50"/>
      <c r="C933" s="54"/>
      <c r="D933" s="59"/>
      <c r="E933" s="58"/>
    </row>
    <row r="934" spans="1:5" ht="98.25" customHeight="1">
      <c r="A934" s="91" t="s">
        <v>691</v>
      </c>
      <c r="B934" s="2425" t="s">
        <v>1069</v>
      </c>
      <c r="C934" s="2425"/>
      <c r="D934" s="2425"/>
      <c r="E934" s="2425"/>
    </row>
    <row r="935" spans="1:5" ht="15" customHeight="1">
      <c r="A935" s="110"/>
      <c r="B935" s="79" t="s">
        <v>10</v>
      </c>
      <c r="C935" s="79">
        <v>1</v>
      </c>
      <c r="D935" s="18"/>
      <c r="E935" s="79">
        <f t="shared" ref="E935" si="184">D935*C935</f>
        <v>0</v>
      </c>
    </row>
    <row r="936" spans="1:5" ht="15" customHeight="1">
      <c r="A936" s="107"/>
      <c r="B936" s="53"/>
      <c r="C936" s="138"/>
      <c r="D936" s="138"/>
      <c r="E936" s="58"/>
    </row>
    <row r="937" spans="1:5" ht="99" customHeight="1">
      <c r="A937" s="91" t="s">
        <v>692</v>
      </c>
      <c r="B937" s="2425" t="s">
        <v>1070</v>
      </c>
      <c r="C937" s="2425"/>
      <c r="D937" s="2425"/>
      <c r="E937" s="2425"/>
    </row>
    <row r="938" spans="1:5" ht="15" customHeight="1">
      <c r="A938" s="110"/>
      <c r="B938" s="79" t="s">
        <v>16</v>
      </c>
      <c r="C938" s="79">
        <v>12</v>
      </c>
      <c r="D938" s="18"/>
      <c r="E938" s="79">
        <f t="shared" ref="E938" si="185">D938*C938</f>
        <v>0</v>
      </c>
    </row>
    <row r="939" spans="1:5" ht="15" customHeight="1">
      <c r="A939" s="107"/>
      <c r="B939" s="56"/>
      <c r="C939" s="57"/>
      <c r="D939" s="61"/>
      <c r="E939" s="58"/>
    </row>
    <row r="940" spans="1:5" ht="34.5" customHeight="1">
      <c r="A940" s="91" t="s">
        <v>693</v>
      </c>
      <c r="B940" s="2425" t="s">
        <v>1071</v>
      </c>
      <c r="C940" s="2425"/>
      <c r="D940" s="2425"/>
      <c r="E940" s="2425"/>
    </row>
    <row r="941" spans="1:5" ht="15" customHeight="1">
      <c r="A941" s="110"/>
      <c r="B941" s="79" t="s">
        <v>14</v>
      </c>
      <c r="C941" s="79">
        <v>195</v>
      </c>
      <c r="D941" s="18"/>
      <c r="E941" s="79">
        <f t="shared" ref="E941" si="186">D941*C941</f>
        <v>0</v>
      </c>
    </row>
    <row r="942" spans="1:5" ht="15" customHeight="1">
      <c r="A942" s="107"/>
      <c r="B942" s="51"/>
      <c r="C942" s="52"/>
      <c r="D942" s="59"/>
      <c r="E942" s="58"/>
    </row>
    <row r="943" spans="1:5" ht="35.25" customHeight="1">
      <c r="A943" s="91" t="s">
        <v>694</v>
      </c>
      <c r="B943" s="2425" t="s">
        <v>1072</v>
      </c>
      <c r="C943" s="2425"/>
      <c r="D943" s="2425"/>
      <c r="E943" s="2425"/>
    </row>
    <row r="944" spans="1:5" ht="15" customHeight="1">
      <c r="A944" s="110"/>
      <c r="B944" s="79" t="s">
        <v>14</v>
      </c>
      <c r="C944" s="79">
        <v>97.5</v>
      </c>
      <c r="D944" s="18"/>
      <c r="E944" s="79">
        <f t="shared" ref="E944" si="187">D944*C944</f>
        <v>0</v>
      </c>
    </row>
    <row r="945" spans="1:5" ht="15" customHeight="1">
      <c r="A945" s="107"/>
      <c r="B945" s="51"/>
      <c r="C945" s="52"/>
      <c r="D945" s="59"/>
      <c r="E945" s="58"/>
    </row>
    <row r="946" spans="1:5" ht="38.25" customHeight="1">
      <c r="A946" s="91" t="s">
        <v>695</v>
      </c>
      <c r="B946" s="2425" t="s">
        <v>1073</v>
      </c>
      <c r="C946" s="2425"/>
      <c r="D946" s="2425"/>
      <c r="E946" s="2425"/>
    </row>
    <row r="947" spans="1:5" ht="15" customHeight="1">
      <c r="A947" s="110"/>
      <c r="B947" s="79" t="s">
        <v>378</v>
      </c>
      <c r="C947" s="79">
        <v>5</v>
      </c>
      <c r="D947" s="18"/>
      <c r="E947" s="79">
        <f t="shared" ref="E947" si="188">D947*C947</f>
        <v>0</v>
      </c>
    </row>
    <row r="948" spans="1:5" ht="15" customHeight="1">
      <c r="A948" s="91"/>
      <c r="B948" s="2425"/>
      <c r="C948" s="2425"/>
      <c r="D948" s="2425"/>
      <c r="E948" s="2425"/>
    </row>
    <row r="949" spans="1:5" ht="99.75" customHeight="1">
      <c r="A949" s="91" t="s">
        <v>696</v>
      </c>
      <c r="B949" s="2425" t="s">
        <v>1074</v>
      </c>
      <c r="C949" s="2425"/>
      <c r="D949" s="2425"/>
      <c r="E949" s="2425"/>
    </row>
    <row r="950" spans="1:5" ht="15" customHeight="1">
      <c r="A950" s="110"/>
      <c r="B950" s="79" t="s">
        <v>16</v>
      </c>
      <c r="C950" s="79">
        <v>60</v>
      </c>
      <c r="D950" s="18"/>
      <c r="E950" s="79">
        <f t="shared" ref="E950" si="189">D950*C950</f>
        <v>0</v>
      </c>
    </row>
    <row r="951" spans="1:5" ht="15" customHeight="1">
      <c r="A951" s="107"/>
      <c r="B951" s="138"/>
      <c r="C951" s="138"/>
      <c r="D951" s="138"/>
      <c r="E951" s="138"/>
    </row>
    <row r="952" spans="1:5" ht="96" customHeight="1">
      <c r="A952" s="91" t="s">
        <v>697</v>
      </c>
      <c r="B952" s="2425" t="s">
        <v>1075</v>
      </c>
      <c r="C952" s="2425"/>
      <c r="D952" s="2425"/>
      <c r="E952" s="2425"/>
    </row>
    <row r="953" spans="1:5" ht="15" customHeight="1">
      <c r="A953" s="110"/>
      <c r="B953" s="79" t="s">
        <v>16</v>
      </c>
      <c r="C953" s="79">
        <v>24.25</v>
      </c>
      <c r="D953" s="18"/>
      <c r="E953" s="79">
        <f t="shared" ref="E953" si="190">D953*C953</f>
        <v>0</v>
      </c>
    </row>
    <row r="954" spans="1:5" ht="15" customHeight="1">
      <c r="A954" s="107"/>
      <c r="B954" s="139"/>
      <c r="C954" s="140"/>
      <c r="D954" s="141"/>
      <c r="E954" s="49"/>
    </row>
    <row r="955" spans="1:5" ht="15" customHeight="1">
      <c r="A955" s="107"/>
      <c r="B955" s="139"/>
      <c r="C955" s="140"/>
      <c r="D955" s="141"/>
      <c r="E955" s="49"/>
    </row>
    <row r="956" spans="1:5" ht="15" customHeight="1">
      <c r="A956" s="107"/>
      <c r="B956" s="142" t="s">
        <v>379</v>
      </c>
      <c r="C956" s="138"/>
      <c r="D956" s="138"/>
      <c r="E956" s="138"/>
    </row>
    <row r="957" spans="1:5" ht="15" customHeight="1">
      <c r="B957" s="138"/>
      <c r="C957" s="138"/>
      <c r="D957" s="138"/>
      <c r="E957" s="138"/>
    </row>
    <row r="958" spans="1:5" ht="102" customHeight="1">
      <c r="A958" s="91" t="s">
        <v>698</v>
      </c>
      <c r="B958" s="2425" t="s">
        <v>1076</v>
      </c>
      <c r="C958" s="2425"/>
      <c r="D958" s="2425"/>
      <c r="E958" s="2425"/>
    </row>
    <row r="959" spans="1:5" ht="15" customHeight="1">
      <c r="A959" s="110"/>
      <c r="B959" s="79" t="s">
        <v>14</v>
      </c>
      <c r="C959" s="79">
        <v>16.25</v>
      </c>
      <c r="D959" s="18"/>
      <c r="E959" s="79">
        <f t="shared" ref="E959" si="191">D959*C959</f>
        <v>0</v>
      </c>
    </row>
    <row r="960" spans="1:5" ht="15" customHeight="1">
      <c r="A960" s="107"/>
      <c r="B960" s="138"/>
      <c r="C960" s="138"/>
      <c r="D960" s="138"/>
      <c r="E960" s="138"/>
    </row>
    <row r="961" spans="1:5" ht="98.25" customHeight="1">
      <c r="A961" s="91" t="s">
        <v>699</v>
      </c>
      <c r="B961" s="2425" t="s">
        <v>1077</v>
      </c>
      <c r="C961" s="2425"/>
      <c r="D961" s="2425"/>
      <c r="E961" s="2425"/>
    </row>
    <row r="962" spans="1:5" ht="15" customHeight="1">
      <c r="A962" s="110"/>
      <c r="B962" s="79" t="s">
        <v>10</v>
      </c>
      <c r="C962" s="79">
        <v>7</v>
      </c>
      <c r="D962" s="18"/>
      <c r="E962" s="79">
        <f t="shared" ref="E962" si="192">D962*C962</f>
        <v>0</v>
      </c>
    </row>
    <row r="963" spans="1:5" ht="15" customHeight="1">
      <c r="A963" s="107"/>
      <c r="B963" s="138"/>
      <c r="C963" s="138"/>
      <c r="D963" s="138"/>
      <c r="E963" s="138"/>
    </row>
    <row r="964" spans="1:5" ht="101.25" customHeight="1">
      <c r="A964" s="91" t="s">
        <v>700</v>
      </c>
      <c r="B964" s="2425" t="s">
        <v>1078</v>
      </c>
      <c r="C964" s="2425"/>
      <c r="D964" s="2425"/>
      <c r="E964" s="2425"/>
    </row>
    <row r="965" spans="1:5" ht="15" customHeight="1">
      <c r="A965" s="110"/>
      <c r="B965" s="79" t="s">
        <v>14</v>
      </c>
      <c r="C965" s="79">
        <v>9</v>
      </c>
      <c r="D965" s="18"/>
      <c r="E965" s="79">
        <f t="shared" ref="E965" si="193">D965*C965</f>
        <v>0</v>
      </c>
    </row>
    <row r="966" spans="1:5" ht="15" customHeight="1">
      <c r="A966" s="107"/>
      <c r="B966" s="138"/>
      <c r="C966" s="138"/>
      <c r="D966" s="138"/>
      <c r="E966" s="138"/>
    </row>
    <row r="967" spans="1:5" ht="99.75" customHeight="1">
      <c r="A967" s="91" t="s">
        <v>701</v>
      </c>
      <c r="B967" s="2425" t="s">
        <v>1079</v>
      </c>
      <c r="C967" s="2425"/>
      <c r="D967" s="2425"/>
      <c r="E967" s="2425"/>
    </row>
    <row r="968" spans="1:5" ht="15" customHeight="1">
      <c r="A968" s="110"/>
      <c r="B968" s="79" t="s">
        <v>10</v>
      </c>
      <c r="C968" s="79">
        <v>6</v>
      </c>
      <c r="D968" s="18"/>
      <c r="E968" s="79">
        <f t="shared" ref="E968" si="194">D968*C968</f>
        <v>0</v>
      </c>
    </row>
    <row r="969" spans="1:5" ht="15" customHeight="1">
      <c r="A969" s="107"/>
      <c r="B969" s="138"/>
      <c r="C969" s="138"/>
      <c r="D969" s="138"/>
      <c r="E969" s="138"/>
    </row>
    <row r="970" spans="1:5" ht="102.75" customHeight="1">
      <c r="A970" s="91" t="s">
        <v>702</v>
      </c>
      <c r="B970" s="2425" t="s">
        <v>1080</v>
      </c>
      <c r="C970" s="2425"/>
      <c r="D970" s="2425"/>
      <c r="E970" s="2425"/>
    </row>
    <row r="971" spans="1:5" ht="15" customHeight="1">
      <c r="A971" s="110"/>
      <c r="B971" s="79" t="s">
        <v>10</v>
      </c>
      <c r="C971" s="79">
        <v>7</v>
      </c>
      <c r="D971" s="18"/>
      <c r="E971" s="79">
        <f t="shared" ref="E971" si="195">D971*C971</f>
        <v>0</v>
      </c>
    </row>
    <row r="972" spans="1:5" ht="15" customHeight="1">
      <c r="A972" s="107"/>
      <c r="B972" s="138"/>
      <c r="C972" s="138"/>
      <c r="D972" s="138"/>
      <c r="E972" s="138"/>
    </row>
    <row r="973" spans="1:5" ht="105" customHeight="1">
      <c r="A973" s="91" t="s">
        <v>703</v>
      </c>
      <c r="B973" s="2425" t="s">
        <v>1081</v>
      </c>
      <c r="C973" s="2425"/>
      <c r="D973" s="2425"/>
      <c r="E973" s="2425"/>
    </row>
    <row r="974" spans="1:5" ht="15" customHeight="1">
      <c r="A974" s="110"/>
      <c r="B974" s="79" t="s">
        <v>16</v>
      </c>
      <c r="C974" s="79">
        <v>3.11</v>
      </c>
      <c r="D974" s="18"/>
      <c r="E974" s="79">
        <f t="shared" ref="E974" si="196">D974*C974</f>
        <v>0</v>
      </c>
    </row>
    <row r="975" spans="1:5" ht="15" customHeight="1">
      <c r="A975" s="107"/>
      <c r="B975" s="125"/>
      <c r="C975" s="125"/>
      <c r="D975" s="125"/>
      <c r="E975" s="125"/>
    </row>
    <row r="976" spans="1:5" ht="15" customHeight="1">
      <c r="A976" s="107"/>
      <c r="B976" s="125"/>
      <c r="C976" s="125"/>
      <c r="D976" s="125"/>
      <c r="E976" s="125"/>
    </row>
    <row r="977" spans="1:5" ht="15" customHeight="1">
      <c r="A977" s="107"/>
      <c r="B977" s="142" t="s">
        <v>380</v>
      </c>
      <c r="C977" s="138"/>
      <c r="D977" s="138"/>
      <c r="E977" s="138"/>
    </row>
    <row r="978" spans="1:5" ht="15" customHeight="1">
      <c r="A978" s="107"/>
      <c r="B978" s="138"/>
      <c r="C978" s="138"/>
      <c r="D978" s="138"/>
      <c r="E978" s="138"/>
    </row>
    <row r="979" spans="1:5" ht="84.75" customHeight="1">
      <c r="A979" s="91" t="s">
        <v>704</v>
      </c>
      <c r="B979" s="2425" t="s">
        <v>1082</v>
      </c>
      <c r="C979" s="2425"/>
      <c r="D979" s="2425"/>
      <c r="E979" s="2425"/>
    </row>
    <row r="980" spans="1:5" ht="15" customHeight="1">
      <c r="A980" s="110"/>
      <c r="B980" s="79" t="s">
        <v>16</v>
      </c>
      <c r="C980" s="79">
        <v>471</v>
      </c>
      <c r="D980" s="18"/>
      <c r="E980" s="79">
        <f t="shared" ref="E980" si="197">D980*C980</f>
        <v>0</v>
      </c>
    </row>
    <row r="981" spans="1:5" ht="15" customHeight="1">
      <c r="A981" s="107"/>
      <c r="B981" s="138"/>
      <c r="C981" s="138"/>
      <c r="D981" s="138"/>
      <c r="E981" s="138"/>
    </row>
    <row r="982" spans="1:5" ht="100.5" customHeight="1">
      <c r="A982" s="91" t="s">
        <v>705</v>
      </c>
      <c r="B982" s="2425" t="s">
        <v>1083</v>
      </c>
      <c r="C982" s="2425"/>
      <c r="D982" s="2425"/>
      <c r="E982" s="2425"/>
    </row>
    <row r="983" spans="1:5" ht="15" customHeight="1">
      <c r="A983" s="110"/>
      <c r="B983" s="79" t="s">
        <v>16</v>
      </c>
      <c r="C983" s="79">
        <v>45</v>
      </c>
      <c r="D983" s="18"/>
      <c r="E983" s="79">
        <f t="shared" ref="E983" si="198">D983*C983</f>
        <v>0</v>
      </c>
    </row>
    <row r="984" spans="1:5" ht="15" customHeight="1">
      <c r="A984" s="107"/>
      <c r="B984" s="138"/>
      <c r="C984" s="138"/>
      <c r="D984" s="138"/>
      <c r="E984" s="138"/>
    </row>
    <row r="985" spans="1:5" ht="15" customHeight="1">
      <c r="A985" s="107"/>
      <c r="B985" s="142" t="s">
        <v>381</v>
      </c>
      <c r="C985" s="138"/>
      <c r="D985" s="138"/>
      <c r="E985" s="138"/>
    </row>
    <row r="986" spans="1:5" ht="15" customHeight="1">
      <c r="A986" s="107"/>
      <c r="B986" s="138"/>
      <c r="C986" s="138"/>
      <c r="D986" s="138"/>
      <c r="E986" s="138"/>
    </row>
    <row r="987" spans="1:5" ht="15" customHeight="1">
      <c r="A987" s="107"/>
      <c r="B987" s="138"/>
      <c r="C987" s="138"/>
      <c r="D987" s="138"/>
      <c r="E987" s="138"/>
    </row>
    <row r="988" spans="1:5" ht="99.75" customHeight="1">
      <c r="A988" s="91" t="s">
        <v>706</v>
      </c>
      <c r="B988" s="2425" t="s">
        <v>1076</v>
      </c>
      <c r="C988" s="2425"/>
      <c r="D988" s="2425"/>
      <c r="E988" s="2425"/>
    </row>
    <row r="989" spans="1:5" ht="15" customHeight="1">
      <c r="A989" s="110"/>
      <c r="B989" s="79" t="s">
        <v>14</v>
      </c>
      <c r="C989" s="79">
        <v>48.5</v>
      </c>
      <c r="D989" s="18"/>
      <c r="E989" s="79">
        <f t="shared" ref="E989" si="199">D989*C989</f>
        <v>0</v>
      </c>
    </row>
    <row r="990" spans="1:5" ht="15" customHeight="1">
      <c r="A990" s="107"/>
      <c r="B990" s="138"/>
      <c r="C990" s="138"/>
      <c r="D990" s="138"/>
      <c r="E990" s="138"/>
    </row>
    <row r="991" spans="1:5" ht="105" customHeight="1">
      <c r="A991" s="91" t="s">
        <v>707</v>
      </c>
      <c r="B991" s="2425" t="s">
        <v>1084</v>
      </c>
      <c r="C991" s="2425"/>
      <c r="D991" s="2425"/>
      <c r="E991" s="2425"/>
    </row>
    <row r="992" spans="1:5" ht="15" customHeight="1">
      <c r="A992" s="110"/>
      <c r="B992" s="79" t="s">
        <v>16</v>
      </c>
      <c r="C992" s="79">
        <v>12.13</v>
      </c>
      <c r="D992" s="18"/>
      <c r="E992" s="79">
        <f t="shared" ref="E992" si="200">D992*C992</f>
        <v>0</v>
      </c>
    </row>
    <row r="993" spans="1:5" ht="15" customHeight="1">
      <c r="A993" s="107"/>
      <c r="B993" s="138"/>
      <c r="C993" s="138"/>
      <c r="D993" s="138"/>
      <c r="E993" s="138"/>
    </row>
    <row r="994" spans="1:5" ht="84" customHeight="1">
      <c r="A994" s="91" t="s">
        <v>708</v>
      </c>
      <c r="B994" s="2425" t="s">
        <v>1085</v>
      </c>
      <c r="C994" s="2425"/>
      <c r="D994" s="2425"/>
      <c r="E994" s="2425"/>
    </row>
    <row r="995" spans="1:5" ht="15" customHeight="1">
      <c r="A995" s="110"/>
      <c r="B995" s="79" t="s">
        <v>16</v>
      </c>
      <c r="C995" s="79">
        <v>127.81</v>
      </c>
      <c r="D995" s="18"/>
      <c r="E995" s="79">
        <f t="shared" ref="E995" si="201">D995*C995</f>
        <v>0</v>
      </c>
    </row>
    <row r="996" spans="1:5" ht="15" customHeight="1">
      <c r="A996" s="107"/>
      <c r="B996" s="138"/>
      <c r="C996" s="138"/>
      <c r="D996" s="138"/>
      <c r="E996" s="138"/>
    </row>
    <row r="997" spans="1:5" ht="98.25" customHeight="1">
      <c r="A997" s="91" t="s">
        <v>709</v>
      </c>
      <c r="B997" s="2425" t="s">
        <v>1086</v>
      </c>
      <c r="C997" s="2425"/>
      <c r="D997" s="2425"/>
      <c r="E997" s="2425"/>
    </row>
    <row r="998" spans="1:5" ht="15" customHeight="1">
      <c r="A998" s="110"/>
      <c r="B998" s="79" t="s">
        <v>16</v>
      </c>
      <c r="C998" s="79">
        <v>7.9</v>
      </c>
      <c r="D998" s="18"/>
      <c r="E998" s="79">
        <f t="shared" ref="E998" si="202">D998*C998</f>
        <v>0</v>
      </c>
    </row>
    <row r="999" spans="1:5" ht="15" customHeight="1">
      <c r="A999" s="107"/>
      <c r="B999" s="138"/>
      <c r="C999" s="138"/>
      <c r="D999" s="138"/>
      <c r="E999" s="138"/>
    </row>
    <row r="1000" spans="1:5" ht="15" customHeight="1">
      <c r="A1000" s="107"/>
      <c r="B1000" s="142" t="s">
        <v>382</v>
      </c>
      <c r="C1000" s="138"/>
      <c r="D1000" s="138"/>
      <c r="E1000" s="138"/>
    </row>
    <row r="1001" spans="1:5" ht="15" customHeight="1">
      <c r="A1001" s="107"/>
      <c r="B1001" s="138"/>
      <c r="C1001" s="138"/>
      <c r="D1001" s="138"/>
      <c r="E1001" s="138"/>
    </row>
    <row r="1002" spans="1:5" ht="87" customHeight="1">
      <c r="A1002" s="91" t="s">
        <v>710</v>
      </c>
      <c r="B1002" s="2425" t="s">
        <v>1087</v>
      </c>
      <c r="C1002" s="2425"/>
      <c r="D1002" s="2425"/>
      <c r="E1002" s="2425"/>
    </row>
    <row r="1003" spans="1:5" ht="15" customHeight="1">
      <c r="A1003" s="110"/>
      <c r="B1003" s="79" t="s">
        <v>14</v>
      </c>
      <c r="C1003" s="79">
        <v>25</v>
      </c>
      <c r="D1003" s="18"/>
      <c r="E1003" s="79">
        <f t="shared" ref="E1003" si="203">D1003*C1003</f>
        <v>0</v>
      </c>
    </row>
    <row r="1004" spans="1:5" ht="15" customHeight="1">
      <c r="A1004" s="107"/>
      <c r="B1004" s="138"/>
      <c r="C1004" s="138"/>
      <c r="D1004" s="138"/>
      <c r="E1004" s="138"/>
    </row>
    <row r="1005" spans="1:5" ht="83.25" customHeight="1">
      <c r="A1005" s="91" t="s">
        <v>711</v>
      </c>
      <c r="B1005" s="2425" t="s">
        <v>1088</v>
      </c>
      <c r="C1005" s="2425"/>
      <c r="D1005" s="2425"/>
      <c r="E1005" s="2425"/>
    </row>
    <row r="1006" spans="1:5" ht="15" customHeight="1">
      <c r="A1006" s="110"/>
      <c r="B1006" s="79" t="s">
        <v>10</v>
      </c>
      <c r="C1006" s="79">
        <v>4</v>
      </c>
      <c r="D1006" s="18"/>
      <c r="E1006" s="79">
        <f t="shared" ref="E1006" si="204">D1006*C1006</f>
        <v>0</v>
      </c>
    </row>
    <row r="1007" spans="1:5" ht="15" customHeight="1">
      <c r="A1007" s="107"/>
      <c r="B1007" s="138"/>
      <c r="C1007" s="138"/>
      <c r="D1007" s="138"/>
      <c r="E1007" s="138"/>
    </row>
    <row r="1008" spans="1:5" ht="85.5" customHeight="1">
      <c r="A1008" s="91" t="s">
        <v>712</v>
      </c>
      <c r="B1008" s="2425" t="s">
        <v>1089</v>
      </c>
      <c r="C1008" s="2425"/>
      <c r="D1008" s="2425"/>
      <c r="E1008" s="2425"/>
    </row>
    <row r="1009" spans="1:5" ht="15" customHeight="1">
      <c r="A1009" s="110"/>
      <c r="B1009" s="79" t="s">
        <v>10</v>
      </c>
      <c r="C1009" s="79">
        <v>1</v>
      </c>
      <c r="D1009" s="18"/>
      <c r="E1009" s="79">
        <f t="shared" ref="E1009" si="205">D1009*C1009</f>
        <v>0</v>
      </c>
    </row>
    <row r="1010" spans="1:5" ht="15" customHeight="1">
      <c r="A1010" s="107"/>
      <c r="B1010" s="138"/>
      <c r="C1010" s="138"/>
      <c r="D1010" s="138"/>
      <c r="E1010" s="138"/>
    </row>
    <row r="1011" spans="1:5" ht="33.75" customHeight="1">
      <c r="A1011" s="91" t="s">
        <v>713</v>
      </c>
      <c r="B1011" s="2425" t="s">
        <v>1090</v>
      </c>
      <c r="C1011" s="2425"/>
      <c r="D1011" s="2425"/>
      <c r="E1011" s="2425"/>
    </row>
    <row r="1012" spans="1:5" ht="15" customHeight="1">
      <c r="A1012" s="110"/>
      <c r="B1012" s="79" t="s">
        <v>14</v>
      </c>
      <c r="C1012" s="79">
        <v>25</v>
      </c>
      <c r="D1012" s="18"/>
      <c r="E1012" s="79">
        <f t="shared" ref="E1012" si="206">D1012*C1012</f>
        <v>0</v>
      </c>
    </row>
    <row r="1013" spans="1:5" ht="15" customHeight="1">
      <c r="A1013" s="107"/>
      <c r="B1013" s="138"/>
      <c r="C1013" s="138"/>
      <c r="D1013" s="138"/>
      <c r="E1013" s="138"/>
    </row>
    <row r="1014" spans="1:5" ht="38.25" customHeight="1">
      <c r="A1014" s="91" t="s">
        <v>714</v>
      </c>
      <c r="B1014" s="2425" t="s">
        <v>1091</v>
      </c>
      <c r="C1014" s="2425"/>
      <c r="D1014" s="2425"/>
      <c r="E1014" s="2425"/>
    </row>
    <row r="1015" spans="1:5" ht="15" customHeight="1">
      <c r="A1015" s="110"/>
      <c r="B1015" s="79" t="s">
        <v>10</v>
      </c>
      <c r="C1015" s="79">
        <v>4</v>
      </c>
      <c r="D1015" s="18"/>
      <c r="E1015" s="79">
        <f t="shared" ref="E1015" si="207">D1015*C1015</f>
        <v>0</v>
      </c>
    </row>
    <row r="1016" spans="1:5" ht="15" customHeight="1">
      <c r="A1016" s="107"/>
      <c r="B1016" s="138"/>
      <c r="C1016" s="138"/>
      <c r="D1016" s="138"/>
      <c r="E1016" s="138"/>
    </row>
    <row r="1017" spans="1:5" ht="15" customHeight="1">
      <c r="A1017" s="107"/>
      <c r="B1017" s="142" t="s">
        <v>379</v>
      </c>
      <c r="C1017" s="138"/>
      <c r="D1017" s="138"/>
      <c r="E1017" s="138"/>
    </row>
    <row r="1018" spans="1:5" ht="15" customHeight="1">
      <c r="A1018" s="107"/>
      <c r="B1018" s="138"/>
      <c r="C1018" s="138"/>
      <c r="D1018" s="138"/>
      <c r="E1018" s="138"/>
    </row>
    <row r="1019" spans="1:5" ht="99" customHeight="1">
      <c r="A1019" s="91" t="s">
        <v>715</v>
      </c>
      <c r="B1019" s="2425" t="s">
        <v>1076</v>
      </c>
      <c r="C1019" s="2425"/>
      <c r="D1019" s="2425"/>
      <c r="E1019" s="2425"/>
    </row>
    <row r="1020" spans="1:5" ht="15" customHeight="1">
      <c r="A1020" s="110"/>
      <c r="B1020" s="79" t="s">
        <v>14</v>
      </c>
      <c r="C1020" s="79">
        <v>5.25</v>
      </c>
      <c r="D1020" s="18"/>
      <c r="E1020" s="79">
        <f t="shared" ref="E1020" si="208">D1020*C1020</f>
        <v>0</v>
      </c>
    </row>
    <row r="1021" spans="1:5" ht="15" customHeight="1">
      <c r="A1021" s="107"/>
      <c r="B1021" s="138"/>
      <c r="C1021" s="138"/>
      <c r="D1021" s="138"/>
      <c r="E1021" s="138"/>
    </row>
    <row r="1022" spans="1:5" ht="99" customHeight="1">
      <c r="A1022" s="91" t="s">
        <v>716</v>
      </c>
      <c r="B1022" s="2425" t="s">
        <v>1077</v>
      </c>
      <c r="C1022" s="2425"/>
      <c r="D1022" s="2425"/>
      <c r="E1022" s="2425"/>
    </row>
    <row r="1023" spans="1:5" ht="15" customHeight="1">
      <c r="A1023" s="110"/>
      <c r="B1023" s="79" t="s">
        <v>10</v>
      </c>
      <c r="C1023" s="79">
        <v>4</v>
      </c>
      <c r="D1023" s="18"/>
      <c r="E1023" s="79">
        <f t="shared" ref="E1023" si="209">D1023*C1023</f>
        <v>0</v>
      </c>
    </row>
    <row r="1024" spans="1:5" ht="15" customHeight="1">
      <c r="A1024" s="107"/>
      <c r="B1024" s="138"/>
      <c r="C1024" s="138"/>
      <c r="D1024" s="138"/>
      <c r="E1024" s="138"/>
    </row>
    <row r="1025" spans="1:5" ht="100.5" customHeight="1">
      <c r="A1025" s="91" t="s">
        <v>717</v>
      </c>
      <c r="B1025" s="2425" t="s">
        <v>1078</v>
      </c>
      <c r="C1025" s="2425"/>
      <c r="D1025" s="2425"/>
      <c r="E1025" s="2425"/>
    </row>
    <row r="1026" spans="1:5" ht="15" customHeight="1">
      <c r="A1026" s="110"/>
      <c r="B1026" s="79" t="s">
        <v>14</v>
      </c>
      <c r="C1026" s="79">
        <v>3</v>
      </c>
      <c r="D1026" s="18"/>
      <c r="E1026" s="79">
        <f t="shared" ref="E1026" si="210">D1026*C1026</f>
        <v>0</v>
      </c>
    </row>
    <row r="1027" spans="1:5" ht="15" customHeight="1">
      <c r="A1027" s="107"/>
      <c r="B1027" s="138"/>
      <c r="C1027" s="138"/>
      <c r="D1027" s="138"/>
      <c r="E1027" s="138"/>
    </row>
    <row r="1028" spans="1:5" ht="102.75" customHeight="1">
      <c r="A1028" s="91" t="s">
        <v>718</v>
      </c>
      <c r="B1028" s="2425" t="s">
        <v>1079</v>
      </c>
      <c r="C1028" s="2425"/>
      <c r="D1028" s="2425"/>
      <c r="E1028" s="2425"/>
    </row>
    <row r="1029" spans="1:5" ht="15" customHeight="1">
      <c r="A1029" s="110"/>
      <c r="B1029" s="79" t="s">
        <v>10</v>
      </c>
      <c r="C1029" s="79">
        <v>3</v>
      </c>
      <c r="D1029" s="18"/>
      <c r="E1029" s="79">
        <f t="shared" ref="E1029" si="211">D1029*C1029</f>
        <v>0</v>
      </c>
    </row>
    <row r="1030" spans="1:5" ht="15" customHeight="1">
      <c r="A1030" s="107"/>
      <c r="B1030" s="138"/>
      <c r="C1030" s="138"/>
      <c r="D1030" s="138"/>
      <c r="E1030" s="138"/>
    </row>
    <row r="1031" spans="1:5" ht="98.25" customHeight="1">
      <c r="A1031" s="91" t="s">
        <v>719</v>
      </c>
      <c r="B1031" s="2425" t="s">
        <v>1080</v>
      </c>
      <c r="C1031" s="2425"/>
      <c r="D1031" s="2425"/>
      <c r="E1031" s="2425"/>
    </row>
    <row r="1032" spans="1:5" ht="15" customHeight="1">
      <c r="A1032" s="110"/>
      <c r="B1032" s="79" t="s">
        <v>14</v>
      </c>
      <c r="C1032" s="79">
        <v>1</v>
      </c>
      <c r="D1032" s="18"/>
      <c r="E1032" s="79">
        <f t="shared" ref="E1032" si="212">D1032*C1032</f>
        <v>0</v>
      </c>
    </row>
    <row r="1033" spans="1:5" ht="15" customHeight="1">
      <c r="A1033" s="107"/>
      <c r="B1033" s="138"/>
      <c r="C1033" s="138"/>
      <c r="D1033" s="138"/>
      <c r="E1033" s="138"/>
    </row>
    <row r="1034" spans="1:5" ht="99" customHeight="1">
      <c r="A1034" s="91" t="s">
        <v>720</v>
      </c>
      <c r="B1034" s="2425" t="s">
        <v>1092</v>
      </c>
      <c r="C1034" s="2425"/>
      <c r="D1034" s="2425"/>
      <c r="E1034" s="2425"/>
    </row>
    <row r="1035" spans="1:5" ht="15" customHeight="1">
      <c r="A1035" s="110"/>
      <c r="B1035" s="79" t="s">
        <v>16</v>
      </c>
      <c r="C1035" s="79">
        <v>1.2</v>
      </c>
      <c r="D1035" s="18"/>
      <c r="E1035" s="79">
        <f t="shared" ref="E1035" si="213">D1035*C1035</f>
        <v>0</v>
      </c>
    </row>
    <row r="1036" spans="1:5" ht="15" customHeight="1">
      <c r="A1036" s="107"/>
      <c r="B1036" s="138"/>
      <c r="C1036" s="138"/>
      <c r="D1036" s="138"/>
      <c r="E1036" s="138"/>
    </row>
    <row r="1037" spans="1:5" ht="84.75" customHeight="1">
      <c r="A1037" s="91" t="s">
        <v>721</v>
      </c>
      <c r="B1037" s="2425" t="s">
        <v>1093</v>
      </c>
      <c r="C1037" s="2425"/>
      <c r="D1037" s="2425"/>
      <c r="E1037" s="2425"/>
    </row>
    <row r="1038" spans="1:5" ht="15" customHeight="1">
      <c r="A1038" s="110"/>
      <c r="B1038" s="79" t="s">
        <v>16</v>
      </c>
      <c r="C1038" s="79">
        <v>32.799999999999997</v>
      </c>
      <c r="D1038" s="18"/>
      <c r="E1038" s="79">
        <f t="shared" ref="E1038" si="214">D1038*C1038</f>
        <v>0</v>
      </c>
    </row>
    <row r="1039" spans="1:5" ht="15" customHeight="1">
      <c r="A1039" s="107"/>
      <c r="B1039" s="138"/>
      <c r="C1039" s="138"/>
      <c r="D1039" s="138"/>
      <c r="E1039" s="138"/>
    </row>
    <row r="1040" spans="1:5" ht="95.25" customHeight="1">
      <c r="A1040" s="91" t="s">
        <v>722</v>
      </c>
      <c r="B1040" s="2425" t="s">
        <v>1094</v>
      </c>
      <c r="C1040" s="2425"/>
      <c r="D1040" s="2425"/>
      <c r="E1040" s="2425"/>
    </row>
    <row r="1041" spans="1:5" ht="15" customHeight="1">
      <c r="A1041" s="110"/>
      <c r="B1041" s="79" t="s">
        <v>16</v>
      </c>
      <c r="C1041" s="79">
        <v>22.5</v>
      </c>
      <c r="D1041" s="18"/>
      <c r="E1041" s="79">
        <f t="shared" ref="E1041" si="215">D1041*C1041</f>
        <v>0</v>
      </c>
    </row>
    <row r="1042" spans="1:5" ht="16.2" thickBot="1">
      <c r="B1042" s="80"/>
      <c r="C1042" s="80"/>
      <c r="D1042" s="80"/>
      <c r="E1042" s="78"/>
    </row>
    <row r="1043" spans="1:5" ht="16.2" thickBot="1">
      <c r="A1043" s="78"/>
      <c r="B1043" s="143" t="s">
        <v>1052</v>
      </c>
      <c r="C1043" s="144"/>
      <c r="D1043" s="145"/>
      <c r="E1043" s="146">
        <f>SUM(E924:E1042)</f>
        <v>0</v>
      </c>
    </row>
    <row r="1045" spans="1:5">
      <c r="A1045" s="107" t="s">
        <v>203</v>
      </c>
      <c r="B1045" s="107" t="s">
        <v>86</v>
      </c>
    </row>
    <row r="1046" spans="1:5">
      <c r="A1046" s="107"/>
      <c r="B1046" s="107"/>
    </row>
    <row r="1047" spans="1:5" ht="54.75" customHeight="1">
      <c r="A1047" s="107"/>
      <c r="B1047" s="2442" t="s">
        <v>221</v>
      </c>
      <c r="C1047" s="2443"/>
      <c r="D1047" s="2443"/>
      <c r="E1047" s="2444"/>
    </row>
    <row r="1049" spans="1:5" ht="229.5" customHeight="1">
      <c r="A1049" s="68" t="s">
        <v>723</v>
      </c>
      <c r="B1049" s="2418" t="s">
        <v>1018</v>
      </c>
      <c r="C1049" s="2418"/>
      <c r="D1049" s="2418"/>
      <c r="E1049" s="2418"/>
    </row>
    <row r="1050" spans="1:5" ht="22.5" customHeight="1">
      <c r="B1050" s="137"/>
      <c r="C1050" s="137"/>
      <c r="D1050" s="137"/>
      <c r="E1050" s="137"/>
    </row>
    <row r="1051" spans="1:5" s="93" customFormat="1" ht="72" customHeight="1">
      <c r="A1051" s="91"/>
      <c r="B1051" s="2425" t="s">
        <v>374</v>
      </c>
      <c r="C1051" s="2425"/>
      <c r="D1051" s="2425"/>
      <c r="E1051" s="2425"/>
    </row>
    <row r="1052" spans="1:5" s="93" customFormat="1">
      <c r="A1052" s="91"/>
      <c r="B1052" s="79" t="s">
        <v>16</v>
      </c>
      <c r="C1052" s="79">
        <v>77.53</v>
      </c>
      <c r="D1052" s="18"/>
      <c r="E1052" s="79">
        <f t="shared" ref="E1052" si="216">D1052*C1052</f>
        <v>0</v>
      </c>
    </row>
    <row r="1053" spans="1:5">
      <c r="B1053" s="80"/>
      <c r="C1053" s="80"/>
      <c r="D1053" s="80"/>
      <c r="E1053" s="78"/>
    </row>
    <row r="1054" spans="1:5" s="93" customFormat="1" ht="126.75" customHeight="1">
      <c r="A1054" s="91" t="s">
        <v>204</v>
      </c>
      <c r="B1054" s="2425" t="s">
        <v>916</v>
      </c>
      <c r="C1054" s="2425"/>
      <c r="D1054" s="2425"/>
      <c r="E1054" s="2425"/>
    </row>
    <row r="1055" spans="1:5" s="93" customFormat="1">
      <c r="A1055" s="91"/>
      <c r="B1055" s="79"/>
      <c r="C1055" s="79">
        <v>1154</v>
      </c>
      <c r="D1055" s="18"/>
      <c r="E1055" s="79">
        <f t="shared" ref="E1055" si="217">D1055*C1055</f>
        <v>0</v>
      </c>
    </row>
    <row r="1057" spans="1:5" ht="216" customHeight="1">
      <c r="A1057" s="68" t="s">
        <v>205</v>
      </c>
      <c r="B1057" s="2418" t="s">
        <v>915</v>
      </c>
      <c r="C1057" s="2418"/>
      <c r="D1057" s="2418"/>
      <c r="E1057" s="2418"/>
    </row>
    <row r="1058" spans="1:5">
      <c r="B1058" s="79" t="s">
        <v>16</v>
      </c>
      <c r="C1058" s="79">
        <f>434.15</f>
        <v>434.15</v>
      </c>
      <c r="D1058" s="18"/>
      <c r="E1058" s="77">
        <f t="shared" ref="E1058" si="218">D1058*C1058</f>
        <v>0</v>
      </c>
    </row>
    <row r="1060" spans="1:5" s="93" customFormat="1" ht="97.5" customHeight="1">
      <c r="A1060" s="91" t="s">
        <v>207</v>
      </c>
      <c r="B1060" s="2425" t="s">
        <v>917</v>
      </c>
      <c r="C1060" s="2425"/>
      <c r="D1060" s="2425"/>
      <c r="E1060" s="2425"/>
    </row>
    <row r="1061" spans="1:5" s="93" customFormat="1">
      <c r="A1061" s="91"/>
      <c r="B1061" s="79" t="s">
        <v>16</v>
      </c>
      <c r="C1061" s="79">
        <v>281.17</v>
      </c>
      <c r="D1061" s="18"/>
      <c r="E1061" s="79">
        <f t="shared" ref="E1061" si="219">D1061*C1061</f>
        <v>0</v>
      </c>
    </row>
    <row r="1062" spans="1:5" s="93" customFormat="1">
      <c r="A1062" s="91"/>
      <c r="B1062" s="80"/>
      <c r="C1062" s="80"/>
      <c r="D1062" s="80"/>
      <c r="E1062" s="80"/>
    </row>
    <row r="1063" spans="1:5" s="93" customFormat="1" ht="97.5" customHeight="1">
      <c r="A1063" s="91" t="s">
        <v>208</v>
      </c>
      <c r="B1063" s="2425" t="s">
        <v>918</v>
      </c>
      <c r="C1063" s="2425"/>
      <c r="D1063" s="2425"/>
      <c r="E1063" s="2425"/>
    </row>
    <row r="1064" spans="1:5" s="93" customFormat="1">
      <c r="A1064" s="91"/>
      <c r="B1064" s="79" t="s">
        <v>16</v>
      </c>
      <c r="C1064" s="79">
        <f>51.75+1.82</f>
        <v>53.57</v>
      </c>
      <c r="D1064" s="18"/>
      <c r="E1064" s="79">
        <f t="shared" ref="E1064" si="220">D1064*C1064</f>
        <v>0</v>
      </c>
    </row>
    <row r="1065" spans="1:5" s="93" customFormat="1" ht="16.2" thickBot="1">
      <c r="A1065" s="91"/>
      <c r="B1065" s="80"/>
      <c r="C1065" s="80"/>
      <c r="D1065" s="80"/>
      <c r="E1065" s="80"/>
    </row>
    <row r="1066" spans="1:5" ht="16.2" thickBot="1">
      <c r="B1066" s="143" t="s">
        <v>914</v>
      </c>
      <c r="C1066" s="144"/>
      <c r="D1066" s="145"/>
      <c r="E1066" s="146">
        <f>SUM(E1049:E1065)</f>
        <v>0</v>
      </c>
    </row>
    <row r="1068" spans="1:5">
      <c r="A1068" s="107" t="s">
        <v>209</v>
      </c>
      <c r="B1068" s="107" t="s">
        <v>220</v>
      </c>
    </row>
    <row r="1069" spans="1:5">
      <c r="A1069" s="107"/>
      <c r="B1069" s="107"/>
    </row>
    <row r="1070" spans="1:5" s="93" customFormat="1" ht="82.5" customHeight="1">
      <c r="A1070" s="91" t="s">
        <v>210</v>
      </c>
      <c r="B1070" s="2425" t="s">
        <v>727</v>
      </c>
      <c r="C1070" s="2425"/>
      <c r="D1070" s="2425"/>
      <c r="E1070" s="2425"/>
    </row>
    <row r="1071" spans="1:5" s="93" customFormat="1">
      <c r="A1071" s="91"/>
      <c r="B1071" s="79" t="s">
        <v>16</v>
      </c>
      <c r="C1071" s="79">
        <v>2293.54</v>
      </c>
      <c r="D1071" s="18"/>
      <c r="E1071" s="79">
        <f t="shared" ref="E1071" si="221">D1071*C1071</f>
        <v>0</v>
      </c>
    </row>
    <row r="1072" spans="1:5" s="93" customFormat="1">
      <c r="A1072" s="91"/>
      <c r="B1072" s="80"/>
      <c r="C1072" s="80"/>
      <c r="D1072" s="80"/>
      <c r="E1072" s="80"/>
    </row>
    <row r="1073" spans="1:6" s="93" customFormat="1" ht="81" customHeight="1">
      <c r="A1073" s="91" t="s">
        <v>1040</v>
      </c>
      <c r="B1073" s="2425" t="s">
        <v>1042</v>
      </c>
      <c r="C1073" s="2425"/>
      <c r="D1073" s="2425"/>
      <c r="E1073" s="2425"/>
    </row>
    <row r="1074" spans="1:6" s="93" customFormat="1">
      <c r="A1074" s="91"/>
      <c r="B1074" s="79" t="s">
        <v>16</v>
      </c>
      <c r="C1074" s="79">
        <v>80</v>
      </c>
      <c r="D1074" s="18"/>
      <c r="E1074" s="79">
        <f t="shared" ref="E1074" si="222">D1074*C1074</f>
        <v>0</v>
      </c>
    </row>
    <row r="1075" spans="1:6" ht="16.2" thickBot="1"/>
    <row r="1076" spans="1:6" ht="16.2" thickBot="1">
      <c r="B1076" s="143" t="s">
        <v>1041</v>
      </c>
      <c r="C1076" s="144"/>
      <c r="D1076" s="145"/>
      <c r="E1076" s="146">
        <f>SUM(E1070:E1075)</f>
        <v>0</v>
      </c>
    </row>
    <row r="1078" spans="1:6" s="93" customFormat="1">
      <c r="A1078" s="110" t="s">
        <v>211</v>
      </c>
      <c r="B1078" s="110" t="s">
        <v>215</v>
      </c>
      <c r="C1078" s="91"/>
      <c r="D1078" s="91"/>
      <c r="E1078" s="91"/>
    </row>
    <row r="1079" spans="1:6">
      <c r="A1079" s="107"/>
      <c r="B1079" s="107"/>
    </row>
    <row r="1080" spans="1:6" ht="345.75" customHeight="1">
      <c r="A1080" s="107"/>
      <c r="B1080" s="2425" t="s">
        <v>385</v>
      </c>
      <c r="C1080" s="2425"/>
      <c r="D1080" s="2425"/>
      <c r="E1080" s="2425"/>
      <c r="F1080" s="72"/>
    </row>
    <row r="1081" spans="1:6">
      <c r="A1081" s="107"/>
      <c r="B1081" s="147"/>
      <c r="C1081" s="147"/>
      <c r="D1081" s="148"/>
      <c r="E1081" s="148"/>
      <c r="F1081" s="72"/>
    </row>
    <row r="1082" spans="1:6">
      <c r="A1082" s="107"/>
      <c r="B1082" s="2438" t="s">
        <v>386</v>
      </c>
      <c r="C1082" s="2439"/>
      <c r="D1082" s="2439"/>
      <c r="E1082" s="2440"/>
      <c r="F1082" s="72"/>
    </row>
    <row r="1083" spans="1:6" ht="322.5" customHeight="1">
      <c r="A1083" s="107"/>
      <c r="B1083" s="2425" t="s">
        <v>387</v>
      </c>
      <c r="C1083" s="2425"/>
      <c r="D1083" s="2425"/>
      <c r="E1083" s="2425"/>
      <c r="F1083" s="72"/>
    </row>
    <row r="1084" spans="1:6" ht="131.25" customHeight="1">
      <c r="A1084" s="107"/>
      <c r="B1084" s="2425" t="s">
        <v>388</v>
      </c>
      <c r="C1084" s="2425"/>
      <c r="D1084" s="2425"/>
      <c r="E1084" s="2425"/>
      <c r="F1084" s="72"/>
    </row>
    <row r="1085" spans="1:6" ht="18" customHeight="1">
      <c r="A1085" s="107"/>
      <c r="B1085" s="149"/>
      <c r="C1085" s="149"/>
      <c r="D1085" s="149"/>
      <c r="E1085" s="149"/>
      <c r="F1085" s="72"/>
    </row>
    <row r="1086" spans="1:6">
      <c r="A1086" s="107"/>
      <c r="B1086" s="150" t="s">
        <v>389</v>
      </c>
      <c r="C1086" s="150"/>
      <c r="D1086" s="151"/>
      <c r="E1086" s="151"/>
      <c r="F1086" s="72"/>
    </row>
    <row r="1087" spans="1:6" ht="181.5" customHeight="1">
      <c r="A1087" s="107"/>
      <c r="B1087" s="2425" t="s">
        <v>390</v>
      </c>
      <c r="C1087" s="2425"/>
      <c r="D1087" s="2425"/>
      <c r="E1087" s="2425"/>
      <c r="F1087" s="72"/>
    </row>
    <row r="1088" spans="1:6" ht="126" customHeight="1">
      <c r="A1088" s="107"/>
      <c r="B1088" s="2425" t="s">
        <v>391</v>
      </c>
      <c r="C1088" s="2425"/>
      <c r="D1088" s="2425"/>
      <c r="E1088" s="2425"/>
      <c r="F1088" s="72"/>
    </row>
    <row r="1089" spans="1:6" ht="18" customHeight="1">
      <c r="A1089" s="107"/>
      <c r="B1089" s="149"/>
      <c r="C1089" s="149"/>
      <c r="D1089" s="149"/>
      <c r="E1089" s="149"/>
      <c r="F1089" s="72"/>
    </row>
    <row r="1090" spans="1:6">
      <c r="A1090" s="107"/>
      <c r="B1090" s="2438" t="s">
        <v>392</v>
      </c>
      <c r="C1090" s="2439"/>
      <c r="D1090" s="2439"/>
      <c r="E1090" s="2440"/>
      <c r="F1090" s="72"/>
    </row>
    <row r="1091" spans="1:6" ht="114" customHeight="1">
      <c r="A1091" s="107"/>
      <c r="B1091" s="2425" t="s">
        <v>393</v>
      </c>
      <c r="C1091" s="2425"/>
      <c r="D1091" s="2425"/>
      <c r="E1091" s="2425"/>
      <c r="F1091" s="72"/>
    </row>
    <row r="1092" spans="1:6" ht="152.25" customHeight="1">
      <c r="A1092" s="107"/>
      <c r="B1092" s="2425" t="s">
        <v>394</v>
      </c>
      <c r="C1092" s="2425"/>
      <c r="D1092" s="2425"/>
      <c r="E1092" s="2425"/>
      <c r="F1092" s="72"/>
    </row>
    <row r="1093" spans="1:6">
      <c r="A1093" s="107"/>
      <c r="B1093" s="147"/>
      <c r="C1093" s="147"/>
      <c r="D1093" s="148"/>
      <c r="E1093" s="148"/>
      <c r="F1093" s="72"/>
    </row>
    <row r="1094" spans="1:6">
      <c r="A1094" s="107"/>
      <c r="B1094" s="2438" t="s">
        <v>395</v>
      </c>
      <c r="C1094" s="2439"/>
      <c r="D1094" s="2439"/>
      <c r="E1094" s="2440"/>
      <c r="F1094" s="72"/>
    </row>
    <row r="1095" spans="1:6" ht="117.75" customHeight="1">
      <c r="A1095" s="107"/>
      <c r="B1095" s="2425" t="s">
        <v>410</v>
      </c>
      <c r="C1095" s="2425"/>
      <c r="D1095" s="2425"/>
      <c r="E1095" s="2425"/>
      <c r="F1095" s="72"/>
    </row>
    <row r="1096" spans="1:6" ht="45.75" customHeight="1">
      <c r="A1096" s="107"/>
      <c r="B1096" s="2425" t="s">
        <v>396</v>
      </c>
      <c r="C1096" s="2425"/>
      <c r="D1096" s="2425"/>
      <c r="E1096" s="2425"/>
      <c r="F1096" s="72"/>
    </row>
    <row r="1097" spans="1:6" ht="215.25" customHeight="1">
      <c r="A1097" s="107"/>
      <c r="B1097" s="2425" t="s">
        <v>397</v>
      </c>
      <c r="C1097" s="2425"/>
      <c r="D1097" s="2425"/>
      <c r="E1097" s="2425"/>
      <c r="F1097" s="72"/>
    </row>
    <row r="1098" spans="1:6" ht="33.75" customHeight="1">
      <c r="A1098" s="107"/>
      <c r="B1098" s="2425" t="s">
        <v>398</v>
      </c>
      <c r="C1098" s="2425"/>
      <c r="D1098" s="2425"/>
      <c r="E1098" s="2425"/>
      <c r="F1098" s="72"/>
    </row>
    <row r="1099" spans="1:6" ht="168.75" customHeight="1">
      <c r="A1099" s="107"/>
      <c r="B1099" s="2425" t="s">
        <v>399</v>
      </c>
      <c r="C1099" s="2425"/>
      <c r="D1099" s="2425"/>
      <c r="E1099" s="2425"/>
      <c r="F1099" s="72"/>
    </row>
    <row r="1100" spans="1:6" ht="118.5" customHeight="1">
      <c r="A1100" s="107"/>
      <c r="B1100" s="2425" t="s">
        <v>400</v>
      </c>
      <c r="C1100" s="2425"/>
      <c r="D1100" s="2425"/>
      <c r="E1100" s="2425"/>
      <c r="F1100" s="72"/>
    </row>
    <row r="1101" spans="1:6" ht="85.5" customHeight="1">
      <c r="A1101" s="107"/>
      <c r="B1101" s="2425" t="s">
        <v>401</v>
      </c>
      <c r="C1101" s="2425"/>
      <c r="D1101" s="2425"/>
      <c r="E1101" s="2425"/>
      <c r="F1101" s="72"/>
    </row>
    <row r="1102" spans="1:6" ht="123.75" customHeight="1">
      <c r="A1102" s="107"/>
      <c r="B1102" s="2425" t="s">
        <v>402</v>
      </c>
      <c r="C1102" s="2425"/>
      <c r="D1102" s="2425"/>
      <c r="E1102" s="2425"/>
      <c r="F1102" s="72"/>
    </row>
    <row r="1103" spans="1:6" ht="149.25" customHeight="1">
      <c r="A1103" s="107"/>
      <c r="B1103" s="2425" t="s">
        <v>403</v>
      </c>
      <c r="C1103" s="2425"/>
      <c r="D1103" s="2425"/>
      <c r="E1103" s="2425"/>
      <c r="F1103" s="72"/>
    </row>
    <row r="1104" spans="1:6" ht="148.5" customHeight="1">
      <c r="A1104" s="110"/>
      <c r="B1104" s="2425" t="s">
        <v>404</v>
      </c>
      <c r="C1104" s="2425"/>
      <c r="D1104" s="2425"/>
      <c r="E1104" s="2425"/>
      <c r="F1104" s="72"/>
    </row>
    <row r="1105" spans="1:6" ht="168" customHeight="1">
      <c r="A1105" s="110"/>
      <c r="B1105" s="2425" t="s">
        <v>405</v>
      </c>
      <c r="C1105" s="2425"/>
      <c r="D1105" s="2425"/>
      <c r="E1105" s="2425"/>
      <c r="F1105" s="72"/>
    </row>
    <row r="1106" spans="1:6" ht="135.75" customHeight="1">
      <c r="A1106" s="110"/>
      <c r="B1106" s="2425" t="s">
        <v>406</v>
      </c>
      <c r="C1106" s="2425" t="s">
        <v>407</v>
      </c>
      <c r="D1106" s="2425">
        <v>1</v>
      </c>
      <c r="E1106" s="2425">
        <v>0</v>
      </c>
      <c r="F1106" s="72"/>
    </row>
    <row r="1107" spans="1:6">
      <c r="A1107" s="110"/>
      <c r="B1107" s="147"/>
      <c r="C1107" s="147"/>
      <c r="D1107" s="148"/>
      <c r="E1107" s="148"/>
      <c r="F1107" s="72"/>
    </row>
    <row r="1108" spans="1:6" s="93" customFormat="1">
      <c r="A1108" s="91" t="s">
        <v>212</v>
      </c>
      <c r="B1108" s="79" t="s">
        <v>16</v>
      </c>
      <c r="C1108" s="79">
        <f>631.2+84.5+77.2</f>
        <v>792.90000000000009</v>
      </c>
      <c r="D1108" s="18"/>
      <c r="E1108" s="79">
        <f t="shared" ref="E1108" si="223">D1108*C1108</f>
        <v>0</v>
      </c>
      <c r="F1108" s="152"/>
    </row>
    <row r="1109" spans="1:6">
      <c r="A1109" s="110"/>
      <c r="B1109" s="147"/>
      <c r="C1109" s="147"/>
      <c r="D1109" s="148"/>
      <c r="E1109" s="148"/>
      <c r="F1109" s="72"/>
    </row>
    <row r="1110" spans="1:6">
      <c r="A1110" s="110"/>
      <c r="B1110" s="2438" t="s">
        <v>408</v>
      </c>
      <c r="C1110" s="2439"/>
      <c r="D1110" s="2439"/>
      <c r="E1110" s="2440"/>
      <c r="F1110" s="72"/>
    </row>
    <row r="1111" spans="1:6" ht="87.75" customHeight="1">
      <c r="A1111" s="110"/>
      <c r="B1111" s="2425" t="s">
        <v>1035</v>
      </c>
      <c r="C1111" s="2425"/>
      <c r="D1111" s="2425"/>
      <c r="E1111" s="2425"/>
      <c r="F1111" s="72"/>
    </row>
    <row r="1112" spans="1:6" ht="125.25" customHeight="1">
      <c r="A1112" s="110"/>
      <c r="B1112" s="2425" t="s">
        <v>507</v>
      </c>
      <c r="C1112" s="2425" t="s">
        <v>409</v>
      </c>
      <c r="D1112" s="2425">
        <v>1</v>
      </c>
      <c r="E1112" s="2425">
        <v>0</v>
      </c>
      <c r="F1112" s="72"/>
    </row>
    <row r="1113" spans="1:6">
      <c r="A1113" s="110"/>
      <c r="B1113" s="149"/>
      <c r="C1113" s="149"/>
      <c r="D1113" s="149"/>
      <c r="E1113" s="149"/>
      <c r="F1113" s="72"/>
    </row>
    <row r="1114" spans="1:6" s="93" customFormat="1">
      <c r="A1114" s="91" t="s">
        <v>212</v>
      </c>
      <c r="B1114" s="79" t="s">
        <v>14</v>
      </c>
      <c r="C1114" s="79">
        <v>178</v>
      </c>
      <c r="D1114" s="18"/>
      <c r="E1114" s="79">
        <f t="shared" ref="E1114" si="224">D1114*C1114</f>
        <v>0</v>
      </c>
      <c r="F1114" s="152"/>
    </row>
    <row r="1115" spans="1:6">
      <c r="A1115" s="110"/>
      <c r="B1115" s="107"/>
    </row>
    <row r="1116" spans="1:6" s="93" customFormat="1" ht="147.75" customHeight="1">
      <c r="A1116" s="110"/>
      <c r="B1116" s="2431" t="s">
        <v>311</v>
      </c>
      <c r="C1116" s="2431"/>
      <c r="D1116" s="2431"/>
      <c r="E1116" s="2431"/>
    </row>
    <row r="1117" spans="1:6" s="93" customFormat="1" ht="89.25" customHeight="1">
      <c r="A1117" s="110" t="e">
        <f>+A1117:A1197E1614AA1144:A1151</f>
        <v>#NAME?</v>
      </c>
      <c r="B1117" s="2437" t="s">
        <v>329</v>
      </c>
      <c r="C1117" s="2437"/>
      <c r="D1117" s="2437"/>
      <c r="E1117" s="2437"/>
    </row>
    <row r="1118" spans="1:6" s="93" customFormat="1" ht="28.5" customHeight="1">
      <c r="A1118" s="110"/>
      <c r="B1118" s="153" t="s">
        <v>929</v>
      </c>
      <c r="C1118" s="153"/>
      <c r="D1118" s="153"/>
      <c r="E1118" s="153"/>
    </row>
    <row r="1119" spans="1:6" s="72" customFormat="1" ht="15" customHeight="1">
      <c r="A1119" s="152"/>
    </row>
    <row r="1120" spans="1:6" s="72" customFormat="1" ht="14.25" customHeight="1">
      <c r="A1120" s="91" t="s">
        <v>213</v>
      </c>
      <c r="B1120" s="2425" t="s">
        <v>737</v>
      </c>
      <c r="C1120" s="2425"/>
      <c r="D1120" s="2425"/>
      <c r="E1120" s="2425"/>
    </row>
    <row r="1121" spans="1:5" s="72" customFormat="1">
      <c r="A1121" s="152"/>
      <c r="B1121" s="2425" t="s">
        <v>738</v>
      </c>
      <c r="C1121" s="2425"/>
      <c r="D1121" s="2425"/>
      <c r="E1121" s="2425"/>
    </row>
    <row r="1122" spans="1:5" s="72" customFormat="1">
      <c r="A1122" s="152"/>
      <c r="B1122" s="2425" t="s">
        <v>739</v>
      </c>
      <c r="C1122" s="2425"/>
      <c r="D1122" s="2425"/>
      <c r="E1122" s="2425"/>
    </row>
    <row r="1123" spans="1:5" s="72" customFormat="1">
      <c r="A1123" s="152"/>
      <c r="B1123" s="2425" t="s">
        <v>740</v>
      </c>
      <c r="C1123" s="2425"/>
      <c r="D1123" s="2425"/>
      <c r="E1123" s="2425"/>
    </row>
    <row r="1124" spans="1:5" s="72" customFormat="1">
      <c r="A1124" s="152"/>
      <c r="B1124" s="2425" t="s">
        <v>741</v>
      </c>
      <c r="C1124" s="2425"/>
      <c r="D1124" s="2425"/>
      <c r="E1124" s="2425"/>
    </row>
    <row r="1125" spans="1:5" s="72" customFormat="1">
      <c r="A1125" s="152"/>
      <c r="B1125" s="2425" t="s">
        <v>742</v>
      </c>
      <c r="C1125" s="2425"/>
      <c r="D1125" s="2425"/>
      <c r="E1125" s="2425"/>
    </row>
    <row r="1126" spans="1:5" s="72" customFormat="1">
      <c r="A1126" s="152"/>
      <c r="B1126" s="2425" t="s">
        <v>743</v>
      </c>
      <c r="C1126" s="2425"/>
      <c r="D1126" s="2425"/>
      <c r="E1126" s="2425"/>
    </row>
    <row r="1127" spans="1:5" s="72" customFormat="1">
      <c r="A1127" s="91"/>
      <c r="B1127" s="79" t="s">
        <v>10</v>
      </c>
      <c r="C1127" s="79">
        <v>1</v>
      </c>
      <c r="D1127" s="18"/>
      <c r="E1127" s="79">
        <f>+C1127*D1127</f>
        <v>0</v>
      </c>
    </row>
    <row r="1128" spans="1:5" s="72" customFormat="1" ht="14.4">
      <c r="A1128" s="152"/>
      <c r="B1128" s="152"/>
      <c r="C1128" s="152"/>
      <c r="D1128" s="152"/>
      <c r="E1128" s="152"/>
    </row>
    <row r="1129" spans="1:5" s="72" customFormat="1" ht="14.25" customHeight="1">
      <c r="A1129" s="91" t="s">
        <v>943</v>
      </c>
      <c r="B1129" s="2425" t="s">
        <v>744</v>
      </c>
      <c r="C1129" s="2425"/>
      <c r="D1129" s="2425"/>
      <c r="E1129" s="2425"/>
    </row>
    <row r="1130" spans="1:5" s="72" customFormat="1">
      <c r="A1130" s="152"/>
      <c r="B1130" s="2425" t="s">
        <v>738</v>
      </c>
      <c r="C1130" s="2425"/>
      <c r="D1130" s="2425"/>
      <c r="E1130" s="2425"/>
    </row>
    <row r="1131" spans="1:5" s="72" customFormat="1">
      <c r="A1131" s="152"/>
      <c r="B1131" s="2425" t="s">
        <v>739</v>
      </c>
      <c r="C1131" s="2425"/>
      <c r="D1131" s="2425"/>
      <c r="E1131" s="2425"/>
    </row>
    <row r="1132" spans="1:5" s="72" customFormat="1">
      <c r="A1132" s="152"/>
      <c r="B1132" s="2425" t="s">
        <v>740</v>
      </c>
      <c r="C1132" s="2425"/>
      <c r="D1132" s="2425"/>
      <c r="E1132" s="2425"/>
    </row>
    <row r="1133" spans="1:5" s="72" customFormat="1">
      <c r="A1133" s="152"/>
      <c r="B1133" s="2425" t="s">
        <v>741</v>
      </c>
      <c r="C1133" s="2425"/>
      <c r="D1133" s="2425"/>
      <c r="E1133" s="2425"/>
    </row>
    <row r="1134" spans="1:5" s="72" customFormat="1">
      <c r="A1134" s="152"/>
      <c r="B1134" s="2425" t="s">
        <v>748</v>
      </c>
      <c r="C1134" s="2425"/>
      <c r="D1134" s="2425"/>
      <c r="E1134" s="2425"/>
    </row>
    <row r="1135" spans="1:5" s="72" customFormat="1">
      <c r="A1135" s="152"/>
      <c r="B1135" s="2425" t="s">
        <v>743</v>
      </c>
      <c r="C1135" s="2425"/>
      <c r="D1135" s="2425"/>
      <c r="E1135" s="2425"/>
    </row>
    <row r="1136" spans="1:5" s="72" customFormat="1">
      <c r="A1136" s="152"/>
      <c r="B1136" s="79" t="s">
        <v>10</v>
      </c>
      <c r="C1136" s="79">
        <v>1</v>
      </c>
      <c r="D1136" s="18"/>
      <c r="E1136" s="79">
        <f>+C1136*D1136</f>
        <v>0</v>
      </c>
    </row>
    <row r="1137" spans="1:5" s="72" customFormat="1" ht="14.4">
      <c r="A1137" s="152"/>
      <c r="B1137" s="152"/>
      <c r="C1137" s="152"/>
      <c r="D1137" s="152"/>
      <c r="E1137" s="152"/>
    </row>
    <row r="1138" spans="1:5" s="72" customFormat="1" ht="14.25" customHeight="1">
      <c r="A1138" s="91" t="s">
        <v>944</v>
      </c>
      <c r="B1138" s="2425" t="s">
        <v>745</v>
      </c>
      <c r="C1138" s="2425"/>
      <c r="D1138" s="2425"/>
      <c r="E1138" s="2425"/>
    </row>
    <row r="1139" spans="1:5" s="72" customFormat="1" ht="14.25" customHeight="1">
      <c r="A1139" s="152"/>
      <c r="B1139" s="2425" t="s">
        <v>746</v>
      </c>
      <c r="C1139" s="2425"/>
      <c r="D1139" s="2425"/>
      <c r="E1139" s="2425"/>
    </row>
    <row r="1140" spans="1:5" s="72" customFormat="1">
      <c r="A1140" s="152"/>
      <c r="B1140" s="2425" t="s">
        <v>747</v>
      </c>
      <c r="C1140" s="2425"/>
      <c r="D1140" s="2425"/>
      <c r="E1140" s="2425"/>
    </row>
    <row r="1141" spans="1:5" s="72" customFormat="1">
      <c r="A1141" s="152"/>
      <c r="B1141" s="2425" t="s">
        <v>739</v>
      </c>
      <c r="C1141" s="2425"/>
      <c r="D1141" s="2425"/>
      <c r="E1141" s="2425"/>
    </row>
    <row r="1142" spans="1:5" s="72" customFormat="1">
      <c r="A1142" s="152"/>
      <c r="B1142" s="2425" t="s">
        <v>741</v>
      </c>
      <c r="C1142" s="2425"/>
      <c r="D1142" s="2425"/>
      <c r="E1142" s="2425"/>
    </row>
    <row r="1143" spans="1:5" s="72" customFormat="1">
      <c r="A1143" s="152"/>
      <c r="B1143" s="2425" t="s">
        <v>748</v>
      </c>
      <c r="C1143" s="2425"/>
      <c r="D1143" s="2425"/>
      <c r="E1143" s="2425"/>
    </row>
    <row r="1144" spans="1:5" s="72" customFormat="1">
      <c r="A1144" s="152"/>
      <c r="B1144" s="2425" t="s">
        <v>749</v>
      </c>
      <c r="C1144" s="2425"/>
      <c r="D1144" s="2425"/>
      <c r="E1144" s="2425"/>
    </row>
    <row r="1145" spans="1:5" s="72" customFormat="1">
      <c r="A1145" s="91"/>
      <c r="B1145" s="79" t="s">
        <v>10</v>
      </c>
      <c r="C1145" s="79">
        <v>1</v>
      </c>
      <c r="D1145" s="18"/>
      <c r="E1145" s="79">
        <f>+C1145*D1145</f>
        <v>0</v>
      </c>
    </row>
    <row r="1146" spans="1:5" s="72" customFormat="1" ht="14.4">
      <c r="A1146" s="152"/>
      <c r="B1146" s="152"/>
      <c r="C1146" s="152"/>
      <c r="D1146" s="152"/>
      <c r="E1146" s="152"/>
    </row>
    <row r="1147" spans="1:5" s="72" customFormat="1" ht="14.25" customHeight="1">
      <c r="A1147" s="91" t="s">
        <v>945</v>
      </c>
      <c r="B1147" s="2425" t="s">
        <v>750</v>
      </c>
      <c r="C1147" s="2425"/>
      <c r="D1147" s="2425"/>
      <c r="E1147" s="2425"/>
    </row>
    <row r="1148" spans="1:5" s="72" customFormat="1">
      <c r="A1148" s="152"/>
      <c r="B1148" s="2425" t="s">
        <v>751</v>
      </c>
      <c r="C1148" s="2425"/>
      <c r="D1148" s="2425"/>
      <c r="E1148" s="2425"/>
    </row>
    <row r="1149" spans="1:5" s="72" customFormat="1" ht="35.25" customHeight="1">
      <c r="A1149" s="152"/>
      <c r="B1149" s="2425" t="s">
        <v>930</v>
      </c>
      <c r="C1149" s="2425"/>
      <c r="D1149" s="2425"/>
      <c r="E1149" s="2425"/>
    </row>
    <row r="1150" spans="1:5" s="72" customFormat="1">
      <c r="A1150" s="152"/>
      <c r="B1150" s="2425" t="s">
        <v>752</v>
      </c>
      <c r="C1150" s="2425"/>
      <c r="D1150" s="2425"/>
      <c r="E1150" s="2425"/>
    </row>
    <row r="1151" spans="1:5" s="72" customFormat="1">
      <c r="A1151" s="152"/>
      <c r="B1151" s="2425" t="s">
        <v>753</v>
      </c>
      <c r="C1151" s="2425"/>
      <c r="D1151" s="2425"/>
      <c r="E1151" s="2425"/>
    </row>
    <row r="1152" spans="1:5" s="72" customFormat="1">
      <c r="A1152" s="152"/>
      <c r="B1152" s="2425" t="s">
        <v>754</v>
      </c>
      <c r="C1152" s="2425"/>
      <c r="D1152" s="2425"/>
      <c r="E1152" s="2425"/>
    </row>
    <row r="1153" spans="1:5" s="72" customFormat="1">
      <c r="A1153" s="152"/>
      <c r="B1153" s="2425" t="s">
        <v>755</v>
      </c>
      <c r="C1153" s="2425"/>
      <c r="D1153" s="2425"/>
      <c r="E1153" s="2425"/>
    </row>
    <row r="1154" spans="1:5" s="72" customFormat="1">
      <c r="A1154" s="152"/>
      <c r="B1154" s="2425" t="s">
        <v>756</v>
      </c>
      <c r="C1154" s="2425"/>
      <c r="D1154" s="2425"/>
      <c r="E1154" s="2425"/>
    </row>
    <row r="1155" spans="1:5" s="72" customFormat="1" ht="14.25" customHeight="1">
      <c r="A1155" s="152"/>
      <c r="B1155" s="2425" t="s">
        <v>757</v>
      </c>
      <c r="C1155" s="2425"/>
      <c r="D1155" s="2425"/>
      <c r="E1155" s="2425"/>
    </row>
    <row r="1156" spans="1:5" s="72" customFormat="1">
      <c r="A1156" s="152"/>
      <c r="B1156" s="2425" t="s">
        <v>758</v>
      </c>
      <c r="C1156" s="2425"/>
      <c r="D1156" s="2425"/>
      <c r="E1156" s="2425"/>
    </row>
    <row r="1157" spans="1:5" s="72" customFormat="1">
      <c r="A1157" s="152"/>
      <c r="B1157" s="2425" t="s">
        <v>759</v>
      </c>
      <c r="C1157" s="2425"/>
      <c r="D1157" s="2425"/>
      <c r="E1157" s="2425"/>
    </row>
    <row r="1158" spans="1:5" s="72" customFormat="1" ht="19.5" customHeight="1">
      <c r="A1158" s="152"/>
      <c r="B1158" s="2425" t="s">
        <v>760</v>
      </c>
      <c r="C1158" s="2425"/>
      <c r="D1158" s="2425"/>
      <c r="E1158" s="2425"/>
    </row>
    <row r="1159" spans="1:5" s="72" customFormat="1">
      <c r="A1159" s="91"/>
      <c r="B1159" s="79" t="s">
        <v>10</v>
      </c>
      <c r="C1159" s="79">
        <v>1</v>
      </c>
      <c r="D1159" s="18"/>
      <c r="E1159" s="79">
        <f>+C1159*D1159</f>
        <v>0</v>
      </c>
    </row>
    <row r="1160" spans="1:5" s="72" customFormat="1" ht="14.4">
      <c r="A1160" s="152"/>
    </row>
    <row r="1161" spans="1:5" s="72" customFormat="1" ht="14.25" customHeight="1">
      <c r="A1161" s="91" t="s">
        <v>946</v>
      </c>
      <c r="B1161" s="2425" t="s">
        <v>761</v>
      </c>
      <c r="C1161" s="2425"/>
      <c r="D1161" s="2425"/>
      <c r="E1161" s="2425"/>
    </row>
    <row r="1162" spans="1:5" s="72" customFormat="1" ht="36" customHeight="1">
      <c r="A1162" s="152"/>
      <c r="B1162" s="2425" t="s">
        <v>930</v>
      </c>
      <c r="C1162" s="2425"/>
      <c r="D1162" s="2425"/>
      <c r="E1162" s="2425"/>
    </row>
    <row r="1163" spans="1:5" s="72" customFormat="1">
      <c r="A1163" s="152"/>
      <c r="B1163" s="2425" t="s">
        <v>762</v>
      </c>
      <c r="C1163" s="2425"/>
      <c r="D1163" s="2425"/>
      <c r="E1163" s="2425"/>
    </row>
    <row r="1164" spans="1:5" s="72" customFormat="1">
      <c r="A1164" s="152"/>
      <c r="B1164" s="2425" t="s">
        <v>753</v>
      </c>
      <c r="C1164" s="2425"/>
      <c r="D1164" s="2425"/>
      <c r="E1164" s="2425"/>
    </row>
    <row r="1165" spans="1:5" s="72" customFormat="1">
      <c r="A1165" s="152"/>
      <c r="B1165" s="2425" t="s">
        <v>754</v>
      </c>
      <c r="C1165" s="2425"/>
      <c r="D1165" s="2425"/>
      <c r="E1165" s="2425"/>
    </row>
    <row r="1166" spans="1:5" s="72" customFormat="1" ht="14.25" customHeight="1">
      <c r="A1166" s="152"/>
      <c r="B1166" s="2425" t="s">
        <v>757</v>
      </c>
      <c r="C1166" s="2425"/>
      <c r="D1166" s="2425"/>
      <c r="E1166" s="2425"/>
    </row>
    <row r="1167" spans="1:5" s="72" customFormat="1">
      <c r="A1167" s="91"/>
      <c r="B1167" s="79" t="s">
        <v>10</v>
      </c>
      <c r="C1167" s="79">
        <v>1</v>
      </c>
      <c r="D1167" s="18"/>
      <c r="E1167" s="79">
        <f>+C1167*D1167</f>
        <v>0</v>
      </c>
    </row>
    <row r="1168" spans="1:5" s="72" customFormat="1" ht="14.4">
      <c r="A1168" s="152"/>
    </row>
    <row r="1169" spans="1:10" s="72" customFormat="1">
      <c r="A1169" s="91" t="s">
        <v>947</v>
      </c>
      <c r="B1169" s="2425" t="s">
        <v>763</v>
      </c>
      <c r="C1169" s="2425"/>
      <c r="D1169" s="2425"/>
      <c r="E1169" s="2425"/>
    </row>
    <row r="1170" spans="1:10" s="72" customFormat="1">
      <c r="A1170" s="152"/>
      <c r="B1170" s="2425" t="s">
        <v>764</v>
      </c>
      <c r="C1170" s="2425"/>
      <c r="D1170" s="2425"/>
      <c r="E1170" s="2425"/>
    </row>
    <row r="1171" spans="1:10" s="72" customFormat="1" ht="35.25" customHeight="1">
      <c r="A1171" s="152"/>
      <c r="B1171" s="2425" t="s">
        <v>931</v>
      </c>
      <c r="C1171" s="2425"/>
      <c r="D1171" s="2425"/>
      <c r="E1171" s="2425"/>
    </row>
    <row r="1172" spans="1:10" s="72" customFormat="1">
      <c r="A1172" s="152"/>
      <c r="B1172" s="2425" t="s">
        <v>934</v>
      </c>
      <c r="C1172" s="2425"/>
      <c r="D1172" s="2425"/>
      <c r="E1172" s="2425"/>
    </row>
    <row r="1173" spans="1:10" s="72" customFormat="1">
      <c r="A1173" s="152"/>
      <c r="B1173" s="2425" t="s">
        <v>766</v>
      </c>
      <c r="C1173" s="2425"/>
      <c r="D1173" s="2425"/>
      <c r="E1173" s="2425"/>
    </row>
    <row r="1174" spans="1:10" s="72" customFormat="1">
      <c r="A1174" s="152"/>
      <c r="B1174" s="2425" t="s">
        <v>753</v>
      </c>
      <c r="C1174" s="2425"/>
      <c r="D1174" s="2425"/>
      <c r="E1174" s="2425"/>
    </row>
    <row r="1175" spans="1:10" s="72" customFormat="1">
      <c r="A1175" s="152"/>
      <c r="B1175" s="2425" t="s">
        <v>754</v>
      </c>
      <c r="C1175" s="2425"/>
      <c r="D1175" s="2425"/>
      <c r="E1175" s="2425"/>
    </row>
    <row r="1176" spans="1:10" s="72" customFormat="1">
      <c r="A1176" s="152"/>
      <c r="B1176" s="2425" t="s">
        <v>755</v>
      </c>
      <c r="C1176" s="2425"/>
      <c r="D1176" s="2425"/>
      <c r="E1176" s="2425"/>
    </row>
    <row r="1177" spans="1:10" s="72" customFormat="1">
      <c r="A1177" s="152"/>
      <c r="B1177" s="2425" t="s">
        <v>756</v>
      </c>
      <c r="C1177" s="2425"/>
      <c r="D1177" s="2425"/>
      <c r="E1177" s="2425"/>
    </row>
    <row r="1178" spans="1:10" s="72" customFormat="1">
      <c r="A1178" s="152"/>
      <c r="B1178" s="2425" t="s">
        <v>767</v>
      </c>
      <c r="C1178" s="2425"/>
      <c r="D1178" s="2425"/>
      <c r="E1178" s="2425"/>
    </row>
    <row r="1179" spans="1:10" s="72" customFormat="1">
      <c r="A1179" s="152"/>
      <c r="B1179" s="2425" t="s">
        <v>757</v>
      </c>
      <c r="C1179" s="2425"/>
      <c r="D1179" s="2425"/>
      <c r="E1179" s="2425"/>
    </row>
    <row r="1180" spans="1:10" s="72" customFormat="1" ht="33.75" customHeight="1">
      <c r="A1180" s="152"/>
      <c r="B1180" s="2425" t="s">
        <v>932</v>
      </c>
      <c r="C1180" s="2425"/>
      <c r="D1180" s="2425"/>
      <c r="E1180" s="2425"/>
    </row>
    <row r="1181" spans="1:10" s="72" customFormat="1">
      <c r="A1181" s="152"/>
      <c r="B1181" s="2425" t="s">
        <v>768</v>
      </c>
      <c r="C1181" s="2425"/>
      <c r="D1181" s="2425"/>
      <c r="E1181" s="2425"/>
    </row>
    <row r="1182" spans="1:10" s="72" customFormat="1">
      <c r="A1182" s="91"/>
      <c r="B1182" s="79" t="s">
        <v>10</v>
      </c>
      <c r="C1182" s="79">
        <v>1</v>
      </c>
      <c r="D1182" s="18"/>
      <c r="E1182" s="79">
        <f>+C1182*D1182</f>
        <v>0</v>
      </c>
    </row>
    <row r="1183" spans="1:10" s="72" customFormat="1" ht="14.4">
      <c r="A1183" s="152"/>
    </row>
    <row r="1184" spans="1:10" s="154" customFormat="1">
      <c r="A1184" s="91" t="s">
        <v>948</v>
      </c>
      <c r="B1184" s="2425" t="s">
        <v>769</v>
      </c>
      <c r="C1184" s="2425"/>
      <c r="D1184" s="2425"/>
      <c r="E1184" s="2425"/>
      <c r="F1184" s="72"/>
      <c r="G1184" s="72"/>
      <c r="H1184" s="72"/>
      <c r="I1184" s="72"/>
      <c r="J1184" s="72"/>
    </row>
    <row r="1185" spans="1:10" s="154" customFormat="1">
      <c r="A1185" s="155"/>
      <c r="B1185" s="2425" t="s">
        <v>770</v>
      </c>
      <c r="C1185" s="2425"/>
      <c r="D1185" s="2425"/>
      <c r="E1185" s="2425"/>
      <c r="F1185" s="72"/>
      <c r="G1185" s="72"/>
      <c r="H1185" s="72"/>
      <c r="I1185" s="72"/>
      <c r="J1185" s="72"/>
    </row>
    <row r="1186" spans="1:10" s="154" customFormat="1">
      <c r="A1186" s="155"/>
      <c r="B1186" s="2425" t="s">
        <v>933</v>
      </c>
      <c r="C1186" s="2425"/>
      <c r="D1186" s="2425"/>
      <c r="E1186" s="2425"/>
      <c r="F1186" s="72"/>
      <c r="G1186" s="72"/>
      <c r="H1186" s="72"/>
      <c r="I1186" s="72"/>
      <c r="J1186" s="72"/>
    </row>
    <row r="1187" spans="1:10" s="154" customFormat="1" ht="35.25" customHeight="1">
      <c r="A1187" s="155"/>
      <c r="B1187" s="2425" t="s">
        <v>932</v>
      </c>
      <c r="C1187" s="2425"/>
      <c r="D1187" s="2425"/>
      <c r="E1187" s="2425"/>
      <c r="F1187" s="72"/>
      <c r="G1187" s="72"/>
      <c r="H1187" s="72"/>
      <c r="I1187" s="72"/>
      <c r="J1187" s="72"/>
    </row>
    <row r="1188" spans="1:10" s="154" customFormat="1">
      <c r="A1188" s="155"/>
      <c r="B1188" s="2425" t="s">
        <v>757</v>
      </c>
      <c r="C1188" s="2425"/>
      <c r="D1188" s="2425"/>
      <c r="E1188" s="2425"/>
      <c r="F1188" s="72"/>
      <c r="G1188" s="72"/>
      <c r="H1188" s="72"/>
      <c r="I1188" s="72"/>
      <c r="J1188" s="72"/>
    </row>
    <row r="1189" spans="1:10" s="154" customFormat="1">
      <c r="A1189" s="91"/>
      <c r="B1189" s="79" t="s">
        <v>10</v>
      </c>
      <c r="C1189" s="79">
        <v>1</v>
      </c>
      <c r="D1189" s="18"/>
      <c r="E1189" s="79">
        <f>+C1189*D1189</f>
        <v>0</v>
      </c>
      <c r="F1189" s="72"/>
      <c r="G1189" s="72"/>
      <c r="H1189" s="72"/>
      <c r="I1189" s="72"/>
      <c r="J1189" s="72"/>
    </row>
    <row r="1190" spans="1:10" s="72" customFormat="1" ht="14.4">
      <c r="A1190" s="152"/>
    </row>
    <row r="1191" spans="1:10" s="72" customFormat="1">
      <c r="A1191" s="91" t="s">
        <v>949</v>
      </c>
      <c r="B1191" s="2425" t="s">
        <v>771</v>
      </c>
      <c r="C1191" s="2425"/>
      <c r="D1191" s="2425"/>
      <c r="E1191" s="2425"/>
    </row>
    <row r="1192" spans="1:10" s="72" customFormat="1">
      <c r="A1192" s="152"/>
      <c r="B1192" s="2425" t="s">
        <v>764</v>
      </c>
      <c r="C1192" s="2425"/>
      <c r="D1192" s="2425"/>
      <c r="E1192" s="2425"/>
    </row>
    <row r="1193" spans="1:10" s="72" customFormat="1">
      <c r="A1193" s="152"/>
      <c r="B1193" s="2425" t="s">
        <v>772</v>
      </c>
      <c r="C1193" s="2425"/>
      <c r="D1193" s="2425"/>
      <c r="E1193" s="2425"/>
    </row>
    <row r="1194" spans="1:10" s="72" customFormat="1">
      <c r="A1194" s="152"/>
      <c r="B1194" s="2425" t="s">
        <v>773</v>
      </c>
      <c r="C1194" s="2425"/>
      <c r="D1194" s="2425"/>
      <c r="E1194" s="2425"/>
    </row>
    <row r="1195" spans="1:10" s="72" customFormat="1">
      <c r="A1195" s="152"/>
      <c r="B1195" s="2425" t="s">
        <v>762</v>
      </c>
      <c r="C1195" s="2425"/>
      <c r="D1195" s="2425"/>
      <c r="E1195" s="2425"/>
    </row>
    <row r="1196" spans="1:10" s="72" customFormat="1">
      <c r="A1196" s="152"/>
      <c r="B1196" s="2425" t="s">
        <v>753</v>
      </c>
      <c r="C1196" s="2425"/>
      <c r="D1196" s="2425"/>
      <c r="E1196" s="2425"/>
    </row>
    <row r="1197" spans="1:10" s="72" customFormat="1">
      <c r="A1197" s="152"/>
      <c r="B1197" s="2425" t="s">
        <v>754</v>
      </c>
      <c r="C1197" s="2425"/>
      <c r="D1197" s="2425"/>
      <c r="E1197" s="2425"/>
    </row>
    <row r="1198" spans="1:10" s="72" customFormat="1">
      <c r="A1198" s="152"/>
      <c r="B1198" s="2425" t="s">
        <v>774</v>
      </c>
      <c r="C1198" s="2425"/>
      <c r="D1198" s="2425"/>
      <c r="E1198" s="2425"/>
    </row>
    <row r="1199" spans="1:10" s="72" customFormat="1">
      <c r="A1199" s="152"/>
      <c r="B1199" s="2425" t="s">
        <v>755</v>
      </c>
      <c r="C1199" s="2425"/>
      <c r="D1199" s="2425"/>
      <c r="E1199" s="2425"/>
    </row>
    <row r="1200" spans="1:10" s="72" customFormat="1">
      <c r="A1200" s="152"/>
      <c r="B1200" s="2425" t="s">
        <v>756</v>
      </c>
      <c r="C1200" s="2425"/>
      <c r="D1200" s="2425"/>
      <c r="E1200" s="2425"/>
    </row>
    <row r="1201" spans="1:5" s="72" customFormat="1">
      <c r="A1201" s="152"/>
      <c r="B1201" s="2425" t="s">
        <v>775</v>
      </c>
      <c r="C1201" s="2425"/>
      <c r="D1201" s="2425"/>
      <c r="E1201" s="2425"/>
    </row>
    <row r="1202" spans="1:5" s="72" customFormat="1">
      <c r="A1202" s="152"/>
      <c r="B1202" s="2425" t="s">
        <v>776</v>
      </c>
      <c r="C1202" s="2425"/>
      <c r="D1202" s="2425"/>
      <c r="E1202" s="2425"/>
    </row>
    <row r="1203" spans="1:5" s="72" customFormat="1">
      <c r="A1203" s="152"/>
      <c r="B1203" s="2425" t="s">
        <v>758</v>
      </c>
      <c r="C1203" s="2425"/>
      <c r="D1203" s="2425"/>
      <c r="E1203" s="2425"/>
    </row>
    <row r="1204" spans="1:5" s="72" customFormat="1">
      <c r="A1204" s="91"/>
      <c r="B1204" s="79" t="s">
        <v>10</v>
      </c>
      <c r="C1204" s="79">
        <v>1</v>
      </c>
      <c r="D1204" s="18"/>
      <c r="E1204" s="79">
        <f>+C1204*D1204</f>
        <v>0</v>
      </c>
    </row>
    <row r="1205" spans="1:5" s="72" customFormat="1" ht="14.4">
      <c r="A1205" s="152"/>
    </row>
    <row r="1206" spans="1:5" s="72" customFormat="1">
      <c r="A1206" s="91" t="s">
        <v>950</v>
      </c>
      <c r="B1206" s="2425" t="s">
        <v>777</v>
      </c>
      <c r="C1206" s="2425"/>
      <c r="D1206" s="2425"/>
      <c r="E1206" s="2425"/>
    </row>
    <row r="1207" spans="1:5" s="72" customFormat="1">
      <c r="A1207" s="152"/>
      <c r="B1207" s="2425" t="s">
        <v>764</v>
      </c>
      <c r="C1207" s="2425"/>
      <c r="D1207" s="2425"/>
      <c r="E1207" s="2425"/>
    </row>
    <row r="1208" spans="1:5" s="72" customFormat="1">
      <c r="A1208" s="152"/>
      <c r="B1208" s="2425" t="s">
        <v>772</v>
      </c>
      <c r="C1208" s="2425"/>
      <c r="D1208" s="2425"/>
      <c r="E1208" s="2425"/>
    </row>
    <row r="1209" spans="1:5" s="72" customFormat="1">
      <c r="A1209" s="152"/>
      <c r="B1209" s="2425" t="s">
        <v>773</v>
      </c>
      <c r="C1209" s="2425"/>
      <c r="D1209" s="2425"/>
      <c r="E1209" s="2425"/>
    </row>
    <row r="1210" spans="1:5" s="72" customFormat="1">
      <c r="A1210" s="152"/>
      <c r="B1210" s="2425" t="s">
        <v>762</v>
      </c>
      <c r="C1210" s="2425"/>
      <c r="D1210" s="2425"/>
      <c r="E1210" s="2425"/>
    </row>
    <row r="1211" spans="1:5" s="72" customFormat="1">
      <c r="A1211" s="152"/>
      <c r="B1211" s="2425" t="s">
        <v>739</v>
      </c>
      <c r="C1211" s="2425"/>
      <c r="D1211" s="2425"/>
      <c r="E1211" s="2425"/>
    </row>
    <row r="1212" spans="1:5" s="72" customFormat="1">
      <c r="A1212" s="152"/>
      <c r="B1212" s="2425" t="s">
        <v>754</v>
      </c>
      <c r="C1212" s="2425"/>
      <c r="D1212" s="2425"/>
      <c r="E1212" s="2425"/>
    </row>
    <row r="1213" spans="1:5" s="72" customFormat="1">
      <c r="A1213" s="152"/>
      <c r="B1213" s="2425" t="s">
        <v>774</v>
      </c>
      <c r="C1213" s="2425"/>
      <c r="D1213" s="2425"/>
      <c r="E1213" s="2425"/>
    </row>
    <row r="1214" spans="1:5" s="72" customFormat="1">
      <c r="A1214" s="152"/>
      <c r="B1214" s="2425" t="s">
        <v>755</v>
      </c>
      <c r="C1214" s="2425"/>
      <c r="D1214" s="2425"/>
      <c r="E1214" s="2425"/>
    </row>
    <row r="1215" spans="1:5" s="72" customFormat="1">
      <c r="A1215" s="152"/>
      <c r="B1215" s="2425" t="s">
        <v>756</v>
      </c>
      <c r="C1215" s="2425"/>
      <c r="D1215" s="2425"/>
      <c r="E1215" s="2425"/>
    </row>
    <row r="1216" spans="1:5" s="72" customFormat="1">
      <c r="A1216" s="152"/>
      <c r="B1216" s="2425" t="s">
        <v>778</v>
      </c>
      <c r="C1216" s="2425"/>
      <c r="D1216" s="2425"/>
      <c r="E1216" s="2425"/>
    </row>
    <row r="1217" spans="1:5" s="72" customFormat="1">
      <c r="A1217" s="91"/>
      <c r="B1217" s="79" t="s">
        <v>10</v>
      </c>
      <c r="C1217" s="79">
        <v>1</v>
      </c>
      <c r="D1217" s="18"/>
      <c r="E1217" s="79">
        <f>+C1217*D1217</f>
        <v>0</v>
      </c>
    </row>
    <row r="1218" spans="1:5" s="72" customFormat="1" ht="14.4">
      <c r="A1218" s="152"/>
    </row>
    <row r="1219" spans="1:5" s="72" customFormat="1">
      <c r="A1219" s="91" t="s">
        <v>951</v>
      </c>
      <c r="B1219" s="2425" t="s">
        <v>779</v>
      </c>
      <c r="C1219" s="2425"/>
      <c r="D1219" s="2425"/>
      <c r="E1219" s="2425"/>
    </row>
    <row r="1220" spans="1:5" s="72" customFormat="1">
      <c r="A1220" s="152"/>
      <c r="B1220" s="2425" t="s">
        <v>764</v>
      </c>
      <c r="C1220" s="2425"/>
      <c r="D1220" s="2425"/>
      <c r="E1220" s="2425"/>
    </row>
    <row r="1221" spans="1:5" s="72" customFormat="1">
      <c r="A1221" s="152"/>
      <c r="B1221" s="2425" t="s">
        <v>772</v>
      </c>
      <c r="C1221" s="2425"/>
      <c r="D1221" s="2425"/>
      <c r="E1221" s="2425"/>
    </row>
    <row r="1222" spans="1:5" s="72" customFormat="1">
      <c r="A1222" s="152"/>
      <c r="B1222" s="2425" t="s">
        <v>773</v>
      </c>
      <c r="C1222" s="2425"/>
      <c r="D1222" s="2425"/>
      <c r="E1222" s="2425"/>
    </row>
    <row r="1223" spans="1:5" s="72" customFormat="1">
      <c r="A1223" s="152"/>
      <c r="B1223" s="2425" t="s">
        <v>762</v>
      </c>
      <c r="C1223" s="2425"/>
      <c r="D1223" s="2425"/>
      <c r="E1223" s="2425"/>
    </row>
    <row r="1224" spans="1:5" s="72" customFormat="1">
      <c r="A1224" s="152"/>
      <c r="B1224" s="2425" t="s">
        <v>753</v>
      </c>
      <c r="C1224" s="2425"/>
      <c r="D1224" s="2425"/>
      <c r="E1224" s="2425"/>
    </row>
    <row r="1225" spans="1:5" s="72" customFormat="1">
      <c r="A1225" s="152"/>
      <c r="B1225" s="2425" t="s">
        <v>754</v>
      </c>
      <c r="C1225" s="2425"/>
      <c r="D1225" s="2425"/>
      <c r="E1225" s="2425"/>
    </row>
    <row r="1226" spans="1:5" s="72" customFormat="1">
      <c r="A1226" s="152"/>
      <c r="B1226" s="2425" t="s">
        <v>774</v>
      </c>
      <c r="C1226" s="2425"/>
      <c r="D1226" s="2425"/>
      <c r="E1226" s="2425"/>
    </row>
    <row r="1227" spans="1:5" s="72" customFormat="1">
      <c r="A1227" s="152"/>
      <c r="B1227" s="2425" t="s">
        <v>755</v>
      </c>
      <c r="C1227" s="2425"/>
      <c r="D1227" s="2425"/>
      <c r="E1227" s="2425"/>
    </row>
    <row r="1228" spans="1:5" s="72" customFormat="1">
      <c r="A1228" s="152"/>
      <c r="B1228" s="2425" t="s">
        <v>756</v>
      </c>
      <c r="C1228" s="2425"/>
      <c r="D1228" s="2425"/>
      <c r="E1228" s="2425"/>
    </row>
    <row r="1229" spans="1:5" s="72" customFormat="1">
      <c r="A1229" s="152"/>
      <c r="B1229" s="2425" t="s">
        <v>775</v>
      </c>
      <c r="C1229" s="2425"/>
      <c r="D1229" s="2425"/>
      <c r="E1229" s="2425"/>
    </row>
    <row r="1230" spans="1:5" s="72" customFormat="1">
      <c r="A1230" s="91"/>
      <c r="B1230" s="79" t="s">
        <v>10</v>
      </c>
      <c r="C1230" s="79">
        <v>1</v>
      </c>
      <c r="D1230" s="18"/>
      <c r="E1230" s="79">
        <f>+C1230*D1230</f>
        <v>0</v>
      </c>
    </row>
    <row r="1231" spans="1:5" s="72" customFormat="1" ht="14.4">
      <c r="A1231" s="152"/>
    </row>
    <row r="1232" spans="1:5" s="72" customFormat="1">
      <c r="A1232" s="91" t="s">
        <v>952</v>
      </c>
      <c r="B1232" s="2425" t="s">
        <v>780</v>
      </c>
      <c r="C1232" s="2425"/>
      <c r="D1232" s="2425"/>
      <c r="E1232" s="2425"/>
    </row>
    <row r="1233" spans="1:5" s="72" customFormat="1">
      <c r="A1233" s="152"/>
      <c r="B1233" s="2425" t="s">
        <v>764</v>
      </c>
      <c r="C1233" s="2425"/>
      <c r="D1233" s="2425"/>
      <c r="E1233" s="2425"/>
    </row>
    <row r="1234" spans="1:5" s="72" customFormat="1">
      <c r="A1234" s="152"/>
      <c r="B1234" s="2425" t="s">
        <v>772</v>
      </c>
      <c r="C1234" s="2425"/>
      <c r="D1234" s="2425"/>
      <c r="E1234" s="2425"/>
    </row>
    <row r="1235" spans="1:5" s="72" customFormat="1">
      <c r="A1235" s="152"/>
      <c r="B1235" s="2425" t="s">
        <v>773</v>
      </c>
      <c r="C1235" s="2425"/>
      <c r="D1235" s="2425"/>
      <c r="E1235" s="2425"/>
    </row>
    <row r="1236" spans="1:5" s="72" customFormat="1">
      <c r="A1236" s="152"/>
      <c r="B1236" s="2425" t="s">
        <v>762</v>
      </c>
      <c r="C1236" s="2425"/>
      <c r="D1236" s="2425"/>
      <c r="E1236" s="2425"/>
    </row>
    <row r="1237" spans="1:5" s="72" customFormat="1">
      <c r="A1237" s="152"/>
      <c r="B1237" s="2425" t="s">
        <v>753</v>
      </c>
      <c r="C1237" s="2425"/>
      <c r="D1237" s="2425"/>
      <c r="E1237" s="2425"/>
    </row>
    <row r="1238" spans="1:5" s="72" customFormat="1">
      <c r="A1238" s="152"/>
      <c r="B1238" s="2425" t="s">
        <v>754</v>
      </c>
      <c r="C1238" s="2425"/>
      <c r="D1238" s="2425"/>
      <c r="E1238" s="2425"/>
    </row>
    <row r="1239" spans="1:5" s="72" customFormat="1">
      <c r="A1239" s="152"/>
      <c r="B1239" s="2425" t="s">
        <v>774</v>
      </c>
      <c r="C1239" s="2425"/>
      <c r="D1239" s="2425"/>
      <c r="E1239" s="2425"/>
    </row>
    <row r="1240" spans="1:5" s="72" customFormat="1">
      <c r="A1240" s="152"/>
      <c r="B1240" s="2425" t="s">
        <v>755</v>
      </c>
      <c r="C1240" s="2425"/>
      <c r="D1240" s="2425"/>
      <c r="E1240" s="2425"/>
    </row>
    <row r="1241" spans="1:5" s="72" customFormat="1">
      <c r="A1241" s="152"/>
      <c r="B1241" s="2425" t="s">
        <v>781</v>
      </c>
      <c r="C1241" s="2425"/>
      <c r="D1241" s="2425"/>
      <c r="E1241" s="2425"/>
    </row>
    <row r="1242" spans="1:5" s="72" customFormat="1">
      <c r="A1242" s="152"/>
      <c r="B1242" s="2425" t="s">
        <v>778</v>
      </c>
      <c r="C1242" s="2425"/>
      <c r="D1242" s="2425"/>
      <c r="E1242" s="2425"/>
    </row>
    <row r="1243" spans="1:5" s="72" customFormat="1">
      <c r="A1243" s="152"/>
      <c r="B1243" s="2425" t="s">
        <v>782</v>
      </c>
      <c r="C1243" s="2425"/>
      <c r="D1243" s="2425"/>
      <c r="E1243" s="2425"/>
    </row>
    <row r="1244" spans="1:5" s="72" customFormat="1">
      <c r="A1244" s="91"/>
      <c r="B1244" s="79" t="s">
        <v>10</v>
      </c>
      <c r="C1244" s="79">
        <v>1</v>
      </c>
      <c r="D1244" s="18"/>
      <c r="E1244" s="79">
        <f>+C1244*D1244</f>
        <v>0</v>
      </c>
    </row>
    <row r="1245" spans="1:5" s="72" customFormat="1" ht="14.4">
      <c r="A1245" s="152"/>
    </row>
    <row r="1246" spans="1:5" s="72" customFormat="1">
      <c r="A1246" s="91" t="s">
        <v>953</v>
      </c>
      <c r="B1246" s="2425" t="s">
        <v>783</v>
      </c>
      <c r="C1246" s="2425"/>
      <c r="D1246" s="2425"/>
      <c r="E1246" s="2425"/>
    </row>
    <row r="1247" spans="1:5" s="72" customFormat="1">
      <c r="A1247" s="152"/>
      <c r="B1247" s="2425" t="s">
        <v>784</v>
      </c>
      <c r="C1247" s="2425"/>
      <c r="D1247" s="2425"/>
      <c r="E1247" s="2425"/>
    </row>
    <row r="1248" spans="1:5" s="72" customFormat="1">
      <c r="A1248" s="152"/>
      <c r="B1248" s="2425" t="s">
        <v>772</v>
      </c>
      <c r="C1248" s="2425"/>
      <c r="D1248" s="2425"/>
      <c r="E1248" s="2425"/>
    </row>
    <row r="1249" spans="1:5" s="72" customFormat="1">
      <c r="A1249" s="152"/>
      <c r="B1249" s="2425" t="s">
        <v>773</v>
      </c>
      <c r="C1249" s="2425"/>
      <c r="D1249" s="2425"/>
      <c r="E1249" s="2425"/>
    </row>
    <row r="1250" spans="1:5" s="72" customFormat="1">
      <c r="A1250" s="152"/>
      <c r="B1250" s="2425" t="s">
        <v>762</v>
      </c>
      <c r="C1250" s="2425"/>
      <c r="D1250" s="2425"/>
      <c r="E1250" s="2425"/>
    </row>
    <row r="1251" spans="1:5" s="72" customFormat="1">
      <c r="A1251" s="152"/>
      <c r="B1251" s="2425" t="s">
        <v>753</v>
      </c>
      <c r="C1251" s="2425"/>
      <c r="D1251" s="2425"/>
      <c r="E1251" s="2425"/>
    </row>
    <row r="1252" spans="1:5" s="72" customFormat="1">
      <c r="A1252" s="152"/>
      <c r="B1252" s="2425" t="s">
        <v>754</v>
      </c>
      <c r="C1252" s="2425"/>
      <c r="D1252" s="2425"/>
      <c r="E1252" s="2425"/>
    </row>
    <row r="1253" spans="1:5" s="72" customFormat="1">
      <c r="A1253" s="152"/>
      <c r="B1253" s="2425" t="s">
        <v>774</v>
      </c>
      <c r="C1253" s="2425"/>
      <c r="D1253" s="2425"/>
      <c r="E1253" s="2425"/>
    </row>
    <row r="1254" spans="1:5" s="72" customFormat="1">
      <c r="A1254" s="152"/>
      <c r="B1254" s="2425" t="s">
        <v>755</v>
      </c>
      <c r="C1254" s="2425"/>
      <c r="D1254" s="2425"/>
      <c r="E1254" s="2425"/>
    </row>
    <row r="1255" spans="1:5" s="72" customFormat="1">
      <c r="A1255" s="152"/>
      <c r="B1255" s="2425" t="s">
        <v>756</v>
      </c>
      <c r="C1255" s="2425"/>
      <c r="D1255" s="2425"/>
      <c r="E1255" s="2425"/>
    </row>
    <row r="1256" spans="1:5" s="72" customFormat="1">
      <c r="A1256" s="152"/>
      <c r="B1256" s="2425" t="s">
        <v>775</v>
      </c>
      <c r="C1256" s="2425"/>
      <c r="D1256" s="2425"/>
      <c r="E1256" s="2425"/>
    </row>
    <row r="1257" spans="1:5" s="72" customFormat="1">
      <c r="A1257" s="152"/>
      <c r="B1257" s="2425" t="s">
        <v>782</v>
      </c>
      <c r="C1257" s="2425"/>
      <c r="D1257" s="2425"/>
      <c r="E1257" s="2425"/>
    </row>
    <row r="1258" spans="1:5" s="72" customFormat="1">
      <c r="A1258" s="91"/>
      <c r="B1258" s="79" t="s">
        <v>10</v>
      </c>
      <c r="C1258" s="79">
        <v>1</v>
      </c>
      <c r="D1258" s="18"/>
      <c r="E1258" s="79">
        <f>+C1258*D1258</f>
        <v>0</v>
      </c>
    </row>
    <row r="1259" spans="1:5" s="72" customFormat="1" ht="14.4">
      <c r="A1259" s="152"/>
    </row>
    <row r="1260" spans="1:5" s="72" customFormat="1">
      <c r="A1260" s="91" t="s">
        <v>954</v>
      </c>
      <c r="B1260" s="2425" t="s">
        <v>785</v>
      </c>
      <c r="C1260" s="2425"/>
      <c r="D1260" s="2425"/>
      <c r="E1260" s="2425"/>
    </row>
    <row r="1261" spans="1:5" s="72" customFormat="1">
      <c r="A1261" s="152"/>
      <c r="B1261" s="2425" t="s">
        <v>784</v>
      </c>
      <c r="C1261" s="2425"/>
      <c r="D1261" s="2425"/>
      <c r="E1261" s="2425"/>
    </row>
    <row r="1262" spans="1:5" s="72" customFormat="1">
      <c r="A1262" s="152"/>
      <c r="B1262" s="2425" t="s">
        <v>772</v>
      </c>
      <c r="C1262" s="2425"/>
      <c r="D1262" s="2425"/>
      <c r="E1262" s="2425"/>
    </row>
    <row r="1263" spans="1:5" s="72" customFormat="1">
      <c r="A1263" s="152"/>
      <c r="B1263" s="2425" t="s">
        <v>773</v>
      </c>
      <c r="C1263" s="2425"/>
      <c r="D1263" s="2425"/>
      <c r="E1263" s="2425"/>
    </row>
    <row r="1264" spans="1:5" s="72" customFormat="1">
      <c r="A1264" s="152"/>
      <c r="B1264" s="2425" t="s">
        <v>786</v>
      </c>
      <c r="C1264" s="2425"/>
      <c r="D1264" s="2425"/>
      <c r="E1264" s="2425"/>
    </row>
    <row r="1265" spans="1:5" s="72" customFormat="1">
      <c r="A1265" s="152"/>
      <c r="B1265" s="2425" t="s">
        <v>753</v>
      </c>
      <c r="C1265" s="2425"/>
      <c r="D1265" s="2425"/>
      <c r="E1265" s="2425"/>
    </row>
    <row r="1266" spans="1:5" s="72" customFormat="1">
      <c r="A1266" s="152"/>
      <c r="B1266" s="2425" t="s">
        <v>754</v>
      </c>
      <c r="C1266" s="2425"/>
      <c r="D1266" s="2425"/>
      <c r="E1266" s="2425"/>
    </row>
    <row r="1267" spans="1:5" s="72" customFormat="1">
      <c r="A1267" s="152"/>
      <c r="B1267" s="2425" t="s">
        <v>774</v>
      </c>
      <c r="C1267" s="2425"/>
      <c r="D1267" s="2425"/>
      <c r="E1267" s="2425"/>
    </row>
    <row r="1268" spans="1:5" s="72" customFormat="1">
      <c r="A1268" s="152"/>
      <c r="B1268" s="2425" t="s">
        <v>755</v>
      </c>
      <c r="C1268" s="2425"/>
      <c r="D1268" s="2425"/>
      <c r="E1268" s="2425"/>
    </row>
    <row r="1269" spans="1:5" s="72" customFormat="1">
      <c r="A1269" s="152"/>
      <c r="B1269" s="2425" t="s">
        <v>756</v>
      </c>
      <c r="C1269" s="2425"/>
      <c r="D1269" s="2425"/>
      <c r="E1269" s="2425"/>
    </row>
    <row r="1270" spans="1:5" s="72" customFormat="1">
      <c r="A1270" s="152"/>
      <c r="B1270" s="2425" t="s">
        <v>778</v>
      </c>
      <c r="C1270" s="2425"/>
      <c r="D1270" s="2425"/>
      <c r="E1270" s="2425"/>
    </row>
    <row r="1271" spans="1:5" s="72" customFormat="1">
      <c r="A1271" s="152"/>
      <c r="B1271" s="2425" t="s">
        <v>782</v>
      </c>
      <c r="C1271" s="2425"/>
      <c r="D1271" s="2425"/>
      <c r="E1271" s="2425"/>
    </row>
    <row r="1272" spans="1:5" s="72" customFormat="1">
      <c r="A1272" s="91"/>
      <c r="B1272" s="79" t="s">
        <v>10</v>
      </c>
      <c r="C1272" s="79">
        <v>1</v>
      </c>
      <c r="D1272" s="18"/>
      <c r="E1272" s="79">
        <f>+C1272*D1272</f>
        <v>0</v>
      </c>
    </row>
    <row r="1273" spans="1:5" s="72" customFormat="1" ht="14.4">
      <c r="A1273" s="152"/>
    </row>
    <row r="1274" spans="1:5" s="72" customFormat="1">
      <c r="A1274" s="91" t="s">
        <v>955</v>
      </c>
      <c r="B1274" s="2425" t="s">
        <v>787</v>
      </c>
      <c r="C1274" s="2425"/>
      <c r="D1274" s="2425"/>
      <c r="E1274" s="2425"/>
    </row>
    <row r="1275" spans="1:5" s="72" customFormat="1">
      <c r="A1275" s="152"/>
      <c r="B1275" s="2425" t="s">
        <v>784</v>
      </c>
      <c r="C1275" s="2425"/>
      <c r="D1275" s="2425"/>
      <c r="E1275" s="2425"/>
    </row>
    <row r="1276" spans="1:5" s="72" customFormat="1">
      <c r="A1276" s="152"/>
      <c r="B1276" s="2425" t="s">
        <v>772</v>
      </c>
      <c r="C1276" s="2425"/>
      <c r="D1276" s="2425"/>
      <c r="E1276" s="2425"/>
    </row>
    <row r="1277" spans="1:5" s="72" customFormat="1">
      <c r="A1277" s="152"/>
      <c r="B1277" s="2425" t="s">
        <v>773</v>
      </c>
      <c r="C1277" s="2425"/>
      <c r="D1277" s="2425"/>
      <c r="E1277" s="2425"/>
    </row>
    <row r="1278" spans="1:5" s="72" customFormat="1">
      <c r="A1278" s="152"/>
      <c r="B1278" s="2425" t="s">
        <v>762</v>
      </c>
      <c r="C1278" s="2425"/>
      <c r="D1278" s="2425"/>
      <c r="E1278" s="2425"/>
    </row>
    <row r="1279" spans="1:5" s="72" customFormat="1">
      <c r="A1279" s="152"/>
      <c r="B1279" s="2425" t="s">
        <v>753</v>
      </c>
      <c r="C1279" s="2425"/>
      <c r="D1279" s="2425"/>
      <c r="E1279" s="2425"/>
    </row>
    <row r="1280" spans="1:5" s="72" customFormat="1">
      <c r="A1280" s="152"/>
      <c r="B1280" s="2425" t="s">
        <v>754</v>
      </c>
      <c r="C1280" s="2425"/>
      <c r="D1280" s="2425"/>
      <c r="E1280" s="2425"/>
    </row>
    <row r="1281" spans="1:5" s="72" customFormat="1">
      <c r="A1281" s="152"/>
      <c r="B1281" s="2425" t="s">
        <v>774</v>
      </c>
      <c r="C1281" s="2425"/>
      <c r="D1281" s="2425"/>
      <c r="E1281" s="2425"/>
    </row>
    <row r="1282" spans="1:5" s="72" customFormat="1">
      <c r="A1282" s="152"/>
      <c r="B1282" s="2425" t="s">
        <v>755</v>
      </c>
      <c r="C1282" s="2425"/>
      <c r="D1282" s="2425"/>
      <c r="E1282" s="2425"/>
    </row>
    <row r="1283" spans="1:5" s="72" customFormat="1">
      <c r="A1283" s="152"/>
      <c r="B1283" s="2425" t="s">
        <v>756</v>
      </c>
      <c r="C1283" s="2425"/>
      <c r="D1283" s="2425"/>
      <c r="E1283" s="2425"/>
    </row>
    <row r="1284" spans="1:5" s="72" customFormat="1">
      <c r="A1284" s="152"/>
      <c r="B1284" s="2425" t="s">
        <v>775</v>
      </c>
      <c r="C1284" s="2425"/>
      <c r="D1284" s="2425"/>
      <c r="E1284" s="2425"/>
    </row>
    <row r="1285" spans="1:5" s="72" customFormat="1">
      <c r="A1285" s="91"/>
      <c r="B1285" s="79" t="s">
        <v>10</v>
      </c>
      <c r="C1285" s="79">
        <v>1</v>
      </c>
      <c r="D1285" s="18"/>
      <c r="E1285" s="79">
        <f>+C1285*D1285</f>
        <v>0</v>
      </c>
    </row>
    <row r="1286" spans="1:5" s="72" customFormat="1" ht="14.4">
      <c r="A1286" s="152"/>
    </row>
    <row r="1287" spans="1:5" s="72" customFormat="1">
      <c r="A1287" s="91" t="s">
        <v>956</v>
      </c>
      <c r="B1287" s="2425" t="s">
        <v>788</v>
      </c>
      <c r="C1287" s="2425"/>
      <c r="D1287" s="2425"/>
      <c r="E1287" s="2425"/>
    </row>
    <row r="1288" spans="1:5" s="72" customFormat="1">
      <c r="A1288" s="152"/>
      <c r="B1288" s="2425" t="s">
        <v>784</v>
      </c>
      <c r="C1288" s="2425"/>
      <c r="D1288" s="2425"/>
      <c r="E1288" s="2425"/>
    </row>
    <row r="1289" spans="1:5" s="72" customFormat="1">
      <c r="A1289" s="152"/>
      <c r="B1289" s="2425" t="s">
        <v>772</v>
      </c>
      <c r="C1289" s="2425"/>
      <c r="D1289" s="2425"/>
      <c r="E1289" s="2425"/>
    </row>
    <row r="1290" spans="1:5" s="72" customFormat="1">
      <c r="A1290" s="152"/>
      <c r="B1290" s="2425" t="s">
        <v>773</v>
      </c>
      <c r="C1290" s="2425"/>
      <c r="D1290" s="2425"/>
      <c r="E1290" s="2425"/>
    </row>
    <row r="1291" spans="1:5" s="72" customFormat="1">
      <c r="A1291" s="152"/>
      <c r="B1291" s="2425" t="s">
        <v>762</v>
      </c>
      <c r="C1291" s="2425"/>
      <c r="D1291" s="2425"/>
      <c r="E1291" s="2425"/>
    </row>
    <row r="1292" spans="1:5" s="72" customFormat="1">
      <c r="A1292" s="152"/>
      <c r="B1292" s="2425" t="s">
        <v>753</v>
      </c>
      <c r="C1292" s="2425"/>
      <c r="D1292" s="2425"/>
      <c r="E1292" s="2425"/>
    </row>
    <row r="1293" spans="1:5" s="72" customFormat="1">
      <c r="A1293" s="152"/>
      <c r="B1293" s="2425" t="s">
        <v>754</v>
      </c>
      <c r="C1293" s="2425"/>
      <c r="D1293" s="2425"/>
      <c r="E1293" s="2425"/>
    </row>
    <row r="1294" spans="1:5" s="72" customFormat="1">
      <c r="A1294" s="152"/>
      <c r="B1294" s="2425" t="s">
        <v>774</v>
      </c>
      <c r="C1294" s="2425"/>
      <c r="D1294" s="2425"/>
      <c r="E1294" s="2425"/>
    </row>
    <row r="1295" spans="1:5" s="72" customFormat="1">
      <c r="A1295" s="152"/>
      <c r="B1295" s="2425" t="s">
        <v>755</v>
      </c>
      <c r="C1295" s="2425"/>
      <c r="D1295" s="2425"/>
      <c r="E1295" s="2425"/>
    </row>
    <row r="1296" spans="1:5" s="72" customFormat="1">
      <c r="A1296" s="152"/>
      <c r="B1296" s="2425" t="s">
        <v>756</v>
      </c>
      <c r="C1296" s="2425"/>
      <c r="D1296" s="2425"/>
      <c r="E1296" s="2425"/>
    </row>
    <row r="1297" spans="1:5" s="72" customFormat="1">
      <c r="A1297" s="152"/>
      <c r="B1297" s="2425" t="s">
        <v>778</v>
      </c>
      <c r="C1297" s="2425"/>
      <c r="D1297" s="2425"/>
      <c r="E1297" s="2425"/>
    </row>
    <row r="1298" spans="1:5" s="72" customFormat="1">
      <c r="A1298" s="91"/>
      <c r="B1298" s="79" t="s">
        <v>10</v>
      </c>
      <c r="C1298" s="79">
        <v>1</v>
      </c>
      <c r="D1298" s="18"/>
      <c r="E1298" s="79">
        <f>+C1298*D1298</f>
        <v>0</v>
      </c>
    </row>
    <row r="1299" spans="1:5" s="72" customFormat="1" ht="14.4">
      <c r="A1299" s="152"/>
    </row>
    <row r="1300" spans="1:5" s="72" customFormat="1">
      <c r="A1300" s="91" t="s">
        <v>957</v>
      </c>
      <c r="B1300" s="2425" t="s">
        <v>789</v>
      </c>
      <c r="C1300" s="2425"/>
      <c r="D1300" s="2425"/>
      <c r="E1300" s="2425"/>
    </row>
    <row r="1301" spans="1:5" s="72" customFormat="1">
      <c r="A1301" s="152"/>
      <c r="B1301" s="2425" t="s">
        <v>790</v>
      </c>
      <c r="C1301" s="2425"/>
      <c r="D1301" s="2425"/>
      <c r="E1301" s="2425"/>
    </row>
    <row r="1302" spans="1:5" s="72" customFormat="1">
      <c r="A1302" s="152"/>
      <c r="B1302" s="2425" t="s">
        <v>772</v>
      </c>
      <c r="C1302" s="2425"/>
      <c r="D1302" s="2425"/>
      <c r="E1302" s="2425"/>
    </row>
    <row r="1303" spans="1:5" s="72" customFormat="1">
      <c r="A1303" s="152"/>
      <c r="B1303" s="2425" t="s">
        <v>773</v>
      </c>
      <c r="C1303" s="2425"/>
      <c r="D1303" s="2425"/>
      <c r="E1303" s="2425"/>
    </row>
    <row r="1304" spans="1:5" s="72" customFormat="1">
      <c r="A1304" s="152"/>
      <c r="B1304" s="2425" t="s">
        <v>762</v>
      </c>
      <c r="C1304" s="2425"/>
      <c r="D1304" s="2425"/>
      <c r="E1304" s="2425"/>
    </row>
    <row r="1305" spans="1:5" s="72" customFormat="1">
      <c r="A1305" s="152"/>
      <c r="B1305" s="2425" t="s">
        <v>739</v>
      </c>
      <c r="C1305" s="2425"/>
      <c r="D1305" s="2425"/>
      <c r="E1305" s="2425"/>
    </row>
    <row r="1306" spans="1:5" s="72" customFormat="1">
      <c r="A1306" s="152"/>
      <c r="B1306" s="2425" t="s">
        <v>754</v>
      </c>
      <c r="C1306" s="2425"/>
      <c r="D1306" s="2425"/>
      <c r="E1306" s="2425"/>
    </row>
    <row r="1307" spans="1:5" s="72" customFormat="1">
      <c r="A1307" s="152"/>
      <c r="B1307" s="2425" t="s">
        <v>774</v>
      </c>
      <c r="C1307" s="2425"/>
      <c r="D1307" s="2425"/>
      <c r="E1307" s="2425"/>
    </row>
    <row r="1308" spans="1:5" s="72" customFormat="1">
      <c r="A1308" s="152"/>
      <c r="B1308" s="2425" t="s">
        <v>755</v>
      </c>
      <c r="C1308" s="2425"/>
      <c r="D1308" s="2425"/>
      <c r="E1308" s="2425"/>
    </row>
    <row r="1309" spans="1:5" s="72" customFormat="1">
      <c r="A1309" s="152"/>
      <c r="B1309" s="2425" t="s">
        <v>791</v>
      </c>
      <c r="C1309" s="2425"/>
      <c r="D1309" s="2425"/>
      <c r="E1309" s="2425"/>
    </row>
    <row r="1310" spans="1:5" s="72" customFormat="1">
      <c r="A1310" s="152"/>
      <c r="B1310" s="2425" t="s">
        <v>792</v>
      </c>
      <c r="C1310" s="2425"/>
      <c r="D1310" s="2425"/>
      <c r="E1310" s="2425"/>
    </row>
    <row r="1311" spans="1:5" s="72" customFormat="1">
      <c r="A1311" s="152"/>
      <c r="B1311" s="2425" t="s">
        <v>758</v>
      </c>
      <c r="C1311" s="2425"/>
      <c r="D1311" s="2425"/>
      <c r="E1311" s="2425"/>
    </row>
    <row r="1312" spans="1:5" s="72" customFormat="1">
      <c r="A1312" s="152"/>
      <c r="B1312" s="2425" t="s">
        <v>759</v>
      </c>
      <c r="C1312" s="2425"/>
      <c r="D1312" s="2425"/>
      <c r="E1312" s="2425"/>
    </row>
    <row r="1313" spans="1:5" s="72" customFormat="1">
      <c r="A1313" s="152"/>
      <c r="B1313" s="2425" t="s">
        <v>793</v>
      </c>
      <c r="C1313" s="2425"/>
      <c r="D1313" s="2425"/>
      <c r="E1313" s="2425"/>
    </row>
    <row r="1314" spans="1:5" s="72" customFormat="1">
      <c r="A1314" s="91"/>
      <c r="B1314" s="79" t="s">
        <v>10</v>
      </c>
      <c r="C1314" s="79">
        <v>1</v>
      </c>
      <c r="D1314" s="18"/>
      <c r="E1314" s="79">
        <f>+C1314*D1314</f>
        <v>0</v>
      </c>
    </row>
    <row r="1315" spans="1:5" s="72" customFormat="1" ht="14.4">
      <c r="A1315" s="152"/>
    </row>
    <row r="1316" spans="1:5" s="72" customFormat="1">
      <c r="A1316" s="91" t="s">
        <v>958</v>
      </c>
      <c r="B1316" s="2425" t="s">
        <v>935</v>
      </c>
      <c r="C1316" s="2425"/>
      <c r="D1316" s="2425"/>
      <c r="E1316" s="2425"/>
    </row>
    <row r="1317" spans="1:5" s="72" customFormat="1">
      <c r="A1317" s="152"/>
      <c r="B1317" s="2425" t="s">
        <v>764</v>
      </c>
      <c r="C1317" s="2425"/>
      <c r="D1317" s="2425"/>
      <c r="E1317" s="2425"/>
    </row>
    <row r="1318" spans="1:5" s="72" customFormat="1">
      <c r="A1318" s="152"/>
      <c r="B1318" s="2425" t="s">
        <v>765</v>
      </c>
      <c r="C1318" s="2425"/>
      <c r="D1318" s="2425"/>
      <c r="E1318" s="2425"/>
    </row>
    <row r="1319" spans="1:5" s="72" customFormat="1">
      <c r="A1319" s="152"/>
      <c r="B1319" s="2425" t="s">
        <v>794</v>
      </c>
      <c r="C1319" s="2425"/>
      <c r="D1319" s="2425"/>
      <c r="E1319" s="2425"/>
    </row>
    <row r="1320" spans="1:5" s="72" customFormat="1">
      <c r="A1320" s="152"/>
      <c r="B1320" s="2425" t="s">
        <v>766</v>
      </c>
      <c r="C1320" s="2425"/>
      <c r="D1320" s="2425"/>
      <c r="E1320" s="2425"/>
    </row>
    <row r="1321" spans="1:5" s="72" customFormat="1">
      <c r="A1321" s="152"/>
      <c r="B1321" s="2425" t="s">
        <v>739</v>
      </c>
      <c r="C1321" s="2425"/>
      <c r="D1321" s="2425"/>
      <c r="E1321" s="2425"/>
    </row>
    <row r="1322" spans="1:5" s="72" customFormat="1">
      <c r="A1322" s="152"/>
      <c r="B1322" s="2425" t="s">
        <v>795</v>
      </c>
      <c r="C1322" s="2425"/>
      <c r="D1322" s="2425"/>
      <c r="E1322" s="2425"/>
    </row>
    <row r="1323" spans="1:5" s="72" customFormat="1">
      <c r="A1323" s="152"/>
      <c r="B1323" s="2425" t="s">
        <v>796</v>
      </c>
      <c r="C1323" s="2425"/>
      <c r="D1323" s="2425"/>
      <c r="E1323" s="2425"/>
    </row>
    <row r="1324" spans="1:5" s="72" customFormat="1">
      <c r="A1324" s="152"/>
      <c r="B1324" s="2425" t="s">
        <v>797</v>
      </c>
      <c r="C1324" s="2425"/>
      <c r="D1324" s="2425"/>
      <c r="E1324" s="2425"/>
    </row>
    <row r="1325" spans="1:5" s="72" customFormat="1">
      <c r="A1325" s="152"/>
      <c r="B1325" s="2425" t="s">
        <v>798</v>
      </c>
      <c r="C1325" s="2425"/>
      <c r="D1325" s="2425"/>
      <c r="E1325" s="2425"/>
    </row>
    <row r="1326" spans="1:5" s="72" customFormat="1">
      <c r="A1326" s="91"/>
      <c r="B1326" s="79" t="s">
        <v>10</v>
      </c>
      <c r="C1326" s="79">
        <v>1</v>
      </c>
      <c r="D1326" s="18"/>
      <c r="E1326" s="79">
        <f>+C1326*D1326</f>
        <v>0</v>
      </c>
    </row>
    <row r="1327" spans="1:5" s="72" customFormat="1" ht="14.4">
      <c r="A1327" s="152"/>
    </row>
    <row r="1328" spans="1:5" s="72" customFormat="1">
      <c r="A1328" s="91" t="s">
        <v>959</v>
      </c>
      <c r="B1328" s="2425" t="s">
        <v>799</v>
      </c>
      <c r="C1328" s="2425"/>
      <c r="D1328" s="2425"/>
      <c r="E1328" s="2425"/>
    </row>
    <row r="1329" spans="1:5" s="72" customFormat="1">
      <c r="A1329" s="152"/>
      <c r="B1329" s="2425" t="s">
        <v>764</v>
      </c>
      <c r="C1329" s="2425"/>
      <c r="D1329" s="2425"/>
      <c r="E1329" s="2425"/>
    </row>
    <row r="1330" spans="1:5" s="72" customFormat="1">
      <c r="A1330" s="152"/>
      <c r="B1330" s="2425" t="s">
        <v>765</v>
      </c>
      <c r="C1330" s="2425"/>
      <c r="D1330" s="2425"/>
      <c r="E1330" s="2425"/>
    </row>
    <row r="1331" spans="1:5" s="72" customFormat="1">
      <c r="A1331" s="152"/>
      <c r="B1331" s="2425" t="s">
        <v>794</v>
      </c>
      <c r="C1331" s="2425"/>
      <c r="D1331" s="2425"/>
      <c r="E1331" s="2425"/>
    </row>
    <row r="1332" spans="1:5" s="72" customFormat="1">
      <c r="A1332" s="152"/>
      <c r="B1332" s="2425" t="s">
        <v>766</v>
      </c>
      <c r="C1332" s="2425"/>
      <c r="D1332" s="2425"/>
      <c r="E1332" s="2425"/>
    </row>
    <row r="1333" spans="1:5" s="72" customFormat="1">
      <c r="A1333" s="152"/>
      <c r="B1333" s="2425" t="s">
        <v>753</v>
      </c>
      <c r="C1333" s="2425"/>
      <c r="D1333" s="2425"/>
      <c r="E1333" s="2425"/>
    </row>
    <row r="1334" spans="1:5" s="72" customFormat="1">
      <c r="A1334" s="152"/>
      <c r="B1334" s="2425" t="s">
        <v>795</v>
      </c>
      <c r="C1334" s="2425"/>
      <c r="D1334" s="2425"/>
      <c r="E1334" s="2425"/>
    </row>
    <row r="1335" spans="1:5" s="72" customFormat="1">
      <c r="A1335" s="152"/>
      <c r="B1335" s="2425" t="s">
        <v>796</v>
      </c>
      <c r="C1335" s="2425"/>
      <c r="D1335" s="2425"/>
      <c r="E1335" s="2425"/>
    </row>
    <row r="1336" spans="1:5" s="72" customFormat="1">
      <c r="A1336" s="152"/>
      <c r="B1336" s="2425" t="s">
        <v>797</v>
      </c>
      <c r="C1336" s="2425"/>
      <c r="D1336" s="2425"/>
      <c r="E1336" s="2425"/>
    </row>
    <row r="1337" spans="1:5" s="72" customFormat="1">
      <c r="A1337" s="152"/>
      <c r="B1337" s="2425" t="s">
        <v>798</v>
      </c>
      <c r="C1337" s="2425"/>
      <c r="D1337" s="2425"/>
      <c r="E1337" s="2425"/>
    </row>
    <row r="1338" spans="1:5" s="72" customFormat="1">
      <c r="A1338" s="91"/>
      <c r="B1338" s="79" t="s">
        <v>10</v>
      </c>
      <c r="C1338" s="79">
        <v>4</v>
      </c>
      <c r="D1338" s="18"/>
      <c r="E1338" s="79">
        <f>+C1338*D1338</f>
        <v>0</v>
      </c>
    </row>
    <row r="1339" spans="1:5" s="72" customFormat="1" ht="14.4">
      <c r="A1339" s="152"/>
    </row>
    <row r="1340" spans="1:5" s="72" customFormat="1">
      <c r="A1340" s="91" t="s">
        <v>960</v>
      </c>
      <c r="B1340" s="2425" t="s">
        <v>800</v>
      </c>
      <c r="C1340" s="2425"/>
      <c r="D1340" s="2425"/>
      <c r="E1340" s="2425"/>
    </row>
    <row r="1341" spans="1:5" s="72" customFormat="1">
      <c r="A1341" s="152"/>
      <c r="B1341" s="2425" t="s">
        <v>801</v>
      </c>
      <c r="C1341" s="2425"/>
      <c r="D1341" s="2425"/>
      <c r="E1341" s="2425"/>
    </row>
    <row r="1342" spans="1:5" s="72" customFormat="1">
      <c r="A1342" s="152"/>
      <c r="B1342" s="2425" t="s">
        <v>772</v>
      </c>
      <c r="C1342" s="2425"/>
      <c r="D1342" s="2425"/>
      <c r="E1342" s="2425"/>
    </row>
    <row r="1343" spans="1:5" s="72" customFormat="1">
      <c r="A1343" s="152"/>
      <c r="B1343" s="2425" t="s">
        <v>773</v>
      </c>
      <c r="C1343" s="2425"/>
      <c r="D1343" s="2425"/>
      <c r="E1343" s="2425"/>
    </row>
    <row r="1344" spans="1:5" s="72" customFormat="1">
      <c r="A1344" s="152"/>
      <c r="B1344" s="2425" t="s">
        <v>762</v>
      </c>
      <c r="C1344" s="2425"/>
      <c r="D1344" s="2425"/>
      <c r="E1344" s="2425"/>
    </row>
    <row r="1345" spans="1:5" s="72" customFormat="1">
      <c r="A1345" s="152"/>
      <c r="B1345" s="2425" t="s">
        <v>739</v>
      </c>
      <c r="C1345" s="2425"/>
      <c r="D1345" s="2425"/>
      <c r="E1345" s="2425"/>
    </row>
    <row r="1346" spans="1:5" s="72" customFormat="1">
      <c r="A1346" s="152"/>
      <c r="B1346" s="2425" t="s">
        <v>754</v>
      </c>
      <c r="C1346" s="2425"/>
      <c r="D1346" s="2425"/>
      <c r="E1346" s="2425"/>
    </row>
    <row r="1347" spans="1:5" s="72" customFormat="1">
      <c r="A1347" s="152"/>
      <c r="B1347" s="2425" t="s">
        <v>774</v>
      </c>
      <c r="C1347" s="2425"/>
      <c r="D1347" s="2425"/>
      <c r="E1347" s="2425"/>
    </row>
    <row r="1348" spans="1:5" s="72" customFormat="1">
      <c r="A1348" s="152"/>
      <c r="B1348" s="2425" t="s">
        <v>755</v>
      </c>
      <c r="C1348" s="2425"/>
      <c r="D1348" s="2425"/>
      <c r="E1348" s="2425"/>
    </row>
    <row r="1349" spans="1:5" s="72" customFormat="1">
      <c r="A1349" s="152"/>
      <c r="B1349" s="2425" t="s">
        <v>756</v>
      </c>
      <c r="C1349" s="2425"/>
      <c r="D1349" s="2425"/>
      <c r="E1349" s="2425"/>
    </row>
    <row r="1350" spans="1:5" s="72" customFormat="1">
      <c r="A1350" s="152"/>
      <c r="B1350" s="2425" t="s">
        <v>778</v>
      </c>
      <c r="C1350" s="2425"/>
      <c r="D1350" s="2425"/>
      <c r="E1350" s="2425"/>
    </row>
    <row r="1351" spans="1:5" s="72" customFormat="1">
      <c r="A1351" s="152"/>
      <c r="B1351" s="2425" t="s">
        <v>802</v>
      </c>
      <c r="C1351" s="2425"/>
      <c r="D1351" s="2425"/>
      <c r="E1351" s="2425"/>
    </row>
    <row r="1352" spans="1:5" s="72" customFormat="1">
      <c r="A1352" s="91"/>
      <c r="B1352" s="79" t="s">
        <v>10</v>
      </c>
      <c r="C1352" s="79">
        <v>1</v>
      </c>
      <c r="D1352" s="18"/>
      <c r="E1352" s="79">
        <f>+C1352*D1352</f>
        <v>0</v>
      </c>
    </row>
    <row r="1353" spans="1:5" s="72" customFormat="1" ht="14.4">
      <c r="A1353" s="152"/>
    </row>
    <row r="1354" spans="1:5" s="72" customFormat="1">
      <c r="A1354" s="91" t="s">
        <v>961</v>
      </c>
      <c r="B1354" s="2425" t="s">
        <v>803</v>
      </c>
      <c r="C1354" s="2425"/>
      <c r="D1354" s="2425"/>
      <c r="E1354" s="2425"/>
    </row>
    <row r="1355" spans="1:5" s="72" customFormat="1">
      <c r="A1355" s="152"/>
      <c r="B1355" s="2425" t="s">
        <v>804</v>
      </c>
      <c r="C1355" s="2425"/>
      <c r="D1355" s="2425"/>
      <c r="E1355" s="2425"/>
    </row>
    <row r="1356" spans="1:5" s="72" customFormat="1">
      <c r="A1356" s="152"/>
      <c r="B1356" s="2425" t="s">
        <v>772</v>
      </c>
      <c r="C1356" s="2425"/>
      <c r="D1356" s="2425"/>
      <c r="E1356" s="2425"/>
    </row>
    <row r="1357" spans="1:5" s="72" customFormat="1">
      <c r="A1357" s="152"/>
      <c r="B1357" s="2425" t="s">
        <v>773</v>
      </c>
      <c r="C1357" s="2425"/>
      <c r="D1357" s="2425"/>
      <c r="E1357" s="2425"/>
    </row>
    <row r="1358" spans="1:5" s="72" customFormat="1">
      <c r="A1358" s="152"/>
      <c r="B1358" s="2425" t="s">
        <v>762</v>
      </c>
      <c r="C1358" s="2425"/>
      <c r="D1358" s="2425"/>
      <c r="E1358" s="2425"/>
    </row>
    <row r="1359" spans="1:5" s="72" customFormat="1">
      <c r="A1359" s="152"/>
      <c r="B1359" s="2425" t="s">
        <v>753</v>
      </c>
      <c r="C1359" s="2425"/>
      <c r="D1359" s="2425"/>
      <c r="E1359" s="2425"/>
    </row>
    <row r="1360" spans="1:5" s="72" customFormat="1">
      <c r="A1360" s="152"/>
      <c r="B1360" s="2425" t="s">
        <v>754</v>
      </c>
      <c r="C1360" s="2425"/>
      <c r="D1360" s="2425"/>
      <c r="E1360" s="2425"/>
    </row>
    <row r="1361" spans="1:5" s="72" customFormat="1">
      <c r="A1361" s="152"/>
      <c r="B1361" s="2425" t="s">
        <v>774</v>
      </c>
      <c r="C1361" s="2425"/>
      <c r="D1361" s="2425"/>
      <c r="E1361" s="2425"/>
    </row>
    <row r="1362" spans="1:5" s="72" customFormat="1">
      <c r="A1362" s="152"/>
      <c r="B1362" s="2425" t="s">
        <v>755</v>
      </c>
      <c r="C1362" s="2425"/>
      <c r="D1362" s="2425"/>
      <c r="E1362" s="2425"/>
    </row>
    <row r="1363" spans="1:5" s="72" customFormat="1">
      <c r="A1363" s="152"/>
      <c r="B1363" s="2425" t="s">
        <v>791</v>
      </c>
      <c r="C1363" s="2425"/>
      <c r="D1363" s="2425"/>
      <c r="E1363" s="2425"/>
    </row>
    <row r="1364" spans="1:5" s="72" customFormat="1">
      <c r="A1364" s="152"/>
      <c r="B1364" s="2425" t="s">
        <v>805</v>
      </c>
      <c r="C1364" s="2425"/>
      <c r="D1364" s="2425"/>
      <c r="E1364" s="2425"/>
    </row>
    <row r="1365" spans="1:5" s="72" customFormat="1">
      <c r="A1365" s="152"/>
      <c r="B1365" s="2425" t="s">
        <v>793</v>
      </c>
      <c r="C1365" s="2425"/>
      <c r="D1365" s="2425"/>
      <c r="E1365" s="2425"/>
    </row>
    <row r="1366" spans="1:5" s="72" customFormat="1">
      <c r="A1366" s="91"/>
      <c r="B1366" s="79" t="s">
        <v>10</v>
      </c>
      <c r="C1366" s="79">
        <v>1</v>
      </c>
      <c r="D1366" s="18"/>
      <c r="E1366" s="79">
        <f>+C1366*D1366</f>
        <v>0</v>
      </c>
    </row>
    <row r="1367" spans="1:5" s="72" customFormat="1" ht="14.4">
      <c r="A1367" s="152"/>
    </row>
    <row r="1368" spans="1:5" s="72" customFormat="1">
      <c r="A1368" s="91" t="s">
        <v>962</v>
      </c>
      <c r="B1368" s="2425" t="s">
        <v>806</v>
      </c>
      <c r="C1368" s="2425"/>
      <c r="D1368" s="2425"/>
      <c r="E1368" s="2425"/>
    </row>
    <row r="1369" spans="1:5" s="72" customFormat="1">
      <c r="A1369" s="152"/>
      <c r="B1369" s="2425" t="s">
        <v>807</v>
      </c>
      <c r="C1369" s="2425"/>
      <c r="D1369" s="2425"/>
      <c r="E1369" s="2425"/>
    </row>
    <row r="1370" spans="1:5" s="72" customFormat="1">
      <c r="A1370" s="152"/>
      <c r="B1370" s="2425" t="s">
        <v>772</v>
      </c>
      <c r="C1370" s="2425"/>
      <c r="D1370" s="2425"/>
      <c r="E1370" s="2425"/>
    </row>
    <row r="1371" spans="1:5" s="72" customFormat="1">
      <c r="A1371" s="152"/>
      <c r="B1371" s="2425" t="s">
        <v>773</v>
      </c>
      <c r="C1371" s="2425"/>
      <c r="D1371" s="2425"/>
      <c r="E1371" s="2425"/>
    </row>
    <row r="1372" spans="1:5" s="72" customFormat="1">
      <c r="A1372" s="152"/>
      <c r="B1372" s="2425" t="s">
        <v>808</v>
      </c>
      <c r="C1372" s="2425"/>
      <c r="D1372" s="2425"/>
      <c r="E1372" s="2425"/>
    </row>
    <row r="1373" spans="1:5" s="72" customFormat="1">
      <c r="A1373" s="152"/>
      <c r="B1373" s="2425" t="s">
        <v>739</v>
      </c>
      <c r="C1373" s="2425"/>
      <c r="D1373" s="2425"/>
      <c r="E1373" s="2425"/>
    </row>
    <row r="1374" spans="1:5" s="72" customFormat="1">
      <c r="A1374" s="152"/>
      <c r="B1374" s="2425" t="s">
        <v>754</v>
      </c>
      <c r="C1374" s="2425"/>
      <c r="D1374" s="2425"/>
      <c r="E1374" s="2425"/>
    </row>
    <row r="1375" spans="1:5" s="72" customFormat="1">
      <c r="A1375" s="152"/>
      <c r="B1375" s="2425" t="s">
        <v>774</v>
      </c>
      <c r="C1375" s="2425"/>
      <c r="D1375" s="2425"/>
      <c r="E1375" s="2425"/>
    </row>
    <row r="1376" spans="1:5" s="72" customFormat="1">
      <c r="A1376" s="152"/>
      <c r="B1376" s="2425" t="s">
        <v>755</v>
      </c>
      <c r="C1376" s="2425"/>
      <c r="D1376" s="2425"/>
      <c r="E1376" s="2425"/>
    </row>
    <row r="1377" spans="1:5" s="72" customFormat="1">
      <c r="A1377" s="152"/>
      <c r="B1377" s="2425" t="s">
        <v>781</v>
      </c>
      <c r="C1377" s="2425"/>
      <c r="D1377" s="2425"/>
      <c r="E1377" s="2425"/>
    </row>
    <row r="1378" spans="1:5" s="72" customFormat="1">
      <c r="A1378" s="152"/>
      <c r="B1378" s="2425" t="s">
        <v>778</v>
      </c>
      <c r="C1378" s="2425"/>
      <c r="D1378" s="2425"/>
      <c r="E1378" s="2425"/>
    </row>
    <row r="1379" spans="1:5" s="72" customFormat="1">
      <c r="A1379" s="152"/>
      <c r="B1379" s="2425" t="s">
        <v>809</v>
      </c>
      <c r="C1379" s="2425"/>
      <c r="D1379" s="2425"/>
      <c r="E1379" s="2425"/>
    </row>
    <row r="1380" spans="1:5" s="72" customFormat="1">
      <c r="A1380" s="91"/>
      <c r="B1380" s="79" t="s">
        <v>10</v>
      </c>
      <c r="C1380" s="79">
        <v>1</v>
      </c>
      <c r="D1380" s="18"/>
      <c r="E1380" s="79">
        <f>+C1380*D1380</f>
        <v>0</v>
      </c>
    </row>
    <row r="1381" spans="1:5" s="72" customFormat="1" ht="14.4">
      <c r="A1381" s="152"/>
    </row>
    <row r="1382" spans="1:5" s="72" customFormat="1">
      <c r="A1382" s="91" t="s">
        <v>963</v>
      </c>
      <c r="B1382" s="2425" t="s">
        <v>810</v>
      </c>
      <c r="C1382" s="2425"/>
      <c r="D1382" s="2425"/>
      <c r="E1382" s="2425"/>
    </row>
    <row r="1383" spans="1:5" s="72" customFormat="1">
      <c r="A1383" s="152"/>
      <c r="B1383" s="2425" t="s">
        <v>807</v>
      </c>
      <c r="C1383" s="2425"/>
      <c r="D1383" s="2425"/>
      <c r="E1383" s="2425"/>
    </row>
    <row r="1384" spans="1:5" s="72" customFormat="1">
      <c r="A1384" s="152"/>
      <c r="B1384" s="2425" t="s">
        <v>772</v>
      </c>
      <c r="C1384" s="2425"/>
      <c r="D1384" s="2425"/>
      <c r="E1384" s="2425"/>
    </row>
    <row r="1385" spans="1:5" s="72" customFormat="1">
      <c r="A1385" s="152"/>
      <c r="B1385" s="2425" t="s">
        <v>773</v>
      </c>
      <c r="C1385" s="2425"/>
      <c r="D1385" s="2425"/>
      <c r="E1385" s="2425"/>
    </row>
    <row r="1386" spans="1:5" s="72" customFormat="1">
      <c r="A1386" s="152"/>
      <c r="B1386" s="2425" t="s">
        <v>808</v>
      </c>
      <c r="C1386" s="2425"/>
      <c r="D1386" s="2425"/>
      <c r="E1386" s="2425"/>
    </row>
    <row r="1387" spans="1:5" s="72" customFormat="1">
      <c r="A1387" s="152"/>
      <c r="B1387" s="2425" t="s">
        <v>753</v>
      </c>
      <c r="C1387" s="2425"/>
      <c r="D1387" s="2425"/>
      <c r="E1387" s="2425"/>
    </row>
    <row r="1388" spans="1:5" s="72" customFormat="1">
      <c r="A1388" s="152"/>
      <c r="B1388" s="2425" t="s">
        <v>754</v>
      </c>
      <c r="C1388" s="2425"/>
      <c r="D1388" s="2425"/>
      <c r="E1388" s="2425"/>
    </row>
    <row r="1389" spans="1:5" s="72" customFormat="1">
      <c r="A1389" s="152"/>
      <c r="B1389" s="2425" t="s">
        <v>774</v>
      </c>
      <c r="C1389" s="2425"/>
      <c r="D1389" s="2425"/>
      <c r="E1389" s="2425"/>
    </row>
    <row r="1390" spans="1:5" s="72" customFormat="1">
      <c r="A1390" s="152"/>
      <c r="B1390" s="2425" t="s">
        <v>755</v>
      </c>
      <c r="C1390" s="2425"/>
      <c r="D1390" s="2425"/>
      <c r="E1390" s="2425"/>
    </row>
    <row r="1391" spans="1:5" s="72" customFormat="1">
      <c r="A1391" s="152"/>
      <c r="B1391" s="2425" t="s">
        <v>781</v>
      </c>
      <c r="C1391" s="2425"/>
      <c r="D1391" s="2425"/>
      <c r="E1391" s="2425"/>
    </row>
    <row r="1392" spans="1:5" s="72" customFormat="1">
      <c r="A1392" s="152"/>
      <c r="B1392" s="2425" t="s">
        <v>778</v>
      </c>
      <c r="C1392" s="2425"/>
      <c r="D1392" s="2425"/>
      <c r="E1392" s="2425"/>
    </row>
    <row r="1393" spans="1:5" s="72" customFormat="1">
      <c r="A1393" s="152"/>
      <c r="B1393" s="2425" t="s">
        <v>809</v>
      </c>
      <c r="C1393" s="2425"/>
      <c r="D1393" s="2425"/>
      <c r="E1393" s="2425"/>
    </row>
    <row r="1394" spans="1:5" s="72" customFormat="1">
      <c r="A1394" s="91"/>
      <c r="B1394" s="79" t="s">
        <v>10</v>
      </c>
      <c r="C1394" s="79">
        <v>1</v>
      </c>
      <c r="D1394" s="18"/>
      <c r="E1394" s="79">
        <f>+C1394*D1394</f>
        <v>0</v>
      </c>
    </row>
    <row r="1395" spans="1:5" s="72" customFormat="1" ht="14.4">
      <c r="A1395" s="152"/>
    </row>
    <row r="1396" spans="1:5" s="72" customFormat="1">
      <c r="A1396" s="91" t="s">
        <v>964</v>
      </c>
      <c r="B1396" s="2425" t="s">
        <v>811</v>
      </c>
      <c r="C1396" s="2425"/>
      <c r="D1396" s="2425"/>
      <c r="E1396" s="2425"/>
    </row>
    <row r="1397" spans="1:5" s="72" customFormat="1">
      <c r="A1397" s="152"/>
      <c r="B1397" s="2425" t="s">
        <v>807</v>
      </c>
      <c r="C1397" s="2425"/>
      <c r="D1397" s="2425"/>
      <c r="E1397" s="2425"/>
    </row>
    <row r="1398" spans="1:5" s="72" customFormat="1">
      <c r="A1398" s="152"/>
      <c r="B1398" s="2425" t="s">
        <v>772</v>
      </c>
      <c r="C1398" s="2425"/>
      <c r="D1398" s="2425"/>
      <c r="E1398" s="2425"/>
    </row>
    <row r="1399" spans="1:5" s="72" customFormat="1">
      <c r="A1399" s="152"/>
      <c r="B1399" s="2425" t="s">
        <v>773</v>
      </c>
      <c r="C1399" s="2425"/>
      <c r="D1399" s="2425"/>
      <c r="E1399" s="2425"/>
    </row>
    <row r="1400" spans="1:5" s="72" customFormat="1">
      <c r="A1400" s="152"/>
      <c r="B1400" s="2425" t="s">
        <v>812</v>
      </c>
      <c r="C1400" s="2425"/>
      <c r="D1400" s="2425"/>
      <c r="E1400" s="2425"/>
    </row>
    <row r="1401" spans="1:5" s="72" customFormat="1">
      <c r="A1401" s="152"/>
      <c r="B1401" s="2425" t="s">
        <v>753</v>
      </c>
      <c r="C1401" s="2425"/>
      <c r="D1401" s="2425"/>
      <c r="E1401" s="2425"/>
    </row>
    <row r="1402" spans="1:5" s="72" customFormat="1">
      <c r="A1402" s="152"/>
      <c r="B1402" s="2425" t="s">
        <v>754</v>
      </c>
      <c r="C1402" s="2425"/>
      <c r="D1402" s="2425"/>
      <c r="E1402" s="2425"/>
    </row>
    <row r="1403" spans="1:5" s="72" customFormat="1">
      <c r="A1403" s="152"/>
      <c r="B1403" s="2425" t="s">
        <v>774</v>
      </c>
      <c r="C1403" s="2425"/>
      <c r="D1403" s="2425"/>
      <c r="E1403" s="2425"/>
    </row>
    <row r="1404" spans="1:5" s="72" customFormat="1">
      <c r="A1404" s="152"/>
      <c r="B1404" s="2425" t="s">
        <v>755</v>
      </c>
      <c r="C1404" s="2425"/>
      <c r="D1404" s="2425"/>
      <c r="E1404" s="2425"/>
    </row>
    <row r="1405" spans="1:5" s="72" customFormat="1">
      <c r="A1405" s="152"/>
      <c r="B1405" s="2425" t="s">
        <v>781</v>
      </c>
      <c r="C1405" s="2425"/>
      <c r="D1405" s="2425"/>
      <c r="E1405" s="2425"/>
    </row>
    <row r="1406" spans="1:5" s="72" customFormat="1">
      <c r="A1406" s="152"/>
      <c r="B1406" s="2425" t="s">
        <v>778</v>
      </c>
      <c r="C1406" s="2425"/>
      <c r="D1406" s="2425"/>
      <c r="E1406" s="2425"/>
    </row>
    <row r="1407" spans="1:5" s="72" customFormat="1">
      <c r="A1407" s="152"/>
      <c r="B1407" s="2425" t="s">
        <v>809</v>
      </c>
      <c r="C1407" s="2425"/>
      <c r="D1407" s="2425"/>
      <c r="E1407" s="2425"/>
    </row>
    <row r="1408" spans="1:5" s="72" customFormat="1">
      <c r="A1408" s="152"/>
      <c r="B1408" s="2425" t="s">
        <v>758</v>
      </c>
      <c r="C1408" s="2425"/>
      <c r="D1408" s="2425"/>
      <c r="E1408" s="2425"/>
    </row>
    <row r="1409" spans="1:5" s="72" customFormat="1">
      <c r="A1409" s="91"/>
      <c r="B1409" s="79" t="s">
        <v>10</v>
      </c>
      <c r="C1409" s="79">
        <v>2</v>
      </c>
      <c r="D1409" s="18"/>
      <c r="E1409" s="79">
        <f>+C1409*D1409</f>
        <v>0</v>
      </c>
    </row>
    <row r="1410" spans="1:5" s="72" customFormat="1" ht="14.4">
      <c r="A1410" s="152"/>
      <c r="B1410" s="152"/>
      <c r="C1410" s="152"/>
      <c r="D1410" s="152"/>
      <c r="E1410" s="152"/>
    </row>
    <row r="1411" spans="1:5" s="72" customFormat="1">
      <c r="A1411" s="91" t="s">
        <v>965</v>
      </c>
      <c r="B1411" s="2425" t="s">
        <v>813</v>
      </c>
      <c r="C1411" s="2425"/>
      <c r="D1411" s="2425"/>
      <c r="E1411" s="2425"/>
    </row>
    <row r="1412" spans="1:5" s="72" customFormat="1">
      <c r="A1412" s="152"/>
      <c r="B1412" s="2425" t="s">
        <v>807</v>
      </c>
      <c r="C1412" s="2425"/>
      <c r="D1412" s="2425"/>
      <c r="E1412" s="2425"/>
    </row>
    <row r="1413" spans="1:5" s="72" customFormat="1">
      <c r="A1413" s="152"/>
      <c r="B1413" s="2425" t="s">
        <v>772</v>
      </c>
      <c r="C1413" s="2425"/>
      <c r="D1413" s="2425"/>
      <c r="E1413" s="2425"/>
    </row>
    <row r="1414" spans="1:5" s="72" customFormat="1">
      <c r="A1414" s="152"/>
      <c r="B1414" s="2425" t="s">
        <v>773</v>
      </c>
      <c r="C1414" s="2425"/>
      <c r="D1414" s="2425"/>
      <c r="E1414" s="2425"/>
    </row>
    <row r="1415" spans="1:5" s="72" customFormat="1">
      <c r="A1415" s="152"/>
      <c r="B1415" s="2425" t="s">
        <v>812</v>
      </c>
      <c r="C1415" s="2425"/>
      <c r="D1415" s="2425"/>
      <c r="E1415" s="2425"/>
    </row>
    <row r="1416" spans="1:5" s="72" customFormat="1">
      <c r="A1416" s="152"/>
      <c r="B1416" s="2425" t="s">
        <v>739</v>
      </c>
      <c r="C1416" s="2425"/>
      <c r="D1416" s="2425"/>
      <c r="E1416" s="2425"/>
    </row>
    <row r="1417" spans="1:5" s="72" customFormat="1">
      <c r="A1417" s="152"/>
      <c r="B1417" s="2425" t="s">
        <v>754</v>
      </c>
      <c r="C1417" s="2425"/>
      <c r="D1417" s="2425"/>
      <c r="E1417" s="2425"/>
    </row>
    <row r="1418" spans="1:5" s="72" customFormat="1">
      <c r="A1418" s="152"/>
      <c r="B1418" s="2425" t="s">
        <v>774</v>
      </c>
      <c r="C1418" s="2425"/>
      <c r="D1418" s="2425"/>
      <c r="E1418" s="2425"/>
    </row>
    <row r="1419" spans="1:5" s="72" customFormat="1">
      <c r="A1419" s="152"/>
      <c r="B1419" s="2425" t="s">
        <v>755</v>
      </c>
      <c r="C1419" s="2425"/>
      <c r="D1419" s="2425"/>
      <c r="E1419" s="2425"/>
    </row>
    <row r="1420" spans="1:5" s="72" customFormat="1">
      <c r="A1420" s="152"/>
      <c r="B1420" s="2425" t="s">
        <v>756</v>
      </c>
      <c r="C1420" s="2425"/>
      <c r="D1420" s="2425"/>
      <c r="E1420" s="2425"/>
    </row>
    <row r="1421" spans="1:5" s="72" customFormat="1">
      <c r="A1421" s="152"/>
      <c r="B1421" s="2425" t="s">
        <v>778</v>
      </c>
      <c r="C1421" s="2425"/>
      <c r="D1421" s="2425"/>
      <c r="E1421" s="2425"/>
    </row>
    <row r="1422" spans="1:5" s="72" customFormat="1">
      <c r="A1422" s="152"/>
      <c r="B1422" s="2425" t="s">
        <v>809</v>
      </c>
      <c r="C1422" s="2425"/>
      <c r="D1422" s="2425"/>
      <c r="E1422" s="2425"/>
    </row>
    <row r="1423" spans="1:5" s="72" customFormat="1">
      <c r="A1423" s="152"/>
      <c r="B1423" s="2425" t="s">
        <v>758</v>
      </c>
      <c r="C1423" s="2425"/>
      <c r="D1423" s="2425"/>
      <c r="E1423" s="2425"/>
    </row>
    <row r="1424" spans="1:5" s="72" customFormat="1">
      <c r="A1424" s="91"/>
      <c r="B1424" s="79" t="s">
        <v>10</v>
      </c>
      <c r="C1424" s="79">
        <v>1</v>
      </c>
      <c r="D1424" s="18"/>
      <c r="E1424" s="79">
        <f>+C1424*D1424</f>
        <v>0</v>
      </c>
    </row>
    <row r="1425" spans="1:5" s="72" customFormat="1" ht="14.4">
      <c r="A1425" s="152"/>
      <c r="B1425" s="152"/>
      <c r="C1425" s="152"/>
      <c r="D1425" s="152"/>
      <c r="E1425" s="152"/>
    </row>
    <row r="1426" spans="1:5" s="72" customFormat="1">
      <c r="A1426" s="91" t="s">
        <v>966</v>
      </c>
      <c r="B1426" s="2425" t="s">
        <v>814</v>
      </c>
      <c r="C1426" s="2425"/>
      <c r="D1426" s="2425"/>
      <c r="E1426" s="2425"/>
    </row>
    <row r="1427" spans="1:5" s="72" customFormat="1">
      <c r="A1427" s="152"/>
      <c r="B1427" s="2425" t="s">
        <v>807</v>
      </c>
      <c r="C1427" s="2425"/>
      <c r="D1427" s="2425"/>
      <c r="E1427" s="2425"/>
    </row>
    <row r="1428" spans="1:5" s="72" customFormat="1">
      <c r="A1428" s="152"/>
      <c r="B1428" s="2425" t="s">
        <v>772</v>
      </c>
      <c r="C1428" s="2425"/>
      <c r="D1428" s="2425"/>
      <c r="E1428" s="2425"/>
    </row>
    <row r="1429" spans="1:5" s="72" customFormat="1">
      <c r="A1429" s="152"/>
      <c r="B1429" s="2425" t="s">
        <v>773</v>
      </c>
      <c r="C1429" s="2425"/>
      <c r="D1429" s="2425"/>
      <c r="E1429" s="2425"/>
    </row>
    <row r="1430" spans="1:5" s="72" customFormat="1">
      <c r="A1430" s="152"/>
      <c r="B1430" s="2425" t="s">
        <v>766</v>
      </c>
      <c r="C1430" s="2425"/>
      <c r="D1430" s="2425"/>
      <c r="E1430" s="2425"/>
    </row>
    <row r="1431" spans="1:5" s="72" customFormat="1">
      <c r="A1431" s="152"/>
      <c r="B1431" s="2425" t="s">
        <v>753</v>
      </c>
      <c r="C1431" s="2425"/>
      <c r="D1431" s="2425"/>
      <c r="E1431" s="2425"/>
    </row>
    <row r="1432" spans="1:5" s="72" customFormat="1">
      <c r="A1432" s="152"/>
      <c r="B1432" s="2425" t="s">
        <v>754</v>
      </c>
      <c r="C1432" s="2425"/>
      <c r="D1432" s="2425"/>
      <c r="E1432" s="2425"/>
    </row>
    <row r="1433" spans="1:5" s="72" customFormat="1">
      <c r="A1433" s="152"/>
      <c r="B1433" s="2425" t="s">
        <v>774</v>
      </c>
      <c r="C1433" s="2425"/>
      <c r="D1433" s="2425"/>
      <c r="E1433" s="2425"/>
    </row>
    <row r="1434" spans="1:5" s="72" customFormat="1">
      <c r="A1434" s="152"/>
      <c r="B1434" s="2425" t="s">
        <v>755</v>
      </c>
      <c r="C1434" s="2425"/>
      <c r="D1434" s="2425"/>
      <c r="E1434" s="2425"/>
    </row>
    <row r="1435" spans="1:5" s="72" customFormat="1">
      <c r="A1435" s="152"/>
      <c r="B1435" s="2425" t="s">
        <v>756</v>
      </c>
      <c r="C1435" s="2425"/>
      <c r="D1435" s="2425"/>
      <c r="E1435" s="2425"/>
    </row>
    <row r="1436" spans="1:5" s="72" customFormat="1">
      <c r="A1436" s="152"/>
      <c r="B1436" s="2425" t="s">
        <v>778</v>
      </c>
      <c r="C1436" s="2425"/>
      <c r="D1436" s="2425"/>
      <c r="E1436" s="2425"/>
    </row>
    <row r="1437" spans="1:5" s="72" customFormat="1">
      <c r="A1437" s="152"/>
      <c r="B1437" s="2425" t="s">
        <v>815</v>
      </c>
      <c r="C1437" s="2425"/>
      <c r="D1437" s="2425"/>
      <c r="E1437" s="2425"/>
    </row>
    <row r="1438" spans="1:5" s="72" customFormat="1">
      <c r="A1438" s="152"/>
      <c r="B1438" s="2425" t="s">
        <v>758</v>
      </c>
      <c r="C1438" s="2425"/>
      <c r="D1438" s="2425"/>
      <c r="E1438" s="2425"/>
    </row>
    <row r="1439" spans="1:5" s="72" customFormat="1">
      <c r="A1439" s="91"/>
      <c r="B1439" s="79" t="s">
        <v>10</v>
      </c>
      <c r="C1439" s="79">
        <v>1</v>
      </c>
      <c r="D1439" s="18"/>
      <c r="E1439" s="79">
        <f>+C1439*D1439</f>
        <v>0</v>
      </c>
    </row>
    <row r="1440" spans="1:5" s="72" customFormat="1" ht="14.4">
      <c r="A1440" s="152"/>
    </row>
    <row r="1441" spans="1:5" s="72" customFormat="1">
      <c r="A1441" s="91" t="s">
        <v>967</v>
      </c>
      <c r="B1441" s="2425" t="s">
        <v>816</v>
      </c>
      <c r="C1441" s="2425"/>
      <c r="D1441" s="2425"/>
      <c r="E1441" s="2425"/>
    </row>
    <row r="1442" spans="1:5" s="72" customFormat="1">
      <c r="A1442" s="152"/>
      <c r="B1442" s="2425" t="s">
        <v>807</v>
      </c>
      <c r="C1442" s="2425"/>
      <c r="D1442" s="2425"/>
      <c r="E1442" s="2425"/>
    </row>
    <row r="1443" spans="1:5" s="72" customFormat="1">
      <c r="A1443" s="152"/>
      <c r="B1443" s="2425" t="s">
        <v>772</v>
      </c>
      <c r="C1443" s="2425"/>
      <c r="D1443" s="2425"/>
      <c r="E1443" s="2425"/>
    </row>
    <row r="1444" spans="1:5" s="72" customFormat="1">
      <c r="A1444" s="152"/>
      <c r="B1444" s="2425" t="s">
        <v>773</v>
      </c>
      <c r="C1444" s="2425"/>
      <c r="D1444" s="2425"/>
      <c r="E1444" s="2425"/>
    </row>
    <row r="1445" spans="1:5" s="72" customFormat="1">
      <c r="A1445" s="152"/>
      <c r="B1445" s="2425" t="s">
        <v>766</v>
      </c>
      <c r="C1445" s="2425"/>
      <c r="D1445" s="2425"/>
      <c r="E1445" s="2425"/>
    </row>
    <row r="1446" spans="1:5" s="72" customFormat="1">
      <c r="A1446" s="152"/>
      <c r="B1446" s="2425" t="s">
        <v>739</v>
      </c>
      <c r="C1446" s="2425"/>
      <c r="D1446" s="2425"/>
      <c r="E1446" s="2425"/>
    </row>
    <row r="1447" spans="1:5" s="72" customFormat="1">
      <c r="A1447" s="152"/>
      <c r="B1447" s="2425" t="s">
        <v>754</v>
      </c>
      <c r="C1447" s="2425"/>
      <c r="D1447" s="2425"/>
      <c r="E1447" s="2425"/>
    </row>
    <row r="1448" spans="1:5" s="72" customFormat="1">
      <c r="A1448" s="152"/>
      <c r="B1448" s="2425" t="s">
        <v>774</v>
      </c>
      <c r="C1448" s="2425"/>
      <c r="D1448" s="2425"/>
      <c r="E1448" s="2425"/>
    </row>
    <row r="1449" spans="1:5" s="72" customFormat="1">
      <c r="A1449" s="152"/>
      <c r="B1449" s="2425" t="s">
        <v>755</v>
      </c>
      <c r="C1449" s="2425"/>
      <c r="D1449" s="2425"/>
      <c r="E1449" s="2425"/>
    </row>
    <row r="1450" spans="1:5" s="72" customFormat="1">
      <c r="A1450" s="152"/>
      <c r="B1450" s="2425" t="s">
        <v>781</v>
      </c>
      <c r="C1450" s="2425"/>
      <c r="D1450" s="2425"/>
      <c r="E1450" s="2425"/>
    </row>
    <row r="1451" spans="1:5" s="72" customFormat="1">
      <c r="A1451" s="152"/>
      <c r="B1451" s="2425" t="s">
        <v>778</v>
      </c>
      <c r="C1451" s="2425"/>
      <c r="D1451" s="2425"/>
      <c r="E1451" s="2425"/>
    </row>
    <row r="1452" spans="1:5" s="72" customFormat="1">
      <c r="A1452" s="152"/>
      <c r="B1452" s="2425" t="s">
        <v>815</v>
      </c>
      <c r="C1452" s="2425"/>
      <c r="D1452" s="2425"/>
      <c r="E1452" s="2425"/>
    </row>
    <row r="1453" spans="1:5" s="72" customFormat="1">
      <c r="A1453" s="152"/>
      <c r="B1453" s="2425" t="s">
        <v>758</v>
      </c>
      <c r="C1453" s="2425"/>
      <c r="D1453" s="2425"/>
      <c r="E1453" s="2425"/>
    </row>
    <row r="1454" spans="1:5" s="72" customFormat="1">
      <c r="A1454" s="91"/>
      <c r="B1454" s="79" t="s">
        <v>10</v>
      </c>
      <c r="C1454" s="79">
        <v>1</v>
      </c>
      <c r="D1454" s="18"/>
      <c r="E1454" s="79">
        <f>+C1454*D1454</f>
        <v>0</v>
      </c>
    </row>
    <row r="1455" spans="1:5" s="72" customFormat="1" ht="14.4">
      <c r="A1455" s="152"/>
    </row>
    <row r="1456" spans="1:5" s="72" customFormat="1" ht="35.25" customHeight="1">
      <c r="A1456" s="91" t="s">
        <v>968</v>
      </c>
      <c r="B1456" s="2425" t="s">
        <v>936</v>
      </c>
      <c r="C1456" s="2425"/>
      <c r="D1456" s="2425"/>
      <c r="E1456" s="2425"/>
    </row>
    <row r="1457" spans="1:5" s="72" customFormat="1">
      <c r="A1457" s="152"/>
      <c r="B1457" s="2425" t="s">
        <v>937</v>
      </c>
      <c r="C1457" s="2425"/>
      <c r="D1457" s="2425"/>
      <c r="E1457" s="2425"/>
    </row>
    <row r="1458" spans="1:5" s="157" customFormat="1">
      <c r="A1458" s="156"/>
      <c r="B1458" s="2425" t="s">
        <v>794</v>
      </c>
      <c r="C1458" s="2425"/>
      <c r="D1458" s="2425"/>
      <c r="E1458" s="2425"/>
    </row>
    <row r="1459" spans="1:5" s="72" customFormat="1">
      <c r="A1459" s="152"/>
      <c r="B1459" s="2425" t="s">
        <v>812</v>
      </c>
      <c r="C1459" s="2425"/>
      <c r="D1459" s="2425"/>
      <c r="E1459" s="2425"/>
    </row>
    <row r="1460" spans="1:5" s="72" customFormat="1">
      <c r="A1460" s="152"/>
      <c r="B1460" s="2425" t="s">
        <v>938</v>
      </c>
      <c r="C1460" s="2425"/>
      <c r="D1460" s="2425"/>
      <c r="E1460" s="2425"/>
    </row>
    <row r="1461" spans="1:5" s="72" customFormat="1">
      <c r="A1461" s="152"/>
      <c r="B1461" s="2425" t="s">
        <v>939</v>
      </c>
      <c r="C1461" s="2425"/>
      <c r="D1461" s="2425"/>
      <c r="E1461" s="2425"/>
    </row>
    <row r="1462" spans="1:5" s="72" customFormat="1">
      <c r="A1462" s="152"/>
      <c r="B1462" s="2425" t="s">
        <v>940</v>
      </c>
      <c r="C1462" s="2425"/>
      <c r="D1462" s="2425"/>
      <c r="E1462" s="2425"/>
    </row>
    <row r="1463" spans="1:5" s="72" customFormat="1" ht="39.75" customHeight="1">
      <c r="A1463" s="152"/>
      <c r="B1463" s="2425" t="s">
        <v>941</v>
      </c>
      <c r="C1463" s="2425"/>
      <c r="D1463" s="2425"/>
      <c r="E1463" s="2425"/>
    </row>
    <row r="1464" spans="1:5" s="72" customFormat="1">
      <c r="A1464" s="91"/>
      <c r="B1464" s="79" t="s">
        <v>10</v>
      </c>
      <c r="C1464" s="79">
        <v>1</v>
      </c>
      <c r="D1464" s="18"/>
      <c r="E1464" s="79">
        <f>+C1464*D1464</f>
        <v>0</v>
      </c>
    </row>
    <row r="1465" spans="1:5" s="72" customFormat="1" ht="14.4">
      <c r="A1465" s="152"/>
    </row>
    <row r="1466" spans="1:5" s="72" customFormat="1" ht="14.4">
      <c r="A1466" s="152"/>
      <c r="B1466" s="158" t="s">
        <v>817</v>
      </c>
    </row>
    <row r="1467" spans="1:5" s="72" customFormat="1" ht="14.4">
      <c r="A1467" s="152"/>
    </row>
    <row r="1468" spans="1:5" s="72" customFormat="1">
      <c r="A1468" s="91" t="s">
        <v>969</v>
      </c>
      <c r="B1468" s="2425" t="s">
        <v>818</v>
      </c>
      <c r="C1468" s="2425"/>
      <c r="D1468" s="2425"/>
      <c r="E1468" s="2425"/>
    </row>
    <row r="1469" spans="1:5" s="72" customFormat="1">
      <c r="A1469" s="152"/>
      <c r="B1469" s="2425" t="s">
        <v>819</v>
      </c>
      <c r="C1469" s="2425"/>
      <c r="D1469" s="2425"/>
      <c r="E1469" s="2425"/>
    </row>
    <row r="1470" spans="1:5" s="72" customFormat="1">
      <c r="A1470" s="152"/>
      <c r="B1470" s="2425" t="s">
        <v>820</v>
      </c>
      <c r="C1470" s="2425"/>
      <c r="D1470" s="2425"/>
      <c r="E1470" s="2425"/>
    </row>
    <row r="1471" spans="1:5" s="72" customFormat="1">
      <c r="A1471" s="152"/>
      <c r="B1471" s="2425" t="s">
        <v>754</v>
      </c>
      <c r="C1471" s="2425"/>
      <c r="D1471" s="2425"/>
      <c r="E1471" s="2425"/>
    </row>
    <row r="1472" spans="1:5" s="72" customFormat="1">
      <c r="A1472" s="152"/>
      <c r="B1472" s="2425" t="s">
        <v>755</v>
      </c>
      <c r="C1472" s="2425"/>
      <c r="D1472" s="2425"/>
      <c r="E1472" s="2425"/>
    </row>
    <row r="1473" spans="1:5" s="72" customFormat="1">
      <c r="A1473" s="152"/>
      <c r="B1473" s="2425" t="s">
        <v>821</v>
      </c>
      <c r="C1473" s="2425"/>
      <c r="D1473" s="2425"/>
      <c r="E1473" s="2425"/>
    </row>
    <row r="1474" spans="1:5" s="72" customFormat="1">
      <c r="A1474" s="152"/>
      <c r="B1474" s="2425" t="s">
        <v>822</v>
      </c>
      <c r="C1474" s="2425"/>
      <c r="D1474" s="2425"/>
      <c r="E1474" s="2425"/>
    </row>
    <row r="1475" spans="1:5" s="72" customFormat="1">
      <c r="A1475" s="152"/>
      <c r="B1475" s="2425" t="s">
        <v>823</v>
      </c>
      <c r="C1475" s="2425"/>
      <c r="D1475" s="2425"/>
      <c r="E1475" s="2425"/>
    </row>
    <row r="1476" spans="1:5" s="72" customFormat="1">
      <c r="A1476" s="152"/>
      <c r="B1476" s="2425" t="s">
        <v>824</v>
      </c>
      <c r="C1476" s="2425"/>
      <c r="D1476" s="2425"/>
      <c r="E1476" s="2425"/>
    </row>
    <row r="1477" spans="1:5" s="72" customFormat="1">
      <c r="A1477" s="152"/>
      <c r="B1477" s="2425" t="s">
        <v>758</v>
      </c>
      <c r="C1477" s="2425"/>
      <c r="D1477" s="2425"/>
      <c r="E1477" s="2425"/>
    </row>
    <row r="1478" spans="1:5" s="72" customFormat="1">
      <c r="A1478" s="152"/>
      <c r="B1478" s="2425" t="s">
        <v>759</v>
      </c>
      <c r="C1478" s="2425"/>
      <c r="D1478" s="2425"/>
      <c r="E1478" s="2425"/>
    </row>
    <row r="1479" spans="1:5" s="72" customFormat="1">
      <c r="A1479" s="152"/>
      <c r="B1479" s="2425" t="s">
        <v>825</v>
      </c>
      <c r="C1479" s="2425"/>
      <c r="D1479" s="2425"/>
      <c r="E1479" s="2425"/>
    </row>
    <row r="1480" spans="1:5" s="72" customFormat="1">
      <c r="A1480" s="152"/>
      <c r="B1480" s="2425" t="s">
        <v>826</v>
      </c>
      <c r="C1480" s="2425"/>
      <c r="D1480" s="2425"/>
      <c r="E1480" s="2425"/>
    </row>
    <row r="1481" spans="1:5" s="72" customFormat="1">
      <c r="A1481" s="152"/>
      <c r="B1481" s="2425" t="s">
        <v>827</v>
      </c>
      <c r="C1481" s="2425"/>
      <c r="D1481" s="2425"/>
      <c r="E1481" s="2425"/>
    </row>
    <row r="1482" spans="1:5" s="72" customFormat="1">
      <c r="A1482" s="91"/>
      <c r="B1482" s="79" t="s">
        <v>10</v>
      </c>
      <c r="C1482" s="79">
        <v>1</v>
      </c>
      <c r="D1482" s="18"/>
      <c r="E1482" s="79">
        <f>+C1482*D1482</f>
        <v>0</v>
      </c>
    </row>
    <row r="1483" spans="1:5" s="72" customFormat="1" ht="14.4">
      <c r="A1483" s="152"/>
    </row>
    <row r="1484" spans="1:5" s="72" customFormat="1">
      <c r="A1484" s="91" t="s">
        <v>970</v>
      </c>
      <c r="B1484" s="2425" t="s">
        <v>828</v>
      </c>
      <c r="C1484" s="2425"/>
      <c r="D1484" s="2425"/>
      <c r="E1484" s="2425"/>
    </row>
    <row r="1485" spans="1:5" s="72" customFormat="1">
      <c r="A1485" s="152"/>
      <c r="B1485" s="2425" t="s">
        <v>819</v>
      </c>
      <c r="C1485" s="2425"/>
      <c r="D1485" s="2425"/>
      <c r="E1485" s="2425"/>
    </row>
    <row r="1486" spans="1:5" s="72" customFormat="1">
      <c r="A1486" s="152"/>
      <c r="B1486" s="2425" t="s">
        <v>820</v>
      </c>
      <c r="C1486" s="2425"/>
      <c r="D1486" s="2425"/>
      <c r="E1486" s="2425"/>
    </row>
    <row r="1487" spans="1:5" s="72" customFormat="1">
      <c r="A1487" s="152"/>
      <c r="B1487" s="2425" t="s">
        <v>754</v>
      </c>
      <c r="C1487" s="2425"/>
      <c r="D1487" s="2425"/>
      <c r="E1487" s="2425"/>
    </row>
    <row r="1488" spans="1:5" s="72" customFormat="1">
      <c r="A1488" s="152"/>
      <c r="B1488" s="2425" t="s">
        <v>755</v>
      </c>
      <c r="C1488" s="2425"/>
      <c r="D1488" s="2425"/>
      <c r="E1488" s="2425"/>
    </row>
    <row r="1489" spans="1:5" s="72" customFormat="1">
      <c r="A1489" s="152"/>
      <c r="B1489" s="2425" t="s">
        <v>829</v>
      </c>
      <c r="C1489" s="2425"/>
      <c r="D1489" s="2425"/>
      <c r="E1489" s="2425"/>
    </row>
    <row r="1490" spans="1:5" s="72" customFormat="1">
      <c r="A1490" s="152"/>
      <c r="B1490" s="2425" t="s">
        <v>830</v>
      </c>
      <c r="C1490" s="2425"/>
      <c r="D1490" s="2425"/>
      <c r="E1490" s="2425"/>
    </row>
    <row r="1491" spans="1:5" s="72" customFormat="1">
      <c r="A1491" s="152"/>
      <c r="B1491" s="2425" t="s">
        <v>823</v>
      </c>
      <c r="C1491" s="2425"/>
      <c r="D1491" s="2425"/>
      <c r="E1491" s="2425"/>
    </row>
    <row r="1492" spans="1:5" s="72" customFormat="1">
      <c r="A1492" s="152"/>
      <c r="B1492" s="2425" t="s">
        <v>824</v>
      </c>
      <c r="C1492" s="2425"/>
      <c r="D1492" s="2425"/>
      <c r="E1492" s="2425"/>
    </row>
    <row r="1493" spans="1:5" s="72" customFormat="1">
      <c r="A1493" s="152"/>
      <c r="B1493" s="2425" t="s">
        <v>758</v>
      </c>
      <c r="C1493" s="2425"/>
      <c r="D1493" s="2425"/>
      <c r="E1493" s="2425"/>
    </row>
    <row r="1494" spans="1:5" s="72" customFormat="1">
      <c r="A1494" s="152"/>
      <c r="B1494" s="2425" t="s">
        <v>759</v>
      </c>
      <c r="C1494" s="2425"/>
      <c r="D1494" s="2425"/>
      <c r="E1494" s="2425"/>
    </row>
    <row r="1495" spans="1:5" s="72" customFormat="1">
      <c r="A1495" s="152"/>
      <c r="B1495" s="2425" t="s">
        <v>831</v>
      </c>
      <c r="C1495" s="2425"/>
      <c r="D1495" s="2425"/>
      <c r="E1495" s="2425"/>
    </row>
    <row r="1496" spans="1:5" s="72" customFormat="1">
      <c r="A1496" s="152"/>
      <c r="B1496" s="2425" t="s">
        <v>825</v>
      </c>
      <c r="C1496" s="2425"/>
      <c r="D1496" s="2425"/>
      <c r="E1496" s="2425"/>
    </row>
    <row r="1497" spans="1:5" s="72" customFormat="1">
      <c r="A1497" s="152"/>
      <c r="B1497" s="2425" t="s">
        <v>826</v>
      </c>
      <c r="C1497" s="2425"/>
      <c r="D1497" s="2425"/>
      <c r="E1497" s="2425"/>
    </row>
    <row r="1498" spans="1:5" s="72" customFormat="1">
      <c r="A1498" s="152"/>
      <c r="B1498" s="2425" t="s">
        <v>827</v>
      </c>
      <c r="C1498" s="2425"/>
      <c r="D1498" s="2425"/>
      <c r="E1498" s="2425"/>
    </row>
    <row r="1499" spans="1:5" s="72" customFormat="1">
      <c r="A1499" s="91"/>
      <c r="B1499" s="79" t="s">
        <v>10</v>
      </c>
      <c r="C1499" s="79">
        <v>1</v>
      </c>
      <c r="D1499" s="18"/>
      <c r="E1499" s="79">
        <f>+C1499*D1499</f>
        <v>0</v>
      </c>
    </row>
    <row r="1500" spans="1:5" s="72" customFormat="1" ht="14.4">
      <c r="A1500" s="152"/>
    </row>
    <row r="1501" spans="1:5" s="72" customFormat="1">
      <c r="A1501" s="91" t="s">
        <v>971</v>
      </c>
      <c r="B1501" s="2425" t="s">
        <v>832</v>
      </c>
      <c r="C1501" s="2425"/>
      <c r="D1501" s="2425"/>
      <c r="E1501" s="2425"/>
    </row>
    <row r="1502" spans="1:5" s="72" customFormat="1">
      <c r="A1502" s="152"/>
      <c r="B1502" s="2425" t="s">
        <v>833</v>
      </c>
      <c r="C1502" s="2425"/>
      <c r="D1502" s="2425"/>
      <c r="E1502" s="2425"/>
    </row>
    <row r="1503" spans="1:5" s="72" customFormat="1">
      <c r="A1503" s="152"/>
      <c r="B1503" s="2425" t="s">
        <v>834</v>
      </c>
      <c r="C1503" s="2425"/>
      <c r="D1503" s="2425"/>
      <c r="E1503" s="2425"/>
    </row>
    <row r="1504" spans="1:5" s="72" customFormat="1">
      <c r="A1504" s="152"/>
      <c r="B1504" s="2425" t="s">
        <v>754</v>
      </c>
      <c r="C1504" s="2425"/>
      <c r="D1504" s="2425"/>
      <c r="E1504" s="2425"/>
    </row>
    <row r="1505" spans="1:5" s="72" customFormat="1">
      <c r="A1505" s="152"/>
      <c r="B1505" s="2425" t="s">
        <v>755</v>
      </c>
      <c r="C1505" s="2425"/>
      <c r="D1505" s="2425"/>
      <c r="E1505" s="2425"/>
    </row>
    <row r="1506" spans="1:5" s="72" customFormat="1">
      <c r="A1506" s="152"/>
      <c r="B1506" s="2425" t="s">
        <v>829</v>
      </c>
      <c r="C1506" s="2425"/>
      <c r="D1506" s="2425"/>
      <c r="E1506" s="2425"/>
    </row>
    <row r="1507" spans="1:5" s="72" customFormat="1">
      <c r="A1507" s="152"/>
      <c r="B1507" s="2425" t="s">
        <v>835</v>
      </c>
      <c r="C1507" s="2425"/>
      <c r="D1507" s="2425"/>
      <c r="E1507" s="2425"/>
    </row>
    <row r="1508" spans="1:5" s="72" customFormat="1">
      <c r="A1508" s="152"/>
      <c r="B1508" s="2425" t="s">
        <v>836</v>
      </c>
      <c r="C1508" s="2425"/>
      <c r="D1508" s="2425"/>
      <c r="E1508" s="2425"/>
    </row>
    <row r="1509" spans="1:5" s="72" customFormat="1">
      <c r="A1509" s="152"/>
      <c r="B1509" s="2425" t="s">
        <v>837</v>
      </c>
      <c r="C1509" s="2425"/>
      <c r="D1509" s="2425"/>
      <c r="E1509" s="2425"/>
    </row>
    <row r="1510" spans="1:5" s="72" customFormat="1">
      <c r="A1510" s="152"/>
      <c r="B1510" s="2425" t="s">
        <v>758</v>
      </c>
      <c r="C1510" s="2425"/>
      <c r="D1510" s="2425"/>
      <c r="E1510" s="2425"/>
    </row>
    <row r="1511" spans="1:5" s="72" customFormat="1">
      <c r="A1511" s="152"/>
      <c r="B1511" s="2425" t="s">
        <v>759</v>
      </c>
      <c r="C1511" s="2425"/>
      <c r="D1511" s="2425"/>
      <c r="E1511" s="2425"/>
    </row>
    <row r="1512" spans="1:5" s="72" customFormat="1">
      <c r="A1512" s="152"/>
      <c r="B1512" s="2425" t="s">
        <v>793</v>
      </c>
      <c r="C1512" s="2425"/>
      <c r="D1512" s="2425"/>
      <c r="E1512" s="2425"/>
    </row>
    <row r="1513" spans="1:5" s="72" customFormat="1">
      <c r="A1513" s="152"/>
      <c r="B1513" s="2425" t="s">
        <v>838</v>
      </c>
      <c r="C1513" s="2425"/>
      <c r="D1513" s="2425"/>
      <c r="E1513" s="2425"/>
    </row>
    <row r="1514" spans="1:5" s="72" customFormat="1">
      <c r="A1514" s="152"/>
      <c r="B1514" s="2425" t="s">
        <v>839</v>
      </c>
      <c r="C1514" s="2425"/>
      <c r="D1514" s="2425"/>
      <c r="E1514" s="2425"/>
    </row>
    <row r="1515" spans="1:5" s="72" customFormat="1">
      <c r="A1515" s="91"/>
      <c r="B1515" s="79" t="s">
        <v>10</v>
      </c>
      <c r="C1515" s="79">
        <v>1</v>
      </c>
      <c r="D1515" s="18"/>
      <c r="E1515" s="79">
        <f>+C1515*D1515</f>
        <v>0</v>
      </c>
    </row>
    <row r="1516" spans="1:5" s="72" customFormat="1" ht="14.4">
      <c r="A1516" s="152"/>
    </row>
    <row r="1517" spans="1:5" s="72" customFormat="1">
      <c r="A1517" s="91" t="s">
        <v>972</v>
      </c>
      <c r="B1517" s="2425" t="s">
        <v>840</v>
      </c>
      <c r="C1517" s="2425"/>
      <c r="D1517" s="2425"/>
      <c r="E1517" s="2425"/>
    </row>
    <row r="1518" spans="1:5" s="72" customFormat="1">
      <c r="A1518" s="152"/>
      <c r="B1518" s="2425" t="s">
        <v>841</v>
      </c>
      <c r="C1518" s="2425"/>
      <c r="D1518" s="2425"/>
      <c r="E1518" s="2425"/>
    </row>
    <row r="1519" spans="1:5" s="72" customFormat="1">
      <c r="A1519" s="152"/>
      <c r="B1519" s="2425" t="s">
        <v>842</v>
      </c>
      <c r="C1519" s="2425"/>
      <c r="D1519" s="2425"/>
      <c r="E1519" s="2425"/>
    </row>
    <row r="1520" spans="1:5" s="72" customFormat="1">
      <c r="A1520" s="152"/>
      <c r="B1520" s="2425" t="s">
        <v>834</v>
      </c>
      <c r="C1520" s="2425"/>
      <c r="D1520" s="2425"/>
      <c r="E1520" s="2425"/>
    </row>
    <row r="1521" spans="1:5" s="72" customFormat="1">
      <c r="A1521" s="152"/>
      <c r="B1521" s="2425" t="s">
        <v>754</v>
      </c>
      <c r="C1521" s="2425"/>
      <c r="D1521" s="2425"/>
      <c r="E1521" s="2425"/>
    </row>
    <row r="1522" spans="1:5" s="72" customFormat="1">
      <c r="A1522" s="152"/>
      <c r="B1522" s="2425" t="s">
        <v>755</v>
      </c>
      <c r="C1522" s="2425"/>
      <c r="D1522" s="2425"/>
      <c r="E1522" s="2425"/>
    </row>
    <row r="1523" spans="1:5" s="72" customFormat="1">
      <c r="A1523" s="152"/>
      <c r="B1523" s="2425" t="s">
        <v>843</v>
      </c>
      <c r="C1523" s="2425"/>
      <c r="D1523" s="2425"/>
      <c r="E1523" s="2425"/>
    </row>
    <row r="1524" spans="1:5" s="72" customFormat="1">
      <c r="A1524" s="152"/>
      <c r="B1524" s="2425" t="s">
        <v>823</v>
      </c>
      <c r="C1524" s="2425"/>
      <c r="D1524" s="2425"/>
      <c r="E1524" s="2425"/>
    </row>
    <row r="1525" spans="1:5" s="72" customFormat="1">
      <c r="A1525" s="152"/>
      <c r="B1525" s="2425" t="s">
        <v>844</v>
      </c>
      <c r="C1525" s="2425"/>
      <c r="D1525" s="2425"/>
      <c r="E1525" s="2425"/>
    </row>
    <row r="1526" spans="1:5" s="72" customFormat="1">
      <c r="A1526" s="152"/>
      <c r="B1526" s="2425" t="s">
        <v>845</v>
      </c>
      <c r="C1526" s="2425"/>
      <c r="D1526" s="2425"/>
      <c r="E1526" s="2425"/>
    </row>
    <row r="1527" spans="1:5" s="72" customFormat="1">
      <c r="A1527" s="152"/>
      <c r="B1527" s="2425" t="s">
        <v>846</v>
      </c>
      <c r="C1527" s="2425"/>
      <c r="D1527" s="2425"/>
      <c r="E1527" s="2425"/>
    </row>
    <row r="1528" spans="1:5" s="72" customFormat="1">
      <c r="A1528" s="152"/>
      <c r="B1528" s="2425" t="s">
        <v>847</v>
      </c>
      <c r="C1528" s="2425"/>
      <c r="D1528" s="2425"/>
      <c r="E1528" s="2425"/>
    </row>
    <row r="1529" spans="1:5" s="72" customFormat="1">
      <c r="A1529" s="91"/>
      <c r="B1529" s="79" t="s">
        <v>10</v>
      </c>
      <c r="C1529" s="79">
        <v>1</v>
      </c>
      <c r="D1529" s="18"/>
      <c r="E1529" s="79">
        <f>+C1529*D1529</f>
        <v>0</v>
      </c>
    </row>
    <row r="1530" spans="1:5" s="72" customFormat="1" ht="14.4">
      <c r="A1530" s="152"/>
    </row>
    <row r="1531" spans="1:5" s="72" customFormat="1">
      <c r="A1531" s="91" t="s">
        <v>973</v>
      </c>
      <c r="B1531" s="2425" t="s">
        <v>848</v>
      </c>
      <c r="C1531" s="2425"/>
      <c r="D1531" s="2425"/>
      <c r="E1531" s="2425"/>
    </row>
    <row r="1532" spans="1:5" s="72" customFormat="1">
      <c r="A1532" s="152"/>
      <c r="B1532" s="2425" t="s">
        <v>833</v>
      </c>
      <c r="C1532" s="2425"/>
      <c r="D1532" s="2425"/>
      <c r="E1532" s="2425"/>
    </row>
    <row r="1533" spans="1:5" s="72" customFormat="1">
      <c r="A1533" s="152"/>
      <c r="B1533" s="2425" t="s">
        <v>849</v>
      </c>
      <c r="C1533" s="2425"/>
      <c r="D1533" s="2425"/>
      <c r="E1533" s="2425"/>
    </row>
    <row r="1534" spans="1:5" s="72" customFormat="1">
      <c r="A1534" s="152"/>
      <c r="B1534" s="2425" t="s">
        <v>754</v>
      </c>
      <c r="C1534" s="2425"/>
      <c r="D1534" s="2425"/>
      <c r="E1534" s="2425"/>
    </row>
    <row r="1535" spans="1:5" s="72" customFormat="1">
      <c r="A1535" s="152"/>
      <c r="B1535" s="2425" t="s">
        <v>755</v>
      </c>
      <c r="C1535" s="2425"/>
      <c r="D1535" s="2425"/>
      <c r="E1535" s="2425"/>
    </row>
    <row r="1536" spans="1:5" s="72" customFormat="1">
      <c r="A1536" s="152"/>
      <c r="B1536" s="2425" t="s">
        <v>756</v>
      </c>
      <c r="C1536" s="2425"/>
      <c r="D1536" s="2425"/>
      <c r="E1536" s="2425"/>
    </row>
    <row r="1537" spans="1:5" s="72" customFormat="1">
      <c r="A1537" s="152"/>
      <c r="B1537" s="2425" t="s">
        <v>835</v>
      </c>
      <c r="C1537" s="2425"/>
      <c r="D1537" s="2425"/>
      <c r="E1537" s="2425"/>
    </row>
    <row r="1538" spans="1:5" s="72" customFormat="1">
      <c r="A1538" s="152"/>
      <c r="B1538" s="2425" t="s">
        <v>836</v>
      </c>
      <c r="C1538" s="2425"/>
      <c r="D1538" s="2425"/>
      <c r="E1538" s="2425"/>
    </row>
    <row r="1539" spans="1:5" s="72" customFormat="1">
      <c r="A1539" s="152"/>
      <c r="B1539" s="2425" t="s">
        <v>837</v>
      </c>
      <c r="C1539" s="2425"/>
      <c r="D1539" s="2425"/>
      <c r="E1539" s="2425"/>
    </row>
    <row r="1540" spans="1:5" s="72" customFormat="1">
      <c r="A1540" s="152"/>
      <c r="B1540" s="2425" t="s">
        <v>759</v>
      </c>
      <c r="C1540" s="2425"/>
      <c r="D1540" s="2425"/>
      <c r="E1540" s="2425"/>
    </row>
    <row r="1541" spans="1:5" s="72" customFormat="1">
      <c r="A1541" s="152"/>
      <c r="B1541" s="2425" t="s">
        <v>850</v>
      </c>
      <c r="C1541" s="2425"/>
      <c r="D1541" s="2425"/>
      <c r="E1541" s="2425"/>
    </row>
    <row r="1542" spans="1:5" s="72" customFormat="1">
      <c r="A1542" s="152"/>
      <c r="B1542" s="2425" t="s">
        <v>839</v>
      </c>
      <c r="C1542" s="2425"/>
      <c r="D1542" s="2425"/>
      <c r="E1542" s="2425"/>
    </row>
    <row r="1543" spans="1:5" s="72" customFormat="1">
      <c r="A1543" s="91"/>
      <c r="B1543" s="79" t="s">
        <v>10</v>
      </c>
      <c r="C1543" s="79">
        <v>1</v>
      </c>
      <c r="D1543" s="18"/>
      <c r="E1543" s="79">
        <f>+C1543*D1543</f>
        <v>0</v>
      </c>
    </row>
    <row r="1544" spans="1:5" s="72" customFormat="1" ht="14.4">
      <c r="A1544" s="152"/>
    </row>
    <row r="1545" spans="1:5" s="72" customFormat="1">
      <c r="A1545" s="91" t="s">
        <v>974</v>
      </c>
      <c r="B1545" s="2425" t="s">
        <v>851</v>
      </c>
      <c r="C1545" s="2425"/>
      <c r="D1545" s="2425"/>
      <c r="E1545" s="2425"/>
    </row>
    <row r="1546" spans="1:5" s="72" customFormat="1">
      <c r="A1546" s="152"/>
      <c r="B1546" s="2425" t="s">
        <v>833</v>
      </c>
      <c r="C1546" s="2425"/>
      <c r="D1546" s="2425"/>
      <c r="E1546" s="2425"/>
    </row>
    <row r="1547" spans="1:5" s="72" customFormat="1">
      <c r="A1547" s="152"/>
      <c r="B1547" s="2425" t="s">
        <v>852</v>
      </c>
      <c r="C1547" s="2425"/>
      <c r="D1547" s="2425"/>
      <c r="E1547" s="2425"/>
    </row>
    <row r="1548" spans="1:5" s="72" customFormat="1">
      <c r="A1548" s="152"/>
      <c r="B1548" s="2425" t="s">
        <v>754</v>
      </c>
      <c r="C1548" s="2425"/>
      <c r="D1548" s="2425"/>
      <c r="E1548" s="2425"/>
    </row>
    <row r="1549" spans="1:5" s="72" customFormat="1">
      <c r="A1549" s="152"/>
      <c r="B1549" s="2425" t="s">
        <v>755</v>
      </c>
      <c r="C1549" s="2425"/>
      <c r="D1549" s="2425"/>
      <c r="E1549" s="2425"/>
    </row>
    <row r="1550" spans="1:5" s="72" customFormat="1">
      <c r="A1550" s="152"/>
      <c r="B1550" s="2425" t="s">
        <v>756</v>
      </c>
      <c r="C1550" s="2425"/>
      <c r="D1550" s="2425"/>
      <c r="E1550" s="2425"/>
    </row>
    <row r="1551" spans="1:5" s="72" customFormat="1">
      <c r="A1551" s="152"/>
      <c r="B1551" s="2425" t="s">
        <v>853</v>
      </c>
      <c r="C1551" s="2425"/>
      <c r="D1551" s="2425"/>
      <c r="E1551" s="2425"/>
    </row>
    <row r="1552" spans="1:5" s="72" customFormat="1">
      <c r="A1552" s="152"/>
      <c r="B1552" s="2425" t="s">
        <v>836</v>
      </c>
      <c r="C1552" s="2425"/>
      <c r="D1552" s="2425"/>
      <c r="E1552" s="2425"/>
    </row>
    <row r="1553" spans="1:5" s="72" customFormat="1">
      <c r="A1553" s="152"/>
      <c r="B1553" s="2425" t="s">
        <v>837</v>
      </c>
      <c r="C1553" s="2425"/>
      <c r="D1553" s="2425"/>
      <c r="E1553" s="2425"/>
    </row>
    <row r="1554" spans="1:5" s="72" customFormat="1">
      <c r="A1554" s="152"/>
      <c r="B1554" s="2425" t="s">
        <v>759</v>
      </c>
      <c r="C1554" s="2425"/>
      <c r="D1554" s="2425"/>
      <c r="E1554" s="2425"/>
    </row>
    <row r="1555" spans="1:5" s="72" customFormat="1">
      <c r="A1555" s="152"/>
      <c r="B1555" s="2425" t="s">
        <v>838</v>
      </c>
      <c r="C1555" s="2425"/>
      <c r="D1555" s="2425"/>
      <c r="E1555" s="2425"/>
    </row>
    <row r="1556" spans="1:5" s="72" customFormat="1">
      <c r="A1556" s="152"/>
      <c r="B1556" s="2425" t="s">
        <v>839</v>
      </c>
      <c r="C1556" s="2425"/>
      <c r="D1556" s="2425"/>
      <c r="E1556" s="2425"/>
    </row>
    <row r="1557" spans="1:5" s="72" customFormat="1">
      <c r="A1557" s="91"/>
      <c r="B1557" s="79" t="s">
        <v>10</v>
      </c>
      <c r="C1557" s="79">
        <v>1</v>
      </c>
      <c r="D1557" s="18"/>
      <c r="E1557" s="79">
        <f>+C1557*D1557</f>
        <v>0</v>
      </c>
    </row>
    <row r="1558" spans="1:5" s="72" customFormat="1" ht="14.4">
      <c r="A1558" s="152"/>
    </row>
    <row r="1559" spans="1:5" s="72" customFormat="1">
      <c r="A1559" s="91" t="s">
        <v>975</v>
      </c>
      <c r="B1559" s="2425" t="s">
        <v>854</v>
      </c>
      <c r="C1559" s="2425"/>
      <c r="D1559" s="2425"/>
      <c r="E1559" s="2425"/>
    </row>
    <row r="1560" spans="1:5" s="72" customFormat="1">
      <c r="A1560" s="152"/>
      <c r="B1560" s="2425" t="s">
        <v>819</v>
      </c>
      <c r="C1560" s="2425"/>
      <c r="D1560" s="2425"/>
      <c r="E1560" s="2425"/>
    </row>
    <row r="1561" spans="1:5" s="72" customFormat="1">
      <c r="A1561" s="152"/>
      <c r="B1561" s="2425" t="s">
        <v>820</v>
      </c>
      <c r="C1561" s="2425"/>
      <c r="D1561" s="2425"/>
      <c r="E1561" s="2425"/>
    </row>
    <row r="1562" spans="1:5" s="72" customFormat="1">
      <c r="A1562" s="152"/>
      <c r="B1562" s="2425" t="s">
        <v>754</v>
      </c>
      <c r="C1562" s="2425"/>
      <c r="D1562" s="2425"/>
      <c r="E1562" s="2425"/>
    </row>
    <row r="1563" spans="1:5" s="72" customFormat="1">
      <c r="A1563" s="152"/>
      <c r="B1563" s="2425" t="s">
        <v>755</v>
      </c>
      <c r="C1563" s="2425"/>
      <c r="D1563" s="2425"/>
      <c r="E1563" s="2425"/>
    </row>
    <row r="1564" spans="1:5" s="72" customFormat="1">
      <c r="A1564" s="152"/>
      <c r="B1564" s="2425" t="s">
        <v>829</v>
      </c>
      <c r="C1564" s="2425"/>
      <c r="D1564" s="2425"/>
      <c r="E1564" s="2425"/>
    </row>
    <row r="1565" spans="1:5" s="72" customFormat="1">
      <c r="A1565" s="152"/>
      <c r="B1565" s="2425" t="s">
        <v>855</v>
      </c>
      <c r="C1565" s="2425"/>
      <c r="D1565" s="2425"/>
      <c r="E1565" s="2425"/>
    </row>
    <row r="1566" spans="1:5" s="72" customFormat="1">
      <c r="A1566" s="152"/>
      <c r="B1566" s="2425" t="s">
        <v>823</v>
      </c>
      <c r="C1566" s="2425"/>
      <c r="D1566" s="2425"/>
      <c r="E1566" s="2425"/>
    </row>
    <row r="1567" spans="1:5" s="72" customFormat="1">
      <c r="A1567" s="152"/>
      <c r="B1567" s="2425" t="s">
        <v>856</v>
      </c>
      <c r="C1567" s="2425"/>
      <c r="D1567" s="2425"/>
      <c r="E1567" s="2425"/>
    </row>
    <row r="1568" spans="1:5" s="72" customFormat="1">
      <c r="A1568" s="152"/>
      <c r="B1568" s="2425" t="s">
        <v>758</v>
      </c>
      <c r="C1568" s="2425"/>
      <c r="D1568" s="2425"/>
      <c r="E1568" s="2425"/>
    </row>
    <row r="1569" spans="1:5" s="72" customFormat="1">
      <c r="A1569" s="152"/>
      <c r="B1569" s="2425" t="s">
        <v>759</v>
      </c>
      <c r="C1569" s="2425"/>
      <c r="D1569" s="2425"/>
      <c r="E1569" s="2425"/>
    </row>
    <row r="1570" spans="1:5" s="72" customFormat="1">
      <c r="A1570" s="152"/>
      <c r="B1570" s="2425" t="s">
        <v>831</v>
      </c>
      <c r="C1570" s="2425"/>
      <c r="D1570" s="2425"/>
      <c r="E1570" s="2425"/>
    </row>
    <row r="1571" spans="1:5" s="72" customFormat="1">
      <c r="A1571" s="152"/>
      <c r="B1571" s="2425" t="s">
        <v>825</v>
      </c>
      <c r="C1571" s="2425"/>
      <c r="D1571" s="2425"/>
      <c r="E1571" s="2425"/>
    </row>
    <row r="1572" spans="1:5" s="72" customFormat="1">
      <c r="A1572" s="152"/>
      <c r="B1572" s="2425" t="s">
        <v>826</v>
      </c>
      <c r="C1572" s="2425"/>
      <c r="D1572" s="2425"/>
      <c r="E1572" s="2425"/>
    </row>
    <row r="1573" spans="1:5" s="72" customFormat="1">
      <c r="A1573" s="152"/>
      <c r="B1573" s="2425" t="s">
        <v>827</v>
      </c>
      <c r="C1573" s="2425"/>
      <c r="D1573" s="2425"/>
      <c r="E1573" s="2425"/>
    </row>
    <row r="1574" spans="1:5" s="72" customFormat="1">
      <c r="A1574" s="91"/>
      <c r="B1574" s="79" t="s">
        <v>10</v>
      </c>
      <c r="C1574" s="79">
        <v>1</v>
      </c>
      <c r="D1574" s="18"/>
      <c r="E1574" s="79">
        <f>+C1574*D1574</f>
        <v>0</v>
      </c>
    </row>
    <row r="1575" spans="1:5" s="72" customFormat="1" ht="14.4">
      <c r="A1575" s="152"/>
    </row>
    <row r="1576" spans="1:5" s="72" customFormat="1">
      <c r="A1576" s="91" t="s">
        <v>976</v>
      </c>
      <c r="B1576" s="2425" t="s">
        <v>857</v>
      </c>
      <c r="C1576" s="2425"/>
      <c r="D1576" s="2425"/>
      <c r="E1576" s="2425"/>
    </row>
    <row r="1577" spans="1:5" s="72" customFormat="1">
      <c r="A1577" s="152"/>
      <c r="B1577" s="2425" t="s">
        <v>858</v>
      </c>
      <c r="C1577" s="2425"/>
      <c r="D1577" s="2425"/>
      <c r="E1577" s="2425"/>
    </row>
    <row r="1578" spans="1:5" s="72" customFormat="1">
      <c r="A1578" s="152"/>
      <c r="B1578" s="2425" t="s">
        <v>942</v>
      </c>
      <c r="C1578" s="2425"/>
      <c r="D1578" s="2425"/>
      <c r="E1578" s="2425"/>
    </row>
    <row r="1579" spans="1:5" s="72" customFormat="1">
      <c r="A1579" s="152"/>
      <c r="B1579" s="2425" t="s">
        <v>754</v>
      </c>
      <c r="C1579" s="2425"/>
      <c r="D1579" s="2425"/>
      <c r="E1579" s="2425"/>
    </row>
    <row r="1580" spans="1:5" s="72" customFormat="1">
      <c r="A1580" s="152"/>
      <c r="B1580" s="2425" t="s">
        <v>741</v>
      </c>
      <c r="C1580" s="2425"/>
      <c r="D1580" s="2425"/>
      <c r="E1580" s="2425"/>
    </row>
    <row r="1581" spans="1:5" s="72" customFormat="1">
      <c r="A1581" s="152"/>
      <c r="B1581" s="2425" t="s">
        <v>756</v>
      </c>
      <c r="C1581" s="2425"/>
      <c r="D1581" s="2425"/>
      <c r="E1581" s="2425"/>
    </row>
    <row r="1582" spans="1:5" s="72" customFormat="1">
      <c r="A1582" s="152"/>
      <c r="B1582" s="2425" t="s">
        <v>778</v>
      </c>
      <c r="C1582" s="2425"/>
      <c r="D1582" s="2425"/>
      <c r="E1582" s="2425"/>
    </row>
    <row r="1583" spans="1:5" s="72" customFormat="1">
      <c r="B1583" s="2425" t="s">
        <v>859</v>
      </c>
      <c r="C1583" s="2425"/>
      <c r="D1583" s="2425"/>
      <c r="E1583" s="2425"/>
    </row>
    <row r="1584" spans="1:5" s="72" customFormat="1">
      <c r="B1584" s="2425" t="s">
        <v>837</v>
      </c>
      <c r="C1584" s="2425"/>
      <c r="D1584" s="2425"/>
      <c r="E1584" s="2425"/>
    </row>
    <row r="1585" spans="1:5" s="72" customFormat="1">
      <c r="A1585" s="91"/>
      <c r="B1585" s="79" t="s">
        <v>10</v>
      </c>
      <c r="C1585" s="79">
        <v>1</v>
      </c>
      <c r="D1585" s="18"/>
      <c r="E1585" s="79">
        <f>+C1585*D1585</f>
        <v>0</v>
      </c>
    </row>
    <row r="1586" spans="1:5" s="72" customFormat="1" ht="15" thickBot="1"/>
    <row r="1587" spans="1:5" ht="16.2" thickBot="1">
      <c r="B1587" s="143" t="s">
        <v>977</v>
      </c>
      <c r="C1587" s="144"/>
      <c r="D1587" s="145"/>
      <c r="E1587" s="146">
        <f>SUM(E1080:E1586)</f>
        <v>0</v>
      </c>
    </row>
    <row r="1588" spans="1:5">
      <c r="B1588" s="107"/>
      <c r="C1588" s="107"/>
      <c r="D1588" s="78"/>
      <c r="E1588" s="159"/>
    </row>
    <row r="1589" spans="1:5">
      <c r="B1589" s="107"/>
      <c r="C1589" s="107"/>
      <c r="D1589" s="78"/>
      <c r="E1589" s="159"/>
    </row>
    <row r="1590" spans="1:5">
      <c r="A1590" s="107" t="s">
        <v>214</v>
      </c>
      <c r="B1590" s="107" t="s">
        <v>415</v>
      </c>
    </row>
    <row r="1591" spans="1:5">
      <c r="A1591" s="107"/>
      <c r="B1591" s="107"/>
    </row>
    <row r="1592" spans="1:5">
      <c r="A1592" s="107"/>
      <c r="B1592" s="107" t="s">
        <v>432</v>
      </c>
    </row>
    <row r="1593" spans="1:5">
      <c r="B1593" s="107"/>
      <c r="C1593" s="107"/>
      <c r="D1593" s="78"/>
      <c r="E1593" s="159"/>
    </row>
    <row r="1594" spans="1:5" ht="15.75" customHeight="1">
      <c r="B1594" s="2436" t="s">
        <v>434</v>
      </c>
      <c r="C1594" s="2436"/>
      <c r="D1594" s="2436"/>
      <c r="E1594" s="2436"/>
    </row>
    <row r="1595" spans="1:5" ht="15.75" customHeight="1">
      <c r="B1595" s="2436" t="s">
        <v>464</v>
      </c>
      <c r="C1595" s="2436"/>
      <c r="D1595" s="2436"/>
      <c r="E1595" s="2436"/>
    </row>
    <row r="1596" spans="1:5" ht="15.75" customHeight="1">
      <c r="B1596" s="2436" t="s">
        <v>465</v>
      </c>
      <c r="C1596" s="2436"/>
      <c r="D1596" s="2436"/>
      <c r="E1596" s="2436"/>
    </row>
    <row r="1597" spans="1:5" ht="15.75" customHeight="1">
      <c r="B1597" s="2436" t="s">
        <v>466</v>
      </c>
      <c r="C1597" s="2436"/>
      <c r="D1597" s="2436"/>
      <c r="E1597" s="2436"/>
    </row>
    <row r="1598" spans="1:5" ht="15.75" customHeight="1">
      <c r="B1598" s="2436" t="s">
        <v>467</v>
      </c>
      <c r="C1598" s="2436"/>
      <c r="D1598" s="2436"/>
      <c r="E1598" s="2436"/>
    </row>
    <row r="1599" spans="1:5" ht="15.75" customHeight="1">
      <c r="B1599" s="2436" t="s">
        <v>468</v>
      </c>
      <c r="C1599" s="2436"/>
      <c r="D1599" s="2436"/>
      <c r="E1599" s="2436"/>
    </row>
    <row r="1600" spans="1:5">
      <c r="B1600" s="107"/>
      <c r="C1600" s="107"/>
      <c r="D1600" s="78"/>
      <c r="E1600" s="159"/>
    </row>
    <row r="1601" spans="1:5">
      <c r="B1601" s="160"/>
      <c r="C1601" s="160"/>
      <c r="D1601" s="160"/>
      <c r="E1601" s="160"/>
    </row>
    <row r="1602" spans="1:5" ht="33.75" customHeight="1">
      <c r="A1602" s="68" t="s">
        <v>455</v>
      </c>
      <c r="B1602" s="2436" t="s">
        <v>417</v>
      </c>
      <c r="C1602" s="2436"/>
      <c r="D1602" s="2436"/>
      <c r="E1602" s="2436"/>
    </row>
    <row r="1603" spans="1:5" ht="15" customHeight="1">
      <c r="B1603" s="160"/>
      <c r="C1603" s="160"/>
      <c r="D1603" s="160"/>
      <c r="E1603" s="160"/>
    </row>
    <row r="1604" spans="1:5" s="162" customFormat="1" ht="18" customHeight="1">
      <c r="A1604" s="161"/>
      <c r="B1604" s="2436" t="s">
        <v>469</v>
      </c>
      <c r="C1604" s="2436"/>
      <c r="D1604" s="2436"/>
      <c r="E1604" s="2436"/>
    </row>
    <row r="1605" spans="1:5" s="162" customFormat="1" ht="15" customHeight="1">
      <c r="A1605" s="161"/>
      <c r="B1605" s="2436" t="s">
        <v>470</v>
      </c>
      <c r="C1605" s="2436"/>
      <c r="D1605" s="2436"/>
      <c r="E1605" s="2436"/>
    </row>
    <row r="1606" spans="1:5" s="162" customFormat="1" ht="15" customHeight="1">
      <c r="A1606" s="161"/>
      <c r="B1606" s="2436" t="s">
        <v>471</v>
      </c>
      <c r="C1606" s="2436"/>
      <c r="D1606" s="2436"/>
      <c r="E1606" s="2436"/>
    </row>
    <row r="1607" spans="1:5" s="162" customFormat="1">
      <c r="A1607" s="161"/>
      <c r="B1607" s="2436" t="s">
        <v>418</v>
      </c>
      <c r="C1607" s="2436"/>
      <c r="D1607" s="2436"/>
      <c r="E1607" s="2436"/>
    </row>
    <row r="1608" spans="1:5" s="162" customFormat="1">
      <c r="A1608" s="161"/>
      <c r="B1608" s="2436" t="s">
        <v>472</v>
      </c>
      <c r="C1608" s="2436"/>
      <c r="D1608" s="2436"/>
      <c r="E1608" s="2436"/>
    </row>
    <row r="1609" spans="1:5" s="162" customFormat="1">
      <c r="A1609" s="161"/>
      <c r="B1609" s="2436" t="s">
        <v>446</v>
      </c>
      <c r="C1609" s="2436"/>
      <c r="D1609" s="2436"/>
      <c r="E1609" s="2436"/>
    </row>
    <row r="1610" spans="1:5" s="162" customFormat="1">
      <c r="A1610" s="161"/>
      <c r="B1610" s="2436" t="s">
        <v>418</v>
      </c>
      <c r="C1610" s="2436"/>
      <c r="D1610" s="2436"/>
      <c r="E1610" s="2436"/>
    </row>
    <row r="1611" spans="1:5" s="162" customFormat="1">
      <c r="A1611" s="161"/>
      <c r="B1611" s="2436" t="s">
        <v>473</v>
      </c>
      <c r="C1611" s="2436"/>
      <c r="D1611" s="2436"/>
      <c r="E1611" s="2436"/>
    </row>
    <row r="1612" spans="1:5" s="162" customFormat="1">
      <c r="A1612" s="161"/>
      <c r="B1612" s="2436" t="s">
        <v>470</v>
      </c>
      <c r="C1612" s="2436"/>
      <c r="D1612" s="2436"/>
      <c r="E1612" s="2436"/>
    </row>
    <row r="1613" spans="1:5" s="162" customFormat="1">
      <c r="A1613" s="161"/>
      <c r="B1613" s="2436" t="s">
        <v>474</v>
      </c>
      <c r="C1613" s="2436"/>
      <c r="D1613" s="2436"/>
      <c r="E1613" s="2436"/>
    </row>
    <row r="1614" spans="1:5" s="162" customFormat="1">
      <c r="A1614" s="161"/>
      <c r="B1614" s="2436" t="s">
        <v>418</v>
      </c>
      <c r="C1614" s="2436"/>
      <c r="D1614" s="2436"/>
      <c r="E1614" s="2436"/>
    </row>
    <row r="1615" spans="1:5" s="162" customFormat="1">
      <c r="A1615" s="161"/>
      <c r="B1615" s="2436" t="s">
        <v>450</v>
      </c>
      <c r="C1615" s="2436"/>
      <c r="D1615" s="2436"/>
      <c r="E1615" s="2436"/>
    </row>
    <row r="1616" spans="1:5" s="162" customFormat="1">
      <c r="A1616" s="161"/>
      <c r="B1616" s="2436" t="s">
        <v>451</v>
      </c>
      <c r="C1616" s="2436"/>
      <c r="D1616" s="2436"/>
      <c r="E1616" s="2436"/>
    </row>
    <row r="1617" spans="1:5" s="162" customFormat="1">
      <c r="A1617" s="161"/>
      <c r="B1617" s="2436" t="s">
        <v>418</v>
      </c>
      <c r="C1617" s="2436"/>
      <c r="D1617" s="2436"/>
      <c r="E1617" s="2436"/>
    </row>
    <row r="1618" spans="1:5" s="162" customFormat="1">
      <c r="A1618" s="161"/>
      <c r="B1618" s="2436" t="s">
        <v>475</v>
      </c>
      <c r="C1618" s="2436"/>
      <c r="D1618" s="2436"/>
      <c r="E1618" s="2436"/>
    </row>
    <row r="1619" spans="1:5" s="162" customFormat="1">
      <c r="A1619" s="161"/>
      <c r="B1619" s="2436" t="s">
        <v>476</v>
      </c>
      <c r="C1619" s="2436"/>
      <c r="D1619" s="2436"/>
      <c r="E1619" s="2436"/>
    </row>
    <row r="1620" spans="1:5" s="162" customFormat="1">
      <c r="A1620" s="161"/>
      <c r="B1620" s="2436" t="s">
        <v>418</v>
      </c>
      <c r="C1620" s="2436"/>
      <c r="D1620" s="2436"/>
      <c r="E1620" s="2436"/>
    </row>
    <row r="1621" spans="1:5" s="162" customFormat="1">
      <c r="A1621" s="161"/>
      <c r="B1621" s="2436" t="s">
        <v>477</v>
      </c>
      <c r="C1621" s="2436"/>
      <c r="D1621" s="2436"/>
      <c r="E1621" s="2436"/>
    </row>
    <row r="1622" spans="1:5" s="162" customFormat="1">
      <c r="A1622" s="161"/>
      <c r="B1622" s="2436" t="s">
        <v>453</v>
      </c>
      <c r="C1622" s="2436"/>
      <c r="D1622" s="2436"/>
      <c r="E1622" s="2436"/>
    </row>
    <row r="1623" spans="1:5" s="162" customFormat="1">
      <c r="A1623" s="161"/>
      <c r="B1623" s="2436"/>
      <c r="C1623" s="2436"/>
      <c r="D1623" s="2436"/>
      <c r="E1623" s="2436"/>
    </row>
    <row r="1624" spans="1:5" s="162" customFormat="1">
      <c r="A1624" s="161"/>
      <c r="B1624" s="79" t="s">
        <v>16</v>
      </c>
      <c r="C1624" s="79">
        <v>9</v>
      </c>
      <c r="D1624" s="18"/>
      <c r="E1624" s="77">
        <f t="shared" ref="E1624" si="225">D1624*C1624</f>
        <v>0</v>
      </c>
    </row>
    <row r="1625" spans="1:5" s="162" customFormat="1">
      <c r="A1625" s="161"/>
      <c r="B1625" s="163"/>
      <c r="C1625" s="163"/>
      <c r="D1625" s="164"/>
      <c r="E1625" s="165"/>
    </row>
    <row r="1626" spans="1:5" s="162" customFormat="1">
      <c r="A1626" s="68" t="s">
        <v>456</v>
      </c>
      <c r="B1626" s="2436" t="s">
        <v>417</v>
      </c>
      <c r="C1626" s="2436"/>
      <c r="D1626" s="2436"/>
      <c r="E1626" s="2436"/>
    </row>
    <row r="1627" spans="1:5" s="162" customFormat="1">
      <c r="A1627" s="68"/>
      <c r="B1627" s="160"/>
      <c r="C1627" s="160"/>
      <c r="D1627" s="160"/>
      <c r="E1627" s="160"/>
    </row>
    <row r="1628" spans="1:5" s="162" customFormat="1" ht="15.75" customHeight="1">
      <c r="A1628" s="161"/>
      <c r="B1628" s="2436" t="s">
        <v>469</v>
      </c>
      <c r="C1628" s="2436"/>
      <c r="D1628" s="2436"/>
      <c r="E1628" s="2436"/>
    </row>
    <row r="1629" spans="1:5" s="162" customFormat="1" ht="15.75" customHeight="1">
      <c r="A1629" s="161"/>
      <c r="B1629" s="2436" t="s">
        <v>470</v>
      </c>
      <c r="C1629" s="2436"/>
      <c r="D1629" s="2436"/>
      <c r="E1629" s="2436"/>
    </row>
    <row r="1630" spans="1:5" s="162" customFormat="1" ht="15.75" customHeight="1">
      <c r="A1630" s="161"/>
      <c r="B1630" s="2436" t="s">
        <v>471</v>
      </c>
      <c r="C1630" s="2436"/>
      <c r="D1630" s="2436"/>
      <c r="E1630" s="2436"/>
    </row>
    <row r="1631" spans="1:5" s="162" customFormat="1">
      <c r="A1631" s="161"/>
      <c r="B1631" s="2436" t="s">
        <v>418</v>
      </c>
      <c r="C1631" s="2436"/>
      <c r="D1631" s="2436"/>
      <c r="E1631" s="2436"/>
    </row>
    <row r="1632" spans="1:5" s="162" customFormat="1" ht="15.75" customHeight="1">
      <c r="A1632" s="161"/>
      <c r="B1632" s="2436" t="s">
        <v>472</v>
      </c>
      <c r="C1632" s="2436"/>
      <c r="D1632" s="2436"/>
      <c r="E1632" s="2436"/>
    </row>
    <row r="1633" spans="1:5" s="162" customFormat="1" ht="15.75" customHeight="1">
      <c r="A1633" s="161"/>
      <c r="B1633" s="2436" t="s">
        <v>446</v>
      </c>
      <c r="C1633" s="2436"/>
      <c r="D1633" s="2436"/>
      <c r="E1633" s="2436"/>
    </row>
    <row r="1634" spans="1:5" s="162" customFormat="1">
      <c r="A1634" s="161"/>
      <c r="B1634" s="2436" t="s">
        <v>418</v>
      </c>
      <c r="C1634" s="2436"/>
      <c r="D1634" s="2436"/>
      <c r="E1634" s="2436"/>
    </row>
    <row r="1635" spans="1:5" s="162" customFormat="1" ht="15.75" customHeight="1">
      <c r="A1635" s="161"/>
      <c r="B1635" s="2436" t="s">
        <v>478</v>
      </c>
      <c r="C1635" s="2436"/>
      <c r="D1635" s="2436"/>
      <c r="E1635" s="2436"/>
    </row>
    <row r="1636" spans="1:5" s="162" customFormat="1" ht="15.75" customHeight="1">
      <c r="A1636" s="161"/>
      <c r="B1636" s="2436" t="s">
        <v>470</v>
      </c>
      <c r="C1636" s="2436"/>
      <c r="D1636" s="2436"/>
      <c r="E1636" s="2436"/>
    </row>
    <row r="1637" spans="1:5" s="162" customFormat="1" ht="15.75" customHeight="1">
      <c r="A1637" s="161"/>
      <c r="B1637" s="2436" t="s">
        <v>474</v>
      </c>
      <c r="C1637" s="2436"/>
      <c r="D1637" s="2436"/>
      <c r="E1637" s="2436"/>
    </row>
    <row r="1638" spans="1:5" s="162" customFormat="1">
      <c r="A1638" s="161"/>
      <c r="B1638" s="2436" t="s">
        <v>418</v>
      </c>
      <c r="C1638" s="2436"/>
      <c r="D1638" s="2436"/>
      <c r="E1638" s="2436"/>
    </row>
    <row r="1639" spans="1:5" s="162" customFormat="1" ht="15.75" customHeight="1">
      <c r="A1639" s="161"/>
      <c r="B1639" s="2436" t="s">
        <v>450</v>
      </c>
      <c r="C1639" s="2436"/>
      <c r="D1639" s="2436"/>
      <c r="E1639" s="2436"/>
    </row>
    <row r="1640" spans="1:5" s="162" customFormat="1">
      <c r="A1640" s="161"/>
      <c r="B1640" s="2436" t="s">
        <v>451</v>
      </c>
      <c r="C1640" s="2436"/>
      <c r="D1640" s="2436"/>
      <c r="E1640" s="2436"/>
    </row>
    <row r="1641" spans="1:5" s="162" customFormat="1">
      <c r="A1641" s="161"/>
      <c r="B1641" s="2436" t="s">
        <v>418</v>
      </c>
      <c r="C1641" s="2436"/>
      <c r="D1641" s="2436"/>
      <c r="E1641" s="2436"/>
    </row>
    <row r="1642" spans="1:5" s="162" customFormat="1" ht="15.75" customHeight="1">
      <c r="A1642" s="161"/>
      <c r="B1642" s="2436" t="s">
        <v>475</v>
      </c>
      <c r="C1642" s="2436"/>
      <c r="D1642" s="2436"/>
      <c r="E1642" s="2436"/>
    </row>
    <row r="1643" spans="1:5" s="162" customFormat="1" ht="15.75" customHeight="1">
      <c r="A1643" s="161"/>
      <c r="B1643" s="2436" t="s">
        <v>476</v>
      </c>
      <c r="C1643" s="2436"/>
      <c r="D1643" s="2436"/>
      <c r="E1643" s="2436"/>
    </row>
    <row r="1644" spans="1:5" s="162" customFormat="1">
      <c r="A1644" s="161"/>
      <c r="B1644" s="2436" t="s">
        <v>418</v>
      </c>
      <c r="C1644" s="2436"/>
      <c r="D1644" s="2436"/>
      <c r="E1644" s="2436"/>
    </row>
    <row r="1645" spans="1:5" s="162" customFormat="1">
      <c r="A1645" s="161"/>
      <c r="B1645" s="2436" t="s">
        <v>477</v>
      </c>
      <c r="C1645" s="2436"/>
      <c r="D1645" s="2436"/>
      <c r="E1645" s="2436"/>
    </row>
    <row r="1646" spans="1:5" s="162" customFormat="1">
      <c r="A1646" s="161"/>
      <c r="B1646" s="2436" t="s">
        <v>453</v>
      </c>
      <c r="C1646" s="2436"/>
      <c r="D1646" s="2436"/>
      <c r="E1646" s="2436"/>
    </row>
    <row r="1647" spans="1:5" s="162" customFormat="1">
      <c r="A1647" s="161"/>
      <c r="B1647" s="2436"/>
      <c r="C1647" s="2436"/>
      <c r="D1647" s="2436"/>
      <c r="E1647" s="2436"/>
    </row>
    <row r="1648" spans="1:5" s="162" customFormat="1">
      <c r="A1648" s="161"/>
      <c r="B1648" s="79" t="s">
        <v>16</v>
      </c>
      <c r="C1648" s="79">
        <v>31</v>
      </c>
      <c r="D1648" s="18"/>
      <c r="E1648" s="77">
        <f t="shared" ref="E1648" si="226">D1648*C1648</f>
        <v>0</v>
      </c>
    </row>
    <row r="1649" spans="1:5" s="162" customFormat="1">
      <c r="A1649" s="161"/>
      <c r="B1649" s="163"/>
      <c r="C1649" s="163"/>
      <c r="D1649" s="164"/>
      <c r="E1649" s="165"/>
    </row>
    <row r="1650" spans="1:5" s="162" customFormat="1">
      <c r="A1650" s="68" t="s">
        <v>457</v>
      </c>
      <c r="B1650" s="2436" t="s">
        <v>417</v>
      </c>
      <c r="C1650" s="2436"/>
      <c r="D1650" s="2436"/>
      <c r="E1650" s="2436"/>
    </row>
    <row r="1651" spans="1:5" s="162" customFormat="1">
      <c r="A1651" s="68"/>
      <c r="B1651" s="160"/>
      <c r="C1651" s="160"/>
      <c r="D1651" s="160"/>
      <c r="E1651" s="160"/>
    </row>
    <row r="1652" spans="1:5" s="162" customFormat="1">
      <c r="A1652" s="161"/>
      <c r="B1652" s="2436" t="s">
        <v>469</v>
      </c>
      <c r="C1652" s="2436"/>
      <c r="D1652" s="2436"/>
      <c r="E1652" s="2436"/>
    </row>
    <row r="1653" spans="1:5" s="162" customFormat="1">
      <c r="A1653" s="161"/>
      <c r="B1653" s="2436" t="s">
        <v>470</v>
      </c>
      <c r="C1653" s="2436"/>
      <c r="D1653" s="2436"/>
      <c r="E1653" s="2436"/>
    </row>
    <row r="1654" spans="1:5" s="162" customFormat="1">
      <c r="A1654" s="161"/>
      <c r="B1654" s="2436" t="s">
        <v>471</v>
      </c>
      <c r="C1654" s="2436"/>
      <c r="D1654" s="2436"/>
      <c r="E1654" s="2436"/>
    </row>
    <row r="1655" spans="1:5" s="162" customFormat="1">
      <c r="A1655" s="161"/>
      <c r="B1655" s="2436" t="s">
        <v>418</v>
      </c>
      <c r="C1655" s="2436"/>
      <c r="D1655" s="2436"/>
      <c r="E1655" s="2436"/>
    </row>
    <row r="1656" spans="1:5" s="162" customFormat="1">
      <c r="A1656" s="161"/>
      <c r="B1656" s="2436" t="s">
        <v>472</v>
      </c>
      <c r="C1656" s="2436"/>
      <c r="D1656" s="2436"/>
      <c r="E1656" s="2436"/>
    </row>
    <row r="1657" spans="1:5" s="162" customFormat="1">
      <c r="A1657" s="161"/>
      <c r="B1657" s="2436" t="s">
        <v>446</v>
      </c>
      <c r="C1657" s="2436"/>
      <c r="D1657" s="2436"/>
      <c r="E1657" s="2436"/>
    </row>
    <row r="1658" spans="1:5" s="162" customFormat="1">
      <c r="A1658" s="161"/>
      <c r="B1658" s="2436" t="s">
        <v>418</v>
      </c>
      <c r="C1658" s="2436"/>
      <c r="D1658" s="2436"/>
      <c r="E1658" s="2436"/>
    </row>
    <row r="1659" spans="1:5" s="162" customFormat="1">
      <c r="A1659" s="161"/>
      <c r="B1659" s="2436" t="s">
        <v>478</v>
      </c>
      <c r="C1659" s="2436"/>
      <c r="D1659" s="2436"/>
      <c r="E1659" s="2436"/>
    </row>
    <row r="1660" spans="1:5" s="162" customFormat="1">
      <c r="A1660" s="161"/>
      <c r="B1660" s="2436" t="s">
        <v>470</v>
      </c>
      <c r="C1660" s="2436"/>
      <c r="D1660" s="2436"/>
      <c r="E1660" s="2436"/>
    </row>
    <row r="1661" spans="1:5" s="162" customFormat="1">
      <c r="A1661" s="161"/>
      <c r="B1661" s="2436" t="s">
        <v>474</v>
      </c>
      <c r="C1661" s="2436"/>
      <c r="D1661" s="2436"/>
      <c r="E1661" s="2436"/>
    </row>
    <row r="1662" spans="1:5" s="162" customFormat="1">
      <c r="A1662" s="161"/>
      <c r="B1662" s="2436" t="s">
        <v>418</v>
      </c>
      <c r="C1662" s="2436"/>
      <c r="D1662" s="2436"/>
      <c r="E1662" s="2436"/>
    </row>
    <row r="1663" spans="1:5" s="162" customFormat="1">
      <c r="A1663" s="161"/>
      <c r="B1663" s="2436" t="s">
        <v>450</v>
      </c>
      <c r="C1663" s="2436"/>
      <c r="D1663" s="2436"/>
      <c r="E1663" s="2436"/>
    </row>
    <row r="1664" spans="1:5" s="162" customFormat="1">
      <c r="A1664" s="161"/>
      <c r="B1664" s="2436" t="s">
        <v>451</v>
      </c>
      <c r="C1664" s="2436"/>
      <c r="D1664" s="2436"/>
      <c r="E1664" s="2436"/>
    </row>
    <row r="1665" spans="1:5" s="162" customFormat="1">
      <c r="A1665" s="161"/>
      <c r="B1665" s="2436" t="s">
        <v>418</v>
      </c>
      <c r="C1665" s="2436"/>
      <c r="D1665" s="2436"/>
      <c r="E1665" s="2436"/>
    </row>
    <row r="1666" spans="1:5" s="162" customFormat="1">
      <c r="A1666" s="161"/>
      <c r="B1666" s="2436" t="s">
        <v>475</v>
      </c>
      <c r="C1666" s="2436"/>
      <c r="D1666" s="2436"/>
      <c r="E1666" s="2436"/>
    </row>
    <row r="1667" spans="1:5" s="162" customFormat="1">
      <c r="A1667" s="161"/>
      <c r="B1667" s="2436" t="s">
        <v>476</v>
      </c>
      <c r="C1667" s="2436"/>
      <c r="D1667" s="2436"/>
      <c r="E1667" s="2436"/>
    </row>
    <row r="1668" spans="1:5" s="162" customFormat="1">
      <c r="A1668" s="161"/>
      <c r="B1668" s="2436" t="s">
        <v>418</v>
      </c>
      <c r="C1668" s="2436"/>
      <c r="D1668" s="2436"/>
      <c r="E1668" s="2436"/>
    </row>
    <row r="1669" spans="1:5" s="162" customFormat="1">
      <c r="A1669" s="161"/>
      <c r="B1669" s="2436" t="s">
        <v>454</v>
      </c>
      <c r="C1669" s="2436"/>
      <c r="D1669" s="2436"/>
      <c r="E1669" s="2436"/>
    </row>
    <row r="1670" spans="1:5" s="162" customFormat="1">
      <c r="A1670" s="161"/>
      <c r="B1670" s="2436" t="s">
        <v>453</v>
      </c>
      <c r="C1670" s="2436"/>
      <c r="D1670" s="2436"/>
      <c r="E1670" s="2436"/>
    </row>
    <row r="1671" spans="1:5" s="162" customFormat="1">
      <c r="A1671" s="161"/>
      <c r="B1671" s="2436"/>
      <c r="C1671" s="2436"/>
      <c r="D1671" s="2436"/>
      <c r="E1671" s="2436"/>
    </row>
    <row r="1672" spans="1:5" s="162" customFormat="1">
      <c r="A1672" s="161"/>
      <c r="B1672" s="79" t="s">
        <v>16</v>
      </c>
      <c r="C1672" s="79">
        <v>690</v>
      </c>
      <c r="D1672" s="18"/>
      <c r="E1672" s="77">
        <f t="shared" ref="E1672" si="227">D1672*C1672</f>
        <v>0</v>
      </c>
    </row>
    <row r="1673" spans="1:5" s="162" customFormat="1">
      <c r="A1673" s="161"/>
      <c r="B1673" s="163"/>
      <c r="C1673" s="163"/>
      <c r="D1673" s="164"/>
      <c r="E1673" s="165"/>
    </row>
    <row r="1674" spans="1:5" s="162" customFormat="1">
      <c r="A1674" s="68" t="s">
        <v>458</v>
      </c>
      <c r="B1674" s="2436" t="s">
        <v>417</v>
      </c>
      <c r="C1674" s="2436"/>
      <c r="D1674" s="2436"/>
      <c r="E1674" s="2436"/>
    </row>
    <row r="1675" spans="1:5" s="162" customFormat="1">
      <c r="A1675" s="68"/>
      <c r="B1675" s="160"/>
      <c r="C1675" s="160"/>
      <c r="D1675" s="160"/>
      <c r="E1675" s="160"/>
    </row>
    <row r="1676" spans="1:5" s="162" customFormat="1">
      <c r="A1676" s="161"/>
      <c r="B1676" s="2436" t="s">
        <v>469</v>
      </c>
      <c r="C1676" s="2436"/>
      <c r="D1676" s="2436"/>
      <c r="E1676" s="2436"/>
    </row>
    <row r="1677" spans="1:5" s="162" customFormat="1">
      <c r="A1677" s="161"/>
      <c r="B1677" s="2436" t="s">
        <v>470</v>
      </c>
      <c r="C1677" s="2436"/>
      <c r="D1677" s="2436"/>
      <c r="E1677" s="2436"/>
    </row>
    <row r="1678" spans="1:5" s="162" customFormat="1">
      <c r="A1678" s="161"/>
      <c r="B1678" s="2436" t="s">
        <v>471</v>
      </c>
      <c r="C1678" s="2436"/>
      <c r="D1678" s="2436"/>
      <c r="E1678" s="2436"/>
    </row>
    <row r="1679" spans="1:5" s="162" customFormat="1">
      <c r="A1679" s="161"/>
      <c r="B1679" s="2436" t="s">
        <v>418</v>
      </c>
      <c r="C1679" s="2436"/>
      <c r="D1679" s="2436"/>
      <c r="E1679" s="2436"/>
    </row>
    <row r="1680" spans="1:5" s="162" customFormat="1">
      <c r="A1680" s="161"/>
      <c r="B1680" s="2436" t="s">
        <v>472</v>
      </c>
      <c r="C1680" s="2436"/>
      <c r="D1680" s="2436"/>
      <c r="E1680" s="2436"/>
    </row>
    <row r="1681" spans="1:5" s="162" customFormat="1">
      <c r="A1681" s="161"/>
      <c r="B1681" s="2436" t="s">
        <v>446</v>
      </c>
      <c r="C1681" s="2436"/>
      <c r="D1681" s="2436"/>
      <c r="E1681" s="2436"/>
    </row>
    <row r="1682" spans="1:5" s="162" customFormat="1">
      <c r="A1682" s="161"/>
      <c r="B1682" s="2436" t="s">
        <v>418</v>
      </c>
      <c r="C1682" s="2436"/>
      <c r="D1682" s="2436"/>
      <c r="E1682" s="2436"/>
    </row>
    <row r="1683" spans="1:5" s="162" customFormat="1">
      <c r="A1683" s="161"/>
      <c r="B1683" s="2436" t="s">
        <v>473</v>
      </c>
      <c r="C1683" s="2436"/>
      <c r="D1683" s="2436"/>
      <c r="E1683" s="2436"/>
    </row>
    <row r="1684" spans="1:5" s="162" customFormat="1">
      <c r="A1684" s="161"/>
      <c r="B1684" s="2436" t="s">
        <v>470</v>
      </c>
      <c r="C1684" s="2436"/>
      <c r="D1684" s="2436"/>
      <c r="E1684" s="2436"/>
    </row>
    <row r="1685" spans="1:5" s="162" customFormat="1">
      <c r="A1685" s="161"/>
      <c r="B1685" s="2436" t="s">
        <v>474</v>
      </c>
      <c r="C1685" s="2436"/>
      <c r="D1685" s="2436"/>
      <c r="E1685" s="2436"/>
    </row>
    <row r="1686" spans="1:5" s="162" customFormat="1">
      <c r="A1686" s="161"/>
      <c r="B1686" s="2436" t="s">
        <v>418</v>
      </c>
      <c r="C1686" s="2436"/>
      <c r="D1686" s="2436"/>
      <c r="E1686" s="2436"/>
    </row>
    <row r="1687" spans="1:5" s="162" customFormat="1">
      <c r="A1687" s="161"/>
      <c r="B1687" s="2436" t="s">
        <v>450</v>
      </c>
      <c r="C1687" s="2436"/>
      <c r="D1687" s="2436"/>
      <c r="E1687" s="2436"/>
    </row>
    <row r="1688" spans="1:5" s="162" customFormat="1">
      <c r="A1688" s="161"/>
      <c r="B1688" s="2436" t="s">
        <v>451</v>
      </c>
      <c r="C1688" s="2436"/>
      <c r="D1688" s="2436"/>
      <c r="E1688" s="2436"/>
    </row>
    <row r="1689" spans="1:5" s="162" customFormat="1">
      <c r="A1689" s="161"/>
      <c r="B1689" s="2436" t="s">
        <v>418</v>
      </c>
      <c r="C1689" s="2436"/>
      <c r="D1689" s="2436"/>
      <c r="E1689" s="2436"/>
    </row>
    <row r="1690" spans="1:5" s="162" customFormat="1">
      <c r="A1690" s="161"/>
      <c r="B1690" s="2436" t="s">
        <v>475</v>
      </c>
      <c r="C1690" s="2436"/>
      <c r="D1690" s="2436"/>
      <c r="E1690" s="2436"/>
    </row>
    <row r="1691" spans="1:5" s="162" customFormat="1">
      <c r="A1691" s="161"/>
      <c r="B1691" s="2436" t="s">
        <v>476</v>
      </c>
      <c r="C1691" s="2436"/>
      <c r="D1691" s="2436"/>
      <c r="E1691" s="2436"/>
    </row>
    <row r="1692" spans="1:5" s="162" customFormat="1">
      <c r="A1692" s="161"/>
      <c r="B1692" s="2436" t="s">
        <v>418</v>
      </c>
      <c r="C1692" s="2436"/>
      <c r="D1692" s="2436"/>
      <c r="E1692" s="2436"/>
    </row>
    <row r="1693" spans="1:5" s="162" customFormat="1">
      <c r="A1693" s="161"/>
      <c r="B1693" s="2436" t="s">
        <v>454</v>
      </c>
      <c r="C1693" s="2436"/>
      <c r="D1693" s="2436"/>
      <c r="E1693" s="2436"/>
    </row>
    <row r="1694" spans="1:5" s="162" customFormat="1">
      <c r="A1694" s="161"/>
      <c r="B1694" s="2436" t="s">
        <v>453</v>
      </c>
      <c r="C1694" s="2436"/>
      <c r="D1694" s="2436"/>
      <c r="E1694" s="2436"/>
    </row>
    <row r="1695" spans="1:5" s="162" customFormat="1">
      <c r="A1695" s="161"/>
      <c r="B1695" s="2436"/>
      <c r="C1695" s="2436"/>
      <c r="D1695" s="2436"/>
      <c r="E1695" s="2436"/>
    </row>
    <row r="1696" spans="1:5" s="162" customFormat="1">
      <c r="A1696" s="161"/>
      <c r="B1696" s="79" t="s">
        <v>16</v>
      </c>
      <c r="C1696" s="79">
        <v>240</v>
      </c>
      <c r="D1696" s="18"/>
      <c r="E1696" s="77">
        <f t="shared" ref="E1696" si="228">D1696*C1696</f>
        <v>0</v>
      </c>
    </row>
    <row r="1697" spans="1:18" s="162" customFormat="1">
      <c r="A1697" s="161"/>
      <c r="B1697" s="163"/>
      <c r="C1697" s="163"/>
      <c r="D1697" s="164"/>
      <c r="E1697" s="165"/>
    </row>
    <row r="1698" spans="1:18" s="162" customFormat="1">
      <c r="A1698" s="161"/>
      <c r="B1698" s="163"/>
      <c r="C1698" s="163"/>
      <c r="D1698" s="164"/>
      <c r="E1698" s="165"/>
    </row>
    <row r="1699" spans="1:18" s="162" customFormat="1">
      <c r="A1699" s="161"/>
      <c r="B1699" s="2436" t="s">
        <v>419</v>
      </c>
      <c r="C1699" s="2436"/>
      <c r="D1699" s="2436"/>
      <c r="E1699" s="2436"/>
    </row>
    <row r="1700" spans="1:18" s="162" customFormat="1">
      <c r="A1700" s="161"/>
      <c r="B1700" s="2436" t="s">
        <v>420</v>
      </c>
      <c r="C1700" s="2436"/>
      <c r="D1700" s="2436"/>
      <c r="E1700" s="2436"/>
    </row>
    <row r="1701" spans="1:18" s="162" customFormat="1">
      <c r="A1701" s="161"/>
      <c r="B1701" s="2436" t="s">
        <v>421</v>
      </c>
      <c r="C1701" s="2436"/>
      <c r="D1701" s="2436"/>
      <c r="E1701" s="2436"/>
    </row>
    <row r="1702" spans="1:18" s="162" customFormat="1">
      <c r="A1702" s="161"/>
      <c r="B1702" s="2436" t="s">
        <v>422</v>
      </c>
      <c r="C1702" s="2436"/>
      <c r="D1702" s="2436"/>
      <c r="E1702" s="2436"/>
    </row>
    <row r="1703" spans="1:18" s="162" customFormat="1">
      <c r="A1703" s="161"/>
      <c r="B1703" s="2436" t="s">
        <v>423</v>
      </c>
      <c r="C1703" s="2436"/>
      <c r="D1703" s="2436"/>
      <c r="E1703" s="2436"/>
    </row>
    <row r="1704" spans="1:18" s="162" customFormat="1">
      <c r="A1704" s="161"/>
      <c r="B1704" s="2436" t="s">
        <v>424</v>
      </c>
      <c r="C1704" s="2436"/>
      <c r="D1704" s="2436"/>
      <c r="E1704" s="2436"/>
    </row>
    <row r="1705" spans="1:18" s="162" customFormat="1">
      <c r="A1705" s="161"/>
      <c r="B1705" s="2436" t="s">
        <v>425</v>
      </c>
      <c r="C1705" s="2436"/>
      <c r="D1705" s="2436"/>
      <c r="E1705" s="2436"/>
    </row>
    <row r="1706" spans="1:18" s="162" customFormat="1">
      <c r="A1706" s="161"/>
      <c r="B1706" s="166"/>
      <c r="C1706" s="163"/>
      <c r="D1706" s="164"/>
      <c r="E1706" s="165"/>
    </row>
    <row r="1707" spans="1:18" s="162" customFormat="1" ht="16.5" customHeight="1">
      <c r="A1707" s="68" t="s">
        <v>459</v>
      </c>
      <c r="B1707" s="2436" t="s">
        <v>484</v>
      </c>
      <c r="C1707" s="2436"/>
      <c r="D1707" s="2436"/>
      <c r="E1707" s="2436"/>
    </row>
    <row r="1708" spans="1:18" s="162" customFormat="1" ht="17.25" customHeight="1">
      <c r="A1708" s="161"/>
      <c r="B1708" s="2436" t="s">
        <v>479</v>
      </c>
      <c r="C1708" s="2436"/>
      <c r="D1708" s="2436"/>
      <c r="E1708" s="2436"/>
      <c r="G1708" s="167"/>
      <c r="H1708" s="167"/>
      <c r="I1708" s="167"/>
      <c r="J1708" s="167"/>
      <c r="K1708" s="167"/>
      <c r="L1708" s="167"/>
      <c r="M1708" s="167"/>
      <c r="N1708" s="167"/>
      <c r="O1708" s="167"/>
      <c r="P1708" s="167"/>
      <c r="Q1708" s="167"/>
      <c r="R1708" s="167"/>
    </row>
    <row r="1709" spans="1:18" s="162" customFormat="1" ht="58.5" customHeight="1">
      <c r="A1709" s="161"/>
      <c r="B1709" s="2436" t="s">
        <v>1013</v>
      </c>
      <c r="C1709" s="2436"/>
      <c r="D1709" s="2436"/>
      <c r="E1709" s="2436"/>
    </row>
    <row r="1710" spans="1:18" s="162" customFormat="1">
      <c r="A1710" s="161"/>
      <c r="B1710" s="2436" t="s">
        <v>480</v>
      </c>
      <c r="C1710" s="2436"/>
      <c r="D1710" s="2436"/>
      <c r="E1710" s="2436"/>
    </row>
    <row r="1711" spans="1:18" s="162" customFormat="1">
      <c r="A1711" s="161"/>
      <c r="B1711" s="163"/>
      <c r="C1711" s="163"/>
      <c r="D1711" s="164"/>
      <c r="E1711" s="165"/>
    </row>
    <row r="1712" spans="1:18" s="93" customFormat="1">
      <c r="A1712" s="91"/>
      <c r="B1712" s="79" t="s">
        <v>14</v>
      </c>
      <c r="C1712" s="79">
        <v>102</v>
      </c>
      <c r="D1712" s="18"/>
      <c r="E1712" s="79">
        <f t="shared" ref="E1712" si="229">D1712*C1712</f>
        <v>0</v>
      </c>
    </row>
    <row r="1713" spans="1:5" s="162" customFormat="1">
      <c r="A1713" s="161"/>
      <c r="B1713" s="163"/>
      <c r="C1713" s="163"/>
      <c r="D1713" s="164"/>
      <c r="E1713" s="165"/>
    </row>
    <row r="1714" spans="1:5" s="162" customFormat="1">
      <c r="A1714" s="68" t="s">
        <v>460</v>
      </c>
      <c r="B1714" s="2436" t="s">
        <v>483</v>
      </c>
      <c r="C1714" s="2436"/>
      <c r="D1714" s="2436"/>
      <c r="E1714" s="2436"/>
    </row>
    <row r="1715" spans="1:5" s="162" customFormat="1">
      <c r="A1715" s="161"/>
      <c r="B1715" s="2436" t="s">
        <v>481</v>
      </c>
      <c r="C1715" s="2436"/>
      <c r="D1715" s="2436"/>
      <c r="E1715" s="2436"/>
    </row>
    <row r="1716" spans="1:5" s="162" customFormat="1">
      <c r="A1716" s="161"/>
      <c r="B1716" s="2436" t="s">
        <v>482</v>
      </c>
      <c r="C1716" s="2436"/>
      <c r="D1716" s="2436"/>
      <c r="E1716" s="2436"/>
    </row>
    <row r="1717" spans="1:5" s="162" customFormat="1">
      <c r="A1717" s="161"/>
      <c r="B1717" s="2436"/>
      <c r="C1717" s="2436"/>
      <c r="D1717" s="2436"/>
      <c r="E1717" s="2436"/>
    </row>
    <row r="1718" spans="1:5" s="93" customFormat="1">
      <c r="A1718" s="91"/>
      <c r="B1718" s="79" t="s">
        <v>14</v>
      </c>
      <c r="C1718" s="79">
        <v>28.6</v>
      </c>
      <c r="D1718" s="18"/>
      <c r="E1718" s="79">
        <f t="shared" ref="E1718" si="230">D1718*C1718</f>
        <v>0</v>
      </c>
    </row>
    <row r="1719" spans="1:5" s="162" customFormat="1">
      <c r="A1719" s="161"/>
      <c r="B1719" s="163"/>
      <c r="C1719" s="163"/>
      <c r="D1719" s="164"/>
      <c r="E1719" s="165"/>
    </row>
    <row r="1720" spans="1:5" s="162" customFormat="1">
      <c r="A1720" s="68" t="s">
        <v>461</v>
      </c>
      <c r="B1720" s="2436" t="s">
        <v>488</v>
      </c>
      <c r="C1720" s="2436"/>
      <c r="D1720" s="2436"/>
      <c r="E1720" s="2436"/>
    </row>
    <row r="1721" spans="1:5" s="162" customFormat="1">
      <c r="A1721" s="161"/>
      <c r="B1721" s="2436" t="s">
        <v>485</v>
      </c>
      <c r="C1721" s="2436"/>
      <c r="D1721" s="2436"/>
      <c r="E1721" s="2436"/>
    </row>
    <row r="1722" spans="1:5" s="162" customFormat="1">
      <c r="A1722" s="161"/>
      <c r="B1722" s="2436" t="s">
        <v>486</v>
      </c>
      <c r="C1722" s="2436"/>
      <c r="D1722" s="2436"/>
      <c r="E1722" s="2436"/>
    </row>
    <row r="1723" spans="1:5" s="162" customFormat="1">
      <c r="A1723" s="161"/>
      <c r="B1723" s="2436" t="s">
        <v>487</v>
      </c>
      <c r="C1723" s="2436"/>
      <c r="D1723" s="2436"/>
      <c r="E1723" s="2436"/>
    </row>
    <row r="1724" spans="1:5" s="162" customFormat="1">
      <c r="A1724" s="161"/>
      <c r="B1724" s="163"/>
      <c r="C1724" s="163"/>
      <c r="D1724" s="164"/>
      <c r="E1724" s="165"/>
    </row>
    <row r="1725" spans="1:5" s="162" customFormat="1">
      <c r="A1725" s="161"/>
      <c r="B1725" s="79" t="s">
        <v>14</v>
      </c>
      <c r="C1725" s="79">
        <v>15</v>
      </c>
      <c r="D1725" s="18"/>
      <c r="E1725" s="79">
        <f t="shared" ref="E1725" si="231">D1725*C1725</f>
        <v>0</v>
      </c>
    </row>
    <row r="1726" spans="1:5" s="162" customFormat="1">
      <c r="A1726" s="161"/>
      <c r="B1726" s="163"/>
      <c r="C1726" s="163"/>
      <c r="D1726" s="164"/>
      <c r="E1726" s="165"/>
    </row>
    <row r="1727" spans="1:5" s="162" customFormat="1">
      <c r="A1727" s="68" t="s">
        <v>462</v>
      </c>
      <c r="B1727" s="2436" t="s">
        <v>493</v>
      </c>
      <c r="C1727" s="2436"/>
      <c r="D1727" s="2436"/>
      <c r="E1727" s="2436"/>
    </row>
    <row r="1728" spans="1:5" s="162" customFormat="1">
      <c r="A1728" s="161"/>
      <c r="B1728" s="2436" t="s">
        <v>489</v>
      </c>
      <c r="C1728" s="2436"/>
      <c r="D1728" s="2436"/>
      <c r="E1728" s="2436"/>
    </row>
    <row r="1729" spans="1:5" s="162" customFormat="1">
      <c r="A1729" s="161"/>
      <c r="B1729" s="2436" t="s">
        <v>490</v>
      </c>
      <c r="C1729" s="2436"/>
      <c r="D1729" s="2436"/>
      <c r="E1729" s="2436"/>
    </row>
    <row r="1730" spans="1:5" s="162" customFormat="1">
      <c r="A1730" s="161"/>
      <c r="B1730" s="2436" t="s">
        <v>491</v>
      </c>
      <c r="C1730" s="2436"/>
      <c r="D1730" s="2436"/>
      <c r="E1730" s="2436"/>
    </row>
    <row r="1731" spans="1:5" s="162" customFormat="1">
      <c r="A1731" s="161"/>
      <c r="B1731" s="2436" t="s">
        <v>492</v>
      </c>
      <c r="C1731" s="2436"/>
      <c r="D1731" s="2436"/>
      <c r="E1731" s="2436"/>
    </row>
    <row r="1732" spans="1:5" s="162" customFormat="1">
      <c r="A1732" s="161"/>
      <c r="B1732" s="163"/>
      <c r="C1732" s="163"/>
      <c r="D1732" s="164"/>
      <c r="E1732" s="165"/>
    </row>
    <row r="1733" spans="1:5" s="162" customFormat="1">
      <c r="A1733" s="161"/>
      <c r="B1733" s="2437" t="s">
        <v>426</v>
      </c>
      <c r="C1733" s="2437"/>
      <c r="D1733" s="2437"/>
      <c r="E1733" s="2437"/>
    </row>
    <row r="1734" spans="1:5" s="162" customFormat="1">
      <c r="A1734" s="161"/>
      <c r="B1734" s="153"/>
      <c r="C1734" s="153"/>
      <c r="D1734" s="153"/>
      <c r="E1734" s="153"/>
    </row>
    <row r="1735" spans="1:5" s="162" customFormat="1">
      <c r="A1735" s="161"/>
      <c r="B1735" s="79" t="s">
        <v>14</v>
      </c>
      <c r="C1735" s="79">
        <v>55.6</v>
      </c>
      <c r="D1735" s="18"/>
      <c r="E1735" s="79">
        <f t="shared" ref="E1735" si="232">D1735*C1735</f>
        <v>0</v>
      </c>
    </row>
    <row r="1736" spans="1:5" s="162" customFormat="1">
      <c r="A1736" s="161"/>
      <c r="B1736" s="80"/>
      <c r="C1736" s="80"/>
      <c r="D1736" s="80"/>
      <c r="E1736" s="80"/>
    </row>
    <row r="1737" spans="1:5" s="162" customFormat="1">
      <c r="A1737" s="161"/>
      <c r="B1737" s="2437" t="s">
        <v>427</v>
      </c>
      <c r="C1737" s="2437"/>
      <c r="D1737" s="2437"/>
      <c r="E1737" s="2437"/>
    </row>
    <row r="1738" spans="1:5" s="162" customFormat="1">
      <c r="A1738" s="161"/>
      <c r="B1738" s="153"/>
      <c r="C1738" s="153"/>
      <c r="D1738" s="153"/>
      <c r="E1738" s="153"/>
    </row>
    <row r="1739" spans="1:5" s="162" customFormat="1">
      <c r="A1739" s="161"/>
      <c r="B1739" s="79" t="s">
        <v>14</v>
      </c>
      <c r="C1739" s="79">
        <v>78.5</v>
      </c>
      <c r="D1739" s="18"/>
      <c r="E1739" s="79">
        <f t="shared" ref="E1739" si="233">D1739*C1739</f>
        <v>0</v>
      </c>
    </row>
    <row r="1740" spans="1:5" s="162" customFormat="1">
      <c r="A1740" s="161"/>
      <c r="B1740" s="80"/>
      <c r="C1740" s="80"/>
      <c r="D1740" s="80"/>
      <c r="E1740" s="80"/>
    </row>
    <row r="1741" spans="1:5" s="162" customFormat="1">
      <c r="A1741" s="161"/>
      <c r="B1741" s="2436" t="s">
        <v>428</v>
      </c>
      <c r="C1741" s="2436"/>
      <c r="D1741" s="2436"/>
      <c r="E1741" s="2436"/>
    </row>
    <row r="1742" spans="1:5" s="162" customFormat="1">
      <c r="A1742" s="161"/>
      <c r="B1742" s="168"/>
      <c r="C1742" s="168"/>
      <c r="D1742" s="168"/>
      <c r="E1742" s="168"/>
    </row>
    <row r="1743" spans="1:5" s="162" customFormat="1">
      <c r="A1743" s="161"/>
      <c r="B1743" s="79" t="s">
        <v>14</v>
      </c>
      <c r="C1743" s="79">
        <v>21</v>
      </c>
      <c r="D1743" s="18"/>
      <c r="E1743" s="79">
        <f t="shared" ref="E1743" si="234">D1743*C1743</f>
        <v>0</v>
      </c>
    </row>
    <row r="1744" spans="1:5" s="162" customFormat="1">
      <c r="A1744" s="161"/>
      <c r="B1744" s="163"/>
      <c r="C1744" s="163"/>
      <c r="D1744" s="164"/>
      <c r="E1744" s="165"/>
    </row>
    <row r="1745" spans="1:5" s="162" customFormat="1">
      <c r="A1745" s="68" t="s">
        <v>463</v>
      </c>
      <c r="B1745" s="2436" t="s">
        <v>496</v>
      </c>
      <c r="C1745" s="2436"/>
      <c r="D1745" s="2436"/>
      <c r="E1745" s="2436"/>
    </row>
    <row r="1746" spans="1:5" s="162" customFormat="1">
      <c r="A1746" s="161"/>
      <c r="B1746" s="2436" t="s">
        <v>494</v>
      </c>
      <c r="C1746" s="2436"/>
      <c r="D1746" s="2436"/>
      <c r="E1746" s="2436"/>
    </row>
    <row r="1747" spans="1:5" s="162" customFormat="1">
      <c r="A1747" s="161"/>
      <c r="B1747" s="2436" t="s">
        <v>490</v>
      </c>
      <c r="C1747" s="2436"/>
      <c r="D1747" s="2436"/>
      <c r="E1747" s="2436"/>
    </row>
    <row r="1748" spans="1:5" s="162" customFormat="1">
      <c r="A1748" s="161"/>
      <c r="B1748" s="2436" t="s">
        <v>495</v>
      </c>
      <c r="C1748" s="2436"/>
      <c r="D1748" s="2436"/>
      <c r="E1748" s="2436"/>
    </row>
    <row r="1749" spans="1:5" s="162" customFormat="1">
      <c r="A1749" s="161"/>
      <c r="B1749" s="2436" t="s">
        <v>492</v>
      </c>
      <c r="C1749" s="2436"/>
      <c r="D1749" s="2436"/>
      <c r="E1749" s="2436"/>
    </row>
    <row r="1750" spans="1:5" s="162" customFormat="1">
      <c r="A1750" s="161"/>
      <c r="B1750" s="2436" t="s">
        <v>418</v>
      </c>
      <c r="C1750" s="2436"/>
      <c r="D1750" s="2436"/>
      <c r="E1750" s="2436"/>
    </row>
    <row r="1751" spans="1:5" s="162" customFormat="1">
      <c r="A1751" s="161"/>
      <c r="B1751" s="2436" t="s">
        <v>429</v>
      </c>
      <c r="C1751" s="2436"/>
      <c r="D1751" s="2436"/>
      <c r="E1751" s="2436"/>
    </row>
    <row r="1752" spans="1:5" s="162" customFormat="1">
      <c r="A1752" s="161"/>
      <c r="B1752" s="168"/>
      <c r="C1752" s="168"/>
      <c r="D1752" s="168"/>
      <c r="E1752" s="168"/>
    </row>
    <row r="1753" spans="1:5" s="162" customFormat="1">
      <c r="A1753" s="161"/>
      <c r="B1753" s="79" t="s">
        <v>14</v>
      </c>
      <c r="C1753" s="79">
        <v>3</v>
      </c>
      <c r="D1753" s="18"/>
      <c r="E1753" s="79">
        <f t="shared" ref="E1753" si="235">D1753*C1753</f>
        <v>0</v>
      </c>
    </row>
    <row r="1754" spans="1:5" s="162" customFormat="1">
      <c r="A1754" s="161"/>
      <c r="B1754" s="80"/>
      <c r="C1754" s="80"/>
      <c r="D1754" s="80"/>
      <c r="E1754" s="80"/>
    </row>
    <row r="1755" spans="1:5" s="162" customFormat="1">
      <c r="A1755" s="161"/>
      <c r="B1755" s="2437" t="s">
        <v>430</v>
      </c>
      <c r="C1755" s="2437"/>
      <c r="D1755" s="2437"/>
      <c r="E1755" s="2437"/>
    </row>
    <row r="1756" spans="1:5" s="162" customFormat="1">
      <c r="A1756" s="161"/>
      <c r="B1756" s="153"/>
      <c r="C1756" s="153"/>
      <c r="D1756" s="153"/>
      <c r="E1756" s="153"/>
    </row>
    <row r="1757" spans="1:5" s="162" customFormat="1">
      <c r="A1757" s="161"/>
      <c r="B1757" s="79" t="s">
        <v>14</v>
      </c>
      <c r="C1757" s="79">
        <v>9.9</v>
      </c>
      <c r="D1757" s="18"/>
      <c r="E1757" s="79">
        <f t="shared" ref="E1757" si="236">D1757*C1757</f>
        <v>0</v>
      </c>
    </row>
    <row r="1758" spans="1:5" s="162" customFormat="1">
      <c r="A1758" s="161"/>
      <c r="B1758" s="163"/>
      <c r="C1758" s="163"/>
      <c r="D1758" s="164"/>
      <c r="E1758" s="165"/>
    </row>
    <row r="1759" spans="1:5" s="162" customFormat="1">
      <c r="A1759" s="68" t="s">
        <v>503</v>
      </c>
      <c r="B1759" s="2436" t="s">
        <v>502</v>
      </c>
      <c r="C1759" s="2436"/>
      <c r="D1759" s="2436"/>
      <c r="E1759" s="2436"/>
    </row>
    <row r="1760" spans="1:5" s="162" customFormat="1">
      <c r="A1760" s="161"/>
      <c r="B1760" s="2436" t="s">
        <v>497</v>
      </c>
      <c r="C1760" s="2436"/>
      <c r="D1760" s="2436"/>
      <c r="E1760" s="2436"/>
    </row>
    <row r="1761" spans="1:5" s="162" customFormat="1">
      <c r="A1761" s="161"/>
      <c r="B1761" s="2436" t="s">
        <v>498</v>
      </c>
      <c r="C1761" s="2436"/>
      <c r="D1761" s="2436"/>
      <c r="E1761" s="2436"/>
    </row>
    <row r="1762" spans="1:5" s="162" customFormat="1">
      <c r="A1762" s="161"/>
      <c r="B1762" s="2436" t="s">
        <v>499</v>
      </c>
      <c r="C1762" s="2436"/>
      <c r="D1762" s="2436"/>
      <c r="E1762" s="2436"/>
    </row>
    <row r="1763" spans="1:5" s="162" customFormat="1">
      <c r="A1763" s="161"/>
      <c r="B1763" s="2436" t="s">
        <v>500</v>
      </c>
      <c r="C1763" s="2436"/>
      <c r="D1763" s="2436"/>
      <c r="E1763" s="2436"/>
    </row>
    <row r="1764" spans="1:5" s="162" customFormat="1">
      <c r="A1764" s="161"/>
      <c r="B1764" s="2436" t="s">
        <v>501</v>
      </c>
      <c r="C1764" s="2436"/>
      <c r="D1764" s="2436"/>
      <c r="E1764" s="2436"/>
    </row>
    <row r="1765" spans="1:5">
      <c r="B1765" s="2436" t="s">
        <v>418</v>
      </c>
      <c r="C1765" s="2436"/>
      <c r="D1765" s="2436"/>
      <c r="E1765" s="2436"/>
    </row>
    <row r="1766" spans="1:5">
      <c r="B1766" s="2436" t="s">
        <v>431</v>
      </c>
      <c r="C1766" s="2436"/>
      <c r="D1766" s="2436"/>
      <c r="E1766" s="2436"/>
    </row>
    <row r="1767" spans="1:5">
      <c r="B1767" s="168"/>
      <c r="C1767" s="168"/>
      <c r="D1767" s="168"/>
      <c r="E1767" s="168"/>
    </row>
    <row r="1768" spans="1:5">
      <c r="B1768" s="79" t="s">
        <v>14</v>
      </c>
      <c r="C1768" s="79">
        <v>3.2</v>
      </c>
      <c r="D1768" s="18"/>
      <c r="E1768" s="79">
        <f t="shared" ref="E1768" si="237">D1768*C1768</f>
        <v>0</v>
      </c>
    </row>
    <row r="1769" spans="1:5">
      <c r="B1769" s="153"/>
      <c r="C1769" s="153"/>
      <c r="D1769" s="153"/>
      <c r="E1769" s="153"/>
    </row>
    <row r="1770" spans="1:5">
      <c r="B1770" s="2437" t="s">
        <v>428</v>
      </c>
      <c r="C1770" s="2437"/>
      <c r="D1770" s="2437"/>
      <c r="E1770" s="2437"/>
    </row>
    <row r="1771" spans="1:5">
      <c r="B1771" s="110"/>
      <c r="C1771" s="110"/>
      <c r="D1771" s="80"/>
      <c r="E1771" s="169"/>
    </row>
    <row r="1772" spans="1:5">
      <c r="B1772" s="79" t="s">
        <v>14</v>
      </c>
      <c r="C1772" s="79">
        <v>11.9</v>
      </c>
      <c r="D1772" s="18"/>
      <c r="E1772" s="79">
        <f t="shared" ref="E1772" si="238">D1772*C1772</f>
        <v>0</v>
      </c>
    </row>
    <row r="1773" spans="1:5">
      <c r="B1773" s="107"/>
      <c r="C1773" s="107"/>
      <c r="D1773" s="78"/>
      <c r="E1773" s="159"/>
    </row>
    <row r="1774" spans="1:5">
      <c r="B1774" s="107" t="s">
        <v>433</v>
      </c>
      <c r="C1774" s="107"/>
      <c r="D1774" s="78"/>
      <c r="E1774" s="159"/>
    </row>
    <row r="1775" spans="1:5">
      <c r="B1775" s="107"/>
      <c r="C1775" s="107"/>
      <c r="D1775" s="78"/>
      <c r="E1775" s="159"/>
    </row>
    <row r="1776" spans="1:5">
      <c r="B1776" s="2436" t="s">
        <v>434</v>
      </c>
      <c r="C1776" s="2436"/>
      <c r="D1776" s="2436"/>
      <c r="E1776" s="2436"/>
    </row>
    <row r="1777" spans="1:5">
      <c r="B1777" s="2436" t="s">
        <v>435</v>
      </c>
      <c r="C1777" s="2436"/>
      <c r="D1777" s="2436"/>
      <c r="E1777" s="2436"/>
    </row>
    <row r="1778" spans="1:5">
      <c r="B1778" s="2436" t="s">
        <v>436</v>
      </c>
      <c r="C1778" s="2436"/>
      <c r="D1778" s="2436"/>
      <c r="E1778" s="2436"/>
    </row>
    <row r="1779" spans="1:5">
      <c r="B1779" s="2436" t="s">
        <v>437</v>
      </c>
      <c r="C1779" s="2436"/>
      <c r="D1779" s="2436"/>
      <c r="E1779" s="2436"/>
    </row>
    <row r="1780" spans="1:5">
      <c r="B1780" s="2436" t="s">
        <v>438</v>
      </c>
      <c r="C1780" s="2436"/>
      <c r="D1780" s="2436"/>
      <c r="E1780" s="2436"/>
    </row>
    <row r="1781" spans="1:5">
      <c r="B1781" s="2436" t="s">
        <v>439</v>
      </c>
      <c r="C1781" s="2436"/>
      <c r="D1781" s="2436"/>
      <c r="E1781" s="2436"/>
    </row>
    <row r="1782" spans="1:5">
      <c r="B1782" s="2436" t="s">
        <v>440</v>
      </c>
      <c r="C1782" s="2436"/>
      <c r="D1782" s="2436"/>
      <c r="E1782" s="2436"/>
    </row>
    <row r="1783" spans="1:5">
      <c r="B1783" s="107"/>
      <c r="C1783" s="107"/>
      <c r="D1783" s="78"/>
      <c r="E1783" s="159"/>
    </row>
    <row r="1784" spans="1:5" ht="33.75" customHeight="1">
      <c r="A1784" s="68" t="s">
        <v>504</v>
      </c>
      <c r="B1784" s="2436" t="s">
        <v>441</v>
      </c>
      <c r="C1784" s="2436"/>
      <c r="D1784" s="2436"/>
      <c r="E1784" s="2436"/>
    </row>
    <row r="1785" spans="1:5">
      <c r="B1785" s="2436" t="s">
        <v>442</v>
      </c>
      <c r="C1785" s="2436"/>
      <c r="D1785" s="2436"/>
      <c r="E1785" s="2436"/>
    </row>
    <row r="1786" spans="1:5">
      <c r="B1786" s="2436" t="s">
        <v>443</v>
      </c>
      <c r="C1786" s="2436"/>
      <c r="D1786" s="2436"/>
      <c r="E1786" s="2436"/>
    </row>
    <row r="1787" spans="1:5">
      <c r="B1787" s="2436" t="s">
        <v>444</v>
      </c>
      <c r="C1787" s="2436"/>
      <c r="D1787" s="2436"/>
      <c r="E1787" s="2436"/>
    </row>
    <row r="1788" spans="1:5">
      <c r="B1788" s="2436" t="s">
        <v>418</v>
      </c>
      <c r="C1788" s="2436"/>
      <c r="D1788" s="2436"/>
      <c r="E1788" s="2436"/>
    </row>
    <row r="1789" spans="1:5">
      <c r="B1789" s="2436" t="s">
        <v>445</v>
      </c>
      <c r="C1789" s="2436"/>
      <c r="D1789" s="2436"/>
      <c r="E1789" s="2436"/>
    </row>
    <row r="1790" spans="1:5">
      <c r="B1790" s="2436" t="s">
        <v>446</v>
      </c>
      <c r="C1790" s="2436"/>
      <c r="D1790" s="2436"/>
      <c r="E1790" s="2436"/>
    </row>
    <row r="1791" spans="1:5">
      <c r="B1791" s="2436" t="s">
        <v>418</v>
      </c>
      <c r="C1791" s="2436"/>
      <c r="D1791" s="2436"/>
      <c r="E1791" s="2436"/>
    </row>
    <row r="1792" spans="1:5">
      <c r="B1792" s="2436" t="s">
        <v>447</v>
      </c>
      <c r="C1792" s="2436"/>
      <c r="D1792" s="2436"/>
      <c r="E1792" s="2436"/>
    </row>
    <row r="1793" spans="1:5">
      <c r="B1793" s="2436" t="s">
        <v>418</v>
      </c>
      <c r="C1793" s="2436"/>
      <c r="D1793" s="2436"/>
      <c r="E1793" s="2436"/>
    </row>
    <row r="1794" spans="1:5">
      <c r="B1794" s="2436" t="s">
        <v>448</v>
      </c>
      <c r="C1794" s="2436"/>
      <c r="D1794" s="2436"/>
      <c r="E1794" s="2436"/>
    </row>
    <row r="1795" spans="1:5">
      <c r="B1795" s="2436" t="s">
        <v>443</v>
      </c>
      <c r="C1795" s="2436"/>
      <c r="D1795" s="2436"/>
      <c r="E1795" s="2436"/>
    </row>
    <row r="1796" spans="1:5">
      <c r="B1796" s="2436" t="s">
        <v>449</v>
      </c>
      <c r="C1796" s="2436"/>
      <c r="D1796" s="2436"/>
      <c r="E1796" s="2436"/>
    </row>
    <row r="1797" spans="1:5">
      <c r="B1797" s="2436" t="s">
        <v>418</v>
      </c>
      <c r="C1797" s="2436"/>
      <c r="D1797" s="2436"/>
      <c r="E1797" s="2436"/>
    </row>
    <row r="1798" spans="1:5">
      <c r="B1798" s="2436" t="s">
        <v>450</v>
      </c>
      <c r="C1798" s="2436"/>
      <c r="D1798" s="2436"/>
      <c r="E1798" s="2436"/>
    </row>
    <row r="1799" spans="1:5">
      <c r="B1799" s="2436" t="s">
        <v>451</v>
      </c>
      <c r="C1799" s="2436"/>
      <c r="D1799" s="2436"/>
      <c r="E1799" s="2436"/>
    </row>
    <row r="1800" spans="1:5">
      <c r="B1800" s="2436" t="s">
        <v>418</v>
      </c>
      <c r="C1800" s="2436"/>
      <c r="D1800" s="2436"/>
      <c r="E1800" s="2436"/>
    </row>
    <row r="1801" spans="1:5">
      <c r="B1801" s="2436" t="s">
        <v>452</v>
      </c>
      <c r="C1801" s="2436"/>
      <c r="D1801" s="2436"/>
      <c r="E1801" s="2436"/>
    </row>
    <row r="1802" spans="1:5">
      <c r="B1802" s="2436" t="s">
        <v>418</v>
      </c>
      <c r="C1802" s="2436"/>
      <c r="D1802" s="2436"/>
      <c r="E1802" s="2436"/>
    </row>
    <row r="1803" spans="1:5">
      <c r="B1803" s="2436" t="s">
        <v>453</v>
      </c>
      <c r="C1803" s="2436"/>
      <c r="D1803" s="2436"/>
      <c r="E1803" s="2436"/>
    </row>
    <row r="1804" spans="1:5">
      <c r="B1804" s="2436" t="s">
        <v>454</v>
      </c>
      <c r="C1804" s="2436"/>
      <c r="D1804" s="2436"/>
      <c r="E1804" s="2436"/>
    </row>
    <row r="1805" spans="1:5">
      <c r="B1805" s="107"/>
      <c r="C1805" s="107"/>
      <c r="D1805" s="78"/>
      <c r="E1805" s="159"/>
    </row>
    <row r="1806" spans="1:5">
      <c r="B1806" s="79" t="s">
        <v>16</v>
      </c>
      <c r="C1806" s="79">
        <v>386.9</v>
      </c>
      <c r="D1806" s="18"/>
      <c r="E1806" s="79">
        <f t="shared" ref="E1806" si="239">D1806*C1806</f>
        <v>0</v>
      </c>
    </row>
    <row r="1807" spans="1:5">
      <c r="B1807" s="107"/>
      <c r="C1807" s="107"/>
      <c r="D1807" s="78"/>
      <c r="E1807" s="159"/>
    </row>
    <row r="1808" spans="1:5" s="93" customFormat="1">
      <c r="A1808" s="91"/>
      <c r="B1808" s="107" t="s">
        <v>518</v>
      </c>
      <c r="C1808" s="110"/>
      <c r="D1808" s="80"/>
      <c r="E1808" s="169"/>
    </row>
    <row r="1809" spans="1:11" s="93" customFormat="1">
      <c r="A1809" s="91"/>
      <c r="B1809" s="170"/>
      <c r="C1809" s="110"/>
      <c r="D1809" s="80"/>
      <c r="E1809" s="169"/>
    </row>
    <row r="1810" spans="1:11" s="93" customFormat="1" ht="193.5" customHeight="1">
      <c r="A1810" s="91" t="s">
        <v>505</v>
      </c>
      <c r="B1810" s="2436" t="s">
        <v>1014</v>
      </c>
      <c r="C1810" s="2436"/>
      <c r="D1810" s="2436"/>
      <c r="E1810" s="2436"/>
    </row>
    <row r="1811" spans="1:11" s="93" customFormat="1">
      <c r="A1811" s="91"/>
      <c r="B1811" s="79" t="s">
        <v>16</v>
      </c>
      <c r="C1811" s="79">
        <f>98.8916</f>
        <v>98.891599999999997</v>
      </c>
      <c r="D1811" s="18"/>
      <c r="E1811" s="79">
        <f t="shared" ref="E1811" si="240">D1811*C1811</f>
        <v>0</v>
      </c>
    </row>
    <row r="1812" spans="1:11" s="93" customFormat="1">
      <c r="A1812" s="91"/>
      <c r="B1812" s="168"/>
      <c r="C1812" s="168"/>
      <c r="D1812" s="168"/>
      <c r="E1812" s="168"/>
    </row>
    <row r="1813" spans="1:11" s="93" customFormat="1" ht="198.75" customHeight="1">
      <c r="A1813" s="91">
        <v>15.13</v>
      </c>
      <c r="B1813" s="2436" t="s">
        <v>1015</v>
      </c>
      <c r="C1813" s="2436"/>
      <c r="D1813" s="2436"/>
      <c r="E1813" s="2436"/>
      <c r="I1813" s="171"/>
      <c r="J1813" s="171"/>
      <c r="K1813" s="171"/>
    </row>
    <row r="1814" spans="1:11" s="93" customFormat="1">
      <c r="A1814" s="91"/>
      <c r="B1814" s="79" t="s">
        <v>16</v>
      </c>
      <c r="C1814" s="79">
        <v>37.655400000000007</v>
      </c>
      <c r="D1814" s="18"/>
      <c r="E1814" s="79">
        <f t="shared" ref="E1814" si="241">D1814*C1814</f>
        <v>0</v>
      </c>
    </row>
    <row r="1815" spans="1:11" s="93" customFormat="1" ht="16.2" thickBot="1">
      <c r="A1815" s="91"/>
      <c r="B1815" s="170"/>
      <c r="C1815" s="110"/>
      <c r="D1815" s="80"/>
      <c r="E1815" s="169"/>
    </row>
    <row r="1816" spans="1:11" ht="16.2" thickBot="1">
      <c r="B1816" s="143" t="s">
        <v>506</v>
      </c>
      <c r="C1816" s="144"/>
      <c r="D1816" s="145"/>
      <c r="E1816" s="146">
        <f>+E1806+E1772+E1768+E1757+E1753+E1743+E1739+E1735+E1725+E1718+E1624+E1712+E1696+E1672+E1648+E1814+E1811</f>
        <v>0</v>
      </c>
    </row>
    <row r="1817" spans="1:11">
      <c r="B1817" s="107"/>
      <c r="C1817" s="107"/>
      <c r="D1817" s="78"/>
      <c r="E1817" s="159"/>
    </row>
    <row r="1818" spans="1:11">
      <c r="A1818" s="107" t="s">
        <v>416</v>
      </c>
      <c r="B1818" s="107" t="s">
        <v>87</v>
      </c>
    </row>
    <row r="1820" spans="1:11" ht="409.5" customHeight="1">
      <c r="B1820" s="2417" t="s">
        <v>363</v>
      </c>
      <c r="C1820" s="2417"/>
      <c r="D1820" s="2417"/>
      <c r="E1820" s="2417"/>
    </row>
    <row r="1821" spans="1:11">
      <c r="B1821" s="2417"/>
      <c r="C1821" s="2417"/>
      <c r="D1821" s="2417"/>
      <c r="E1821" s="2417"/>
    </row>
    <row r="1822" spans="1:11">
      <c r="B1822" s="2417"/>
      <c r="C1822" s="2417"/>
      <c r="D1822" s="2417"/>
      <c r="E1822" s="2417"/>
    </row>
    <row r="1823" spans="1:11">
      <c r="B1823" s="2417"/>
      <c r="C1823" s="2417"/>
      <c r="D1823" s="2417"/>
      <c r="E1823" s="2417"/>
    </row>
    <row r="1824" spans="1:11">
      <c r="B1824" s="2417"/>
      <c r="C1824" s="2417"/>
      <c r="D1824" s="2417"/>
      <c r="E1824" s="2417"/>
    </row>
    <row r="1825" spans="2:5">
      <c r="B1825" s="2417"/>
      <c r="C1825" s="2417"/>
      <c r="D1825" s="2417"/>
      <c r="E1825" s="2417"/>
    </row>
    <row r="1826" spans="2:5" ht="9.9" customHeight="1">
      <c r="B1826" s="2417"/>
      <c r="C1826" s="2417"/>
      <c r="D1826" s="2417"/>
      <c r="E1826" s="2417"/>
    </row>
    <row r="1827" spans="2:5" hidden="1">
      <c r="B1827" s="2417"/>
      <c r="C1827" s="2417"/>
      <c r="D1827" s="2417"/>
      <c r="E1827" s="2417"/>
    </row>
    <row r="1828" spans="2:5" hidden="1">
      <c r="B1828" s="2417"/>
      <c r="C1828" s="2417"/>
      <c r="D1828" s="2417"/>
      <c r="E1828" s="2417"/>
    </row>
    <row r="1829" spans="2:5" hidden="1">
      <c r="B1829" s="2417"/>
      <c r="C1829" s="2417"/>
      <c r="D1829" s="2417"/>
      <c r="E1829" s="2417"/>
    </row>
    <row r="1830" spans="2:5" hidden="1">
      <c r="B1830" s="2417"/>
      <c r="C1830" s="2417"/>
      <c r="D1830" s="2417"/>
      <c r="E1830" s="2417"/>
    </row>
    <row r="1831" spans="2:5" ht="171.75" customHeight="1">
      <c r="B1831" s="2417"/>
      <c r="C1831" s="2417"/>
      <c r="D1831" s="2417"/>
      <c r="E1831" s="2417"/>
    </row>
    <row r="1833" spans="2:5">
      <c r="B1833" s="79" t="s">
        <v>10</v>
      </c>
      <c r="C1833" s="79">
        <v>1</v>
      </c>
      <c r="D1833" s="18"/>
      <c r="E1833" s="77">
        <f t="shared" ref="E1833" si="242">D1833*C1833</f>
        <v>0</v>
      </c>
    </row>
    <row r="1834" spans="2:5" ht="16.2" thickBot="1"/>
    <row r="1835" spans="2:5" ht="16.2" thickBot="1">
      <c r="B1835" s="143" t="s">
        <v>724</v>
      </c>
      <c r="C1835" s="144"/>
      <c r="D1835" s="145"/>
      <c r="E1835" s="146">
        <f>SUM(E1819:E1834)</f>
        <v>0</v>
      </c>
    </row>
  </sheetData>
  <sheetProtection password="D860" sheet="1" objects="1" scenarios="1"/>
  <mergeCells count="903">
    <mergeCell ref="B997:E997"/>
    <mergeCell ref="B1820:E1831"/>
    <mergeCell ref="B1096:E1096"/>
    <mergeCell ref="B1097:E1097"/>
    <mergeCell ref="B1098:E1098"/>
    <mergeCell ref="B1099:E1099"/>
    <mergeCell ref="B1100:E1100"/>
    <mergeCell ref="B1101:E1101"/>
    <mergeCell ref="B1102:E1102"/>
    <mergeCell ref="B1103:E1103"/>
    <mergeCell ref="B1104:E1104"/>
    <mergeCell ref="B1105:E1105"/>
    <mergeCell ref="B1106:E1106"/>
    <mergeCell ref="B1111:E1111"/>
    <mergeCell ref="B1112:E1112"/>
    <mergeCell ref="B1606:E1606"/>
    <mergeCell ref="B1607:E1607"/>
    <mergeCell ref="B1123:E1123"/>
    <mergeCell ref="B1524:E1524"/>
    <mergeCell ref="B1652:E1652"/>
    <mergeCell ref="B1594:E1594"/>
    <mergeCell ref="B1694:E1694"/>
    <mergeCell ref="B1602:E1602"/>
    <mergeCell ref="B1120:E1120"/>
    <mergeCell ref="B1689:E1689"/>
    <mergeCell ref="B1690:E1690"/>
    <mergeCell ref="B1608:E1608"/>
    <mergeCell ref="B1609:E1609"/>
    <mergeCell ref="B1604:E1604"/>
    <mergeCell ref="B1610:E1610"/>
    <mergeCell ref="B1611:E1611"/>
    <mergeCell ref="B1612:E1612"/>
    <mergeCell ref="B1613:E1613"/>
    <mergeCell ref="B1614:E1614"/>
    <mergeCell ref="B1605:E1605"/>
    <mergeCell ref="B1658:E1658"/>
    <mergeCell ref="B1621:E1621"/>
    <mergeCell ref="B1622:E1622"/>
    <mergeCell ref="B1623:E1623"/>
    <mergeCell ref="B1618:E1618"/>
    <mergeCell ref="B1619:E1619"/>
    <mergeCell ref="B1620:E1620"/>
    <mergeCell ref="B1674:E1674"/>
    <mergeCell ref="B1650:E1650"/>
    <mergeCell ref="B1663:E1663"/>
    <mergeCell ref="B1121:E1121"/>
    <mergeCell ref="B1595:E1595"/>
    <mergeCell ref="B1596:E1596"/>
    <mergeCell ref="B1597:E1597"/>
    <mergeCell ref="B1598:E1598"/>
    <mergeCell ref="B1599:E1599"/>
    <mergeCell ref="B1633:E1633"/>
    <mergeCell ref="B1628:E1628"/>
    <mergeCell ref="B1617:E1617"/>
    <mergeCell ref="B1629:E1629"/>
    <mergeCell ref="B1163:E1163"/>
    <mergeCell ref="B1164:E1164"/>
    <mergeCell ref="B1165:E1165"/>
    <mergeCell ref="B1151:E1151"/>
    <mergeCell ref="B1152:E1152"/>
    <mergeCell ref="B1153:E1153"/>
    <mergeCell ref="B1155:E1155"/>
    <mergeCell ref="B1156:E1156"/>
    <mergeCell ref="B1149:E1149"/>
    <mergeCell ref="B1177:E1177"/>
    <mergeCell ref="B1178:E1178"/>
    <mergeCell ref="B1179:E1179"/>
    <mergeCell ref="B1615:E1615"/>
    <mergeCell ref="B1616:E1616"/>
    <mergeCell ref="B1094:E1094"/>
    <mergeCell ref="B1090:E1090"/>
    <mergeCell ref="B1082:E1082"/>
    <mergeCell ref="B382:E384"/>
    <mergeCell ref="B674:E674"/>
    <mergeCell ref="B805:E805"/>
    <mergeCell ref="B705:E705"/>
    <mergeCell ref="B1063:E1063"/>
    <mergeCell ref="B1057:E1057"/>
    <mergeCell ref="B1060:E1060"/>
    <mergeCell ref="B1049:E1049"/>
    <mergeCell ref="B1051:E1051"/>
    <mergeCell ref="B722:E722"/>
    <mergeCell ref="B896:E896"/>
    <mergeCell ref="B781:E781"/>
    <mergeCell ref="B782:E782"/>
    <mergeCell ref="B783:E783"/>
    <mergeCell ref="B784:E784"/>
    <mergeCell ref="B708:E708"/>
    <mergeCell ref="B640:E640"/>
    <mergeCell ref="B643:E643"/>
    <mergeCell ref="B646:E646"/>
    <mergeCell ref="B649:E649"/>
    <mergeCell ref="B790:E790"/>
    <mergeCell ref="B775:E775"/>
    <mergeCell ref="B912:E912"/>
    <mergeCell ref="B917:E917"/>
    <mergeCell ref="B918:E918"/>
    <mergeCell ref="B919:E919"/>
    <mergeCell ref="B799:E799"/>
    <mergeCell ref="B827:E827"/>
    <mergeCell ref="B819:E819"/>
    <mergeCell ref="B820:E820"/>
    <mergeCell ref="B822:E822"/>
    <mergeCell ref="B836:E836"/>
    <mergeCell ref="B851:E851"/>
    <mergeCell ref="B778:E778"/>
    <mergeCell ref="B823:E823"/>
    <mergeCell ref="B937:E937"/>
    <mergeCell ref="B869:E869"/>
    <mergeCell ref="B834:E834"/>
    <mergeCell ref="B785:E785"/>
    <mergeCell ref="B875:E875"/>
    <mergeCell ref="B872:E872"/>
    <mergeCell ref="B842:E842"/>
    <mergeCell ref="B839:E839"/>
    <mergeCell ref="B816:E816"/>
    <mergeCell ref="B828:E828"/>
    <mergeCell ref="B830:E830"/>
    <mergeCell ref="B831:E831"/>
    <mergeCell ref="B808:E808"/>
    <mergeCell ref="B818:E818"/>
    <mergeCell ref="B845:E845"/>
    <mergeCell ref="B825:E825"/>
    <mergeCell ref="B878:E878"/>
    <mergeCell ref="B787:E787"/>
    <mergeCell ref="B788:E788"/>
    <mergeCell ref="B789:E789"/>
    <mergeCell ref="B728:E728"/>
    <mergeCell ref="B711:E711"/>
    <mergeCell ref="B737:E737"/>
    <mergeCell ref="B746:E746"/>
    <mergeCell ref="B749:E749"/>
    <mergeCell ref="B743:E743"/>
    <mergeCell ref="B740:E740"/>
    <mergeCell ref="B773:E773"/>
    <mergeCell ref="B758:E758"/>
    <mergeCell ref="B761:E761"/>
    <mergeCell ref="B91:E91"/>
    <mergeCell ref="B151:E151"/>
    <mergeCell ref="B94:E94"/>
    <mergeCell ref="B97:E97"/>
    <mergeCell ref="B103:E103"/>
    <mergeCell ref="B106:E106"/>
    <mergeCell ref="B100:E100"/>
    <mergeCell ref="B148:E148"/>
    <mergeCell ref="B154:E154"/>
    <mergeCell ref="B128:E128"/>
    <mergeCell ref="B125:E125"/>
    <mergeCell ref="B140:E140"/>
    <mergeCell ref="B109:E109"/>
    <mergeCell ref="B112:E112"/>
    <mergeCell ref="B121:E122"/>
    <mergeCell ref="B118:E118"/>
    <mergeCell ref="B175:E175"/>
    <mergeCell ref="B196:E196"/>
    <mergeCell ref="B210:E210"/>
    <mergeCell ref="B172:E172"/>
    <mergeCell ref="B160:E160"/>
    <mergeCell ref="B623:E623"/>
    <mergeCell ref="B752:E752"/>
    <mergeCell ref="B725:E725"/>
    <mergeCell ref="B755:E755"/>
    <mergeCell ref="B332:E332"/>
    <mergeCell ref="B324:E324"/>
    <mergeCell ref="B178:E178"/>
    <mergeCell ref="B187:E187"/>
    <mergeCell ref="B364:E364"/>
    <mergeCell ref="B361:E361"/>
    <mergeCell ref="B559:E559"/>
    <mergeCell ref="B535:E535"/>
    <mergeCell ref="B437:E437"/>
    <mergeCell ref="B392:E394"/>
    <mergeCell ref="B407:E408"/>
    <mergeCell ref="B356:E358"/>
    <mergeCell ref="B367:E367"/>
    <mergeCell ref="B374:E375"/>
    <mergeCell ref="B387:E389"/>
    <mergeCell ref="B219:E219"/>
    <mergeCell ref="B321:E321"/>
    <mergeCell ref="B335:E335"/>
    <mergeCell ref="B337:E339"/>
    <mergeCell ref="B342:E344"/>
    <mergeCell ref="B307:E309"/>
    <mergeCell ref="B1014:E1014"/>
    <mergeCell ref="B905:E905"/>
    <mergeCell ref="B906:E906"/>
    <mergeCell ref="B991:E991"/>
    <mergeCell ref="B832:E832"/>
    <mergeCell ref="B866:E866"/>
    <mergeCell ref="B907:E907"/>
    <mergeCell ref="B909:E909"/>
    <mergeCell ref="B910:E910"/>
    <mergeCell ref="B1008:E1008"/>
    <mergeCell ref="B1011:E1011"/>
    <mergeCell ref="B1002:E1002"/>
    <mergeCell ref="B1005:E1005"/>
    <mergeCell ref="B964:E964"/>
    <mergeCell ref="B940:E940"/>
    <mergeCell ref="B943:E943"/>
    <mergeCell ref="B440:E440"/>
    <mergeCell ref="B734:E734"/>
    <mergeCell ref="B516:E516"/>
    <mergeCell ref="B347:E349"/>
    <mergeCell ref="B327:E329"/>
    <mergeCell ref="B520:E520"/>
    <mergeCell ref="B378:E379"/>
    <mergeCell ref="B402:E404"/>
    <mergeCell ref="B519:E519"/>
    <mergeCell ref="B89:E89"/>
    <mergeCell ref="B115:E115"/>
    <mergeCell ref="B352:E353"/>
    <mergeCell ref="B315:E315"/>
    <mergeCell ref="B318:E318"/>
    <mergeCell ref="B302:E304"/>
    <mergeCell ref="B291:E291"/>
    <mergeCell ref="B190:E190"/>
    <mergeCell ref="B169:E169"/>
    <mergeCell ref="B243:E243"/>
    <mergeCell ref="B231:E231"/>
    <mergeCell ref="B145:E145"/>
    <mergeCell ref="B163:E163"/>
    <mergeCell ref="B166:E166"/>
    <mergeCell ref="B257:E257"/>
    <mergeCell ref="B157:E157"/>
    <mergeCell ref="B216:E216"/>
    <mergeCell ref="B567:E567"/>
    <mergeCell ref="B142:E142"/>
    <mergeCell ref="B184:E184"/>
    <mergeCell ref="B222:E222"/>
    <mergeCell ref="B284:E286"/>
    <mergeCell ref="B237:E237"/>
    <mergeCell ref="B240:E240"/>
    <mergeCell ref="B228:E228"/>
    <mergeCell ref="B265:E267"/>
    <mergeCell ref="B297:E299"/>
    <mergeCell ref="B251:E251"/>
    <mergeCell ref="B254:E254"/>
    <mergeCell ref="B260:E262"/>
    <mergeCell ref="B278:E278"/>
    <mergeCell ref="B279:E281"/>
    <mergeCell ref="B249:E249"/>
    <mergeCell ref="B181:E181"/>
    <mergeCell ref="B234:E234"/>
    <mergeCell ref="B193:E193"/>
    <mergeCell ref="B293:E293"/>
    <mergeCell ref="B295:E295"/>
    <mergeCell ref="B312:E312"/>
    <mergeCell ref="B270:E272"/>
    <mergeCell ref="B370:E371"/>
    <mergeCell ref="B4:E4"/>
    <mergeCell ref="B63:E64"/>
    <mergeCell ref="B66:E67"/>
    <mergeCell ref="B14:E14"/>
    <mergeCell ref="B23:E23"/>
    <mergeCell ref="B11:E11"/>
    <mergeCell ref="B12:E12"/>
    <mergeCell ref="B17:E17"/>
    <mergeCell ref="B20:E20"/>
    <mergeCell ref="B32:E32"/>
    <mergeCell ref="B35:E35"/>
    <mergeCell ref="B38:E38"/>
    <mergeCell ref="B41:E41"/>
    <mergeCell ref="B56:E56"/>
    <mergeCell ref="B44:E44"/>
    <mergeCell ref="B47:E47"/>
    <mergeCell ref="B53:E53"/>
    <mergeCell ref="B26:E26"/>
    <mergeCell ref="B29:E29"/>
    <mergeCell ref="B82:E82"/>
    <mergeCell ref="B213:E213"/>
    <mergeCell ref="B70:E70"/>
    <mergeCell ref="B73:E73"/>
    <mergeCell ref="B1117:E1117"/>
    <mergeCell ref="B914:E914"/>
    <mergeCell ref="B915:E915"/>
    <mergeCell ref="B1047:E1047"/>
    <mergeCell ref="B925:E925"/>
    <mergeCell ref="B928:E928"/>
    <mergeCell ref="B931:E931"/>
    <mergeCell ref="B934:E934"/>
    <mergeCell ref="B1080:E1080"/>
    <mergeCell ref="B1083:E1083"/>
    <mergeCell ref="B1084:E1084"/>
    <mergeCell ref="B1087:E1087"/>
    <mergeCell ref="B1088:E1088"/>
    <mergeCell ref="B1091:E1091"/>
    <mergeCell ref="B1092:E1092"/>
    <mergeCell ref="B1073:E1073"/>
    <mergeCell ref="B1054:E1054"/>
    <mergeCell ref="B1028:E1028"/>
    <mergeCell ref="B973:E973"/>
    <mergeCell ref="B967:E967"/>
    <mergeCell ref="B1025:E1025"/>
    <mergeCell ref="B1019:E1019"/>
    <mergeCell ref="B970:E970"/>
    <mergeCell ref="B988:E988"/>
    <mergeCell ref="B573:E573"/>
    <mergeCell ref="B576:E576"/>
    <mergeCell ref="B579:E579"/>
    <mergeCell ref="B582:E582"/>
    <mergeCell ref="B585:E585"/>
    <mergeCell ref="B604:E604"/>
    <mergeCell ref="B607:E607"/>
    <mergeCell ref="B610:E610"/>
    <mergeCell ref="B863:E863"/>
    <mergeCell ref="B860:E860"/>
    <mergeCell ref="B857:E857"/>
    <mergeCell ref="B613:E613"/>
    <mergeCell ref="B946:E946"/>
    <mergeCell ref="B949:E949"/>
    <mergeCell ref="B952:E952"/>
    <mergeCell ref="B958:E958"/>
    <mergeCell ref="B961:E961"/>
    <mergeCell ref="B848:E848"/>
    <mergeCell ref="B903:E903"/>
    <mergeCell ref="B994:E994"/>
    <mergeCell ref="B1181:E1181"/>
    <mergeCell ref="B1184:E1184"/>
    <mergeCell ref="B1185:E1185"/>
    <mergeCell ref="B1186:E1186"/>
    <mergeCell ref="B1188:E1188"/>
    <mergeCell ref="B1180:E1180"/>
    <mergeCell ref="B1187:E1187"/>
    <mergeCell ref="B1191:E1191"/>
    <mergeCell ref="B1192:E1192"/>
    <mergeCell ref="B1194:E1194"/>
    <mergeCell ref="B1195:E1195"/>
    <mergeCell ref="B1196:E1196"/>
    <mergeCell ref="B1626:E1626"/>
    <mergeCell ref="B1634:E1634"/>
    <mergeCell ref="B1635:E1635"/>
    <mergeCell ref="B1636:E1636"/>
    <mergeCell ref="B1645:E1645"/>
    <mergeCell ref="B1639:E1639"/>
    <mergeCell ref="B1640:E1640"/>
    <mergeCell ref="B1638:E1638"/>
    <mergeCell ref="B1641:E1641"/>
    <mergeCell ref="B1644:E1644"/>
    <mergeCell ref="B1197:E1197"/>
    <mergeCell ref="B1198:E1198"/>
    <mergeCell ref="B1199:E1199"/>
    <mergeCell ref="B1200:E1200"/>
    <mergeCell ref="B1201:E1201"/>
    <mergeCell ref="B1202:E1202"/>
    <mergeCell ref="B1203:E1203"/>
    <mergeCell ref="B1206:E1206"/>
    <mergeCell ref="B1207:E1207"/>
    <mergeCell ref="B1208:E1208"/>
    <mergeCell ref="B1209:E1209"/>
    <mergeCell ref="B1765:E1765"/>
    <mergeCell ref="B1737:E1737"/>
    <mergeCell ref="B1676:E1676"/>
    <mergeCell ref="B1677:E1677"/>
    <mergeCell ref="B1678:E1678"/>
    <mergeCell ref="B1679:E1679"/>
    <mergeCell ref="B1680:E1680"/>
    <mergeCell ref="B1707:E1707"/>
    <mergeCell ref="B1699:E1699"/>
    <mergeCell ref="B1700:E1700"/>
    <mergeCell ref="B1701:E1701"/>
    <mergeCell ref="B1702:E1702"/>
    <mergeCell ref="B1703:E1703"/>
    <mergeCell ref="B1704:E1704"/>
    <mergeCell ref="B1716:E1716"/>
    <mergeCell ref="B1722:E1722"/>
    <mergeCell ref="B1723:E1723"/>
    <mergeCell ref="B1684:E1684"/>
    <mergeCell ref="B1685:E1685"/>
    <mergeCell ref="B1683:E1683"/>
    <mergeCell ref="B1682:E1682"/>
    <mergeCell ref="B1693:E1693"/>
    <mergeCell ref="B1695:E1695"/>
    <mergeCell ref="B1688:E1688"/>
    <mergeCell ref="B1766:E1766"/>
    <mergeCell ref="B1780:E1780"/>
    <mergeCell ref="B1781:E1781"/>
    <mergeCell ref="B1782:E1782"/>
    <mergeCell ref="B1784:E1784"/>
    <mergeCell ref="B1785:E1785"/>
    <mergeCell ref="B1791:E1791"/>
    <mergeCell ref="B1705:E1705"/>
    <mergeCell ref="B1708:E1708"/>
    <mergeCell ref="B1709:E1709"/>
    <mergeCell ref="B1710:E1710"/>
    <mergeCell ref="B1714:E1714"/>
    <mergeCell ref="B1715:E1715"/>
    <mergeCell ref="B1717:E1717"/>
    <mergeCell ref="B1720:E1720"/>
    <mergeCell ref="B1721:E1721"/>
    <mergeCell ref="B1786:E1786"/>
    <mergeCell ref="B1776:E1776"/>
    <mergeCell ref="B1727:E1727"/>
    <mergeCell ref="B1728:E1728"/>
    <mergeCell ref="B1729:E1729"/>
    <mergeCell ref="B1730:E1730"/>
    <mergeCell ref="B1731:E1731"/>
    <mergeCell ref="B1733:E1733"/>
    <mergeCell ref="B1810:E1810"/>
    <mergeCell ref="B1741:E1741"/>
    <mergeCell ref="B1745:E1745"/>
    <mergeCell ref="B1746:E1746"/>
    <mergeCell ref="B1747:E1747"/>
    <mergeCell ref="B1748:E1748"/>
    <mergeCell ref="B1749:E1749"/>
    <mergeCell ref="B1750:E1750"/>
    <mergeCell ref="B1751:E1751"/>
    <mergeCell ref="B1755:E1755"/>
    <mergeCell ref="B1759:E1759"/>
    <mergeCell ref="B1760:E1760"/>
    <mergeCell ref="B1761:E1761"/>
    <mergeCell ref="B1762:E1762"/>
    <mergeCell ref="B1763:E1763"/>
    <mergeCell ref="B1764:E1764"/>
    <mergeCell ref="B1792:E1792"/>
    <mergeCell ref="B1787:E1787"/>
    <mergeCell ref="B1788:E1788"/>
    <mergeCell ref="B1789:E1789"/>
    <mergeCell ref="B1777:E1777"/>
    <mergeCell ref="B1778:E1778"/>
    <mergeCell ref="B1779:E1779"/>
    <mergeCell ref="B1790:E1790"/>
    <mergeCell ref="B1793:E1793"/>
    <mergeCell ref="B1803:E1803"/>
    <mergeCell ref="B1804:E1804"/>
    <mergeCell ref="B1799:E1799"/>
    <mergeCell ref="B1800:E1800"/>
    <mergeCell ref="B1801:E1801"/>
    <mergeCell ref="B1802:E1802"/>
    <mergeCell ref="B1794:E1794"/>
    <mergeCell ref="B1795:E1795"/>
    <mergeCell ref="B1796:E1796"/>
    <mergeCell ref="B1797:E1797"/>
    <mergeCell ref="B1798:E1798"/>
    <mergeCell ref="B1691:E1691"/>
    <mergeCell ref="B1692:E1692"/>
    <mergeCell ref="B1647:E1647"/>
    <mergeCell ref="B1630:E1630"/>
    <mergeCell ref="B1631:E1631"/>
    <mergeCell ref="B1632:E1632"/>
    <mergeCell ref="B1666:E1666"/>
    <mergeCell ref="B1667:E1667"/>
    <mergeCell ref="B1668:E1668"/>
    <mergeCell ref="B1669:E1669"/>
    <mergeCell ref="B1670:E1670"/>
    <mergeCell ref="B1659:E1659"/>
    <mergeCell ref="B1660:E1660"/>
    <mergeCell ref="B1661:E1661"/>
    <mergeCell ref="B1653:E1653"/>
    <mergeCell ref="B1654:E1654"/>
    <mergeCell ref="B1655:E1655"/>
    <mergeCell ref="B1656:E1656"/>
    <mergeCell ref="B1657:E1657"/>
    <mergeCell ref="B1642:E1642"/>
    <mergeCell ref="B1643:E1643"/>
    <mergeCell ref="B1646:E1646"/>
    <mergeCell ref="B1637:E1637"/>
    <mergeCell ref="B1664:E1664"/>
    <mergeCell ref="B1813:E1813"/>
    <mergeCell ref="B764:E764"/>
    <mergeCell ref="B767:E767"/>
    <mergeCell ref="B770:E770"/>
    <mergeCell ref="B1770:E1770"/>
    <mergeCell ref="B1022:E1022"/>
    <mergeCell ref="B1031:E1031"/>
    <mergeCell ref="B1034:E1034"/>
    <mergeCell ref="B1037:E1037"/>
    <mergeCell ref="B979:E979"/>
    <mergeCell ref="B982:E982"/>
    <mergeCell ref="B884:E884"/>
    <mergeCell ref="B881:E881"/>
    <mergeCell ref="B1110:E1110"/>
    <mergeCell ref="B1095:E1095"/>
    <mergeCell ref="B1116:E1116"/>
    <mergeCell ref="B1070:E1070"/>
    <mergeCell ref="B1124:E1124"/>
    <mergeCell ref="B1133:E1133"/>
    <mergeCell ref="B1686:E1686"/>
    <mergeCell ref="B1687:E1687"/>
    <mergeCell ref="B1671:E1671"/>
    <mergeCell ref="B1681:E1681"/>
    <mergeCell ref="B1665:E1665"/>
    <mergeCell ref="B524:E524"/>
    <mergeCell ref="B527:E527"/>
    <mergeCell ref="B528:E528"/>
    <mergeCell ref="B531:E531"/>
    <mergeCell ref="B532:E532"/>
    <mergeCell ref="B536:E536"/>
    <mergeCell ref="B539:E539"/>
    <mergeCell ref="B1662:E1662"/>
    <mergeCell ref="B719:E719"/>
    <mergeCell ref="B626:E626"/>
    <mergeCell ref="B653:E653"/>
    <mergeCell ref="B621:E621"/>
    <mergeCell ref="B1122:E1122"/>
    <mergeCell ref="B948:E948"/>
    <mergeCell ref="B922:E922"/>
    <mergeCell ref="B854:E854"/>
    <mergeCell ref="B1040:E1040"/>
    <mergeCell ref="B893:E893"/>
    <mergeCell ref="B890:E890"/>
    <mergeCell ref="B887:E887"/>
    <mergeCell ref="B542:E542"/>
    <mergeCell ref="B545:E545"/>
    <mergeCell ref="B548:E548"/>
    <mergeCell ref="B1193:E1193"/>
    <mergeCell ref="B1125:E1125"/>
    <mergeCell ref="B1126:E1126"/>
    <mergeCell ref="B397:E399"/>
    <mergeCell ref="B618:E618"/>
    <mergeCell ref="B438:E438"/>
    <mergeCell ref="B703:E703"/>
    <mergeCell ref="B657:E657"/>
    <mergeCell ref="B661:E661"/>
    <mergeCell ref="B665:E665"/>
    <mergeCell ref="B668:E668"/>
    <mergeCell ref="B671:E671"/>
    <mergeCell ref="B677:E677"/>
    <mergeCell ref="B680:E680"/>
    <mergeCell ref="B683:E683"/>
    <mergeCell ref="B619:E619"/>
    <mergeCell ref="B592:E592"/>
    <mergeCell ref="B595:E595"/>
    <mergeCell ref="B422:E424"/>
    <mergeCell ref="B551:E551"/>
    <mergeCell ref="B555:E555"/>
    <mergeCell ref="B563:E563"/>
    <mergeCell ref="B637:E637"/>
    <mergeCell ref="B570:E570"/>
    <mergeCell ref="B523:E523"/>
    <mergeCell ref="B1129:E1129"/>
    <mergeCell ref="B1157:E1157"/>
    <mergeCell ref="B1158:E1158"/>
    <mergeCell ref="B1154:E1154"/>
    <mergeCell ref="B1161:E1161"/>
    <mergeCell ref="B1162:E1162"/>
    <mergeCell ref="B1134:E1134"/>
    <mergeCell ref="B1138:E1138"/>
    <mergeCell ref="B1139:E1139"/>
    <mergeCell ref="B1140:E1140"/>
    <mergeCell ref="B1141:E1141"/>
    <mergeCell ref="B1142:E1142"/>
    <mergeCell ref="B1143:E1143"/>
    <mergeCell ref="B1130:E1130"/>
    <mergeCell ref="B1131:E1131"/>
    <mergeCell ref="B1132:E1132"/>
    <mergeCell ref="B1135:E1135"/>
    <mergeCell ref="B1144:E1144"/>
    <mergeCell ref="B1147:E1147"/>
    <mergeCell ref="B1148:E1148"/>
    <mergeCell ref="B1150:E1150"/>
    <mergeCell ref="B1166:E1166"/>
    <mergeCell ref="B1169:E1169"/>
    <mergeCell ref="B1170:E1170"/>
    <mergeCell ref="B1171:E1171"/>
    <mergeCell ref="B1172:E1172"/>
    <mergeCell ref="B1173:E1173"/>
    <mergeCell ref="B1174:E1174"/>
    <mergeCell ref="B1175:E1175"/>
    <mergeCell ref="B1176:E1176"/>
    <mergeCell ref="B1210:E1210"/>
    <mergeCell ref="B1211:E1211"/>
    <mergeCell ref="B1213:E1213"/>
    <mergeCell ref="B1214:E1214"/>
    <mergeCell ref="B1215:E1215"/>
    <mergeCell ref="B1216:E1216"/>
    <mergeCell ref="B1219:E1219"/>
    <mergeCell ref="B1220:E1220"/>
    <mergeCell ref="B1221:E1221"/>
    <mergeCell ref="B1222:E1222"/>
    <mergeCell ref="B1212:E1212"/>
    <mergeCell ref="B1223:E1223"/>
    <mergeCell ref="B1224:E1224"/>
    <mergeCell ref="B1225:E1225"/>
    <mergeCell ref="B1226:E1226"/>
    <mergeCell ref="B1227:E1227"/>
    <mergeCell ref="B1228:E1228"/>
    <mergeCell ref="B1229:E1229"/>
    <mergeCell ref="B1232:E1232"/>
    <mergeCell ref="B1233:E1233"/>
    <mergeCell ref="B1234:E1234"/>
    <mergeCell ref="B1235:E1235"/>
    <mergeCell ref="B1236:E1236"/>
    <mergeCell ref="B1237:E1237"/>
    <mergeCell ref="B1238:E1238"/>
    <mergeCell ref="B1239:E1239"/>
    <mergeCell ref="B1240:E1240"/>
    <mergeCell ref="B1241:E1241"/>
    <mergeCell ref="B1242:E1242"/>
    <mergeCell ref="B1243:E1243"/>
    <mergeCell ref="B1246:E1246"/>
    <mergeCell ref="B1247:E1247"/>
    <mergeCell ref="B1248:E1248"/>
    <mergeCell ref="B1249:E1249"/>
    <mergeCell ref="B1250:E1250"/>
    <mergeCell ref="B1251:E1251"/>
    <mergeCell ref="B1252:E1252"/>
    <mergeCell ref="B1253:E1253"/>
    <mergeCell ref="B1254:E1254"/>
    <mergeCell ref="B1255:E1255"/>
    <mergeCell ref="B1256:E1256"/>
    <mergeCell ref="B1257:E1257"/>
    <mergeCell ref="B1260:E1260"/>
    <mergeCell ref="B1261:E1261"/>
    <mergeCell ref="B1262:E1262"/>
    <mergeCell ref="B1263:E1263"/>
    <mergeCell ref="B1264:E1264"/>
    <mergeCell ref="B1265:E1265"/>
    <mergeCell ref="B1266:E1266"/>
    <mergeCell ref="B1267:E1267"/>
    <mergeCell ref="B1268:E1268"/>
    <mergeCell ref="B1269:E1269"/>
    <mergeCell ref="B1270:E1270"/>
    <mergeCell ref="B1271:E1271"/>
    <mergeCell ref="B1274:E1274"/>
    <mergeCell ref="B1275:E1275"/>
    <mergeCell ref="B1276:E1276"/>
    <mergeCell ref="B1277:E1277"/>
    <mergeCell ref="B1278:E1278"/>
    <mergeCell ref="B1279:E1279"/>
    <mergeCell ref="B1280:E1280"/>
    <mergeCell ref="B1281:E1281"/>
    <mergeCell ref="B1282:E1282"/>
    <mergeCell ref="B1283:E1283"/>
    <mergeCell ref="B1284:E1284"/>
    <mergeCell ref="B1287:E1287"/>
    <mergeCell ref="B1288:E1288"/>
    <mergeCell ref="B1289:E1289"/>
    <mergeCell ref="B1290:E1290"/>
    <mergeCell ref="B1291:E1291"/>
    <mergeCell ref="B1292:E1292"/>
    <mergeCell ref="B1293:E1293"/>
    <mergeCell ref="B1294:E1294"/>
    <mergeCell ref="B1295:E1295"/>
    <mergeCell ref="B1296:E1296"/>
    <mergeCell ref="B1297:E1297"/>
    <mergeCell ref="B1300:E1300"/>
    <mergeCell ref="B1301:E1301"/>
    <mergeCell ref="B1302:E1302"/>
    <mergeCell ref="B1303:E1303"/>
    <mergeCell ref="B1304:E1304"/>
    <mergeCell ref="B1305:E1305"/>
    <mergeCell ref="B1306:E1306"/>
    <mergeCell ref="B1307:E1307"/>
    <mergeCell ref="B1308:E1308"/>
    <mergeCell ref="B1309:E1309"/>
    <mergeCell ref="B1310:E1310"/>
    <mergeCell ref="B1311:E1311"/>
    <mergeCell ref="B1312:E1312"/>
    <mergeCell ref="B1313:E1313"/>
    <mergeCell ref="B1316:E1316"/>
    <mergeCell ref="B1317:E1317"/>
    <mergeCell ref="B1318:E1318"/>
    <mergeCell ref="B1319:E1319"/>
    <mergeCell ref="B1320:E1320"/>
    <mergeCell ref="B1321:E1321"/>
    <mergeCell ref="B1322:E1322"/>
    <mergeCell ref="B1323:E1323"/>
    <mergeCell ref="B1324:E1324"/>
    <mergeCell ref="B1325:E1325"/>
    <mergeCell ref="B1328:E1328"/>
    <mergeCell ref="B1329:E1329"/>
    <mergeCell ref="B1330:E1330"/>
    <mergeCell ref="B1331:E1331"/>
    <mergeCell ref="B1332:E1332"/>
    <mergeCell ref="B1333:E1333"/>
    <mergeCell ref="B1334:E1334"/>
    <mergeCell ref="B1335:E1335"/>
    <mergeCell ref="B1336:E1336"/>
    <mergeCell ref="B1337:E1337"/>
    <mergeCell ref="B1340:E1340"/>
    <mergeCell ref="B1341:E1341"/>
    <mergeCell ref="B1342:E1342"/>
    <mergeCell ref="B1343:E1343"/>
    <mergeCell ref="B1344:E1344"/>
    <mergeCell ref="B1345:E1345"/>
    <mergeCell ref="B1346:E1346"/>
    <mergeCell ref="B1347:E1347"/>
    <mergeCell ref="B1348:E1348"/>
    <mergeCell ref="B1349:E1349"/>
    <mergeCell ref="B1350:E1350"/>
    <mergeCell ref="B1351:E1351"/>
    <mergeCell ref="B1354:E1354"/>
    <mergeCell ref="B1355:E1355"/>
    <mergeCell ref="B1356:E1356"/>
    <mergeCell ref="B1357:E1357"/>
    <mergeCell ref="B1358:E1358"/>
    <mergeCell ref="B1359:E1359"/>
    <mergeCell ref="B1360:E1360"/>
    <mergeCell ref="B1361:E1361"/>
    <mergeCell ref="B1362:E1362"/>
    <mergeCell ref="B1363:E1363"/>
    <mergeCell ref="B1364:E1364"/>
    <mergeCell ref="B1365:E1365"/>
    <mergeCell ref="B1368:E1368"/>
    <mergeCell ref="B1369:E1369"/>
    <mergeCell ref="B1370:E1370"/>
    <mergeCell ref="B1371:E1371"/>
    <mergeCell ref="B1372:E1372"/>
    <mergeCell ref="B1373:E1373"/>
    <mergeCell ref="B1374:E1374"/>
    <mergeCell ref="B1375:E1375"/>
    <mergeCell ref="B1376:E1376"/>
    <mergeCell ref="B1377:E1377"/>
    <mergeCell ref="B1378:E1378"/>
    <mergeCell ref="B1379:E1379"/>
    <mergeCell ref="B1382:E1382"/>
    <mergeCell ref="B1383:E1383"/>
    <mergeCell ref="B1384:E1384"/>
    <mergeCell ref="B1385:E1385"/>
    <mergeCell ref="B1386:E1386"/>
    <mergeCell ref="B1387:E1387"/>
    <mergeCell ref="B1388:E1388"/>
    <mergeCell ref="B1389:E1389"/>
    <mergeCell ref="B1390:E1390"/>
    <mergeCell ref="B1391:E1391"/>
    <mergeCell ref="B1392:E1392"/>
    <mergeCell ref="B1393:E1393"/>
    <mergeCell ref="B1396:E1396"/>
    <mergeCell ref="B1397:E1397"/>
    <mergeCell ref="B1398:E1398"/>
    <mergeCell ref="B1399:E1399"/>
    <mergeCell ref="B1400:E1400"/>
    <mergeCell ref="B1401:E1401"/>
    <mergeCell ref="B1402:E1402"/>
    <mergeCell ref="B1403:E1403"/>
    <mergeCell ref="B1404:E1404"/>
    <mergeCell ref="B1405:E1405"/>
    <mergeCell ref="B1406:E1406"/>
    <mergeCell ref="B1407:E1407"/>
    <mergeCell ref="B1408:E1408"/>
    <mergeCell ref="B1411:E1411"/>
    <mergeCell ref="B1412:E1412"/>
    <mergeCell ref="B1413:E1413"/>
    <mergeCell ref="B1414:E1414"/>
    <mergeCell ref="B1415:E1415"/>
    <mergeCell ref="B1416:E1416"/>
    <mergeCell ref="B1417:E1417"/>
    <mergeCell ref="B1418:E1418"/>
    <mergeCell ref="B1419:E1419"/>
    <mergeCell ref="B1420:E1420"/>
    <mergeCell ref="B1422:E1422"/>
    <mergeCell ref="B1421:E1421"/>
    <mergeCell ref="B1423:E1423"/>
    <mergeCell ref="B1426:E1426"/>
    <mergeCell ref="B1427:E1427"/>
    <mergeCell ref="B1428:E1428"/>
    <mergeCell ref="B1429:E1429"/>
    <mergeCell ref="B1430:E1430"/>
    <mergeCell ref="B1431:E1431"/>
    <mergeCell ref="B1432:E1432"/>
    <mergeCell ref="B1433:E1433"/>
    <mergeCell ref="B1434:E1434"/>
    <mergeCell ref="B1435:E1435"/>
    <mergeCell ref="B1436:E1436"/>
    <mergeCell ref="B1437:E1437"/>
    <mergeCell ref="B1438:E1438"/>
    <mergeCell ref="B1441:E1441"/>
    <mergeCell ref="B1442:E1442"/>
    <mergeCell ref="B1443:E1443"/>
    <mergeCell ref="B1444:E1444"/>
    <mergeCell ref="B1445:E1445"/>
    <mergeCell ref="B1446:E1446"/>
    <mergeCell ref="B1447:E1447"/>
    <mergeCell ref="B1449:E1449"/>
    <mergeCell ref="B1450:E1450"/>
    <mergeCell ref="B1452:E1452"/>
    <mergeCell ref="B1453:E1453"/>
    <mergeCell ref="B1468:E1468"/>
    <mergeCell ref="B1469:E1469"/>
    <mergeCell ref="B1448:E1448"/>
    <mergeCell ref="B1456:E1456"/>
    <mergeCell ref="B1457:E1457"/>
    <mergeCell ref="B1458:E1458"/>
    <mergeCell ref="B1459:E1459"/>
    <mergeCell ref="B1460:E1460"/>
    <mergeCell ref="B1461:E1461"/>
    <mergeCell ref="B1462:E1462"/>
    <mergeCell ref="B1463:E1463"/>
    <mergeCell ref="B1451:E1451"/>
    <mergeCell ref="B1470:E1470"/>
    <mergeCell ref="B1471:E1471"/>
    <mergeCell ref="B1472:E1472"/>
    <mergeCell ref="B1473:E1473"/>
    <mergeCell ref="B1474:E1474"/>
    <mergeCell ref="B1475:E1475"/>
    <mergeCell ref="B1476:E1476"/>
    <mergeCell ref="B1477:E1477"/>
    <mergeCell ref="B1478:E1478"/>
    <mergeCell ref="B1479:E1479"/>
    <mergeCell ref="B1480:E1480"/>
    <mergeCell ref="B1481:E1481"/>
    <mergeCell ref="B1484:E1484"/>
    <mergeCell ref="B1486:E1486"/>
    <mergeCell ref="B1487:E1487"/>
    <mergeCell ref="B1489:E1489"/>
    <mergeCell ref="B1490:E1490"/>
    <mergeCell ref="B1491:E1491"/>
    <mergeCell ref="B1488:E1488"/>
    <mergeCell ref="B1485:E1485"/>
    <mergeCell ref="B1492:E1492"/>
    <mergeCell ref="B1493:E1493"/>
    <mergeCell ref="B1495:E1495"/>
    <mergeCell ref="B1496:E1496"/>
    <mergeCell ref="B1497:E1497"/>
    <mergeCell ref="B1498:E1498"/>
    <mergeCell ref="B1501:E1501"/>
    <mergeCell ref="B1502:E1502"/>
    <mergeCell ref="B1503:E1503"/>
    <mergeCell ref="B1494:E1494"/>
    <mergeCell ref="B1504:E1504"/>
    <mergeCell ref="B1505:E1505"/>
    <mergeCell ref="B1506:E1506"/>
    <mergeCell ref="B1507:E1507"/>
    <mergeCell ref="B1508:E1508"/>
    <mergeCell ref="B1509:E1509"/>
    <mergeCell ref="B1510:E1510"/>
    <mergeCell ref="B1511:E1511"/>
    <mergeCell ref="B1512:E1512"/>
    <mergeCell ref="B1513:E1513"/>
    <mergeCell ref="B1514:E1514"/>
    <mergeCell ref="B1517:E1517"/>
    <mergeCell ref="B1518:E1518"/>
    <mergeCell ref="B1519:E1519"/>
    <mergeCell ref="B1520:E1520"/>
    <mergeCell ref="B1521:E1521"/>
    <mergeCell ref="B1522:E1522"/>
    <mergeCell ref="B1523:E1523"/>
    <mergeCell ref="B1525:E1525"/>
    <mergeCell ref="B1526:E1526"/>
    <mergeCell ref="B1527:E1527"/>
    <mergeCell ref="B1528:E1528"/>
    <mergeCell ref="B1531:E1531"/>
    <mergeCell ref="B1532:E1532"/>
    <mergeCell ref="B1533:E1533"/>
    <mergeCell ref="B1534:E1534"/>
    <mergeCell ref="B1535:E1535"/>
    <mergeCell ref="B1536:E1536"/>
    <mergeCell ref="B1537:E1537"/>
    <mergeCell ref="B1538:E1538"/>
    <mergeCell ref="B1539:E1539"/>
    <mergeCell ref="B1540:E1540"/>
    <mergeCell ref="B1541:E1541"/>
    <mergeCell ref="B1542:E1542"/>
    <mergeCell ref="B1545:E1545"/>
    <mergeCell ref="B1546:E1546"/>
    <mergeCell ref="B1564:E1564"/>
    <mergeCell ref="B1565:E1565"/>
    <mergeCell ref="B1566:E1566"/>
    <mergeCell ref="B1547:E1547"/>
    <mergeCell ref="B1548:E1548"/>
    <mergeCell ref="B1549:E1549"/>
    <mergeCell ref="B1561:E1561"/>
    <mergeCell ref="B1562:E1562"/>
    <mergeCell ref="B1563:E1563"/>
    <mergeCell ref="B1550:E1550"/>
    <mergeCell ref="B1551:E1551"/>
    <mergeCell ref="B1552:E1552"/>
    <mergeCell ref="B1553:E1553"/>
    <mergeCell ref="B1554:E1554"/>
    <mergeCell ref="B1555:E1555"/>
    <mergeCell ref="B1556:E1556"/>
    <mergeCell ref="B1559:E1559"/>
    <mergeCell ref="B1560:E1560"/>
    <mergeCell ref="B1578:E1578"/>
    <mergeCell ref="B1579:E1579"/>
    <mergeCell ref="B1580:E1580"/>
    <mergeCell ref="B1581:E1581"/>
    <mergeCell ref="B1582:E1582"/>
    <mergeCell ref="B1583:E1583"/>
    <mergeCell ref="B1584:E1584"/>
    <mergeCell ref="B1567:E1567"/>
    <mergeCell ref="B1568:E1568"/>
    <mergeCell ref="B1569:E1569"/>
    <mergeCell ref="B1570:E1570"/>
    <mergeCell ref="B1571:E1571"/>
    <mergeCell ref="B1572:E1572"/>
    <mergeCell ref="B1573:E1573"/>
    <mergeCell ref="B1576:E1576"/>
    <mergeCell ref="B1577:E1577"/>
    <mergeCell ref="F4:J4"/>
    <mergeCell ref="F5:J5"/>
    <mergeCell ref="F6:J6"/>
    <mergeCell ref="B50:E50"/>
    <mergeCell ref="B427:E427"/>
    <mergeCell ref="B134:E134"/>
    <mergeCell ref="B802:E802"/>
    <mergeCell ref="B79:E79"/>
    <mergeCell ref="B692:E692"/>
    <mergeCell ref="B731:E731"/>
    <mergeCell ref="B419:E419"/>
    <mergeCell ref="B793:E793"/>
    <mergeCell ref="B796:E796"/>
    <mergeCell ref="B616:E616"/>
    <mergeCell ref="B411:E411"/>
    <mergeCell ref="B414:E416"/>
    <mergeCell ref="B589:E589"/>
    <mergeCell ref="B601:E601"/>
    <mergeCell ref="B598:E598"/>
    <mergeCell ref="B786:E786"/>
    <mergeCell ref="B630:E630"/>
    <mergeCell ref="B634:E634"/>
    <mergeCell ref="H265:J265"/>
    <mergeCell ref="B225:E225"/>
  </mergeCells>
  <phoneticPr fontId="24" type="noConversion"/>
  <pageMargins left="1.1400000000000001" right="0.35000000000000003" top="0.79000000000000015" bottom="0.79000000000000015" header="0.51" footer="0.51"/>
  <pageSetup paperSize="9" scale="76" orientation="portrait" r:id="rId1"/>
  <headerFooter alignWithMargins="0">
    <oddHeader>&amp;L&amp;"Calibri,Regular"&amp;K000000ZIMSKI BAZEN NOVA GORICA_x000D_&amp;R&amp;"Arial,Regular"&amp;K000000_x000D_</oddHeader>
    <oddFooter>&amp;L&amp;"Calibri,Regular"&amp;12&amp;K000000PROJEKTANTSKI POPIS GRADBENO OBRTNIŠKIH DEL&amp;R&amp;K000000&amp;P</oddFooter>
  </headerFooter>
  <rowBreaks count="7" manualBreakCount="7">
    <brk id="4" max="4" man="1"/>
    <brk id="86" max="4" man="1"/>
    <brk id="126" max="4" man="1"/>
    <brk id="434" max="4" man="1"/>
    <brk id="698" max="4" man="1"/>
    <brk id="716" max="4" man="1"/>
    <brk id="1817" max="4"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5" tint="0.59999389629810485"/>
  </sheetPr>
  <dimension ref="A1:Y451"/>
  <sheetViews>
    <sheetView showZeros="0" view="pageBreakPreview" zoomScaleNormal="120" zoomScaleSheetLayoutView="100" workbookViewId="0">
      <pane ySplit="2" topLeftCell="A87" activePane="bottomLeft" state="frozen"/>
      <selection activeCell="S31" sqref="S31"/>
      <selection pane="bottomLeft" activeCell="S31" sqref="S31"/>
    </sheetView>
  </sheetViews>
  <sheetFormatPr defaultColWidth="9" defaultRowHeight="13.2"/>
  <cols>
    <col min="1" max="1" width="5" style="1821" customWidth="1"/>
    <col min="2" max="2" width="44.3984375" style="1467" customWidth="1"/>
    <col min="3" max="3" width="5" style="1321" customWidth="1"/>
    <col min="4" max="4" width="5.69921875" style="1745" bestFit="1" customWidth="1"/>
    <col min="5" max="5" width="7.69921875" style="1585" bestFit="1" customWidth="1"/>
    <col min="6" max="6" width="8.59765625" style="1890" bestFit="1" customWidth="1"/>
    <col min="7" max="10" width="2.19921875" style="1274" customWidth="1"/>
    <col min="11" max="12" width="2.19921875" style="1275" hidden="1" customWidth="1"/>
    <col min="13" max="13" width="9.09765625" style="1704" hidden="1" customWidth="1"/>
    <col min="14" max="14" width="7.69921875" style="1705" hidden="1" customWidth="1"/>
    <col min="15" max="15" width="9.59765625" style="1275" hidden="1" customWidth="1"/>
    <col min="16" max="16" width="9.09765625" style="1275" hidden="1" customWidth="1"/>
    <col min="17" max="17" width="9.19921875" style="1275" hidden="1" customWidth="1"/>
    <col min="18" max="18" width="7.59765625" style="1275" hidden="1" customWidth="1"/>
    <col min="19" max="19" width="9.09765625" style="1275" hidden="1" customWidth="1"/>
    <col min="20" max="20" width="8.69921875" style="1276" hidden="1" customWidth="1"/>
    <col min="21" max="21" width="11.09765625" style="1275" hidden="1" customWidth="1"/>
    <col min="22" max="26" width="0" style="1277" hidden="1" customWidth="1"/>
    <col min="27" max="16384" width="9" style="1277"/>
  </cols>
  <sheetData>
    <row r="1" spans="1:25" s="1256" customFormat="1" ht="24" customHeight="1">
      <c r="A1" s="1688" t="s">
        <v>1769</v>
      </c>
      <c r="B1" s="1426" t="s">
        <v>1768</v>
      </c>
      <c r="C1" s="1689" t="s">
        <v>41</v>
      </c>
      <c r="D1" s="1690" t="s">
        <v>42</v>
      </c>
      <c r="E1" s="1692" t="s">
        <v>2142</v>
      </c>
      <c r="F1" s="1833" t="s">
        <v>1766</v>
      </c>
      <c r="G1" s="1251"/>
      <c r="H1" s="1251"/>
      <c r="I1" s="1251"/>
      <c r="J1" s="1251"/>
      <c r="K1" s="1252"/>
      <c r="L1" s="1252"/>
      <c r="M1" s="641" t="s">
        <v>1765</v>
      </c>
      <c r="N1" s="635" t="s">
        <v>1764</v>
      </c>
      <c r="O1" s="640" t="s">
        <v>1763</v>
      </c>
      <c r="P1" s="639" t="s">
        <v>1751</v>
      </c>
      <c r="Q1" s="639" t="s">
        <v>1762</v>
      </c>
      <c r="R1" s="639" t="s">
        <v>1761</v>
      </c>
      <c r="S1" s="632" t="s">
        <v>1760</v>
      </c>
      <c r="T1" s="638" t="s">
        <v>1759</v>
      </c>
      <c r="U1" s="637" t="s">
        <v>1758</v>
      </c>
      <c r="V1" s="1253" t="s">
        <v>1757</v>
      </c>
      <c r="W1" s="1254" t="s">
        <v>1756</v>
      </c>
      <c r="X1" s="1254" t="s">
        <v>1755</v>
      </c>
      <c r="Y1" s="1255" t="s">
        <v>1754</v>
      </c>
    </row>
    <row r="2" spans="1:25" s="1266" customFormat="1" ht="13.5" customHeight="1">
      <c r="A2" s="1693"/>
      <c r="B2" s="1429"/>
      <c r="C2" s="1694"/>
      <c r="D2" s="1695"/>
      <c r="E2" s="1696"/>
      <c r="F2" s="1834"/>
      <c r="G2" s="1251"/>
      <c r="H2" s="1251"/>
      <c r="I2" s="1251"/>
      <c r="J2" s="1251"/>
      <c r="K2" s="1262"/>
      <c r="L2" s="1262"/>
      <c r="M2" s="636" t="s">
        <v>1753</v>
      </c>
      <c r="N2" s="635" t="s">
        <v>1752</v>
      </c>
      <c r="O2" s="634" t="s">
        <v>1751</v>
      </c>
      <c r="P2" s="632" t="s">
        <v>243</v>
      </c>
      <c r="Q2" s="633" t="s">
        <v>1750</v>
      </c>
      <c r="R2" s="632" t="s">
        <v>243</v>
      </c>
      <c r="S2" s="1263" t="s">
        <v>1749</v>
      </c>
      <c r="T2" s="631" t="s">
        <v>4</v>
      </c>
      <c r="U2" s="630" t="s">
        <v>4</v>
      </c>
      <c r="V2" s="1264">
        <v>3500</v>
      </c>
      <c r="W2" s="1265">
        <v>1</v>
      </c>
      <c r="X2" s="1265">
        <v>1</v>
      </c>
      <c r="Y2" s="1262">
        <v>232</v>
      </c>
    </row>
    <row r="3" spans="1:25" ht="17.399999999999999">
      <c r="A3" s="1862" t="s">
        <v>0</v>
      </c>
      <c r="B3" s="1863" t="s">
        <v>2141</v>
      </c>
      <c r="C3" s="1864"/>
      <c r="D3" s="1864"/>
      <c r="E3" s="1865"/>
      <c r="F3" s="1845"/>
      <c r="M3" s="1866"/>
      <c r="N3" s="1867"/>
      <c r="P3" s="1274"/>
      <c r="Q3" s="1274"/>
      <c r="R3" s="1274"/>
      <c r="S3" s="1274"/>
    </row>
    <row r="4" spans="1:25" ht="15.6">
      <c r="A4" s="1868"/>
      <c r="C4" s="1864"/>
      <c r="D4" s="1864"/>
      <c r="E4" s="1865"/>
      <c r="F4" s="1845"/>
      <c r="M4" s="1866"/>
      <c r="N4" s="1867"/>
      <c r="P4" s="1274"/>
      <c r="Q4" s="1274"/>
      <c r="R4" s="1274"/>
      <c r="S4" s="1274"/>
    </row>
    <row r="5" spans="1:25" ht="39.6">
      <c r="A5" s="1868"/>
      <c r="B5" s="1646" t="s">
        <v>2076</v>
      </c>
      <c r="C5" s="1864"/>
      <c r="D5" s="1864"/>
      <c r="E5" s="1865"/>
      <c r="F5" s="1845"/>
      <c r="M5" s="1866"/>
      <c r="N5" s="1867"/>
      <c r="P5" s="1274"/>
      <c r="Q5" s="1274"/>
      <c r="R5" s="1274"/>
      <c r="S5" s="1274"/>
    </row>
    <row r="6" spans="1:25">
      <c r="A6" s="1869"/>
      <c r="B6" s="1870"/>
      <c r="C6" s="1869"/>
      <c r="D6" s="1869"/>
      <c r="E6" s="1865"/>
      <c r="F6" s="1845"/>
      <c r="M6" s="1866"/>
      <c r="N6" s="1867"/>
      <c r="P6" s="1274"/>
      <c r="Q6" s="1274"/>
      <c r="R6" s="1274"/>
      <c r="S6" s="1274"/>
    </row>
    <row r="7" spans="1:25" s="1750" customFormat="1" ht="15.6">
      <c r="B7" s="1871"/>
      <c r="C7" s="1336"/>
      <c r="D7" s="1334"/>
      <c r="E7" s="1304"/>
      <c r="F7" s="1308"/>
      <c r="G7" s="1304"/>
      <c r="H7" s="1778"/>
      <c r="I7" s="1283"/>
    </row>
    <row r="8" spans="1:25" s="1750" customFormat="1">
      <c r="A8" s="1334">
        <f>COUNT($A$4:A6)+1</f>
        <v>1</v>
      </c>
      <c r="B8" s="1304" t="s">
        <v>2140</v>
      </c>
      <c r="C8" s="1305"/>
      <c r="D8" s="1305"/>
      <c r="E8" s="1304"/>
      <c r="F8" s="1308"/>
      <c r="G8" s="1304"/>
      <c r="H8" s="1778"/>
      <c r="I8" s="1283"/>
    </row>
    <row r="9" spans="1:25" s="1750" customFormat="1" ht="39.6">
      <c r="A9" s="1334"/>
      <c r="B9" s="1304" t="s">
        <v>2139</v>
      </c>
      <c r="C9" s="1305"/>
      <c r="D9" s="1305"/>
      <c r="E9" s="1304"/>
      <c r="F9" s="1308"/>
      <c r="G9" s="1304"/>
      <c r="H9" s="1778"/>
      <c r="I9" s="1283"/>
    </row>
    <row r="10" spans="1:25" s="1750" customFormat="1" ht="66">
      <c r="A10" s="1334"/>
      <c r="B10" s="1304" t="s">
        <v>2138</v>
      </c>
      <c r="C10" s="1305"/>
      <c r="D10" s="1305"/>
      <c r="E10" s="1304"/>
      <c r="F10" s="1308"/>
      <c r="G10" s="1304"/>
      <c r="H10" s="1778"/>
      <c r="I10" s="1283"/>
    </row>
    <row r="12" spans="1:25">
      <c r="B12" s="1304" t="s">
        <v>2137</v>
      </c>
      <c r="C12" s="1305" t="s">
        <v>10</v>
      </c>
      <c r="D12" s="1305">
        <v>1</v>
      </c>
      <c r="E12" s="1831"/>
      <c r="F12" s="1585">
        <f>D12*E12</f>
        <v>0</v>
      </c>
    </row>
    <row r="13" spans="1:25">
      <c r="B13" s="1304" t="s">
        <v>2136</v>
      </c>
      <c r="C13" s="1305" t="s">
        <v>10</v>
      </c>
      <c r="D13" s="1305">
        <v>4</v>
      </c>
      <c r="E13" s="1831"/>
      <c r="F13" s="1585">
        <f>D13*E13</f>
        <v>0</v>
      </c>
    </row>
    <row r="14" spans="1:25">
      <c r="B14" s="1304" t="s">
        <v>2135</v>
      </c>
      <c r="C14" s="1305" t="s">
        <v>10</v>
      </c>
      <c r="D14" s="1305">
        <v>2</v>
      </c>
      <c r="E14" s="1831"/>
      <c r="F14" s="1585">
        <f>D14*E14</f>
        <v>0</v>
      </c>
    </row>
    <row r="15" spans="1:25">
      <c r="B15" s="1304" t="s">
        <v>2134</v>
      </c>
      <c r="C15" s="1305" t="s">
        <v>10</v>
      </c>
      <c r="D15" s="1305">
        <v>2</v>
      </c>
      <c r="E15" s="1831"/>
      <c r="F15" s="1585">
        <f>D15*E15</f>
        <v>0</v>
      </c>
    </row>
    <row r="16" spans="1:25">
      <c r="B16" s="1304"/>
      <c r="E16" s="1831"/>
      <c r="F16" s="1713"/>
    </row>
    <row r="17" spans="1:9" s="1277" customFormat="1">
      <c r="A17" s="1821"/>
      <c r="B17" s="1467"/>
      <c r="C17" s="1321"/>
      <c r="D17" s="1745"/>
      <c r="E17" s="1831"/>
      <c r="F17" s="1713"/>
      <c r="G17" s="1274"/>
      <c r="H17" s="1274"/>
      <c r="I17" s="1274"/>
    </row>
    <row r="18" spans="1:9" s="1750" customFormat="1" ht="26.4">
      <c r="A18" s="1334"/>
      <c r="B18" s="1304" t="s">
        <v>2133</v>
      </c>
      <c r="C18" s="1305" t="s">
        <v>10</v>
      </c>
      <c r="D18" s="1305">
        <v>1</v>
      </c>
      <c r="E18" s="1831"/>
      <c r="F18" s="1585">
        <f t="shared" ref="F18:F24" si="0">D18*E18</f>
        <v>0</v>
      </c>
    </row>
    <row r="19" spans="1:9" s="1750" customFormat="1" ht="26.4">
      <c r="A19" s="1334"/>
      <c r="B19" s="1304" t="s">
        <v>2132</v>
      </c>
      <c r="C19" s="1305" t="s">
        <v>10</v>
      </c>
      <c r="D19" s="1305">
        <v>1</v>
      </c>
      <c r="E19" s="1831"/>
      <c r="F19" s="1585">
        <f t="shared" si="0"/>
        <v>0</v>
      </c>
    </row>
    <row r="20" spans="1:9" s="1750" customFormat="1" ht="26.4">
      <c r="A20" s="1334"/>
      <c r="B20" s="1304" t="s">
        <v>2131</v>
      </c>
      <c r="C20" s="1305" t="s">
        <v>10</v>
      </c>
      <c r="D20" s="1305">
        <v>2</v>
      </c>
      <c r="E20" s="1831"/>
      <c r="F20" s="1585">
        <f t="shared" si="0"/>
        <v>0</v>
      </c>
    </row>
    <row r="21" spans="1:9" s="1750" customFormat="1" ht="26.4">
      <c r="A21" s="1334"/>
      <c r="B21" s="1304" t="s">
        <v>2130</v>
      </c>
      <c r="C21" s="1305" t="s">
        <v>10</v>
      </c>
      <c r="D21" s="1305">
        <v>1</v>
      </c>
      <c r="E21" s="1831"/>
      <c r="F21" s="1585">
        <f t="shared" si="0"/>
        <v>0</v>
      </c>
    </row>
    <row r="22" spans="1:9" s="1750" customFormat="1" ht="26.4">
      <c r="A22" s="1334"/>
      <c r="B22" s="1304" t="s">
        <v>2129</v>
      </c>
      <c r="C22" s="1305" t="s">
        <v>10</v>
      </c>
      <c r="D22" s="1305">
        <v>2</v>
      </c>
      <c r="E22" s="1831"/>
      <c r="F22" s="1585">
        <f t="shared" si="0"/>
        <v>0</v>
      </c>
    </row>
    <row r="23" spans="1:9" s="1750" customFormat="1" ht="26.4">
      <c r="A23" s="1334"/>
      <c r="B23" s="1304" t="s">
        <v>2128</v>
      </c>
      <c r="C23" s="1305" t="s">
        <v>10</v>
      </c>
      <c r="D23" s="1305">
        <v>1</v>
      </c>
      <c r="E23" s="1831"/>
      <c r="F23" s="1585">
        <f t="shared" si="0"/>
        <v>0</v>
      </c>
    </row>
    <row r="24" spans="1:9" s="1750" customFormat="1" ht="26.4">
      <c r="A24" s="1334"/>
      <c r="B24" s="1304" t="s">
        <v>2127</v>
      </c>
      <c r="C24" s="1305" t="s">
        <v>10</v>
      </c>
      <c r="D24" s="1305">
        <v>1</v>
      </c>
      <c r="E24" s="1831"/>
      <c r="F24" s="1585">
        <f t="shared" si="0"/>
        <v>0</v>
      </c>
    </row>
    <row r="25" spans="1:9" s="1750" customFormat="1">
      <c r="A25" s="1334"/>
      <c r="B25" s="1304"/>
      <c r="C25" s="1305"/>
      <c r="D25" s="1305"/>
      <c r="E25" s="1831"/>
      <c r="F25" s="1585"/>
    </row>
    <row r="26" spans="1:9" s="1750" customFormat="1" ht="39.6">
      <c r="A26" s="1334"/>
      <c r="B26" s="1304" t="s">
        <v>2126</v>
      </c>
      <c r="C26" s="1305" t="s">
        <v>10</v>
      </c>
      <c r="D26" s="1305">
        <v>9</v>
      </c>
      <c r="E26" s="1831"/>
      <c r="F26" s="1585">
        <f t="shared" ref="F26:F41" si="1">D26*E26</f>
        <v>0</v>
      </c>
    </row>
    <row r="27" spans="1:9" s="1750" customFormat="1">
      <c r="A27" s="1334"/>
      <c r="B27" s="1304" t="s">
        <v>2125</v>
      </c>
      <c r="C27" s="1305" t="s">
        <v>10</v>
      </c>
      <c r="D27" s="1305">
        <v>9</v>
      </c>
      <c r="E27" s="1831"/>
      <c r="F27" s="1585">
        <f t="shared" si="1"/>
        <v>0</v>
      </c>
    </row>
    <row r="28" spans="1:9" s="1750" customFormat="1">
      <c r="A28" s="1334"/>
      <c r="B28" s="1304" t="s">
        <v>2124</v>
      </c>
      <c r="C28" s="1305" t="s">
        <v>10</v>
      </c>
      <c r="D28" s="1305">
        <v>9</v>
      </c>
      <c r="E28" s="1831"/>
      <c r="F28" s="1585">
        <f t="shared" si="1"/>
        <v>0</v>
      </c>
    </row>
    <row r="29" spans="1:9" s="1750" customFormat="1">
      <c r="A29" s="1334"/>
      <c r="B29" s="1304" t="s">
        <v>2123</v>
      </c>
      <c r="C29" s="1305" t="s">
        <v>10</v>
      </c>
      <c r="D29" s="1305">
        <v>9</v>
      </c>
      <c r="E29" s="1831"/>
      <c r="F29" s="1585">
        <f t="shared" si="1"/>
        <v>0</v>
      </c>
    </row>
    <row r="30" spans="1:9" s="1750" customFormat="1">
      <c r="A30" s="1334"/>
      <c r="B30" s="1304"/>
      <c r="C30" s="1305"/>
      <c r="D30" s="1305"/>
      <c r="E30" s="1831"/>
      <c r="F30" s="1585">
        <f t="shared" si="1"/>
        <v>0</v>
      </c>
      <c r="G30" s="1304"/>
      <c r="H30" s="1778"/>
      <c r="I30" s="1283"/>
    </row>
    <row r="31" spans="1:9" s="1750" customFormat="1" ht="26.4">
      <c r="A31" s="1305"/>
      <c r="B31" s="1304" t="s">
        <v>2122</v>
      </c>
      <c r="C31" s="1305" t="s">
        <v>10</v>
      </c>
      <c r="D31" s="1305">
        <v>39</v>
      </c>
      <c r="E31" s="1831"/>
      <c r="F31" s="1585">
        <f t="shared" si="1"/>
        <v>0</v>
      </c>
      <c r="G31" s="1304"/>
      <c r="H31" s="1778"/>
      <c r="I31" s="1283"/>
    </row>
    <row r="32" spans="1:9" s="1750" customFormat="1">
      <c r="A32" s="1305"/>
      <c r="B32" s="1304"/>
      <c r="C32" s="1305" t="s">
        <v>219</v>
      </c>
      <c r="D32" s="1305">
        <v>1</v>
      </c>
      <c r="E32" s="1831"/>
      <c r="F32" s="1585">
        <f t="shared" si="1"/>
        <v>0</v>
      </c>
    </row>
    <row r="33" spans="1:9" s="1750" customFormat="1">
      <c r="A33" s="1342" t="s">
        <v>1694</v>
      </c>
      <c r="B33" s="1872" t="s">
        <v>2109</v>
      </c>
      <c r="C33" s="1305"/>
      <c r="D33" s="1305"/>
      <c r="E33" s="1831"/>
      <c r="F33" s="1585">
        <f t="shared" si="1"/>
        <v>0</v>
      </c>
      <c r="I33" s="1283"/>
    </row>
    <row r="34" spans="1:9" s="1750" customFormat="1">
      <c r="A34" s="1305"/>
      <c r="B34" s="1304"/>
      <c r="C34" s="1305"/>
      <c r="D34" s="1305"/>
      <c r="E34" s="1831"/>
      <c r="F34" s="1585">
        <f t="shared" si="1"/>
        <v>0</v>
      </c>
      <c r="I34" s="1283"/>
    </row>
    <row r="35" spans="1:9" s="1750" customFormat="1">
      <c r="A35" s="1334">
        <f>COUNT($A$4:A34)+1</f>
        <v>2</v>
      </c>
      <c r="B35" s="1304" t="s">
        <v>2121</v>
      </c>
      <c r="E35" s="1898"/>
      <c r="F35" s="1585">
        <f t="shared" si="1"/>
        <v>0</v>
      </c>
      <c r="I35" s="1283"/>
    </row>
    <row r="36" spans="1:9" s="1750" customFormat="1" ht="26.4">
      <c r="A36" s="1334"/>
      <c r="B36" s="1872" t="s">
        <v>2120</v>
      </c>
      <c r="E36" s="1898"/>
      <c r="F36" s="1585">
        <f t="shared" si="1"/>
        <v>0</v>
      </c>
      <c r="I36" s="1283"/>
    </row>
    <row r="37" spans="1:9" s="1750" customFormat="1">
      <c r="A37" s="1305"/>
      <c r="B37" s="1304" t="s">
        <v>2119</v>
      </c>
      <c r="C37" s="1336"/>
      <c r="D37" s="1334"/>
      <c r="E37" s="1899"/>
      <c r="F37" s="1585">
        <f t="shared" si="1"/>
        <v>0</v>
      </c>
      <c r="I37" s="1283"/>
    </row>
    <row r="38" spans="1:9" s="1750" customFormat="1">
      <c r="A38" s="1334"/>
      <c r="B38" s="1304" t="s">
        <v>2118</v>
      </c>
      <c r="E38" s="1898"/>
      <c r="F38" s="1585">
        <f t="shared" si="1"/>
        <v>0</v>
      </c>
      <c r="I38" s="1283"/>
    </row>
    <row r="39" spans="1:9" s="1750" customFormat="1">
      <c r="A39" s="1334"/>
      <c r="B39" s="1304" t="s">
        <v>2117</v>
      </c>
      <c r="E39" s="1822"/>
      <c r="F39" s="1585">
        <f t="shared" si="1"/>
        <v>0</v>
      </c>
      <c r="I39" s="1283"/>
    </row>
    <row r="40" spans="1:9" s="1750" customFormat="1">
      <c r="A40" s="1342" t="s">
        <v>1694</v>
      </c>
      <c r="B40" s="1872" t="s">
        <v>2109</v>
      </c>
      <c r="C40" s="1305"/>
      <c r="D40" s="1305"/>
      <c r="E40" s="1822"/>
      <c r="F40" s="1585">
        <f t="shared" si="1"/>
        <v>0</v>
      </c>
      <c r="I40" s="1283"/>
    </row>
    <row r="41" spans="1:9" s="1750" customFormat="1">
      <c r="A41" s="1342"/>
      <c r="B41" s="1277" t="s">
        <v>2116</v>
      </c>
      <c r="C41" s="1305" t="s">
        <v>10</v>
      </c>
      <c r="D41" s="1305">
        <v>8</v>
      </c>
      <c r="E41" s="1822"/>
      <c r="F41" s="1585">
        <f t="shared" si="1"/>
        <v>0</v>
      </c>
      <c r="I41" s="1283"/>
    </row>
    <row r="42" spans="1:9" s="1750" customFormat="1">
      <c r="A42" s="1342"/>
      <c r="B42" s="1277"/>
      <c r="C42" s="1305"/>
      <c r="D42" s="1305"/>
      <c r="E42" s="1822"/>
      <c r="F42" s="1585"/>
      <c r="I42" s="1283"/>
    </row>
    <row r="43" spans="1:9" s="1750" customFormat="1">
      <c r="A43" s="1342"/>
      <c r="B43" s="1277"/>
      <c r="C43" s="1305"/>
      <c r="D43" s="1305"/>
      <c r="E43" s="1822"/>
      <c r="F43" s="1585"/>
      <c r="I43" s="1283"/>
    </row>
    <row r="44" spans="1:9" s="1750" customFormat="1">
      <c r="A44" s="1334">
        <f>COUNT($A$4:A43)+1</f>
        <v>3</v>
      </c>
      <c r="B44" s="1304" t="s">
        <v>2115</v>
      </c>
      <c r="C44" s="1305"/>
      <c r="D44" s="1305"/>
      <c r="E44" s="1822"/>
      <c r="F44" s="1585"/>
      <c r="I44" s="1283"/>
    </row>
    <row r="45" spans="1:9" s="1750" customFormat="1" ht="26.4">
      <c r="A45" s="1334"/>
      <c r="B45" s="1872" t="s">
        <v>2114</v>
      </c>
      <c r="C45" s="1305"/>
      <c r="D45" s="1305"/>
      <c r="E45" s="1822"/>
      <c r="F45" s="1585"/>
      <c r="I45" s="1283"/>
    </row>
    <row r="46" spans="1:9" s="1750" customFormat="1">
      <c r="A46" s="1342" t="s">
        <v>1694</v>
      </c>
      <c r="B46" s="1872" t="s">
        <v>2109</v>
      </c>
      <c r="C46" s="1305"/>
      <c r="D46" s="1305"/>
      <c r="E46" s="1822"/>
      <c r="F46" s="1585">
        <f>D46*E46</f>
        <v>0</v>
      </c>
      <c r="I46" s="1283"/>
    </row>
    <row r="47" spans="1:9" s="1750" customFormat="1">
      <c r="A47" s="1342"/>
      <c r="B47" s="1277" t="s">
        <v>2113</v>
      </c>
      <c r="C47" s="1305" t="s">
        <v>10</v>
      </c>
      <c r="D47" s="1305">
        <v>1</v>
      </c>
      <c r="E47" s="1822"/>
      <c r="F47" s="1585">
        <f>D47*E47</f>
        <v>0</v>
      </c>
      <c r="I47" s="1283"/>
    </row>
    <row r="48" spans="1:9" s="1750" customFormat="1">
      <c r="A48" s="1342"/>
      <c r="B48" s="1277"/>
      <c r="C48" s="1305"/>
      <c r="D48" s="1305"/>
      <c r="E48" s="1900"/>
      <c r="F48" s="1585"/>
      <c r="I48" s="1283"/>
    </row>
    <row r="49" spans="1:9" s="1750" customFormat="1" ht="39.6">
      <c r="A49" s="1334">
        <f>COUNT($A$4:A48)+1</f>
        <v>4</v>
      </c>
      <c r="B49" s="1872" t="s">
        <v>2112</v>
      </c>
      <c r="C49" s="1873"/>
      <c r="D49" s="1874"/>
      <c r="E49" s="1825"/>
      <c r="F49" s="1585">
        <f t="shared" ref="F49:F59" si="2">D49*E49</f>
        <v>0</v>
      </c>
      <c r="I49" s="1283"/>
    </row>
    <row r="50" spans="1:9" s="1750" customFormat="1">
      <c r="A50" s="1342" t="s">
        <v>1694</v>
      </c>
      <c r="B50" s="1872" t="s">
        <v>2109</v>
      </c>
      <c r="C50" s="1873"/>
      <c r="D50" s="1874"/>
      <c r="E50" s="1825"/>
      <c r="F50" s="1585">
        <f t="shared" si="2"/>
        <v>0</v>
      </c>
      <c r="I50" s="1283"/>
    </row>
    <row r="51" spans="1:9" s="1750" customFormat="1">
      <c r="A51" s="1342"/>
      <c r="B51" s="1872" t="s">
        <v>2111</v>
      </c>
      <c r="C51" s="1873"/>
      <c r="D51" s="1874"/>
      <c r="E51" s="1825"/>
      <c r="F51" s="1585">
        <f t="shared" si="2"/>
        <v>0</v>
      </c>
      <c r="I51" s="1283"/>
    </row>
    <row r="52" spans="1:9" s="1750" customFormat="1">
      <c r="A52" s="1301"/>
      <c r="B52" s="644" t="s">
        <v>1857</v>
      </c>
      <c r="C52" s="1803" t="s">
        <v>10</v>
      </c>
      <c r="D52" s="1803">
        <v>2</v>
      </c>
      <c r="E52" s="1831"/>
      <c r="F52" s="1585">
        <f t="shared" si="2"/>
        <v>0</v>
      </c>
      <c r="I52" s="1283"/>
    </row>
    <row r="53" spans="1:9" s="1750" customFormat="1">
      <c r="A53" s="1301"/>
      <c r="B53" s="644" t="s">
        <v>1818</v>
      </c>
      <c r="C53" s="1803" t="s">
        <v>10</v>
      </c>
      <c r="D53" s="1803">
        <v>3</v>
      </c>
      <c r="E53" s="1831"/>
      <c r="F53" s="1585">
        <f t="shared" si="2"/>
        <v>0</v>
      </c>
      <c r="I53" s="1283"/>
    </row>
    <row r="54" spans="1:9" s="1750" customFormat="1">
      <c r="A54" s="1875"/>
      <c r="B54" s="1876"/>
      <c r="C54" s="1875"/>
      <c r="D54" s="1803"/>
      <c r="E54" s="1831"/>
      <c r="F54" s="1585">
        <f t="shared" si="2"/>
        <v>0</v>
      </c>
      <c r="I54" s="1283"/>
    </row>
    <row r="55" spans="1:9" s="1750" customFormat="1" ht="26.4">
      <c r="A55" s="1342">
        <f>COUNT($A$3:A52)+1</f>
        <v>5</v>
      </c>
      <c r="B55" s="1872" t="s">
        <v>2110</v>
      </c>
      <c r="C55" s="1873"/>
      <c r="D55" s="1874"/>
      <c r="E55" s="1825"/>
      <c r="F55" s="1585">
        <f t="shared" si="2"/>
        <v>0</v>
      </c>
      <c r="I55" s="1283"/>
    </row>
    <row r="56" spans="1:9" s="1750" customFormat="1">
      <c r="A56" s="1342" t="s">
        <v>1694</v>
      </c>
      <c r="B56" s="1872" t="s">
        <v>2109</v>
      </c>
      <c r="C56" s="1873"/>
      <c r="D56" s="1874"/>
      <c r="E56" s="1825"/>
      <c r="F56" s="1585">
        <f t="shared" si="2"/>
        <v>0</v>
      </c>
      <c r="I56" s="1283"/>
    </row>
    <row r="57" spans="1:9" s="1750" customFormat="1">
      <c r="A57" s="1342"/>
      <c r="B57" s="1872" t="s">
        <v>2108</v>
      </c>
      <c r="C57" s="1873"/>
      <c r="D57" s="1874"/>
      <c r="E57" s="1825"/>
      <c r="F57" s="1585">
        <f t="shared" si="2"/>
        <v>0</v>
      </c>
      <c r="I57" s="1283"/>
    </row>
    <row r="58" spans="1:9" s="1750" customFormat="1">
      <c r="A58" s="1301"/>
      <c r="B58" s="644" t="s">
        <v>1857</v>
      </c>
      <c r="C58" s="1803" t="s">
        <v>10</v>
      </c>
      <c r="D58" s="1803">
        <v>2</v>
      </c>
      <c r="E58" s="1831"/>
      <c r="F58" s="1585">
        <f t="shared" si="2"/>
        <v>0</v>
      </c>
      <c r="I58" s="1283"/>
    </row>
    <row r="59" spans="1:9" s="1750" customFormat="1">
      <c r="A59" s="1301"/>
      <c r="B59" s="644" t="s">
        <v>1818</v>
      </c>
      <c r="C59" s="1803" t="s">
        <v>10</v>
      </c>
      <c r="D59" s="1803">
        <v>7</v>
      </c>
      <c r="E59" s="1831"/>
      <c r="F59" s="1585">
        <f t="shared" si="2"/>
        <v>0</v>
      </c>
      <c r="I59" s="1283"/>
    </row>
    <row r="60" spans="1:9" s="1750" customFormat="1">
      <c r="A60" s="1305"/>
      <c r="B60" s="1304"/>
      <c r="C60" s="1305"/>
      <c r="D60" s="1305"/>
      <c r="E60" s="1421"/>
      <c r="F60" s="1322"/>
      <c r="I60" s="1283"/>
    </row>
    <row r="61" spans="1:9" s="1750" customFormat="1">
      <c r="A61" s="1334">
        <f>COUNT($A$4:A60)+1</f>
        <v>6</v>
      </c>
      <c r="B61" s="1304" t="s">
        <v>2107</v>
      </c>
      <c r="C61" s="1284"/>
      <c r="D61" s="1305"/>
      <c r="E61" s="1421"/>
      <c r="F61" s="1318"/>
      <c r="I61" s="1283"/>
    </row>
    <row r="62" spans="1:9" s="1750" customFormat="1">
      <c r="A62" s="1305"/>
      <c r="B62" s="1304"/>
      <c r="C62" s="1877" t="s">
        <v>10</v>
      </c>
      <c r="D62" s="1878">
        <v>142</v>
      </c>
      <c r="E62" s="1421"/>
      <c r="F62" s="1322">
        <f>E62*D62</f>
        <v>0</v>
      </c>
      <c r="I62" s="1283"/>
    </row>
    <row r="63" spans="1:9" s="1750" customFormat="1">
      <c r="A63" s="1305"/>
      <c r="B63" s="1304"/>
      <c r="C63" s="1305"/>
      <c r="D63" s="1305"/>
      <c r="E63" s="1421"/>
      <c r="F63" s="1322"/>
      <c r="I63" s="1283"/>
    </row>
    <row r="64" spans="1:9" s="1750" customFormat="1">
      <c r="A64" s="1334">
        <f>COUNT($A$4:A63)+1</f>
        <v>7</v>
      </c>
      <c r="B64" s="1304" t="s">
        <v>2106</v>
      </c>
      <c r="C64" s="1305"/>
      <c r="D64" s="1305"/>
      <c r="E64" s="1421"/>
      <c r="F64" s="1322"/>
      <c r="I64" s="1283"/>
    </row>
    <row r="65" spans="1:9" s="1750" customFormat="1" ht="184.8">
      <c r="A65" s="1305"/>
      <c r="B65" s="1304" t="s">
        <v>2105</v>
      </c>
      <c r="C65" s="1305"/>
      <c r="D65" s="1305"/>
      <c r="E65" s="1421"/>
      <c r="F65" s="1322"/>
      <c r="I65" s="1283"/>
    </row>
    <row r="66" spans="1:9" s="1750" customFormat="1">
      <c r="A66" s="1305"/>
      <c r="B66" s="1304"/>
      <c r="C66" s="1305"/>
      <c r="D66" s="1305"/>
      <c r="E66" s="1421"/>
      <c r="F66" s="1322"/>
      <c r="I66" s="1283"/>
    </row>
    <row r="67" spans="1:9" s="1750" customFormat="1" ht="26.4">
      <c r="A67" s="1305"/>
      <c r="B67" s="1304" t="s">
        <v>2104</v>
      </c>
      <c r="C67" s="1305"/>
      <c r="D67" s="1305"/>
      <c r="E67" s="1421"/>
      <c r="F67" s="1322"/>
      <c r="I67" s="1283"/>
    </row>
    <row r="68" spans="1:9" s="1750" customFormat="1">
      <c r="A68" s="1305"/>
      <c r="B68" s="1304" t="s">
        <v>2103</v>
      </c>
      <c r="C68" s="1305" t="s">
        <v>1119</v>
      </c>
      <c r="D68" s="1305">
        <v>7600</v>
      </c>
      <c r="E68" s="1421"/>
      <c r="F68" s="1322">
        <f>E68*D68</f>
        <v>0</v>
      </c>
      <c r="I68" s="1283"/>
    </row>
    <row r="69" spans="1:9" s="1750" customFormat="1">
      <c r="A69" s="1305"/>
      <c r="B69" s="1304"/>
      <c r="C69" s="1305"/>
      <c r="D69" s="1305"/>
      <c r="E69" s="1421"/>
      <c r="F69" s="1322"/>
      <c r="I69" s="1283"/>
    </row>
    <row r="70" spans="1:9" s="1750" customFormat="1">
      <c r="A70" s="1334">
        <f>COUNT($A$4:A68)+1</f>
        <v>8</v>
      </c>
      <c r="B70" s="1304" t="s">
        <v>2102</v>
      </c>
      <c r="C70" s="1305"/>
      <c r="D70" s="1305"/>
      <c r="E70" s="1421"/>
      <c r="F70" s="1322"/>
      <c r="I70" s="1283"/>
    </row>
    <row r="71" spans="1:9" s="1750" customFormat="1" ht="132">
      <c r="A71" s="1305"/>
      <c r="B71" s="1304" t="s">
        <v>2101</v>
      </c>
      <c r="C71" s="1305"/>
      <c r="D71" s="1305"/>
      <c r="E71" s="1421"/>
      <c r="F71" s="1322"/>
      <c r="I71" s="1283"/>
    </row>
    <row r="72" spans="1:9" s="1750" customFormat="1">
      <c r="A72" s="1305"/>
      <c r="B72" s="1304"/>
      <c r="C72" s="1305" t="s">
        <v>16</v>
      </c>
      <c r="D72" s="1305">
        <v>1100</v>
      </c>
      <c r="E72" s="1421"/>
      <c r="F72" s="1322">
        <f>E72*D72</f>
        <v>0</v>
      </c>
      <c r="I72" s="1283"/>
    </row>
    <row r="73" spans="1:9" s="1750" customFormat="1">
      <c r="A73" s="1305"/>
      <c r="B73" s="1304"/>
      <c r="C73" s="1305"/>
      <c r="D73" s="1305"/>
      <c r="E73" s="1421"/>
      <c r="F73" s="1322"/>
      <c r="I73" s="1283"/>
    </row>
    <row r="74" spans="1:9" s="1750" customFormat="1">
      <c r="A74" s="1334">
        <f>COUNT($A$4:A73)+1</f>
        <v>9</v>
      </c>
      <c r="B74" s="1335" t="s">
        <v>2100</v>
      </c>
      <c r="C74" s="1334"/>
      <c r="D74" s="1334"/>
      <c r="E74" s="1901"/>
      <c r="F74" s="1879"/>
      <c r="I74" s="1283"/>
    </row>
    <row r="75" spans="1:9" s="1750" customFormat="1">
      <c r="A75" s="1305"/>
      <c r="B75" s="1335" t="s">
        <v>2099</v>
      </c>
      <c r="C75" s="1334" t="s">
        <v>219</v>
      </c>
      <c r="D75" s="1334">
        <v>1</v>
      </c>
      <c r="E75" s="1901"/>
      <c r="F75" s="1879">
        <f>E75*D75</f>
        <v>0</v>
      </c>
      <c r="I75" s="1283"/>
    </row>
    <row r="76" spans="1:9" s="1750" customFormat="1">
      <c r="A76" s="1305"/>
      <c r="B76" s="1304"/>
      <c r="C76" s="1305"/>
      <c r="D76" s="1305"/>
      <c r="E76" s="1421"/>
      <c r="F76" s="1322"/>
      <c r="I76" s="1283"/>
    </row>
    <row r="77" spans="1:9" s="1750" customFormat="1">
      <c r="A77" s="1334">
        <f>COUNT($A$4:A75)+1</f>
        <v>10</v>
      </c>
      <c r="B77" s="1335" t="s">
        <v>2098</v>
      </c>
      <c r="C77" s="1305"/>
      <c r="D77" s="1305"/>
      <c r="E77" s="1421"/>
      <c r="F77" s="1322"/>
      <c r="I77" s="1283"/>
    </row>
    <row r="78" spans="1:9" s="1750" customFormat="1">
      <c r="A78" s="1305"/>
      <c r="B78" s="1335" t="s">
        <v>2097</v>
      </c>
      <c r="C78" s="1305" t="s">
        <v>1119</v>
      </c>
      <c r="D78" s="1305">
        <v>1000</v>
      </c>
      <c r="E78" s="1421"/>
      <c r="F78" s="1322">
        <f>E78*D78</f>
        <v>0</v>
      </c>
      <c r="I78" s="1283"/>
    </row>
    <row r="79" spans="1:9" s="1750" customFormat="1" ht="132">
      <c r="A79" s="1305"/>
      <c r="B79" s="1335" t="s">
        <v>2096</v>
      </c>
      <c r="C79" s="1305"/>
      <c r="D79" s="1305"/>
      <c r="E79" s="1421"/>
      <c r="F79" s="1322"/>
      <c r="I79" s="1283"/>
    </row>
    <row r="80" spans="1:9" s="1750" customFormat="1">
      <c r="A80" s="1305"/>
      <c r="B80" s="1304"/>
      <c r="C80" s="1305"/>
      <c r="D80" s="1305"/>
      <c r="E80" s="1421"/>
      <c r="F80" s="1322"/>
      <c r="I80" s="1283"/>
    </row>
    <row r="81" spans="1:12" s="1750" customFormat="1">
      <c r="A81" s="1334">
        <f>COUNT($A$4:A78)+1</f>
        <v>11</v>
      </c>
      <c r="B81" s="1304" t="s">
        <v>2095</v>
      </c>
      <c r="C81" s="1305"/>
      <c r="D81" s="1305"/>
      <c r="E81" s="1421"/>
      <c r="F81" s="1322"/>
      <c r="I81" s="1283"/>
    </row>
    <row r="82" spans="1:12" s="1750" customFormat="1">
      <c r="A82" s="1305"/>
      <c r="B82" s="1304" t="s">
        <v>2094</v>
      </c>
      <c r="C82" s="1305" t="s">
        <v>2093</v>
      </c>
      <c r="D82" s="1305">
        <v>170</v>
      </c>
      <c r="E82" s="1421"/>
      <c r="F82" s="1322">
        <f>E82*D82</f>
        <v>0</v>
      </c>
      <c r="I82" s="1283"/>
    </row>
    <row r="83" spans="1:12" s="1750" customFormat="1">
      <c r="A83" s="1305"/>
      <c r="B83" s="1304"/>
      <c r="C83" s="1305"/>
      <c r="D83" s="1305"/>
      <c r="E83" s="1421"/>
      <c r="F83" s="1322"/>
      <c r="I83" s="1283"/>
    </row>
    <row r="84" spans="1:12" s="1750" customFormat="1">
      <c r="A84" s="1334"/>
      <c r="B84" s="1304"/>
      <c r="C84" s="1305"/>
      <c r="D84" s="1305"/>
      <c r="E84" s="1421"/>
      <c r="F84" s="1322"/>
      <c r="I84" s="1283"/>
    </row>
    <row r="85" spans="1:12" s="1811" customFormat="1" ht="26.4">
      <c r="A85" s="1305">
        <f>COUNT($A$5:A84)+1</f>
        <v>12</v>
      </c>
      <c r="B85" s="1345" t="s">
        <v>1972</v>
      </c>
      <c r="C85" s="1284"/>
      <c r="D85" s="1284"/>
      <c r="E85" s="1902"/>
      <c r="F85" s="1322"/>
      <c r="G85" s="1304"/>
      <c r="H85" s="1351"/>
    </row>
    <row r="86" spans="1:12" s="1811" customFormat="1" ht="26.4">
      <c r="A86" s="1284"/>
      <c r="B86" s="1754" t="s">
        <v>1971</v>
      </c>
      <c r="C86" s="1284"/>
      <c r="D86" s="1284"/>
      <c r="E86" s="1902"/>
      <c r="F86" s="1322"/>
      <c r="G86" s="1304"/>
      <c r="H86" s="1351"/>
    </row>
    <row r="87" spans="1:12" s="1811" customFormat="1">
      <c r="A87" s="1284"/>
      <c r="B87" s="1756" t="s">
        <v>1857</v>
      </c>
      <c r="C87" s="1284" t="s">
        <v>1119</v>
      </c>
      <c r="D87" s="1850">
        <v>96</v>
      </c>
      <c r="E87" s="1421"/>
      <c r="F87" s="1880">
        <f>E87*D87</f>
        <v>0</v>
      </c>
      <c r="G87" s="1351"/>
      <c r="H87" s="1351"/>
    </row>
    <row r="88" spans="1:12" s="1811" customFormat="1">
      <c r="A88" s="1284"/>
      <c r="B88" s="1756" t="s">
        <v>1818</v>
      </c>
      <c r="C88" s="1284" t="s">
        <v>1119</v>
      </c>
      <c r="D88" s="1850">
        <v>158</v>
      </c>
      <c r="E88" s="1421"/>
      <c r="F88" s="1880">
        <f>E88*D88</f>
        <v>0</v>
      </c>
      <c r="G88" s="1351"/>
      <c r="H88" s="1351"/>
    </row>
    <row r="89" spans="1:12" s="1811" customFormat="1">
      <c r="A89" s="1284"/>
      <c r="B89" s="1756" t="s">
        <v>1856</v>
      </c>
      <c r="C89" s="1284" t="s">
        <v>1119</v>
      </c>
      <c r="D89" s="1850">
        <v>60</v>
      </c>
      <c r="E89" s="1421"/>
      <c r="F89" s="1880">
        <f>E89*D89</f>
        <v>0</v>
      </c>
      <c r="G89" s="1351"/>
      <c r="H89" s="1351"/>
    </row>
    <row r="90" spans="1:12" s="1811" customFormat="1">
      <c r="A90" s="1284"/>
      <c r="B90" s="1756" t="s">
        <v>1817</v>
      </c>
      <c r="C90" s="1284" t="s">
        <v>1119</v>
      </c>
      <c r="D90" s="1850">
        <v>100</v>
      </c>
      <c r="E90" s="1421"/>
      <c r="F90" s="1880">
        <f>E90*D90</f>
        <v>0</v>
      </c>
      <c r="G90" s="1351"/>
      <c r="H90" s="1351"/>
    </row>
    <row r="91" spans="1:12" s="1811" customFormat="1">
      <c r="A91" s="1752"/>
      <c r="B91" s="1751"/>
      <c r="C91" s="1752"/>
      <c r="D91" s="1881"/>
      <c r="E91" s="1903"/>
      <c r="F91" s="1880"/>
      <c r="G91" s="1351"/>
      <c r="H91" s="1351"/>
    </row>
    <row r="92" spans="1:12" s="517" customFormat="1" ht="99.75" customHeight="1">
      <c r="A92" s="1305">
        <f>COUNT($A$5:A91)+1</f>
        <v>13</v>
      </c>
      <c r="B92" s="612" t="s">
        <v>2082</v>
      </c>
      <c r="C92" s="628"/>
      <c r="D92" s="623"/>
      <c r="E92" s="627"/>
      <c r="F92" s="626"/>
      <c r="G92" s="520"/>
      <c r="H92" s="520"/>
      <c r="I92" s="622"/>
      <c r="J92" s="625"/>
      <c r="K92" s="625"/>
      <c r="L92" s="625"/>
    </row>
    <row r="93" spans="1:12" s="1811" customFormat="1">
      <c r="A93" s="1284"/>
      <c r="B93" s="613" t="s">
        <v>2092</v>
      </c>
      <c r="C93" s="1284" t="s">
        <v>1119</v>
      </c>
      <c r="D93" s="1850">
        <v>96</v>
      </c>
      <c r="E93" s="1421"/>
      <c r="F93" s="1880">
        <f>E93*D93</f>
        <v>0</v>
      </c>
      <c r="G93" s="1351"/>
      <c r="H93" s="1351"/>
    </row>
    <row r="94" spans="1:12" s="517" customFormat="1">
      <c r="A94" s="536"/>
      <c r="B94" s="613" t="s">
        <v>2081</v>
      </c>
      <c r="C94" s="1284" t="s">
        <v>1119</v>
      </c>
      <c r="D94" s="1850">
        <v>158</v>
      </c>
      <c r="E94" s="1826"/>
      <c r="F94" s="1727">
        <f>D94*E94</f>
        <v>0</v>
      </c>
      <c r="G94" s="520">
        <v>0</v>
      </c>
      <c r="H94" s="520">
        <v>0</v>
      </c>
      <c r="I94" s="622"/>
      <c r="J94" s="533"/>
      <c r="K94" s="533">
        <f>D94*E94*G94</f>
        <v>0</v>
      </c>
      <c r="L94" s="533">
        <f>D94*E94*H94</f>
        <v>0</v>
      </c>
    </row>
    <row r="95" spans="1:12" s="517" customFormat="1">
      <c r="A95" s="536"/>
      <c r="B95" s="613" t="s">
        <v>2091</v>
      </c>
      <c r="C95" s="1284" t="s">
        <v>1119</v>
      </c>
      <c r="D95" s="1850">
        <v>60</v>
      </c>
      <c r="E95" s="1826"/>
      <c r="F95" s="1727">
        <f>D95*E95</f>
        <v>0</v>
      </c>
      <c r="G95" s="520">
        <v>0</v>
      </c>
      <c r="H95" s="520">
        <v>0</v>
      </c>
      <c r="I95" s="622"/>
      <c r="J95" s="533"/>
      <c r="K95" s="533">
        <f>D95*E95*G95</f>
        <v>0</v>
      </c>
      <c r="L95" s="533">
        <f>D95*E95*H95</f>
        <v>0</v>
      </c>
    </row>
    <row r="96" spans="1:12" s="517" customFormat="1">
      <c r="A96" s="536"/>
      <c r="B96" s="613" t="s">
        <v>1966</v>
      </c>
      <c r="C96" s="1284" t="s">
        <v>1119</v>
      </c>
      <c r="D96" s="1850">
        <v>100</v>
      </c>
      <c r="E96" s="1826"/>
      <c r="F96" s="1727">
        <f>D96*E96</f>
        <v>0</v>
      </c>
      <c r="G96" s="520">
        <v>0</v>
      </c>
      <c r="H96" s="520">
        <v>0</v>
      </c>
      <c r="I96" s="622"/>
      <c r="J96" s="533"/>
      <c r="K96" s="533">
        <f>D96*E96*G96</f>
        <v>0</v>
      </c>
      <c r="L96" s="533">
        <f>D96*E96*H96</f>
        <v>0</v>
      </c>
    </row>
    <row r="97" spans="1:12" s="517" customFormat="1">
      <c r="A97" s="1305"/>
      <c r="B97" s="613"/>
      <c r="C97" s="628"/>
      <c r="D97" s="623"/>
      <c r="E97" s="627"/>
      <c r="F97" s="626"/>
      <c r="G97" s="520"/>
      <c r="H97" s="520"/>
      <c r="I97" s="622"/>
      <c r="J97" s="625"/>
      <c r="K97" s="625"/>
      <c r="L97" s="625"/>
    </row>
    <row r="98" spans="1:12" s="1750" customFormat="1" ht="39.6">
      <c r="A98" s="1305">
        <f>COUNT($A$5:A97)+1</f>
        <v>14</v>
      </c>
      <c r="B98" s="1739" t="s">
        <v>1952</v>
      </c>
      <c r="C98" s="1766"/>
      <c r="D98" s="1767"/>
      <c r="E98" s="1825"/>
      <c r="F98" s="1713">
        <f t="shared" ref="F98:F109" si="3">D98*E98</f>
        <v>0</v>
      </c>
      <c r="I98" s="1283"/>
    </row>
    <row r="99" spans="1:12" s="1750" customFormat="1">
      <c r="A99" s="1776"/>
      <c r="B99" s="1739"/>
      <c r="C99" s="1766" t="s">
        <v>70</v>
      </c>
      <c r="D99" s="1790">
        <v>75</v>
      </c>
      <c r="E99" s="1825"/>
      <c r="F99" s="1713">
        <f t="shared" si="3"/>
        <v>0</v>
      </c>
      <c r="I99" s="1283"/>
    </row>
    <row r="100" spans="1:12" s="1750" customFormat="1">
      <c r="A100" s="1301"/>
      <c r="B100" s="1802"/>
      <c r="C100" s="1803"/>
      <c r="D100" s="1803"/>
      <c r="E100" s="1831"/>
      <c r="F100" s="1585">
        <f t="shared" si="3"/>
        <v>0</v>
      </c>
      <c r="I100" s="1283"/>
    </row>
    <row r="101" spans="1:12" s="1750" customFormat="1" ht="39.6">
      <c r="A101" s="1851">
        <f>COUNT($A$2:A98)+1</f>
        <v>15</v>
      </c>
      <c r="B101" s="1587" t="s">
        <v>2079</v>
      </c>
      <c r="C101" s="1588"/>
      <c r="D101" s="1589"/>
      <c r="E101" s="1825"/>
      <c r="F101" s="1585">
        <f t="shared" si="3"/>
        <v>0</v>
      </c>
      <c r="I101" s="1283"/>
    </row>
    <row r="102" spans="1:12" s="1750" customFormat="1">
      <c r="A102" s="1786"/>
      <c r="B102" s="1587"/>
      <c r="C102" s="1588" t="s">
        <v>16</v>
      </c>
      <c r="D102" s="1589">
        <v>15</v>
      </c>
      <c r="E102" s="1825"/>
      <c r="F102" s="1585">
        <f t="shared" si="3"/>
        <v>0</v>
      </c>
      <c r="I102" s="1283"/>
    </row>
    <row r="103" spans="1:12" s="1750" customFormat="1">
      <c r="A103" s="1786"/>
      <c r="B103" s="1587"/>
      <c r="C103" s="1588"/>
      <c r="D103" s="1589"/>
      <c r="E103" s="1825"/>
      <c r="F103" s="1585">
        <f t="shared" si="3"/>
        <v>0</v>
      </c>
      <c r="G103" s="1882"/>
      <c r="H103" s="1883"/>
      <c r="I103" s="1283"/>
    </row>
    <row r="104" spans="1:12" s="1750" customFormat="1" ht="26.4">
      <c r="A104" s="1852">
        <f>COUNT($A$2:A103)+1</f>
        <v>16</v>
      </c>
      <c r="B104" s="1587" t="s">
        <v>2078</v>
      </c>
      <c r="C104" s="1588"/>
      <c r="D104" s="1589"/>
      <c r="E104" s="1825"/>
      <c r="F104" s="1585">
        <f t="shared" si="3"/>
        <v>0</v>
      </c>
      <c r="G104" s="1882"/>
      <c r="H104" s="1883"/>
      <c r="I104" s="1283"/>
    </row>
    <row r="105" spans="1:12" s="1750" customFormat="1">
      <c r="A105" s="1786"/>
      <c r="B105" s="1587"/>
      <c r="C105" s="1588" t="s">
        <v>16</v>
      </c>
      <c r="D105" s="1589">
        <v>15</v>
      </c>
      <c r="E105" s="1825"/>
      <c r="F105" s="1585">
        <f t="shared" si="3"/>
        <v>0</v>
      </c>
      <c r="G105" s="1882"/>
      <c r="H105" s="1883"/>
      <c r="I105" s="1283"/>
    </row>
    <row r="106" spans="1:12" s="1750" customFormat="1">
      <c r="A106" s="1342"/>
      <c r="B106" s="1467"/>
      <c r="C106" s="1804"/>
      <c r="D106" s="1770"/>
      <c r="E106" s="1904"/>
      <c r="F106" s="1585">
        <f t="shared" si="3"/>
        <v>0</v>
      </c>
      <c r="G106" s="1882"/>
      <c r="H106" s="1883"/>
      <c r="I106" s="1283"/>
    </row>
    <row r="107" spans="1:12" s="1750" customFormat="1">
      <c r="A107" s="1770">
        <f>COUNT($A$4:A106)+1</f>
        <v>17</v>
      </c>
      <c r="B107" s="1467" t="s">
        <v>1951</v>
      </c>
      <c r="C107" s="1342"/>
      <c r="D107" s="1342"/>
      <c r="E107" s="1822"/>
      <c r="F107" s="1585">
        <f t="shared" si="3"/>
        <v>0</v>
      </c>
      <c r="G107" s="1882"/>
      <c r="H107" s="1883"/>
      <c r="I107" s="1283"/>
    </row>
    <row r="108" spans="1:12" s="1750" customFormat="1">
      <c r="A108" s="1805"/>
      <c r="B108" s="1806"/>
      <c r="C108" s="1807" t="s">
        <v>219</v>
      </c>
      <c r="D108" s="1805">
        <v>1</v>
      </c>
      <c r="E108" s="1822"/>
      <c r="F108" s="1585">
        <f t="shared" si="3"/>
        <v>0</v>
      </c>
      <c r="G108" s="1882"/>
      <c r="H108" s="1883"/>
      <c r="I108" s="1283"/>
    </row>
    <row r="109" spans="1:12" s="1750" customFormat="1">
      <c r="A109" s="1805"/>
      <c r="B109" s="1806"/>
      <c r="C109" s="1807"/>
      <c r="D109" s="1805"/>
      <c r="E109" s="1730">
        <v>0</v>
      </c>
      <c r="F109" s="1585">
        <f t="shared" si="3"/>
        <v>0</v>
      </c>
      <c r="G109" s="1882"/>
      <c r="H109" s="1883"/>
      <c r="I109" s="1283"/>
    </row>
    <row r="110" spans="1:12" s="1750" customFormat="1">
      <c r="A110" s="1815"/>
      <c r="B110" s="1304"/>
      <c r="C110" s="1812"/>
      <c r="D110" s="1764"/>
      <c r="E110" s="1713"/>
      <c r="F110" s="1713"/>
      <c r="G110" s="1884"/>
      <c r="H110" s="1885"/>
      <c r="I110" s="1283"/>
    </row>
    <row r="111" spans="1:12" s="1750" customFormat="1" ht="13.8" thickBot="1">
      <c r="A111" s="1816"/>
      <c r="B111" s="1817" t="s">
        <v>243</v>
      </c>
      <c r="C111" s="1818"/>
      <c r="D111" s="1819"/>
      <c r="E111" s="1820"/>
      <c r="F111" s="1820">
        <f>SUM(F5:F110)</f>
        <v>0</v>
      </c>
      <c r="G111" s="1882"/>
      <c r="H111" s="1886"/>
      <c r="I111" s="1283"/>
    </row>
    <row r="112" spans="1:12" s="1750" customFormat="1" ht="13.8" thickTop="1">
      <c r="A112" s="1887"/>
      <c r="B112" s="1888"/>
      <c r="C112" s="1887"/>
      <c r="D112" s="1887"/>
      <c r="E112" s="1889"/>
      <c r="F112" s="1890"/>
      <c r="G112" s="1882"/>
      <c r="H112" s="1886"/>
      <c r="I112" s="1283"/>
    </row>
    <row r="113" spans="1:4" s="1277" customFormat="1">
      <c r="A113" s="1788"/>
      <c r="B113" s="1739"/>
      <c r="C113" s="1766"/>
      <c r="D113" s="1767"/>
    </row>
    <row r="114" spans="1:4" s="1277" customFormat="1">
      <c r="A114" s="1788"/>
      <c r="B114" s="1739"/>
      <c r="C114" s="1766"/>
      <c r="D114" s="1767"/>
    </row>
    <row r="115" spans="1:4" s="1277" customFormat="1">
      <c r="A115" s="1788"/>
      <c r="B115" s="1739"/>
      <c r="C115" s="1767"/>
      <c r="D115" s="1767"/>
    </row>
    <row r="116" spans="1:4" s="1277" customFormat="1">
      <c r="A116" s="1787"/>
      <c r="B116" s="1739"/>
      <c r="C116" s="1767"/>
      <c r="D116" s="1767"/>
    </row>
    <row r="117" spans="1:4" s="1277" customFormat="1">
      <c r="A117" s="1788"/>
      <c r="B117" s="1739"/>
      <c r="C117" s="1767"/>
      <c r="D117" s="1767"/>
    </row>
    <row r="118" spans="1:4" s="1277" customFormat="1">
      <c r="A118" s="1788"/>
      <c r="B118" s="1739"/>
      <c r="C118" s="1767"/>
      <c r="D118" s="1767"/>
    </row>
    <row r="119" spans="1:4" s="1277" customFormat="1">
      <c r="A119" s="1788"/>
      <c r="B119" s="1739"/>
      <c r="C119" s="1767"/>
      <c r="D119" s="1767"/>
    </row>
    <row r="120" spans="1:4" s="1277" customFormat="1">
      <c r="A120" s="1788"/>
      <c r="B120" s="1739"/>
      <c r="C120" s="1767"/>
      <c r="D120" s="1767"/>
    </row>
    <row r="121" spans="1:4" s="1277" customFormat="1">
      <c r="A121" s="1788"/>
      <c r="B121" s="1739"/>
      <c r="C121" s="1767"/>
      <c r="D121" s="1767"/>
    </row>
    <row r="122" spans="1:4" s="1277" customFormat="1">
      <c r="A122" s="1788"/>
      <c r="B122" s="1739"/>
      <c r="C122" s="1767"/>
      <c r="D122" s="1767"/>
    </row>
    <row r="123" spans="1:4" s="1277" customFormat="1">
      <c r="A123" s="1787"/>
      <c r="B123" s="1739"/>
      <c r="C123" s="1767"/>
      <c r="D123" s="1767"/>
    </row>
    <row r="124" spans="1:4" s="1277" customFormat="1">
      <c r="A124" s="1788"/>
      <c r="B124" s="1739"/>
      <c r="C124" s="1767"/>
      <c r="D124" s="1767"/>
    </row>
    <row r="125" spans="1:4" s="1277" customFormat="1">
      <c r="A125" s="1788"/>
      <c r="B125" s="1739"/>
      <c r="C125" s="1767"/>
      <c r="D125" s="1767"/>
    </row>
    <row r="126" spans="1:4" s="1277" customFormat="1">
      <c r="A126" s="1788"/>
      <c r="B126" s="1739"/>
      <c r="C126" s="1767"/>
      <c r="D126" s="1767"/>
    </row>
    <row r="127" spans="1:4" s="1277" customFormat="1">
      <c r="A127" s="1787"/>
      <c r="B127" s="1739"/>
      <c r="C127" s="1767"/>
      <c r="D127" s="1767"/>
    </row>
    <row r="128" spans="1:4" s="1277" customFormat="1">
      <c r="A128" s="1788"/>
      <c r="B128" s="1765"/>
      <c r="C128" s="1767"/>
      <c r="D128" s="1767"/>
    </row>
    <row r="129" spans="1:4" s="1277" customFormat="1">
      <c r="A129" s="1788"/>
      <c r="B129" s="1765"/>
      <c r="C129" s="1767"/>
      <c r="D129" s="1767"/>
    </row>
    <row r="130" spans="1:4" s="1277" customFormat="1">
      <c r="A130" s="1788"/>
      <c r="B130" s="1765"/>
      <c r="C130" s="1767"/>
      <c r="D130" s="1767"/>
    </row>
    <row r="131" spans="1:4" s="1277" customFormat="1">
      <c r="A131" s="1788"/>
      <c r="B131" s="1739"/>
      <c r="C131" s="1767"/>
      <c r="D131" s="1767"/>
    </row>
    <row r="132" spans="1:4" s="1277" customFormat="1">
      <c r="A132" s="1787"/>
      <c r="B132" s="1739"/>
      <c r="C132" s="1767"/>
      <c r="D132" s="1767"/>
    </row>
    <row r="133" spans="1:4" s="1277" customFormat="1">
      <c r="A133" s="1788"/>
      <c r="B133" s="1765"/>
      <c r="C133" s="1767"/>
      <c r="D133" s="1767"/>
    </row>
    <row r="134" spans="1:4" s="1277" customFormat="1">
      <c r="A134" s="1788"/>
      <c r="B134" s="1739"/>
      <c r="C134" s="1767"/>
      <c r="D134" s="1767"/>
    </row>
    <row r="135" spans="1:4" s="1277" customFormat="1">
      <c r="A135" s="1788"/>
      <c r="B135" s="1739"/>
      <c r="C135" s="1767"/>
      <c r="D135" s="1767"/>
    </row>
    <row r="136" spans="1:4" s="1277" customFormat="1">
      <c r="A136" s="1788"/>
      <c r="B136" s="1739"/>
      <c r="C136" s="1767"/>
      <c r="D136" s="1767"/>
    </row>
    <row r="137" spans="1:4" s="1277" customFormat="1">
      <c r="A137" s="1787"/>
      <c r="B137" s="1739"/>
      <c r="C137" s="1767"/>
      <c r="D137" s="1767"/>
    </row>
    <row r="138" spans="1:4" s="1277" customFormat="1">
      <c r="A138" s="1788"/>
      <c r="B138" s="1739"/>
      <c r="C138" s="1766"/>
      <c r="D138" s="1767"/>
    </row>
    <row r="139" spans="1:4" s="1277" customFormat="1">
      <c r="A139" s="1788"/>
      <c r="B139" s="1739"/>
      <c r="C139" s="1766"/>
      <c r="D139" s="1767"/>
    </row>
    <row r="140" spans="1:4" s="1277" customFormat="1">
      <c r="A140" s="1788"/>
      <c r="B140" s="1739"/>
      <c r="C140" s="1767"/>
      <c r="D140" s="1767"/>
    </row>
    <row r="141" spans="1:4" s="1277" customFormat="1">
      <c r="A141" s="1788"/>
      <c r="B141" s="1739"/>
      <c r="C141" s="1338"/>
      <c r="D141" s="1338"/>
    </row>
    <row r="142" spans="1:4" s="1277" customFormat="1">
      <c r="A142" s="1787"/>
      <c r="B142" s="1739"/>
      <c r="C142" s="1766"/>
      <c r="D142" s="1767"/>
    </row>
    <row r="143" spans="1:4" s="1277" customFormat="1">
      <c r="A143" s="1788"/>
      <c r="B143" s="1739"/>
      <c r="C143" s="1766"/>
      <c r="D143" s="1767"/>
    </row>
    <row r="144" spans="1:4" s="1277" customFormat="1">
      <c r="A144" s="1788"/>
      <c r="B144" s="1739"/>
      <c r="C144" s="1766"/>
      <c r="D144" s="1767"/>
    </row>
    <row r="145" spans="1:4" s="1277" customFormat="1">
      <c r="A145" s="1788"/>
      <c r="B145" s="1739"/>
      <c r="C145" s="1766"/>
      <c r="D145" s="1767"/>
    </row>
    <row r="146" spans="1:4" s="1277" customFormat="1">
      <c r="A146" s="1759"/>
      <c r="B146" s="1844"/>
      <c r="C146" s="1766"/>
      <c r="D146" s="1767"/>
    </row>
    <row r="147" spans="1:4" s="1277" customFormat="1">
      <c r="A147" s="1788"/>
      <c r="B147" s="1739"/>
      <c r="C147" s="1766"/>
      <c r="D147" s="1767"/>
    </row>
    <row r="148" spans="1:4" s="1277" customFormat="1">
      <c r="A148" s="1787"/>
      <c r="B148" s="1765"/>
      <c r="C148" s="1766"/>
      <c r="D148" s="1767"/>
    </row>
    <row r="149" spans="1:4" s="1277" customFormat="1">
      <c r="A149" s="1306"/>
      <c r="B149" s="1765"/>
      <c r="C149" s="1766"/>
      <c r="D149" s="1767"/>
    </row>
    <row r="150" spans="1:4" s="1277" customFormat="1">
      <c r="A150" s="1306"/>
      <c r="B150" s="1765"/>
      <c r="C150" s="1766"/>
      <c r="D150" s="1767"/>
    </row>
    <row r="151" spans="1:4" s="1277" customFormat="1">
      <c r="A151" s="1306"/>
      <c r="B151" s="1765"/>
      <c r="C151" s="1766"/>
      <c r="D151" s="1767"/>
    </row>
    <row r="152" spans="1:4" s="1277" customFormat="1">
      <c r="A152" s="1306"/>
      <c r="B152" s="1765"/>
      <c r="C152" s="1766"/>
      <c r="D152" s="1767"/>
    </row>
    <row r="153" spans="1:4" s="1277" customFormat="1">
      <c r="A153" s="1306"/>
      <c r="B153" s="1765"/>
      <c r="C153" s="1766"/>
      <c r="D153" s="1767"/>
    </row>
    <row r="154" spans="1:4" s="1277" customFormat="1">
      <c r="A154" s="1306"/>
      <c r="B154" s="1765"/>
      <c r="C154" s="1766"/>
      <c r="D154" s="1767"/>
    </row>
    <row r="155" spans="1:4" s="1277" customFormat="1">
      <c r="A155" s="1306"/>
      <c r="B155" s="1739"/>
      <c r="C155" s="1764"/>
      <c r="D155" s="1891"/>
    </row>
    <row r="156" spans="1:4" s="1277" customFormat="1">
      <c r="A156" s="1306"/>
      <c r="B156" s="1739"/>
      <c r="C156" s="1764"/>
      <c r="D156" s="1891"/>
    </row>
    <row r="157" spans="1:4" s="1277" customFormat="1">
      <c r="A157" s="1306"/>
      <c r="B157" s="1765"/>
      <c r="C157" s="1766"/>
      <c r="D157" s="1767"/>
    </row>
    <row r="158" spans="1:4" s="1277" customFormat="1">
      <c r="A158" s="1306"/>
      <c r="B158" s="1765"/>
      <c r="C158" s="1766"/>
      <c r="D158" s="1767"/>
    </row>
    <row r="159" spans="1:4" s="1277" customFormat="1">
      <c r="A159" s="1787"/>
      <c r="B159" s="1765"/>
      <c r="C159" s="1766"/>
      <c r="D159" s="1767"/>
    </row>
    <row r="160" spans="1:4" s="1277" customFormat="1">
      <c r="A160" s="1306"/>
      <c r="B160" s="1892"/>
      <c r="C160" s="1766"/>
      <c r="D160" s="1893"/>
    </row>
    <row r="161" spans="1:4" s="1277" customFormat="1">
      <c r="A161" s="1306"/>
      <c r="B161" s="1892"/>
      <c r="C161" s="1766"/>
      <c r="D161" s="1893"/>
    </row>
    <row r="162" spans="1:4" s="1277" customFormat="1">
      <c r="A162" s="1891"/>
      <c r="B162" s="1303"/>
      <c r="C162" s="1766"/>
      <c r="D162" s="1893"/>
    </row>
    <row r="163" spans="1:4" s="1277" customFormat="1">
      <c r="A163" s="1306"/>
      <c r="B163" s="1765"/>
      <c r="C163" s="1766"/>
      <c r="D163" s="1767"/>
    </row>
    <row r="164" spans="1:4" s="1277" customFormat="1">
      <c r="A164" s="1306"/>
      <c r="B164" s="1765"/>
      <c r="C164" s="1766"/>
      <c r="D164" s="1767"/>
    </row>
    <row r="165" spans="1:4" s="1277" customFormat="1">
      <c r="A165" s="1787"/>
      <c r="B165" s="1765"/>
      <c r="C165" s="1766"/>
      <c r="D165" s="1767"/>
    </row>
    <row r="166" spans="1:4" s="1277" customFormat="1">
      <c r="A166" s="1306"/>
      <c r="B166" s="1892"/>
      <c r="C166" s="1766"/>
      <c r="D166" s="1767"/>
    </row>
    <row r="167" spans="1:4" s="1277" customFormat="1">
      <c r="A167" s="1306"/>
      <c r="B167" s="1892"/>
      <c r="C167" s="1766"/>
      <c r="D167" s="1767"/>
    </row>
    <row r="168" spans="1:4" s="1277" customFormat="1">
      <c r="A168" s="1306"/>
      <c r="B168" s="1739"/>
      <c r="C168" s="1766"/>
      <c r="D168" s="1767"/>
    </row>
    <row r="169" spans="1:4" s="1277" customFormat="1">
      <c r="A169" s="1306"/>
      <c r="B169" s="1765"/>
      <c r="C169" s="1766"/>
      <c r="D169" s="1767"/>
    </row>
    <row r="170" spans="1:4" s="1277" customFormat="1">
      <c r="A170" s="1787"/>
      <c r="B170" s="1765"/>
      <c r="C170" s="1766"/>
      <c r="D170" s="1767"/>
    </row>
    <row r="171" spans="1:4" s="1277" customFormat="1">
      <c r="A171" s="1306"/>
      <c r="B171" s="1892"/>
      <c r="C171" s="1338"/>
      <c r="D171" s="1893"/>
    </row>
    <row r="172" spans="1:4" s="1277" customFormat="1">
      <c r="A172" s="1306"/>
      <c r="B172" s="1892"/>
      <c r="C172" s="1338"/>
      <c r="D172" s="1893"/>
    </row>
    <row r="173" spans="1:4" s="1277" customFormat="1">
      <c r="A173" s="1306"/>
      <c r="B173" s="1303"/>
      <c r="C173" s="1338"/>
      <c r="D173" s="1893"/>
    </row>
    <row r="174" spans="1:4" s="1277" customFormat="1">
      <c r="A174" s="1306"/>
      <c r="B174" s="1765"/>
      <c r="C174" s="1766"/>
      <c r="D174" s="1767"/>
    </row>
    <row r="175" spans="1:4" s="1277" customFormat="1">
      <c r="A175" s="1787"/>
      <c r="B175" s="1765"/>
      <c r="C175" s="1766"/>
      <c r="D175" s="1767"/>
    </row>
    <row r="176" spans="1:4" s="1277" customFormat="1">
      <c r="A176" s="1306"/>
      <c r="B176" s="1303"/>
      <c r="C176" s="1338"/>
      <c r="D176" s="1893"/>
    </row>
    <row r="177" spans="1:4" s="1277" customFormat="1">
      <c r="A177" s="1306"/>
      <c r="B177" s="1303"/>
      <c r="C177" s="1338"/>
      <c r="D177" s="1893"/>
    </row>
    <row r="178" spans="1:4" s="1277" customFormat="1">
      <c r="A178" s="1788"/>
      <c r="B178" s="1303"/>
      <c r="C178" s="1338"/>
      <c r="D178" s="1893"/>
    </row>
    <row r="179" spans="1:4" s="1277" customFormat="1">
      <c r="A179" s="1788"/>
      <c r="B179" s="1739"/>
      <c r="C179" s="1766"/>
      <c r="D179" s="1767"/>
    </row>
    <row r="180" spans="1:4" s="1277" customFormat="1">
      <c r="A180" s="1788"/>
      <c r="B180" s="1739"/>
      <c r="C180" s="1766"/>
      <c r="D180" s="1767"/>
    </row>
    <row r="181" spans="1:4" s="1277" customFormat="1">
      <c r="A181" s="1787"/>
      <c r="B181" s="1739"/>
      <c r="C181" s="1767"/>
      <c r="D181" s="1767"/>
    </row>
    <row r="182" spans="1:4" s="1277" customFormat="1">
      <c r="A182" s="1788"/>
      <c r="B182" s="1739"/>
      <c r="C182" s="1767"/>
      <c r="D182" s="1767"/>
    </row>
    <row r="183" spans="1:4" s="1277" customFormat="1">
      <c r="A183" s="1788"/>
      <c r="B183" s="1739"/>
      <c r="C183" s="1767"/>
      <c r="D183" s="1767"/>
    </row>
    <row r="184" spans="1:4" s="1277" customFormat="1">
      <c r="A184" s="1788"/>
      <c r="B184" s="1739"/>
      <c r="C184" s="1766"/>
      <c r="D184" s="1767"/>
    </row>
    <row r="185" spans="1:4" s="1277" customFormat="1">
      <c r="A185" s="1787"/>
      <c r="B185" s="1765"/>
      <c r="C185" s="1766"/>
      <c r="D185" s="1767"/>
    </row>
    <row r="186" spans="1:4" s="1277" customFormat="1">
      <c r="A186" s="1306"/>
      <c r="B186" s="1739"/>
      <c r="C186" s="1766"/>
      <c r="D186" s="1767"/>
    </row>
    <row r="187" spans="1:4" s="1277" customFormat="1">
      <c r="A187" s="1306"/>
      <c r="B187" s="1739"/>
      <c r="C187" s="1766"/>
      <c r="D187" s="1767"/>
    </row>
    <row r="188" spans="1:4" s="1277" customFormat="1">
      <c r="A188" s="1306"/>
      <c r="B188" s="1765"/>
      <c r="C188" s="1766"/>
      <c r="D188" s="1767"/>
    </row>
    <row r="189" spans="1:4" s="1277" customFormat="1">
      <c r="A189" s="1787"/>
      <c r="B189" s="1765"/>
      <c r="C189" s="1766"/>
      <c r="D189" s="1767"/>
    </row>
    <row r="190" spans="1:4" s="1277" customFormat="1">
      <c r="A190" s="1306"/>
      <c r="B190" s="1739"/>
      <c r="C190" s="1766"/>
      <c r="D190" s="1767"/>
    </row>
    <row r="191" spans="1:4" s="1277" customFormat="1">
      <c r="A191" s="1306"/>
      <c r="B191" s="1739"/>
      <c r="C191" s="1766"/>
      <c r="D191" s="1767"/>
    </row>
    <row r="192" spans="1:4" s="1277" customFormat="1">
      <c r="A192" s="1306"/>
      <c r="B192" s="1765"/>
      <c r="C192" s="1766"/>
      <c r="D192" s="1767"/>
    </row>
    <row r="193" spans="1:4" s="1277" customFormat="1">
      <c r="A193" s="1787"/>
      <c r="B193" s="1765"/>
      <c r="C193" s="1766"/>
      <c r="D193" s="1767"/>
    </row>
    <row r="194" spans="1:4" s="1277" customFormat="1">
      <c r="A194" s="1306"/>
      <c r="B194" s="1739"/>
      <c r="C194" s="1766"/>
      <c r="D194" s="1767"/>
    </row>
    <row r="195" spans="1:4" s="1277" customFormat="1">
      <c r="A195" s="1306"/>
      <c r="B195" s="1765"/>
      <c r="C195" s="1766"/>
      <c r="D195" s="1767"/>
    </row>
    <row r="196" spans="1:4" s="1277" customFormat="1">
      <c r="A196" s="1306"/>
      <c r="B196" s="1765"/>
      <c r="C196" s="1766"/>
      <c r="D196" s="1767"/>
    </row>
    <row r="197" spans="1:4" s="1277" customFormat="1">
      <c r="A197" s="1787"/>
      <c r="B197" s="1765"/>
      <c r="C197" s="1766"/>
      <c r="D197" s="1767"/>
    </row>
    <row r="198" spans="1:4" s="1277" customFormat="1">
      <c r="A198" s="1788"/>
      <c r="B198" s="1739"/>
      <c r="C198" s="1766"/>
      <c r="D198" s="1767"/>
    </row>
    <row r="199" spans="1:4" s="1277" customFormat="1">
      <c r="A199" s="1788"/>
      <c r="B199" s="1739"/>
      <c r="C199" s="1766"/>
      <c r="D199" s="1767"/>
    </row>
    <row r="200" spans="1:4" s="1277" customFormat="1">
      <c r="A200" s="1788"/>
      <c r="B200" s="1739"/>
      <c r="C200" s="1766"/>
      <c r="D200" s="1767"/>
    </row>
    <row r="201" spans="1:4" s="1277" customFormat="1">
      <c r="A201" s="1787"/>
      <c r="B201" s="1739"/>
      <c r="C201" s="1766"/>
      <c r="D201" s="1767"/>
    </row>
    <row r="202" spans="1:4" s="1277" customFormat="1">
      <c r="A202" s="1788"/>
      <c r="B202" s="1739"/>
      <c r="C202" s="1766"/>
      <c r="D202" s="1767"/>
    </row>
    <row r="203" spans="1:4" s="1277" customFormat="1">
      <c r="A203" s="1788"/>
      <c r="B203" s="1739"/>
      <c r="C203" s="1766"/>
      <c r="D203" s="1767"/>
    </row>
    <row r="204" spans="1:4" s="1277" customFormat="1">
      <c r="A204" s="1788"/>
      <c r="B204" s="1739"/>
      <c r="C204" s="1766"/>
      <c r="D204" s="1767"/>
    </row>
    <row r="205" spans="1:4" s="1277" customFormat="1">
      <c r="A205" s="1788"/>
      <c r="B205" s="1739"/>
      <c r="C205" s="1766"/>
      <c r="D205" s="1767"/>
    </row>
    <row r="206" spans="1:4" s="1277" customFormat="1">
      <c r="A206" s="1788"/>
      <c r="B206" s="1739"/>
      <c r="C206" s="1766"/>
      <c r="D206" s="1767"/>
    </row>
    <row r="207" spans="1:4" s="1277" customFormat="1">
      <c r="A207" s="1788"/>
      <c r="B207" s="1739"/>
      <c r="C207" s="1766"/>
      <c r="D207" s="1767"/>
    </row>
    <row r="208" spans="1:4" s="1277" customFormat="1">
      <c r="A208" s="1788"/>
      <c r="B208" s="1739"/>
      <c r="C208" s="1766"/>
      <c r="D208" s="1767"/>
    </row>
    <row r="209" spans="1:4" s="1277" customFormat="1">
      <c r="A209" s="1788"/>
      <c r="B209" s="1739"/>
      <c r="C209" s="1766"/>
      <c r="D209" s="1767"/>
    </row>
    <row r="210" spans="1:4" s="1277" customFormat="1">
      <c r="A210" s="1788"/>
      <c r="B210" s="1739"/>
      <c r="C210" s="1766"/>
      <c r="D210" s="1767"/>
    </row>
    <row r="211" spans="1:4" s="1277" customFormat="1">
      <c r="A211" s="1787"/>
      <c r="B211" s="1892"/>
      <c r="C211" s="1338"/>
      <c r="D211" s="1893"/>
    </row>
    <row r="212" spans="1:4" s="1277" customFormat="1">
      <c r="A212" s="1891"/>
      <c r="B212" s="1892"/>
      <c r="C212" s="1338"/>
      <c r="D212" s="1893"/>
    </row>
    <row r="213" spans="1:4" s="1277" customFormat="1">
      <c r="A213" s="1891"/>
      <c r="B213" s="1892"/>
      <c r="C213" s="1766"/>
      <c r="D213" s="1767"/>
    </row>
    <row r="214" spans="1:4" s="1277" customFormat="1">
      <c r="A214" s="1891"/>
      <c r="B214" s="1892"/>
      <c r="C214" s="1338"/>
      <c r="D214" s="1893"/>
    </row>
    <row r="215" spans="1:4" s="1277" customFormat="1">
      <c r="A215" s="1788"/>
      <c r="B215" s="1739"/>
      <c r="C215" s="1766"/>
      <c r="D215" s="1767"/>
    </row>
    <row r="216" spans="1:4" s="1277" customFormat="1">
      <c r="A216" s="1788"/>
      <c r="B216" s="1739"/>
      <c r="C216" s="1766"/>
      <c r="D216" s="1767"/>
    </row>
    <row r="217" spans="1:4" s="1277" customFormat="1">
      <c r="A217" s="1788"/>
      <c r="B217" s="1844"/>
      <c r="C217" s="1766"/>
      <c r="D217" s="1767"/>
    </row>
    <row r="218" spans="1:4" s="1277" customFormat="1">
      <c r="A218" s="1788"/>
      <c r="B218" s="1844"/>
      <c r="C218" s="1766"/>
      <c r="D218" s="1767"/>
    </row>
    <row r="219" spans="1:4" s="1277" customFormat="1">
      <c r="A219" s="1787"/>
      <c r="B219" s="1739"/>
      <c r="C219" s="1766"/>
      <c r="D219" s="1767"/>
    </row>
    <row r="220" spans="1:4" s="1277" customFormat="1">
      <c r="A220" s="1788"/>
      <c r="B220" s="1739"/>
      <c r="C220" s="1767"/>
      <c r="D220" s="1767"/>
    </row>
    <row r="221" spans="1:4" s="1277" customFormat="1">
      <c r="A221" s="1788"/>
      <c r="B221" s="1739"/>
      <c r="C221" s="1767"/>
      <c r="D221" s="1767"/>
    </row>
    <row r="222" spans="1:4" s="1277" customFormat="1">
      <c r="A222" s="1788"/>
      <c r="B222" s="1739"/>
      <c r="C222" s="1767"/>
      <c r="D222" s="1767"/>
    </row>
    <row r="223" spans="1:4" s="1277" customFormat="1">
      <c r="A223" s="1787"/>
      <c r="B223" s="1765"/>
      <c r="C223" s="1766"/>
      <c r="D223" s="1767"/>
    </row>
    <row r="224" spans="1:4" s="1277" customFormat="1">
      <c r="A224" s="1306"/>
      <c r="B224" s="1739"/>
      <c r="C224" s="1766"/>
      <c r="D224" s="1767"/>
    </row>
    <row r="225" spans="1:4" s="1277" customFormat="1">
      <c r="A225" s="1306"/>
      <c r="B225" s="1765"/>
      <c r="C225" s="1766"/>
      <c r="D225" s="1767"/>
    </row>
    <row r="226" spans="1:4" s="1277" customFormat="1">
      <c r="A226" s="1306"/>
      <c r="B226" s="1765"/>
      <c r="C226" s="1766"/>
      <c r="D226" s="1767"/>
    </row>
    <row r="227" spans="1:4" s="1277" customFormat="1">
      <c r="A227" s="1306"/>
      <c r="B227" s="1765"/>
      <c r="C227" s="1766"/>
      <c r="D227" s="1767"/>
    </row>
    <row r="228" spans="1:4" s="1277" customFormat="1">
      <c r="A228" s="1306"/>
      <c r="B228" s="1765"/>
      <c r="C228" s="1766"/>
      <c r="D228" s="1767"/>
    </row>
    <row r="229" spans="1:4" s="1277" customFormat="1">
      <c r="A229" s="1306"/>
      <c r="B229" s="1765"/>
      <c r="C229" s="1766"/>
      <c r="D229" s="1767"/>
    </row>
    <row r="230" spans="1:4" s="1277" customFormat="1">
      <c r="A230" s="1306"/>
      <c r="B230" s="1739"/>
      <c r="C230" s="1764"/>
      <c r="D230" s="1891"/>
    </row>
    <row r="231" spans="1:4" s="1277" customFormat="1">
      <c r="A231" s="1788"/>
      <c r="B231" s="1739"/>
      <c r="C231" s="1764"/>
      <c r="D231" s="1891"/>
    </row>
    <row r="232" spans="1:4" s="1277" customFormat="1">
      <c r="A232" s="1788"/>
      <c r="B232" s="1739"/>
      <c r="C232" s="1764"/>
      <c r="D232" s="1891"/>
    </row>
    <row r="233" spans="1:4" s="1277" customFormat="1">
      <c r="A233" s="1787"/>
      <c r="B233" s="1765"/>
      <c r="C233" s="1766"/>
      <c r="D233" s="1767"/>
    </row>
    <row r="234" spans="1:4" s="1277" customFormat="1">
      <c r="A234" s="1306"/>
      <c r="B234" s="1765"/>
      <c r="C234" s="1766"/>
      <c r="D234" s="1767"/>
    </row>
    <row r="235" spans="1:4" s="1277" customFormat="1">
      <c r="A235" s="1306"/>
      <c r="B235" s="1765"/>
      <c r="C235" s="1766"/>
      <c r="D235" s="1767"/>
    </row>
    <row r="236" spans="1:4" s="1277" customFormat="1">
      <c r="A236" s="1306"/>
      <c r="B236" s="1765"/>
      <c r="C236" s="1766"/>
      <c r="D236" s="1767"/>
    </row>
    <row r="237" spans="1:4" s="1277" customFormat="1">
      <c r="A237" s="1306"/>
      <c r="B237" s="1765"/>
      <c r="C237" s="1766"/>
      <c r="D237" s="1767"/>
    </row>
    <row r="238" spans="1:4" s="1277" customFormat="1">
      <c r="A238" s="1306"/>
      <c r="B238" s="1765"/>
      <c r="C238" s="1766"/>
      <c r="D238" s="1767"/>
    </row>
    <row r="239" spans="1:4" s="1277" customFormat="1">
      <c r="A239" s="1306"/>
      <c r="B239" s="1765"/>
      <c r="C239" s="1766"/>
      <c r="D239" s="1767"/>
    </row>
    <row r="240" spans="1:4" s="1277" customFormat="1">
      <c r="A240" s="1306"/>
      <c r="B240" s="1765"/>
      <c r="C240" s="1766"/>
      <c r="D240" s="1767"/>
    </row>
    <row r="241" spans="1:4" s="1277" customFormat="1">
      <c r="A241" s="1306"/>
      <c r="B241" s="1765"/>
      <c r="C241" s="1766"/>
      <c r="D241" s="1767"/>
    </row>
    <row r="242" spans="1:4" s="1277" customFormat="1">
      <c r="A242" s="1787"/>
      <c r="B242" s="1765"/>
      <c r="C242" s="1766"/>
      <c r="D242" s="1767"/>
    </row>
    <row r="243" spans="1:4" s="1277" customFormat="1">
      <c r="A243" s="1306"/>
      <c r="B243" s="1765"/>
      <c r="C243" s="1766"/>
      <c r="D243" s="1767"/>
    </row>
    <row r="244" spans="1:4" s="1277" customFormat="1">
      <c r="A244" s="1306"/>
      <c r="B244" s="1765"/>
      <c r="C244" s="1766"/>
      <c r="D244" s="1767"/>
    </row>
    <row r="245" spans="1:4" s="1277" customFormat="1">
      <c r="A245" s="1306"/>
      <c r="B245" s="1765"/>
      <c r="C245" s="1766"/>
      <c r="D245" s="1767"/>
    </row>
    <row r="246" spans="1:4" s="1277" customFormat="1">
      <c r="A246" s="1306"/>
      <c r="B246" s="1765"/>
      <c r="C246" s="1766"/>
      <c r="D246" s="1767"/>
    </row>
    <row r="247" spans="1:4" s="1277" customFormat="1">
      <c r="A247" s="1306"/>
      <c r="B247" s="1765"/>
      <c r="C247" s="1766"/>
      <c r="D247" s="1767"/>
    </row>
    <row r="248" spans="1:4" s="1277" customFormat="1">
      <c r="A248" s="1306"/>
      <c r="B248" s="1765"/>
      <c r="C248" s="1766"/>
      <c r="D248" s="1767"/>
    </row>
    <row r="249" spans="1:4" s="1277" customFormat="1">
      <c r="A249" s="1306"/>
      <c r="B249" s="1765"/>
      <c r="C249" s="1766"/>
      <c r="D249" s="1767"/>
    </row>
    <row r="250" spans="1:4" s="1277" customFormat="1">
      <c r="A250" s="1306"/>
      <c r="B250" s="1765"/>
      <c r="C250" s="1766"/>
      <c r="D250" s="1767"/>
    </row>
    <row r="251" spans="1:4" s="1277" customFormat="1">
      <c r="A251" s="1787"/>
      <c r="B251" s="1765"/>
      <c r="C251" s="1766"/>
      <c r="D251" s="1767"/>
    </row>
    <row r="252" spans="1:4" s="1277" customFormat="1">
      <c r="A252" s="1306"/>
      <c r="B252" s="1739"/>
      <c r="C252" s="1766"/>
      <c r="D252" s="1767"/>
    </row>
    <row r="253" spans="1:4" s="1277" customFormat="1">
      <c r="A253" s="1306"/>
      <c r="B253" s="1739"/>
      <c r="C253" s="1766"/>
      <c r="D253" s="1767"/>
    </row>
    <row r="254" spans="1:4" s="1277" customFormat="1">
      <c r="A254" s="1306"/>
      <c r="B254" s="1739"/>
      <c r="C254" s="1767"/>
      <c r="D254" s="1767"/>
    </row>
    <row r="255" spans="1:4" s="1277" customFormat="1">
      <c r="A255" s="1306"/>
      <c r="B255" s="1739"/>
      <c r="C255" s="1767"/>
      <c r="D255" s="1767"/>
    </row>
    <row r="256" spans="1:4" s="1277" customFormat="1">
      <c r="A256" s="1306"/>
      <c r="B256" s="1739"/>
      <c r="C256" s="1767"/>
      <c r="D256" s="1767"/>
    </row>
    <row r="257" spans="1:4" s="1277" customFormat="1">
      <c r="A257" s="1787"/>
      <c r="B257" s="1765"/>
      <c r="C257" s="1766"/>
      <c r="D257" s="1767"/>
    </row>
    <row r="258" spans="1:4" s="1277" customFormat="1">
      <c r="A258" s="1306"/>
      <c r="B258" s="1892"/>
      <c r="C258" s="1766"/>
      <c r="D258" s="1893"/>
    </row>
    <row r="259" spans="1:4" s="1277" customFormat="1">
      <c r="A259" s="1306"/>
      <c r="B259" s="1892"/>
      <c r="C259" s="1766"/>
      <c r="D259" s="1893"/>
    </row>
    <row r="260" spans="1:4" s="1277" customFormat="1">
      <c r="A260" s="1306"/>
      <c r="B260" s="1351"/>
      <c r="C260" s="1766"/>
      <c r="D260" s="1338"/>
    </row>
    <row r="261" spans="1:4" s="1277" customFormat="1">
      <c r="A261" s="1306"/>
      <c r="B261" s="1351"/>
      <c r="C261" s="1766"/>
      <c r="D261" s="1338"/>
    </row>
    <row r="262" spans="1:4" s="1277" customFormat="1">
      <c r="A262" s="1787"/>
      <c r="B262" s="1765"/>
      <c r="C262" s="1766"/>
      <c r="D262" s="1767"/>
    </row>
    <row r="263" spans="1:4" s="1277" customFormat="1">
      <c r="A263" s="1306"/>
      <c r="B263" s="1892"/>
      <c r="C263" s="1766"/>
      <c r="D263" s="1893"/>
    </row>
    <row r="264" spans="1:4" s="1277" customFormat="1">
      <c r="A264" s="1891"/>
      <c r="B264" s="1303"/>
      <c r="C264" s="1766"/>
      <c r="D264" s="1893"/>
    </row>
    <row r="265" spans="1:4" s="1277" customFormat="1">
      <c r="A265" s="1891"/>
      <c r="B265" s="1303"/>
      <c r="C265" s="1766"/>
      <c r="D265" s="1893"/>
    </row>
    <row r="266" spans="1:4" s="1277" customFormat="1">
      <c r="A266" s="1891"/>
      <c r="B266" s="1303"/>
      <c r="C266" s="1766"/>
      <c r="D266" s="1893"/>
    </row>
    <row r="267" spans="1:4" s="1277" customFormat="1">
      <c r="A267" s="1306"/>
      <c r="B267" s="1765"/>
      <c r="C267" s="1766"/>
      <c r="D267" s="1767"/>
    </row>
    <row r="268" spans="1:4" s="1277" customFormat="1">
      <c r="A268" s="1787"/>
      <c r="B268" s="1765"/>
      <c r="C268" s="1766"/>
      <c r="D268" s="1767"/>
    </row>
    <row r="269" spans="1:4" s="1277" customFormat="1">
      <c r="A269" s="1306"/>
      <c r="B269" s="1892"/>
      <c r="C269" s="1766"/>
      <c r="D269" s="1767"/>
    </row>
    <row r="270" spans="1:4" s="1277" customFormat="1">
      <c r="A270" s="1306"/>
      <c r="B270" s="1351"/>
      <c r="C270" s="1766"/>
      <c r="D270" s="1338"/>
    </row>
    <row r="271" spans="1:4" s="1277" customFormat="1">
      <c r="A271" s="1306"/>
      <c r="B271" s="1351"/>
      <c r="C271" s="1766"/>
      <c r="D271" s="1338"/>
    </row>
    <row r="272" spans="1:4" s="1277" customFormat="1">
      <c r="A272" s="1306"/>
      <c r="B272" s="1739"/>
      <c r="C272" s="1766"/>
      <c r="D272" s="1767"/>
    </row>
    <row r="273" spans="1:4" s="1277" customFormat="1">
      <c r="A273" s="1306"/>
      <c r="B273" s="1739"/>
      <c r="C273" s="1766"/>
      <c r="D273" s="1767"/>
    </row>
    <row r="274" spans="1:4" s="1277" customFormat="1">
      <c r="A274" s="1306"/>
      <c r="B274" s="1765"/>
      <c r="C274" s="1766"/>
      <c r="D274" s="1767"/>
    </row>
    <row r="275" spans="1:4" s="1277" customFormat="1">
      <c r="A275" s="1787"/>
      <c r="B275" s="1765"/>
      <c r="C275" s="1766"/>
      <c r="D275" s="1767"/>
    </row>
    <row r="276" spans="1:4" s="1277" customFormat="1">
      <c r="A276" s="1306"/>
      <c r="B276" s="1892"/>
      <c r="C276" s="1766"/>
      <c r="D276" s="1767"/>
    </row>
    <row r="277" spans="1:4" s="1277" customFormat="1">
      <c r="A277" s="1306"/>
      <c r="B277" s="1892"/>
      <c r="C277" s="1766"/>
      <c r="D277" s="1893"/>
    </row>
    <row r="278" spans="1:4" s="1277" customFormat="1">
      <c r="A278" s="1306"/>
      <c r="B278" s="1351"/>
      <c r="C278" s="1766"/>
      <c r="D278" s="1338"/>
    </row>
    <row r="279" spans="1:4" s="1277" customFormat="1">
      <c r="A279" s="1306"/>
      <c r="B279" s="1351"/>
      <c r="C279" s="1766"/>
      <c r="D279" s="1338"/>
    </row>
    <row r="280" spans="1:4" s="1277" customFormat="1">
      <c r="A280" s="1306"/>
      <c r="B280" s="1351"/>
      <c r="C280" s="1766"/>
      <c r="D280" s="1338"/>
    </row>
    <row r="281" spans="1:4" s="1277" customFormat="1">
      <c r="A281" s="1306"/>
      <c r="B281" s="1739"/>
      <c r="C281" s="1766"/>
      <c r="D281" s="1767"/>
    </row>
    <row r="282" spans="1:4" s="1277" customFormat="1">
      <c r="A282" s="1787"/>
      <c r="B282" s="1765"/>
      <c r="C282" s="1766"/>
      <c r="D282" s="1767"/>
    </row>
    <row r="283" spans="1:4" s="1277" customFormat="1">
      <c r="A283" s="1306"/>
      <c r="B283" s="1892"/>
      <c r="C283" s="1338"/>
      <c r="D283" s="1893"/>
    </row>
    <row r="284" spans="1:4" s="1277" customFormat="1">
      <c r="A284" s="1306"/>
      <c r="B284" s="1892"/>
      <c r="C284" s="1766"/>
      <c r="D284" s="1893"/>
    </row>
    <row r="285" spans="1:4" s="1277" customFormat="1">
      <c r="A285" s="1306"/>
      <c r="B285" s="1351"/>
      <c r="C285" s="1766"/>
      <c r="D285" s="1338"/>
    </row>
    <row r="286" spans="1:4" s="1277" customFormat="1">
      <c r="A286" s="1306"/>
      <c r="B286" s="1765"/>
      <c r="C286" s="1766"/>
      <c r="D286" s="1767"/>
    </row>
    <row r="287" spans="1:4" s="1277" customFormat="1">
      <c r="A287" s="1787"/>
      <c r="B287" s="1765"/>
      <c r="C287" s="1766"/>
      <c r="D287" s="1767"/>
    </row>
    <row r="288" spans="1:4" s="1277" customFormat="1">
      <c r="A288" s="1306"/>
      <c r="B288" s="1303"/>
      <c r="C288" s="1338"/>
      <c r="D288" s="1893"/>
    </row>
    <row r="289" spans="1:4" s="1277" customFormat="1">
      <c r="A289" s="1306"/>
      <c r="B289" s="1892"/>
      <c r="C289" s="1766"/>
      <c r="D289" s="1893"/>
    </row>
    <row r="290" spans="1:4" s="1277" customFormat="1">
      <c r="A290" s="1306"/>
      <c r="B290" s="1303"/>
      <c r="C290" s="1766"/>
      <c r="D290" s="1893"/>
    </row>
    <row r="291" spans="1:4" s="1277" customFormat="1">
      <c r="A291" s="1788"/>
      <c r="B291" s="1303"/>
      <c r="C291" s="1766"/>
      <c r="D291" s="1893"/>
    </row>
    <row r="292" spans="1:4" s="1277" customFormat="1">
      <c r="A292" s="1788"/>
      <c r="B292" s="1303"/>
      <c r="C292" s="1338"/>
      <c r="D292" s="1893"/>
    </row>
    <row r="293" spans="1:4" s="1277" customFormat="1">
      <c r="A293" s="1787"/>
      <c r="B293" s="1739"/>
      <c r="C293" s="1767"/>
      <c r="D293" s="1767"/>
    </row>
    <row r="294" spans="1:4" s="1277" customFormat="1">
      <c r="A294" s="1788"/>
      <c r="B294" s="1739"/>
      <c r="C294" s="1767"/>
      <c r="D294" s="1767"/>
    </row>
    <row r="295" spans="1:4" s="1277" customFormat="1">
      <c r="A295" s="1788"/>
      <c r="B295" s="1739"/>
      <c r="C295" s="1767"/>
      <c r="D295" s="1767"/>
    </row>
    <row r="296" spans="1:4" s="1277" customFormat="1">
      <c r="A296" s="1788"/>
      <c r="B296" s="1739"/>
      <c r="C296" s="1766"/>
      <c r="D296" s="1767"/>
    </row>
    <row r="297" spans="1:4" s="1277" customFormat="1">
      <c r="A297" s="1787"/>
      <c r="B297" s="1765"/>
      <c r="C297" s="1766"/>
      <c r="D297" s="1767"/>
    </row>
    <row r="298" spans="1:4" s="1277" customFormat="1">
      <c r="A298" s="1306"/>
      <c r="B298" s="1739"/>
      <c r="C298" s="1766"/>
      <c r="D298" s="1767"/>
    </row>
    <row r="299" spans="1:4" s="1277" customFormat="1">
      <c r="A299" s="1306"/>
      <c r="B299" s="1739"/>
      <c r="C299" s="1766"/>
      <c r="D299" s="1767"/>
    </row>
    <row r="300" spans="1:4" s="1277" customFormat="1">
      <c r="A300" s="1306"/>
      <c r="B300" s="1765"/>
      <c r="C300" s="1766"/>
      <c r="D300" s="1767"/>
    </row>
    <row r="301" spans="1:4" s="1277" customFormat="1">
      <c r="A301" s="1787"/>
      <c r="B301" s="1765"/>
      <c r="C301" s="1766"/>
      <c r="D301" s="1767"/>
    </row>
    <row r="302" spans="1:4" s="1277" customFormat="1">
      <c r="A302" s="1306"/>
      <c r="B302" s="1739"/>
      <c r="C302" s="1766"/>
      <c r="D302" s="1767"/>
    </row>
    <row r="303" spans="1:4" s="1277" customFormat="1">
      <c r="A303" s="1306"/>
      <c r="B303" s="1739"/>
      <c r="C303" s="1766"/>
      <c r="D303" s="1767"/>
    </row>
    <row r="304" spans="1:4" s="1277" customFormat="1">
      <c r="A304" s="1306"/>
      <c r="B304" s="1765"/>
      <c r="C304" s="1766"/>
      <c r="D304" s="1767"/>
    </row>
    <row r="305" spans="1:4" s="1277" customFormat="1">
      <c r="A305" s="1787"/>
      <c r="B305" s="1765"/>
      <c r="C305" s="1766"/>
      <c r="D305" s="1767"/>
    </row>
    <row r="306" spans="1:4" s="1277" customFormat="1">
      <c r="A306" s="1306"/>
      <c r="B306" s="1739"/>
      <c r="C306" s="1766"/>
      <c r="D306" s="1767"/>
    </row>
    <row r="307" spans="1:4" s="1277" customFormat="1">
      <c r="A307" s="1306"/>
      <c r="B307" s="1765"/>
      <c r="C307" s="1766"/>
      <c r="D307" s="1767"/>
    </row>
    <row r="308" spans="1:4" s="1277" customFormat="1">
      <c r="A308" s="1306"/>
      <c r="B308" s="1765"/>
      <c r="C308" s="1766"/>
      <c r="D308" s="1767"/>
    </row>
    <row r="309" spans="1:4" s="1277" customFormat="1">
      <c r="A309" s="1787"/>
      <c r="B309" s="1739"/>
      <c r="C309" s="1767"/>
      <c r="D309" s="1767"/>
    </row>
    <row r="310" spans="1:4" s="1277" customFormat="1">
      <c r="A310" s="1788"/>
      <c r="B310" s="1765"/>
      <c r="C310" s="1767"/>
      <c r="D310" s="1767"/>
    </row>
    <row r="311" spans="1:4" s="1277" customFormat="1">
      <c r="A311" s="1788"/>
      <c r="B311" s="1765"/>
      <c r="C311" s="1767"/>
      <c r="D311" s="1767"/>
    </row>
    <row r="312" spans="1:4" s="1277" customFormat="1">
      <c r="A312" s="1788"/>
      <c r="B312" s="1765"/>
      <c r="C312" s="1767"/>
      <c r="D312" s="1767"/>
    </row>
    <row r="313" spans="1:4" s="1277" customFormat="1">
      <c r="A313" s="1788"/>
      <c r="B313" s="1765"/>
      <c r="C313" s="1767"/>
      <c r="D313" s="1767"/>
    </row>
    <row r="314" spans="1:4" s="1277" customFormat="1">
      <c r="A314" s="1788"/>
      <c r="B314" s="1765"/>
      <c r="C314" s="1767"/>
      <c r="D314" s="1767"/>
    </row>
    <row r="315" spans="1:4" s="1277" customFormat="1">
      <c r="A315" s="1788"/>
      <c r="B315" s="1765"/>
      <c r="C315" s="1767"/>
      <c r="D315" s="1767"/>
    </row>
    <row r="316" spans="1:4" s="1277" customFormat="1">
      <c r="A316" s="1788"/>
      <c r="B316" s="1765"/>
      <c r="C316" s="1767"/>
      <c r="D316" s="1767"/>
    </row>
    <row r="317" spans="1:4" s="1277" customFormat="1">
      <c r="A317" s="1788"/>
      <c r="B317" s="1765"/>
      <c r="C317" s="1767"/>
      <c r="D317" s="1767"/>
    </row>
    <row r="318" spans="1:4" s="1277" customFormat="1">
      <c r="A318" s="1788"/>
      <c r="B318" s="1765"/>
      <c r="C318" s="1767"/>
      <c r="D318" s="1767"/>
    </row>
    <row r="319" spans="1:4" s="1277" customFormat="1">
      <c r="A319" s="1788"/>
      <c r="B319" s="1765"/>
      <c r="C319" s="1767"/>
      <c r="D319" s="1767"/>
    </row>
    <row r="320" spans="1:4" s="1277" customFormat="1">
      <c r="A320" s="1788"/>
      <c r="B320" s="1765"/>
      <c r="C320" s="1767"/>
      <c r="D320" s="1767"/>
    </row>
    <row r="321" spans="1:4" s="1277" customFormat="1">
      <c r="A321" s="1788"/>
      <c r="B321" s="1765"/>
      <c r="C321" s="1767"/>
      <c r="D321" s="1767"/>
    </row>
    <row r="322" spans="1:4" s="1277" customFormat="1">
      <c r="A322" s="1788"/>
      <c r="B322" s="1765"/>
      <c r="C322" s="1767"/>
      <c r="D322" s="1767"/>
    </row>
    <row r="323" spans="1:4" s="1277" customFormat="1">
      <c r="A323" s="1788"/>
      <c r="B323" s="1844"/>
      <c r="C323" s="1766"/>
      <c r="D323" s="1767"/>
    </row>
    <row r="324" spans="1:4" s="1277" customFormat="1">
      <c r="A324" s="1788"/>
      <c r="B324" s="1844"/>
      <c r="C324" s="1766"/>
      <c r="D324" s="1767"/>
    </row>
    <row r="325" spans="1:4" s="1277" customFormat="1">
      <c r="A325" s="1787"/>
      <c r="B325" s="1739"/>
      <c r="C325" s="1766"/>
      <c r="D325" s="1767"/>
    </row>
    <row r="326" spans="1:4" s="1277" customFormat="1">
      <c r="A326" s="1788"/>
      <c r="B326" s="1739"/>
      <c r="C326" s="1767"/>
      <c r="D326" s="1767"/>
    </row>
    <row r="327" spans="1:4" s="1277" customFormat="1">
      <c r="A327" s="1788"/>
      <c r="B327" s="1739"/>
      <c r="C327" s="1767"/>
      <c r="D327" s="1767"/>
    </row>
    <row r="328" spans="1:4" s="1277" customFormat="1">
      <c r="A328" s="1788"/>
      <c r="B328" s="1739"/>
      <c r="C328" s="1766"/>
      <c r="D328" s="1767"/>
    </row>
    <row r="329" spans="1:4" s="1277" customFormat="1">
      <c r="A329" s="1787"/>
      <c r="B329" s="1765"/>
      <c r="C329" s="1766"/>
      <c r="D329" s="1767"/>
    </row>
    <row r="330" spans="1:4" s="1277" customFormat="1">
      <c r="A330" s="1306"/>
      <c r="B330" s="1765"/>
      <c r="C330" s="1766"/>
      <c r="D330" s="1767"/>
    </row>
    <row r="331" spans="1:4" s="1277" customFormat="1">
      <c r="A331" s="1306"/>
      <c r="B331" s="1765"/>
      <c r="C331" s="1766"/>
      <c r="D331" s="1767"/>
    </row>
    <row r="332" spans="1:4" s="1277" customFormat="1">
      <c r="A332" s="1306"/>
      <c r="B332" s="1765"/>
      <c r="C332" s="1766"/>
      <c r="D332" s="1767"/>
    </row>
    <row r="333" spans="1:4" s="1277" customFormat="1">
      <c r="A333" s="1306"/>
      <c r="B333" s="1765"/>
      <c r="C333" s="1766"/>
      <c r="D333" s="1767"/>
    </row>
    <row r="334" spans="1:4" s="1277" customFormat="1">
      <c r="A334" s="1306"/>
      <c r="B334" s="1765"/>
      <c r="C334" s="1766"/>
      <c r="D334" s="1767"/>
    </row>
    <row r="335" spans="1:4" s="1277" customFormat="1">
      <c r="A335" s="1306"/>
      <c r="B335" s="1765"/>
      <c r="C335" s="1766"/>
      <c r="D335" s="1767"/>
    </row>
    <row r="336" spans="1:4" s="1277" customFormat="1">
      <c r="A336" s="1306"/>
      <c r="B336" s="1765"/>
      <c r="C336" s="1766"/>
      <c r="D336" s="1767"/>
    </row>
    <row r="337" spans="1:4" s="1277" customFormat="1">
      <c r="A337" s="1306"/>
      <c r="B337" s="1765"/>
      <c r="C337" s="1766"/>
      <c r="D337" s="1767"/>
    </row>
    <row r="338" spans="1:4" s="1277" customFormat="1">
      <c r="A338" s="1787"/>
      <c r="B338" s="1765"/>
      <c r="C338" s="1766"/>
      <c r="D338" s="1767"/>
    </row>
    <row r="339" spans="1:4" s="1277" customFormat="1">
      <c r="A339" s="1306"/>
      <c r="B339" s="1765"/>
      <c r="C339" s="1766"/>
      <c r="D339" s="1767"/>
    </row>
    <row r="340" spans="1:4" s="1277" customFormat="1">
      <c r="A340" s="1306"/>
      <c r="B340" s="1765"/>
      <c r="C340" s="1766"/>
      <c r="D340" s="1767"/>
    </row>
    <row r="341" spans="1:4" s="1277" customFormat="1">
      <c r="A341" s="1306"/>
      <c r="B341" s="1765"/>
      <c r="C341" s="1766"/>
      <c r="D341" s="1767"/>
    </row>
    <row r="342" spans="1:4" s="1277" customFormat="1">
      <c r="A342" s="1306"/>
      <c r="B342" s="1765"/>
      <c r="C342" s="1766"/>
      <c r="D342" s="1767"/>
    </row>
    <row r="343" spans="1:4" s="1277" customFormat="1">
      <c r="A343" s="1306"/>
      <c r="B343" s="1765"/>
      <c r="C343" s="1766"/>
      <c r="D343" s="1767"/>
    </row>
    <row r="344" spans="1:4" s="1277" customFormat="1">
      <c r="A344" s="1306"/>
      <c r="B344" s="1765"/>
      <c r="C344" s="1766"/>
      <c r="D344" s="1767"/>
    </row>
    <row r="345" spans="1:4" s="1277" customFormat="1">
      <c r="A345" s="1306"/>
      <c r="B345" s="1765"/>
      <c r="C345" s="1766"/>
      <c r="D345" s="1767"/>
    </row>
    <row r="346" spans="1:4" s="1277" customFormat="1">
      <c r="A346" s="1788"/>
      <c r="B346" s="1739"/>
      <c r="C346" s="1766"/>
      <c r="D346" s="1767"/>
    </row>
    <row r="347" spans="1:4" s="1277" customFormat="1">
      <c r="A347" s="1787"/>
      <c r="B347" s="1765"/>
      <c r="C347" s="1766"/>
      <c r="D347" s="1767"/>
    </row>
    <row r="348" spans="1:4" s="1277" customFormat="1">
      <c r="A348" s="1306"/>
      <c r="B348" s="1765"/>
      <c r="C348" s="1766"/>
      <c r="D348" s="1767"/>
    </row>
    <row r="349" spans="1:4" s="1277" customFormat="1">
      <c r="A349" s="1306"/>
      <c r="B349" s="1765"/>
      <c r="C349" s="1766"/>
      <c r="D349" s="1767"/>
    </row>
    <row r="350" spans="1:4" s="1277" customFormat="1">
      <c r="A350" s="1306"/>
      <c r="B350" s="1765"/>
      <c r="C350" s="1766"/>
      <c r="D350" s="1767"/>
    </row>
    <row r="351" spans="1:4" s="1277" customFormat="1">
      <c r="A351" s="1306"/>
      <c r="B351" s="1765"/>
      <c r="C351" s="1766"/>
      <c r="D351" s="1767"/>
    </row>
    <row r="352" spans="1:4" s="1277" customFormat="1">
      <c r="A352" s="1306"/>
      <c r="B352" s="1765"/>
      <c r="C352" s="1766"/>
      <c r="D352" s="1767"/>
    </row>
    <row r="353" spans="1:4" s="1277" customFormat="1">
      <c r="A353" s="1306"/>
      <c r="B353" s="1765"/>
      <c r="C353" s="1766"/>
      <c r="D353" s="1767"/>
    </row>
    <row r="354" spans="1:4" s="1277" customFormat="1">
      <c r="A354" s="1306"/>
      <c r="B354" s="1765"/>
      <c r="C354" s="1766"/>
      <c r="D354" s="1767"/>
    </row>
    <row r="355" spans="1:4" s="1277" customFormat="1">
      <c r="A355" s="1306"/>
      <c r="B355" s="1765"/>
      <c r="C355" s="1766"/>
      <c r="D355" s="1767"/>
    </row>
    <row r="356" spans="1:4" s="1277" customFormat="1">
      <c r="A356" s="1306"/>
      <c r="B356" s="1739"/>
      <c r="C356" s="1767"/>
      <c r="D356" s="1767"/>
    </row>
    <row r="357" spans="1:4" s="1277" customFormat="1">
      <c r="A357" s="1787"/>
      <c r="B357" s="1765"/>
      <c r="C357" s="1766"/>
      <c r="D357" s="1767"/>
    </row>
    <row r="358" spans="1:4" s="1277" customFormat="1">
      <c r="A358" s="1306"/>
      <c r="B358" s="1739"/>
      <c r="C358" s="1766"/>
      <c r="D358" s="1767"/>
    </row>
    <row r="359" spans="1:4" s="1277" customFormat="1">
      <c r="A359" s="1306"/>
      <c r="B359" s="1739"/>
      <c r="C359" s="1766"/>
      <c r="D359" s="1767"/>
    </row>
    <row r="360" spans="1:4" s="1277" customFormat="1">
      <c r="A360" s="1306"/>
      <c r="B360" s="1739"/>
      <c r="C360" s="1767"/>
      <c r="D360" s="1767"/>
    </row>
    <row r="361" spans="1:4" s="1277" customFormat="1">
      <c r="A361" s="1306"/>
      <c r="B361" s="1739"/>
      <c r="C361" s="1767"/>
      <c r="D361" s="1767"/>
    </row>
    <row r="362" spans="1:4" s="1277" customFormat="1">
      <c r="A362" s="1306"/>
      <c r="B362" s="1739"/>
      <c r="C362" s="1767"/>
      <c r="D362" s="1767"/>
    </row>
    <row r="363" spans="1:4" s="1277" customFormat="1">
      <c r="A363" s="1306"/>
      <c r="B363" s="1739"/>
      <c r="C363" s="1767"/>
      <c r="D363" s="1767"/>
    </row>
    <row r="364" spans="1:4" s="1277" customFormat="1">
      <c r="A364" s="1306"/>
      <c r="B364" s="1739"/>
      <c r="C364" s="1767"/>
      <c r="D364" s="1767"/>
    </row>
    <row r="365" spans="1:4" s="1277" customFormat="1">
      <c r="A365" s="1787"/>
      <c r="B365" s="1765"/>
      <c r="C365" s="1766"/>
      <c r="D365" s="1767"/>
    </row>
    <row r="366" spans="1:4" s="1277" customFormat="1">
      <c r="A366" s="1306"/>
      <c r="B366" s="1892"/>
      <c r="C366" s="1766"/>
      <c r="D366" s="1893"/>
    </row>
    <row r="367" spans="1:4" s="1277" customFormat="1">
      <c r="A367" s="1306"/>
      <c r="B367" s="1892"/>
      <c r="C367" s="1766"/>
      <c r="D367" s="1893"/>
    </row>
    <row r="368" spans="1:4" s="1277" customFormat="1">
      <c r="A368" s="1891"/>
      <c r="B368" s="1892"/>
      <c r="C368" s="1766"/>
      <c r="D368" s="1893"/>
    </row>
    <row r="369" spans="1:4" s="1277" customFormat="1">
      <c r="A369" s="1891"/>
      <c r="B369" s="1303"/>
      <c r="C369" s="1766"/>
      <c r="D369" s="1893"/>
    </row>
    <row r="370" spans="1:4" s="1277" customFormat="1">
      <c r="A370" s="1306"/>
      <c r="B370" s="1765"/>
      <c r="C370" s="1766"/>
      <c r="D370" s="1767"/>
    </row>
    <row r="371" spans="1:4" s="1277" customFormat="1">
      <c r="A371" s="1787"/>
      <c r="B371" s="1765"/>
      <c r="C371" s="1766"/>
      <c r="D371" s="1767"/>
    </row>
    <row r="372" spans="1:4" s="1277" customFormat="1">
      <c r="A372" s="1306"/>
      <c r="B372" s="1892"/>
      <c r="C372" s="1766"/>
      <c r="D372" s="1767"/>
    </row>
    <row r="373" spans="1:4" s="1277" customFormat="1">
      <c r="A373" s="1306"/>
      <c r="B373" s="1892"/>
      <c r="C373" s="1766"/>
      <c r="D373" s="1893"/>
    </row>
    <row r="374" spans="1:4" s="1277" customFormat="1">
      <c r="A374" s="1306"/>
      <c r="B374" s="1303"/>
      <c r="C374" s="1766"/>
      <c r="D374" s="1893"/>
    </row>
    <row r="375" spans="1:4" s="1277" customFormat="1">
      <c r="A375" s="1306"/>
      <c r="B375" s="1765"/>
      <c r="C375" s="1766"/>
      <c r="D375" s="1767"/>
    </row>
    <row r="376" spans="1:4" s="1277" customFormat="1">
      <c r="A376" s="1787"/>
      <c r="B376" s="1765"/>
      <c r="C376" s="1766"/>
      <c r="D376" s="1767"/>
    </row>
    <row r="377" spans="1:4" s="1277" customFormat="1">
      <c r="A377" s="1306"/>
      <c r="B377" s="1892"/>
      <c r="C377" s="1766"/>
      <c r="D377" s="1767"/>
    </row>
    <row r="378" spans="1:4" s="1277" customFormat="1">
      <c r="A378" s="1306"/>
      <c r="B378" s="1892"/>
      <c r="C378" s="1766"/>
      <c r="D378" s="1893"/>
    </row>
    <row r="379" spans="1:4" s="1277" customFormat="1">
      <c r="A379" s="1306"/>
      <c r="B379" s="1303"/>
      <c r="C379" s="1766"/>
      <c r="D379" s="1893"/>
    </row>
    <row r="380" spans="1:4" s="1277" customFormat="1">
      <c r="A380" s="1306"/>
      <c r="B380" s="1351"/>
      <c r="C380" s="1766"/>
      <c r="D380" s="1338"/>
    </row>
    <row r="381" spans="1:4" s="1277" customFormat="1">
      <c r="A381" s="1306"/>
      <c r="B381" s="1739"/>
      <c r="C381" s="1766"/>
      <c r="D381" s="1767"/>
    </row>
    <row r="382" spans="1:4" s="1277" customFormat="1">
      <c r="A382" s="1787"/>
      <c r="B382" s="1765"/>
      <c r="C382" s="1766"/>
      <c r="D382" s="1767"/>
    </row>
    <row r="383" spans="1:4" s="1277" customFormat="1">
      <c r="A383" s="1306"/>
      <c r="B383" s="1892"/>
      <c r="C383" s="1338"/>
      <c r="D383" s="1893"/>
    </row>
    <row r="384" spans="1:4" s="1277" customFormat="1">
      <c r="A384" s="1306"/>
      <c r="B384" s="1892"/>
      <c r="C384" s="1766"/>
      <c r="D384" s="1893"/>
    </row>
    <row r="385" spans="1:4" s="1277" customFormat="1">
      <c r="A385" s="1306"/>
      <c r="B385" s="1303"/>
      <c r="C385" s="1766"/>
      <c r="D385" s="1893"/>
    </row>
    <row r="386" spans="1:4" s="1277" customFormat="1">
      <c r="A386" s="1306"/>
      <c r="B386" s="1739"/>
      <c r="C386" s="1766"/>
      <c r="D386" s="1767"/>
    </row>
    <row r="387" spans="1:4" s="1277" customFormat="1">
      <c r="A387" s="1306"/>
      <c r="B387" s="1765"/>
      <c r="C387" s="1766"/>
      <c r="D387" s="1767"/>
    </row>
    <row r="388" spans="1:4" s="1277" customFormat="1">
      <c r="A388" s="1787"/>
      <c r="B388" s="1765"/>
      <c r="C388" s="1766"/>
      <c r="D388" s="1767"/>
    </row>
    <row r="389" spans="1:4" s="1277" customFormat="1">
      <c r="A389" s="1306"/>
      <c r="B389" s="1303"/>
      <c r="C389" s="1338"/>
      <c r="D389" s="1893"/>
    </row>
    <row r="390" spans="1:4" s="1277" customFormat="1">
      <c r="A390" s="1306"/>
      <c r="B390" s="1892"/>
      <c r="C390" s="1766"/>
      <c r="D390" s="1893"/>
    </row>
    <row r="391" spans="1:4" s="1277" customFormat="1">
      <c r="A391" s="1306"/>
      <c r="B391" s="1303"/>
      <c r="C391" s="1766"/>
      <c r="D391" s="1893"/>
    </row>
    <row r="392" spans="1:4" s="1277" customFormat="1">
      <c r="A392" s="1306"/>
      <c r="B392" s="1303"/>
      <c r="C392" s="1766"/>
      <c r="D392" s="1893"/>
    </row>
    <row r="393" spans="1:4" s="1277" customFormat="1">
      <c r="A393" s="1306"/>
      <c r="B393" s="1303"/>
      <c r="C393" s="1766"/>
      <c r="D393" s="1893"/>
    </row>
    <row r="394" spans="1:4" s="1277" customFormat="1">
      <c r="A394" s="1787"/>
      <c r="B394" s="1303"/>
      <c r="C394" s="1305"/>
      <c r="D394" s="1764"/>
    </row>
    <row r="395" spans="1:4" s="1277" customFormat="1">
      <c r="A395" s="1306"/>
      <c r="B395" s="1739"/>
      <c r="C395" s="1305"/>
      <c r="D395" s="1764"/>
    </row>
    <row r="396" spans="1:4" s="1277" customFormat="1">
      <c r="A396" s="1306"/>
      <c r="B396" s="1739"/>
      <c r="C396" s="1305"/>
      <c r="D396" s="1764"/>
    </row>
    <row r="397" spans="1:4" s="1277" customFormat="1">
      <c r="A397" s="1306"/>
      <c r="B397" s="1739"/>
      <c r="C397" s="1305"/>
      <c r="D397" s="1764"/>
    </row>
    <row r="398" spans="1:4" s="1277" customFormat="1">
      <c r="A398" s="1787"/>
      <c r="B398" s="1739"/>
      <c r="C398" s="1767"/>
      <c r="D398" s="1767"/>
    </row>
    <row r="399" spans="1:4" s="1277" customFormat="1">
      <c r="A399" s="1306"/>
      <c r="B399" s="1739"/>
      <c r="C399" s="1767"/>
      <c r="D399" s="1767"/>
    </row>
    <row r="400" spans="1:4" s="1277" customFormat="1">
      <c r="A400" s="1306"/>
      <c r="B400" s="1303"/>
      <c r="C400" s="1766"/>
      <c r="D400" s="1893"/>
    </row>
    <row r="401" spans="1:4" s="1277" customFormat="1">
      <c r="A401" s="1787"/>
      <c r="B401" s="1765"/>
      <c r="C401" s="1767"/>
      <c r="D401" s="1767"/>
    </row>
    <row r="402" spans="1:4" s="1277" customFormat="1">
      <c r="A402" s="1306"/>
      <c r="B402" s="1739"/>
      <c r="C402" s="1767"/>
      <c r="D402" s="1767"/>
    </row>
    <row r="403" spans="1:4" s="1277" customFormat="1">
      <c r="A403" s="1306"/>
      <c r="B403" s="1303"/>
      <c r="C403" s="1766"/>
      <c r="D403" s="1893"/>
    </row>
    <row r="404" spans="1:4" s="1277" customFormat="1">
      <c r="A404" s="1787"/>
      <c r="B404" s="1765"/>
      <c r="C404" s="1767"/>
      <c r="D404" s="1767"/>
    </row>
    <row r="405" spans="1:4" s="1277" customFormat="1">
      <c r="A405" s="1306"/>
      <c r="B405" s="1739"/>
      <c r="C405" s="1767"/>
      <c r="D405" s="1767"/>
    </row>
    <row r="406" spans="1:4" s="1277" customFormat="1">
      <c r="A406" s="1306"/>
      <c r="B406" s="1303"/>
      <c r="C406" s="1766"/>
      <c r="D406" s="1893"/>
    </row>
    <row r="407" spans="1:4" s="1277" customFormat="1">
      <c r="A407" s="1787"/>
      <c r="B407" s="1739"/>
      <c r="C407" s="1767"/>
      <c r="D407" s="1767"/>
    </row>
    <row r="408" spans="1:4" s="1277" customFormat="1">
      <c r="A408" s="1788"/>
      <c r="B408" s="1739"/>
      <c r="C408" s="1767"/>
      <c r="D408" s="1767"/>
    </row>
    <row r="409" spans="1:4" s="1277" customFormat="1">
      <c r="A409" s="1788"/>
      <c r="B409" s="1739"/>
      <c r="C409" s="1767"/>
      <c r="D409" s="1767"/>
    </row>
    <row r="410" spans="1:4" s="1277" customFormat="1">
      <c r="A410" s="1788"/>
      <c r="B410" s="1739"/>
      <c r="C410" s="1766"/>
      <c r="D410" s="1767"/>
    </row>
    <row r="411" spans="1:4" s="1277" customFormat="1">
      <c r="A411" s="1787"/>
      <c r="B411" s="1765"/>
      <c r="C411" s="1766"/>
      <c r="D411" s="1767"/>
    </row>
    <row r="412" spans="1:4" s="1277" customFormat="1">
      <c r="A412" s="1306"/>
      <c r="B412" s="1739"/>
      <c r="C412" s="1766"/>
      <c r="D412" s="1767"/>
    </row>
    <row r="413" spans="1:4" s="1277" customFormat="1">
      <c r="A413" s="1306"/>
      <c r="B413" s="1739"/>
      <c r="C413" s="1766"/>
      <c r="D413" s="1767"/>
    </row>
    <row r="414" spans="1:4" s="1277" customFormat="1">
      <c r="A414" s="1306"/>
      <c r="B414" s="1739"/>
      <c r="C414" s="1766"/>
      <c r="D414" s="1767"/>
    </row>
    <row r="415" spans="1:4" s="1277" customFormat="1">
      <c r="A415" s="1787"/>
      <c r="B415" s="1765"/>
      <c r="C415" s="1766"/>
      <c r="D415" s="1767"/>
    </row>
    <row r="416" spans="1:4" s="1277" customFormat="1">
      <c r="A416" s="1306"/>
      <c r="B416" s="1739"/>
      <c r="C416" s="1766"/>
      <c r="D416" s="1767"/>
    </row>
    <row r="417" spans="1:4" s="1277" customFormat="1">
      <c r="A417" s="1306"/>
      <c r="B417" s="1739"/>
      <c r="C417" s="1766"/>
      <c r="D417" s="1767"/>
    </row>
    <row r="418" spans="1:4" s="1277" customFormat="1">
      <c r="A418" s="1306"/>
      <c r="B418" s="1739"/>
      <c r="C418" s="1766"/>
      <c r="D418" s="1767"/>
    </row>
    <row r="419" spans="1:4" s="1277" customFormat="1">
      <c r="A419" s="1306"/>
      <c r="B419" s="1765"/>
      <c r="C419" s="1766"/>
      <c r="D419" s="1767"/>
    </row>
    <row r="420" spans="1:4" s="1277" customFormat="1">
      <c r="A420" s="1787"/>
      <c r="B420" s="1765"/>
      <c r="C420" s="1766"/>
      <c r="D420" s="1767"/>
    </row>
    <row r="421" spans="1:4" s="1277" customFormat="1">
      <c r="A421" s="1306"/>
      <c r="B421" s="1739"/>
      <c r="C421" s="1766"/>
      <c r="D421" s="1767"/>
    </row>
    <row r="422" spans="1:4" s="1277" customFormat="1">
      <c r="A422" s="1306"/>
      <c r="B422" s="1739"/>
      <c r="C422" s="1766"/>
      <c r="D422" s="1767"/>
    </row>
    <row r="423" spans="1:4" s="1277" customFormat="1">
      <c r="A423" s="1306"/>
      <c r="B423" s="1765"/>
      <c r="C423" s="1766"/>
      <c r="D423" s="1767"/>
    </row>
    <row r="424" spans="1:4" s="1277" customFormat="1">
      <c r="A424" s="1787"/>
      <c r="B424" s="1765"/>
      <c r="C424" s="1766"/>
      <c r="D424" s="1767"/>
    </row>
    <row r="425" spans="1:4" s="1277" customFormat="1">
      <c r="A425" s="1306"/>
      <c r="B425" s="1739"/>
      <c r="C425" s="1766"/>
      <c r="D425" s="1767"/>
    </row>
    <row r="426" spans="1:4" s="1277" customFormat="1">
      <c r="A426" s="1306"/>
      <c r="B426" s="1765"/>
      <c r="C426" s="1766"/>
      <c r="D426" s="1767"/>
    </row>
    <row r="427" spans="1:4" s="1277" customFormat="1">
      <c r="A427" s="1306"/>
      <c r="B427" s="1765"/>
      <c r="C427" s="1766"/>
      <c r="D427" s="1767"/>
    </row>
    <row r="428" spans="1:4" s="1277" customFormat="1">
      <c r="A428" s="1787"/>
      <c r="B428" s="1765"/>
      <c r="C428" s="1766"/>
      <c r="D428" s="1767"/>
    </row>
    <row r="429" spans="1:4" s="1277" customFormat="1">
      <c r="A429" s="1306"/>
      <c r="B429" s="1765"/>
      <c r="C429" s="1766"/>
      <c r="D429" s="1767"/>
    </row>
    <row r="430" spans="1:4" s="1277" customFormat="1">
      <c r="A430" s="1306"/>
      <c r="B430" s="1765"/>
      <c r="C430" s="1766"/>
      <c r="D430" s="1767"/>
    </row>
    <row r="431" spans="1:4" s="1277" customFormat="1">
      <c r="A431" s="1787"/>
      <c r="B431" s="1765"/>
      <c r="C431" s="1766"/>
      <c r="D431" s="1767"/>
    </row>
    <row r="432" spans="1:4" s="1277" customFormat="1">
      <c r="A432" s="1306"/>
      <c r="B432" s="1765"/>
      <c r="C432" s="1766"/>
      <c r="D432" s="1767"/>
    </row>
    <row r="433" spans="1:4" s="1277" customFormat="1">
      <c r="A433" s="1306"/>
      <c r="B433" s="1765"/>
      <c r="C433" s="1766"/>
      <c r="D433" s="1767"/>
    </row>
    <row r="434" spans="1:4" s="1277" customFormat="1">
      <c r="A434" s="1787"/>
      <c r="B434" s="1765"/>
      <c r="C434" s="1766"/>
      <c r="D434" s="1767"/>
    </row>
    <row r="435" spans="1:4" s="1277" customFormat="1">
      <c r="A435" s="1306"/>
      <c r="B435" s="1765"/>
      <c r="C435" s="1766"/>
      <c r="D435" s="1767"/>
    </row>
    <row r="436" spans="1:4" s="1277" customFormat="1">
      <c r="A436" s="1306"/>
      <c r="B436" s="1765"/>
      <c r="C436" s="1766"/>
      <c r="D436" s="1767"/>
    </row>
    <row r="437" spans="1:4" s="1277" customFormat="1">
      <c r="A437" s="1787"/>
      <c r="B437" s="1739"/>
      <c r="C437" s="1766"/>
      <c r="D437" s="1767"/>
    </row>
    <row r="438" spans="1:4" s="1277" customFormat="1">
      <c r="A438" s="1306"/>
      <c r="B438" s="1739"/>
      <c r="C438" s="1766"/>
      <c r="D438" s="1767"/>
    </row>
    <row r="439" spans="1:4" s="1277" customFormat="1">
      <c r="A439" s="1894"/>
      <c r="B439" s="1895"/>
      <c r="C439" s="1896"/>
      <c r="D439" s="1897"/>
    </row>
    <row r="440" spans="1:4" s="1277" customFormat="1">
      <c r="A440" s="1306"/>
      <c r="B440" s="1739"/>
      <c r="C440" s="1766"/>
      <c r="D440" s="1767"/>
    </row>
    <row r="441" spans="1:4" s="1277" customFormat="1">
      <c r="A441" s="1306"/>
      <c r="B441" s="1739"/>
      <c r="C441" s="1766"/>
      <c r="D441" s="1767"/>
    </row>
    <row r="442" spans="1:4" s="1277" customFormat="1">
      <c r="A442" s="1787"/>
      <c r="B442" s="1739"/>
      <c r="C442" s="1766"/>
      <c r="D442" s="1767"/>
    </row>
    <row r="443" spans="1:4" s="1277" customFormat="1">
      <c r="A443" s="1306"/>
      <c r="B443" s="1739"/>
      <c r="C443" s="1766"/>
      <c r="D443" s="1767"/>
    </row>
    <row r="444" spans="1:4" s="1277" customFormat="1">
      <c r="A444" s="1306"/>
      <c r="B444" s="1739"/>
      <c r="C444" s="1766"/>
      <c r="D444" s="1767"/>
    </row>
    <row r="445" spans="1:4" s="1277" customFormat="1">
      <c r="A445" s="1787"/>
      <c r="B445" s="1739"/>
      <c r="C445" s="1766"/>
      <c r="D445" s="1767"/>
    </row>
    <row r="446" spans="1:4" s="1277" customFormat="1">
      <c r="A446" s="1306"/>
      <c r="B446" s="1739"/>
      <c r="C446" s="1766"/>
      <c r="D446" s="1767"/>
    </row>
    <row r="447" spans="1:4" s="1277" customFormat="1">
      <c r="A447" s="1787"/>
      <c r="B447" s="1739"/>
      <c r="C447" s="1766"/>
      <c r="D447" s="1767"/>
    </row>
    <row r="448" spans="1:4" s="1277" customFormat="1">
      <c r="A448" s="1306"/>
      <c r="B448" s="1739"/>
      <c r="C448" s="1766"/>
      <c r="D448" s="1767"/>
    </row>
    <row r="449" spans="1:4" s="1277" customFormat="1">
      <c r="A449" s="1894"/>
      <c r="B449" s="1895"/>
      <c r="C449" s="1896"/>
      <c r="D449" s="1897"/>
    </row>
    <row r="450" spans="1:4" s="1277" customFormat="1">
      <c r="A450" s="1306"/>
      <c r="B450" s="1844"/>
      <c r="C450" s="1766"/>
      <c r="D450" s="1767"/>
    </row>
    <row r="451" spans="1:4" s="1277" customFormat="1">
      <c r="A451" s="1306"/>
      <c r="B451" s="1739"/>
      <c r="C451" s="1766"/>
      <c r="D451" s="1767"/>
    </row>
  </sheetData>
  <sheetProtection password="D860" sheet="1" objects="1" scenarios="1"/>
  <pageMargins left="0.74803149606299213" right="0.74803149606299213" top="0.98425196850393704" bottom="0.98425196850393704" header="0.51181102362204722" footer="0.51181102362204722"/>
  <pageSetup paperSize="9" scale="90" orientation="portrait" verticalDpi="300" r:id="rId1"/>
  <headerFooter alignWithMargins="0">
    <oddHeader>&amp;COGREVANJE</oddHeader>
    <oddFooter>&amp;C&amp;P/&amp;N&amp;RPZI</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5" tint="0.59999389629810485"/>
  </sheetPr>
  <dimension ref="A1:X264"/>
  <sheetViews>
    <sheetView showZeros="0" view="pageBreakPreview" zoomScaleNormal="50" zoomScaleSheetLayoutView="100" workbookViewId="0">
      <pane ySplit="2" topLeftCell="A81" activePane="bottomLeft" state="frozen"/>
      <selection activeCell="S31" sqref="S31"/>
      <selection pane="bottomLeft" activeCell="AA209" sqref="AA209"/>
    </sheetView>
  </sheetViews>
  <sheetFormatPr defaultColWidth="9" defaultRowHeight="13.2"/>
  <cols>
    <col min="1" max="1" width="5.09765625" style="1991" customWidth="1"/>
    <col min="2" max="2" width="50" style="1992" customWidth="1"/>
    <col min="3" max="3" width="5.69921875" style="1993" customWidth="1"/>
    <col min="4" max="4" width="5.19921875" style="1994" bestFit="1" customWidth="1"/>
    <col min="5" max="5" width="7.59765625" style="1920" bestFit="1" customWidth="1"/>
    <col min="6" max="6" width="8.59765625" style="1921" bestFit="1" customWidth="1"/>
    <col min="7" max="7" width="7.8984375" style="1929" customWidth="1"/>
    <col min="8" max="8" width="11.3984375" style="1929" customWidth="1"/>
    <col min="9" max="9" width="2.19921875" style="1929" customWidth="1"/>
    <col min="10" max="10" width="2.19921875" style="1930" customWidth="1"/>
    <col min="11" max="11" width="2.19921875" style="1930" hidden="1" customWidth="1"/>
    <col min="12" max="12" width="9.09765625" style="1931" hidden="1" customWidth="1"/>
    <col min="13" max="13" width="7.69921875" style="1932" hidden="1" customWidth="1"/>
    <col min="14" max="14" width="9.59765625" style="1930" hidden="1" customWidth="1"/>
    <col min="15" max="15" width="9.09765625" style="1930" hidden="1" customWidth="1"/>
    <col min="16" max="16" width="9.19921875" style="1930" hidden="1" customWidth="1"/>
    <col min="17" max="17" width="7.59765625" style="1930" hidden="1" customWidth="1"/>
    <col min="18" max="18" width="9.09765625" style="1930" hidden="1" customWidth="1"/>
    <col min="19" max="19" width="8.69921875" style="1933" hidden="1" customWidth="1"/>
    <col min="20" max="20" width="11.09765625" style="1930" hidden="1" customWidth="1"/>
    <col min="21" max="25" width="0" style="1934" hidden="1" customWidth="1"/>
    <col min="26" max="16384" width="9" style="1934"/>
  </cols>
  <sheetData>
    <row r="1" spans="1:24" s="1915" customFormat="1" ht="24" customHeight="1">
      <c r="A1" s="1905" t="s">
        <v>1769</v>
      </c>
      <c r="B1" s="1906" t="s">
        <v>1768</v>
      </c>
      <c r="C1" s="1907" t="s">
        <v>41</v>
      </c>
      <c r="D1" s="1908" t="s">
        <v>42</v>
      </c>
      <c r="E1" s="1909" t="s">
        <v>2142</v>
      </c>
      <c r="F1" s="1909" t="s">
        <v>1766</v>
      </c>
      <c r="G1" s="1910"/>
      <c r="H1" s="1910"/>
      <c r="I1" s="1910"/>
      <c r="J1" s="1911"/>
      <c r="K1" s="1911"/>
      <c r="L1" s="658" t="s">
        <v>1765</v>
      </c>
      <c r="M1" s="657" t="s">
        <v>1764</v>
      </c>
      <c r="N1" s="656" t="s">
        <v>1763</v>
      </c>
      <c r="O1" s="655" t="s">
        <v>1751</v>
      </c>
      <c r="P1" s="655" t="s">
        <v>1762</v>
      </c>
      <c r="Q1" s="655" t="s">
        <v>1761</v>
      </c>
      <c r="R1" s="654" t="s">
        <v>1760</v>
      </c>
      <c r="S1" s="653" t="s">
        <v>1759</v>
      </c>
      <c r="T1" s="652" t="s">
        <v>1758</v>
      </c>
      <c r="U1" s="1912" t="s">
        <v>1757</v>
      </c>
      <c r="V1" s="1913" t="s">
        <v>1756</v>
      </c>
      <c r="W1" s="1913" t="s">
        <v>1755</v>
      </c>
      <c r="X1" s="1914" t="s">
        <v>1754</v>
      </c>
    </row>
    <row r="2" spans="1:24" s="1926" customFormat="1" ht="13.5" customHeight="1">
      <c r="A2" s="1916"/>
      <c r="B2" s="1917"/>
      <c r="C2" s="1918"/>
      <c r="D2" s="1919"/>
      <c r="E2" s="1920"/>
      <c r="F2" s="1921"/>
      <c r="G2" s="1922"/>
      <c r="H2" s="1922"/>
      <c r="I2" s="1922"/>
      <c r="J2" s="1923"/>
      <c r="K2" s="1923"/>
      <c r="L2" s="651" t="s">
        <v>1753</v>
      </c>
      <c r="M2" s="650" t="s">
        <v>1752</v>
      </c>
      <c r="N2" s="649" t="s">
        <v>1751</v>
      </c>
      <c r="O2" s="647" t="s">
        <v>243</v>
      </c>
      <c r="P2" s="648" t="s">
        <v>1750</v>
      </c>
      <c r="Q2" s="647" t="s">
        <v>243</v>
      </c>
      <c r="R2" s="1916" t="s">
        <v>1749</v>
      </c>
      <c r="S2" s="646" t="s">
        <v>4</v>
      </c>
      <c r="T2" s="645" t="s">
        <v>4</v>
      </c>
      <c r="U2" s="1924">
        <v>3500</v>
      </c>
      <c r="V2" s="1925">
        <v>1</v>
      </c>
      <c r="W2" s="1925">
        <v>1</v>
      </c>
      <c r="X2" s="1923">
        <v>232</v>
      </c>
    </row>
    <row r="3" spans="1:24" ht="17.399999999999999">
      <c r="A3" s="1862" t="s">
        <v>17</v>
      </c>
      <c r="B3" s="1863" t="s">
        <v>2325</v>
      </c>
      <c r="C3" s="1927"/>
      <c r="D3" s="1928"/>
    </row>
    <row r="4" spans="1:24" s="1938" customFormat="1">
      <c r="A4" s="1935"/>
      <c r="B4" s="1936"/>
      <c r="C4" s="1935"/>
      <c r="D4" s="1935"/>
      <c r="E4" s="1937"/>
    </row>
    <row r="5" spans="1:24" s="1941" customFormat="1" ht="26.4">
      <c r="A5" s="1939"/>
      <c r="B5" s="1646" t="s">
        <v>2076</v>
      </c>
      <c r="C5" s="1939"/>
      <c r="D5" s="1939"/>
      <c r="E5" s="1940"/>
    </row>
    <row r="6" spans="1:24" s="1938" customFormat="1" ht="12.75" customHeight="1">
      <c r="A6" s="1935"/>
      <c r="C6" s="1935"/>
      <c r="D6" s="1935"/>
      <c r="E6" s="1937"/>
    </row>
    <row r="7" spans="1:24" s="1938" customFormat="1">
      <c r="A7" s="1838">
        <f>COUNT($A$4:A6)+1</f>
        <v>1</v>
      </c>
      <c r="B7" s="1789" t="s">
        <v>2324</v>
      </c>
      <c r="C7" s="1942"/>
      <c r="D7" s="1942"/>
      <c r="E7" s="1943" t="s">
        <v>2323</v>
      </c>
      <c r="F7" s="1943"/>
      <c r="G7" s="1944"/>
    </row>
    <row r="8" spans="1:24" s="1938" customFormat="1" ht="52.8">
      <c r="A8" s="1945"/>
      <c r="B8" s="1946" t="s">
        <v>2322</v>
      </c>
      <c r="C8" s="1942"/>
      <c r="D8" s="1942"/>
      <c r="E8" s="1937"/>
      <c r="F8" s="1947"/>
      <c r="G8" s="1944"/>
    </row>
    <row r="9" spans="1:24" s="1938" customFormat="1">
      <c r="A9" s="1945"/>
      <c r="B9" s="1948" t="s">
        <v>2321</v>
      </c>
      <c r="C9" s="1942"/>
      <c r="D9" s="1942"/>
      <c r="E9" s="1937"/>
      <c r="F9" s="1947"/>
      <c r="G9" s="1944"/>
    </row>
    <row r="10" spans="1:24" s="1938" customFormat="1">
      <c r="A10" s="1945"/>
      <c r="B10" s="1948" t="s">
        <v>2320</v>
      </c>
      <c r="C10" s="1942"/>
      <c r="D10" s="1942"/>
      <c r="E10" s="1937"/>
      <c r="F10" s="1947"/>
      <c r="G10" s="1944"/>
    </row>
    <row r="11" spans="1:24" s="1938" customFormat="1">
      <c r="A11" s="1945"/>
      <c r="B11" s="1948" t="s">
        <v>2319</v>
      </c>
      <c r="C11" s="1942"/>
      <c r="D11" s="1942"/>
      <c r="E11" s="1937"/>
      <c r="F11" s="1947"/>
      <c r="G11" s="1944"/>
    </row>
    <row r="12" spans="1:24" s="1938" customFormat="1">
      <c r="A12" s="1945"/>
      <c r="B12" s="1948" t="s">
        <v>2318</v>
      </c>
      <c r="C12" s="1942"/>
      <c r="D12" s="1942"/>
      <c r="E12" s="1937"/>
      <c r="F12" s="1947"/>
      <c r="G12" s="1944"/>
    </row>
    <row r="13" spans="1:24" s="1938" customFormat="1">
      <c r="A13" s="1945"/>
      <c r="B13" s="1948" t="s">
        <v>2317</v>
      </c>
      <c r="C13" s="1942"/>
      <c r="D13" s="1942"/>
      <c r="E13" s="1937"/>
      <c r="F13" s="1947"/>
      <c r="G13" s="1944"/>
    </row>
    <row r="14" spans="1:24" s="1938" customFormat="1">
      <c r="A14" s="1945"/>
      <c r="B14" s="1948" t="s">
        <v>2316</v>
      </c>
      <c r="C14" s="1942"/>
      <c r="D14" s="1942"/>
      <c r="E14" s="1937"/>
      <c r="F14" s="1947"/>
      <c r="G14" s="1944"/>
    </row>
    <row r="15" spans="1:24" s="1938" customFormat="1">
      <c r="A15" s="1945"/>
      <c r="B15" s="1948" t="s">
        <v>2315</v>
      </c>
      <c r="C15" s="1942"/>
      <c r="D15" s="1942"/>
      <c r="E15" s="1937"/>
      <c r="F15" s="1947"/>
      <c r="G15" s="1944"/>
    </row>
    <row r="16" spans="1:24" s="1938" customFormat="1">
      <c r="A16" s="1945"/>
      <c r="B16" s="1948" t="s">
        <v>2314</v>
      </c>
      <c r="C16" s="1942"/>
      <c r="D16" s="1942"/>
      <c r="E16" s="1937"/>
      <c r="F16" s="1947"/>
      <c r="G16" s="1944"/>
    </row>
    <row r="17" spans="1:7" s="1938" customFormat="1">
      <c r="A17" s="1945"/>
      <c r="B17" s="1948" t="s">
        <v>2313</v>
      </c>
      <c r="C17" s="1942"/>
      <c r="D17" s="1942"/>
      <c r="E17" s="1937"/>
      <c r="F17" s="1947"/>
      <c r="G17" s="1944"/>
    </row>
    <row r="18" spans="1:7" s="1938" customFormat="1">
      <c r="A18" s="1945"/>
      <c r="B18" s="1948" t="s">
        <v>2312</v>
      </c>
      <c r="C18" s="1942"/>
      <c r="D18" s="1942"/>
      <c r="E18" s="1937"/>
      <c r="F18" s="1947"/>
      <c r="G18" s="1944"/>
    </row>
    <row r="19" spans="1:7" s="1938" customFormat="1">
      <c r="A19" s="1945"/>
      <c r="B19" s="1948" t="s">
        <v>2199</v>
      </c>
      <c r="C19" s="1942"/>
      <c r="D19" s="1942"/>
      <c r="E19" s="1937"/>
      <c r="F19" s="1947"/>
      <c r="G19" s="1944"/>
    </row>
    <row r="20" spans="1:7" s="1938" customFormat="1">
      <c r="A20" s="1945"/>
      <c r="B20" s="1948" t="s">
        <v>2311</v>
      </c>
      <c r="C20" s="1942"/>
      <c r="D20" s="1942"/>
      <c r="E20" s="1937"/>
      <c r="F20" s="1947"/>
      <c r="G20" s="1944"/>
    </row>
    <row r="21" spans="1:7" s="1938" customFormat="1">
      <c r="A21" s="1945"/>
      <c r="B21" s="1948" t="s">
        <v>2310</v>
      </c>
      <c r="C21" s="1942"/>
      <c r="D21" s="1942"/>
      <c r="E21" s="1937"/>
      <c r="F21" s="1947"/>
      <c r="G21" s="1944"/>
    </row>
    <row r="22" spans="1:7" s="1938" customFormat="1">
      <c r="A22" s="1945"/>
      <c r="B22" s="1948" t="s">
        <v>2309</v>
      </c>
      <c r="C22" s="1942"/>
      <c r="D22" s="1942"/>
      <c r="E22" s="1937"/>
      <c r="F22" s="1947"/>
      <c r="G22" s="1944"/>
    </row>
    <row r="23" spans="1:7" s="1938" customFormat="1">
      <c r="A23" s="1945"/>
      <c r="B23" s="1948" t="s">
        <v>2308</v>
      </c>
      <c r="C23" s="1942"/>
      <c r="D23" s="1942"/>
      <c r="E23" s="1937"/>
      <c r="F23" s="1947"/>
      <c r="G23" s="1944"/>
    </row>
    <row r="24" spans="1:7" s="1938" customFormat="1">
      <c r="A24" s="1945"/>
      <c r="B24" s="1948" t="s">
        <v>2307</v>
      </c>
      <c r="C24" s="1942"/>
      <c r="D24" s="1942"/>
      <c r="E24" s="1937"/>
      <c r="F24" s="1947"/>
      <c r="G24" s="1944"/>
    </row>
    <row r="25" spans="1:7" s="1938" customFormat="1">
      <c r="A25" s="1945"/>
      <c r="B25" s="1948" t="s">
        <v>2306</v>
      </c>
      <c r="C25" s="1942"/>
      <c r="D25" s="1942"/>
      <c r="E25" s="1937"/>
      <c r="F25" s="1947"/>
      <c r="G25" s="1944"/>
    </row>
    <row r="26" spans="1:7" s="1938" customFormat="1">
      <c r="A26" s="1945"/>
      <c r="B26" s="1948" t="s">
        <v>2305</v>
      </c>
      <c r="C26" s="1942"/>
      <c r="D26" s="1942"/>
      <c r="E26" s="1937"/>
      <c r="F26" s="1947"/>
      <c r="G26" s="1944"/>
    </row>
    <row r="27" spans="1:7" s="1938" customFormat="1" ht="26.4">
      <c r="A27" s="1945"/>
      <c r="B27" s="1949" t="s">
        <v>2304</v>
      </c>
      <c r="C27" s="1942"/>
      <c r="D27" s="1942"/>
      <c r="E27" s="1937"/>
      <c r="F27" s="1947"/>
      <c r="G27" s="1944"/>
    </row>
    <row r="28" spans="1:7" s="1938" customFormat="1" ht="66">
      <c r="A28" s="1945"/>
      <c r="B28" s="1949" t="s">
        <v>2303</v>
      </c>
      <c r="C28" s="1942"/>
      <c r="D28" s="1942"/>
      <c r="E28" s="1937"/>
      <c r="F28" s="1947"/>
      <c r="G28" s="1944"/>
    </row>
    <row r="29" spans="1:7" s="1938" customFormat="1" ht="26.4">
      <c r="A29" s="1945"/>
      <c r="B29" s="1949" t="s">
        <v>2302</v>
      </c>
      <c r="C29" s="1942"/>
      <c r="D29" s="1942"/>
      <c r="E29" s="1937"/>
      <c r="F29" s="1947"/>
      <c r="G29" s="1944"/>
    </row>
    <row r="30" spans="1:7" s="1938" customFormat="1" ht="92.4">
      <c r="A30" s="1945"/>
      <c r="B30" s="1949" t="s">
        <v>2301</v>
      </c>
      <c r="C30" s="1942"/>
      <c r="D30" s="1942"/>
      <c r="E30" s="1937"/>
      <c r="F30" s="1947"/>
      <c r="G30" s="1944"/>
    </row>
    <row r="31" spans="1:7" s="1938" customFormat="1" ht="26.4">
      <c r="A31" s="1945"/>
      <c r="B31" s="1949" t="s">
        <v>2300</v>
      </c>
      <c r="C31" s="1942"/>
      <c r="D31" s="1942"/>
      <c r="E31" s="1937"/>
      <c r="F31" s="1947"/>
      <c r="G31" s="1944"/>
    </row>
    <row r="32" spans="1:7" s="1938" customFormat="1" ht="26.4">
      <c r="A32" s="1945"/>
      <c r="B32" s="1949" t="s">
        <v>2299</v>
      </c>
      <c r="C32" s="1942"/>
      <c r="D32" s="1942"/>
      <c r="E32" s="1937"/>
      <c r="F32" s="1947"/>
      <c r="G32" s="1944"/>
    </row>
    <row r="33" spans="1:7" s="1938" customFormat="1" ht="52.8">
      <c r="A33" s="1945"/>
      <c r="B33" s="1949" t="s">
        <v>2298</v>
      </c>
      <c r="C33" s="1942"/>
      <c r="D33" s="1942"/>
      <c r="E33" s="1937"/>
      <c r="F33" s="1947"/>
      <c r="G33" s="1944"/>
    </row>
    <row r="34" spans="1:7" s="1938" customFormat="1" ht="26.4">
      <c r="A34" s="1945"/>
      <c r="B34" s="1949" t="s">
        <v>2297</v>
      </c>
      <c r="C34" s="1942"/>
      <c r="D34" s="1942"/>
      <c r="E34" s="1937"/>
      <c r="F34" s="1947"/>
      <c r="G34" s="1944"/>
    </row>
    <row r="35" spans="1:7" s="1938" customFormat="1">
      <c r="A35" s="1945"/>
      <c r="B35" s="1949" t="s">
        <v>2296</v>
      </c>
      <c r="C35" s="1942"/>
      <c r="D35" s="1942"/>
      <c r="E35" s="1937"/>
      <c r="F35" s="1947"/>
      <c r="G35" s="1944"/>
    </row>
    <row r="36" spans="1:7" s="1938" customFormat="1">
      <c r="A36" s="1945"/>
      <c r="B36" s="1949" t="s">
        <v>2295</v>
      </c>
      <c r="C36" s="1942"/>
      <c r="D36" s="1942"/>
      <c r="E36" s="1937"/>
      <c r="F36" s="1947"/>
      <c r="G36" s="1944"/>
    </row>
    <row r="37" spans="1:7" s="1938" customFormat="1">
      <c r="A37" s="1945"/>
      <c r="B37" s="1949" t="s">
        <v>2294</v>
      </c>
      <c r="C37" s="1942"/>
      <c r="D37" s="1942"/>
      <c r="E37" s="1937"/>
      <c r="F37" s="1947"/>
      <c r="G37" s="1944"/>
    </row>
    <row r="38" spans="1:7" s="1938" customFormat="1">
      <c r="A38" s="1945"/>
      <c r="B38" s="1949" t="s">
        <v>2293</v>
      </c>
      <c r="C38" s="1942"/>
      <c r="D38" s="1942"/>
      <c r="E38" s="1937"/>
      <c r="F38" s="1937"/>
      <c r="G38" s="1944"/>
    </row>
    <row r="39" spans="1:7" s="1938" customFormat="1">
      <c r="A39" s="1945"/>
      <c r="B39" s="1949" t="s">
        <v>2292</v>
      </c>
      <c r="C39" s="1942"/>
      <c r="D39" s="1942"/>
      <c r="E39" s="1937"/>
      <c r="F39" s="1937"/>
      <c r="G39" s="1944"/>
    </row>
    <row r="40" spans="1:7" s="1938" customFormat="1">
      <c r="A40" s="1945"/>
      <c r="B40" s="1949" t="s">
        <v>2291</v>
      </c>
      <c r="C40" s="1942"/>
      <c r="D40" s="1942"/>
      <c r="E40" s="1937"/>
      <c r="F40" s="1937"/>
      <c r="G40" s="1944"/>
    </row>
    <row r="41" spans="1:7" s="1938" customFormat="1">
      <c r="A41" s="1945"/>
      <c r="B41" s="1949" t="s">
        <v>2290</v>
      </c>
      <c r="C41" s="1942"/>
      <c r="D41" s="1942"/>
      <c r="E41" s="1937"/>
      <c r="F41" s="1937"/>
      <c r="G41" s="1944"/>
    </row>
    <row r="42" spans="1:7" s="1938" customFormat="1">
      <c r="A42" s="1945"/>
      <c r="B42" s="1949" t="s">
        <v>2289</v>
      </c>
      <c r="C42" s="1942"/>
      <c r="D42" s="1942"/>
      <c r="E42" s="1937"/>
      <c r="F42" s="1937"/>
      <c r="G42" s="1944"/>
    </row>
    <row r="43" spans="1:7" s="1938" customFormat="1">
      <c r="A43" s="1945"/>
      <c r="B43" s="1948" t="s">
        <v>2288</v>
      </c>
      <c r="C43" s="1942"/>
      <c r="D43" s="1942"/>
      <c r="E43" s="1937"/>
      <c r="F43" s="1937"/>
      <c r="G43" s="1944"/>
    </row>
    <row r="44" spans="1:7" s="1938" customFormat="1">
      <c r="A44" s="1945"/>
      <c r="B44" s="1948" t="s">
        <v>2287</v>
      </c>
      <c r="C44" s="1942"/>
      <c r="D44" s="1942"/>
      <c r="E44" s="1937"/>
      <c r="F44" s="1937"/>
      <c r="G44" s="1944"/>
    </row>
    <row r="45" spans="1:7" s="1938" customFormat="1">
      <c r="A45" s="1945"/>
      <c r="B45" s="1948" t="s">
        <v>2286</v>
      </c>
      <c r="C45" s="1942"/>
      <c r="D45" s="1942"/>
      <c r="E45" s="1937"/>
      <c r="F45" s="1937"/>
      <c r="G45" s="1944"/>
    </row>
    <row r="46" spans="1:7" s="1938" customFormat="1">
      <c r="A46" s="1945"/>
      <c r="B46" s="1948" t="s">
        <v>2285</v>
      </c>
      <c r="C46" s="1942"/>
      <c r="D46" s="1942"/>
      <c r="E46" s="1937"/>
      <c r="F46" s="1937"/>
      <c r="G46" s="1944"/>
    </row>
    <row r="47" spans="1:7" s="1938" customFormat="1">
      <c r="A47" s="1945"/>
      <c r="B47" s="1948" t="s">
        <v>2284</v>
      </c>
      <c r="C47" s="1942"/>
      <c r="D47" s="1942"/>
      <c r="E47" s="1937"/>
      <c r="F47" s="1937"/>
      <c r="G47" s="1944"/>
    </row>
    <row r="48" spans="1:7" s="1938" customFormat="1">
      <c r="A48" s="1945"/>
      <c r="B48" s="1948"/>
      <c r="C48" s="1942"/>
      <c r="D48" s="1942"/>
      <c r="E48" s="1937"/>
      <c r="F48" s="1937"/>
      <c r="G48" s="1944"/>
    </row>
    <row r="49" spans="1:7" s="1938" customFormat="1">
      <c r="A49" s="1945" t="s">
        <v>2272</v>
      </c>
      <c r="B49" s="1789" t="s">
        <v>2160</v>
      </c>
      <c r="C49" s="1942"/>
      <c r="D49" s="1942"/>
      <c r="E49" s="1943"/>
      <c r="F49" s="1943"/>
      <c r="G49" s="1944"/>
    </row>
    <row r="50" spans="1:7" s="1938" customFormat="1">
      <c r="A50" s="1945"/>
      <c r="B50" s="1789" t="s">
        <v>2283</v>
      </c>
      <c r="C50" s="1942" t="s">
        <v>10</v>
      </c>
      <c r="D50" s="1942">
        <v>4</v>
      </c>
      <c r="E50" s="1995"/>
      <c r="F50" s="1937">
        <f>E50*D50</f>
        <v>0</v>
      </c>
      <c r="G50" s="1944"/>
    </row>
    <row r="51" spans="1:7" s="1938" customFormat="1">
      <c r="A51" s="1945"/>
      <c r="B51" s="1950" t="s">
        <v>2282</v>
      </c>
      <c r="C51" s="1942"/>
      <c r="D51" s="1942"/>
      <c r="E51" s="1995"/>
      <c r="F51" s="1937">
        <f>E51*D51</f>
        <v>0</v>
      </c>
      <c r="G51" s="1944"/>
    </row>
    <row r="52" spans="1:7" s="1938" customFormat="1">
      <c r="A52" s="1945"/>
      <c r="B52" s="1950"/>
      <c r="C52" s="1942"/>
      <c r="D52" s="1942"/>
      <c r="E52" s="1995"/>
      <c r="F52" s="1937"/>
      <c r="G52" s="1944"/>
    </row>
    <row r="53" spans="1:7" s="1938" customFormat="1" ht="39.6">
      <c r="A53" s="1305">
        <f>COUNT($A$4:A52)+1</f>
        <v>2</v>
      </c>
      <c r="B53" s="1712" t="s">
        <v>2281</v>
      </c>
      <c r="C53" s="1771"/>
      <c r="D53" s="1771"/>
      <c r="E53" s="1824"/>
      <c r="F53" s="1713"/>
      <c r="G53" s="1944"/>
    </row>
    <row r="54" spans="1:7" s="1938" customFormat="1">
      <c r="A54" s="1776" t="s">
        <v>1833</v>
      </c>
      <c r="B54" s="1844" t="s">
        <v>2280</v>
      </c>
      <c r="C54" s="1771"/>
      <c r="D54" s="1771"/>
      <c r="E54" s="1824"/>
      <c r="F54" s="1713"/>
      <c r="G54" s="1944"/>
    </row>
    <row r="55" spans="1:7" s="1938" customFormat="1">
      <c r="A55" s="1776"/>
      <c r="B55" s="1739" t="s">
        <v>2279</v>
      </c>
      <c r="C55" s="1766" t="s">
        <v>10</v>
      </c>
      <c r="D55" s="1767">
        <v>1</v>
      </c>
      <c r="E55" s="1824"/>
      <c r="F55" s="1713">
        <f>D55*E55</f>
        <v>0</v>
      </c>
      <c r="G55" s="1944"/>
    </row>
    <row r="56" spans="1:7" s="1938" customFormat="1">
      <c r="A56" s="1771"/>
      <c r="B56" s="1739" t="s">
        <v>2278</v>
      </c>
      <c r="C56" s="1766" t="s">
        <v>10</v>
      </c>
      <c r="D56" s="1767">
        <v>1</v>
      </c>
      <c r="E56" s="1824"/>
      <c r="F56" s="1713">
        <f>D56*E56</f>
        <v>0</v>
      </c>
      <c r="G56" s="1944"/>
    </row>
    <row r="57" spans="1:7" s="1938" customFormat="1">
      <c r="A57" s="1945"/>
      <c r="B57" s="1739" t="s">
        <v>2277</v>
      </c>
      <c r="C57" s="1766" t="s">
        <v>10</v>
      </c>
      <c r="D57" s="1767">
        <v>1</v>
      </c>
      <c r="E57" s="1824"/>
      <c r="F57" s="1713">
        <f>D57*E57</f>
        <v>0</v>
      </c>
      <c r="G57" s="1944"/>
    </row>
    <row r="58" spans="1:7" s="1938" customFormat="1">
      <c r="A58" s="1945"/>
      <c r="B58" s="1950"/>
      <c r="C58" s="1942"/>
      <c r="D58" s="1942"/>
      <c r="E58" s="1995"/>
      <c r="F58" s="1937"/>
      <c r="G58" s="1944"/>
    </row>
    <row r="59" spans="1:7" s="1938" customFormat="1">
      <c r="A59" s="1945"/>
      <c r="B59" s="1950"/>
      <c r="C59" s="1942"/>
      <c r="D59" s="1942"/>
      <c r="E59" s="1995"/>
      <c r="F59" s="1937"/>
      <c r="G59" s="1944"/>
    </row>
    <row r="60" spans="1:7" s="1938" customFormat="1" ht="26.4">
      <c r="A60" s="1838">
        <f>COUNT($A$4:A59)+1</f>
        <v>3</v>
      </c>
      <c r="B60" s="1951" t="s">
        <v>2276</v>
      </c>
      <c r="C60" s="1942"/>
      <c r="D60" s="1942"/>
      <c r="E60" s="1995"/>
      <c r="F60" s="1937"/>
      <c r="G60" s="1944"/>
    </row>
    <row r="61" spans="1:7" s="1938" customFormat="1">
      <c r="A61" s="1945"/>
      <c r="B61" s="1951" t="s">
        <v>2275</v>
      </c>
      <c r="C61" s="1942"/>
      <c r="D61" s="1942"/>
      <c r="E61" s="1995"/>
      <c r="F61" s="1937"/>
      <c r="G61" s="1944"/>
    </row>
    <row r="62" spans="1:7" s="1938" customFormat="1">
      <c r="A62" s="1945"/>
      <c r="B62" s="1951" t="s">
        <v>2274</v>
      </c>
      <c r="C62" s="1942"/>
      <c r="D62" s="1942"/>
      <c r="E62" s="1995"/>
      <c r="F62" s="1937"/>
      <c r="G62" s="1944"/>
    </row>
    <row r="63" spans="1:7" s="1938" customFormat="1">
      <c r="A63" s="1945"/>
      <c r="B63" s="1951" t="s">
        <v>2273</v>
      </c>
      <c r="C63" s="1942" t="s">
        <v>219</v>
      </c>
      <c r="D63" s="1942">
        <v>6</v>
      </c>
      <c r="E63" s="1995"/>
      <c r="F63" s="1937">
        <f>E63*D63</f>
        <v>0</v>
      </c>
      <c r="G63" s="1944"/>
    </row>
    <row r="64" spans="1:7" s="1938" customFormat="1" ht="26.4">
      <c r="A64" s="1945" t="s">
        <v>2272</v>
      </c>
      <c r="B64" s="1951" t="s">
        <v>2271</v>
      </c>
      <c r="C64" s="1942"/>
      <c r="D64" s="1942"/>
      <c r="E64" s="1995"/>
      <c r="F64" s="1937"/>
      <c r="G64" s="1944"/>
    </row>
    <row r="65" spans="1:7" s="1938" customFormat="1">
      <c r="A65" s="1945"/>
      <c r="B65" s="1949"/>
      <c r="C65" s="1942"/>
      <c r="D65" s="1942"/>
      <c r="E65" s="1995"/>
      <c r="F65" s="1937"/>
      <c r="G65" s="1944"/>
    </row>
    <row r="66" spans="1:7" s="1938" customFormat="1">
      <c r="A66" s="1838">
        <f>COUNT($A$4:A65)+1</f>
        <v>4</v>
      </c>
      <c r="B66" s="1951" t="s">
        <v>2270</v>
      </c>
      <c r="C66" s="1942"/>
      <c r="D66" s="1942"/>
      <c r="E66" s="1995"/>
      <c r="F66" s="1937"/>
      <c r="G66" s="1944"/>
    </row>
    <row r="67" spans="1:7" s="1938" customFormat="1" ht="39.6">
      <c r="A67" s="1945"/>
      <c r="B67" s="1951" t="s">
        <v>2269</v>
      </c>
      <c r="C67" s="1942"/>
      <c r="D67" s="1942"/>
      <c r="E67" s="1995"/>
      <c r="F67" s="1937"/>
      <c r="G67" s="1944"/>
    </row>
    <row r="68" spans="1:7" s="1938" customFormat="1">
      <c r="A68" s="1945"/>
      <c r="B68" s="1949"/>
      <c r="C68" s="1942" t="s">
        <v>219</v>
      </c>
      <c r="D68" s="1942">
        <v>30</v>
      </c>
      <c r="E68" s="1995"/>
      <c r="F68" s="1937">
        <f>E68*D68</f>
        <v>0</v>
      </c>
      <c r="G68" s="1944"/>
    </row>
    <row r="69" spans="1:7" s="1938" customFormat="1">
      <c r="A69" s="1838"/>
      <c r="B69" s="1789"/>
      <c r="C69" s="1942"/>
      <c r="D69" s="1942"/>
      <c r="E69" s="1995"/>
      <c r="F69" s="1937"/>
      <c r="G69" s="1944"/>
    </row>
    <row r="70" spans="1:7" s="1938" customFormat="1">
      <c r="A70" s="1838">
        <f>COUNT($A$4:A69)+1</f>
        <v>5</v>
      </c>
      <c r="B70" s="1952" t="s">
        <v>2268</v>
      </c>
      <c r="C70" s="1942" t="s">
        <v>219</v>
      </c>
      <c r="D70" s="1942">
        <v>30</v>
      </c>
      <c r="E70" s="1995"/>
      <c r="F70" s="1937">
        <f>E70*D70</f>
        <v>0</v>
      </c>
      <c r="G70" s="1944"/>
    </row>
    <row r="71" spans="1:7" s="1938" customFormat="1">
      <c r="A71" s="1838"/>
      <c r="B71" s="1789"/>
      <c r="C71" s="1942"/>
      <c r="D71" s="1942"/>
      <c r="E71" s="1995"/>
      <c r="F71" s="1937"/>
      <c r="G71" s="1944"/>
    </row>
    <row r="72" spans="1:7" s="1938" customFormat="1">
      <c r="A72" s="1838">
        <f>COUNT($A$4:A71)+1</f>
        <v>6</v>
      </c>
      <c r="B72" s="1952" t="s">
        <v>2267</v>
      </c>
      <c r="C72" s="1942"/>
      <c r="D72" s="1942"/>
      <c r="E72" s="1995"/>
      <c r="F72" s="1937"/>
      <c r="G72" s="1944"/>
    </row>
    <row r="73" spans="1:7" s="1938" customFormat="1" ht="39.6">
      <c r="A73" s="1838"/>
      <c r="B73" s="1951" t="s">
        <v>2266</v>
      </c>
      <c r="E73" s="1996"/>
      <c r="G73" s="1944"/>
    </row>
    <row r="74" spans="1:7" s="1938" customFormat="1">
      <c r="A74" s="1838"/>
      <c r="B74" s="1951" t="s">
        <v>2265</v>
      </c>
      <c r="C74" s="1942"/>
      <c r="D74" s="1942"/>
      <c r="E74" s="1995"/>
      <c r="F74" s="1937"/>
      <c r="G74" s="1944"/>
    </row>
    <row r="75" spans="1:7" s="1938" customFormat="1">
      <c r="A75" s="1838"/>
      <c r="B75" s="1951" t="s">
        <v>2264</v>
      </c>
      <c r="C75" s="1942" t="s">
        <v>10</v>
      </c>
      <c r="D75" s="1942">
        <v>6</v>
      </c>
      <c r="E75" s="1995"/>
      <c r="F75" s="1937">
        <f>E75*D75</f>
        <v>0</v>
      </c>
      <c r="G75" s="1944"/>
    </row>
    <row r="76" spans="1:7" s="1938" customFormat="1">
      <c r="A76" s="1838"/>
      <c r="B76" s="1951"/>
      <c r="C76" s="1942"/>
      <c r="D76" s="1942"/>
      <c r="E76" s="1995"/>
      <c r="F76" s="1937"/>
      <c r="G76" s="1944"/>
    </row>
    <row r="77" spans="1:7" s="1938" customFormat="1">
      <c r="A77" s="1838">
        <f>COUNT($A$4:A76)+1</f>
        <v>7</v>
      </c>
      <c r="B77" s="1789" t="s">
        <v>2263</v>
      </c>
      <c r="C77" s="1942"/>
      <c r="D77" s="1942"/>
      <c r="E77" s="1995"/>
      <c r="F77" s="1937"/>
      <c r="G77" s="1944"/>
    </row>
    <row r="78" spans="1:7" s="1938" customFormat="1" ht="26.4">
      <c r="A78" s="1838"/>
      <c r="B78" s="1789" t="s">
        <v>2262</v>
      </c>
      <c r="C78" s="1942"/>
      <c r="D78" s="1942"/>
      <c r="E78" s="1995"/>
      <c r="F78" s="1937"/>
      <c r="G78" s="1944"/>
    </row>
    <row r="79" spans="1:7" s="1938" customFormat="1">
      <c r="A79" s="1838"/>
      <c r="B79" s="1789" t="s">
        <v>2180</v>
      </c>
      <c r="C79" s="1942"/>
      <c r="D79" s="1942"/>
      <c r="E79" s="1995"/>
      <c r="F79" s="1937"/>
      <c r="G79" s="1944"/>
    </row>
    <row r="80" spans="1:7" s="1938" customFormat="1">
      <c r="A80" s="1838"/>
      <c r="B80" s="1789" t="s">
        <v>2261</v>
      </c>
      <c r="C80" s="1942"/>
      <c r="D80" s="1942"/>
      <c r="E80" s="1995"/>
      <c r="F80" s="1937"/>
      <c r="G80" s="1944"/>
    </row>
    <row r="81" spans="1:7" s="1938" customFormat="1">
      <c r="A81" s="1838"/>
      <c r="B81" s="1789" t="s">
        <v>2178</v>
      </c>
      <c r="C81" s="1942"/>
      <c r="D81" s="1942"/>
      <c r="E81" s="1995"/>
      <c r="F81" s="1937"/>
      <c r="G81" s="1944"/>
    </row>
    <row r="82" spans="1:7" s="1938" customFormat="1">
      <c r="A82" s="1838"/>
      <c r="B82" s="1789" t="s">
        <v>2177</v>
      </c>
      <c r="C82" s="1942"/>
      <c r="D82" s="1942"/>
      <c r="E82" s="1995"/>
      <c r="F82" s="1937"/>
      <c r="G82" s="1944"/>
    </row>
    <row r="83" spans="1:7" s="1938" customFormat="1">
      <c r="A83" s="1838"/>
      <c r="B83" s="1789" t="s">
        <v>2176</v>
      </c>
      <c r="C83" s="1942"/>
      <c r="D83" s="1942"/>
      <c r="E83" s="1995"/>
      <c r="F83" s="1937"/>
      <c r="G83" s="1944"/>
    </row>
    <row r="84" spans="1:7" s="1938" customFormat="1">
      <c r="A84" s="1838"/>
      <c r="B84" s="1789" t="s">
        <v>2175</v>
      </c>
      <c r="C84" s="1942"/>
      <c r="D84" s="1942"/>
      <c r="E84" s="1995"/>
      <c r="F84" s="1937"/>
      <c r="G84" s="1944"/>
    </row>
    <row r="85" spans="1:7" s="1938" customFormat="1">
      <c r="A85" s="1838"/>
      <c r="B85" s="1789" t="s">
        <v>2174</v>
      </c>
      <c r="C85" s="1942"/>
      <c r="D85" s="1942"/>
      <c r="E85" s="1995"/>
      <c r="F85" s="1937"/>
      <c r="G85" s="1944"/>
    </row>
    <row r="86" spans="1:7" s="1938" customFormat="1">
      <c r="A86" s="1838"/>
      <c r="B86" s="1789" t="s">
        <v>2173</v>
      </c>
      <c r="C86" s="1942"/>
      <c r="D86" s="1942"/>
      <c r="E86" s="1995"/>
      <c r="F86" s="1937"/>
      <c r="G86" s="1944"/>
    </row>
    <row r="87" spans="1:7" s="1938" customFormat="1">
      <c r="A87" s="1838"/>
      <c r="B87" s="1789" t="s">
        <v>2172</v>
      </c>
      <c r="C87" s="1942"/>
      <c r="D87" s="1942"/>
      <c r="E87" s="1995"/>
      <c r="F87" s="1937"/>
      <c r="G87" s="1944"/>
    </row>
    <row r="88" spans="1:7" s="1938" customFormat="1">
      <c r="A88" s="1838"/>
      <c r="B88" s="1789" t="s">
        <v>2260</v>
      </c>
      <c r="C88" s="1942"/>
      <c r="D88" s="1942"/>
      <c r="E88" s="1995"/>
      <c r="F88" s="1937"/>
      <c r="G88" s="1944"/>
    </row>
    <row r="89" spans="1:7" s="1938" customFormat="1">
      <c r="A89" s="1953" t="s">
        <v>1694</v>
      </c>
      <c r="B89" s="1789" t="s">
        <v>2160</v>
      </c>
      <c r="C89" s="1942"/>
      <c r="D89" s="1942"/>
      <c r="E89" s="1995"/>
      <c r="F89" s="1937"/>
      <c r="G89" s="1944"/>
    </row>
    <row r="90" spans="1:7" s="1938" customFormat="1">
      <c r="A90" s="1953"/>
      <c r="B90" s="1954" t="s">
        <v>2259</v>
      </c>
      <c r="C90" s="1942" t="s">
        <v>10</v>
      </c>
      <c r="D90" s="1942">
        <v>1</v>
      </c>
      <c r="E90" s="1995"/>
      <c r="F90" s="1937">
        <f>E90*D90</f>
        <v>0</v>
      </c>
      <c r="G90" s="1944"/>
    </row>
    <row r="91" spans="1:7" s="1938" customFormat="1">
      <c r="A91" s="1838"/>
      <c r="B91" s="1951"/>
      <c r="C91" s="1942"/>
      <c r="D91" s="1942"/>
      <c r="E91" s="1995"/>
      <c r="F91" s="1937"/>
      <c r="G91" s="1944"/>
    </row>
    <row r="92" spans="1:7" s="1938" customFormat="1">
      <c r="A92" s="1838">
        <f>COUNT($A$4:A91)+1</f>
        <v>8</v>
      </c>
      <c r="B92" s="1789" t="s">
        <v>2258</v>
      </c>
      <c r="C92" s="1942"/>
      <c r="D92" s="1942"/>
      <c r="E92" s="1995"/>
      <c r="F92" s="1937"/>
      <c r="G92" s="1944"/>
    </row>
    <row r="93" spans="1:7" s="1938" customFormat="1">
      <c r="A93" s="1838"/>
      <c r="B93" s="1789" t="s">
        <v>2257</v>
      </c>
      <c r="C93" s="1942"/>
      <c r="D93" s="1942"/>
      <c r="E93" s="1995"/>
      <c r="F93" s="1937"/>
      <c r="G93" s="1944"/>
    </row>
    <row r="94" spans="1:7" s="1938" customFormat="1">
      <c r="A94" s="1838"/>
      <c r="B94" s="1789" t="s">
        <v>2256</v>
      </c>
      <c r="C94" s="1942"/>
      <c r="D94" s="1942"/>
      <c r="E94" s="1995"/>
      <c r="F94" s="1937"/>
      <c r="G94" s="1944"/>
    </row>
    <row r="95" spans="1:7" s="1938" customFormat="1">
      <c r="A95" s="1838"/>
      <c r="B95" s="1789" t="s">
        <v>2255</v>
      </c>
      <c r="C95" s="1942" t="s">
        <v>10</v>
      </c>
      <c r="D95" s="1942">
        <v>1</v>
      </c>
      <c r="E95" s="1995"/>
      <c r="F95" s="1937">
        <f>E95*D95</f>
        <v>0</v>
      </c>
      <c r="G95" s="1944"/>
    </row>
    <row r="96" spans="1:7" s="1938" customFormat="1">
      <c r="A96" s="1838"/>
      <c r="B96" s="1951"/>
      <c r="C96" s="1942"/>
      <c r="D96" s="1942"/>
      <c r="E96" s="1995"/>
      <c r="F96" s="1937"/>
      <c r="G96" s="1944"/>
    </row>
    <row r="97" spans="1:7" s="1938" customFormat="1">
      <c r="A97" s="1838">
        <f>COUNT($A$4:A96)+1</f>
        <v>9</v>
      </c>
      <c r="B97" s="1951" t="s">
        <v>2254</v>
      </c>
      <c r="C97" s="1942"/>
      <c r="D97" s="1942"/>
      <c r="E97" s="1995"/>
      <c r="F97" s="1937"/>
      <c r="G97" s="1944"/>
    </row>
    <row r="98" spans="1:7" s="1938" customFormat="1" ht="26.4">
      <c r="A98" s="1838"/>
      <c r="B98" s="1955" t="s">
        <v>2253</v>
      </c>
      <c r="C98" s="1942"/>
      <c r="D98" s="1942"/>
      <c r="E98" s="1995"/>
      <c r="F98" s="1937"/>
      <c r="G98" s="1944"/>
    </row>
    <row r="99" spans="1:7" s="1938" customFormat="1">
      <c r="A99" s="1838"/>
      <c r="B99" s="1955" t="s">
        <v>2252</v>
      </c>
      <c r="C99" s="1942"/>
      <c r="D99" s="1942"/>
      <c r="E99" s="1995"/>
      <c r="F99" s="1937"/>
      <c r="G99" s="1944"/>
    </row>
    <row r="100" spans="1:7" s="1938" customFormat="1">
      <c r="A100" s="1838"/>
      <c r="B100" s="1955" t="s">
        <v>2251</v>
      </c>
      <c r="C100" s="1942"/>
      <c r="D100" s="1942"/>
      <c r="E100" s="1995"/>
      <c r="F100" s="1937"/>
      <c r="G100" s="1944"/>
    </row>
    <row r="101" spans="1:7" s="1938" customFormat="1">
      <c r="A101" s="1838" t="s">
        <v>1779</v>
      </c>
      <c r="B101" s="1955" t="s">
        <v>2250</v>
      </c>
      <c r="C101" s="1942"/>
      <c r="D101" s="1942"/>
      <c r="E101" s="1995"/>
      <c r="F101" s="1937"/>
      <c r="G101" s="1944"/>
    </row>
    <row r="102" spans="1:7" s="1938" customFormat="1">
      <c r="A102" s="1838"/>
      <c r="B102" s="1955" t="s">
        <v>2249</v>
      </c>
      <c r="C102" s="1942"/>
      <c r="D102" s="1942"/>
      <c r="E102" s="1995"/>
      <c r="F102" s="1937"/>
      <c r="G102" s="1944"/>
    </row>
    <row r="103" spans="1:7" s="1938" customFormat="1" ht="39.6">
      <c r="A103" s="1838"/>
      <c r="B103" s="1955" t="s">
        <v>2248</v>
      </c>
      <c r="C103" s="1942"/>
      <c r="D103" s="1942"/>
      <c r="E103" s="1995"/>
      <c r="F103" s="1937"/>
      <c r="G103" s="1944"/>
    </row>
    <row r="104" spans="1:7" s="1938" customFormat="1">
      <c r="A104" s="1838"/>
      <c r="B104" s="1955" t="s">
        <v>2247</v>
      </c>
      <c r="C104" s="1942"/>
      <c r="D104" s="1942"/>
      <c r="E104" s="1995"/>
      <c r="F104" s="1937"/>
      <c r="G104" s="1944"/>
    </row>
    <row r="105" spans="1:7" s="1938" customFormat="1" ht="26.4">
      <c r="A105" s="1838"/>
      <c r="B105" s="1955" t="s">
        <v>2246</v>
      </c>
      <c r="C105" s="1942"/>
      <c r="D105" s="1942"/>
      <c r="E105" s="1995"/>
      <c r="F105" s="1937"/>
      <c r="G105" s="1944"/>
    </row>
    <row r="106" spans="1:7" s="1938" customFormat="1">
      <c r="A106" s="1838"/>
      <c r="B106" s="1955" t="s">
        <v>2223</v>
      </c>
      <c r="C106" s="1942"/>
      <c r="D106" s="1942"/>
      <c r="E106" s="1995"/>
      <c r="F106" s="1937"/>
      <c r="G106" s="1944"/>
    </row>
    <row r="107" spans="1:7" s="1938" customFormat="1" ht="52.8">
      <c r="A107" s="1838"/>
      <c r="B107" s="1955" t="s">
        <v>2245</v>
      </c>
      <c r="C107" s="1942"/>
      <c r="D107" s="1942"/>
      <c r="E107" s="1995"/>
      <c r="F107" s="1937"/>
      <c r="G107" s="1944"/>
    </row>
    <row r="108" spans="1:7" s="1938" customFormat="1" ht="66">
      <c r="A108" s="1838"/>
      <c r="B108" s="1955" t="s">
        <v>2244</v>
      </c>
      <c r="C108" s="1942"/>
      <c r="D108" s="1942"/>
      <c r="E108" s="1995"/>
      <c r="F108" s="1937"/>
      <c r="G108" s="1944"/>
    </row>
    <row r="109" spans="1:7" s="1938" customFormat="1">
      <c r="A109" s="1838"/>
      <c r="B109" s="1955" t="s">
        <v>2243</v>
      </c>
      <c r="C109" s="1942"/>
      <c r="D109" s="1942"/>
      <c r="E109" s="1995"/>
      <c r="F109" s="1937"/>
      <c r="G109" s="1944"/>
    </row>
    <row r="110" spans="1:7" s="1938" customFormat="1" ht="39.6">
      <c r="A110" s="1838"/>
      <c r="B110" s="1955" t="s">
        <v>2242</v>
      </c>
      <c r="C110" s="1942"/>
      <c r="D110" s="1942"/>
      <c r="E110" s="1995"/>
      <c r="F110" s="1937"/>
      <c r="G110" s="1944"/>
    </row>
    <row r="111" spans="1:7" s="1938" customFormat="1" ht="26.4">
      <c r="A111" s="1838"/>
      <c r="B111" s="1955" t="s">
        <v>2241</v>
      </c>
      <c r="C111" s="1942"/>
      <c r="D111" s="1942"/>
      <c r="E111" s="1995"/>
      <c r="F111" s="1937"/>
      <c r="G111" s="1944"/>
    </row>
    <row r="112" spans="1:7" s="1938" customFormat="1" ht="26.4">
      <c r="A112" s="1838"/>
      <c r="B112" s="1955" t="s">
        <v>2240</v>
      </c>
      <c r="C112" s="1942"/>
      <c r="D112" s="1942"/>
      <c r="E112" s="1995"/>
      <c r="F112" s="1937"/>
      <c r="G112" s="1944"/>
    </row>
    <row r="113" spans="1:7" s="1938" customFormat="1" ht="26.4">
      <c r="A113" s="1838"/>
      <c r="B113" s="1955" t="s">
        <v>2239</v>
      </c>
      <c r="C113" s="1942"/>
      <c r="D113" s="1942"/>
      <c r="E113" s="1995"/>
      <c r="F113" s="1937"/>
      <c r="G113" s="1944"/>
    </row>
    <row r="114" spans="1:7" s="1938" customFormat="1">
      <c r="A114" s="1838"/>
      <c r="B114" s="1955" t="s">
        <v>2238</v>
      </c>
      <c r="C114" s="1942"/>
      <c r="D114" s="1942"/>
      <c r="E114" s="1995"/>
      <c r="F114" s="1937"/>
      <c r="G114" s="1944"/>
    </row>
    <row r="115" spans="1:7" s="1938" customFormat="1">
      <c r="A115" s="1838"/>
      <c r="B115" s="1955" t="s">
        <v>2237</v>
      </c>
      <c r="C115" s="1942"/>
      <c r="D115" s="1942"/>
      <c r="E115" s="1995"/>
      <c r="F115" s="1937"/>
      <c r="G115" s="1944"/>
    </row>
    <row r="116" spans="1:7" s="1938" customFormat="1">
      <c r="A116" s="1838"/>
      <c r="B116" s="1955" t="s">
        <v>2199</v>
      </c>
      <c r="C116" s="1942"/>
      <c r="D116" s="1942"/>
      <c r="E116" s="1995"/>
      <c r="F116" s="1937"/>
      <c r="G116" s="1944"/>
    </row>
    <row r="117" spans="1:7" s="1938" customFormat="1">
      <c r="A117" s="1838"/>
      <c r="B117" s="1955" t="s">
        <v>2236</v>
      </c>
      <c r="C117" s="1942"/>
      <c r="D117" s="1942"/>
      <c r="E117" s="1995"/>
      <c r="F117" s="1937"/>
      <c r="G117" s="1944"/>
    </row>
    <row r="118" spans="1:7" s="1938" customFormat="1">
      <c r="A118" s="1838"/>
      <c r="B118" s="1955" t="s">
        <v>2235</v>
      </c>
      <c r="C118" s="1942"/>
      <c r="D118" s="1942"/>
      <c r="E118" s="1995"/>
      <c r="F118" s="1937"/>
      <c r="G118" s="1944"/>
    </row>
    <row r="119" spans="1:7" s="1938" customFormat="1">
      <c r="A119" s="1838"/>
      <c r="B119" s="1955" t="s">
        <v>2234</v>
      </c>
      <c r="C119" s="1942"/>
      <c r="D119" s="1942"/>
      <c r="E119" s="1995"/>
      <c r="F119" s="1937"/>
      <c r="G119" s="1944"/>
    </row>
    <row r="120" spans="1:7" s="1938" customFormat="1">
      <c r="A120" s="1838"/>
      <c r="B120" s="1955" t="s">
        <v>2233</v>
      </c>
      <c r="C120" s="1942"/>
      <c r="D120" s="1942"/>
      <c r="E120" s="1995"/>
      <c r="F120" s="1937"/>
      <c r="G120" s="1944"/>
    </row>
    <row r="121" spans="1:7" s="1938" customFormat="1">
      <c r="A121" s="1838"/>
      <c r="B121" s="1955" t="s">
        <v>2232</v>
      </c>
      <c r="C121" s="1942"/>
      <c r="D121" s="1942"/>
      <c r="E121" s="1995"/>
      <c r="F121" s="1937"/>
      <c r="G121" s="1944"/>
    </row>
    <row r="122" spans="1:7" s="1938" customFormat="1" ht="26.4">
      <c r="A122" s="1838"/>
      <c r="B122" s="1955" t="s">
        <v>2231</v>
      </c>
      <c r="C122" s="1942"/>
      <c r="D122" s="1942"/>
      <c r="E122" s="1995"/>
      <c r="F122" s="1937"/>
      <c r="G122" s="1944"/>
    </row>
    <row r="123" spans="1:7" s="1938" customFormat="1">
      <c r="A123" s="1838"/>
      <c r="B123" s="1955" t="s">
        <v>2230</v>
      </c>
      <c r="C123" s="1942"/>
      <c r="D123" s="1942"/>
      <c r="E123" s="1995"/>
      <c r="F123" s="1937"/>
      <c r="G123" s="1944"/>
    </row>
    <row r="124" spans="1:7" s="1938" customFormat="1">
      <c r="A124" s="1838"/>
      <c r="B124" s="1955" t="s">
        <v>2229</v>
      </c>
      <c r="C124" s="1942"/>
      <c r="D124" s="1942"/>
      <c r="E124" s="1995"/>
      <c r="F124" s="1937"/>
      <c r="G124" s="1944"/>
    </row>
    <row r="125" spans="1:7" s="1938" customFormat="1">
      <c r="A125" s="1838"/>
      <c r="B125" s="1955" t="s">
        <v>2228</v>
      </c>
      <c r="C125" s="1942"/>
      <c r="D125" s="1942"/>
      <c r="E125" s="1995"/>
      <c r="F125" s="1937"/>
      <c r="G125" s="1944"/>
    </row>
    <row r="126" spans="1:7" s="1938" customFormat="1" ht="39.6">
      <c r="A126" s="1838"/>
      <c r="B126" s="1955" t="s">
        <v>2227</v>
      </c>
      <c r="C126" s="1942"/>
      <c r="D126" s="1942"/>
      <c r="E126" s="1995"/>
      <c r="F126" s="1937"/>
      <c r="G126" s="1944"/>
    </row>
    <row r="127" spans="1:7" s="1938" customFormat="1">
      <c r="A127" s="1953" t="s">
        <v>1694</v>
      </c>
      <c r="B127" s="1789" t="s">
        <v>2160</v>
      </c>
      <c r="C127" s="1942" t="s">
        <v>10</v>
      </c>
      <c r="D127" s="1942">
        <v>1</v>
      </c>
      <c r="E127" s="1995"/>
      <c r="F127" s="1937">
        <f>E127*D127</f>
        <v>0</v>
      </c>
      <c r="G127" s="1944"/>
    </row>
    <row r="128" spans="1:7" s="1938" customFormat="1">
      <c r="A128" s="1953"/>
      <c r="B128" s="1789"/>
      <c r="C128" s="1942"/>
      <c r="D128" s="1942"/>
      <c r="E128" s="1995"/>
      <c r="F128" s="1937"/>
      <c r="G128" s="1944"/>
    </row>
    <row r="129" spans="1:7" s="1938" customFormat="1">
      <c r="A129" s="1838">
        <f>COUNT($A$4:A128)+1</f>
        <v>10</v>
      </c>
      <c r="B129" s="1956" t="s">
        <v>2226</v>
      </c>
      <c r="C129" s="1942"/>
      <c r="D129" s="1942"/>
      <c r="E129" s="1995"/>
      <c r="F129" s="1937"/>
      <c r="G129" s="1944"/>
    </row>
    <row r="130" spans="1:7" s="1938" customFormat="1">
      <c r="B130" s="1956" t="s">
        <v>2225</v>
      </c>
      <c r="C130" s="1942"/>
      <c r="D130" s="1942"/>
      <c r="E130" s="1995"/>
      <c r="F130" s="1937"/>
      <c r="G130" s="1944"/>
    </row>
    <row r="131" spans="1:7" s="1938" customFormat="1" ht="26.4">
      <c r="A131" s="1838"/>
      <c r="B131" s="1955" t="s">
        <v>2224</v>
      </c>
      <c r="C131" s="1942"/>
      <c r="D131" s="1942"/>
      <c r="E131" s="1995"/>
      <c r="F131" s="1937"/>
      <c r="G131" s="1944"/>
    </row>
    <row r="132" spans="1:7" s="1938" customFormat="1">
      <c r="A132" s="1838"/>
      <c r="B132" s="1955" t="s">
        <v>2223</v>
      </c>
      <c r="C132" s="1942"/>
      <c r="D132" s="1942"/>
      <c r="E132" s="1995"/>
      <c r="F132" s="1937"/>
      <c r="G132" s="1944"/>
    </row>
    <row r="133" spans="1:7" s="1938" customFormat="1">
      <c r="A133" s="1838"/>
      <c r="B133" s="1955" t="s">
        <v>2222</v>
      </c>
      <c r="C133" s="1942"/>
      <c r="D133" s="1942"/>
      <c r="E133" s="1995"/>
      <c r="F133" s="1937"/>
      <c r="G133" s="1944"/>
    </row>
    <row r="134" spans="1:7" s="1938" customFormat="1">
      <c r="A134" s="1838"/>
      <c r="B134" s="1955" t="s">
        <v>2221</v>
      </c>
      <c r="C134" s="1942"/>
      <c r="D134" s="1942"/>
      <c r="E134" s="1995"/>
      <c r="F134" s="1937"/>
      <c r="G134" s="1944"/>
    </row>
    <row r="135" spans="1:7" s="1938" customFormat="1">
      <c r="A135" s="1838"/>
      <c r="B135" s="1955" t="s">
        <v>2220</v>
      </c>
      <c r="C135" s="1942"/>
      <c r="D135" s="1942"/>
      <c r="E135" s="1995"/>
      <c r="F135" s="1937"/>
      <c r="G135" s="1944"/>
    </row>
    <row r="136" spans="1:7" s="1938" customFormat="1">
      <c r="A136" s="1838"/>
      <c r="B136" s="1955" t="s">
        <v>2219</v>
      </c>
      <c r="C136" s="1942" t="s">
        <v>10</v>
      </c>
      <c r="D136" s="1942">
        <v>1</v>
      </c>
      <c r="E136" s="1995"/>
      <c r="F136" s="1937">
        <f>E136*D136</f>
        <v>0</v>
      </c>
      <c r="G136" s="1944"/>
    </row>
    <row r="137" spans="1:7" s="1938" customFormat="1">
      <c r="A137" s="1838"/>
      <c r="B137" s="1957"/>
      <c r="C137" s="1942"/>
      <c r="D137" s="1942"/>
      <c r="E137" s="1995"/>
      <c r="F137" s="1937"/>
      <c r="G137" s="1944"/>
    </row>
    <row r="138" spans="1:7" s="1938" customFormat="1">
      <c r="A138" s="1838">
        <f>COUNT($A$4:A137)+1</f>
        <v>11</v>
      </c>
      <c r="B138" s="1955" t="s">
        <v>2218</v>
      </c>
      <c r="C138" s="1942"/>
      <c r="D138" s="1942"/>
      <c r="E138" s="1995"/>
      <c r="F138" s="1937"/>
      <c r="G138" s="1944"/>
    </row>
    <row r="139" spans="1:7" s="1938" customFormat="1" ht="52.8">
      <c r="A139" s="1838"/>
      <c r="B139" s="1955" t="s">
        <v>2217</v>
      </c>
      <c r="C139" s="1942"/>
      <c r="D139" s="1942"/>
      <c r="E139" s="1995"/>
      <c r="F139" s="1937"/>
      <c r="G139" s="1944"/>
    </row>
    <row r="140" spans="1:7" s="1938" customFormat="1" ht="132">
      <c r="A140" s="1838"/>
      <c r="B140" s="1955" t="s">
        <v>2216</v>
      </c>
      <c r="C140" s="1942"/>
      <c r="D140" s="1942"/>
      <c r="E140" s="1995"/>
      <c r="F140" s="1937"/>
      <c r="G140" s="1944"/>
    </row>
    <row r="141" spans="1:7" s="1938" customFormat="1" ht="26.4">
      <c r="A141" s="1838"/>
      <c r="B141" s="1955" t="s">
        <v>2215</v>
      </c>
      <c r="C141" s="1942"/>
      <c r="D141" s="1942"/>
      <c r="E141" s="1995"/>
      <c r="F141" s="1937"/>
      <c r="G141" s="1944"/>
    </row>
    <row r="142" spans="1:7" s="1938" customFormat="1">
      <c r="A142" s="1838"/>
      <c r="B142" s="1955" t="s">
        <v>2199</v>
      </c>
      <c r="C142" s="1942"/>
      <c r="D142" s="1942"/>
      <c r="E142" s="1995"/>
      <c r="F142" s="1937"/>
      <c r="G142" s="1944"/>
    </row>
    <row r="143" spans="1:7" s="1938" customFormat="1">
      <c r="A143" s="1838"/>
      <c r="B143" s="1955" t="s">
        <v>2214</v>
      </c>
      <c r="C143" s="1942"/>
      <c r="D143" s="1942"/>
      <c r="E143" s="1995"/>
      <c r="F143" s="1937"/>
      <c r="G143" s="1944"/>
    </row>
    <row r="144" spans="1:7" s="1938" customFormat="1">
      <c r="A144" s="1838"/>
      <c r="B144" s="1955" t="s">
        <v>2197</v>
      </c>
      <c r="C144" s="1942"/>
      <c r="D144" s="1942"/>
      <c r="E144" s="1995"/>
      <c r="F144" s="1937"/>
      <c r="G144" s="1944"/>
    </row>
    <row r="145" spans="1:7" s="1938" customFormat="1">
      <c r="A145" s="1838"/>
      <c r="B145" s="1955" t="s">
        <v>2196</v>
      </c>
      <c r="C145" s="1942"/>
      <c r="D145" s="1942"/>
      <c r="E145" s="1995"/>
      <c r="F145" s="1937"/>
      <c r="G145" s="1944"/>
    </row>
    <row r="146" spans="1:7" s="1938" customFormat="1">
      <c r="A146" s="1838"/>
      <c r="B146" s="1955" t="s">
        <v>2213</v>
      </c>
      <c r="C146" s="1942"/>
      <c r="D146" s="1942"/>
      <c r="E146" s="1995"/>
      <c r="F146" s="1937"/>
      <c r="G146" s="1944"/>
    </row>
    <row r="147" spans="1:7" s="1938" customFormat="1">
      <c r="A147" s="1838"/>
      <c r="B147" s="1955" t="s">
        <v>2212</v>
      </c>
      <c r="C147" s="1942"/>
      <c r="D147" s="1942"/>
      <c r="E147" s="1995"/>
      <c r="F147" s="1937"/>
      <c r="G147" s="1944"/>
    </row>
    <row r="148" spans="1:7" s="1938" customFormat="1">
      <c r="A148" s="1838"/>
      <c r="B148" s="1955" t="s">
        <v>2211</v>
      </c>
      <c r="C148" s="1942"/>
      <c r="D148" s="1942"/>
      <c r="E148" s="1995"/>
      <c r="F148" s="1937"/>
      <c r="G148" s="1944"/>
    </row>
    <row r="149" spans="1:7" s="1938" customFormat="1">
      <c r="A149" s="1838"/>
      <c r="B149" s="1955" t="s">
        <v>2210</v>
      </c>
      <c r="C149" s="1942"/>
      <c r="D149" s="1942"/>
      <c r="E149" s="1995"/>
      <c r="F149" s="1937"/>
      <c r="G149" s="1944"/>
    </row>
    <row r="150" spans="1:7" s="1938" customFormat="1">
      <c r="A150" s="1838"/>
      <c r="B150" s="1955" t="s">
        <v>2209</v>
      </c>
      <c r="C150" s="1942"/>
      <c r="D150" s="1942"/>
      <c r="E150" s="1995"/>
      <c r="F150" s="1937"/>
      <c r="G150" s="1944"/>
    </row>
    <row r="151" spans="1:7" s="1938" customFormat="1">
      <c r="A151" s="1838"/>
      <c r="B151" s="1955" t="s">
        <v>2208</v>
      </c>
      <c r="C151" s="1942"/>
      <c r="D151" s="1942"/>
      <c r="E151" s="1995"/>
      <c r="F151" s="1937"/>
      <c r="G151" s="1944"/>
    </row>
    <row r="152" spans="1:7" s="1938" customFormat="1">
      <c r="A152" s="1838"/>
      <c r="B152" s="1955" t="s">
        <v>2207</v>
      </c>
      <c r="C152" s="1942"/>
      <c r="D152" s="1942"/>
      <c r="E152" s="1995"/>
      <c r="F152" s="1937"/>
      <c r="G152" s="1944"/>
    </row>
    <row r="153" spans="1:7" s="1938" customFormat="1">
      <c r="A153" s="1838"/>
      <c r="B153" s="1955" t="s">
        <v>2206</v>
      </c>
      <c r="C153" s="1942"/>
      <c r="D153" s="1942"/>
      <c r="E153" s="1995"/>
      <c r="F153" s="1937"/>
      <c r="G153" s="1944"/>
    </row>
    <row r="154" spans="1:7" s="1938" customFormat="1">
      <c r="A154" s="1838"/>
      <c r="B154" s="1955" t="s">
        <v>2187</v>
      </c>
      <c r="C154" s="1942"/>
      <c r="D154" s="1942"/>
      <c r="E154" s="1995"/>
      <c r="F154" s="1937"/>
      <c r="G154" s="1944"/>
    </row>
    <row r="155" spans="1:7" s="1938" customFormat="1">
      <c r="A155" s="1838"/>
      <c r="B155" s="1955" t="s">
        <v>2205</v>
      </c>
      <c r="C155" s="1942"/>
      <c r="D155" s="1942"/>
      <c r="E155" s="1995"/>
      <c r="F155" s="1937"/>
      <c r="G155" s="1944"/>
    </row>
    <row r="156" spans="1:7" s="1938" customFormat="1">
      <c r="A156" s="1838"/>
      <c r="B156" s="1955" t="s">
        <v>2185</v>
      </c>
      <c r="C156" s="1942"/>
      <c r="D156" s="1942"/>
      <c r="E156" s="1995"/>
      <c r="F156" s="1937"/>
      <c r="G156" s="1944"/>
    </row>
    <row r="157" spans="1:7" s="1938" customFormat="1">
      <c r="A157" s="1838"/>
      <c r="B157" s="1955" t="s">
        <v>2184</v>
      </c>
      <c r="C157" s="1942"/>
      <c r="D157" s="1942"/>
      <c r="E157" s="1995"/>
      <c r="F157" s="1937"/>
      <c r="G157" s="1944"/>
    </row>
    <row r="158" spans="1:7" s="1938" customFormat="1">
      <c r="A158" s="1953" t="s">
        <v>1694</v>
      </c>
      <c r="B158" s="1955" t="s">
        <v>2204</v>
      </c>
      <c r="C158" s="1942" t="s">
        <v>10</v>
      </c>
      <c r="D158" s="1942">
        <v>1</v>
      </c>
      <c r="E158" s="1995"/>
      <c r="F158" s="1937">
        <f>E158*D158</f>
        <v>0</v>
      </c>
      <c r="G158" s="1944"/>
    </row>
    <row r="159" spans="1:7" s="1938" customFormat="1">
      <c r="A159" s="1838"/>
      <c r="B159" s="1955"/>
      <c r="C159" s="1942"/>
      <c r="D159" s="1942"/>
      <c r="E159" s="1995"/>
      <c r="F159" s="1937"/>
      <c r="G159" s="1944"/>
    </row>
    <row r="160" spans="1:7" s="1938" customFormat="1">
      <c r="A160" s="1838">
        <f>COUNT($A$4:A159)+1</f>
        <v>12</v>
      </c>
      <c r="B160" s="1955" t="s">
        <v>2203</v>
      </c>
      <c r="C160" s="1942"/>
      <c r="D160" s="1942"/>
      <c r="E160" s="1995"/>
      <c r="F160" s="1937"/>
      <c r="G160" s="1944"/>
    </row>
    <row r="161" spans="1:7" s="1938" customFormat="1" ht="39.6">
      <c r="A161" s="1838"/>
      <c r="B161" s="1955" t="s">
        <v>2202</v>
      </c>
      <c r="C161" s="1942"/>
      <c r="D161" s="1942"/>
      <c r="E161" s="1995"/>
      <c r="F161" s="1937"/>
      <c r="G161" s="1944"/>
    </row>
    <row r="162" spans="1:7" s="1938" customFormat="1" ht="132">
      <c r="A162" s="1838"/>
      <c r="B162" s="1955" t="s">
        <v>2201</v>
      </c>
      <c r="C162" s="1942"/>
      <c r="D162" s="1942"/>
      <c r="E162" s="1995"/>
      <c r="F162" s="1937"/>
      <c r="G162" s="1944"/>
    </row>
    <row r="163" spans="1:7" s="1938" customFormat="1" ht="39.6">
      <c r="A163" s="1838"/>
      <c r="B163" s="1955" t="s">
        <v>2200</v>
      </c>
      <c r="C163" s="1942"/>
      <c r="D163" s="1942"/>
      <c r="E163" s="1995"/>
      <c r="F163" s="1937"/>
      <c r="G163" s="1944"/>
    </row>
    <row r="164" spans="1:7" s="1938" customFormat="1">
      <c r="A164" s="1838"/>
      <c r="B164" s="1955" t="s">
        <v>2199</v>
      </c>
      <c r="C164" s="1942"/>
      <c r="D164" s="1942"/>
      <c r="E164" s="1995"/>
      <c r="F164" s="1937"/>
      <c r="G164" s="1944"/>
    </row>
    <row r="165" spans="1:7" s="1938" customFormat="1">
      <c r="A165" s="1838"/>
      <c r="B165" s="1955" t="s">
        <v>2198</v>
      </c>
      <c r="C165" s="1942"/>
      <c r="D165" s="1942"/>
      <c r="E165" s="1995"/>
      <c r="F165" s="1937"/>
      <c r="G165" s="1944"/>
    </row>
    <row r="166" spans="1:7" s="1938" customFormat="1">
      <c r="A166" s="1838"/>
      <c r="B166" s="1955" t="s">
        <v>2197</v>
      </c>
      <c r="C166" s="1942"/>
      <c r="D166" s="1942"/>
      <c r="E166" s="1995"/>
      <c r="F166" s="1937"/>
      <c r="G166" s="1944"/>
    </row>
    <row r="167" spans="1:7" s="1938" customFormat="1">
      <c r="A167" s="1838"/>
      <c r="B167" s="1955" t="s">
        <v>2196</v>
      </c>
      <c r="C167" s="1942"/>
      <c r="D167" s="1942"/>
      <c r="E167" s="1995"/>
      <c r="F167" s="1937"/>
      <c r="G167" s="1944"/>
    </row>
    <row r="168" spans="1:7" s="1938" customFormat="1">
      <c r="A168" s="1838"/>
      <c r="B168" s="1955" t="s">
        <v>2195</v>
      </c>
      <c r="C168" s="1942"/>
      <c r="D168" s="1942"/>
      <c r="E168" s="1995"/>
      <c r="F168" s="1937"/>
      <c r="G168" s="1944"/>
    </row>
    <row r="169" spans="1:7" s="1938" customFormat="1">
      <c r="A169" s="1838"/>
      <c r="B169" s="1955" t="s">
        <v>2194</v>
      </c>
      <c r="C169" s="1942"/>
      <c r="D169" s="1942"/>
      <c r="E169" s="1995"/>
      <c r="F169" s="1937"/>
      <c r="G169" s="1944"/>
    </row>
    <row r="170" spans="1:7" s="1938" customFormat="1">
      <c r="A170" s="1838"/>
      <c r="B170" s="1955" t="s">
        <v>2193</v>
      </c>
      <c r="C170" s="1942"/>
      <c r="D170" s="1942"/>
      <c r="E170" s="1995"/>
      <c r="F170" s="1937"/>
      <c r="G170" s="1944"/>
    </row>
    <row r="171" spans="1:7" s="1938" customFormat="1">
      <c r="A171" s="1838"/>
      <c r="B171" s="1955" t="s">
        <v>2192</v>
      </c>
      <c r="C171" s="1942"/>
      <c r="D171" s="1942"/>
      <c r="E171" s="1995"/>
      <c r="F171" s="1937"/>
      <c r="G171" s="1944"/>
    </row>
    <row r="172" spans="1:7" s="1938" customFormat="1">
      <c r="A172" s="1838"/>
      <c r="B172" s="1955" t="s">
        <v>2191</v>
      </c>
      <c r="C172" s="1942"/>
      <c r="D172" s="1942"/>
      <c r="E172" s="1995"/>
      <c r="F172" s="1937"/>
      <c r="G172" s="1944"/>
    </row>
    <row r="173" spans="1:7" s="1938" customFormat="1">
      <c r="A173" s="1838"/>
      <c r="B173" s="1955" t="s">
        <v>2190</v>
      </c>
      <c r="C173" s="1942"/>
      <c r="D173" s="1942"/>
      <c r="E173" s="1995"/>
      <c r="F173" s="1937"/>
      <c r="G173" s="1944"/>
    </row>
    <row r="174" spans="1:7" s="1938" customFormat="1">
      <c r="A174" s="1838"/>
      <c r="B174" s="1955" t="s">
        <v>2189</v>
      </c>
      <c r="C174" s="1942"/>
      <c r="D174" s="1942"/>
      <c r="E174" s="1995"/>
      <c r="F174" s="1937"/>
      <c r="G174" s="1944"/>
    </row>
    <row r="175" spans="1:7" s="1938" customFormat="1">
      <c r="A175" s="1838"/>
      <c r="B175" s="1955" t="s">
        <v>2188</v>
      </c>
      <c r="C175" s="1942"/>
      <c r="D175" s="1942"/>
      <c r="E175" s="1995"/>
      <c r="F175" s="1937"/>
      <c r="G175" s="1944"/>
    </row>
    <row r="176" spans="1:7" s="1938" customFormat="1">
      <c r="A176" s="1838"/>
      <c r="B176" s="1955" t="s">
        <v>2187</v>
      </c>
      <c r="C176" s="1942"/>
      <c r="D176" s="1942"/>
      <c r="E176" s="1995"/>
      <c r="F176" s="1937"/>
      <c r="G176" s="1944"/>
    </row>
    <row r="177" spans="1:21" s="1938" customFormat="1">
      <c r="A177" s="1838"/>
      <c r="B177" s="1955" t="s">
        <v>2186</v>
      </c>
      <c r="C177" s="1942"/>
      <c r="D177" s="1942"/>
      <c r="E177" s="1995"/>
      <c r="F177" s="1937"/>
      <c r="G177" s="1944"/>
    </row>
    <row r="178" spans="1:21" s="1938" customFormat="1">
      <c r="A178" s="1838"/>
      <c r="B178" s="1955" t="s">
        <v>2185</v>
      </c>
      <c r="C178" s="1942"/>
      <c r="D178" s="1942"/>
      <c r="E178" s="1995"/>
      <c r="F178" s="1937"/>
      <c r="G178" s="1944"/>
    </row>
    <row r="179" spans="1:21" s="1938" customFormat="1">
      <c r="A179" s="1838"/>
      <c r="B179" s="1955" t="s">
        <v>2184</v>
      </c>
      <c r="C179" s="1942"/>
      <c r="D179" s="1942"/>
      <c r="E179" s="1995"/>
      <c r="F179" s="1937"/>
      <c r="G179" s="1944"/>
    </row>
    <row r="180" spans="1:21" s="1938" customFormat="1">
      <c r="A180" s="1953" t="s">
        <v>1694</v>
      </c>
      <c r="B180" s="1955" t="s">
        <v>2183</v>
      </c>
      <c r="C180" s="1942" t="s">
        <v>10</v>
      </c>
      <c r="D180" s="1942">
        <v>1</v>
      </c>
      <c r="E180" s="1995"/>
      <c r="F180" s="1937">
        <f>E180*D180</f>
        <v>0</v>
      </c>
      <c r="G180" s="1944"/>
    </row>
    <row r="181" spans="1:21" s="1938" customFormat="1">
      <c r="A181" s="1838"/>
      <c r="B181" s="1955"/>
      <c r="C181" s="1942"/>
      <c r="D181" s="1942"/>
      <c r="E181" s="1995"/>
      <c r="F181" s="1937"/>
      <c r="G181" s="1944"/>
    </row>
    <row r="182" spans="1:21" s="1938" customFormat="1">
      <c r="A182" s="1838">
        <f>COUNT($A$4:A181)+1</f>
        <v>13</v>
      </c>
      <c r="B182" s="1789" t="s">
        <v>2182</v>
      </c>
      <c r="C182" s="1942"/>
      <c r="D182" s="1942"/>
      <c r="E182" s="1995"/>
      <c r="G182" s="1944"/>
    </row>
    <row r="183" spans="1:21" s="1541" customFormat="1" ht="39.6">
      <c r="A183" s="1958"/>
      <c r="B183" s="1789" t="s">
        <v>2181</v>
      </c>
      <c r="C183" s="1959"/>
      <c r="D183" s="1960"/>
      <c r="E183" s="1997"/>
      <c r="F183" s="1962"/>
      <c r="G183" s="1963"/>
      <c r="H183" s="1963"/>
      <c r="I183" s="1963"/>
      <c r="J183" s="1963"/>
      <c r="K183" s="1964"/>
      <c r="L183" s="1964"/>
      <c r="M183" s="1965"/>
      <c r="N183" s="1966"/>
      <c r="O183" s="1964"/>
      <c r="P183" s="1964"/>
      <c r="Q183" s="1964"/>
      <c r="R183" s="1964"/>
      <c r="S183" s="1964"/>
      <c r="T183" s="1967"/>
      <c r="U183" s="1964"/>
    </row>
    <row r="184" spans="1:21" s="1938" customFormat="1">
      <c r="A184" s="1945"/>
      <c r="B184" s="1789" t="s">
        <v>2180</v>
      </c>
      <c r="C184" s="1942"/>
      <c r="D184" s="1942"/>
      <c r="E184" s="1995"/>
      <c r="F184" s="1937"/>
      <c r="G184" s="1944"/>
    </row>
    <row r="185" spans="1:21" s="1938" customFormat="1">
      <c r="A185" s="1945"/>
      <c r="B185" s="1789" t="s">
        <v>2179</v>
      </c>
      <c r="C185" s="1942"/>
      <c r="D185" s="1942"/>
      <c r="E185" s="1995"/>
      <c r="F185" s="1937"/>
      <c r="G185" s="1944"/>
    </row>
    <row r="186" spans="1:21" s="1938" customFormat="1">
      <c r="A186" s="1945"/>
      <c r="B186" s="1789" t="s">
        <v>2178</v>
      </c>
      <c r="C186" s="1942"/>
      <c r="D186" s="1942"/>
      <c r="E186" s="1995"/>
      <c r="F186" s="1937"/>
      <c r="G186" s="1944"/>
    </row>
    <row r="187" spans="1:21" s="1938" customFormat="1">
      <c r="A187" s="1945"/>
      <c r="B187" s="1789" t="s">
        <v>2177</v>
      </c>
      <c r="C187" s="1942"/>
      <c r="D187" s="1942"/>
      <c r="E187" s="1995"/>
      <c r="F187" s="1937"/>
      <c r="G187" s="1944"/>
    </row>
    <row r="188" spans="1:21" s="1938" customFormat="1">
      <c r="A188" s="1945"/>
      <c r="B188" s="1789" t="s">
        <v>2176</v>
      </c>
      <c r="C188" s="1942"/>
      <c r="D188" s="1942"/>
      <c r="E188" s="1995"/>
      <c r="F188" s="1937"/>
      <c r="G188" s="1944"/>
    </row>
    <row r="189" spans="1:21" s="1938" customFormat="1">
      <c r="A189" s="1945"/>
      <c r="B189" s="1789" t="s">
        <v>2175</v>
      </c>
      <c r="C189" s="1942"/>
      <c r="D189" s="1942"/>
      <c r="E189" s="1995"/>
      <c r="F189" s="1937"/>
      <c r="G189" s="1944"/>
    </row>
    <row r="190" spans="1:21" s="1938" customFormat="1">
      <c r="A190" s="1945"/>
      <c r="B190" s="1789" t="s">
        <v>2174</v>
      </c>
      <c r="C190" s="1942"/>
      <c r="D190" s="1942"/>
      <c r="E190" s="1995"/>
      <c r="F190" s="1937"/>
      <c r="G190" s="1944"/>
    </row>
    <row r="191" spans="1:21" s="1938" customFormat="1">
      <c r="A191" s="1945"/>
      <c r="B191" s="1789" t="s">
        <v>2173</v>
      </c>
      <c r="C191" s="1942"/>
      <c r="D191" s="1942"/>
      <c r="E191" s="1995"/>
      <c r="F191" s="1937"/>
      <c r="G191" s="1944"/>
    </row>
    <row r="192" spans="1:21" s="1938" customFormat="1">
      <c r="A192" s="1945"/>
      <c r="B192" s="1789" t="s">
        <v>2172</v>
      </c>
      <c r="C192" s="1942"/>
      <c r="D192" s="1942"/>
      <c r="E192" s="1995"/>
      <c r="F192" s="1937"/>
      <c r="G192" s="1944"/>
    </row>
    <row r="193" spans="1:7" s="1938" customFormat="1">
      <c r="A193" s="1945"/>
      <c r="B193" s="1789" t="s">
        <v>2171</v>
      </c>
      <c r="E193" s="1996"/>
      <c r="G193" s="1944"/>
    </row>
    <row r="194" spans="1:7" s="1938" customFormat="1">
      <c r="A194" s="1953" t="s">
        <v>1694</v>
      </c>
      <c r="B194" s="1789" t="s">
        <v>2160</v>
      </c>
      <c r="C194" s="1942"/>
      <c r="D194" s="1942"/>
      <c r="E194" s="1995"/>
      <c r="F194" s="1937"/>
      <c r="G194" s="1944"/>
    </row>
    <row r="195" spans="1:7" s="1938" customFormat="1">
      <c r="A195" s="1953"/>
      <c r="B195" s="1954" t="s">
        <v>2170</v>
      </c>
      <c r="C195" s="1942" t="s">
        <v>10</v>
      </c>
      <c r="D195" s="1942">
        <v>1</v>
      </c>
      <c r="E195" s="1995"/>
      <c r="F195" s="1937">
        <f>E195*D195</f>
        <v>0</v>
      </c>
      <c r="G195" s="1944"/>
    </row>
    <row r="196" spans="1:7" s="1938" customFormat="1">
      <c r="A196" s="1838"/>
      <c r="B196" s="1955"/>
      <c r="C196" s="1942"/>
      <c r="D196" s="1942"/>
      <c r="E196" s="1995"/>
      <c r="F196" s="1937"/>
      <c r="G196" s="1944"/>
    </row>
    <row r="197" spans="1:7" s="1938" customFormat="1">
      <c r="A197" s="1838">
        <f>COUNT($A$4:A196)+1</f>
        <v>14</v>
      </c>
      <c r="B197" s="1951" t="s">
        <v>2169</v>
      </c>
      <c r="C197" s="1942"/>
      <c r="D197" s="1942"/>
      <c r="E197" s="1995"/>
      <c r="F197" s="1937"/>
      <c r="G197" s="1944"/>
    </row>
    <row r="198" spans="1:7" s="1938" customFormat="1" ht="66">
      <c r="A198" s="1838"/>
      <c r="B198" s="1955" t="s">
        <v>2168</v>
      </c>
      <c r="C198" s="1942"/>
      <c r="D198" s="1942"/>
      <c r="E198" s="1995"/>
      <c r="F198" s="1937"/>
      <c r="G198" s="1944"/>
    </row>
    <row r="199" spans="1:7" s="1938" customFormat="1">
      <c r="A199" s="1838"/>
      <c r="C199" s="1942" t="s">
        <v>10</v>
      </c>
      <c r="D199" s="1942">
        <v>1</v>
      </c>
      <c r="E199" s="1995"/>
      <c r="F199" s="1937">
        <f>E199*D199</f>
        <v>0</v>
      </c>
      <c r="G199" s="1944"/>
    </row>
    <row r="200" spans="1:7" s="1938" customFormat="1">
      <c r="A200" s="1838"/>
      <c r="B200" s="1957"/>
      <c r="C200" s="1942"/>
      <c r="D200" s="1942"/>
      <c r="E200" s="1995"/>
      <c r="F200" s="1937"/>
      <c r="G200" s="1944"/>
    </row>
    <row r="201" spans="1:7" s="1938" customFormat="1">
      <c r="A201" s="1838">
        <f>COUNT($A$4:A200)+1</f>
        <v>15</v>
      </c>
      <c r="B201" s="1955" t="s">
        <v>2167</v>
      </c>
      <c r="C201" s="1942"/>
      <c r="D201" s="1942"/>
      <c r="E201" s="1995"/>
      <c r="F201" s="1937"/>
      <c r="G201" s="1944"/>
    </row>
    <row r="202" spans="1:7" s="1938" customFormat="1" ht="66">
      <c r="A202" s="1945"/>
      <c r="B202" s="1955" t="s">
        <v>2166</v>
      </c>
      <c r="C202" s="1942"/>
      <c r="D202" s="1942"/>
      <c r="E202" s="1995"/>
      <c r="F202" s="1937">
        <f>E202*D202</f>
        <v>0</v>
      </c>
      <c r="G202" s="1944"/>
    </row>
    <row r="203" spans="1:7" s="1938" customFormat="1">
      <c r="A203" s="1838"/>
      <c r="B203" s="1955" t="s">
        <v>6</v>
      </c>
      <c r="C203" s="1942" t="s">
        <v>10</v>
      </c>
      <c r="D203" s="1942">
        <v>7</v>
      </c>
      <c r="E203" s="1995"/>
      <c r="F203" s="1937">
        <f>E203*D203</f>
        <v>0</v>
      </c>
      <c r="G203" s="1944"/>
    </row>
    <row r="204" spans="1:7" s="1938" customFormat="1">
      <c r="A204" s="1838"/>
      <c r="B204" s="1955"/>
      <c r="C204" s="1942"/>
      <c r="D204" s="1942"/>
      <c r="E204" s="1995"/>
      <c r="F204" s="1937"/>
      <c r="G204" s="1944"/>
    </row>
    <row r="205" spans="1:7" s="1938" customFormat="1">
      <c r="A205" s="1838">
        <f>COUNT($A$4:A204)+1</f>
        <v>16</v>
      </c>
      <c r="B205" s="1955" t="s">
        <v>2165</v>
      </c>
      <c r="C205" s="1942"/>
      <c r="D205" s="1942"/>
      <c r="E205" s="1995"/>
      <c r="F205" s="1937"/>
      <c r="G205" s="1944"/>
    </row>
    <row r="206" spans="1:7" s="1938" customFormat="1" ht="92.4">
      <c r="A206" s="1838"/>
      <c r="B206" s="1955" t="s">
        <v>2164</v>
      </c>
      <c r="C206" s="1942"/>
      <c r="D206" s="1942"/>
      <c r="E206" s="1995"/>
      <c r="F206" s="1937"/>
      <c r="G206" s="1944"/>
    </row>
    <row r="207" spans="1:7" s="1938" customFormat="1" ht="237.6">
      <c r="A207" s="1838"/>
      <c r="B207" s="1955" t="s">
        <v>2163</v>
      </c>
      <c r="C207" s="1942"/>
      <c r="D207" s="1942"/>
      <c r="E207" s="1995"/>
      <c r="F207" s="1937"/>
      <c r="G207" s="1944"/>
    </row>
    <row r="208" spans="1:7" s="1938" customFormat="1" ht="250.8">
      <c r="A208" s="1838"/>
      <c r="B208" s="1955" t="s">
        <v>2162</v>
      </c>
      <c r="C208" s="1942"/>
      <c r="D208" s="1942"/>
      <c r="E208" s="1995"/>
      <c r="F208" s="1937"/>
      <c r="G208" s="1944"/>
    </row>
    <row r="209" spans="1:9" s="1938" customFormat="1" ht="105.6">
      <c r="A209" s="1838"/>
      <c r="B209" s="1955" t="s">
        <v>2161</v>
      </c>
      <c r="C209" s="1942"/>
      <c r="D209" s="1942"/>
      <c r="E209" s="1995"/>
      <c r="F209" s="1937"/>
      <c r="G209" s="1944"/>
    </row>
    <row r="210" spans="1:9" s="1938" customFormat="1">
      <c r="A210" s="1953" t="s">
        <v>1694</v>
      </c>
      <c r="B210" s="1789" t="s">
        <v>2160</v>
      </c>
      <c r="C210" s="1942"/>
      <c r="D210" s="1942"/>
      <c r="E210" s="1995"/>
      <c r="F210" s="1937"/>
      <c r="G210" s="1944"/>
    </row>
    <row r="211" spans="1:9" s="1938" customFormat="1">
      <c r="A211" s="1953"/>
      <c r="B211" s="1954" t="s">
        <v>2159</v>
      </c>
      <c r="C211" s="1942" t="s">
        <v>10</v>
      </c>
      <c r="D211" s="1942">
        <v>1</v>
      </c>
      <c r="E211" s="1995"/>
      <c r="F211" s="1937">
        <f>E211*D211</f>
        <v>0</v>
      </c>
      <c r="G211" s="1944"/>
    </row>
    <row r="212" spans="1:9" s="1938" customFormat="1">
      <c r="A212" s="1838"/>
      <c r="B212" s="1955"/>
      <c r="C212" s="1942"/>
      <c r="D212" s="1942"/>
      <c r="E212" s="1995"/>
      <c r="F212" s="1937"/>
      <c r="G212" s="1944"/>
    </row>
    <row r="213" spans="1:9" s="1938" customFormat="1">
      <c r="A213" s="1838"/>
      <c r="B213" s="1955"/>
      <c r="C213" s="1942"/>
      <c r="D213" s="1942"/>
      <c r="E213" s="1995"/>
      <c r="F213" s="1937"/>
      <c r="G213" s="1944"/>
    </row>
    <row r="214" spans="1:9" s="1938" customFormat="1">
      <c r="A214" s="1945"/>
      <c r="B214" s="1789"/>
      <c r="C214" s="1787"/>
      <c r="D214" s="1787"/>
      <c r="E214" s="1998"/>
      <c r="F214" s="1943"/>
      <c r="G214" s="1944"/>
    </row>
    <row r="215" spans="1:9" s="1969" customFormat="1">
      <c r="A215" s="1838">
        <f>COUNT($A$4:A214)+1</f>
        <v>17</v>
      </c>
      <c r="B215" s="1969" t="s">
        <v>2158</v>
      </c>
      <c r="E215" s="1996"/>
      <c r="F215" s="1938"/>
      <c r="I215" s="1970"/>
    </row>
    <row r="216" spans="1:9" s="1969" customFormat="1">
      <c r="A216" s="1968"/>
      <c r="B216" s="1969" t="s">
        <v>2157</v>
      </c>
      <c r="E216" s="1995"/>
      <c r="F216" s="1937">
        <f t="shared" ref="F216:F224" si="0">E216*D216</f>
        <v>0</v>
      </c>
      <c r="I216" s="1970"/>
    </row>
    <row r="217" spans="1:9" s="1969" customFormat="1">
      <c r="A217" s="1968"/>
      <c r="B217" s="1969" t="s">
        <v>2156</v>
      </c>
      <c r="E217" s="1995"/>
      <c r="F217" s="1937">
        <f t="shared" si="0"/>
        <v>0</v>
      </c>
      <c r="I217" s="1970"/>
    </row>
    <row r="218" spans="1:9" s="1969" customFormat="1">
      <c r="A218" s="1971"/>
      <c r="B218" s="1956" t="s">
        <v>2155</v>
      </c>
      <c r="C218" s="1956" t="s">
        <v>2154</v>
      </c>
      <c r="D218" s="1852">
        <v>1</v>
      </c>
      <c r="E218" s="1995"/>
      <c r="F218" s="1937">
        <f t="shared" si="0"/>
        <v>0</v>
      </c>
      <c r="G218" s="1956"/>
      <c r="H218" s="1956"/>
      <c r="I218" s="1970"/>
    </row>
    <row r="219" spans="1:9" s="1938" customFormat="1">
      <c r="A219" s="1945"/>
      <c r="B219" s="1943"/>
      <c r="C219" s="1787"/>
      <c r="D219" s="1787"/>
      <c r="E219" s="1998"/>
      <c r="F219" s="1937">
        <f t="shared" si="0"/>
        <v>0</v>
      </c>
      <c r="G219" s="1944"/>
    </row>
    <row r="220" spans="1:9" s="1938" customFormat="1">
      <c r="A220" s="1838">
        <f>COUNT($A$4:A219)+1</f>
        <v>18</v>
      </c>
      <c r="B220" s="1938" t="s">
        <v>1839</v>
      </c>
      <c r="C220" s="1935"/>
      <c r="D220" s="1935"/>
      <c r="E220" s="1995"/>
      <c r="F220" s="1937">
        <f t="shared" si="0"/>
        <v>0</v>
      </c>
      <c r="G220" s="1944"/>
    </row>
    <row r="221" spans="1:9" s="1938" customFormat="1" ht="26.4">
      <c r="A221" s="1935"/>
      <c r="B221" s="1938" t="s">
        <v>2153</v>
      </c>
      <c r="C221" s="1935"/>
      <c r="D221" s="1935"/>
      <c r="E221" s="1995"/>
      <c r="F221" s="1937">
        <f t="shared" si="0"/>
        <v>0</v>
      </c>
      <c r="G221" s="1944"/>
    </row>
    <row r="222" spans="1:9" s="1938" customFormat="1">
      <c r="A222" s="1935"/>
      <c r="B222" s="1938" t="s">
        <v>1668</v>
      </c>
      <c r="C222" s="1935" t="s">
        <v>10</v>
      </c>
      <c r="D222" s="1935">
        <v>2</v>
      </c>
      <c r="E222" s="1995"/>
      <c r="F222" s="1937">
        <f t="shared" si="0"/>
        <v>0</v>
      </c>
      <c r="G222" s="1944"/>
    </row>
    <row r="223" spans="1:9" s="1938" customFormat="1">
      <c r="A223" s="1935"/>
      <c r="B223" s="1938" t="s">
        <v>1818</v>
      </c>
      <c r="C223" s="1935" t="s">
        <v>10</v>
      </c>
      <c r="D223" s="1935">
        <v>2</v>
      </c>
      <c r="E223" s="1995"/>
      <c r="F223" s="1937">
        <f t="shared" si="0"/>
        <v>0</v>
      </c>
      <c r="G223" s="1944"/>
    </row>
    <row r="224" spans="1:9" s="1938" customFormat="1">
      <c r="A224" s="1972"/>
      <c r="B224" s="1938" t="s">
        <v>1817</v>
      </c>
      <c r="C224" s="1935" t="s">
        <v>10</v>
      </c>
      <c r="D224" s="1935">
        <v>5</v>
      </c>
      <c r="E224" s="1995"/>
      <c r="F224" s="1937">
        <f t="shared" si="0"/>
        <v>0</v>
      </c>
      <c r="G224" s="1944"/>
    </row>
    <row r="225" spans="1:9" s="1541" customFormat="1">
      <c r="A225" s="1973"/>
      <c r="B225" s="1974"/>
      <c r="C225" s="1975"/>
      <c r="D225" s="1976"/>
      <c r="E225" s="1997"/>
      <c r="F225" s="1961"/>
      <c r="G225" s="1977"/>
      <c r="H225" s="1977"/>
    </row>
    <row r="226" spans="1:9" s="1969" customFormat="1">
      <c r="A226" s="1838">
        <f>COUNT($A$4:A225)+1</f>
        <v>19</v>
      </c>
      <c r="B226" s="1969" t="s">
        <v>1824</v>
      </c>
      <c r="C226" s="1970"/>
      <c r="D226" s="1970"/>
      <c r="E226" s="1999"/>
      <c r="F226" s="1944"/>
      <c r="G226" s="1978"/>
      <c r="H226" s="1956"/>
      <c r="I226" s="1970"/>
    </row>
    <row r="227" spans="1:9" s="1969" customFormat="1" ht="42" customHeight="1">
      <c r="A227" s="1979"/>
      <c r="B227" s="1969" t="s">
        <v>2152</v>
      </c>
      <c r="C227" s="1970"/>
      <c r="D227" s="1970"/>
      <c r="E227" s="1995"/>
      <c r="F227" s="1944"/>
      <c r="G227" s="1978"/>
      <c r="H227" s="1956"/>
      <c r="I227" s="1970"/>
    </row>
    <row r="228" spans="1:9" s="1969" customFormat="1">
      <c r="A228" s="1980"/>
      <c r="B228" s="1970" t="s">
        <v>2151</v>
      </c>
      <c r="C228" s="1970" t="s">
        <v>1119</v>
      </c>
      <c r="D228" s="1979">
        <v>6</v>
      </c>
      <c r="E228" s="1995"/>
      <c r="F228" s="1937">
        <f>E228*D228</f>
        <v>0</v>
      </c>
      <c r="I228" s="1970"/>
    </row>
    <row r="229" spans="1:9" s="1969" customFormat="1">
      <c r="A229" s="1980"/>
      <c r="B229" s="1970" t="s">
        <v>2149</v>
      </c>
      <c r="C229" s="1970" t="s">
        <v>1119</v>
      </c>
      <c r="D229" s="1979">
        <v>76</v>
      </c>
      <c r="E229" s="1995"/>
      <c r="F229" s="1937">
        <f>E229*D229</f>
        <v>0</v>
      </c>
      <c r="I229" s="1970"/>
    </row>
    <row r="230" spans="1:9" s="1969" customFormat="1">
      <c r="A230" s="1980"/>
      <c r="B230" s="1970"/>
      <c r="C230" s="1970"/>
      <c r="D230" s="1979"/>
      <c r="E230" s="1995"/>
      <c r="F230" s="1944"/>
      <c r="G230" s="1978"/>
      <c r="H230" s="1981"/>
      <c r="I230" s="1970"/>
    </row>
    <row r="231" spans="1:9" s="1969" customFormat="1">
      <c r="A231" s="1838">
        <f>COUNT($A$4:A230)+1</f>
        <v>20</v>
      </c>
      <c r="B231" s="1969" t="s">
        <v>1824</v>
      </c>
      <c r="C231" s="1970"/>
      <c r="D231" s="1979"/>
      <c r="E231" s="1995"/>
      <c r="F231" s="1944"/>
      <c r="G231" s="1978"/>
      <c r="H231" s="1956"/>
      <c r="I231" s="1970"/>
    </row>
    <row r="232" spans="1:9" s="1969" customFormat="1" ht="39.6">
      <c r="A232" s="1979"/>
      <c r="B232" s="1969" t="s">
        <v>2150</v>
      </c>
      <c r="C232" s="1970"/>
      <c r="D232" s="1979"/>
      <c r="E232" s="1995"/>
      <c r="F232" s="1944"/>
      <c r="G232" s="1978"/>
      <c r="H232" s="1956"/>
      <c r="I232" s="1970"/>
    </row>
    <row r="233" spans="1:9" s="1969" customFormat="1">
      <c r="A233" s="1980"/>
      <c r="B233" s="1970" t="s">
        <v>2149</v>
      </c>
      <c r="C233" s="1970" t="s">
        <v>1119</v>
      </c>
      <c r="D233" s="1979">
        <v>5</v>
      </c>
      <c r="E233" s="1995"/>
      <c r="F233" s="1937">
        <f>E233*D233</f>
        <v>0</v>
      </c>
      <c r="I233" s="1970"/>
    </row>
    <row r="234" spans="1:9" s="1969" customFormat="1">
      <c r="A234" s="1980"/>
      <c r="B234" s="1970"/>
      <c r="C234" s="1970"/>
      <c r="D234" s="1970"/>
      <c r="E234" s="1995"/>
      <c r="F234" s="1944"/>
      <c r="G234" s="1978"/>
      <c r="H234" s="1981"/>
      <c r="I234" s="1970"/>
    </row>
    <row r="235" spans="1:9" s="1938" customFormat="1">
      <c r="A235" s="1972"/>
      <c r="B235" s="1943"/>
      <c r="C235" s="1787"/>
      <c r="D235" s="1787"/>
      <c r="E235" s="1998"/>
      <c r="F235" s="1943"/>
      <c r="G235" s="1944"/>
    </row>
    <row r="236" spans="1:9" s="1938" customFormat="1">
      <c r="A236" s="1838">
        <f>COUNT($A$4:A235)+1</f>
        <v>21</v>
      </c>
      <c r="B236" s="1938" t="s">
        <v>2148</v>
      </c>
      <c r="C236" s="1935"/>
      <c r="D236" s="1935"/>
      <c r="E236" s="1995"/>
      <c r="F236" s="1937"/>
      <c r="G236" s="1944"/>
    </row>
    <row r="237" spans="1:9" s="1938" customFormat="1">
      <c r="A237" s="1935"/>
      <c r="B237" s="1938" t="s">
        <v>2147</v>
      </c>
      <c r="C237" s="1935"/>
      <c r="D237" s="1935"/>
      <c r="E237" s="1996"/>
      <c r="G237" s="1944"/>
    </row>
    <row r="238" spans="1:9" s="1938" customFormat="1">
      <c r="A238" s="1935"/>
      <c r="C238" s="1935" t="s">
        <v>10</v>
      </c>
      <c r="D238" s="1935">
        <v>2</v>
      </c>
      <c r="E238" s="1995"/>
      <c r="F238" s="1937">
        <f>E238*D238</f>
        <v>0</v>
      </c>
      <c r="G238" s="1944"/>
    </row>
    <row r="239" spans="1:9" s="1938" customFormat="1">
      <c r="A239" s="1972"/>
      <c r="B239" s="1943"/>
      <c r="C239" s="1787"/>
      <c r="D239" s="1787"/>
      <c r="E239" s="1998"/>
      <c r="F239" s="1943"/>
      <c r="G239" s="1944"/>
    </row>
    <row r="240" spans="1:9" s="1938" customFormat="1">
      <c r="A240" s="1838">
        <f>COUNT($A$4:A239)+1</f>
        <v>22</v>
      </c>
      <c r="B240" s="1938" t="s">
        <v>2146</v>
      </c>
      <c r="C240" s="1935"/>
      <c r="D240" s="1935"/>
      <c r="E240" s="1995"/>
      <c r="F240" s="1937"/>
      <c r="G240" s="1944"/>
    </row>
    <row r="241" spans="1:7" s="1938" customFormat="1">
      <c r="A241" s="1935"/>
      <c r="B241" s="1938" t="s">
        <v>2145</v>
      </c>
      <c r="C241" s="1935"/>
      <c r="D241" s="1935"/>
      <c r="E241" s="1995"/>
      <c r="F241" s="1937"/>
      <c r="G241" s="1944"/>
    </row>
    <row r="242" spans="1:7" s="1938" customFormat="1">
      <c r="A242" s="1935"/>
      <c r="C242" s="1935" t="s">
        <v>10</v>
      </c>
      <c r="D242" s="1935">
        <v>3</v>
      </c>
      <c r="E242" s="1995"/>
      <c r="F242" s="1937">
        <f>E242*D242</f>
        <v>0</v>
      </c>
      <c r="G242" s="1944"/>
    </row>
    <row r="243" spans="1:7" s="1938" customFormat="1">
      <c r="A243" s="1935"/>
      <c r="C243" s="1935"/>
      <c r="D243" s="1935"/>
      <c r="E243" s="1995"/>
      <c r="F243" s="1937"/>
      <c r="G243" s="1944"/>
    </row>
    <row r="244" spans="1:7" s="1938" customFormat="1">
      <c r="A244" s="1945"/>
      <c r="B244" s="1943"/>
      <c r="C244" s="1787"/>
      <c r="D244" s="1787"/>
      <c r="E244" s="1998"/>
      <c r="F244" s="1943"/>
      <c r="G244" s="1944"/>
    </row>
    <row r="245" spans="1:7" s="1938" customFormat="1">
      <c r="A245" s="1838">
        <f>COUNT($A$4:A244)+1</f>
        <v>23</v>
      </c>
      <c r="B245" s="1938" t="s">
        <v>2144</v>
      </c>
      <c r="C245" s="1935"/>
      <c r="D245" s="1935"/>
      <c r="E245" s="1995"/>
      <c r="F245" s="1937"/>
      <c r="G245" s="1944"/>
    </row>
    <row r="246" spans="1:7" s="1938" customFormat="1" ht="26.4">
      <c r="A246" s="1935"/>
      <c r="B246" s="1938" t="s">
        <v>2143</v>
      </c>
      <c r="C246" s="1935"/>
      <c r="D246" s="1935"/>
      <c r="E246" s="1995"/>
      <c r="F246" s="1937"/>
      <c r="G246" s="1944"/>
    </row>
    <row r="247" spans="1:7" s="1938" customFormat="1">
      <c r="A247" s="1935"/>
      <c r="C247" s="1982" t="s">
        <v>378</v>
      </c>
      <c r="D247" s="1935">
        <v>1</v>
      </c>
      <c r="E247" s="1995"/>
      <c r="F247" s="1937">
        <f>E247*D247</f>
        <v>0</v>
      </c>
      <c r="G247" s="1944"/>
    </row>
    <row r="248" spans="1:7" s="1938" customFormat="1">
      <c r="A248" s="1935"/>
      <c r="C248" s="1982"/>
      <c r="D248" s="1935"/>
      <c r="E248" s="1937"/>
      <c r="F248" s="1937"/>
      <c r="G248" s="1944"/>
    </row>
    <row r="249" spans="1:7" s="1938" customFormat="1" ht="13.8" thickBot="1">
      <c r="A249" s="1983"/>
      <c r="B249" s="1984" t="s">
        <v>1915</v>
      </c>
      <c r="C249" s="1985"/>
      <c r="D249" s="1986"/>
      <c r="E249" s="1365">
        <v>0</v>
      </c>
      <c r="F249" s="1987">
        <f>SUM(F4:F247)</f>
        <v>0</v>
      </c>
      <c r="G249" s="1944"/>
    </row>
    <row r="250" spans="1:7" s="1938" customFormat="1" ht="13.8" thickTop="1">
      <c r="A250" s="1935"/>
      <c r="C250" s="1988"/>
      <c r="D250" s="1935"/>
      <c r="E250" s="1937"/>
      <c r="F250" s="1947"/>
      <c r="G250" s="1944"/>
    </row>
    <row r="251" spans="1:7" s="1938" customFormat="1">
      <c r="A251" s="1935"/>
      <c r="B251" s="1936"/>
      <c r="C251" s="1935"/>
      <c r="D251" s="1989"/>
      <c r="E251" s="1937"/>
      <c r="F251" s="1947"/>
      <c r="G251" s="1944"/>
    </row>
    <row r="252" spans="1:7" s="1938" customFormat="1">
      <c r="A252" s="1935"/>
      <c r="C252" s="1935"/>
      <c r="D252" s="1989"/>
      <c r="E252" s="1937"/>
      <c r="F252" s="1947"/>
      <c r="G252" s="1944"/>
    </row>
    <row r="253" spans="1:7" s="1938" customFormat="1">
      <c r="A253" s="1935"/>
      <c r="C253" s="1935"/>
      <c r="D253" s="1935"/>
      <c r="E253" s="1937"/>
    </row>
    <row r="254" spans="1:7" s="1938" customFormat="1">
      <c r="A254" s="1935"/>
      <c r="C254" s="1935"/>
      <c r="D254" s="1935"/>
      <c r="E254" s="1990"/>
    </row>
    <row r="255" spans="1:7" s="1938" customFormat="1">
      <c r="C255" s="1935"/>
      <c r="D255" s="1935"/>
      <c r="G255" s="1944"/>
    </row>
    <row r="256" spans="1:7" s="1541" customFormat="1"/>
    <row r="257" s="1541" customFormat="1"/>
    <row r="258" s="1541" customFormat="1"/>
    <row r="259" s="1541" customFormat="1"/>
    <row r="260" s="1541" customFormat="1"/>
    <row r="261" s="1541" customFormat="1"/>
    <row r="262" s="1541" customFormat="1"/>
    <row r="263" s="1541" customFormat="1"/>
    <row r="264" s="1541" customFormat="1"/>
  </sheetData>
  <sheetProtection password="D860" sheet="1" objects="1" scenarios="1"/>
  <pageMargins left="0.74803149606299213" right="0.74803149606299213" top="0.98425196850393704" bottom="0.98425196850393704" header="0.51181102362204722" footer="0.51181102362204722"/>
  <pageSetup paperSize="9" scale="90" orientation="portrait" r:id="rId1"/>
  <headerFooter alignWithMargins="0">
    <oddHeader>&amp;COGREVANJE</oddHeader>
    <oddFooter>&amp;C&amp;P/&amp;N&amp;RPZI</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theme="5" tint="-0.249977111117893"/>
  </sheetPr>
  <dimension ref="A2:U197"/>
  <sheetViews>
    <sheetView view="pageBreakPreview" topLeftCell="A43" zoomScaleNormal="100" workbookViewId="0">
      <selection activeCell="S31" sqref="S31"/>
    </sheetView>
  </sheetViews>
  <sheetFormatPr defaultColWidth="9" defaultRowHeight="13.2"/>
  <cols>
    <col min="1" max="1" width="8" style="2023" customWidth="1"/>
    <col min="2" max="2" width="58.8984375" style="2002" customWidth="1"/>
    <col min="3" max="3" width="8.8984375" style="2002" bestFit="1" customWidth="1"/>
    <col min="4" max="6" width="9" style="2002"/>
    <col min="7" max="7" width="11.5" style="2003" customWidth="1"/>
    <col min="8" max="16384" width="9" style="2002"/>
  </cols>
  <sheetData>
    <row r="2" spans="1:21" ht="15.6">
      <c r="A2" s="2000"/>
      <c r="B2" s="2001" t="s">
        <v>1650</v>
      </c>
    </row>
    <row r="3" spans="1:21" ht="15.6">
      <c r="A3" s="2000"/>
      <c r="B3" s="2001"/>
    </row>
    <row r="4" spans="1:21" ht="15.6">
      <c r="A4" s="2004" t="s">
        <v>253</v>
      </c>
      <c r="B4" s="2001" t="s">
        <v>2328</v>
      </c>
    </row>
    <row r="5" spans="1:21" ht="15.6">
      <c r="A5" s="2000"/>
      <c r="B5" s="2001"/>
    </row>
    <row r="6" spans="1:21" ht="15.6">
      <c r="A6" s="2000"/>
      <c r="B6" s="2005" t="s">
        <v>232</v>
      </c>
    </row>
    <row r="7" spans="1:21" ht="15.6">
      <c r="A7" s="2000"/>
      <c r="B7" s="2005"/>
    </row>
    <row r="8" spans="1:21" ht="15.6">
      <c r="A8" s="2000"/>
      <c r="B8" s="2001" t="s">
        <v>1950</v>
      </c>
      <c r="C8" s="2006"/>
    </row>
    <row r="9" spans="1:21" ht="15.6">
      <c r="A9" s="2004"/>
      <c r="B9" s="2001"/>
    </row>
    <row r="10" spans="1:21" ht="15.6">
      <c r="A10" s="2007" t="s">
        <v>31</v>
      </c>
      <c r="B10" s="2001" t="s">
        <v>255</v>
      </c>
      <c r="C10" s="2008">
        <f>BAZEN!F172</f>
        <v>0</v>
      </c>
      <c r="D10" s="2009" t="s">
        <v>235</v>
      </c>
    </row>
    <row r="11" spans="1:21" ht="15.6">
      <c r="A11" s="2007" t="s">
        <v>32</v>
      </c>
      <c r="B11" s="2001" t="s">
        <v>256</v>
      </c>
      <c r="C11" s="2008">
        <f>'N1-GARDEROBE'!F114</f>
        <v>0</v>
      </c>
      <c r="D11" s="2009" t="s">
        <v>235</v>
      </c>
    </row>
    <row r="12" spans="1:21" ht="15.6">
      <c r="A12" s="2007" t="s">
        <v>26</v>
      </c>
      <c r="B12" s="2010" t="s">
        <v>257</v>
      </c>
      <c r="C12" s="2011">
        <f>'LOKALNI  ODVODI'!F49</f>
        <v>0</v>
      </c>
      <c r="D12" s="2009" t="s">
        <v>235</v>
      </c>
    </row>
    <row r="13" spans="1:21" s="2017" customFormat="1">
      <c r="A13" s="2012"/>
      <c r="B13" s="2013"/>
      <c r="C13" s="2014"/>
      <c r="D13" s="2015"/>
      <c r="E13" s="2016"/>
      <c r="G13" s="2016"/>
      <c r="H13" s="2018"/>
      <c r="I13" s="2018"/>
      <c r="J13" s="2018"/>
      <c r="K13" s="2019"/>
      <c r="L13" s="2019"/>
      <c r="M13" s="2020"/>
      <c r="N13" s="2021"/>
      <c r="O13" s="2019"/>
      <c r="P13" s="2019"/>
      <c r="Q13" s="2019"/>
      <c r="R13" s="2019"/>
      <c r="S13" s="2019"/>
      <c r="T13" s="2022"/>
      <c r="U13" s="2019"/>
    </row>
    <row r="14" spans="1:21" ht="15.6">
      <c r="B14" s="2024" t="s">
        <v>243</v>
      </c>
      <c r="C14" s="2025">
        <f>SUM(C10:C12)</f>
        <v>0</v>
      </c>
      <c r="D14" s="2026" t="s">
        <v>235</v>
      </c>
      <c r="E14" s="2003"/>
    </row>
    <row r="16" spans="1:21">
      <c r="B16" s="2002" t="s">
        <v>1648</v>
      </c>
    </row>
    <row r="18" spans="1:13" s="659" customFormat="1" ht="45.15" customHeight="1">
      <c r="A18" s="673">
        <v>1</v>
      </c>
      <c r="B18" s="664" t="s">
        <v>1647</v>
      </c>
      <c r="F18" s="670"/>
      <c r="G18" s="661"/>
      <c r="H18" s="661"/>
      <c r="I18" s="661"/>
      <c r="J18" s="660"/>
      <c r="K18" s="670"/>
      <c r="L18" s="670"/>
      <c r="M18" s="670"/>
    </row>
    <row r="19" spans="1:13" s="659" customFormat="1" ht="26.4">
      <c r="A19" s="673">
        <v>2</v>
      </c>
      <c r="B19" s="677" t="s">
        <v>1646</v>
      </c>
      <c r="F19" s="670"/>
      <c r="G19" s="661"/>
      <c r="H19" s="661"/>
      <c r="I19" s="661"/>
      <c r="J19" s="660"/>
      <c r="K19" s="670"/>
      <c r="L19" s="670"/>
      <c r="M19" s="670"/>
    </row>
    <row r="20" spans="1:13" s="659" customFormat="1" ht="13.2" customHeight="1">
      <c r="A20" s="673"/>
      <c r="B20" s="677"/>
      <c r="F20" s="670"/>
      <c r="G20" s="661"/>
      <c r="H20" s="661"/>
      <c r="I20" s="661"/>
      <c r="J20" s="660"/>
      <c r="K20" s="670"/>
      <c r="L20" s="670"/>
      <c r="M20" s="670"/>
    </row>
    <row r="21" spans="1:13" s="659" customFormat="1" ht="13.2" customHeight="1">
      <c r="A21" s="673"/>
      <c r="B21" s="677"/>
      <c r="F21" s="670"/>
      <c r="G21" s="661"/>
      <c r="H21" s="661"/>
      <c r="I21" s="661"/>
      <c r="J21" s="660"/>
      <c r="K21" s="670"/>
      <c r="L21" s="670"/>
      <c r="M21" s="670"/>
    </row>
    <row r="22" spans="1:13" s="659" customFormat="1" ht="76.5" customHeight="1">
      <c r="A22" s="673">
        <v>3</v>
      </c>
      <c r="B22" s="678" t="s">
        <v>1644</v>
      </c>
      <c r="F22" s="670"/>
      <c r="G22" s="661"/>
      <c r="H22" s="661"/>
      <c r="I22" s="661"/>
      <c r="J22" s="660"/>
      <c r="K22" s="670"/>
      <c r="L22" s="670"/>
      <c r="M22" s="670"/>
    </row>
    <row r="23" spans="1:13" s="659" customFormat="1" ht="26.4">
      <c r="A23" s="673">
        <v>4</v>
      </c>
      <c r="B23" s="677" t="s">
        <v>1643</v>
      </c>
      <c r="F23" s="670"/>
      <c r="G23" s="661"/>
      <c r="H23" s="661"/>
      <c r="I23" s="661"/>
      <c r="J23" s="660"/>
      <c r="K23" s="670"/>
      <c r="L23" s="670"/>
      <c r="M23" s="670"/>
    </row>
    <row r="24" spans="1:13" s="659" customFormat="1">
      <c r="A24" s="673"/>
      <c r="B24" s="677"/>
      <c r="F24" s="670"/>
      <c r="G24" s="661"/>
      <c r="H24" s="661"/>
      <c r="I24" s="661"/>
      <c r="J24" s="660"/>
      <c r="K24" s="670"/>
      <c r="L24" s="670"/>
      <c r="M24" s="670"/>
    </row>
    <row r="25" spans="1:13" s="659" customFormat="1" ht="26.4">
      <c r="A25" s="673">
        <v>5</v>
      </c>
      <c r="B25" s="677" t="s">
        <v>1642</v>
      </c>
      <c r="F25" s="670"/>
      <c r="G25" s="661"/>
      <c r="H25" s="661"/>
      <c r="I25" s="661"/>
      <c r="J25" s="660"/>
      <c r="K25" s="670"/>
      <c r="L25" s="670"/>
      <c r="M25" s="670"/>
    </row>
    <row r="26" spans="1:13" s="659" customFormat="1">
      <c r="A26" s="673"/>
      <c r="B26" s="677"/>
      <c r="F26" s="670"/>
      <c r="G26" s="661"/>
      <c r="H26" s="661"/>
      <c r="I26" s="661"/>
      <c r="J26" s="660"/>
      <c r="K26" s="670"/>
      <c r="L26" s="670"/>
      <c r="M26" s="670"/>
    </row>
    <row r="27" spans="1:13" s="659" customFormat="1" ht="76.5" customHeight="1">
      <c r="A27" s="673">
        <v>6</v>
      </c>
      <c r="B27" s="678" t="s">
        <v>1641</v>
      </c>
      <c r="F27" s="670"/>
      <c r="G27" s="661"/>
      <c r="H27" s="661"/>
      <c r="I27" s="661"/>
      <c r="J27" s="660"/>
      <c r="K27" s="670"/>
      <c r="L27" s="670"/>
      <c r="M27" s="670"/>
    </row>
    <row r="28" spans="1:13" s="659" customFormat="1" ht="51" customHeight="1">
      <c r="A28" s="673">
        <v>7</v>
      </c>
      <c r="B28" s="678" t="s">
        <v>2327</v>
      </c>
      <c r="F28" s="670"/>
      <c r="G28" s="661"/>
      <c r="H28" s="661"/>
      <c r="I28" s="661"/>
      <c r="J28" s="660"/>
      <c r="K28" s="670"/>
      <c r="L28" s="670"/>
      <c r="M28" s="670"/>
    </row>
    <row r="29" spans="1:13" s="659" customFormat="1" ht="52.8">
      <c r="A29" s="673">
        <v>8</v>
      </c>
      <c r="B29" s="677" t="s">
        <v>1639</v>
      </c>
      <c r="F29" s="670"/>
      <c r="G29" s="661"/>
      <c r="H29" s="661"/>
      <c r="I29" s="661"/>
      <c r="J29" s="660"/>
      <c r="K29" s="670"/>
      <c r="L29" s="670"/>
      <c r="M29" s="670"/>
    </row>
    <row r="30" spans="1:13" s="659" customFormat="1">
      <c r="A30" s="673"/>
      <c r="B30" s="677"/>
      <c r="F30" s="670"/>
      <c r="G30" s="661"/>
      <c r="H30" s="661"/>
      <c r="I30" s="661"/>
      <c r="J30" s="660"/>
      <c r="K30" s="670"/>
      <c r="L30" s="670"/>
      <c r="M30" s="670"/>
    </row>
    <row r="31" spans="1:13" s="659" customFormat="1" ht="26.4">
      <c r="A31" s="673">
        <v>9</v>
      </c>
      <c r="B31" s="677" t="s">
        <v>1638</v>
      </c>
      <c r="F31" s="670"/>
      <c r="G31" s="661"/>
      <c r="H31" s="661"/>
      <c r="I31" s="661"/>
      <c r="J31" s="660"/>
      <c r="K31" s="670"/>
      <c r="L31" s="670"/>
      <c r="M31" s="670"/>
    </row>
    <row r="32" spans="1:13" s="659" customFormat="1">
      <c r="A32" s="673"/>
      <c r="B32" s="677"/>
      <c r="F32" s="670"/>
      <c r="G32" s="661"/>
      <c r="H32" s="661"/>
      <c r="I32" s="661"/>
      <c r="J32" s="660"/>
      <c r="K32" s="670"/>
      <c r="L32" s="670"/>
      <c r="M32" s="670"/>
    </row>
    <row r="33" spans="1:15" s="659" customFormat="1" ht="26.4">
      <c r="A33" s="673">
        <v>10</v>
      </c>
      <c r="B33" s="677" t="s">
        <v>1637</v>
      </c>
      <c r="F33" s="670"/>
      <c r="G33" s="661"/>
      <c r="H33" s="661"/>
      <c r="I33" s="661"/>
      <c r="J33" s="660"/>
      <c r="K33" s="670"/>
      <c r="L33" s="670"/>
      <c r="M33" s="670"/>
    </row>
    <row r="35" spans="1:15" s="659" customFormat="1">
      <c r="A35" s="676"/>
      <c r="B35" s="2027"/>
      <c r="F35" s="670"/>
      <c r="G35" s="661"/>
      <c r="H35" s="661"/>
      <c r="I35" s="661"/>
      <c r="J35" s="660"/>
      <c r="K35" s="670"/>
      <c r="L35" s="670"/>
      <c r="M35" s="670"/>
    </row>
    <row r="36" spans="1:15" s="659" customFormat="1" ht="15.6">
      <c r="A36" s="675">
        <v>11</v>
      </c>
      <c r="B36" s="674" t="s">
        <v>1636</v>
      </c>
      <c r="F36" s="670"/>
      <c r="G36" s="661"/>
      <c r="H36" s="661"/>
      <c r="I36" s="661"/>
      <c r="J36" s="660"/>
      <c r="K36" s="670"/>
      <c r="L36" s="670"/>
      <c r="M36" s="670"/>
    </row>
    <row r="37" spans="1:15" s="659" customFormat="1">
      <c r="A37" s="673"/>
      <c r="B37" s="672"/>
      <c r="F37" s="670"/>
      <c r="G37" s="661"/>
      <c r="H37" s="661"/>
      <c r="I37" s="661"/>
      <c r="J37" s="660"/>
      <c r="K37" s="670"/>
      <c r="L37" s="670"/>
      <c r="M37" s="670"/>
    </row>
    <row r="38" spans="1:15" s="659" customFormat="1" ht="26.4">
      <c r="A38" s="348"/>
      <c r="B38" s="671" t="s">
        <v>2326</v>
      </c>
      <c r="D38" s="531"/>
      <c r="E38" s="662"/>
      <c r="F38" s="670"/>
      <c r="G38" s="661"/>
      <c r="H38" s="661"/>
      <c r="I38" s="661"/>
      <c r="J38" s="660"/>
      <c r="K38" s="670"/>
      <c r="L38" s="670"/>
      <c r="M38" s="670"/>
      <c r="O38" s="664"/>
    </row>
    <row r="39" spans="1:15" s="659" customFormat="1" ht="88.5" customHeight="1">
      <c r="A39" s="348"/>
      <c r="B39" s="671" t="s">
        <v>1634</v>
      </c>
      <c r="D39" s="531"/>
      <c r="E39" s="662"/>
      <c r="F39" s="670"/>
      <c r="G39" s="661"/>
      <c r="H39" s="661"/>
      <c r="I39" s="661"/>
      <c r="J39" s="660"/>
      <c r="K39" s="670"/>
      <c r="L39" s="670"/>
      <c r="M39" s="670"/>
      <c r="O39" s="664"/>
    </row>
    <row r="40" spans="1:15" s="659" customFormat="1" ht="60" customHeight="1">
      <c r="A40" s="348"/>
      <c r="B40" s="671" t="s">
        <v>1633</v>
      </c>
      <c r="D40" s="531"/>
      <c r="E40" s="662"/>
      <c r="F40" s="670"/>
      <c r="G40" s="661"/>
      <c r="H40" s="661"/>
      <c r="I40" s="661"/>
      <c r="J40" s="660"/>
      <c r="K40" s="670"/>
      <c r="L40" s="670"/>
      <c r="M40" s="670"/>
      <c r="O40" s="664"/>
    </row>
    <row r="41" spans="1:15" s="659" customFormat="1" ht="45.15" customHeight="1">
      <c r="A41" s="348"/>
      <c r="B41" s="671" t="s">
        <v>1632</v>
      </c>
      <c r="D41" s="531"/>
      <c r="E41" s="662"/>
      <c r="F41" s="670"/>
      <c r="G41" s="661"/>
      <c r="H41" s="661"/>
      <c r="I41" s="661"/>
      <c r="J41" s="660"/>
      <c r="K41" s="670"/>
      <c r="L41" s="670"/>
      <c r="M41" s="670"/>
      <c r="O41" s="664"/>
    </row>
    <row r="42" spans="1:15" s="659" customFormat="1">
      <c r="A42" s="348"/>
      <c r="B42" s="671" t="s">
        <v>1631</v>
      </c>
      <c r="D42" s="531"/>
      <c r="E42" s="662"/>
      <c r="F42" s="670"/>
      <c r="G42" s="661"/>
      <c r="H42" s="661"/>
      <c r="I42" s="661"/>
      <c r="J42" s="660"/>
      <c r="K42" s="670"/>
      <c r="L42" s="670"/>
      <c r="M42" s="670"/>
      <c r="O42" s="665"/>
    </row>
    <row r="43" spans="1:15" s="525" customFormat="1">
      <c r="A43" s="348"/>
      <c r="B43" s="669" t="s">
        <v>1630</v>
      </c>
      <c r="D43" s="531"/>
      <c r="E43" s="668"/>
      <c r="F43" s="670"/>
      <c r="G43" s="667"/>
      <c r="H43" s="667"/>
      <c r="I43" s="667"/>
      <c r="J43" s="666"/>
      <c r="K43" s="661"/>
      <c r="L43" s="661"/>
      <c r="M43" s="661"/>
      <c r="O43" s="665"/>
    </row>
    <row r="44" spans="1:15" s="525" customFormat="1">
      <c r="A44" s="348"/>
      <c r="B44" s="669" t="s">
        <v>1629</v>
      </c>
      <c r="D44" s="531"/>
      <c r="E44" s="668"/>
      <c r="F44" s="670"/>
      <c r="G44" s="667"/>
      <c r="H44" s="667"/>
      <c r="I44" s="667"/>
      <c r="J44" s="666"/>
      <c r="K44" s="661"/>
      <c r="L44" s="661"/>
      <c r="M44" s="661"/>
      <c r="O44" s="665"/>
    </row>
    <row r="45" spans="1:15" s="659" customFormat="1" ht="52.8">
      <c r="A45" s="348"/>
      <c r="B45" s="664" t="s">
        <v>1628</v>
      </c>
      <c r="D45" s="663"/>
      <c r="E45" s="662"/>
      <c r="F45" s="619"/>
      <c r="G45" s="661"/>
      <c r="H45" s="661"/>
      <c r="I45" s="661"/>
      <c r="J45" s="660"/>
      <c r="K45" s="619"/>
      <c r="L45" s="619"/>
      <c r="M45" s="619"/>
    </row>
    <row r="58" spans="1:7" ht="15.6">
      <c r="A58" s="1537"/>
      <c r="B58" s="2028"/>
      <c r="C58" s="2029"/>
      <c r="D58" s="2029"/>
      <c r="E58" s="2030"/>
      <c r="G58" s="2002"/>
    </row>
    <row r="138" spans="1:7">
      <c r="A138" s="2002"/>
      <c r="E138" s="2002">
        <v>5</v>
      </c>
      <c r="G138" s="2002"/>
    </row>
    <row r="147" spans="1:7">
      <c r="A147" s="2002"/>
      <c r="C147" s="2002" t="s">
        <v>219</v>
      </c>
      <c r="D147" s="2002">
        <v>1</v>
      </c>
      <c r="G147" s="2002"/>
    </row>
    <row r="153" spans="1:7">
      <c r="A153" s="2002"/>
      <c r="B153" s="2002" t="s">
        <v>258</v>
      </c>
      <c r="G153" s="2002"/>
    </row>
    <row r="169" spans="1:7">
      <c r="A169" s="2002"/>
      <c r="D169" s="2002">
        <v>53</v>
      </c>
      <c r="G169" s="2002"/>
    </row>
    <row r="195" spans="1:7">
      <c r="A195" s="2002"/>
      <c r="C195" s="2002" t="s">
        <v>229</v>
      </c>
      <c r="G195" s="2002"/>
    </row>
    <row r="197" spans="1:7">
      <c r="A197" s="2002"/>
      <c r="C197" s="2002" t="s">
        <v>229</v>
      </c>
      <c r="D197" s="2002">
        <v>2</v>
      </c>
      <c r="G197" s="2002"/>
    </row>
  </sheetData>
  <sheetProtection password="D860" sheet="1" objects="1" scenarios="1"/>
  <pageMargins left="0.55118110236220474" right="0.74803149606299213" top="0.98425196850393704" bottom="0.98425196850393704" header="0.51181102362204722" footer="0.51181102362204722"/>
  <pageSetup paperSize="9" scale="91" orientation="portrait" verticalDpi="300" r:id="rId1"/>
  <headerFooter alignWithMargins="0">
    <oddHeader>&amp;CPREZRAČEVANJE</oddHeader>
    <oddFooter>&amp;C&amp;P/&amp;N&amp;RPZI</oddFooter>
  </headerFooter>
  <rowBreaks count="1" manualBreakCount="1">
    <brk id="28" max="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theme="5" tint="0.59999389629810485"/>
  </sheetPr>
  <dimension ref="A1:W270"/>
  <sheetViews>
    <sheetView showZeros="0" view="pageBreakPreview" zoomScaleNormal="50" zoomScaleSheetLayoutView="100" workbookViewId="0">
      <pane ySplit="2" topLeftCell="A22" activePane="bottomLeft" state="frozen"/>
      <selection activeCell="AC65" sqref="AC65"/>
      <selection pane="bottomLeft" activeCell="Y77" sqref="Y77"/>
    </sheetView>
  </sheetViews>
  <sheetFormatPr defaultColWidth="7.69921875" defaultRowHeight="13.2"/>
  <cols>
    <col min="1" max="1" width="6.09765625" style="2104" customWidth="1"/>
    <col min="2" max="2" width="49.69921875" style="2092" customWidth="1"/>
    <col min="3" max="3" width="4.19921875" style="2049" bestFit="1" customWidth="1"/>
    <col min="4" max="4" width="5.19921875" style="2192" bestFit="1" customWidth="1"/>
    <col min="5" max="5" width="9.09765625" style="2043" bestFit="1" customWidth="1"/>
    <col min="6" max="6" width="10.09765625" style="2044" bestFit="1" customWidth="1"/>
    <col min="7" max="7" width="3.8984375" style="2060" bestFit="1" customWidth="1"/>
    <col min="8" max="8" width="7.09765625" style="2060" bestFit="1" customWidth="1"/>
    <col min="9" max="9" width="3.8984375" style="2061" bestFit="1" customWidth="1"/>
    <col min="10" max="10" width="2.09765625" style="2061" hidden="1" customWidth="1"/>
    <col min="11" max="11" width="9.09765625" style="2061" hidden="1" customWidth="1"/>
    <col min="12" max="12" width="7.69921875" style="2008" hidden="1" customWidth="1"/>
    <col min="13" max="13" width="9.59765625" style="2061" hidden="1" customWidth="1"/>
    <col min="14" max="14" width="9.09765625" style="2061" hidden="1" customWidth="1"/>
    <col min="15" max="15" width="9.19921875" style="2061" hidden="1" customWidth="1"/>
    <col min="16" max="16" width="7.59765625" style="2061" hidden="1" customWidth="1"/>
    <col min="17" max="17" width="9.09765625" style="2061" hidden="1" customWidth="1"/>
    <col min="18" max="18" width="8.69921875" style="2008" hidden="1" customWidth="1"/>
    <col min="19" max="19" width="11.09765625" style="2061" hidden="1" customWidth="1"/>
    <col min="20" max="24" width="0" style="2062" hidden="1" customWidth="1"/>
    <col min="25" max="16384" width="7.69921875" style="2062"/>
  </cols>
  <sheetData>
    <row r="1" spans="1:23" s="2041" customFormat="1" ht="24" customHeight="1">
      <c r="A1" s="2031" t="s">
        <v>1769</v>
      </c>
      <c r="B1" s="2032" t="s">
        <v>1768</v>
      </c>
      <c r="C1" s="2033" t="s">
        <v>41</v>
      </c>
      <c r="D1" s="2034" t="s">
        <v>42</v>
      </c>
      <c r="E1" s="2035" t="s">
        <v>2142</v>
      </c>
      <c r="F1" s="2002" t="s">
        <v>1766</v>
      </c>
      <c r="G1" s="2036"/>
      <c r="H1" s="2036"/>
      <c r="I1" s="2037"/>
      <c r="J1" s="2037"/>
      <c r="K1" s="707" t="s">
        <v>1765</v>
      </c>
      <c r="L1" s="702" t="s">
        <v>1764</v>
      </c>
      <c r="M1" s="706" t="s">
        <v>1763</v>
      </c>
      <c r="N1" s="701" t="s">
        <v>1751</v>
      </c>
      <c r="O1" s="701" t="s">
        <v>1762</v>
      </c>
      <c r="P1" s="701" t="s">
        <v>1761</v>
      </c>
      <c r="Q1" s="699" t="s">
        <v>1760</v>
      </c>
      <c r="R1" s="705" t="s">
        <v>1759</v>
      </c>
      <c r="S1" s="704" t="s">
        <v>1758</v>
      </c>
      <c r="T1" s="2038" t="s">
        <v>1757</v>
      </c>
      <c r="U1" s="2039" t="s">
        <v>1756</v>
      </c>
      <c r="V1" s="2039" t="s">
        <v>1755</v>
      </c>
      <c r="W1" s="2040" t="s">
        <v>1754</v>
      </c>
    </row>
    <row r="2" spans="1:23" s="2041" customFormat="1" ht="13.5" customHeight="1">
      <c r="A2" s="2031"/>
      <c r="B2" s="2032"/>
      <c r="C2" s="2033"/>
      <c r="D2" s="2042"/>
      <c r="E2" s="2043"/>
      <c r="F2" s="2044"/>
      <c r="G2" s="2036"/>
      <c r="H2" s="2036"/>
      <c r="I2" s="2037"/>
      <c r="J2" s="2037"/>
      <c r="K2" s="703" t="s">
        <v>1753</v>
      </c>
      <c r="L2" s="702" t="s">
        <v>1752</v>
      </c>
      <c r="M2" s="701" t="s">
        <v>1751</v>
      </c>
      <c r="N2" s="699" t="s">
        <v>243</v>
      </c>
      <c r="O2" s="700" t="s">
        <v>1750</v>
      </c>
      <c r="P2" s="699" t="s">
        <v>243</v>
      </c>
      <c r="Q2" s="2045" t="s">
        <v>1749</v>
      </c>
      <c r="R2" s="698" t="s">
        <v>4</v>
      </c>
      <c r="S2" s="697" t="s">
        <v>4</v>
      </c>
      <c r="T2" s="2046">
        <v>3500</v>
      </c>
      <c r="U2" s="2047">
        <v>1</v>
      </c>
      <c r="V2" s="2047">
        <v>1</v>
      </c>
      <c r="W2" s="2037">
        <v>232</v>
      </c>
    </row>
    <row r="3" spans="1:23" s="2041" customFormat="1" ht="13.5" customHeight="1">
      <c r="A3" s="2031"/>
      <c r="B3" s="2032"/>
      <c r="C3" s="2033"/>
      <c r="D3" s="2042"/>
      <c r="E3" s="2043"/>
      <c r="F3" s="2044"/>
      <c r="G3" s="2036"/>
      <c r="H3" s="2036"/>
      <c r="I3" s="2037"/>
      <c r="J3" s="2037"/>
      <c r="K3" s="703"/>
      <c r="L3" s="702"/>
      <c r="M3" s="701"/>
      <c r="N3" s="699"/>
      <c r="O3" s="700"/>
      <c r="P3" s="699"/>
      <c r="Q3" s="2045"/>
      <c r="R3" s="698"/>
      <c r="S3" s="697"/>
      <c r="T3" s="2046"/>
      <c r="U3" s="2047"/>
      <c r="V3" s="2047"/>
      <c r="W3" s="2037"/>
    </row>
    <row r="4" spans="1:23" s="2041" customFormat="1" ht="15.6">
      <c r="A4" s="2007" t="s">
        <v>31</v>
      </c>
      <c r="B4" s="2048" t="s">
        <v>255</v>
      </c>
      <c r="C4" s="2049"/>
      <c r="D4" s="2050"/>
      <c r="E4" s="2051"/>
      <c r="F4" s="2052"/>
      <c r="G4" s="706"/>
      <c r="H4" s="2036"/>
      <c r="I4" s="2037"/>
      <c r="J4" s="2037"/>
      <c r="K4" s="703"/>
      <c r="L4" s="702"/>
      <c r="M4" s="701"/>
      <c r="N4" s="699"/>
      <c r="O4" s="700"/>
      <c r="P4" s="699"/>
      <c r="Q4" s="2045"/>
      <c r="R4" s="698"/>
      <c r="S4" s="697"/>
      <c r="T4" s="2046"/>
      <c r="U4" s="2047"/>
      <c r="V4" s="2047"/>
      <c r="W4" s="2037"/>
    </row>
    <row r="5" spans="1:23" s="2041" customFormat="1" ht="13.5" customHeight="1">
      <c r="A5" s="2053"/>
      <c r="B5" s="2054"/>
      <c r="C5" s="2049"/>
      <c r="D5" s="2050"/>
      <c r="E5" s="2051"/>
      <c r="F5" s="2052"/>
      <c r="G5" s="706"/>
      <c r="H5" s="2036"/>
      <c r="I5" s="2037"/>
      <c r="J5" s="2037"/>
      <c r="K5" s="703"/>
      <c r="L5" s="702"/>
      <c r="M5" s="701"/>
      <c r="N5" s="699"/>
      <c r="O5" s="700"/>
      <c r="P5" s="699"/>
      <c r="Q5" s="2045"/>
      <c r="R5" s="698"/>
      <c r="S5" s="697"/>
      <c r="T5" s="2046"/>
      <c r="U5" s="2047"/>
      <c r="V5" s="2047"/>
      <c r="W5" s="2037"/>
    </row>
    <row r="6" spans="1:23" ht="26.4">
      <c r="A6" s="2055"/>
      <c r="B6" s="1710" t="s">
        <v>2076</v>
      </c>
      <c r="C6" s="2056"/>
      <c r="D6" s="2050"/>
      <c r="E6" s="2057"/>
      <c r="F6" s="2058"/>
      <c r="G6" s="2059"/>
    </row>
    <row r="7" spans="1:23" s="2065" customFormat="1">
      <c r="A7" s="2063"/>
      <c r="B7" s="2064"/>
      <c r="D7" s="2066"/>
      <c r="E7" s="2067"/>
      <c r="F7" s="2068"/>
    </row>
    <row r="8" spans="1:23" s="2065" customFormat="1">
      <c r="A8" s="2063">
        <f>COUNT(#REF!)+1</f>
        <v>1</v>
      </c>
      <c r="B8" s="2069" t="s">
        <v>2447</v>
      </c>
      <c r="C8" s="2070"/>
      <c r="D8" s="2066"/>
      <c r="E8" s="2067"/>
      <c r="F8" s="2068"/>
    </row>
    <row r="9" spans="1:23" s="2065" customFormat="1" ht="145.19999999999999">
      <c r="A9" s="2063"/>
      <c r="B9" s="2071" t="s">
        <v>2446</v>
      </c>
      <c r="C9" s="2070"/>
      <c r="D9" s="2066"/>
      <c r="E9" s="2067"/>
      <c r="F9" s="2068"/>
    </row>
    <row r="10" spans="1:23" s="2065" customFormat="1" ht="132">
      <c r="A10" s="2063"/>
      <c r="B10" s="2072" t="s">
        <v>2445</v>
      </c>
      <c r="C10" s="2070"/>
      <c r="D10" s="2066"/>
      <c r="E10" s="2067"/>
      <c r="F10" s="2068"/>
    </row>
    <row r="11" spans="1:23" s="2065" customFormat="1" ht="79.2">
      <c r="A11" s="2063"/>
      <c r="B11" s="2071" t="s">
        <v>2444</v>
      </c>
      <c r="C11" s="2070"/>
      <c r="D11" s="2066"/>
      <c r="E11" s="2067"/>
      <c r="F11" s="2068"/>
    </row>
    <row r="12" spans="1:23" s="2065" customFormat="1" ht="66">
      <c r="A12" s="2063"/>
      <c r="B12" s="2072" t="s">
        <v>2443</v>
      </c>
      <c r="C12" s="2070"/>
      <c r="D12" s="2066"/>
      <c r="E12" s="2067"/>
      <c r="F12" s="2068"/>
    </row>
    <row r="13" spans="1:23" s="2065" customFormat="1" ht="66">
      <c r="A13" s="2063"/>
      <c r="B13" s="2072" t="s">
        <v>2442</v>
      </c>
      <c r="C13" s="2070"/>
      <c r="D13" s="2066"/>
      <c r="E13" s="2067"/>
      <c r="F13" s="2068"/>
    </row>
    <row r="14" spans="1:23" s="2065" customFormat="1" ht="132">
      <c r="A14" s="2063"/>
      <c r="B14" s="2072" t="s">
        <v>2441</v>
      </c>
      <c r="C14" s="2070"/>
      <c r="D14" s="2066"/>
      <c r="E14" s="2067"/>
      <c r="F14" s="2068"/>
    </row>
    <row r="15" spans="1:23" s="2065" customFormat="1" ht="79.2">
      <c r="A15" s="2063"/>
      <c r="B15" s="2071" t="s">
        <v>2440</v>
      </c>
      <c r="C15" s="2070"/>
      <c r="D15" s="2066"/>
      <c r="E15" s="2067"/>
      <c r="F15" s="2068"/>
    </row>
    <row r="16" spans="1:23" s="2065" customFormat="1" ht="211.2">
      <c r="A16" s="2063"/>
      <c r="B16" s="2072" t="s">
        <v>2439</v>
      </c>
      <c r="C16" s="2070"/>
      <c r="D16" s="2066"/>
      <c r="E16" s="2067"/>
      <c r="F16" s="2068"/>
    </row>
    <row r="17" spans="1:19" s="2065" customFormat="1" ht="145.19999999999999">
      <c r="A17" s="2063"/>
      <c r="B17" s="2072" t="s">
        <v>2438</v>
      </c>
      <c r="C17" s="2070"/>
      <c r="D17" s="2066"/>
      <c r="E17" s="2067"/>
      <c r="F17" s="2068"/>
    </row>
    <row r="18" spans="1:19" s="2065" customFormat="1" ht="171.6">
      <c r="A18" s="2063"/>
      <c r="B18" s="2072" t="s">
        <v>2437</v>
      </c>
      <c r="C18" s="2070"/>
      <c r="D18" s="2066"/>
      <c r="E18" s="2067"/>
      <c r="F18" s="2068"/>
    </row>
    <row r="19" spans="1:19" s="2065" customFormat="1" ht="184.8">
      <c r="A19" s="2063"/>
      <c r="B19" s="2072" t="s">
        <v>2436</v>
      </c>
      <c r="C19" s="2070"/>
      <c r="D19" s="2066"/>
      <c r="E19" s="2067"/>
      <c r="F19" s="2068"/>
    </row>
    <row r="20" spans="1:19" s="2065" customFormat="1" ht="184.8">
      <c r="A20" s="2063"/>
      <c r="B20" s="2072" t="s">
        <v>2435</v>
      </c>
      <c r="C20" s="2070"/>
      <c r="D20" s="2066"/>
      <c r="E20" s="2067"/>
      <c r="F20" s="2068"/>
    </row>
    <row r="21" spans="1:19" s="2065" customFormat="1" ht="118.8">
      <c r="A21" s="2063"/>
      <c r="B21" s="2072" t="s">
        <v>2434</v>
      </c>
      <c r="C21" s="2070"/>
      <c r="D21" s="2066"/>
      <c r="E21" s="2067"/>
      <c r="F21" s="2068"/>
    </row>
    <row r="22" spans="1:19" s="2065" customFormat="1" ht="92.4">
      <c r="A22" s="2063"/>
      <c r="B22" s="2072" t="s">
        <v>2433</v>
      </c>
      <c r="C22" s="2070"/>
      <c r="D22" s="2066"/>
      <c r="E22" s="2067"/>
      <c r="F22" s="2068"/>
    </row>
    <row r="23" spans="1:19" s="2065" customFormat="1">
      <c r="A23" s="2063"/>
      <c r="B23" s="2073" t="s">
        <v>1643</v>
      </c>
      <c r="C23" s="2070"/>
      <c r="D23" s="2066"/>
      <c r="E23" s="2067"/>
      <c r="F23" s="2068"/>
    </row>
    <row r="24" spans="1:19" s="2017" customFormat="1" ht="26.4">
      <c r="A24" s="2074"/>
      <c r="B24" s="2075" t="s">
        <v>2432</v>
      </c>
      <c r="C24" s="2076"/>
      <c r="D24" s="2076"/>
      <c r="E24" s="2077"/>
      <c r="F24" s="2078"/>
      <c r="G24" s="2079"/>
      <c r="H24" s="2080"/>
      <c r="I24" s="2019"/>
      <c r="J24" s="2019"/>
      <c r="K24" s="2019"/>
      <c r="L24" s="2022"/>
      <c r="M24" s="2019"/>
      <c r="N24" s="2019"/>
      <c r="O24" s="2019"/>
      <c r="P24" s="2019"/>
      <c r="Q24" s="2019"/>
      <c r="R24" s="2022"/>
      <c r="S24" s="2019"/>
    </row>
    <row r="25" spans="1:19" s="2017" customFormat="1">
      <c r="A25" s="2081"/>
      <c r="B25" s="2082" t="s">
        <v>2431</v>
      </c>
      <c r="C25" s="2076" t="s">
        <v>10</v>
      </c>
      <c r="D25" s="2076">
        <v>3</v>
      </c>
      <c r="E25" s="2077"/>
      <c r="F25" s="2078"/>
      <c r="G25" s="2079"/>
      <c r="H25" s="2080"/>
      <c r="I25" s="2019"/>
      <c r="J25" s="2019"/>
      <c r="K25" s="2019"/>
      <c r="L25" s="2022"/>
      <c r="M25" s="2019"/>
      <c r="N25" s="2019"/>
      <c r="O25" s="2019"/>
      <c r="P25" s="2019"/>
      <c r="Q25" s="2019"/>
      <c r="R25" s="2022"/>
      <c r="S25" s="2019"/>
    </row>
    <row r="26" spans="1:19" s="2017" customFormat="1">
      <c r="A26" s="2083"/>
      <c r="B26" s="2082" t="s">
        <v>2430</v>
      </c>
      <c r="C26" s="2076" t="s">
        <v>10</v>
      </c>
      <c r="D26" s="2084" t="s">
        <v>1948</v>
      </c>
      <c r="E26" s="2077"/>
      <c r="F26" s="2078"/>
      <c r="G26" s="2079"/>
      <c r="H26" s="2080"/>
      <c r="I26" s="2019"/>
      <c r="J26" s="2019"/>
      <c r="K26" s="2019"/>
      <c r="L26" s="2022"/>
      <c r="M26" s="2019"/>
      <c r="N26" s="2019"/>
      <c r="O26" s="2019"/>
      <c r="P26" s="2019"/>
      <c r="Q26" s="2019"/>
      <c r="R26" s="2022"/>
      <c r="S26" s="2019"/>
    </row>
    <row r="27" spans="1:19" s="2017" customFormat="1">
      <c r="A27" s="2081"/>
      <c r="B27" s="2082" t="s">
        <v>2429</v>
      </c>
      <c r="C27" s="2076" t="s">
        <v>10</v>
      </c>
      <c r="D27" s="2076">
        <v>1</v>
      </c>
      <c r="E27" s="2077"/>
      <c r="F27" s="2078"/>
      <c r="G27" s="2079"/>
      <c r="H27" s="2080"/>
      <c r="I27" s="2019"/>
      <c r="J27" s="2019"/>
      <c r="K27" s="2019"/>
      <c r="L27" s="2022"/>
      <c r="M27" s="2019"/>
      <c r="N27" s="2019"/>
      <c r="O27" s="2019"/>
      <c r="P27" s="2019"/>
      <c r="Q27" s="2019"/>
      <c r="R27" s="2022"/>
      <c r="S27" s="2019"/>
    </row>
    <row r="28" spans="1:19" s="2017" customFormat="1">
      <c r="A28" s="2081"/>
      <c r="B28" s="2082" t="s">
        <v>2428</v>
      </c>
      <c r="C28" s="2076" t="s">
        <v>10</v>
      </c>
      <c r="D28" s="2076">
        <v>5</v>
      </c>
      <c r="E28" s="2077"/>
      <c r="F28" s="2078"/>
      <c r="G28" s="2079"/>
      <c r="H28" s="2080"/>
      <c r="I28" s="2019"/>
      <c r="J28" s="2019"/>
      <c r="K28" s="2019"/>
      <c r="L28" s="2022"/>
      <c r="M28" s="2019"/>
      <c r="N28" s="2019"/>
      <c r="O28" s="2019"/>
      <c r="P28" s="2019"/>
      <c r="Q28" s="2019"/>
      <c r="R28" s="2022"/>
      <c r="S28" s="2019"/>
    </row>
    <row r="29" spans="1:19" s="2017" customFormat="1">
      <c r="A29" s="2081"/>
      <c r="B29" s="2082" t="s">
        <v>2427</v>
      </c>
      <c r="C29" s="2076" t="s">
        <v>10</v>
      </c>
      <c r="D29" s="2076">
        <v>3</v>
      </c>
      <c r="E29" s="2077"/>
      <c r="F29" s="2078"/>
      <c r="G29" s="2079"/>
      <c r="H29" s="2080"/>
      <c r="I29" s="2019"/>
      <c r="J29" s="2019"/>
      <c r="K29" s="2019"/>
      <c r="L29" s="2022"/>
      <c r="M29" s="2019"/>
      <c r="N29" s="2019"/>
      <c r="O29" s="2019"/>
      <c r="P29" s="2019"/>
      <c r="Q29" s="2019"/>
      <c r="R29" s="2022"/>
      <c r="S29" s="2019"/>
    </row>
    <row r="30" spans="1:19" s="2017" customFormat="1">
      <c r="A30" s="2081"/>
      <c r="B30" s="2085" t="s">
        <v>2426</v>
      </c>
      <c r="C30" s="2076" t="s">
        <v>10</v>
      </c>
      <c r="D30" s="2076">
        <v>2</v>
      </c>
      <c r="E30" s="2077"/>
      <c r="F30" s="2078"/>
      <c r="G30" s="2079"/>
      <c r="H30" s="2080"/>
      <c r="I30" s="2019"/>
      <c r="J30" s="2019"/>
      <c r="K30" s="2019"/>
      <c r="L30" s="2022"/>
      <c r="M30" s="2019"/>
      <c r="N30" s="2019"/>
      <c r="O30" s="2019"/>
      <c r="P30" s="2019"/>
      <c r="Q30" s="2019"/>
      <c r="R30" s="2022"/>
      <c r="S30" s="2019"/>
    </row>
    <row r="31" spans="1:19" s="2017" customFormat="1">
      <c r="A31" s="2081"/>
      <c r="B31" s="2085"/>
      <c r="C31" s="2076"/>
      <c r="D31" s="2076"/>
      <c r="E31" s="2077"/>
      <c r="F31" s="2078"/>
      <c r="G31" s="2079"/>
      <c r="H31" s="2080"/>
      <c r="I31" s="2019"/>
      <c r="J31" s="2019"/>
      <c r="K31" s="2019"/>
      <c r="L31" s="2022"/>
      <c r="M31" s="2019"/>
      <c r="N31" s="2019"/>
      <c r="O31" s="2019"/>
      <c r="P31" s="2019"/>
      <c r="Q31" s="2019"/>
      <c r="R31" s="2022"/>
      <c r="S31" s="2019"/>
    </row>
    <row r="32" spans="1:19" s="2017" customFormat="1">
      <c r="A32" s="2086"/>
      <c r="B32" s="2087"/>
      <c r="C32" s="2088"/>
      <c r="D32" s="2088"/>
      <c r="E32" s="2077"/>
      <c r="F32" s="2078"/>
      <c r="G32" s="2079"/>
      <c r="H32" s="2080"/>
      <c r="I32" s="2019"/>
      <c r="J32" s="2019"/>
      <c r="K32" s="2019"/>
      <c r="L32" s="2022"/>
      <c r="M32" s="2019"/>
      <c r="N32" s="2019"/>
      <c r="O32" s="2019"/>
      <c r="P32" s="2019"/>
      <c r="Q32" s="2019"/>
      <c r="R32" s="2022"/>
      <c r="S32" s="2019"/>
    </row>
    <row r="33" spans="1:9" s="2062" customFormat="1">
      <c r="A33" s="2063"/>
      <c r="B33" s="2089" t="s">
        <v>2425</v>
      </c>
      <c r="C33" s="2090"/>
      <c r="D33" s="2090"/>
      <c r="E33" s="2091"/>
      <c r="F33" s="2090"/>
      <c r="G33" s="2090"/>
      <c r="H33" s="2090"/>
      <c r="I33" s="2090"/>
    </row>
    <row r="34" spans="1:9" s="2062" customFormat="1" ht="26.4">
      <c r="A34" s="2063"/>
      <c r="B34" s="2092" t="s">
        <v>2424</v>
      </c>
      <c r="C34" s="2090"/>
      <c r="D34" s="2090"/>
      <c r="E34" s="2091"/>
      <c r="F34" s="2090"/>
      <c r="G34" s="2090"/>
      <c r="H34" s="2090"/>
      <c r="I34" s="2090"/>
    </row>
    <row r="35" spans="1:9" s="2062" customFormat="1">
      <c r="A35" s="2063"/>
      <c r="B35" s="2092"/>
      <c r="C35" s="2090"/>
      <c r="D35" s="2090"/>
      <c r="E35" s="2091"/>
      <c r="F35" s="2090"/>
      <c r="G35" s="2090"/>
      <c r="H35" s="2090"/>
      <c r="I35" s="2090"/>
    </row>
    <row r="36" spans="1:9" s="2062" customFormat="1" ht="26.4">
      <c r="A36" s="2063"/>
      <c r="B36" s="2092" t="s">
        <v>2423</v>
      </c>
      <c r="C36" s="2090"/>
      <c r="D36" s="2090"/>
      <c r="E36" s="2091"/>
      <c r="F36" s="2090"/>
      <c r="G36" s="2090"/>
      <c r="H36" s="2090"/>
      <c r="I36" s="2090"/>
    </row>
    <row r="37" spans="1:9" s="2062" customFormat="1">
      <c r="A37" s="2063"/>
      <c r="B37" s="2092"/>
      <c r="C37" s="2090"/>
      <c r="D37" s="2090"/>
      <c r="E37" s="2091"/>
      <c r="F37" s="2090"/>
      <c r="G37" s="2090"/>
      <c r="H37" s="2090"/>
      <c r="I37" s="2090"/>
    </row>
    <row r="38" spans="1:9" s="659" customFormat="1" ht="26.4">
      <c r="A38" s="2093"/>
      <c r="B38" s="2094" t="s">
        <v>2422</v>
      </c>
      <c r="C38" s="673"/>
      <c r="D38" s="2095"/>
      <c r="E38" s="2096"/>
    </row>
    <row r="39" spans="1:9" s="659" customFormat="1">
      <c r="A39" s="2097"/>
      <c r="B39" s="2098"/>
      <c r="C39" s="673"/>
      <c r="D39" s="2095"/>
      <c r="E39" s="2096"/>
    </row>
    <row r="40" spans="1:9" s="659" customFormat="1" ht="26.4">
      <c r="A40" s="2097"/>
      <c r="B40" s="2098" t="s">
        <v>2421</v>
      </c>
      <c r="C40" s="673"/>
      <c r="D40" s="2095"/>
      <c r="E40" s="2096"/>
    </row>
    <row r="41" spans="1:9" s="659" customFormat="1">
      <c r="A41" s="2097"/>
      <c r="B41" s="2098" t="s">
        <v>2420</v>
      </c>
      <c r="C41" s="673"/>
      <c r="D41" s="2095"/>
      <c r="E41" s="2096"/>
    </row>
    <row r="42" spans="1:9" s="659" customFormat="1">
      <c r="A42" s="2097"/>
      <c r="B42" s="2098" t="s">
        <v>2419</v>
      </c>
      <c r="C42" s="673"/>
      <c r="D42" s="2095"/>
      <c r="E42" s="2096"/>
    </row>
    <row r="43" spans="1:9" s="659" customFormat="1">
      <c r="A43" s="2097"/>
      <c r="B43" s="2098" t="s">
        <v>2418</v>
      </c>
      <c r="C43" s="673"/>
      <c r="D43" s="2095"/>
      <c r="E43" s="2096"/>
    </row>
    <row r="44" spans="1:9" s="659" customFormat="1">
      <c r="A44" s="2097"/>
      <c r="B44" s="2098" t="s">
        <v>2417</v>
      </c>
      <c r="C44" s="673"/>
      <c r="D44" s="2095"/>
      <c r="E44" s="2096"/>
    </row>
    <row r="45" spans="1:9" s="659" customFormat="1">
      <c r="A45" s="2097"/>
      <c r="B45" s="2098" t="s">
        <v>2416</v>
      </c>
      <c r="C45" s="2096"/>
      <c r="D45" s="2095"/>
      <c r="E45" s="2096"/>
    </row>
    <row r="46" spans="1:9" s="659" customFormat="1">
      <c r="A46" s="2097"/>
      <c r="B46" s="2098" t="s">
        <v>2415</v>
      </c>
      <c r="C46" s="2096"/>
      <c r="D46" s="2095"/>
      <c r="E46" s="2096"/>
    </row>
    <row r="47" spans="1:9" s="2062" customFormat="1">
      <c r="A47" s="2063"/>
      <c r="B47" s="2098"/>
      <c r="C47" s="2090"/>
      <c r="D47" s="2090"/>
      <c r="E47" s="2091"/>
      <c r="F47" s="2090"/>
      <c r="G47" s="2090"/>
      <c r="H47" s="2090"/>
      <c r="I47" s="2090"/>
    </row>
    <row r="48" spans="1:9" s="2062" customFormat="1">
      <c r="A48" s="2063"/>
      <c r="B48" s="2089" t="s">
        <v>2414</v>
      </c>
      <c r="C48" s="2090"/>
      <c r="D48" s="2090"/>
      <c r="E48" s="2091"/>
      <c r="F48" s="2090"/>
      <c r="G48" s="2090"/>
      <c r="H48" s="2090"/>
      <c r="I48" s="2090"/>
    </row>
    <row r="49" spans="1:21" ht="26.4">
      <c r="A49" s="2063"/>
      <c r="B49" s="2092" t="s">
        <v>2413</v>
      </c>
      <c r="C49" s="2090"/>
      <c r="D49" s="2090"/>
      <c r="E49" s="2091"/>
      <c r="F49" s="2090"/>
      <c r="G49" s="2090"/>
      <c r="H49" s="2090"/>
      <c r="I49" s="2090"/>
    </row>
    <row r="50" spans="1:21">
      <c r="A50" s="2063"/>
      <c r="B50" s="2092" t="s">
        <v>2412</v>
      </c>
      <c r="C50" s="2090"/>
      <c r="D50" s="2090"/>
      <c r="E50" s="2091"/>
      <c r="F50" s="2090"/>
      <c r="G50" s="2090"/>
      <c r="H50" s="2090"/>
      <c r="I50" s="2090"/>
    </row>
    <row r="51" spans="1:21">
      <c r="A51" s="2099" t="s">
        <v>1694</v>
      </c>
      <c r="B51" s="2100" t="s">
        <v>2411</v>
      </c>
      <c r="C51" s="2101"/>
      <c r="D51" s="2101"/>
      <c r="E51" s="2049"/>
      <c r="F51" s="2062"/>
      <c r="G51" s="2062"/>
      <c r="H51" s="2062"/>
      <c r="I51" s="2062"/>
    </row>
    <row r="52" spans="1:21">
      <c r="A52" s="2099" t="s">
        <v>2384</v>
      </c>
      <c r="B52" s="2100" t="s">
        <v>2410</v>
      </c>
      <c r="C52" s="2101"/>
      <c r="D52" s="2101"/>
      <c r="E52" s="2049"/>
      <c r="F52" s="2062"/>
      <c r="G52" s="2062"/>
      <c r="H52" s="2062"/>
      <c r="I52" s="2062"/>
    </row>
    <row r="53" spans="1:21">
      <c r="A53" s="2099"/>
      <c r="B53" s="2062"/>
      <c r="C53" s="2049" t="s">
        <v>2409</v>
      </c>
      <c r="D53" s="2049">
        <v>1</v>
      </c>
      <c r="E53" s="681"/>
      <c r="F53" s="1534">
        <f>D53*E53</f>
        <v>0</v>
      </c>
      <c r="G53" s="2062"/>
      <c r="H53" s="2062"/>
      <c r="I53" s="2062"/>
    </row>
    <row r="54" spans="1:21">
      <c r="A54" s="2099"/>
      <c r="B54" s="2062"/>
      <c r="C54" s="2101"/>
      <c r="D54" s="2101"/>
      <c r="E54" s="2206"/>
      <c r="F54" s="2062"/>
      <c r="G54" s="2062"/>
      <c r="H54" s="2062"/>
      <c r="I54" s="2062"/>
    </row>
    <row r="55" spans="1:21">
      <c r="A55" s="2102">
        <f>COUNT($A$4:A54)+1</f>
        <v>2</v>
      </c>
      <c r="B55" s="664" t="s">
        <v>2408</v>
      </c>
      <c r="D55" s="2049"/>
      <c r="E55" s="1578"/>
      <c r="F55" s="1534"/>
    </row>
    <row r="56" spans="1:21">
      <c r="A56" s="2103"/>
      <c r="B56" s="2092" t="s">
        <v>2407</v>
      </c>
      <c r="C56" s="663"/>
      <c r="D56" s="663"/>
      <c r="E56" s="1578"/>
      <c r="F56" s="1534"/>
    </row>
    <row r="57" spans="1:21" ht="39.6">
      <c r="A57" s="2103"/>
      <c r="B57" s="2092" t="s">
        <v>2406</v>
      </c>
      <c r="C57" s="663" t="s">
        <v>10</v>
      </c>
      <c r="D57" s="663">
        <v>1</v>
      </c>
      <c r="E57" s="1578"/>
      <c r="F57" s="1534">
        <f>D57*E57</f>
        <v>0</v>
      </c>
    </row>
    <row r="58" spans="1:21" ht="39.6">
      <c r="B58" s="2092" t="s">
        <v>2405</v>
      </c>
      <c r="C58" s="663" t="s">
        <v>10</v>
      </c>
      <c r="D58" s="663">
        <v>3</v>
      </c>
      <c r="E58" s="1578"/>
      <c r="F58" s="1534">
        <f>D58*E58</f>
        <v>0</v>
      </c>
    </row>
    <row r="59" spans="1:21">
      <c r="C59" s="663"/>
      <c r="D59" s="663"/>
      <c r="E59" s="1578"/>
      <c r="F59" s="1534">
        <f>D59*E59</f>
        <v>0</v>
      </c>
    </row>
    <row r="60" spans="1:21">
      <c r="B60" s="2105"/>
      <c r="C60" s="663"/>
      <c r="D60" s="663"/>
      <c r="E60" s="1578"/>
      <c r="F60" s="1534"/>
    </row>
    <row r="61" spans="1:21" s="2111" customFormat="1" ht="244.8">
      <c r="A61" s="2106">
        <f>COUNT($A$1:A60)+1</f>
        <v>3</v>
      </c>
      <c r="B61" s="684" t="s">
        <v>2404</v>
      </c>
      <c r="C61" s="2096"/>
      <c r="D61" s="2096"/>
      <c r="E61" s="2207"/>
      <c r="F61" s="2107"/>
      <c r="G61" s="2108"/>
      <c r="H61" s="2108"/>
      <c r="I61" s="2108"/>
      <c r="J61" s="2108"/>
      <c r="K61" s="2109"/>
      <c r="L61" s="2109"/>
      <c r="M61" s="2109"/>
      <c r="N61" s="2110"/>
      <c r="O61" s="2109"/>
      <c r="P61" s="2109"/>
      <c r="Q61" s="2109"/>
      <c r="R61" s="2109"/>
      <c r="S61" s="2109"/>
      <c r="T61" s="2110"/>
      <c r="U61" s="2109"/>
    </row>
    <row r="62" spans="1:21" s="1541" customFormat="1">
      <c r="A62" s="2112"/>
      <c r="B62" s="2113" t="s">
        <v>2350</v>
      </c>
      <c r="C62" s="2113"/>
      <c r="D62" s="2114"/>
      <c r="E62" s="683"/>
      <c r="F62" s="2115"/>
    </row>
    <row r="63" spans="1:21" s="1541" customFormat="1">
      <c r="A63" s="2112"/>
      <c r="B63" s="2113" t="s">
        <v>2349</v>
      </c>
      <c r="C63" s="2113"/>
      <c r="D63" s="2114"/>
      <c r="E63" s="683"/>
      <c r="F63" s="2115"/>
    </row>
    <row r="64" spans="1:21" s="1541" customFormat="1">
      <c r="A64" s="2112"/>
      <c r="B64" s="2113" t="s">
        <v>2348</v>
      </c>
      <c r="C64" s="2113"/>
      <c r="D64" s="2114"/>
      <c r="E64" s="683"/>
      <c r="F64" s="2115"/>
    </row>
    <row r="65" spans="1:21" s="1541" customFormat="1">
      <c r="A65" s="2112"/>
      <c r="B65" s="2113" t="s">
        <v>2347</v>
      </c>
      <c r="C65" s="2113"/>
      <c r="D65" s="2114"/>
      <c r="E65" s="683"/>
      <c r="F65" s="2115"/>
    </row>
    <row r="66" spans="1:21" s="2111" customFormat="1">
      <c r="A66" s="2106"/>
      <c r="B66" s="678"/>
      <c r="C66" s="2096" t="s">
        <v>70</v>
      </c>
      <c r="D66" s="2096">
        <v>8300</v>
      </c>
      <c r="E66" s="2207"/>
      <c r="F66" s="2107">
        <f>D66*E66</f>
        <v>0</v>
      </c>
      <c r="G66" s="2108"/>
      <c r="H66" s="2108"/>
      <c r="I66" s="2108"/>
      <c r="J66" s="2108"/>
      <c r="K66" s="2109"/>
      <c r="L66" s="2109"/>
      <c r="M66" s="2109"/>
      <c r="N66" s="2110"/>
      <c r="O66" s="2109"/>
      <c r="P66" s="2109"/>
      <c r="Q66" s="2109"/>
      <c r="R66" s="2109"/>
      <c r="S66" s="2109"/>
      <c r="T66" s="2110"/>
      <c r="U66" s="2109"/>
    </row>
    <row r="67" spans="1:21" s="659" customFormat="1">
      <c r="A67" s="678"/>
      <c r="B67" s="678"/>
      <c r="C67" s="686"/>
      <c r="D67" s="686"/>
      <c r="E67" s="2207"/>
      <c r="F67" s="2107"/>
      <c r="G67" s="2116"/>
      <c r="H67" s="2116"/>
      <c r="I67" s="2116"/>
      <c r="J67" s="2116"/>
      <c r="K67" s="2117"/>
      <c r="L67" s="2117"/>
      <c r="M67" s="2117"/>
      <c r="N67" s="670"/>
      <c r="O67" s="2117"/>
      <c r="P67" s="2117"/>
      <c r="Q67" s="2117"/>
      <c r="R67" s="2117"/>
      <c r="S67" s="2117"/>
      <c r="T67" s="670"/>
      <c r="U67" s="2117"/>
    </row>
    <row r="68" spans="1:21" s="2122" customFormat="1" ht="26.4">
      <c r="A68" s="2106">
        <f>COUNT($A$1:A67)+1</f>
        <v>4</v>
      </c>
      <c r="B68" s="2118" t="s">
        <v>2403</v>
      </c>
      <c r="C68" s="2119"/>
      <c r="D68" s="2120"/>
      <c r="E68" s="2208"/>
      <c r="F68" s="2121"/>
      <c r="H68" s="2123"/>
    </row>
    <row r="69" spans="1:21" s="2122" customFormat="1">
      <c r="A69" s="2124"/>
      <c r="B69" s="2118" t="s">
        <v>2402</v>
      </c>
      <c r="C69" s="2119" t="s">
        <v>10</v>
      </c>
      <c r="D69" s="663">
        <v>7</v>
      </c>
      <c r="E69" s="1578"/>
      <c r="F69" s="1534">
        <f>D69*E69</f>
        <v>0</v>
      </c>
      <c r="H69" s="2123"/>
    </row>
    <row r="70" spans="1:21" s="2122" customFormat="1">
      <c r="A70" s="2124"/>
      <c r="B70" s="2118" t="s">
        <v>2401</v>
      </c>
      <c r="C70" s="2119" t="s">
        <v>10</v>
      </c>
      <c r="D70" s="663">
        <v>5</v>
      </c>
      <c r="E70" s="1578"/>
      <c r="F70" s="1534">
        <f>D70*E70</f>
        <v>0</v>
      </c>
      <c r="H70" s="2123"/>
    </row>
    <row r="71" spans="1:21" s="2122" customFormat="1">
      <c r="A71" s="2124"/>
      <c r="B71" s="2118"/>
      <c r="C71" s="2119"/>
      <c r="D71" s="663"/>
      <c r="E71" s="1578"/>
      <c r="F71" s="1534"/>
      <c r="H71" s="2123"/>
    </row>
    <row r="72" spans="1:21" s="2122" customFormat="1">
      <c r="A72" s="2124"/>
      <c r="B72" s="2118"/>
      <c r="C72" s="2119"/>
      <c r="D72" s="663"/>
      <c r="E72" s="1578"/>
      <c r="F72" s="1534"/>
      <c r="H72" s="2123"/>
    </row>
    <row r="73" spans="1:21" s="2017" customFormat="1" ht="52.8">
      <c r="A73" s="2125">
        <f>COUNT($A$4:A71)+1</f>
        <v>5</v>
      </c>
      <c r="B73" s="1992" t="s">
        <v>2400</v>
      </c>
      <c r="C73" s="2126"/>
      <c r="D73" s="2127"/>
      <c r="E73" s="2209"/>
      <c r="F73" s="2128"/>
    </row>
    <row r="74" spans="1:21" s="2017" customFormat="1">
      <c r="A74" s="2125"/>
      <c r="B74" s="1992"/>
      <c r="C74" s="2096" t="s">
        <v>70</v>
      </c>
      <c r="D74" s="2096">
        <v>2750</v>
      </c>
      <c r="E74" s="2207"/>
      <c r="F74" s="2107">
        <f>D74*E74</f>
        <v>0</v>
      </c>
    </row>
    <row r="75" spans="1:21" s="2122" customFormat="1">
      <c r="A75" s="2124"/>
      <c r="B75" s="2118"/>
      <c r="C75" s="2119"/>
      <c r="D75" s="663"/>
      <c r="E75" s="1578"/>
      <c r="F75" s="1534"/>
      <c r="H75" s="2123"/>
    </row>
    <row r="76" spans="1:21" s="2122" customFormat="1">
      <c r="A76" s="2106">
        <f>COUNT($A$1:A75)+1</f>
        <v>6</v>
      </c>
      <c r="B76" s="2129" t="s">
        <v>2399</v>
      </c>
      <c r="C76" s="2096"/>
      <c r="D76" s="2096"/>
      <c r="E76" s="2207"/>
      <c r="F76" s="2107"/>
      <c r="H76" s="2123"/>
    </row>
    <row r="77" spans="1:21" s="2122" customFormat="1" ht="118.8">
      <c r="A77" s="2106"/>
      <c r="B77" s="685" t="s">
        <v>2398</v>
      </c>
      <c r="C77" s="2096"/>
      <c r="D77" s="2096"/>
      <c r="E77" s="2210"/>
      <c r="F77" s="2130">
        <f>D77*E77</f>
        <v>0</v>
      </c>
      <c r="H77" s="2123"/>
    </row>
    <row r="78" spans="1:21" s="2122" customFormat="1">
      <c r="A78" s="2131"/>
      <c r="B78" s="678"/>
      <c r="C78" s="2096" t="s">
        <v>16</v>
      </c>
      <c r="D78" s="2096">
        <v>950</v>
      </c>
      <c r="E78" s="2210"/>
      <c r="F78" s="2130">
        <f>D78*E78</f>
        <v>0</v>
      </c>
      <c r="H78" s="2123"/>
    </row>
    <row r="79" spans="1:21" s="2122" customFormat="1">
      <c r="A79" s="2124"/>
      <c r="B79" s="2118"/>
      <c r="C79" s="2119"/>
      <c r="D79" s="663"/>
      <c r="E79" s="1578"/>
      <c r="F79" s="1534"/>
      <c r="H79" s="2123"/>
    </row>
    <row r="80" spans="1:21" s="2017" customFormat="1">
      <c r="A80" s="2132">
        <f>COUNT($A$4:A79)+1</f>
        <v>7</v>
      </c>
      <c r="B80" s="691" t="s">
        <v>2397</v>
      </c>
      <c r="C80" s="2096"/>
      <c r="D80" s="2096"/>
      <c r="E80" s="2207"/>
      <c r="F80" s="2107"/>
      <c r="G80" s="2018"/>
      <c r="H80" s="2018"/>
      <c r="I80" s="2019"/>
      <c r="J80" s="2019"/>
      <c r="K80" s="2019"/>
      <c r="L80" s="2022"/>
      <c r="M80" s="2019"/>
      <c r="N80" s="2019"/>
      <c r="O80" s="2019"/>
      <c r="P80" s="2019"/>
      <c r="Q80" s="2019"/>
      <c r="R80" s="2022"/>
      <c r="S80" s="2019"/>
    </row>
    <row r="81" spans="1:19" s="2017" customFormat="1" ht="26.4">
      <c r="A81" s="2125"/>
      <c r="B81" s="2133" t="s">
        <v>2396</v>
      </c>
      <c r="C81" s="2076"/>
      <c r="D81" s="2076"/>
      <c r="E81" s="2211"/>
      <c r="F81" s="2016">
        <f>D81*E81</f>
        <v>0</v>
      </c>
      <c r="G81" s="2018"/>
      <c r="H81" s="2018"/>
      <c r="I81" s="2019"/>
      <c r="J81" s="2019"/>
      <c r="K81" s="2019"/>
      <c r="L81" s="2022"/>
      <c r="M81" s="2019"/>
      <c r="N81" s="2019"/>
      <c r="O81" s="2019"/>
      <c r="P81" s="2019"/>
      <c r="Q81" s="2019"/>
      <c r="R81" s="2022"/>
      <c r="S81" s="2019"/>
    </row>
    <row r="82" spans="1:19" s="2017" customFormat="1">
      <c r="A82" s="2074" t="s">
        <v>1694</v>
      </c>
      <c r="B82" s="2134" t="s">
        <v>2385</v>
      </c>
      <c r="C82" s="2076"/>
      <c r="D82" s="2076"/>
      <c r="E82" s="2211"/>
      <c r="F82" s="2016"/>
      <c r="G82" s="2018"/>
      <c r="H82" s="2018"/>
      <c r="I82" s="2019"/>
      <c r="J82" s="2019"/>
      <c r="K82" s="2019"/>
      <c r="L82" s="2022"/>
      <c r="M82" s="2019"/>
      <c r="N82" s="2019"/>
      <c r="O82" s="2019"/>
      <c r="P82" s="2019"/>
      <c r="Q82" s="2019"/>
      <c r="R82" s="2022"/>
      <c r="S82" s="2019"/>
    </row>
    <row r="83" spans="1:19" s="2017" customFormat="1">
      <c r="A83" s="2133" t="s">
        <v>2384</v>
      </c>
      <c r="B83" s="2135" t="s">
        <v>2395</v>
      </c>
      <c r="C83" s="2076" t="s">
        <v>10</v>
      </c>
      <c r="D83" s="2076">
        <v>9</v>
      </c>
      <c r="E83" s="2211"/>
      <c r="F83" s="2016">
        <f>D83*E83</f>
        <v>0</v>
      </c>
      <c r="G83" s="2018"/>
      <c r="H83" s="2018"/>
      <c r="I83" s="2019"/>
      <c r="J83" s="2019"/>
      <c r="K83" s="2019"/>
      <c r="L83" s="2022"/>
      <c r="M83" s="2019"/>
      <c r="N83" s="2019"/>
      <c r="O83" s="2019"/>
      <c r="P83" s="2019"/>
      <c r="Q83" s="2019"/>
      <c r="R83" s="2022"/>
      <c r="S83" s="2019"/>
    </row>
    <row r="84" spans="1:19" s="2017" customFormat="1">
      <c r="A84" s="2133" t="s">
        <v>2384</v>
      </c>
      <c r="B84" s="2135" t="s">
        <v>2394</v>
      </c>
      <c r="C84" s="2076" t="s">
        <v>10</v>
      </c>
      <c r="D84" s="2076">
        <v>1</v>
      </c>
      <c r="E84" s="2211"/>
      <c r="F84" s="2016">
        <f>D84*E84</f>
        <v>0</v>
      </c>
      <c r="G84" s="2018"/>
      <c r="H84" s="2018"/>
      <c r="I84" s="2019"/>
      <c r="J84" s="2019"/>
      <c r="K84" s="2019"/>
      <c r="L84" s="2022"/>
      <c r="M84" s="2019"/>
      <c r="N84" s="2019"/>
      <c r="O84" s="2019"/>
      <c r="P84" s="2019"/>
      <c r="Q84" s="2019"/>
      <c r="R84" s="2022"/>
      <c r="S84" s="2019"/>
    </row>
    <row r="85" spans="1:19" s="2017" customFormat="1">
      <c r="A85" s="2133" t="s">
        <v>2384</v>
      </c>
      <c r="B85" s="2135" t="s">
        <v>2393</v>
      </c>
      <c r="C85" s="2076" t="s">
        <v>10</v>
      </c>
      <c r="D85" s="2076">
        <v>2</v>
      </c>
      <c r="E85" s="2211"/>
      <c r="F85" s="2016">
        <f>D85*E85</f>
        <v>0</v>
      </c>
      <c r="G85" s="2018"/>
      <c r="H85" s="2018"/>
      <c r="I85" s="2019"/>
      <c r="J85" s="2019"/>
      <c r="K85" s="2019"/>
      <c r="L85" s="2022"/>
      <c r="M85" s="2019"/>
      <c r="N85" s="2019"/>
      <c r="O85" s="2019"/>
      <c r="P85" s="2019"/>
      <c r="Q85" s="2019"/>
      <c r="R85" s="2022"/>
      <c r="S85" s="2019"/>
    </row>
    <row r="86" spans="1:19" s="2017" customFormat="1">
      <c r="A86" s="2133"/>
      <c r="B86" s="2136" t="s">
        <v>2336</v>
      </c>
      <c r="C86" s="2076"/>
      <c r="D86" s="2076"/>
      <c r="E86" s="2211"/>
      <c r="F86" s="2016"/>
      <c r="G86" s="2018"/>
      <c r="H86" s="2018"/>
      <c r="I86" s="2019"/>
      <c r="J86" s="2019"/>
      <c r="K86" s="2019"/>
      <c r="L86" s="2022"/>
      <c r="M86" s="2019"/>
      <c r="N86" s="2019"/>
      <c r="O86" s="2019"/>
      <c r="P86" s="2019"/>
      <c r="Q86" s="2019"/>
      <c r="R86" s="2022"/>
      <c r="S86" s="2019"/>
    </row>
    <row r="87" spans="1:19" s="2017" customFormat="1">
      <c r="A87" s="2133"/>
      <c r="B87" s="2136"/>
      <c r="C87" s="2076"/>
      <c r="D87" s="2076"/>
      <c r="E87" s="2211"/>
      <c r="F87" s="2016"/>
      <c r="G87" s="2018"/>
      <c r="H87" s="2018"/>
      <c r="I87" s="2019"/>
      <c r="J87" s="2019"/>
      <c r="K87" s="2019"/>
      <c r="L87" s="2022"/>
      <c r="M87" s="2019"/>
      <c r="N87" s="2019"/>
      <c r="O87" s="2019"/>
      <c r="P87" s="2019"/>
      <c r="Q87" s="2019"/>
      <c r="R87" s="2022"/>
      <c r="S87" s="2019"/>
    </row>
    <row r="88" spans="1:19" s="2017" customFormat="1">
      <c r="A88" s="2132">
        <f>COUNT($A$4:A87)+1</f>
        <v>8</v>
      </c>
      <c r="B88" s="691" t="s">
        <v>2392</v>
      </c>
      <c r="C88" s="2076"/>
      <c r="D88" s="2076"/>
      <c r="E88" s="2211"/>
      <c r="F88" s="2016"/>
      <c r="G88" s="2018"/>
      <c r="H88" s="2018"/>
      <c r="I88" s="2019"/>
      <c r="J88" s="2019"/>
      <c r="K88" s="2019"/>
      <c r="L88" s="2022"/>
      <c r="M88" s="2019"/>
      <c r="N88" s="2019"/>
      <c r="O88" s="2019"/>
      <c r="P88" s="2019"/>
      <c r="Q88" s="2019"/>
      <c r="R88" s="2022"/>
      <c r="S88" s="2019"/>
    </row>
    <row r="89" spans="1:19" s="2017" customFormat="1" ht="26.4">
      <c r="A89" s="2133"/>
      <c r="B89" s="2092" t="s">
        <v>2389</v>
      </c>
      <c r="C89" s="2049"/>
      <c r="D89" s="2056"/>
      <c r="E89" s="1578"/>
      <c r="F89" s="1534">
        <f>D89*E89</f>
        <v>0</v>
      </c>
      <c r="G89" s="2018"/>
      <c r="H89" s="2018"/>
      <c r="I89" s="2019"/>
      <c r="J89" s="2019"/>
      <c r="K89" s="2019"/>
      <c r="L89" s="2022"/>
      <c r="M89" s="2019"/>
      <c r="N89" s="2019"/>
      <c r="O89" s="2019"/>
      <c r="P89" s="2019"/>
      <c r="Q89" s="2019"/>
      <c r="R89" s="2022"/>
      <c r="S89" s="2019"/>
    </row>
    <row r="90" spans="1:19" s="2017" customFormat="1">
      <c r="A90" s="2133"/>
      <c r="B90" s="678" t="s">
        <v>2391</v>
      </c>
      <c r="C90" s="2049" t="s">
        <v>10</v>
      </c>
      <c r="D90" s="2049">
        <v>9</v>
      </c>
      <c r="E90" s="1578"/>
      <c r="F90" s="1534">
        <f>D90*E90</f>
        <v>0</v>
      </c>
      <c r="G90" s="2018"/>
      <c r="H90" s="2018"/>
      <c r="I90" s="2019"/>
      <c r="J90" s="2019"/>
      <c r="K90" s="2019"/>
      <c r="L90" s="2022"/>
      <c r="M90" s="2019"/>
      <c r="N90" s="2019"/>
      <c r="O90" s="2019"/>
      <c r="P90" s="2019"/>
      <c r="Q90" s="2019"/>
      <c r="R90" s="2022"/>
      <c r="S90" s="2019"/>
    </row>
    <row r="91" spans="1:19" s="2017" customFormat="1">
      <c r="A91" s="2133"/>
      <c r="B91" s="678"/>
      <c r="C91" s="2049"/>
      <c r="D91" s="2049"/>
      <c r="E91" s="1578"/>
      <c r="F91" s="1534"/>
      <c r="G91" s="2018"/>
      <c r="H91" s="2018"/>
      <c r="I91" s="2019"/>
      <c r="J91" s="2019"/>
      <c r="K91" s="2019"/>
      <c r="L91" s="2022"/>
      <c r="M91" s="2019"/>
      <c r="N91" s="2019"/>
      <c r="O91" s="2019"/>
      <c r="P91" s="2019"/>
      <c r="Q91" s="2019"/>
      <c r="R91" s="2022"/>
      <c r="S91" s="2019"/>
    </row>
    <row r="92" spans="1:19" s="2017" customFormat="1">
      <c r="A92" s="2132">
        <f>COUNT($A$4:A91)+1</f>
        <v>9</v>
      </c>
      <c r="B92" s="691" t="s">
        <v>2390</v>
      </c>
      <c r="C92" s="2076"/>
      <c r="D92" s="2076"/>
      <c r="E92" s="2211"/>
      <c r="F92" s="2016"/>
      <c r="G92" s="2018"/>
      <c r="H92" s="2018"/>
      <c r="I92" s="2019"/>
      <c r="J92" s="2019"/>
      <c r="K92" s="2019"/>
      <c r="L92" s="2022"/>
      <c r="M92" s="2019"/>
      <c r="N92" s="2019"/>
      <c r="O92" s="2019"/>
      <c r="P92" s="2019"/>
      <c r="Q92" s="2019"/>
      <c r="R92" s="2022"/>
      <c r="S92" s="2019"/>
    </row>
    <row r="93" spans="1:19" s="2017" customFormat="1" ht="26.4">
      <c r="A93" s="2133"/>
      <c r="B93" s="2092" t="s">
        <v>2389</v>
      </c>
      <c r="C93" s="2049"/>
      <c r="D93" s="2056"/>
      <c r="E93" s="1578"/>
      <c r="F93" s="1534">
        <f>D93*E93</f>
        <v>0</v>
      </c>
      <c r="G93" s="2018"/>
      <c r="H93" s="2018"/>
      <c r="I93" s="2019"/>
      <c r="J93" s="2019"/>
      <c r="K93" s="2019"/>
      <c r="L93" s="2022"/>
      <c r="M93" s="2019"/>
      <c r="N93" s="2019"/>
      <c r="O93" s="2019"/>
      <c r="P93" s="2019"/>
      <c r="Q93" s="2019"/>
      <c r="R93" s="2022"/>
      <c r="S93" s="2019"/>
    </row>
    <row r="94" spans="1:19" s="2017" customFormat="1">
      <c r="A94" s="2133"/>
      <c r="B94" s="678" t="s">
        <v>2388</v>
      </c>
      <c r="C94" s="2049" t="s">
        <v>10</v>
      </c>
      <c r="D94" s="2049">
        <v>1</v>
      </c>
      <c r="E94" s="1578"/>
      <c r="F94" s="1534">
        <f>D94*E94</f>
        <v>0</v>
      </c>
      <c r="G94" s="2018"/>
      <c r="H94" s="2018"/>
      <c r="I94" s="2019"/>
      <c r="J94" s="2019"/>
      <c r="K94" s="2019"/>
      <c r="L94" s="2022"/>
      <c r="M94" s="2019"/>
      <c r="N94" s="2019"/>
      <c r="O94" s="2019"/>
      <c r="P94" s="2019"/>
      <c r="Q94" s="2019"/>
      <c r="R94" s="2022"/>
      <c r="S94" s="2019"/>
    </row>
    <row r="95" spans="1:19" s="2017" customFormat="1">
      <c r="A95" s="2133"/>
      <c r="B95" s="678"/>
      <c r="C95" s="2049"/>
      <c r="D95" s="2049"/>
      <c r="E95" s="1578"/>
      <c r="F95" s="1534"/>
      <c r="G95" s="2018"/>
      <c r="H95" s="2018"/>
      <c r="I95" s="2019"/>
      <c r="J95" s="2019"/>
      <c r="K95" s="2019"/>
      <c r="L95" s="2022"/>
      <c r="M95" s="2019"/>
      <c r="N95" s="2019"/>
      <c r="O95" s="2019"/>
      <c r="P95" s="2019"/>
      <c r="Q95" s="2019"/>
      <c r="R95" s="2022"/>
      <c r="S95" s="2019"/>
    </row>
    <row r="96" spans="1:19" s="2017" customFormat="1">
      <c r="A96" s="2133"/>
      <c r="B96" s="2136"/>
      <c r="C96" s="2076"/>
      <c r="D96" s="2076"/>
      <c r="E96" s="2211"/>
      <c r="F96" s="2016"/>
      <c r="G96" s="2018"/>
      <c r="H96" s="2018"/>
      <c r="I96" s="2019"/>
      <c r="J96" s="2019"/>
      <c r="K96" s="2019"/>
      <c r="L96" s="2022"/>
      <c r="M96" s="2019"/>
      <c r="N96" s="2019"/>
      <c r="O96" s="2019"/>
      <c r="P96" s="2019"/>
      <c r="Q96" s="2019"/>
      <c r="R96" s="2022"/>
      <c r="S96" s="2019"/>
    </row>
    <row r="97" spans="1:19" s="2017" customFormat="1">
      <c r="A97" s="2132">
        <f>COUNT($A$4:A96)+1</f>
        <v>10</v>
      </c>
      <c r="B97" s="691" t="s">
        <v>2387</v>
      </c>
      <c r="C97" s="2096"/>
      <c r="D97" s="2096"/>
      <c r="E97" s="2207"/>
      <c r="F97" s="2107"/>
      <c r="G97" s="2018"/>
      <c r="H97" s="2018"/>
      <c r="I97" s="2019"/>
      <c r="J97" s="2019"/>
      <c r="K97" s="2019"/>
      <c r="L97" s="2022"/>
      <c r="M97" s="2019"/>
      <c r="N97" s="2019"/>
      <c r="O97" s="2019"/>
      <c r="P97" s="2019"/>
      <c r="Q97" s="2019"/>
      <c r="R97" s="2022"/>
      <c r="S97" s="2019"/>
    </row>
    <row r="98" spans="1:19" s="2017" customFormat="1" ht="26.4">
      <c r="A98" s="2125"/>
      <c r="B98" s="2133" t="s">
        <v>2386</v>
      </c>
      <c r="C98" s="2076"/>
      <c r="D98" s="2076"/>
      <c r="E98" s="2211"/>
      <c r="F98" s="2016">
        <f>D98*E98</f>
        <v>0</v>
      </c>
      <c r="G98" s="2018"/>
      <c r="H98" s="2018"/>
      <c r="I98" s="2019"/>
      <c r="J98" s="2019"/>
      <c r="K98" s="2019"/>
      <c r="L98" s="2022"/>
      <c r="M98" s="2019"/>
      <c r="N98" s="2019"/>
      <c r="O98" s="2019"/>
      <c r="P98" s="2019"/>
      <c r="Q98" s="2019"/>
      <c r="R98" s="2022"/>
      <c r="S98" s="2019"/>
    </row>
    <row r="99" spans="1:19" s="2017" customFormat="1">
      <c r="A99" s="2074" t="s">
        <v>1694</v>
      </c>
      <c r="B99" s="2134" t="s">
        <v>2385</v>
      </c>
      <c r="C99" s="2076"/>
      <c r="D99" s="2076"/>
      <c r="E99" s="2211"/>
      <c r="F99" s="2016"/>
      <c r="G99" s="2018"/>
      <c r="H99" s="2018"/>
      <c r="I99" s="2019"/>
      <c r="J99" s="2019"/>
      <c r="K99" s="2019"/>
      <c r="L99" s="2022"/>
      <c r="M99" s="2019"/>
      <c r="N99" s="2019"/>
      <c r="O99" s="2019"/>
      <c r="P99" s="2019"/>
      <c r="Q99" s="2019"/>
      <c r="R99" s="2022"/>
      <c r="S99" s="2019"/>
    </row>
    <row r="100" spans="1:19" s="2017" customFormat="1">
      <c r="A100" s="2133" t="s">
        <v>2384</v>
      </c>
      <c r="B100" s="2135" t="s">
        <v>2383</v>
      </c>
      <c r="C100" s="2076" t="s">
        <v>10</v>
      </c>
      <c r="D100" s="2076">
        <v>2</v>
      </c>
      <c r="E100" s="2211"/>
      <c r="F100" s="2016">
        <f>D100*E100</f>
        <v>0</v>
      </c>
      <c r="G100" s="2018"/>
      <c r="H100" s="2018"/>
      <c r="I100" s="2019"/>
      <c r="J100" s="2019"/>
      <c r="K100" s="2019"/>
      <c r="L100" s="2022"/>
      <c r="M100" s="2019"/>
      <c r="N100" s="2019"/>
      <c r="O100" s="2019"/>
      <c r="P100" s="2019"/>
      <c r="Q100" s="2019"/>
      <c r="R100" s="2022"/>
      <c r="S100" s="2019"/>
    </row>
    <row r="101" spans="1:19" s="2017" customFormat="1">
      <c r="A101" s="2133"/>
      <c r="B101" s="2136" t="s">
        <v>2336</v>
      </c>
      <c r="C101" s="2076"/>
      <c r="D101" s="2076"/>
      <c r="E101" s="2211"/>
      <c r="F101" s="2016">
        <f>D101*E101</f>
        <v>0</v>
      </c>
      <c r="G101" s="2018"/>
      <c r="H101" s="2018"/>
      <c r="I101" s="2019"/>
      <c r="J101" s="2019"/>
      <c r="K101" s="2019"/>
      <c r="L101" s="2022"/>
      <c r="M101" s="2019"/>
      <c r="N101" s="2019"/>
      <c r="O101" s="2019"/>
      <c r="P101" s="2019"/>
      <c r="Q101" s="2019"/>
      <c r="R101" s="2022"/>
      <c r="S101" s="2019"/>
    </row>
    <row r="102" spans="1:19" s="2017" customFormat="1">
      <c r="A102" s="2133"/>
      <c r="B102" s="2135"/>
      <c r="C102" s="2076"/>
      <c r="D102" s="2076"/>
      <c r="E102" s="2211"/>
      <c r="F102" s="2016"/>
      <c r="G102" s="2018"/>
      <c r="H102" s="2018"/>
      <c r="I102" s="2019"/>
      <c r="J102" s="2019"/>
      <c r="K102" s="2019"/>
      <c r="L102" s="2022"/>
      <c r="M102" s="2019"/>
      <c r="N102" s="2019"/>
      <c r="O102" s="2019"/>
      <c r="P102" s="2019"/>
      <c r="Q102" s="2019"/>
      <c r="R102" s="2022"/>
      <c r="S102" s="2019"/>
    </row>
    <row r="103" spans="1:19" s="2017" customFormat="1" ht="15.6">
      <c r="A103" s="2132">
        <f>COUNT($A$4:A102)+1</f>
        <v>11</v>
      </c>
      <c r="B103" s="696" t="s">
        <v>2382</v>
      </c>
      <c r="C103" s="695"/>
      <c r="D103" s="694"/>
      <c r="E103" s="2212"/>
      <c r="F103" s="2137"/>
      <c r="G103" s="2018"/>
      <c r="H103" s="2018"/>
      <c r="I103" s="2019"/>
      <c r="J103" s="2019"/>
      <c r="K103" s="2019"/>
      <c r="L103" s="2022"/>
      <c r="M103" s="2019"/>
      <c r="N103" s="2019"/>
      <c r="O103" s="2019"/>
      <c r="P103" s="2019"/>
      <c r="Q103" s="2019"/>
      <c r="R103" s="2022"/>
      <c r="S103" s="2019"/>
    </row>
    <row r="104" spans="1:19" s="2017" customFormat="1" ht="66">
      <c r="A104" s="2132"/>
      <c r="B104" s="2138" t="s">
        <v>2381</v>
      </c>
      <c r="C104" s="695"/>
      <c r="D104" s="694"/>
      <c r="E104" s="2212"/>
      <c r="F104" s="2137"/>
      <c r="G104" s="2018"/>
      <c r="H104" s="2018"/>
      <c r="I104" s="2019"/>
      <c r="J104" s="2019"/>
      <c r="K104" s="2019"/>
      <c r="L104" s="2022"/>
      <c r="M104" s="2019"/>
      <c r="N104" s="2019"/>
      <c r="O104" s="2019"/>
      <c r="P104" s="2019"/>
      <c r="Q104" s="2019"/>
      <c r="R104" s="2022"/>
      <c r="S104" s="2019"/>
    </row>
    <row r="105" spans="1:19" s="2017" customFormat="1" ht="14.4">
      <c r="A105" s="2139" t="s">
        <v>1694</v>
      </c>
      <c r="B105" s="2140" t="s">
        <v>2380</v>
      </c>
      <c r="C105" s="693"/>
      <c r="D105" s="692"/>
      <c r="E105" s="2212"/>
      <c r="F105" s="2137"/>
      <c r="G105" s="2018"/>
      <c r="H105" s="2018"/>
      <c r="I105" s="2019"/>
      <c r="J105" s="2019"/>
      <c r="K105" s="2019"/>
      <c r="L105" s="2022"/>
      <c r="M105" s="2019"/>
      <c r="N105" s="2019"/>
      <c r="O105" s="2019"/>
      <c r="P105" s="2019"/>
      <c r="Q105" s="2019"/>
      <c r="R105" s="2022"/>
      <c r="S105" s="2019"/>
    </row>
    <row r="106" spans="1:19" s="2017" customFormat="1" ht="13.8">
      <c r="A106" s="688"/>
      <c r="B106" s="687" t="s">
        <v>2379</v>
      </c>
      <c r="C106" s="686" t="s">
        <v>10</v>
      </c>
      <c r="D106" s="686">
        <v>67</v>
      </c>
      <c r="E106" s="2212"/>
      <c r="F106" s="2141">
        <f t="shared" ref="F106:F111" si="0">D106*E106</f>
        <v>0</v>
      </c>
      <c r="G106" s="2018"/>
      <c r="H106" s="2018"/>
      <c r="I106" s="2019"/>
      <c r="J106" s="2019"/>
      <c r="K106" s="2019"/>
      <c r="L106" s="2022"/>
      <c r="M106" s="2019"/>
      <c r="N106" s="2019"/>
      <c r="O106" s="2019"/>
      <c r="P106" s="2019"/>
      <c r="Q106" s="2019"/>
      <c r="R106" s="2022"/>
      <c r="S106" s="2019"/>
    </row>
    <row r="107" spans="1:19" s="2017" customFormat="1">
      <c r="A107" s="2074"/>
      <c r="B107" s="687" t="s">
        <v>2378</v>
      </c>
      <c r="C107" s="686" t="s">
        <v>10</v>
      </c>
      <c r="D107" s="686">
        <v>67</v>
      </c>
      <c r="E107" s="2212"/>
      <c r="F107" s="2141">
        <f t="shared" si="0"/>
        <v>0</v>
      </c>
      <c r="G107" s="2018"/>
      <c r="H107" s="2018"/>
      <c r="I107" s="2019"/>
      <c r="J107" s="2019"/>
      <c r="K107" s="2019"/>
      <c r="L107" s="2022"/>
      <c r="M107" s="2019"/>
      <c r="N107" s="2019"/>
      <c r="O107" s="2019"/>
      <c r="P107" s="2019"/>
      <c r="Q107" s="2019"/>
      <c r="R107" s="2022"/>
      <c r="S107" s="2019"/>
    </row>
    <row r="108" spans="1:19" s="2017" customFormat="1" ht="13.8">
      <c r="A108" s="688"/>
      <c r="B108" s="687" t="s">
        <v>2377</v>
      </c>
      <c r="C108" s="686" t="s">
        <v>10</v>
      </c>
      <c r="D108" s="686">
        <v>8</v>
      </c>
      <c r="E108" s="2212"/>
      <c r="F108" s="2141">
        <f t="shared" si="0"/>
        <v>0</v>
      </c>
      <c r="G108" s="2018"/>
      <c r="H108" s="2018"/>
      <c r="I108" s="2019"/>
      <c r="J108" s="2019"/>
      <c r="K108" s="2019"/>
      <c r="L108" s="2022"/>
      <c r="M108" s="2019"/>
      <c r="N108" s="2019"/>
      <c r="O108" s="2019"/>
      <c r="P108" s="2019"/>
      <c r="Q108" s="2019"/>
      <c r="R108" s="2022"/>
      <c r="S108" s="2019"/>
    </row>
    <row r="109" spans="1:19" s="2017" customFormat="1">
      <c r="A109" s="2074"/>
      <c r="B109" s="687" t="s">
        <v>2376</v>
      </c>
      <c r="C109" s="686" t="s">
        <v>10</v>
      </c>
      <c r="D109" s="686">
        <v>8</v>
      </c>
      <c r="E109" s="2212"/>
      <c r="F109" s="2141">
        <f t="shared" si="0"/>
        <v>0</v>
      </c>
      <c r="G109" s="2018"/>
      <c r="H109" s="2018"/>
      <c r="I109" s="2019"/>
      <c r="J109" s="2019"/>
      <c r="K109" s="2019"/>
      <c r="L109" s="2022"/>
      <c r="M109" s="2019"/>
      <c r="N109" s="2019"/>
      <c r="O109" s="2019"/>
      <c r="P109" s="2019"/>
      <c r="Q109" s="2019"/>
      <c r="R109" s="2022"/>
      <c r="S109" s="2019"/>
    </row>
    <row r="110" spans="1:19" s="2017" customFormat="1" ht="13.8">
      <c r="A110" s="688"/>
      <c r="B110" s="687" t="s">
        <v>2375</v>
      </c>
      <c r="C110" s="686" t="s">
        <v>10</v>
      </c>
      <c r="D110" s="686">
        <v>1</v>
      </c>
      <c r="E110" s="2212"/>
      <c r="F110" s="2141">
        <f t="shared" si="0"/>
        <v>0</v>
      </c>
      <c r="G110" s="2018"/>
      <c r="H110" s="2018"/>
      <c r="I110" s="2019"/>
      <c r="J110" s="2019"/>
      <c r="K110" s="2019"/>
      <c r="L110" s="2022"/>
      <c r="M110" s="2019"/>
      <c r="N110" s="2019"/>
      <c r="O110" s="2019"/>
      <c r="P110" s="2019"/>
      <c r="Q110" s="2019"/>
      <c r="R110" s="2022"/>
      <c r="S110" s="2019"/>
    </row>
    <row r="111" spans="1:19" s="2017" customFormat="1">
      <c r="A111" s="2074"/>
      <c r="B111" s="687" t="s">
        <v>2374</v>
      </c>
      <c r="C111" s="686" t="s">
        <v>10</v>
      </c>
      <c r="D111" s="686">
        <v>1</v>
      </c>
      <c r="E111" s="2212"/>
      <c r="F111" s="2141">
        <f t="shared" si="0"/>
        <v>0</v>
      </c>
      <c r="G111" s="2018"/>
      <c r="H111" s="2018"/>
      <c r="I111" s="2019"/>
      <c r="J111" s="2019"/>
      <c r="K111" s="2019"/>
      <c r="L111" s="2022"/>
      <c r="M111" s="2019"/>
      <c r="N111" s="2019"/>
      <c r="O111" s="2019"/>
      <c r="P111" s="2019"/>
      <c r="Q111" s="2019"/>
      <c r="R111" s="2022"/>
      <c r="S111" s="2019"/>
    </row>
    <row r="112" spans="1:19" s="2017" customFormat="1">
      <c r="A112" s="2142"/>
      <c r="B112" s="2135"/>
      <c r="C112" s="2076"/>
      <c r="D112" s="2076"/>
      <c r="E112" s="2213"/>
      <c r="F112" s="2143"/>
      <c r="G112" s="2018"/>
      <c r="H112" s="2018"/>
      <c r="I112" s="2019"/>
      <c r="J112" s="2019"/>
      <c r="K112" s="2019"/>
      <c r="L112" s="2022"/>
      <c r="M112" s="2019"/>
      <c r="N112" s="2019"/>
      <c r="O112" s="2019"/>
      <c r="P112" s="2019"/>
      <c r="Q112" s="2019"/>
      <c r="R112" s="2022"/>
      <c r="S112" s="2019"/>
    </row>
    <row r="113" spans="1:21" s="2017" customFormat="1">
      <c r="A113" s="2132">
        <f>COUNT($A$4:A112)+1</f>
        <v>12</v>
      </c>
      <c r="B113" s="691" t="s">
        <v>2373</v>
      </c>
      <c r="C113" s="2076"/>
      <c r="D113" s="2076"/>
      <c r="E113" s="2213"/>
      <c r="F113" s="2143"/>
      <c r="G113" s="2018"/>
      <c r="H113" s="2018"/>
      <c r="I113" s="2019"/>
      <c r="J113" s="2019"/>
      <c r="K113" s="2019"/>
      <c r="L113" s="2022"/>
      <c r="M113" s="2019"/>
      <c r="N113" s="2019"/>
      <c r="O113" s="2019"/>
      <c r="P113" s="2019"/>
      <c r="Q113" s="2019"/>
      <c r="R113" s="2022"/>
      <c r="S113" s="2019"/>
    </row>
    <row r="114" spans="1:21" s="2017" customFormat="1" ht="26.4">
      <c r="A114" s="2142"/>
      <c r="B114" s="2144" t="s">
        <v>2372</v>
      </c>
      <c r="C114" s="2076"/>
      <c r="D114" s="2076"/>
      <c r="E114" s="2213"/>
      <c r="F114" s="2143"/>
      <c r="G114" s="2018"/>
      <c r="H114" s="2018"/>
      <c r="I114" s="2019"/>
      <c r="J114" s="2019"/>
      <c r="K114" s="2019"/>
      <c r="L114" s="2022"/>
      <c r="M114" s="2019"/>
      <c r="N114" s="2019"/>
      <c r="O114" s="2019"/>
      <c r="P114" s="2019"/>
      <c r="Q114" s="2019"/>
      <c r="R114" s="2022"/>
      <c r="S114" s="2019"/>
    </row>
    <row r="115" spans="1:21" s="2017" customFormat="1" ht="26.4">
      <c r="A115" s="2142"/>
      <c r="B115" s="2144" t="s">
        <v>2371</v>
      </c>
      <c r="C115" s="2076"/>
      <c r="D115" s="2076"/>
      <c r="E115" s="2213"/>
      <c r="F115" s="2143"/>
      <c r="G115" s="2018"/>
      <c r="H115" s="2018"/>
      <c r="I115" s="2019"/>
      <c r="J115" s="2019"/>
      <c r="K115" s="2019"/>
      <c r="L115" s="2022"/>
      <c r="M115" s="2019"/>
      <c r="N115" s="2019"/>
      <c r="O115" s="2019"/>
      <c r="P115" s="2019"/>
      <c r="Q115" s="2019"/>
      <c r="R115" s="2022"/>
      <c r="S115" s="2019"/>
    </row>
    <row r="116" spans="1:21" s="2017" customFormat="1" ht="14.4">
      <c r="A116" s="2139" t="s">
        <v>1694</v>
      </c>
      <c r="B116" s="2134" t="s">
        <v>2370</v>
      </c>
      <c r="C116" s="690"/>
      <c r="D116" s="689"/>
      <c r="E116" s="2213"/>
      <c r="F116" s="2143"/>
      <c r="G116" s="2018"/>
      <c r="H116" s="2018"/>
      <c r="I116" s="2019"/>
      <c r="J116" s="2019"/>
      <c r="K116" s="2019"/>
      <c r="L116" s="2022"/>
      <c r="M116" s="2019"/>
      <c r="N116" s="2019"/>
      <c r="O116" s="2019"/>
      <c r="P116" s="2019"/>
      <c r="Q116" s="2019"/>
      <c r="R116" s="2022"/>
      <c r="S116" s="2019"/>
    </row>
    <row r="117" spans="1:21" s="2017" customFormat="1" ht="13.8">
      <c r="A117" s="688"/>
      <c r="B117" s="687" t="s">
        <v>2369</v>
      </c>
      <c r="C117" s="686" t="s">
        <v>10</v>
      </c>
      <c r="D117" s="686">
        <v>15</v>
      </c>
      <c r="E117" s="2212"/>
      <c r="F117" s="2141">
        <f>D117*E117</f>
        <v>0</v>
      </c>
      <c r="G117" s="2018"/>
      <c r="H117" s="2018"/>
      <c r="I117" s="2019"/>
      <c r="J117" s="2019"/>
      <c r="K117" s="2019"/>
      <c r="L117" s="2022"/>
      <c r="M117" s="2019"/>
      <c r="N117" s="2019"/>
      <c r="O117" s="2019"/>
      <c r="P117" s="2019"/>
      <c r="Q117" s="2019"/>
      <c r="R117" s="2022"/>
      <c r="S117" s="2019"/>
    </row>
    <row r="118" spans="1:21" s="2017" customFormat="1">
      <c r="A118" s="2142"/>
      <c r="B118" s="687" t="s">
        <v>2368</v>
      </c>
      <c r="C118" s="686" t="s">
        <v>10</v>
      </c>
      <c r="D118" s="686">
        <v>3</v>
      </c>
      <c r="E118" s="2212"/>
      <c r="F118" s="2141">
        <f>D118*E118</f>
        <v>0</v>
      </c>
      <c r="G118" s="2018"/>
      <c r="H118" s="2018"/>
      <c r="I118" s="2019"/>
      <c r="J118" s="2019"/>
      <c r="K118" s="2019"/>
      <c r="L118" s="2022"/>
      <c r="M118" s="2019"/>
      <c r="N118" s="2019"/>
      <c r="O118" s="2019"/>
      <c r="P118" s="2019"/>
      <c r="Q118" s="2019"/>
      <c r="R118" s="2022"/>
      <c r="S118" s="2019"/>
    </row>
    <row r="119" spans="1:21" s="2017" customFormat="1">
      <c r="A119" s="2142"/>
      <c r="B119" s="687" t="s">
        <v>2367</v>
      </c>
      <c r="C119" s="686" t="s">
        <v>10</v>
      </c>
      <c r="D119" s="686">
        <v>1</v>
      </c>
      <c r="E119" s="2212"/>
      <c r="F119" s="2141">
        <f>D119*E119</f>
        <v>0</v>
      </c>
      <c r="G119" s="2018"/>
      <c r="H119" s="2018"/>
      <c r="I119" s="2019"/>
      <c r="J119" s="2019"/>
      <c r="K119" s="2019"/>
      <c r="L119" s="2022"/>
      <c r="M119" s="2019"/>
      <c r="N119" s="2019"/>
      <c r="O119" s="2019"/>
      <c r="P119" s="2019"/>
      <c r="Q119" s="2019"/>
      <c r="R119" s="2022"/>
      <c r="S119" s="2019"/>
    </row>
    <row r="120" spans="1:21" s="2017" customFormat="1">
      <c r="A120" s="2142"/>
      <c r="B120" s="687" t="s">
        <v>2366</v>
      </c>
      <c r="C120" s="686" t="s">
        <v>10</v>
      </c>
      <c r="D120" s="686">
        <v>18</v>
      </c>
      <c r="E120" s="2212"/>
      <c r="F120" s="2141">
        <f>D120*E120</f>
        <v>0</v>
      </c>
      <c r="G120" s="2018"/>
      <c r="H120" s="2018"/>
      <c r="I120" s="2019"/>
      <c r="J120" s="2019"/>
      <c r="K120" s="2019"/>
      <c r="L120" s="2022"/>
      <c r="M120" s="2019"/>
      <c r="N120" s="2019"/>
      <c r="O120" s="2019"/>
      <c r="P120" s="2019"/>
      <c r="Q120" s="2019"/>
      <c r="R120" s="2022"/>
      <c r="S120" s="2019"/>
    </row>
    <row r="121" spans="1:21" s="2017" customFormat="1">
      <c r="A121" s="2142"/>
      <c r="B121" s="2135"/>
      <c r="C121" s="2076"/>
      <c r="D121" s="2076"/>
      <c r="E121" s="2213"/>
      <c r="F121" s="2143"/>
      <c r="G121" s="2018"/>
      <c r="H121" s="2018"/>
      <c r="I121" s="2019"/>
      <c r="J121" s="2019"/>
      <c r="K121" s="2019"/>
      <c r="L121" s="2022"/>
      <c r="M121" s="2019"/>
      <c r="N121" s="2019"/>
      <c r="O121" s="2019"/>
      <c r="P121" s="2019"/>
      <c r="Q121" s="2019"/>
      <c r="R121" s="2022"/>
      <c r="S121" s="2019"/>
    </row>
    <row r="122" spans="1:21" s="2017" customFormat="1" ht="26.4">
      <c r="A122" s="2145">
        <f>COUNT($A$4:A121)+1</f>
        <v>13</v>
      </c>
      <c r="B122" s="2144" t="s">
        <v>2365</v>
      </c>
      <c r="C122" s="2076"/>
      <c r="D122" s="2076"/>
      <c r="E122" s="2214"/>
      <c r="F122" s="2146"/>
      <c r="G122" s="2018"/>
      <c r="H122" s="2018"/>
      <c r="I122" s="2019"/>
      <c r="J122" s="2019"/>
      <c r="K122" s="2019"/>
      <c r="L122" s="2022"/>
      <c r="M122" s="2019"/>
      <c r="N122" s="2019"/>
      <c r="O122" s="2019"/>
      <c r="P122" s="2019"/>
      <c r="Q122" s="2019"/>
      <c r="R122" s="2022"/>
      <c r="S122" s="2019"/>
    </row>
    <row r="123" spans="1:21" s="2017" customFormat="1">
      <c r="A123" s="2145"/>
      <c r="B123" s="2138" t="s">
        <v>2364</v>
      </c>
      <c r="C123" s="2076" t="s">
        <v>10</v>
      </c>
      <c r="D123" s="2076">
        <v>102</v>
      </c>
      <c r="E123" s="2211"/>
      <c r="F123" s="2016">
        <f>D123*E123</f>
        <v>0</v>
      </c>
      <c r="G123" s="2018"/>
      <c r="H123" s="2018"/>
      <c r="I123" s="2019"/>
      <c r="J123" s="2019"/>
      <c r="K123" s="2019"/>
      <c r="L123" s="2022"/>
      <c r="M123" s="2019"/>
      <c r="N123" s="2019"/>
      <c r="O123" s="2019"/>
      <c r="P123" s="2019"/>
      <c r="Q123" s="2019"/>
      <c r="R123" s="2022"/>
      <c r="S123" s="2019"/>
    </row>
    <row r="124" spans="1:21" s="2017" customFormat="1">
      <c r="A124" s="2081"/>
      <c r="B124" s="2138" t="s">
        <v>2363</v>
      </c>
      <c r="C124" s="2076" t="s">
        <v>10</v>
      </c>
      <c r="D124" s="2076">
        <v>2</v>
      </c>
      <c r="E124" s="2211"/>
      <c r="F124" s="2016">
        <f>D124*E124</f>
        <v>0</v>
      </c>
      <c r="G124" s="2018"/>
      <c r="H124" s="2018"/>
      <c r="I124" s="2019"/>
      <c r="J124" s="2019"/>
      <c r="K124" s="2019"/>
      <c r="L124" s="2022"/>
      <c r="M124" s="2019"/>
      <c r="N124" s="2019"/>
      <c r="O124" s="2019"/>
      <c r="P124" s="2019"/>
      <c r="Q124" s="2019"/>
      <c r="R124" s="2022"/>
      <c r="S124" s="2019"/>
    </row>
    <row r="125" spans="1:21" s="2111" customFormat="1">
      <c r="A125" s="2131"/>
      <c r="B125" s="2138" t="s">
        <v>2362</v>
      </c>
      <c r="C125" s="2076" t="s">
        <v>10</v>
      </c>
      <c r="D125" s="2076">
        <v>14</v>
      </c>
      <c r="E125" s="2211"/>
      <c r="F125" s="2016">
        <f>D125*E125</f>
        <v>0</v>
      </c>
      <c r="G125" s="2108"/>
      <c r="H125" s="2108"/>
      <c r="I125" s="2108"/>
      <c r="J125" s="2108"/>
      <c r="K125" s="2109"/>
      <c r="L125" s="2109"/>
      <c r="M125" s="2109"/>
      <c r="N125" s="2110"/>
      <c r="O125" s="2109"/>
      <c r="P125" s="2109"/>
      <c r="Q125" s="2109"/>
      <c r="R125" s="2109"/>
      <c r="S125" s="2109"/>
      <c r="T125" s="2110"/>
      <c r="U125" s="2109"/>
    </row>
    <row r="126" spans="1:21" s="2111" customFormat="1">
      <c r="A126" s="2131"/>
      <c r="B126" s="2138"/>
      <c r="C126" s="2076"/>
      <c r="D126" s="2076"/>
      <c r="E126" s="2211"/>
      <c r="F126" s="2016"/>
      <c r="G126" s="2108"/>
      <c r="H126" s="2108"/>
      <c r="I126" s="2108"/>
      <c r="J126" s="2108"/>
      <c r="K126" s="2109"/>
      <c r="L126" s="2109"/>
      <c r="M126" s="2109"/>
      <c r="N126" s="2110"/>
      <c r="O126" s="2109"/>
      <c r="P126" s="2109"/>
      <c r="Q126" s="2109"/>
      <c r="R126" s="2109"/>
      <c r="S126" s="2109"/>
      <c r="T126" s="2110"/>
      <c r="U126" s="2109"/>
    </row>
    <row r="127" spans="1:21" s="2111" customFormat="1" ht="26.4">
      <c r="A127" s="2145">
        <f>COUNT($A$4:A126)+1</f>
        <v>14</v>
      </c>
      <c r="B127" s="2144" t="s">
        <v>2361</v>
      </c>
      <c r="C127" s="2076"/>
      <c r="D127" s="2076"/>
      <c r="E127" s="2214"/>
      <c r="F127" s="2146"/>
      <c r="G127" s="2108"/>
      <c r="H127" s="2108"/>
      <c r="I127" s="2108"/>
      <c r="J127" s="2108"/>
      <c r="K127" s="2109"/>
      <c r="L127" s="2109"/>
      <c r="M127" s="2109"/>
      <c r="N127" s="2110"/>
      <c r="O127" s="2109"/>
      <c r="P127" s="2109"/>
      <c r="Q127" s="2109"/>
      <c r="R127" s="2109"/>
      <c r="S127" s="2109"/>
      <c r="T127" s="2110"/>
      <c r="U127" s="2109"/>
    </row>
    <row r="128" spans="1:21" s="2111" customFormat="1">
      <c r="A128" s="2081"/>
      <c r="B128" s="2138" t="s">
        <v>2360</v>
      </c>
      <c r="C128" s="2076" t="s">
        <v>10</v>
      </c>
      <c r="D128" s="2076">
        <v>3</v>
      </c>
      <c r="E128" s="2211"/>
      <c r="F128" s="2016">
        <f t="shared" ref="F128:F133" si="1">D128*E128</f>
        <v>0</v>
      </c>
      <c r="G128" s="2108"/>
      <c r="H128" s="2108"/>
      <c r="I128" s="2108"/>
      <c r="J128" s="2108"/>
      <c r="K128" s="2109"/>
      <c r="L128" s="2109"/>
      <c r="M128" s="2109"/>
      <c r="N128" s="2110"/>
      <c r="O128" s="2109"/>
      <c r="P128" s="2109"/>
      <c r="Q128" s="2109"/>
      <c r="R128" s="2109"/>
      <c r="S128" s="2109"/>
      <c r="T128" s="2110"/>
      <c r="U128" s="2109"/>
    </row>
    <row r="129" spans="1:21" s="2111" customFormat="1">
      <c r="A129" s="2131"/>
      <c r="B129" s="2138" t="s">
        <v>2359</v>
      </c>
      <c r="C129" s="2076" t="s">
        <v>10</v>
      </c>
      <c r="D129" s="2076">
        <v>5</v>
      </c>
      <c r="E129" s="2211"/>
      <c r="F129" s="2016">
        <f t="shared" si="1"/>
        <v>0</v>
      </c>
      <c r="G129" s="2108"/>
      <c r="H129" s="2108"/>
      <c r="I129" s="2108"/>
      <c r="J129" s="2108"/>
      <c r="K129" s="2109"/>
      <c r="L129" s="2109"/>
      <c r="M129" s="2109"/>
      <c r="N129" s="2110"/>
      <c r="O129" s="2109"/>
      <c r="P129" s="2109"/>
      <c r="Q129" s="2109"/>
      <c r="R129" s="2109"/>
      <c r="S129" s="2109"/>
      <c r="T129" s="2110"/>
      <c r="U129" s="2109"/>
    </row>
    <row r="130" spans="1:21" s="2111" customFormat="1">
      <c r="A130" s="2131"/>
      <c r="B130" s="2138" t="s">
        <v>2358</v>
      </c>
      <c r="C130" s="2076" t="s">
        <v>10</v>
      </c>
      <c r="D130" s="2076">
        <v>3</v>
      </c>
      <c r="E130" s="2211"/>
      <c r="F130" s="2016">
        <f t="shared" si="1"/>
        <v>0</v>
      </c>
      <c r="G130" s="2108"/>
      <c r="H130" s="2108"/>
      <c r="I130" s="2108"/>
      <c r="J130" s="2108"/>
      <c r="K130" s="2109"/>
      <c r="L130" s="2109"/>
      <c r="M130" s="2109"/>
      <c r="N130" s="2110"/>
      <c r="O130" s="2109"/>
      <c r="P130" s="2109"/>
      <c r="Q130" s="2109"/>
      <c r="R130" s="2109"/>
      <c r="S130" s="2109"/>
      <c r="T130" s="2110"/>
      <c r="U130" s="2109"/>
    </row>
    <row r="131" spans="1:21" s="2111" customFormat="1">
      <c r="A131" s="2131"/>
      <c r="B131" s="2138" t="s">
        <v>2357</v>
      </c>
      <c r="C131" s="2076" t="s">
        <v>10</v>
      </c>
      <c r="D131" s="2076">
        <v>3</v>
      </c>
      <c r="E131" s="2211"/>
      <c r="F131" s="2016">
        <f t="shared" si="1"/>
        <v>0</v>
      </c>
      <c r="G131" s="2108"/>
      <c r="H131" s="2108"/>
      <c r="I131" s="2108"/>
      <c r="J131" s="2108"/>
      <c r="K131" s="2109"/>
      <c r="L131" s="2109"/>
      <c r="M131" s="2109"/>
      <c r="N131" s="2110"/>
      <c r="O131" s="2109"/>
      <c r="P131" s="2109"/>
      <c r="Q131" s="2109"/>
      <c r="R131" s="2109"/>
      <c r="S131" s="2109"/>
      <c r="T131" s="2110"/>
      <c r="U131" s="2109"/>
    </row>
    <row r="132" spans="1:21" s="2111" customFormat="1">
      <c r="A132" s="2131"/>
      <c r="B132" s="2138" t="s">
        <v>2356</v>
      </c>
      <c r="C132" s="2076" t="s">
        <v>10</v>
      </c>
      <c r="D132" s="2076">
        <v>1</v>
      </c>
      <c r="E132" s="2211"/>
      <c r="F132" s="2016">
        <f t="shared" si="1"/>
        <v>0</v>
      </c>
      <c r="G132" s="2108"/>
      <c r="H132" s="2108"/>
      <c r="I132" s="2108"/>
      <c r="J132" s="2108"/>
      <c r="K132" s="2109"/>
      <c r="L132" s="2109"/>
      <c r="M132" s="2109"/>
      <c r="N132" s="2110"/>
      <c r="O132" s="2109"/>
      <c r="P132" s="2109"/>
      <c r="Q132" s="2109"/>
      <c r="R132" s="2109"/>
      <c r="S132" s="2109"/>
      <c r="T132" s="2110"/>
      <c r="U132" s="2109"/>
    </row>
    <row r="133" spans="1:21" s="2111" customFormat="1">
      <c r="A133" s="2131"/>
      <c r="B133" s="2138" t="s">
        <v>2355</v>
      </c>
      <c r="C133" s="2076" t="s">
        <v>10</v>
      </c>
      <c r="D133" s="2076">
        <v>1</v>
      </c>
      <c r="E133" s="2211"/>
      <c r="F133" s="2016">
        <f t="shared" si="1"/>
        <v>0</v>
      </c>
      <c r="G133" s="2108"/>
      <c r="H133" s="2108"/>
      <c r="I133" s="2108"/>
      <c r="J133" s="2108"/>
      <c r="K133" s="2109"/>
      <c r="L133" s="2109"/>
      <c r="M133" s="2109"/>
      <c r="N133" s="2110"/>
      <c r="O133" s="2109"/>
      <c r="P133" s="2109"/>
      <c r="Q133" s="2109"/>
      <c r="R133" s="2109"/>
      <c r="S133" s="2109"/>
      <c r="T133" s="2110"/>
      <c r="U133" s="2109"/>
    </row>
    <row r="134" spans="1:21" s="2111" customFormat="1">
      <c r="A134" s="1787"/>
      <c r="B134" s="678"/>
      <c r="C134" s="686"/>
      <c r="D134" s="686"/>
      <c r="E134" s="2207"/>
      <c r="F134" s="2107"/>
      <c r="G134" s="2108"/>
      <c r="H134" s="2108"/>
      <c r="I134" s="2108"/>
      <c r="J134" s="2108"/>
      <c r="K134" s="2109"/>
      <c r="L134" s="2109"/>
      <c r="M134" s="2109"/>
      <c r="N134" s="2110"/>
      <c r="O134" s="2109"/>
      <c r="P134" s="2109"/>
      <c r="Q134" s="2109"/>
      <c r="R134" s="2109"/>
      <c r="S134" s="2109"/>
      <c r="T134" s="2110"/>
      <c r="U134" s="2109"/>
    </row>
    <row r="135" spans="1:21" s="2111" customFormat="1">
      <c r="A135" s="2147"/>
      <c r="B135" s="2148" t="s">
        <v>2354</v>
      </c>
      <c r="C135" s="2149"/>
      <c r="D135" s="2150"/>
      <c r="E135" s="2215"/>
      <c r="F135" s="2151"/>
      <c r="G135" s="2108"/>
      <c r="H135" s="2108"/>
      <c r="I135" s="2108"/>
      <c r="J135" s="2108"/>
      <c r="K135" s="2109"/>
      <c r="L135" s="2109"/>
      <c r="M135" s="2109"/>
      <c r="N135" s="2110"/>
      <c r="O135" s="2109"/>
      <c r="P135" s="2109"/>
      <c r="Q135" s="2109"/>
      <c r="R135" s="2109"/>
      <c r="S135" s="2109"/>
      <c r="T135" s="2110"/>
      <c r="U135" s="2109"/>
    </row>
    <row r="136" spans="1:21" s="2111" customFormat="1">
      <c r="A136" s="2147"/>
      <c r="B136" s="2148"/>
      <c r="C136" s="2149"/>
      <c r="D136" s="2150"/>
      <c r="E136" s="2215"/>
      <c r="F136" s="2151"/>
      <c r="G136" s="2108"/>
      <c r="H136" s="2108"/>
      <c r="I136" s="2108"/>
      <c r="J136" s="2108"/>
      <c r="K136" s="2109"/>
      <c r="L136" s="2109"/>
      <c r="M136" s="2109"/>
      <c r="N136" s="2110"/>
      <c r="O136" s="2109"/>
      <c r="P136" s="2109"/>
      <c r="Q136" s="2109"/>
      <c r="R136" s="2109"/>
      <c r="S136" s="2109"/>
      <c r="T136" s="2110"/>
      <c r="U136" s="2109"/>
    </row>
    <row r="137" spans="1:21" s="2111" customFormat="1" ht="26.4">
      <c r="A137" s="2145">
        <f>COUNT($A$4:A136)+1</f>
        <v>15</v>
      </c>
      <c r="B137" s="2129" t="s">
        <v>2353</v>
      </c>
      <c r="C137" s="2096"/>
      <c r="D137" s="2096"/>
      <c r="E137" s="2207"/>
      <c r="F137" s="2107">
        <f>D137*E137</f>
        <v>0</v>
      </c>
      <c r="G137" s="2108"/>
      <c r="H137" s="2108"/>
      <c r="I137" s="2108"/>
      <c r="J137" s="2108"/>
      <c r="K137" s="2109"/>
      <c r="L137" s="2109"/>
      <c r="M137" s="2109"/>
      <c r="N137" s="2110"/>
      <c r="O137" s="2109"/>
      <c r="P137" s="2109"/>
      <c r="Q137" s="2109"/>
      <c r="R137" s="2109"/>
      <c r="S137" s="2109"/>
      <c r="T137" s="2110"/>
      <c r="U137" s="2109"/>
    </row>
    <row r="138" spans="1:21" s="2111" customFormat="1" ht="105.6">
      <c r="A138" s="2017"/>
      <c r="B138" s="685" t="s">
        <v>2352</v>
      </c>
      <c r="C138" s="1537"/>
      <c r="D138" s="1537"/>
      <c r="E138" s="2207"/>
      <c r="F138" s="2107">
        <f>D138*E138</f>
        <v>0</v>
      </c>
      <c r="G138" s="2108"/>
      <c r="H138" s="2108"/>
      <c r="I138" s="2108"/>
      <c r="J138" s="2108"/>
      <c r="K138" s="2109"/>
      <c r="L138" s="2109"/>
      <c r="M138" s="2109"/>
      <c r="N138" s="2110"/>
      <c r="O138" s="2109"/>
      <c r="P138" s="2109"/>
      <c r="Q138" s="2109"/>
      <c r="R138" s="2109"/>
      <c r="S138" s="2109"/>
      <c r="T138" s="2110"/>
      <c r="U138" s="2109"/>
    </row>
    <row r="139" spans="1:21" s="2111" customFormat="1">
      <c r="A139" s="2017"/>
      <c r="B139" s="685"/>
      <c r="C139" s="2096" t="s">
        <v>16</v>
      </c>
      <c r="D139" s="2096">
        <v>280</v>
      </c>
      <c r="E139" s="2207"/>
      <c r="F139" s="2107">
        <f>D139*E139</f>
        <v>0</v>
      </c>
      <c r="G139" s="2108"/>
      <c r="H139" s="2108"/>
      <c r="I139" s="2108"/>
      <c r="J139" s="2108"/>
      <c r="K139" s="2109"/>
      <c r="L139" s="2109"/>
      <c r="M139" s="2109"/>
      <c r="N139" s="2110"/>
      <c r="O139" s="2109"/>
      <c r="P139" s="2109"/>
      <c r="Q139" s="2109"/>
      <c r="R139" s="2109"/>
      <c r="S139" s="2109"/>
      <c r="T139" s="2110"/>
      <c r="U139" s="2109"/>
    </row>
    <row r="140" spans="1:21" s="2111" customFormat="1">
      <c r="A140" s="2017"/>
      <c r="B140" s="685"/>
      <c r="C140" s="1537"/>
      <c r="D140" s="1537"/>
      <c r="E140" s="2207"/>
      <c r="F140" s="2107"/>
      <c r="G140" s="2108"/>
      <c r="H140" s="2108"/>
      <c r="I140" s="2108"/>
      <c r="J140" s="2108"/>
      <c r="K140" s="2109"/>
      <c r="L140" s="2109"/>
      <c r="M140" s="2109"/>
      <c r="N140" s="2110"/>
      <c r="O140" s="2109"/>
      <c r="P140" s="2109"/>
      <c r="Q140" s="2109"/>
      <c r="R140" s="2109"/>
      <c r="S140" s="2109"/>
      <c r="T140" s="2110"/>
      <c r="U140" s="2109"/>
    </row>
    <row r="141" spans="1:21" s="2111" customFormat="1" ht="243.6">
      <c r="A141" s="2106">
        <f>COUNT($A$1:A140)+1</f>
        <v>16</v>
      </c>
      <c r="B141" s="684" t="s">
        <v>2351</v>
      </c>
      <c r="C141" s="2096" t="s">
        <v>70</v>
      </c>
      <c r="D141" s="2096">
        <v>2280</v>
      </c>
      <c r="E141" s="2207"/>
      <c r="F141" s="2107">
        <f>D141*E141</f>
        <v>0</v>
      </c>
      <c r="G141" s="2108"/>
      <c r="H141" s="2108"/>
      <c r="I141" s="2108"/>
      <c r="J141" s="2108"/>
      <c r="K141" s="2109"/>
      <c r="L141" s="2109"/>
      <c r="M141" s="2109"/>
      <c r="N141" s="2110"/>
      <c r="O141" s="2109"/>
      <c r="P141" s="2109"/>
      <c r="Q141" s="2109"/>
      <c r="R141" s="2109"/>
      <c r="S141" s="2109"/>
      <c r="T141" s="2110"/>
      <c r="U141" s="2109"/>
    </row>
    <row r="142" spans="1:21" s="2111" customFormat="1">
      <c r="A142" s="2112"/>
      <c r="B142" s="2113" t="s">
        <v>2350</v>
      </c>
      <c r="C142" s="2113"/>
      <c r="D142" s="2114"/>
      <c r="E142" s="683"/>
      <c r="F142" s="2152"/>
      <c r="G142" s="2108"/>
      <c r="H142" s="2108"/>
      <c r="I142" s="2108"/>
      <c r="J142" s="2108"/>
      <c r="K142" s="2109"/>
      <c r="L142" s="2109"/>
      <c r="M142" s="2109"/>
      <c r="N142" s="2110"/>
      <c r="O142" s="2109"/>
      <c r="P142" s="2109"/>
      <c r="Q142" s="2109"/>
      <c r="R142" s="2109"/>
      <c r="S142" s="2109"/>
      <c r="T142" s="2110"/>
      <c r="U142" s="2109"/>
    </row>
    <row r="143" spans="1:21" s="2111" customFormat="1">
      <c r="A143" s="2112"/>
      <c r="B143" s="2113" t="s">
        <v>2349</v>
      </c>
      <c r="C143" s="2113"/>
      <c r="D143" s="2114"/>
      <c r="E143" s="683"/>
      <c r="F143" s="2152"/>
      <c r="G143" s="2108"/>
      <c r="H143" s="2108"/>
      <c r="I143" s="2108"/>
      <c r="J143" s="2108"/>
      <c r="K143" s="2109"/>
      <c r="L143" s="2109"/>
      <c r="M143" s="2109"/>
      <c r="N143" s="2110"/>
      <c r="O143" s="2109"/>
      <c r="P143" s="2109"/>
      <c r="Q143" s="2109"/>
      <c r="R143" s="2109"/>
      <c r="S143" s="2109"/>
      <c r="T143" s="2110"/>
      <c r="U143" s="2109"/>
    </row>
    <row r="144" spans="1:21" s="2111" customFormat="1">
      <c r="A144" s="2112"/>
      <c r="B144" s="2113" t="s">
        <v>2348</v>
      </c>
      <c r="C144" s="2113"/>
      <c r="D144" s="2114"/>
      <c r="E144" s="683"/>
      <c r="F144" s="2152"/>
      <c r="G144" s="2108"/>
      <c r="H144" s="2108"/>
      <c r="I144" s="2108"/>
      <c r="J144" s="2108"/>
      <c r="K144" s="2109"/>
      <c r="L144" s="2109"/>
      <c r="M144" s="2109"/>
      <c r="N144" s="2110"/>
      <c r="O144" s="2109"/>
      <c r="P144" s="2109"/>
      <c r="Q144" s="2109"/>
      <c r="R144" s="2109"/>
      <c r="S144" s="2109"/>
      <c r="T144" s="2110"/>
      <c r="U144" s="2109"/>
    </row>
    <row r="145" spans="1:21" s="2111" customFormat="1">
      <c r="A145" s="2112"/>
      <c r="B145" s="2113" t="s">
        <v>2347</v>
      </c>
      <c r="C145" s="2113"/>
      <c r="D145" s="2114"/>
      <c r="E145" s="683"/>
      <c r="F145" s="2152"/>
      <c r="G145" s="2108"/>
      <c r="H145" s="2108"/>
      <c r="I145" s="2108"/>
      <c r="J145" s="2108"/>
      <c r="K145" s="2109"/>
      <c r="L145" s="2109"/>
      <c r="M145" s="2109"/>
      <c r="N145" s="2110"/>
      <c r="O145" s="2109"/>
      <c r="P145" s="2109"/>
      <c r="Q145" s="2109"/>
      <c r="R145" s="2109"/>
      <c r="S145" s="2109"/>
      <c r="T145" s="2110"/>
      <c r="U145" s="2109"/>
    </row>
    <row r="146" spans="1:21" s="2111" customFormat="1">
      <c r="A146" s="686"/>
      <c r="B146" s="678"/>
      <c r="C146" s="686"/>
      <c r="D146" s="686"/>
      <c r="E146" s="2207"/>
      <c r="F146" s="2107"/>
      <c r="G146" s="2108"/>
      <c r="H146" s="2108"/>
      <c r="I146" s="2108"/>
      <c r="J146" s="2108"/>
      <c r="K146" s="2109"/>
      <c r="L146" s="2109"/>
      <c r="M146" s="2109"/>
      <c r="N146" s="2110"/>
      <c r="O146" s="2109"/>
      <c r="P146" s="2109"/>
      <c r="Q146" s="2109"/>
      <c r="R146" s="2109"/>
      <c r="S146" s="2109"/>
      <c r="T146" s="2110"/>
      <c r="U146" s="2109"/>
    </row>
    <row r="147" spans="1:21" s="2111" customFormat="1">
      <c r="A147" s="1593">
        <f>COUNT($A$6:A146)+1</f>
        <v>17</v>
      </c>
      <c r="B147" s="2153" t="s">
        <v>2346</v>
      </c>
      <c r="C147" s="2154"/>
      <c r="D147" s="2154"/>
      <c r="E147" s="2216"/>
      <c r="F147" s="2155"/>
      <c r="G147" s="2108"/>
      <c r="H147" s="2108"/>
      <c r="I147" s="2108"/>
      <c r="J147" s="2108"/>
      <c r="K147" s="2109"/>
      <c r="L147" s="2109"/>
      <c r="M147" s="2109"/>
      <c r="N147" s="2110"/>
      <c r="O147" s="2109"/>
      <c r="P147" s="2109"/>
      <c r="Q147" s="2109"/>
      <c r="R147" s="2109"/>
      <c r="S147" s="2109"/>
      <c r="T147" s="2110"/>
      <c r="U147" s="2109"/>
    </row>
    <row r="148" spans="1:21" s="2111" customFormat="1" ht="26.4">
      <c r="A148" s="2153"/>
      <c r="B148" s="2153" t="s">
        <v>2345</v>
      </c>
      <c r="C148" s="2154"/>
      <c r="D148" s="2154"/>
      <c r="E148" s="2216"/>
      <c r="F148" s="2155"/>
      <c r="G148" s="2108"/>
      <c r="H148" s="2108"/>
      <c r="I148" s="2108"/>
      <c r="J148" s="2108"/>
      <c r="K148" s="2109"/>
      <c r="L148" s="2109"/>
      <c r="M148" s="2109"/>
      <c r="N148" s="2110"/>
      <c r="O148" s="2109"/>
      <c r="P148" s="2109"/>
      <c r="Q148" s="2109"/>
      <c r="R148" s="2109"/>
      <c r="S148" s="2109"/>
      <c r="T148" s="2110"/>
      <c r="U148" s="2109"/>
    </row>
    <row r="149" spans="1:21" s="2111" customFormat="1">
      <c r="A149" s="2153"/>
      <c r="B149" s="2153" t="s">
        <v>2344</v>
      </c>
      <c r="C149" s="2154"/>
      <c r="D149" s="2154"/>
      <c r="E149" s="2216"/>
      <c r="F149" s="2155"/>
      <c r="G149" s="2108"/>
      <c r="H149" s="2108"/>
      <c r="I149" s="2108"/>
      <c r="J149" s="2108"/>
      <c r="K149" s="2109"/>
      <c r="L149" s="2109"/>
      <c r="M149" s="2109"/>
      <c r="N149" s="2110"/>
      <c r="O149" s="2109"/>
      <c r="P149" s="2109"/>
      <c r="Q149" s="2109"/>
      <c r="R149" s="2109"/>
      <c r="S149" s="2109"/>
      <c r="T149" s="2110"/>
      <c r="U149" s="2109"/>
    </row>
    <row r="150" spans="1:21" s="2111" customFormat="1">
      <c r="A150" s="2153"/>
      <c r="B150" s="2153" t="s">
        <v>2343</v>
      </c>
      <c r="C150" s="2154"/>
      <c r="D150" s="2154"/>
      <c r="E150" s="2216"/>
      <c r="F150" s="2155"/>
      <c r="G150" s="2108"/>
      <c r="H150" s="2108"/>
      <c r="I150" s="2108"/>
      <c r="J150" s="2108"/>
      <c r="K150" s="2109"/>
      <c r="L150" s="2109"/>
      <c r="M150" s="2109"/>
      <c r="N150" s="2110"/>
      <c r="O150" s="2109"/>
      <c r="P150" s="2109"/>
      <c r="Q150" s="2109"/>
      <c r="R150" s="2109"/>
      <c r="S150" s="2109"/>
      <c r="T150" s="2110"/>
      <c r="U150" s="2109"/>
    </row>
    <row r="151" spans="1:21" s="2111" customFormat="1">
      <c r="A151" s="2153"/>
      <c r="B151" s="2153" t="s">
        <v>2342</v>
      </c>
      <c r="C151" s="2154"/>
      <c r="D151" s="2154"/>
      <c r="E151" s="2216"/>
      <c r="F151" s="2155"/>
      <c r="G151" s="2108"/>
      <c r="H151" s="2108"/>
      <c r="I151" s="2108"/>
      <c r="J151" s="2108"/>
      <c r="K151" s="2109"/>
      <c r="L151" s="2109"/>
      <c r="M151" s="2109"/>
      <c r="N151" s="2110"/>
      <c r="O151" s="2109"/>
      <c r="P151" s="2109"/>
      <c r="Q151" s="2109"/>
      <c r="R151" s="2109"/>
      <c r="S151" s="2109"/>
      <c r="T151" s="2110"/>
      <c r="U151" s="2109"/>
    </row>
    <row r="152" spans="1:21" s="2111" customFormat="1">
      <c r="A152" s="2153"/>
      <c r="B152" s="2153" t="s">
        <v>2341</v>
      </c>
      <c r="C152" s="2154"/>
      <c r="D152" s="2154"/>
      <c r="E152" s="2216"/>
      <c r="F152" s="2155"/>
      <c r="G152" s="2108"/>
      <c r="H152" s="2108"/>
      <c r="I152" s="2108"/>
      <c r="J152" s="2108"/>
      <c r="K152" s="2109"/>
      <c r="L152" s="2109"/>
      <c r="M152" s="2109"/>
      <c r="N152" s="2110"/>
      <c r="O152" s="2109"/>
      <c r="P152" s="2109"/>
      <c r="Q152" s="2109"/>
      <c r="R152" s="2109"/>
      <c r="S152" s="2109"/>
      <c r="T152" s="2110"/>
      <c r="U152" s="2109"/>
    </row>
    <row r="153" spans="1:21" s="2111" customFormat="1" ht="26.4">
      <c r="A153" s="2153"/>
      <c r="B153" s="2153" t="s">
        <v>2340</v>
      </c>
      <c r="C153" s="2154"/>
      <c r="D153" s="2154"/>
      <c r="E153" s="2216"/>
      <c r="F153" s="2155"/>
      <c r="G153" s="2108"/>
      <c r="H153" s="2108"/>
      <c r="I153" s="2108"/>
      <c r="J153" s="2108"/>
      <c r="K153" s="2109"/>
      <c r="L153" s="2109"/>
      <c r="M153" s="2109"/>
      <c r="N153" s="2110"/>
      <c r="O153" s="2109"/>
      <c r="P153" s="2109"/>
      <c r="Q153" s="2109"/>
      <c r="R153" s="2109"/>
      <c r="S153" s="2109"/>
      <c r="T153" s="2110"/>
      <c r="U153" s="2109"/>
    </row>
    <row r="154" spans="1:21" s="2111" customFormat="1">
      <c r="A154" s="2156" t="s">
        <v>1694</v>
      </c>
      <c r="B154" s="2157" t="s">
        <v>2339</v>
      </c>
      <c r="C154" s="2154"/>
      <c r="D154" s="2154"/>
      <c r="E154" s="2216"/>
      <c r="F154" s="2155"/>
      <c r="G154" s="2108"/>
      <c r="H154" s="2108"/>
      <c r="I154" s="2108"/>
      <c r="J154" s="2108"/>
      <c r="K154" s="2109"/>
      <c r="L154" s="2109"/>
      <c r="M154" s="2109"/>
      <c r="N154" s="2110"/>
      <c r="O154" s="2109"/>
      <c r="P154" s="2109"/>
      <c r="Q154" s="2109"/>
      <c r="R154" s="2109"/>
      <c r="S154" s="2109"/>
      <c r="T154" s="2110"/>
      <c r="U154" s="2109"/>
    </row>
    <row r="155" spans="1:21" s="2111" customFormat="1">
      <c r="A155" s="2153"/>
      <c r="B155" s="2153" t="s">
        <v>2338</v>
      </c>
      <c r="C155" s="2154"/>
      <c r="D155" s="2154"/>
      <c r="E155" s="2216"/>
      <c r="F155" s="2155"/>
      <c r="G155" s="2108"/>
      <c r="H155" s="2108"/>
      <c r="I155" s="2108"/>
      <c r="J155" s="2108"/>
      <c r="K155" s="2109"/>
      <c r="L155" s="2109"/>
      <c r="M155" s="2109"/>
      <c r="N155" s="2110"/>
      <c r="O155" s="2109"/>
      <c r="P155" s="2109"/>
      <c r="Q155" s="2109"/>
      <c r="R155" s="2109"/>
      <c r="S155" s="2109"/>
      <c r="T155" s="2110"/>
      <c r="U155" s="2109"/>
    </row>
    <row r="156" spans="1:21" s="2111" customFormat="1">
      <c r="A156" s="2153"/>
      <c r="B156" s="2153" t="s">
        <v>2337</v>
      </c>
      <c r="C156" s="2154" t="s">
        <v>10</v>
      </c>
      <c r="D156" s="2154">
        <v>12</v>
      </c>
      <c r="E156" s="2217"/>
      <c r="F156" s="2158">
        <f>D156*E156</f>
        <v>0</v>
      </c>
      <c r="G156" s="2108"/>
      <c r="H156" s="2108"/>
      <c r="I156" s="2108"/>
      <c r="J156" s="2108"/>
      <c r="K156" s="2109"/>
      <c r="L156" s="2109"/>
      <c r="M156" s="2109"/>
      <c r="N156" s="2110"/>
      <c r="O156" s="2109"/>
      <c r="P156" s="2109"/>
      <c r="Q156" s="2109"/>
      <c r="R156" s="2109"/>
      <c r="S156" s="2109"/>
      <c r="T156" s="2110"/>
      <c r="U156" s="2109"/>
    </row>
    <row r="157" spans="1:21" s="2111" customFormat="1">
      <c r="A157" s="2153"/>
      <c r="B157" s="2136" t="s">
        <v>2336</v>
      </c>
      <c r="C157" s="2154"/>
      <c r="D157" s="2154"/>
      <c r="E157" s="2217"/>
      <c r="F157" s="2158"/>
      <c r="G157" s="2108"/>
      <c r="H157" s="2108"/>
      <c r="I157" s="2108"/>
      <c r="J157" s="2108"/>
      <c r="K157" s="2109"/>
      <c r="L157" s="2109"/>
      <c r="M157" s="2109"/>
      <c r="N157" s="2110"/>
      <c r="O157" s="2109"/>
      <c r="P157" s="2109"/>
      <c r="Q157" s="2109"/>
      <c r="R157" s="2109"/>
      <c r="S157" s="2109"/>
      <c r="T157" s="2110"/>
      <c r="U157" s="2109"/>
    </row>
    <row r="158" spans="1:21" s="2111" customFormat="1">
      <c r="A158" s="686"/>
      <c r="B158" s="678"/>
      <c r="C158" s="686"/>
      <c r="D158" s="686"/>
      <c r="E158" s="2207"/>
      <c r="F158" s="2107"/>
      <c r="G158" s="2108"/>
      <c r="H158" s="2108"/>
      <c r="I158" s="2108"/>
      <c r="J158" s="2108"/>
      <c r="K158" s="2109"/>
      <c r="L158" s="2109"/>
      <c r="M158" s="2109"/>
      <c r="N158" s="2110"/>
      <c r="O158" s="2109"/>
      <c r="P158" s="2109"/>
      <c r="Q158" s="2109"/>
      <c r="R158" s="2109"/>
      <c r="S158" s="2109"/>
      <c r="T158" s="2110"/>
      <c r="U158" s="2109"/>
    </row>
    <row r="159" spans="1:21" s="2017" customFormat="1">
      <c r="A159" s="1787">
        <f>COUNT($A$4:A158)+1</f>
        <v>18</v>
      </c>
      <c r="B159" s="678" t="s">
        <v>2335</v>
      </c>
      <c r="C159" s="686"/>
      <c r="D159" s="686"/>
      <c r="E159" s="2207"/>
      <c r="F159" s="2107"/>
      <c r="G159" s="2159"/>
      <c r="H159" s="2160"/>
      <c r="I159" s="2019"/>
      <c r="J159" s="2019"/>
      <c r="K159" s="2019"/>
      <c r="L159" s="2022"/>
      <c r="M159" s="2019"/>
      <c r="N159" s="2019"/>
      <c r="O159" s="2019"/>
      <c r="P159" s="2019"/>
      <c r="Q159" s="2019"/>
      <c r="R159" s="2022"/>
      <c r="S159" s="2019"/>
    </row>
    <row r="160" spans="1:21" s="2017" customFormat="1" ht="26.4">
      <c r="A160" s="686"/>
      <c r="B160" s="678" t="s">
        <v>2334</v>
      </c>
      <c r="C160" s="686" t="s">
        <v>70</v>
      </c>
      <c r="D160" s="686">
        <v>650</v>
      </c>
      <c r="E160" s="2207"/>
      <c r="F160" s="2107">
        <f>D160*E160</f>
        <v>0</v>
      </c>
      <c r="G160" s="2159"/>
      <c r="H160" s="2160"/>
      <c r="I160" s="2019"/>
      <c r="J160" s="2019"/>
      <c r="K160" s="2019"/>
      <c r="L160" s="2022"/>
      <c r="M160" s="2019"/>
      <c r="N160" s="2019"/>
      <c r="O160" s="2019"/>
      <c r="P160" s="2019"/>
      <c r="Q160" s="2019"/>
      <c r="R160" s="2022"/>
      <c r="S160" s="2019"/>
    </row>
    <row r="161" spans="1:19" s="2017" customFormat="1">
      <c r="A161" s="2161" t="s">
        <v>1779</v>
      </c>
      <c r="B161" s="2162" t="s">
        <v>2333</v>
      </c>
      <c r="C161" s="2076"/>
      <c r="D161" s="2163"/>
      <c r="E161" s="2218"/>
      <c r="F161" s="2164"/>
      <c r="G161" s="2159"/>
      <c r="H161" s="2160"/>
      <c r="I161" s="2019"/>
      <c r="J161" s="2019"/>
      <c r="K161" s="2019"/>
      <c r="L161" s="2022"/>
      <c r="M161" s="2019"/>
      <c r="N161" s="2019"/>
      <c r="O161" s="2019"/>
      <c r="P161" s="2019"/>
      <c r="Q161" s="2019"/>
      <c r="R161" s="2022"/>
      <c r="S161" s="2019"/>
    </row>
    <row r="162" spans="1:19" s="2017" customFormat="1">
      <c r="A162" s="2161"/>
      <c r="B162" s="2162"/>
      <c r="C162" s="2076"/>
      <c r="D162" s="2163"/>
      <c r="E162" s="2218"/>
      <c r="F162" s="2164"/>
      <c r="G162" s="2159"/>
      <c r="H162" s="2160"/>
      <c r="I162" s="2019"/>
      <c r="J162" s="2019"/>
      <c r="K162" s="2019"/>
      <c r="L162" s="2022"/>
      <c r="M162" s="2019"/>
      <c r="N162" s="2019"/>
      <c r="O162" s="2019"/>
      <c r="P162" s="2019"/>
      <c r="Q162" s="2019"/>
      <c r="R162" s="2022"/>
      <c r="S162" s="2019"/>
    </row>
    <row r="163" spans="1:19" ht="26.4">
      <c r="A163" s="1787">
        <f>COUNT($A$4:A161)+1</f>
        <v>19</v>
      </c>
      <c r="B163" s="2092" t="s">
        <v>2332</v>
      </c>
      <c r="C163" s="2165" t="s">
        <v>219</v>
      </c>
      <c r="D163" s="2166">
        <v>1</v>
      </c>
      <c r="E163" s="2219"/>
      <c r="F163" s="2107">
        <f>D163*E163</f>
        <v>0</v>
      </c>
      <c r="I163" s="2062"/>
      <c r="J163" s="2062"/>
      <c r="K163" s="2062"/>
      <c r="L163" s="2062"/>
      <c r="M163" s="2062"/>
      <c r="N163" s="2062"/>
      <c r="O163" s="2062"/>
      <c r="P163" s="2062"/>
      <c r="Q163" s="2062"/>
      <c r="R163" s="2062"/>
      <c r="S163" s="2062"/>
    </row>
    <row r="164" spans="1:19" s="2134" customFormat="1" ht="12.75" customHeight="1">
      <c r="A164" s="2167"/>
      <c r="B164" s="2133"/>
      <c r="C164" s="2168"/>
      <c r="D164" s="2169"/>
      <c r="E164" s="2220"/>
      <c r="F164" s="2170"/>
      <c r="G164" s="2171"/>
    </row>
    <row r="165" spans="1:19" s="2134" customFormat="1" ht="12.75" customHeight="1">
      <c r="A165" s="2167"/>
      <c r="B165" s="2133"/>
      <c r="C165" s="2168"/>
      <c r="D165" s="2169"/>
      <c r="E165" s="2220"/>
      <c r="F165" s="2170"/>
      <c r="G165" s="2171"/>
    </row>
    <row r="166" spans="1:19" s="1934" customFormat="1" ht="26.4">
      <c r="A166" s="1787">
        <f>COUNT($A$4:A164)+1</f>
        <v>20</v>
      </c>
      <c r="B166" s="2172" t="s">
        <v>2331</v>
      </c>
      <c r="C166" s="2165" t="s">
        <v>219</v>
      </c>
      <c r="D166" s="2166">
        <v>1</v>
      </c>
      <c r="E166" s="2215"/>
      <c r="F166" s="2107">
        <f>D166*E166</f>
        <v>0</v>
      </c>
      <c r="G166" s="1929"/>
      <c r="H166" s="1929"/>
      <c r="I166" s="1930"/>
      <c r="J166" s="1930"/>
      <c r="K166" s="1930"/>
      <c r="L166" s="1933"/>
      <c r="M166" s="1930"/>
      <c r="N166" s="1930"/>
      <c r="O166" s="1930"/>
      <c r="P166" s="1930"/>
      <c r="Q166" s="1930"/>
      <c r="R166" s="1933"/>
      <c r="S166" s="1930"/>
    </row>
    <row r="167" spans="1:19" s="1934" customFormat="1" ht="15.9" customHeight="1">
      <c r="A167" s="2173"/>
      <c r="B167" s="2174"/>
      <c r="C167" s="2175"/>
      <c r="D167" s="2176"/>
      <c r="E167" s="2221"/>
      <c r="F167" s="2177"/>
      <c r="G167" s="2178"/>
      <c r="H167" s="2179"/>
      <c r="I167" s="1930"/>
      <c r="J167" s="1930"/>
      <c r="K167" s="1930"/>
      <c r="L167" s="1933"/>
      <c r="M167" s="1930"/>
      <c r="N167" s="1930"/>
      <c r="O167" s="1930"/>
      <c r="P167" s="1930"/>
      <c r="Q167" s="1930"/>
      <c r="R167" s="1933"/>
      <c r="S167" s="1930"/>
    </row>
    <row r="168" spans="1:19" s="1934" customFormat="1" ht="26.4">
      <c r="A168" s="1787">
        <f>COUNT($A$4:A167)+1</f>
        <v>21</v>
      </c>
      <c r="B168" s="2180" t="s">
        <v>2330</v>
      </c>
      <c r="C168" s="2165" t="s">
        <v>219</v>
      </c>
      <c r="D168" s="2166">
        <v>1</v>
      </c>
      <c r="E168" s="2222"/>
      <c r="F168" s="2107">
        <f>D168*E168</f>
        <v>0</v>
      </c>
      <c r="G168" s="2178"/>
      <c r="H168" s="2181"/>
      <c r="I168" s="1930"/>
      <c r="J168" s="1930"/>
      <c r="K168" s="1930"/>
      <c r="L168" s="1933"/>
      <c r="M168" s="1930"/>
      <c r="N168" s="1930"/>
      <c r="O168" s="1930"/>
      <c r="P168" s="1930"/>
      <c r="Q168" s="1930"/>
      <c r="R168" s="1933"/>
      <c r="S168" s="1930"/>
    </row>
    <row r="169" spans="1:19" s="1934" customFormat="1">
      <c r="A169" s="1787"/>
      <c r="B169" s="2180"/>
      <c r="C169" s="2175"/>
      <c r="D169" s="2182"/>
      <c r="E169" s="2222"/>
      <c r="F169" s="2177"/>
      <c r="G169" s="2178"/>
      <c r="H169" s="2179"/>
      <c r="I169" s="1930"/>
      <c r="J169" s="1930"/>
      <c r="K169" s="1930"/>
      <c r="L169" s="1933"/>
      <c r="M169" s="1930"/>
      <c r="N169" s="1930"/>
      <c r="O169" s="1930"/>
      <c r="P169" s="1930"/>
      <c r="Q169" s="1930"/>
      <c r="R169" s="1933"/>
      <c r="S169" s="1930"/>
    </row>
    <row r="170" spans="1:19" s="1934" customFormat="1" ht="52.8">
      <c r="A170" s="1787">
        <f>COUNT($A$4:A169)+1</f>
        <v>22</v>
      </c>
      <c r="B170" s="2180" t="s">
        <v>2329</v>
      </c>
      <c r="C170" s="2165" t="s">
        <v>219</v>
      </c>
      <c r="D170" s="2166">
        <v>1</v>
      </c>
      <c r="E170" s="2222"/>
      <c r="F170" s="2107">
        <f>D170*E170</f>
        <v>0</v>
      </c>
      <c r="G170" s="2178"/>
      <c r="H170" s="2181"/>
      <c r="I170" s="1930"/>
      <c r="J170" s="1930"/>
      <c r="K170" s="1930"/>
      <c r="L170" s="1933"/>
      <c r="M170" s="1930"/>
      <c r="N170" s="1930"/>
      <c r="O170" s="1930"/>
      <c r="P170" s="1930"/>
      <c r="Q170" s="1930"/>
      <c r="R170" s="1933"/>
      <c r="S170" s="1930"/>
    </row>
    <row r="171" spans="1:19" s="1934" customFormat="1">
      <c r="A171" s="2173"/>
      <c r="B171" s="2174"/>
      <c r="C171" s="2178"/>
      <c r="D171" s="2178"/>
      <c r="E171" s="2177"/>
      <c r="F171" s="2177"/>
      <c r="G171" s="2178"/>
      <c r="H171" s="2183"/>
      <c r="I171" s="1930"/>
      <c r="J171" s="1930"/>
      <c r="K171" s="1930"/>
      <c r="L171" s="1933"/>
      <c r="M171" s="1930"/>
      <c r="N171" s="1930"/>
      <c r="O171" s="1930"/>
      <c r="P171" s="1930"/>
      <c r="Q171" s="1930"/>
      <c r="R171" s="1933"/>
      <c r="S171" s="1930"/>
    </row>
    <row r="172" spans="1:19" ht="13.8" thickBot="1">
      <c r="A172" s="2184"/>
      <c r="B172" s="2185" t="s">
        <v>243</v>
      </c>
      <c r="C172" s="2186"/>
      <c r="D172" s="2187"/>
      <c r="E172" s="2188"/>
      <c r="F172" s="2189">
        <f>SUM(F1:F171)</f>
        <v>0</v>
      </c>
      <c r="G172" s="2062"/>
      <c r="H172" s="2190"/>
      <c r="I172" s="2062"/>
      <c r="J172" s="2062"/>
      <c r="K172" s="2062"/>
      <c r="L172" s="2062"/>
      <c r="M172" s="2062"/>
      <c r="N172" s="2062"/>
      <c r="O172" s="2062"/>
      <c r="P172" s="2062"/>
      <c r="Q172" s="2062"/>
      <c r="R172" s="2062"/>
      <c r="S172" s="2062"/>
    </row>
    <row r="173" spans="1:19" ht="13.8" thickTop="1">
      <c r="A173" s="2191"/>
      <c r="C173" s="2051"/>
      <c r="I173" s="2062"/>
      <c r="J173" s="2062"/>
      <c r="K173" s="2062"/>
      <c r="L173" s="2062"/>
      <c r="M173" s="2062"/>
      <c r="N173" s="2062"/>
      <c r="O173" s="2062"/>
      <c r="P173" s="2062"/>
      <c r="Q173" s="2062"/>
      <c r="R173" s="2062"/>
      <c r="S173" s="2062"/>
    </row>
    <row r="174" spans="1:19">
      <c r="A174" s="2191"/>
      <c r="C174" s="2051"/>
      <c r="I174" s="2062"/>
      <c r="J174" s="2062"/>
      <c r="K174" s="2062"/>
      <c r="L174" s="2062"/>
      <c r="M174" s="2062"/>
      <c r="N174" s="2062"/>
      <c r="O174" s="2062"/>
      <c r="P174" s="2062"/>
      <c r="Q174" s="2062"/>
      <c r="R174" s="2062"/>
      <c r="S174" s="2062"/>
    </row>
    <row r="175" spans="1:19">
      <c r="A175" s="2191"/>
      <c r="C175" s="2051"/>
      <c r="I175" s="2062"/>
      <c r="J175" s="2062"/>
      <c r="K175" s="2062"/>
      <c r="L175" s="2062"/>
      <c r="M175" s="2062"/>
      <c r="N175" s="2062"/>
      <c r="O175" s="2062"/>
      <c r="P175" s="2062"/>
      <c r="Q175" s="2062"/>
      <c r="R175" s="2062"/>
      <c r="S175" s="2062"/>
    </row>
    <row r="176" spans="1:19">
      <c r="A176" s="2191"/>
      <c r="C176" s="2051"/>
      <c r="I176" s="2062"/>
      <c r="J176" s="2062"/>
      <c r="K176" s="2062"/>
      <c r="L176" s="2062"/>
      <c r="M176" s="2062"/>
      <c r="N176" s="2062"/>
      <c r="O176" s="2062"/>
      <c r="P176" s="2062"/>
      <c r="Q176" s="2062"/>
      <c r="R176" s="2062"/>
      <c r="S176" s="2062"/>
    </row>
    <row r="177" spans="1:19">
      <c r="A177" s="2191"/>
      <c r="I177" s="2062"/>
      <c r="J177" s="2062"/>
      <c r="K177" s="2062"/>
      <c r="L177" s="2062"/>
      <c r="M177" s="2062"/>
      <c r="N177" s="2062"/>
      <c r="O177" s="2062"/>
      <c r="P177" s="2062"/>
      <c r="Q177" s="2062"/>
      <c r="R177" s="2062"/>
      <c r="S177" s="2062"/>
    </row>
    <row r="178" spans="1:19">
      <c r="A178" s="2191"/>
      <c r="I178" s="2062"/>
      <c r="J178" s="2062"/>
      <c r="K178" s="2062"/>
      <c r="L178" s="2062"/>
      <c r="M178" s="2062"/>
      <c r="N178" s="2062"/>
      <c r="O178" s="2062"/>
      <c r="P178" s="2062"/>
      <c r="Q178" s="2062"/>
      <c r="R178" s="2062"/>
      <c r="S178" s="2062"/>
    </row>
    <row r="179" spans="1:19">
      <c r="A179" s="2191"/>
      <c r="C179" s="2051"/>
      <c r="I179" s="2062"/>
      <c r="J179" s="2062"/>
      <c r="K179" s="2062"/>
      <c r="L179" s="2062"/>
      <c r="M179" s="2062"/>
      <c r="N179" s="2062"/>
      <c r="O179" s="2062"/>
      <c r="P179" s="2062"/>
      <c r="Q179" s="2062"/>
      <c r="R179" s="2062"/>
      <c r="S179" s="2062"/>
    </row>
    <row r="180" spans="1:19">
      <c r="A180" s="2191"/>
      <c r="I180" s="2062"/>
      <c r="J180" s="2062"/>
      <c r="K180" s="2062"/>
      <c r="L180" s="2062"/>
      <c r="M180" s="2062"/>
      <c r="N180" s="2062"/>
      <c r="O180" s="2062"/>
      <c r="P180" s="2062"/>
      <c r="Q180" s="2062"/>
      <c r="R180" s="2062"/>
      <c r="S180" s="2062"/>
    </row>
    <row r="181" spans="1:19">
      <c r="A181" s="2191"/>
      <c r="E181" s="2049"/>
      <c r="F181" s="2193"/>
      <c r="G181" s="2062"/>
      <c r="H181" s="2062"/>
      <c r="I181" s="2062"/>
      <c r="J181" s="2062"/>
      <c r="K181" s="2062"/>
      <c r="L181" s="2062"/>
      <c r="M181" s="2062"/>
      <c r="N181" s="2062"/>
      <c r="O181" s="2062"/>
      <c r="P181" s="2062"/>
      <c r="Q181" s="2062"/>
      <c r="R181" s="2062"/>
      <c r="S181" s="2062"/>
    </row>
    <row r="182" spans="1:19">
      <c r="A182" s="2191"/>
      <c r="E182" s="2049"/>
      <c r="F182" s="2193"/>
      <c r="G182" s="2062"/>
      <c r="H182" s="2062"/>
      <c r="I182" s="2062"/>
      <c r="J182" s="2062"/>
      <c r="K182" s="2062"/>
      <c r="L182" s="2062"/>
      <c r="M182" s="2062"/>
      <c r="N182" s="2062"/>
      <c r="O182" s="2062"/>
      <c r="P182" s="2062"/>
      <c r="Q182" s="2062"/>
      <c r="R182" s="2062"/>
      <c r="S182" s="2062"/>
    </row>
    <row r="183" spans="1:19">
      <c r="A183" s="2191"/>
      <c r="E183" s="2049"/>
      <c r="F183" s="2193"/>
      <c r="G183" s="2062"/>
      <c r="H183" s="2062"/>
      <c r="I183" s="2062"/>
      <c r="J183" s="2062"/>
      <c r="K183" s="2062"/>
      <c r="L183" s="2062"/>
      <c r="M183" s="2062"/>
      <c r="N183" s="2062"/>
      <c r="O183" s="2062"/>
      <c r="P183" s="2062"/>
      <c r="Q183" s="2062"/>
      <c r="R183" s="2062"/>
      <c r="S183" s="2062"/>
    </row>
    <row r="184" spans="1:19">
      <c r="A184" s="2191"/>
      <c r="E184" s="2049"/>
      <c r="F184" s="2193"/>
      <c r="G184" s="2062"/>
      <c r="H184" s="2062"/>
      <c r="I184" s="2062"/>
      <c r="J184" s="2062"/>
      <c r="K184" s="2062"/>
      <c r="L184" s="2062"/>
      <c r="M184" s="2062"/>
      <c r="N184" s="2062"/>
      <c r="O184" s="2062"/>
      <c r="P184" s="2062"/>
      <c r="Q184" s="2062"/>
      <c r="R184" s="2062"/>
      <c r="S184" s="2062"/>
    </row>
    <row r="185" spans="1:19">
      <c r="A185" s="2191"/>
      <c r="C185" s="2051"/>
      <c r="E185" s="2049"/>
      <c r="F185" s="2193"/>
      <c r="G185" s="2062"/>
      <c r="H185" s="2062"/>
      <c r="I185" s="2062"/>
      <c r="J185" s="2062"/>
      <c r="K185" s="2062"/>
      <c r="L185" s="2062"/>
      <c r="M185" s="2062"/>
      <c r="N185" s="2062"/>
      <c r="O185" s="2062"/>
      <c r="P185" s="2062"/>
      <c r="Q185" s="2062"/>
      <c r="R185" s="2062"/>
      <c r="S185" s="2062"/>
    </row>
    <row r="186" spans="1:19">
      <c r="A186" s="2191"/>
      <c r="C186" s="2051"/>
      <c r="E186" s="2049"/>
      <c r="F186" s="2193"/>
      <c r="G186" s="2062"/>
      <c r="H186" s="2062"/>
      <c r="I186" s="2062"/>
      <c r="J186" s="2062"/>
      <c r="K186" s="2062"/>
      <c r="L186" s="2062"/>
      <c r="M186" s="2062"/>
      <c r="N186" s="2062"/>
      <c r="O186" s="2062"/>
      <c r="P186" s="2062"/>
      <c r="Q186" s="2062"/>
      <c r="R186" s="2062"/>
      <c r="S186" s="2062"/>
    </row>
    <row r="187" spans="1:19">
      <c r="A187" s="2191"/>
      <c r="B187" s="2090"/>
      <c r="C187" s="2051"/>
      <c r="E187" s="2049"/>
      <c r="F187" s="2193"/>
      <c r="G187" s="2062"/>
      <c r="H187" s="2062"/>
      <c r="I187" s="2062"/>
      <c r="J187" s="2062"/>
      <c r="K187" s="2062"/>
      <c r="L187" s="2062"/>
      <c r="M187" s="2062"/>
      <c r="N187" s="2062"/>
      <c r="O187" s="2062"/>
      <c r="P187" s="2062"/>
      <c r="Q187" s="2062"/>
      <c r="R187" s="2062"/>
      <c r="S187" s="2062"/>
    </row>
    <row r="188" spans="1:19">
      <c r="A188" s="2191"/>
      <c r="C188" s="2051"/>
      <c r="E188" s="2049"/>
      <c r="F188" s="2193"/>
      <c r="G188" s="2062"/>
      <c r="H188" s="2062"/>
      <c r="I188" s="2062"/>
      <c r="J188" s="2062"/>
      <c r="K188" s="2062"/>
      <c r="L188" s="2062"/>
      <c r="M188" s="2062"/>
      <c r="N188" s="2062"/>
      <c r="O188" s="2062"/>
      <c r="P188" s="2062"/>
      <c r="Q188" s="2062"/>
      <c r="R188" s="2062"/>
      <c r="S188" s="2062"/>
    </row>
    <row r="189" spans="1:19">
      <c r="A189" s="2191"/>
      <c r="E189" s="2049"/>
      <c r="F189" s="2193"/>
      <c r="G189" s="2062"/>
      <c r="H189" s="2062"/>
      <c r="I189" s="2062"/>
      <c r="J189" s="2062"/>
      <c r="K189" s="2062"/>
      <c r="L189" s="2062"/>
      <c r="M189" s="2062"/>
      <c r="N189" s="2062"/>
      <c r="O189" s="2062"/>
      <c r="P189" s="2062"/>
      <c r="Q189" s="2062"/>
      <c r="R189" s="2062"/>
      <c r="S189" s="2062"/>
    </row>
    <row r="190" spans="1:19">
      <c r="A190" s="2191"/>
      <c r="E190" s="2049"/>
      <c r="F190" s="2193"/>
      <c r="G190" s="2062"/>
      <c r="H190" s="2062"/>
      <c r="I190" s="2062"/>
      <c r="J190" s="2062"/>
      <c r="K190" s="2062"/>
      <c r="L190" s="2062"/>
      <c r="M190" s="2062"/>
      <c r="N190" s="2062"/>
      <c r="O190" s="2062"/>
      <c r="P190" s="2062"/>
      <c r="Q190" s="2062"/>
      <c r="R190" s="2062"/>
      <c r="S190" s="2062"/>
    </row>
    <row r="191" spans="1:19">
      <c r="A191" s="2191"/>
      <c r="E191" s="2049"/>
      <c r="F191" s="2193"/>
      <c r="G191" s="2062"/>
      <c r="H191" s="2062"/>
      <c r="I191" s="2062"/>
      <c r="J191" s="2062"/>
      <c r="K191" s="2062"/>
      <c r="L191" s="2062"/>
      <c r="M191" s="2062"/>
      <c r="N191" s="2062"/>
      <c r="O191" s="2062"/>
      <c r="P191" s="2062"/>
      <c r="Q191" s="2062"/>
      <c r="R191" s="2062"/>
      <c r="S191" s="2062"/>
    </row>
    <row r="192" spans="1:19">
      <c r="A192" s="2191"/>
      <c r="B192" s="2090"/>
      <c r="E192" s="2049"/>
      <c r="F192" s="2193"/>
      <c r="G192" s="2062"/>
      <c r="H192" s="2062"/>
      <c r="I192" s="2062"/>
      <c r="J192" s="2062"/>
      <c r="K192" s="2062"/>
      <c r="L192" s="2062"/>
      <c r="M192" s="2062"/>
      <c r="N192" s="2062"/>
      <c r="O192" s="2062"/>
      <c r="P192" s="2062"/>
      <c r="Q192" s="2062"/>
      <c r="R192" s="2062"/>
      <c r="S192" s="2062"/>
    </row>
    <row r="193" spans="1:19">
      <c r="A193" s="2191"/>
      <c r="B193" s="2062"/>
      <c r="E193" s="2049"/>
      <c r="F193" s="2193"/>
      <c r="G193" s="2062"/>
      <c r="H193" s="2062"/>
      <c r="I193" s="2062"/>
      <c r="J193" s="2062"/>
      <c r="K193" s="2062"/>
      <c r="L193" s="2062"/>
      <c r="M193" s="2062"/>
      <c r="N193" s="2062"/>
      <c r="O193" s="2062"/>
      <c r="P193" s="2062"/>
      <c r="Q193" s="2062"/>
      <c r="R193" s="2062"/>
      <c r="S193" s="2062"/>
    </row>
    <row r="194" spans="1:19">
      <c r="A194" s="2191"/>
      <c r="B194" s="2090"/>
      <c r="E194" s="2049"/>
      <c r="F194" s="2193"/>
      <c r="G194" s="2062"/>
      <c r="H194" s="2062"/>
      <c r="I194" s="2062"/>
      <c r="J194" s="2062"/>
      <c r="K194" s="2062"/>
      <c r="L194" s="2062"/>
      <c r="M194" s="2062"/>
      <c r="N194" s="2062"/>
      <c r="O194" s="2062"/>
      <c r="P194" s="2062"/>
      <c r="Q194" s="2062"/>
      <c r="R194" s="2062"/>
      <c r="S194" s="2062"/>
    </row>
    <row r="195" spans="1:19">
      <c r="A195" s="2191"/>
      <c r="E195" s="2049"/>
      <c r="F195" s="2193"/>
      <c r="G195" s="2062"/>
      <c r="H195" s="2062"/>
      <c r="I195" s="2062"/>
      <c r="J195" s="2062"/>
      <c r="K195" s="2062"/>
      <c r="L195" s="2062"/>
      <c r="M195" s="2062"/>
      <c r="N195" s="2062"/>
      <c r="O195" s="2062"/>
      <c r="P195" s="2062"/>
      <c r="Q195" s="2062"/>
      <c r="R195" s="2062"/>
      <c r="S195" s="2062"/>
    </row>
    <row r="196" spans="1:19" ht="27.15" customHeight="1">
      <c r="A196" s="2191"/>
      <c r="B196" s="2194"/>
      <c r="E196" s="2049"/>
      <c r="F196" s="2193"/>
      <c r="G196" s="2062"/>
      <c r="H196" s="2062"/>
      <c r="I196" s="2062"/>
      <c r="J196" s="2062"/>
      <c r="K196" s="2062"/>
      <c r="L196" s="2062"/>
      <c r="M196" s="2062"/>
      <c r="N196" s="2062"/>
      <c r="O196" s="2062"/>
      <c r="P196" s="2062"/>
      <c r="Q196" s="2062"/>
      <c r="R196" s="2062"/>
      <c r="S196" s="2062"/>
    </row>
    <row r="197" spans="1:19">
      <c r="A197" s="2191"/>
      <c r="B197" s="2194"/>
      <c r="G197" s="2062"/>
      <c r="H197" s="2062"/>
      <c r="I197" s="2062"/>
      <c r="J197" s="2062"/>
      <c r="K197" s="2062"/>
      <c r="L197" s="2062"/>
      <c r="M197" s="2062"/>
      <c r="N197" s="2062"/>
      <c r="O197" s="2062"/>
      <c r="P197" s="2062"/>
      <c r="Q197" s="2062"/>
      <c r="R197" s="2062"/>
      <c r="S197" s="2062"/>
    </row>
    <row r="198" spans="1:19">
      <c r="A198" s="2191"/>
      <c r="B198" s="2090"/>
      <c r="C198" s="2051"/>
      <c r="G198" s="2062"/>
      <c r="H198" s="2062"/>
      <c r="I198" s="2062"/>
      <c r="J198" s="2062"/>
      <c r="K198" s="2062"/>
      <c r="L198" s="2062"/>
      <c r="M198" s="2062"/>
      <c r="N198" s="2062"/>
      <c r="O198" s="2062"/>
      <c r="P198" s="2062"/>
      <c r="Q198" s="2062"/>
      <c r="R198" s="2062"/>
      <c r="S198" s="2062"/>
    </row>
    <row r="199" spans="1:19">
      <c r="A199" s="2191"/>
      <c r="G199" s="2062"/>
      <c r="H199" s="2062"/>
      <c r="I199" s="2062"/>
      <c r="J199" s="2062"/>
      <c r="K199" s="2062"/>
      <c r="L199" s="2062"/>
      <c r="M199" s="2062"/>
      <c r="N199" s="2062"/>
      <c r="O199" s="2062"/>
      <c r="P199" s="2062"/>
      <c r="Q199" s="2062"/>
      <c r="R199" s="2062"/>
      <c r="S199" s="2062"/>
    </row>
    <row r="200" spans="1:19" ht="65.25" customHeight="1">
      <c r="A200" s="2191"/>
      <c r="G200" s="2062"/>
      <c r="H200" s="2062"/>
      <c r="I200" s="2062"/>
      <c r="J200" s="2062"/>
      <c r="K200" s="2062"/>
      <c r="L200" s="2062"/>
      <c r="M200" s="2062"/>
      <c r="N200" s="2062"/>
      <c r="O200" s="2062"/>
      <c r="P200" s="2062"/>
      <c r="Q200" s="2062"/>
      <c r="R200" s="2062"/>
      <c r="S200" s="2062"/>
    </row>
    <row r="201" spans="1:19">
      <c r="A201" s="2191"/>
      <c r="G201" s="2062"/>
      <c r="H201" s="2062"/>
      <c r="I201" s="2062"/>
      <c r="J201" s="2062"/>
      <c r="K201" s="2062"/>
      <c r="L201" s="2062"/>
      <c r="M201" s="2062"/>
      <c r="N201" s="2062"/>
      <c r="O201" s="2062"/>
      <c r="P201" s="2062"/>
      <c r="Q201" s="2062"/>
      <c r="R201" s="2062"/>
      <c r="S201" s="2062"/>
    </row>
    <row r="202" spans="1:19">
      <c r="A202" s="2191"/>
      <c r="G202" s="2062"/>
      <c r="H202" s="2062"/>
      <c r="I202" s="2062"/>
      <c r="J202" s="2062"/>
      <c r="K202" s="2062"/>
      <c r="L202" s="2062"/>
      <c r="M202" s="2062"/>
      <c r="N202" s="2062"/>
      <c r="O202" s="2062"/>
      <c r="P202" s="2062"/>
      <c r="Q202" s="2062"/>
      <c r="R202" s="2062"/>
      <c r="S202" s="2062"/>
    </row>
    <row r="203" spans="1:19">
      <c r="A203" s="2191"/>
      <c r="G203" s="2062"/>
      <c r="H203" s="2062"/>
      <c r="I203" s="2062"/>
      <c r="J203" s="2062"/>
      <c r="K203" s="2062"/>
      <c r="L203" s="2062"/>
      <c r="M203" s="2062"/>
      <c r="N203" s="2062"/>
      <c r="O203" s="2062"/>
      <c r="P203" s="2062"/>
      <c r="Q203" s="2062"/>
      <c r="R203" s="2062"/>
      <c r="S203" s="2062"/>
    </row>
    <row r="204" spans="1:19">
      <c r="A204" s="2191"/>
      <c r="E204" s="2051"/>
      <c r="F204" s="2052"/>
      <c r="G204" s="2062"/>
      <c r="H204" s="2062"/>
      <c r="I204" s="2062"/>
      <c r="J204" s="2062"/>
      <c r="K204" s="2062"/>
      <c r="L204" s="2062"/>
      <c r="M204" s="2062"/>
      <c r="N204" s="2062"/>
      <c r="O204" s="2062"/>
      <c r="P204" s="2062"/>
      <c r="Q204" s="2062"/>
      <c r="R204" s="2062"/>
      <c r="S204" s="2062"/>
    </row>
    <row r="205" spans="1:19">
      <c r="A205" s="2191"/>
      <c r="G205" s="2062"/>
      <c r="H205" s="2062"/>
      <c r="I205" s="2062"/>
      <c r="J205" s="2062"/>
      <c r="K205" s="2062"/>
      <c r="L205" s="2062"/>
      <c r="M205" s="2062"/>
      <c r="N205" s="2062"/>
      <c r="O205" s="2062"/>
      <c r="P205" s="2062"/>
      <c r="Q205" s="2062"/>
      <c r="R205" s="2062"/>
      <c r="S205" s="2062"/>
    </row>
    <row r="206" spans="1:19">
      <c r="A206" s="2191"/>
      <c r="G206" s="2062"/>
      <c r="H206" s="2062"/>
      <c r="I206" s="2062"/>
      <c r="J206" s="2062"/>
      <c r="K206" s="2062"/>
      <c r="L206" s="2062"/>
      <c r="M206" s="2062"/>
      <c r="N206" s="2062"/>
      <c r="O206" s="2062"/>
      <c r="P206" s="2062"/>
      <c r="Q206" s="2062"/>
      <c r="R206" s="2062"/>
      <c r="S206" s="2062"/>
    </row>
    <row r="207" spans="1:19">
      <c r="A207" s="2497"/>
      <c r="B207" s="2497"/>
      <c r="C207" s="2497"/>
      <c r="D207" s="2497"/>
      <c r="G207" s="2062"/>
      <c r="H207" s="2062"/>
      <c r="I207" s="2062"/>
      <c r="J207" s="2062"/>
      <c r="K207" s="2062"/>
      <c r="L207" s="2062"/>
      <c r="M207" s="2062"/>
      <c r="N207" s="2062"/>
      <c r="O207" s="2062"/>
      <c r="P207" s="2062"/>
      <c r="Q207" s="2062"/>
      <c r="R207" s="2062"/>
      <c r="S207" s="2062"/>
    </row>
    <row r="208" spans="1:19">
      <c r="A208" s="2195"/>
      <c r="B208" s="2196"/>
      <c r="C208" s="2195"/>
      <c r="D208" s="2197"/>
      <c r="G208" s="2062"/>
      <c r="H208" s="2062"/>
      <c r="I208" s="2062"/>
      <c r="J208" s="2062"/>
      <c r="K208" s="2062"/>
      <c r="L208" s="2062"/>
      <c r="M208" s="2062"/>
      <c r="N208" s="2062"/>
      <c r="O208" s="2062"/>
      <c r="P208" s="2062"/>
      <c r="Q208" s="2062"/>
      <c r="R208" s="2062"/>
      <c r="S208" s="2062"/>
    </row>
    <row r="209" spans="1:19">
      <c r="A209" s="2191"/>
      <c r="C209" s="2195"/>
      <c r="D209" s="2197"/>
      <c r="G209" s="2062"/>
      <c r="H209" s="2062"/>
      <c r="I209" s="2062"/>
      <c r="J209" s="2062"/>
      <c r="K209" s="2062"/>
      <c r="L209" s="2062"/>
      <c r="M209" s="2062"/>
      <c r="N209" s="2062"/>
      <c r="O209" s="2062"/>
      <c r="P209" s="2062"/>
      <c r="Q209" s="2062"/>
      <c r="R209" s="2062"/>
      <c r="S209" s="2062"/>
    </row>
    <row r="210" spans="1:19">
      <c r="A210" s="2191"/>
      <c r="C210" s="2051"/>
      <c r="G210" s="2062"/>
      <c r="H210" s="2062"/>
      <c r="I210" s="2062"/>
      <c r="J210" s="2062"/>
      <c r="K210" s="2062"/>
      <c r="L210" s="2062"/>
      <c r="M210" s="2062"/>
      <c r="N210" s="2062"/>
      <c r="O210" s="2062"/>
      <c r="P210" s="2062"/>
      <c r="Q210" s="2062"/>
      <c r="R210" s="2062"/>
      <c r="S210" s="2062"/>
    </row>
    <row r="211" spans="1:19">
      <c r="A211" s="2191"/>
      <c r="C211" s="2051"/>
      <c r="G211" s="2062"/>
      <c r="H211" s="2062"/>
      <c r="I211" s="2062"/>
      <c r="J211" s="2062"/>
      <c r="K211" s="2062"/>
      <c r="L211" s="2062"/>
      <c r="M211" s="2062"/>
      <c r="N211" s="2062"/>
      <c r="O211" s="2062"/>
      <c r="P211" s="2062"/>
      <c r="Q211" s="2062"/>
      <c r="R211" s="2062"/>
      <c r="S211" s="2062"/>
    </row>
    <row r="212" spans="1:19">
      <c r="A212" s="2191"/>
      <c r="G212" s="2062"/>
      <c r="H212" s="2062"/>
      <c r="I212" s="2062"/>
      <c r="J212" s="2062"/>
      <c r="K212" s="2062"/>
      <c r="L212" s="2062"/>
      <c r="M212" s="2062"/>
      <c r="N212" s="2062"/>
      <c r="O212" s="2062"/>
      <c r="P212" s="2062"/>
      <c r="Q212" s="2062"/>
      <c r="R212" s="2062"/>
      <c r="S212" s="2062"/>
    </row>
    <row r="213" spans="1:19">
      <c r="A213" s="2191"/>
      <c r="G213" s="2062"/>
      <c r="H213" s="2062"/>
      <c r="I213" s="2062"/>
      <c r="J213" s="2062"/>
      <c r="K213" s="2062"/>
      <c r="L213" s="2062"/>
      <c r="M213" s="2062"/>
      <c r="N213" s="2062"/>
      <c r="O213" s="2062"/>
      <c r="P213" s="2062"/>
      <c r="Q213" s="2062"/>
      <c r="R213" s="2062"/>
      <c r="S213" s="2062"/>
    </row>
    <row r="214" spans="1:19">
      <c r="A214" s="2191"/>
      <c r="C214" s="2051"/>
      <c r="G214" s="2062"/>
      <c r="H214" s="2062"/>
      <c r="I214" s="2062"/>
      <c r="J214" s="2062"/>
      <c r="K214" s="2062"/>
      <c r="L214" s="2062"/>
      <c r="M214" s="2062"/>
      <c r="N214" s="2062"/>
      <c r="O214" s="2062"/>
      <c r="P214" s="2062"/>
      <c r="Q214" s="2062"/>
      <c r="R214" s="2062"/>
      <c r="S214" s="2062"/>
    </row>
    <row r="215" spans="1:19">
      <c r="A215" s="2191"/>
      <c r="C215" s="2051"/>
      <c r="G215" s="2062"/>
      <c r="H215" s="2062"/>
      <c r="I215" s="2062"/>
      <c r="J215" s="2062"/>
      <c r="K215" s="2062"/>
      <c r="L215" s="2062"/>
      <c r="M215" s="2062"/>
      <c r="N215" s="2062"/>
      <c r="O215" s="2062"/>
      <c r="P215" s="2062"/>
      <c r="Q215" s="2062"/>
      <c r="R215" s="2062"/>
      <c r="S215" s="2062"/>
    </row>
    <row r="216" spans="1:19">
      <c r="A216" s="2191"/>
      <c r="B216" s="2062"/>
      <c r="C216" s="2051"/>
      <c r="G216" s="2062"/>
      <c r="H216" s="2062"/>
      <c r="I216" s="2062"/>
      <c r="J216" s="2062"/>
      <c r="K216" s="2062"/>
      <c r="L216" s="2062"/>
      <c r="M216" s="2062"/>
      <c r="N216" s="2062"/>
      <c r="O216" s="2062"/>
      <c r="P216" s="2062"/>
      <c r="Q216" s="2062"/>
      <c r="R216" s="2062"/>
      <c r="S216" s="2062"/>
    </row>
    <row r="217" spans="1:19">
      <c r="A217" s="2191"/>
      <c r="C217" s="2051"/>
      <c r="G217" s="2062"/>
      <c r="H217" s="2062"/>
      <c r="I217" s="2062"/>
      <c r="J217" s="2062"/>
      <c r="K217" s="2062"/>
      <c r="L217" s="2062"/>
      <c r="M217" s="2062"/>
      <c r="N217" s="2062"/>
      <c r="O217" s="2062"/>
      <c r="P217" s="2062"/>
      <c r="Q217" s="2062"/>
      <c r="R217" s="2062"/>
      <c r="S217" s="2062"/>
    </row>
    <row r="218" spans="1:19">
      <c r="A218" s="2049"/>
      <c r="B218" s="2198"/>
      <c r="C218" s="2051"/>
      <c r="G218" s="2062"/>
      <c r="H218" s="2062"/>
      <c r="I218" s="2062"/>
      <c r="J218" s="2062"/>
      <c r="K218" s="2062"/>
      <c r="L218" s="2062"/>
      <c r="M218" s="2062"/>
      <c r="N218" s="2062"/>
      <c r="O218" s="2062"/>
      <c r="P218" s="2062"/>
      <c r="Q218" s="2062"/>
      <c r="R218" s="2062"/>
      <c r="S218" s="2062"/>
    </row>
    <row r="219" spans="1:19">
      <c r="A219" s="2191"/>
      <c r="C219" s="2051"/>
      <c r="G219" s="2062"/>
      <c r="H219" s="2062"/>
      <c r="I219" s="2062"/>
      <c r="J219" s="2062"/>
      <c r="K219" s="2062"/>
      <c r="L219" s="2062"/>
      <c r="M219" s="2062"/>
      <c r="N219" s="2062"/>
      <c r="O219" s="2062"/>
      <c r="P219" s="2062"/>
      <c r="Q219" s="2062"/>
      <c r="R219" s="2062"/>
      <c r="S219" s="2062"/>
    </row>
    <row r="220" spans="1:19">
      <c r="A220" s="2191"/>
      <c r="B220" s="2198"/>
      <c r="C220" s="2051"/>
      <c r="G220" s="2062"/>
      <c r="H220" s="2062"/>
      <c r="I220" s="2062"/>
      <c r="J220" s="2062"/>
      <c r="K220" s="2062"/>
      <c r="L220" s="2062"/>
      <c r="M220" s="2062"/>
      <c r="N220" s="2062"/>
      <c r="O220" s="2062"/>
      <c r="P220" s="2062"/>
      <c r="Q220" s="2062"/>
      <c r="R220" s="2062"/>
      <c r="S220" s="2062"/>
    </row>
    <row r="221" spans="1:19">
      <c r="A221" s="2191"/>
      <c r="B221" s="2198"/>
      <c r="C221" s="2051"/>
      <c r="G221" s="2062"/>
      <c r="H221" s="2062"/>
      <c r="I221" s="2062"/>
      <c r="J221" s="2062"/>
      <c r="K221" s="2062"/>
      <c r="L221" s="2062"/>
      <c r="M221" s="2062"/>
      <c r="N221" s="2062"/>
      <c r="O221" s="2062"/>
      <c r="P221" s="2062"/>
      <c r="Q221" s="2062"/>
      <c r="R221" s="2062"/>
      <c r="S221" s="2062"/>
    </row>
    <row r="222" spans="1:19">
      <c r="A222" s="2191"/>
      <c r="B222" s="2198"/>
      <c r="C222" s="2051"/>
      <c r="G222" s="2062"/>
      <c r="H222" s="2062"/>
      <c r="I222" s="2062"/>
      <c r="J222" s="2062"/>
      <c r="K222" s="2062"/>
      <c r="L222" s="2062"/>
      <c r="M222" s="2062"/>
      <c r="N222" s="2062"/>
      <c r="O222" s="2062"/>
      <c r="P222" s="2062"/>
      <c r="Q222" s="2062"/>
      <c r="R222" s="2062"/>
      <c r="S222" s="2062"/>
    </row>
    <row r="223" spans="1:19">
      <c r="A223" s="2191"/>
      <c r="B223" s="2198"/>
      <c r="C223" s="2051"/>
      <c r="G223" s="2062"/>
      <c r="H223" s="2062"/>
      <c r="I223" s="2062"/>
      <c r="J223" s="2062"/>
      <c r="K223" s="2062"/>
      <c r="L223" s="2062"/>
      <c r="M223" s="2062"/>
      <c r="N223" s="2062"/>
      <c r="O223" s="2062"/>
      <c r="P223" s="2062"/>
      <c r="Q223" s="2062"/>
      <c r="R223" s="2062"/>
      <c r="S223" s="2062"/>
    </row>
    <row r="224" spans="1:19">
      <c r="A224" s="2191"/>
      <c r="B224" s="2198"/>
      <c r="C224" s="2051"/>
      <c r="G224" s="2062"/>
      <c r="H224" s="2062"/>
      <c r="I224" s="2062"/>
      <c r="J224" s="2062"/>
      <c r="K224" s="2062"/>
      <c r="L224" s="2062"/>
      <c r="M224" s="2062"/>
      <c r="N224" s="2062"/>
      <c r="O224" s="2062"/>
      <c r="P224" s="2062"/>
      <c r="Q224" s="2062"/>
      <c r="R224" s="2062"/>
      <c r="S224" s="2062"/>
    </row>
    <row r="225" spans="1:19">
      <c r="A225" s="2191"/>
      <c r="B225" s="2198"/>
      <c r="C225" s="2051"/>
      <c r="G225" s="2062"/>
      <c r="H225" s="2062"/>
      <c r="I225" s="2062"/>
      <c r="J225" s="2062"/>
      <c r="K225" s="2062"/>
      <c r="L225" s="2062"/>
      <c r="M225" s="2062"/>
      <c r="N225" s="2062"/>
      <c r="O225" s="2062"/>
      <c r="P225" s="2062"/>
      <c r="Q225" s="2062"/>
      <c r="R225" s="2062"/>
      <c r="S225" s="2062"/>
    </row>
    <row r="226" spans="1:19">
      <c r="A226" s="2191"/>
      <c r="B226" s="680"/>
      <c r="C226" s="679"/>
      <c r="D226" s="682"/>
      <c r="E226" s="2051"/>
      <c r="F226" s="2199"/>
      <c r="G226" s="2062"/>
      <c r="H226" s="2062"/>
      <c r="I226" s="2062"/>
      <c r="J226" s="2062"/>
      <c r="K226" s="2062"/>
      <c r="L226" s="2062"/>
      <c r="M226" s="2062"/>
      <c r="N226" s="2062"/>
      <c r="O226" s="2062"/>
      <c r="P226" s="2062"/>
      <c r="Q226" s="2062"/>
      <c r="R226" s="2062"/>
      <c r="S226" s="2062"/>
    </row>
    <row r="227" spans="1:19">
      <c r="A227" s="679"/>
      <c r="B227" s="680"/>
      <c r="C227" s="679"/>
      <c r="D227" s="682"/>
      <c r="E227" s="2051"/>
      <c r="F227" s="2199"/>
      <c r="G227" s="2062"/>
      <c r="H227" s="2062"/>
      <c r="I227" s="2062"/>
      <c r="J227" s="2062"/>
      <c r="K227" s="2062"/>
      <c r="L227" s="2062"/>
      <c r="M227" s="2062"/>
      <c r="N227" s="2062"/>
      <c r="O227" s="2062"/>
      <c r="P227" s="2062"/>
      <c r="Q227" s="2062"/>
      <c r="R227" s="2062"/>
      <c r="S227" s="2062"/>
    </row>
    <row r="228" spans="1:19">
      <c r="A228" s="679"/>
      <c r="B228" s="680"/>
      <c r="C228" s="679"/>
      <c r="G228" s="2062"/>
      <c r="H228" s="2062"/>
      <c r="I228" s="2062"/>
      <c r="J228" s="2062"/>
      <c r="K228" s="2062"/>
      <c r="L228" s="2062"/>
      <c r="M228" s="2062"/>
      <c r="N228" s="2062"/>
      <c r="O228" s="2062"/>
      <c r="P228" s="2062"/>
      <c r="Q228" s="2062"/>
      <c r="R228" s="2062"/>
      <c r="S228" s="2062"/>
    </row>
    <row r="229" spans="1:19">
      <c r="A229" s="2191"/>
      <c r="G229" s="2062"/>
      <c r="H229" s="2062"/>
      <c r="I229" s="2062"/>
      <c r="J229" s="2062"/>
      <c r="K229" s="2062"/>
      <c r="L229" s="2062"/>
      <c r="M229" s="2062"/>
      <c r="N229" s="2062"/>
      <c r="O229" s="2062"/>
      <c r="P229" s="2062"/>
      <c r="Q229" s="2062"/>
      <c r="R229" s="2062"/>
      <c r="S229" s="2062"/>
    </row>
    <row r="230" spans="1:19">
      <c r="A230" s="2191"/>
      <c r="C230" s="2099"/>
      <c r="D230" s="2200"/>
      <c r="E230" s="2201"/>
      <c r="F230" s="2202"/>
      <c r="G230" s="2062"/>
      <c r="H230" s="2062"/>
      <c r="I230" s="2062"/>
      <c r="J230" s="2062"/>
      <c r="K230" s="2062"/>
      <c r="L230" s="2062"/>
      <c r="M230" s="2062"/>
      <c r="N230" s="2062"/>
      <c r="O230" s="2062"/>
      <c r="P230" s="2062"/>
      <c r="Q230" s="2062"/>
      <c r="R230" s="2062"/>
      <c r="S230" s="2062"/>
    </row>
    <row r="231" spans="1:19">
      <c r="A231" s="2049"/>
      <c r="C231" s="2091"/>
      <c r="D231" s="682"/>
      <c r="E231" s="2201"/>
      <c r="F231" s="2202"/>
      <c r="G231" s="2062"/>
      <c r="H231" s="2062"/>
      <c r="I231" s="2062"/>
      <c r="J231" s="2062"/>
      <c r="K231" s="2062"/>
      <c r="L231" s="2062"/>
      <c r="M231" s="2062"/>
      <c r="N231" s="2062"/>
      <c r="O231" s="2062"/>
      <c r="P231" s="2062"/>
      <c r="Q231" s="2062"/>
      <c r="R231" s="2062"/>
      <c r="S231" s="2062"/>
    </row>
    <row r="232" spans="1:19">
      <c r="A232" s="2049"/>
      <c r="C232" s="2099"/>
      <c r="D232" s="2200"/>
      <c r="E232" s="2201"/>
      <c r="G232" s="2062"/>
      <c r="H232" s="2062"/>
      <c r="I232" s="2062"/>
      <c r="J232" s="2062"/>
      <c r="K232" s="2062"/>
      <c r="L232" s="2062"/>
      <c r="M232" s="2062"/>
      <c r="N232" s="2062"/>
      <c r="O232" s="2062"/>
      <c r="P232" s="2062"/>
      <c r="Q232" s="2062"/>
      <c r="R232" s="2062"/>
      <c r="S232" s="2062"/>
    </row>
    <row r="233" spans="1:19">
      <c r="A233" s="2191"/>
      <c r="B233" s="2198"/>
      <c r="C233" s="2051"/>
      <c r="G233" s="2062"/>
      <c r="H233" s="2062"/>
      <c r="I233" s="2062"/>
      <c r="J233" s="2062"/>
      <c r="K233" s="2062"/>
      <c r="L233" s="2062"/>
      <c r="M233" s="2062"/>
      <c r="N233" s="2062"/>
      <c r="O233" s="2062"/>
      <c r="P233" s="2062"/>
      <c r="Q233" s="2062"/>
      <c r="R233" s="2062"/>
      <c r="S233" s="2062"/>
    </row>
    <row r="234" spans="1:19">
      <c r="A234" s="2191"/>
      <c r="G234" s="2062"/>
      <c r="H234" s="2062"/>
      <c r="I234" s="2062"/>
      <c r="J234" s="2062"/>
      <c r="K234" s="2062"/>
      <c r="L234" s="2062"/>
      <c r="M234" s="2062"/>
      <c r="N234" s="2062"/>
      <c r="O234" s="2062"/>
      <c r="P234" s="2062"/>
      <c r="Q234" s="2062"/>
      <c r="R234" s="2062"/>
      <c r="S234" s="2062"/>
    </row>
    <row r="235" spans="1:19">
      <c r="A235" s="2191"/>
      <c r="G235" s="2062"/>
      <c r="H235" s="2062"/>
      <c r="I235" s="2062"/>
      <c r="J235" s="2062"/>
      <c r="K235" s="2062"/>
      <c r="L235" s="2062"/>
      <c r="M235" s="2062"/>
      <c r="N235" s="2062"/>
      <c r="O235" s="2062"/>
      <c r="P235" s="2062"/>
      <c r="Q235" s="2062"/>
      <c r="R235" s="2062"/>
      <c r="S235" s="2062"/>
    </row>
    <row r="236" spans="1:19">
      <c r="A236" s="2191"/>
      <c r="G236" s="2062"/>
      <c r="H236" s="2062"/>
      <c r="I236" s="2062"/>
      <c r="J236" s="2062"/>
      <c r="K236" s="2062"/>
      <c r="L236" s="2062"/>
      <c r="M236" s="2062"/>
      <c r="N236" s="2062"/>
      <c r="O236" s="2062"/>
      <c r="P236" s="2062"/>
      <c r="Q236" s="2062"/>
      <c r="R236" s="2062"/>
      <c r="S236" s="2062"/>
    </row>
    <row r="237" spans="1:19">
      <c r="A237" s="2191"/>
      <c r="G237" s="2062"/>
      <c r="H237" s="2062"/>
      <c r="I237" s="2062"/>
      <c r="J237" s="2062"/>
      <c r="K237" s="2062"/>
      <c r="L237" s="2062"/>
      <c r="M237" s="2062"/>
      <c r="N237" s="2062"/>
      <c r="O237" s="2062"/>
      <c r="P237" s="2062"/>
      <c r="Q237" s="2062"/>
      <c r="R237" s="2062"/>
      <c r="S237" s="2062"/>
    </row>
    <row r="238" spans="1:19">
      <c r="A238" s="2191"/>
      <c r="C238" s="2091"/>
      <c r="D238" s="2200"/>
      <c r="E238" s="2201"/>
      <c r="F238" s="2202"/>
      <c r="G238" s="2062"/>
      <c r="H238" s="2062"/>
      <c r="I238" s="2062"/>
      <c r="J238" s="2062"/>
      <c r="K238" s="2062"/>
      <c r="L238" s="2062"/>
      <c r="M238" s="2062"/>
      <c r="N238" s="2062"/>
      <c r="O238" s="2062"/>
      <c r="P238" s="2062"/>
      <c r="Q238" s="2062"/>
      <c r="R238" s="2062"/>
      <c r="S238" s="2062"/>
    </row>
    <row r="239" spans="1:19">
      <c r="A239" s="2091"/>
      <c r="C239" s="2091"/>
      <c r="D239" s="2200"/>
      <c r="E239" s="2201"/>
      <c r="F239" s="2202"/>
      <c r="G239" s="2062"/>
      <c r="H239" s="2062"/>
      <c r="I239" s="2062"/>
      <c r="J239" s="2062"/>
      <c r="K239" s="2062"/>
      <c r="L239" s="2062"/>
      <c r="M239" s="2062"/>
      <c r="N239" s="2062"/>
      <c r="O239" s="2062"/>
      <c r="P239" s="2062"/>
      <c r="Q239" s="2062"/>
      <c r="R239" s="2062"/>
      <c r="S239" s="2062"/>
    </row>
    <row r="240" spans="1:19">
      <c r="A240" s="2091"/>
      <c r="C240" s="2091"/>
      <c r="D240" s="2200"/>
      <c r="E240" s="2201"/>
      <c r="F240" s="2202"/>
      <c r="G240" s="2062"/>
      <c r="H240" s="2062"/>
      <c r="I240" s="2062"/>
      <c r="J240" s="2062"/>
      <c r="K240" s="2062"/>
      <c r="L240" s="2062"/>
      <c r="M240" s="2062"/>
      <c r="N240" s="2062"/>
      <c r="O240" s="2062"/>
      <c r="P240" s="2062"/>
      <c r="Q240" s="2062"/>
      <c r="R240" s="2062"/>
      <c r="S240" s="2062"/>
    </row>
    <row r="241" spans="1:19">
      <c r="A241" s="2091"/>
      <c r="C241" s="2091"/>
      <c r="D241" s="2200"/>
      <c r="E241" s="2201"/>
      <c r="F241" s="2202"/>
      <c r="G241" s="2062"/>
      <c r="H241" s="2062"/>
      <c r="I241" s="2062"/>
      <c r="J241" s="2062"/>
      <c r="K241" s="2062"/>
      <c r="L241" s="2062"/>
      <c r="M241" s="2062"/>
      <c r="N241" s="2062"/>
      <c r="O241" s="2062"/>
      <c r="P241" s="2062"/>
      <c r="Q241" s="2062"/>
      <c r="R241" s="2062"/>
      <c r="S241" s="2062"/>
    </row>
    <row r="242" spans="1:19">
      <c r="A242" s="2091"/>
      <c r="C242" s="2091"/>
      <c r="D242" s="2200"/>
      <c r="E242" s="2201"/>
      <c r="G242" s="2062"/>
      <c r="H242" s="2062"/>
      <c r="I242" s="2062"/>
      <c r="J242" s="2062"/>
      <c r="K242" s="2062"/>
      <c r="L242" s="2062"/>
      <c r="M242" s="2062"/>
      <c r="N242" s="2062"/>
      <c r="O242" s="2062"/>
      <c r="P242" s="2062"/>
      <c r="Q242" s="2062"/>
      <c r="R242" s="2062"/>
      <c r="S242" s="2062"/>
    </row>
    <row r="243" spans="1:19">
      <c r="A243" s="2091"/>
      <c r="C243" s="2091"/>
      <c r="D243" s="2200"/>
      <c r="E243" s="2201"/>
      <c r="G243" s="2062"/>
      <c r="H243" s="2062"/>
      <c r="I243" s="2062"/>
      <c r="J243" s="2062"/>
      <c r="K243" s="2062"/>
      <c r="L243" s="2062"/>
      <c r="M243" s="2062"/>
      <c r="N243" s="2062"/>
      <c r="O243" s="2062"/>
      <c r="P243" s="2062"/>
      <c r="Q243" s="2062"/>
      <c r="R243" s="2062"/>
      <c r="S243" s="2062"/>
    </row>
    <row r="244" spans="1:19">
      <c r="A244" s="2049"/>
      <c r="B244" s="2062"/>
      <c r="E244" s="2049"/>
      <c r="F244" s="2203"/>
      <c r="G244" s="2062"/>
      <c r="H244" s="2062"/>
      <c r="I244" s="2062"/>
      <c r="J244" s="2062"/>
      <c r="K244" s="2062"/>
      <c r="L244" s="2062"/>
      <c r="M244" s="2062"/>
      <c r="N244" s="2062"/>
      <c r="O244" s="2062"/>
      <c r="P244" s="2062"/>
      <c r="Q244" s="2062"/>
      <c r="R244" s="2062"/>
      <c r="S244" s="2062"/>
    </row>
    <row r="245" spans="1:19">
      <c r="A245" s="2191"/>
      <c r="G245" s="2062"/>
      <c r="H245" s="2062"/>
      <c r="I245" s="2062"/>
      <c r="J245" s="2062"/>
      <c r="K245" s="2062"/>
      <c r="L245" s="2062"/>
      <c r="M245" s="2062"/>
      <c r="N245" s="2062"/>
      <c r="O245" s="2062"/>
      <c r="P245" s="2062"/>
      <c r="Q245" s="2062"/>
      <c r="R245" s="2062"/>
      <c r="S245" s="2062"/>
    </row>
    <row r="246" spans="1:19">
      <c r="A246" s="2191"/>
      <c r="B246" s="2198"/>
      <c r="G246" s="2062"/>
      <c r="H246" s="2062"/>
      <c r="I246" s="2062"/>
      <c r="J246" s="2062"/>
      <c r="K246" s="2062"/>
      <c r="L246" s="2062"/>
      <c r="M246" s="2062"/>
      <c r="N246" s="2062"/>
      <c r="O246" s="2062"/>
      <c r="P246" s="2062"/>
      <c r="Q246" s="2062"/>
      <c r="R246" s="2062"/>
      <c r="S246" s="2062"/>
    </row>
    <row r="247" spans="1:19">
      <c r="A247" s="2191"/>
      <c r="G247" s="2062"/>
      <c r="H247" s="2062"/>
      <c r="I247" s="2062"/>
      <c r="J247" s="2062"/>
      <c r="K247" s="2062"/>
      <c r="L247" s="2062"/>
      <c r="M247" s="2062"/>
      <c r="N247" s="2062"/>
      <c r="O247" s="2062"/>
      <c r="P247" s="2062"/>
      <c r="Q247" s="2062"/>
      <c r="R247" s="2062"/>
      <c r="S247" s="2062"/>
    </row>
    <row r="248" spans="1:19">
      <c r="A248" s="2191"/>
      <c r="G248" s="2062"/>
      <c r="H248" s="2062"/>
      <c r="I248" s="2062"/>
      <c r="J248" s="2062"/>
      <c r="K248" s="2062"/>
      <c r="L248" s="2062"/>
      <c r="M248" s="2062"/>
      <c r="N248" s="2062"/>
      <c r="O248" s="2062"/>
      <c r="P248" s="2062"/>
      <c r="Q248" s="2062"/>
      <c r="R248" s="2062"/>
      <c r="S248" s="2062"/>
    </row>
    <row r="249" spans="1:19">
      <c r="A249" s="2191"/>
      <c r="G249" s="2062"/>
      <c r="H249" s="2062"/>
      <c r="I249" s="2062"/>
      <c r="J249" s="2062"/>
      <c r="K249" s="2062"/>
      <c r="L249" s="2062"/>
      <c r="M249" s="2062"/>
      <c r="N249" s="2062"/>
      <c r="O249" s="2062"/>
      <c r="P249" s="2062"/>
      <c r="Q249" s="2062"/>
      <c r="R249" s="2062"/>
      <c r="S249" s="2062"/>
    </row>
    <row r="250" spans="1:19">
      <c r="A250" s="2191"/>
      <c r="G250" s="2062"/>
      <c r="H250" s="2062"/>
      <c r="I250" s="2062"/>
      <c r="J250" s="2062"/>
      <c r="K250" s="2062"/>
      <c r="L250" s="2062"/>
      <c r="M250" s="2062"/>
      <c r="N250" s="2062"/>
      <c r="O250" s="2062"/>
      <c r="P250" s="2062"/>
      <c r="Q250" s="2062"/>
      <c r="R250" s="2062"/>
      <c r="S250" s="2062"/>
    </row>
    <row r="251" spans="1:19">
      <c r="A251" s="2191"/>
      <c r="G251" s="2062"/>
      <c r="H251" s="2062"/>
      <c r="I251" s="2062"/>
      <c r="J251" s="2062"/>
      <c r="K251" s="2062"/>
      <c r="L251" s="2062"/>
      <c r="M251" s="2062"/>
      <c r="N251" s="2062"/>
      <c r="O251" s="2062"/>
      <c r="P251" s="2062"/>
      <c r="Q251" s="2062"/>
      <c r="R251" s="2062"/>
      <c r="S251" s="2062"/>
    </row>
    <row r="252" spans="1:19">
      <c r="A252" s="2191"/>
      <c r="G252" s="2062"/>
      <c r="H252" s="2062"/>
      <c r="I252" s="2062"/>
      <c r="J252" s="2062"/>
      <c r="K252" s="2062"/>
      <c r="L252" s="2062"/>
      <c r="M252" s="2062"/>
      <c r="N252" s="2062"/>
      <c r="O252" s="2062"/>
      <c r="P252" s="2062"/>
      <c r="Q252" s="2062"/>
      <c r="R252" s="2062"/>
      <c r="S252" s="2062"/>
    </row>
    <row r="253" spans="1:19">
      <c r="A253" s="2191"/>
      <c r="G253" s="2062"/>
      <c r="H253" s="2062"/>
      <c r="I253" s="2062"/>
      <c r="J253" s="2062"/>
      <c r="K253" s="2062"/>
      <c r="L253" s="2062"/>
      <c r="M253" s="2062"/>
      <c r="N253" s="2062"/>
      <c r="O253" s="2062"/>
      <c r="P253" s="2062"/>
      <c r="Q253" s="2062"/>
      <c r="R253" s="2062"/>
      <c r="S253" s="2062"/>
    </row>
    <row r="254" spans="1:19">
      <c r="A254" s="2191"/>
      <c r="G254" s="2062"/>
      <c r="H254" s="2062"/>
      <c r="I254" s="2062"/>
      <c r="J254" s="2062"/>
      <c r="K254" s="2062"/>
      <c r="L254" s="2062"/>
      <c r="M254" s="2062"/>
      <c r="N254" s="2062"/>
      <c r="O254" s="2062"/>
      <c r="P254" s="2062"/>
      <c r="Q254" s="2062"/>
      <c r="R254" s="2062"/>
      <c r="S254" s="2062"/>
    </row>
    <row r="255" spans="1:19">
      <c r="A255" s="2191"/>
      <c r="G255" s="2062"/>
      <c r="H255" s="2062"/>
      <c r="I255" s="2062"/>
      <c r="J255" s="2062"/>
      <c r="K255" s="2062"/>
      <c r="L255" s="2062"/>
      <c r="M255" s="2062"/>
      <c r="N255" s="2062"/>
      <c r="O255" s="2062"/>
      <c r="P255" s="2062"/>
      <c r="Q255" s="2062"/>
      <c r="R255" s="2062"/>
      <c r="S255" s="2062"/>
    </row>
    <row r="256" spans="1:19">
      <c r="A256" s="2191"/>
      <c r="E256" s="2051"/>
      <c r="F256" s="2052"/>
      <c r="G256" s="2062"/>
      <c r="H256" s="2062"/>
      <c r="I256" s="2062"/>
      <c r="J256" s="2062"/>
      <c r="K256" s="2062"/>
      <c r="L256" s="2062"/>
      <c r="M256" s="2062"/>
      <c r="N256" s="2062"/>
      <c r="O256" s="2062"/>
      <c r="P256" s="2062"/>
      <c r="Q256" s="2062"/>
      <c r="R256" s="2062"/>
      <c r="S256" s="2062"/>
    </row>
    <row r="257" spans="1:19">
      <c r="A257" s="2195"/>
      <c r="B257" s="2196"/>
      <c r="G257" s="2062"/>
      <c r="H257" s="2062"/>
      <c r="I257" s="2062"/>
      <c r="J257" s="2062"/>
      <c r="K257" s="2062"/>
      <c r="L257" s="2062"/>
      <c r="M257" s="2062"/>
      <c r="N257" s="2062"/>
      <c r="O257" s="2062"/>
      <c r="P257" s="2062"/>
      <c r="Q257" s="2062"/>
      <c r="R257" s="2062"/>
      <c r="S257" s="2062"/>
    </row>
    <row r="258" spans="1:19">
      <c r="A258" s="2195"/>
      <c r="B258" s="2196"/>
      <c r="G258" s="2062"/>
      <c r="H258" s="2062"/>
      <c r="I258" s="2062"/>
      <c r="J258" s="2062"/>
      <c r="K258" s="2062"/>
      <c r="L258" s="2062"/>
      <c r="M258" s="2062"/>
      <c r="N258" s="2062"/>
      <c r="O258" s="2062"/>
      <c r="P258" s="2062"/>
      <c r="Q258" s="2062"/>
      <c r="R258" s="2062"/>
      <c r="S258" s="2062"/>
    </row>
    <row r="259" spans="1:19">
      <c r="A259" s="2049"/>
      <c r="B259" s="2062"/>
      <c r="G259" s="2062"/>
      <c r="H259" s="2062"/>
      <c r="I259" s="2062"/>
      <c r="J259" s="2062"/>
      <c r="K259" s="2062"/>
      <c r="L259" s="2062"/>
      <c r="M259" s="2062"/>
      <c r="N259" s="2062"/>
      <c r="O259" s="2062"/>
      <c r="P259" s="2062"/>
      <c r="Q259" s="2062"/>
      <c r="R259" s="2062"/>
      <c r="S259" s="2062"/>
    </row>
    <row r="260" spans="1:19">
      <c r="A260" s="2049"/>
      <c r="B260" s="2090"/>
      <c r="G260" s="2062"/>
      <c r="H260" s="2062"/>
      <c r="I260" s="2062"/>
      <c r="J260" s="2062"/>
      <c r="K260" s="2062"/>
      <c r="L260" s="2062"/>
      <c r="M260" s="2062"/>
      <c r="N260" s="2062"/>
      <c r="O260" s="2062"/>
      <c r="P260" s="2062"/>
      <c r="Q260" s="2062"/>
      <c r="R260" s="2062"/>
      <c r="S260" s="2062"/>
    </row>
    <row r="261" spans="1:19">
      <c r="A261" s="2049"/>
      <c r="B261" s="2090"/>
      <c r="E261" s="2049"/>
      <c r="F261" s="2193"/>
      <c r="G261" s="2062"/>
      <c r="H261" s="2062"/>
      <c r="I261" s="2062"/>
      <c r="J261" s="2062"/>
      <c r="K261" s="2062"/>
      <c r="L261" s="2062"/>
      <c r="M261" s="2062"/>
      <c r="N261" s="2062"/>
      <c r="O261" s="2062"/>
      <c r="P261" s="2062"/>
      <c r="Q261" s="2062"/>
      <c r="R261" s="2062"/>
      <c r="S261" s="2062"/>
    </row>
    <row r="262" spans="1:19">
      <c r="A262" s="2049"/>
      <c r="B262" s="2062"/>
      <c r="E262" s="2049"/>
      <c r="F262" s="2193"/>
      <c r="G262" s="2062"/>
      <c r="H262" s="2062"/>
      <c r="I262" s="2062"/>
      <c r="J262" s="2062"/>
      <c r="K262" s="2062"/>
      <c r="L262" s="2062"/>
      <c r="M262" s="2062"/>
      <c r="N262" s="2062"/>
      <c r="O262" s="2062"/>
      <c r="P262" s="2062"/>
      <c r="Q262" s="2062"/>
      <c r="R262" s="2062"/>
      <c r="S262" s="2062"/>
    </row>
    <row r="263" spans="1:19">
      <c r="A263" s="2195"/>
      <c r="B263" s="2062"/>
      <c r="E263" s="2049"/>
      <c r="F263" s="2193"/>
      <c r="G263" s="2062"/>
      <c r="H263" s="2062"/>
      <c r="I263" s="2062"/>
      <c r="J263" s="2062"/>
      <c r="K263" s="2062"/>
      <c r="L263" s="2062"/>
      <c r="M263" s="2062"/>
      <c r="N263" s="2062"/>
      <c r="O263" s="2062"/>
      <c r="P263" s="2062"/>
      <c r="Q263" s="2062"/>
      <c r="R263" s="2062"/>
      <c r="S263" s="2062"/>
    </row>
    <row r="264" spans="1:19">
      <c r="A264" s="2049"/>
      <c r="B264" s="2062"/>
      <c r="E264" s="2049"/>
      <c r="F264" s="2193"/>
      <c r="G264" s="2062"/>
      <c r="H264" s="2062"/>
      <c r="I264" s="2062"/>
      <c r="J264" s="2062"/>
      <c r="K264" s="2062"/>
      <c r="L264" s="2062"/>
      <c r="M264" s="2062"/>
      <c r="N264" s="2062"/>
      <c r="O264" s="2062"/>
      <c r="P264" s="2062"/>
      <c r="Q264" s="2062"/>
      <c r="R264" s="2062"/>
      <c r="S264" s="2062"/>
    </row>
    <row r="265" spans="1:19">
      <c r="A265" s="2049"/>
      <c r="B265" s="2062"/>
      <c r="E265" s="2049"/>
      <c r="F265" s="2193"/>
      <c r="G265" s="2062"/>
      <c r="H265" s="2062"/>
      <c r="I265" s="2062"/>
      <c r="J265" s="2062"/>
      <c r="K265" s="2062"/>
      <c r="L265" s="2062"/>
      <c r="M265" s="2062"/>
      <c r="N265" s="2062"/>
      <c r="O265" s="2062"/>
      <c r="P265" s="2062"/>
      <c r="Q265" s="2062"/>
      <c r="R265" s="2062"/>
      <c r="S265" s="2062"/>
    </row>
    <row r="266" spans="1:19">
      <c r="A266" s="2049"/>
      <c r="B266" s="2062"/>
      <c r="E266" s="2049"/>
      <c r="F266" s="2193"/>
      <c r="G266" s="2062"/>
      <c r="H266" s="2062"/>
      <c r="I266" s="2062"/>
      <c r="J266" s="2062"/>
      <c r="K266" s="2062"/>
      <c r="L266" s="2062"/>
      <c r="M266" s="2062"/>
      <c r="N266" s="2062"/>
      <c r="O266" s="2062"/>
      <c r="P266" s="2062"/>
      <c r="Q266" s="2062"/>
      <c r="R266" s="2062"/>
      <c r="S266" s="2062"/>
    </row>
    <row r="267" spans="1:19">
      <c r="A267" s="2049"/>
      <c r="B267" s="2204"/>
      <c r="E267" s="2049"/>
      <c r="F267" s="2193"/>
      <c r="G267" s="2062"/>
      <c r="H267" s="2062"/>
      <c r="I267" s="2062"/>
      <c r="J267" s="2062"/>
      <c r="K267" s="2062"/>
      <c r="L267" s="2062"/>
      <c r="M267" s="2062"/>
      <c r="N267" s="2062"/>
      <c r="O267" s="2062"/>
      <c r="P267" s="2062"/>
      <c r="Q267" s="2062"/>
      <c r="R267" s="2062"/>
      <c r="S267" s="2062"/>
    </row>
    <row r="268" spans="1:19" ht="28.5" customHeight="1">
      <c r="A268" s="2049"/>
      <c r="B268" s="2498"/>
      <c r="C268" s="2498"/>
      <c r="D268" s="2498"/>
      <c r="E268" s="2049"/>
      <c r="F268" s="2193"/>
      <c r="G268" s="2062"/>
      <c r="H268" s="2062"/>
      <c r="I268" s="2062"/>
      <c r="J268" s="2062"/>
      <c r="K268" s="2062"/>
      <c r="L268" s="2062"/>
      <c r="M268" s="2062"/>
      <c r="N268" s="2062"/>
      <c r="O268" s="2062"/>
      <c r="P268" s="2062"/>
      <c r="Q268" s="2062"/>
      <c r="R268" s="2062"/>
      <c r="S268" s="2062"/>
    </row>
    <row r="269" spans="1:19">
      <c r="A269" s="2049"/>
      <c r="B269" s="2205"/>
      <c r="C269" s="2043"/>
      <c r="D269" s="682"/>
      <c r="E269" s="2049"/>
      <c r="F269" s="2193"/>
      <c r="G269" s="2062"/>
      <c r="H269" s="2062"/>
      <c r="I269" s="2062"/>
      <c r="J269" s="2062"/>
      <c r="K269" s="2062"/>
      <c r="L269" s="2062"/>
      <c r="M269" s="2062"/>
      <c r="N269" s="2062"/>
      <c r="O269" s="2062"/>
      <c r="P269" s="2062"/>
      <c r="Q269" s="2062"/>
      <c r="R269" s="2062"/>
      <c r="S269" s="2062"/>
    </row>
    <row r="270" spans="1:19">
      <c r="A270" s="2049"/>
      <c r="B270" s="2062"/>
      <c r="E270" s="2049"/>
      <c r="F270" s="2193"/>
      <c r="G270" s="2062"/>
      <c r="H270" s="2062"/>
      <c r="I270" s="2062"/>
      <c r="J270" s="2062"/>
      <c r="K270" s="2062"/>
      <c r="L270" s="2062"/>
      <c r="M270" s="2062"/>
      <c r="N270" s="2062"/>
      <c r="O270" s="2062"/>
      <c r="P270" s="2062"/>
      <c r="Q270" s="2062"/>
      <c r="R270" s="2062"/>
      <c r="S270" s="2062"/>
    </row>
  </sheetData>
  <sheetProtection password="D860" sheet="1" objects="1" scenarios="1"/>
  <mergeCells count="2">
    <mergeCell ref="A207:D207"/>
    <mergeCell ref="B268:D268"/>
  </mergeCells>
  <pageMargins left="0.55118110236220474" right="0.74803149606299213" top="0.98425196850393704" bottom="0.98425196850393704" header="0.51181102362204722" footer="0.51181102362204722"/>
  <pageSetup paperSize="9" scale="91" orientation="portrait" r:id="rId1"/>
  <headerFooter alignWithMargins="0">
    <oddHeader>&amp;CPREZRAČEVANJE</oddHeader>
    <oddFooter>&amp;C&amp;P/&amp;N&amp;RPZI</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theme="5" tint="0.59999389629810485"/>
  </sheetPr>
  <dimension ref="A1:W212"/>
  <sheetViews>
    <sheetView showZeros="0" view="pageBreakPreview" zoomScaleNormal="50" zoomScaleSheetLayoutView="100" workbookViewId="0">
      <pane ySplit="2" topLeftCell="A3" activePane="bottomLeft" state="frozen"/>
      <selection activeCell="AC65" sqref="AC65"/>
      <selection pane="bottomLeft" activeCell="AC65" sqref="AC65"/>
    </sheetView>
  </sheetViews>
  <sheetFormatPr defaultColWidth="7.69921875" defaultRowHeight="13.2"/>
  <cols>
    <col min="1" max="1" width="6.09765625" style="2104" customWidth="1"/>
    <col min="2" max="2" width="50.5" style="2092" customWidth="1"/>
    <col min="3" max="3" width="5.5" style="2049" bestFit="1" customWidth="1"/>
    <col min="4" max="4" width="5.19921875" style="2192" bestFit="1" customWidth="1"/>
    <col min="5" max="5" width="7.69921875" style="2043" bestFit="1" customWidth="1"/>
    <col min="6" max="6" width="10.09765625" style="2044" bestFit="1" customWidth="1"/>
    <col min="7" max="7" width="3.8984375" style="2060" bestFit="1" customWidth="1"/>
    <col min="8" max="8" width="7.09765625" style="2060" bestFit="1" customWidth="1"/>
    <col min="9" max="9" width="3.8984375" style="2061" bestFit="1" customWidth="1"/>
    <col min="10" max="10" width="2.09765625" style="2061" hidden="1" customWidth="1"/>
    <col min="11" max="11" width="9.09765625" style="2061" hidden="1" customWidth="1"/>
    <col min="12" max="12" width="7.69921875" style="2008" hidden="1" customWidth="1"/>
    <col min="13" max="13" width="9.59765625" style="2061" hidden="1" customWidth="1"/>
    <col min="14" max="14" width="9.09765625" style="2061" hidden="1" customWidth="1"/>
    <col min="15" max="15" width="9.19921875" style="2061" hidden="1" customWidth="1"/>
    <col min="16" max="16" width="7.59765625" style="2061" hidden="1" customWidth="1"/>
    <col min="17" max="17" width="9.09765625" style="2061" hidden="1" customWidth="1"/>
    <col min="18" max="18" width="8.69921875" style="2008" hidden="1" customWidth="1"/>
    <col min="19" max="19" width="11.09765625" style="2061" hidden="1" customWidth="1"/>
    <col min="20" max="24" width="0" style="2062" hidden="1" customWidth="1"/>
    <col min="25" max="16384" width="7.69921875" style="2062"/>
  </cols>
  <sheetData>
    <row r="1" spans="1:23" s="2041" customFormat="1" ht="24" customHeight="1">
      <c r="A1" s="2031" t="s">
        <v>1769</v>
      </c>
      <c r="B1" s="2032" t="s">
        <v>1768</v>
      </c>
      <c r="C1" s="2033" t="s">
        <v>41</v>
      </c>
      <c r="D1" s="2034" t="s">
        <v>42</v>
      </c>
      <c r="E1" s="2035" t="s">
        <v>2142</v>
      </c>
      <c r="F1" s="2002" t="s">
        <v>1766</v>
      </c>
      <c r="G1" s="2036"/>
      <c r="H1" s="2036"/>
      <c r="I1" s="2037"/>
      <c r="J1" s="2037"/>
      <c r="K1" s="707" t="s">
        <v>1765</v>
      </c>
      <c r="L1" s="702" t="s">
        <v>1764</v>
      </c>
      <c r="M1" s="706" t="s">
        <v>1763</v>
      </c>
      <c r="N1" s="701" t="s">
        <v>1751</v>
      </c>
      <c r="O1" s="701" t="s">
        <v>1762</v>
      </c>
      <c r="P1" s="701" t="s">
        <v>1761</v>
      </c>
      <c r="Q1" s="699" t="s">
        <v>1760</v>
      </c>
      <c r="R1" s="705" t="s">
        <v>1759</v>
      </c>
      <c r="S1" s="704" t="s">
        <v>1758</v>
      </c>
      <c r="T1" s="2038" t="s">
        <v>1757</v>
      </c>
      <c r="U1" s="2039" t="s">
        <v>1756</v>
      </c>
      <c r="V1" s="2039" t="s">
        <v>1755</v>
      </c>
      <c r="W1" s="2040" t="s">
        <v>1754</v>
      </c>
    </row>
    <row r="2" spans="1:23" s="2041" customFormat="1" ht="13.5" customHeight="1">
      <c r="A2" s="2031"/>
      <c r="B2" s="2032"/>
      <c r="C2" s="2033"/>
      <c r="D2" s="2042"/>
      <c r="E2" s="2043"/>
      <c r="F2" s="2044"/>
      <c r="G2" s="2036"/>
      <c r="H2" s="2036"/>
      <c r="I2" s="2037"/>
      <c r="J2" s="2037"/>
      <c r="K2" s="703" t="s">
        <v>1753</v>
      </c>
      <c r="L2" s="702" t="s">
        <v>1752</v>
      </c>
      <c r="M2" s="701" t="s">
        <v>1751</v>
      </c>
      <c r="N2" s="699" t="s">
        <v>243</v>
      </c>
      <c r="O2" s="700" t="s">
        <v>1750</v>
      </c>
      <c r="P2" s="699" t="s">
        <v>243</v>
      </c>
      <c r="Q2" s="2045" t="s">
        <v>1749</v>
      </c>
      <c r="R2" s="698" t="s">
        <v>4</v>
      </c>
      <c r="S2" s="697" t="s">
        <v>4</v>
      </c>
      <c r="T2" s="2046">
        <v>3500</v>
      </c>
      <c r="U2" s="2047">
        <v>1</v>
      </c>
      <c r="V2" s="2047">
        <v>1</v>
      </c>
      <c r="W2" s="2037">
        <v>232</v>
      </c>
    </row>
    <row r="3" spans="1:23" s="2041" customFormat="1" ht="13.5" customHeight="1">
      <c r="A3" s="2031"/>
      <c r="B3" s="2032"/>
      <c r="C3" s="2033"/>
      <c r="D3" s="2042"/>
      <c r="E3" s="2043"/>
      <c r="F3" s="2044"/>
      <c r="G3" s="2036"/>
      <c r="H3" s="2036"/>
      <c r="I3" s="2037"/>
      <c r="J3" s="2037"/>
      <c r="K3" s="703"/>
      <c r="L3" s="702"/>
      <c r="M3" s="701"/>
      <c r="N3" s="699"/>
      <c r="O3" s="700"/>
      <c r="P3" s="699"/>
      <c r="Q3" s="2045"/>
      <c r="R3" s="698"/>
      <c r="S3" s="697"/>
      <c r="T3" s="2046"/>
      <c r="U3" s="2047"/>
      <c r="V3" s="2047"/>
      <c r="W3" s="2037"/>
    </row>
    <row r="4" spans="1:23" s="2041" customFormat="1" ht="15.6">
      <c r="A4" s="2007" t="s">
        <v>32</v>
      </c>
      <c r="B4" s="2048" t="s">
        <v>256</v>
      </c>
      <c r="C4" s="2049"/>
      <c r="D4" s="2050"/>
      <c r="E4" s="2051"/>
      <c r="F4" s="2052"/>
      <c r="G4" s="706"/>
      <c r="H4" s="2036"/>
      <c r="I4" s="2037"/>
      <c r="J4" s="2037"/>
      <c r="K4" s="703"/>
      <c r="L4" s="702"/>
      <c r="M4" s="701"/>
      <c r="N4" s="699"/>
      <c r="O4" s="700"/>
      <c r="P4" s="699"/>
      <c r="Q4" s="2045"/>
      <c r="R4" s="698"/>
      <c r="S4" s="697"/>
      <c r="T4" s="2046"/>
      <c r="U4" s="2047"/>
      <c r="V4" s="2047"/>
      <c r="W4" s="2037"/>
    </row>
    <row r="5" spans="1:23" s="2041" customFormat="1" ht="13.5" customHeight="1">
      <c r="A5" s="2053"/>
      <c r="B5" s="2054"/>
      <c r="C5" s="2049"/>
      <c r="D5" s="2050"/>
      <c r="E5" s="2051"/>
      <c r="F5" s="2052"/>
      <c r="G5" s="706"/>
      <c r="H5" s="2036"/>
      <c r="I5" s="2037"/>
      <c r="J5" s="2037"/>
      <c r="K5" s="703"/>
      <c r="L5" s="702"/>
      <c r="M5" s="701"/>
      <c r="N5" s="699"/>
      <c r="O5" s="700"/>
      <c r="P5" s="699"/>
      <c r="Q5" s="2045"/>
      <c r="R5" s="698"/>
      <c r="S5" s="697"/>
      <c r="T5" s="2046"/>
      <c r="U5" s="2047"/>
      <c r="V5" s="2047"/>
      <c r="W5" s="2037"/>
    </row>
    <row r="6" spans="1:23" ht="26.4">
      <c r="A6" s="2055"/>
      <c r="B6" s="1710" t="s">
        <v>2076</v>
      </c>
      <c r="C6" s="2056"/>
      <c r="D6" s="2050"/>
      <c r="E6" s="2051"/>
      <c r="F6" s="2058"/>
      <c r="G6" s="2059"/>
    </row>
    <row r="7" spans="1:23" s="2065" customFormat="1">
      <c r="A7" s="2063"/>
      <c r="B7" s="2064"/>
      <c r="D7" s="2223"/>
      <c r="E7" s="2224"/>
      <c r="F7" s="2068"/>
    </row>
    <row r="8" spans="1:23" s="2065" customFormat="1">
      <c r="A8" s="2063">
        <f>COUNT(#REF!)+1</f>
        <v>1</v>
      </c>
      <c r="B8" s="2069" t="s">
        <v>2494</v>
      </c>
      <c r="C8" s="2070"/>
      <c r="D8" s="2223"/>
      <c r="E8" s="2224"/>
      <c r="F8" s="2068"/>
    </row>
    <row r="9" spans="1:23" s="2065" customFormat="1" ht="184.8">
      <c r="A9" s="2063"/>
      <c r="B9" s="2225" t="s">
        <v>2493</v>
      </c>
      <c r="C9" s="2070"/>
      <c r="D9" s="2223"/>
      <c r="E9" s="2224"/>
      <c r="F9" s="2068"/>
    </row>
    <row r="10" spans="1:23" s="2065" customFormat="1" ht="39.6">
      <c r="A10" s="2063"/>
      <c r="B10" s="2225" t="s">
        <v>2492</v>
      </c>
      <c r="C10" s="2070"/>
      <c r="D10" s="2223"/>
      <c r="E10" s="2224"/>
      <c r="F10" s="2068"/>
    </row>
    <row r="11" spans="1:23" s="2065" customFormat="1" ht="118.8">
      <c r="A11" s="2063"/>
      <c r="B11" s="2225" t="s">
        <v>2491</v>
      </c>
      <c r="C11" s="2070"/>
      <c r="D11" s="2223"/>
      <c r="E11" s="2224"/>
      <c r="F11" s="2068"/>
    </row>
    <row r="12" spans="1:23" s="2065" customFormat="1" ht="52.8">
      <c r="A12" s="2063"/>
      <c r="B12" s="2225" t="s">
        <v>2490</v>
      </c>
      <c r="C12" s="2070"/>
      <c r="D12" s="2223"/>
      <c r="E12" s="2224"/>
      <c r="F12" s="2068"/>
    </row>
    <row r="13" spans="1:23" s="2065" customFormat="1" ht="52.8">
      <c r="A13" s="2063"/>
      <c r="B13" s="2225" t="s">
        <v>2489</v>
      </c>
      <c r="C13" s="2070"/>
      <c r="D13" s="2223"/>
      <c r="E13" s="2224"/>
      <c r="F13" s="2068"/>
    </row>
    <row r="14" spans="1:23" s="2065" customFormat="1" ht="39.6">
      <c r="A14" s="2063"/>
      <c r="B14" s="2225" t="s">
        <v>2488</v>
      </c>
      <c r="C14" s="2070"/>
      <c r="D14" s="2223"/>
      <c r="E14" s="2224"/>
      <c r="F14" s="2068"/>
    </row>
    <row r="15" spans="1:23" s="2065" customFormat="1" ht="52.8">
      <c r="A15" s="2063"/>
      <c r="B15" s="2225" t="s">
        <v>2487</v>
      </c>
      <c r="C15" s="2070"/>
      <c r="D15" s="2223"/>
      <c r="E15" s="2224"/>
      <c r="F15" s="2068"/>
    </row>
    <row r="16" spans="1:23" s="2065" customFormat="1" ht="92.4">
      <c r="A16" s="2063"/>
      <c r="B16" s="2225" t="s">
        <v>2486</v>
      </c>
      <c r="C16" s="2070"/>
      <c r="D16" s="2223"/>
      <c r="E16" s="2224"/>
      <c r="F16" s="2068"/>
    </row>
    <row r="17" spans="1:19" s="2065" customFormat="1" ht="92.4">
      <c r="A17" s="2063"/>
      <c r="B17" s="2225" t="s">
        <v>2485</v>
      </c>
      <c r="C17" s="2070"/>
      <c r="D17" s="2223"/>
      <c r="E17" s="2224"/>
      <c r="F17" s="2068"/>
    </row>
    <row r="18" spans="1:19" s="2065" customFormat="1" ht="105.6">
      <c r="A18" s="2063"/>
      <c r="B18" s="2225" t="s">
        <v>2484</v>
      </c>
      <c r="C18" s="2070"/>
      <c r="D18" s="2223"/>
      <c r="E18" s="2224"/>
      <c r="F18" s="2226"/>
    </row>
    <row r="19" spans="1:19" s="2065" customFormat="1" ht="26.4">
      <c r="A19" s="2063"/>
      <c r="B19" s="2225" t="s">
        <v>2483</v>
      </c>
      <c r="C19" s="2070"/>
      <c r="D19" s="2223"/>
      <c r="E19" s="2224"/>
      <c r="F19" s="2226"/>
    </row>
    <row r="20" spans="1:19" s="2065" customFormat="1" ht="39.6">
      <c r="A20" s="2063"/>
      <c r="B20" s="2225" t="s">
        <v>2482</v>
      </c>
      <c r="C20" s="2070"/>
      <c r="D20" s="2223"/>
      <c r="E20" s="2224"/>
      <c r="F20" s="2226"/>
    </row>
    <row r="21" spans="1:19" s="2065" customFormat="1" ht="39.6">
      <c r="A21" s="2063"/>
      <c r="B21" s="2225" t="s">
        <v>2481</v>
      </c>
      <c r="C21" s="2070"/>
      <c r="D21" s="2223"/>
      <c r="E21" s="2224"/>
      <c r="F21" s="2226"/>
    </row>
    <row r="22" spans="1:19" s="2065" customFormat="1" ht="26.4">
      <c r="A22" s="2063"/>
      <c r="B22" s="2225" t="s">
        <v>2480</v>
      </c>
      <c r="C22" s="2070"/>
      <c r="D22" s="2223"/>
      <c r="E22" s="2224"/>
      <c r="F22" s="2226"/>
    </row>
    <row r="23" spans="1:19" s="2065" customFormat="1" ht="26.4">
      <c r="A23" s="2063"/>
      <c r="B23" s="2225" t="s">
        <v>1643</v>
      </c>
      <c r="C23" s="2070"/>
      <c r="D23" s="2223"/>
      <c r="E23" s="2224"/>
      <c r="F23" s="2226"/>
    </row>
    <row r="24" spans="1:19" s="2065" customFormat="1">
      <c r="A24" s="2063"/>
      <c r="B24" s="2225" t="s">
        <v>2479</v>
      </c>
      <c r="C24" s="2070"/>
      <c r="D24" s="2223"/>
      <c r="E24" s="2224"/>
      <c r="F24" s="2226"/>
    </row>
    <row r="25" spans="1:19" s="2065" customFormat="1">
      <c r="A25" s="2063"/>
      <c r="B25" s="2227" t="s">
        <v>2478</v>
      </c>
      <c r="C25" s="2070"/>
      <c r="D25" s="2223"/>
      <c r="E25" s="2224"/>
      <c r="F25" s="2226"/>
    </row>
    <row r="26" spans="1:19" s="2065" customFormat="1">
      <c r="A26" s="2099" t="s">
        <v>1694</v>
      </c>
      <c r="B26" s="2228" t="s">
        <v>2477</v>
      </c>
      <c r="C26" s="2070"/>
      <c r="D26" s="2223"/>
      <c r="E26" s="2224"/>
      <c r="F26" s="2226"/>
    </row>
    <row r="27" spans="1:19" s="2065" customFormat="1">
      <c r="A27" s="2099" t="s">
        <v>2384</v>
      </c>
      <c r="B27" s="2069" t="s">
        <v>2476</v>
      </c>
      <c r="C27" s="2049" t="s">
        <v>2409</v>
      </c>
      <c r="D27" s="2191">
        <v>1</v>
      </c>
      <c r="E27" s="681"/>
      <c r="F27" s="2003">
        <f>D27*E27</f>
        <v>0</v>
      </c>
      <c r="G27" s="2062"/>
    </row>
    <row r="28" spans="1:19" s="2065" customFormat="1">
      <c r="A28" s="2063"/>
      <c r="B28" s="2069"/>
      <c r="C28" s="2070"/>
      <c r="D28" s="2223"/>
      <c r="E28" s="2248"/>
      <c r="F28" s="2226"/>
    </row>
    <row r="29" spans="1:19">
      <c r="A29" s="2099"/>
      <c r="B29" s="2062"/>
      <c r="C29" s="2062"/>
      <c r="D29" s="2062"/>
      <c r="E29" s="2206"/>
      <c r="F29" s="2003"/>
      <c r="G29" s="2062"/>
      <c r="H29" s="2062"/>
      <c r="I29" s="2062"/>
      <c r="J29" s="2062"/>
      <c r="K29" s="2062"/>
      <c r="L29" s="2062"/>
      <c r="M29" s="2062"/>
      <c r="N29" s="2062"/>
      <c r="O29" s="2062"/>
      <c r="P29" s="2062"/>
      <c r="Q29" s="2062"/>
      <c r="R29" s="2062"/>
      <c r="S29" s="2062"/>
    </row>
    <row r="30" spans="1:19">
      <c r="A30" s="2102">
        <f>COUNT($A$4:A29)+1</f>
        <v>2</v>
      </c>
      <c r="B30" s="664" t="s">
        <v>2408</v>
      </c>
      <c r="C30" s="2191"/>
      <c r="D30" s="2191"/>
      <c r="E30" s="681"/>
      <c r="F30" s="2003"/>
      <c r="J30" s="2062"/>
      <c r="K30" s="2062"/>
      <c r="L30" s="2062"/>
      <c r="M30" s="2062"/>
      <c r="N30" s="2062"/>
      <c r="O30" s="2062"/>
      <c r="P30" s="2062"/>
      <c r="Q30" s="2062"/>
      <c r="R30" s="2062"/>
      <c r="S30" s="2062"/>
    </row>
    <row r="31" spans="1:19">
      <c r="A31" s="2103"/>
      <c r="B31" s="2092" t="s">
        <v>2407</v>
      </c>
      <c r="C31" s="676"/>
      <c r="D31" s="676"/>
      <c r="E31" s="681"/>
      <c r="F31" s="2003"/>
      <c r="J31" s="2062"/>
      <c r="K31" s="2062"/>
      <c r="L31" s="2062"/>
      <c r="M31" s="2062"/>
      <c r="N31" s="2062"/>
      <c r="O31" s="2062"/>
      <c r="P31" s="2062"/>
      <c r="Q31" s="2062"/>
      <c r="R31" s="2062"/>
      <c r="S31" s="2062"/>
    </row>
    <row r="32" spans="1:19">
      <c r="A32" s="2103"/>
      <c r="B32" s="2092" t="s">
        <v>2475</v>
      </c>
      <c r="C32" s="676"/>
      <c r="D32" s="676"/>
      <c r="E32" s="681"/>
      <c r="F32" s="2003"/>
      <c r="J32" s="2062"/>
      <c r="K32" s="2062"/>
      <c r="L32" s="2062"/>
      <c r="M32" s="2062"/>
      <c r="N32" s="2062"/>
      <c r="O32" s="2062"/>
      <c r="P32" s="2062"/>
      <c r="Q32" s="2062"/>
      <c r="R32" s="2062"/>
      <c r="S32" s="2062"/>
    </row>
    <row r="33" spans="1:21">
      <c r="A33" s="2103"/>
      <c r="B33" s="2092" t="s">
        <v>2474</v>
      </c>
      <c r="C33" s="676"/>
      <c r="D33" s="676"/>
      <c r="E33" s="681"/>
      <c r="F33" s="2003"/>
      <c r="J33" s="2062"/>
      <c r="K33" s="2062"/>
      <c r="L33" s="2062"/>
      <c r="M33" s="2062"/>
      <c r="N33" s="2062"/>
      <c r="O33" s="2062"/>
      <c r="P33" s="2062"/>
      <c r="Q33" s="2062"/>
      <c r="R33" s="2062"/>
      <c r="S33" s="2062"/>
    </row>
    <row r="34" spans="1:21">
      <c r="A34" s="2103"/>
      <c r="B34" s="2092" t="s">
        <v>2473</v>
      </c>
      <c r="C34" s="676"/>
      <c r="D34" s="676"/>
      <c r="E34" s="681"/>
      <c r="F34" s="2003"/>
      <c r="J34" s="2062"/>
      <c r="K34" s="2062"/>
      <c r="L34" s="2062"/>
      <c r="M34" s="2062"/>
      <c r="N34" s="2062"/>
      <c r="O34" s="2062"/>
      <c r="P34" s="2062"/>
      <c r="Q34" s="2062"/>
      <c r="R34" s="2062"/>
      <c r="S34" s="2062"/>
    </row>
    <row r="35" spans="1:21">
      <c r="B35" s="2105" t="s">
        <v>2472</v>
      </c>
      <c r="C35" s="676" t="s">
        <v>10</v>
      </c>
      <c r="D35" s="676">
        <v>2</v>
      </c>
      <c r="E35" s="681"/>
      <c r="F35" s="2003">
        <f>D35*E35</f>
        <v>0</v>
      </c>
    </row>
    <row r="36" spans="1:21">
      <c r="B36" s="2105"/>
      <c r="C36" s="676"/>
      <c r="D36" s="676"/>
      <c r="E36" s="681"/>
      <c r="F36" s="2003"/>
    </row>
    <row r="37" spans="1:21" s="2111" customFormat="1" ht="230.4">
      <c r="A37" s="2106">
        <f>COUNT($A$1:A36)+1</f>
        <v>3</v>
      </c>
      <c r="B37" s="710" t="s">
        <v>2471</v>
      </c>
      <c r="C37" s="2096"/>
      <c r="D37" s="2096"/>
      <c r="E37" s="2249"/>
      <c r="F37" s="2003">
        <f>D37*E37</f>
        <v>0</v>
      </c>
      <c r="G37" s="2108"/>
      <c r="H37" s="2108"/>
      <c r="I37" s="2108"/>
      <c r="J37" s="2108"/>
      <c r="K37" s="2109"/>
      <c r="L37" s="2109"/>
      <c r="M37" s="2109"/>
      <c r="N37" s="2110"/>
      <c r="O37" s="2109"/>
      <c r="P37" s="2109"/>
      <c r="Q37" s="2109"/>
      <c r="R37" s="2109"/>
      <c r="S37" s="2109"/>
      <c r="T37" s="2110"/>
      <c r="U37" s="2109"/>
    </row>
    <row r="38" spans="1:21" s="1541" customFormat="1">
      <c r="A38" s="2112"/>
      <c r="B38" s="2113" t="s">
        <v>2350</v>
      </c>
      <c r="C38" s="2113"/>
      <c r="D38" s="2229"/>
      <c r="E38" s="709"/>
      <c r="F38" s="2003"/>
    </row>
    <row r="39" spans="1:21" s="1541" customFormat="1">
      <c r="A39" s="2112"/>
      <c r="B39" s="2113" t="s">
        <v>2349</v>
      </c>
      <c r="C39" s="2113"/>
      <c r="D39" s="2229"/>
      <c r="E39" s="709"/>
      <c r="F39" s="2003"/>
    </row>
    <row r="40" spans="1:21" s="1541" customFormat="1">
      <c r="A40" s="2112"/>
      <c r="B40" s="2113" t="s">
        <v>2348</v>
      </c>
      <c r="C40" s="2113"/>
      <c r="D40" s="2229"/>
      <c r="E40" s="709"/>
      <c r="F40" s="2003"/>
    </row>
    <row r="41" spans="1:21" s="1541" customFormat="1">
      <c r="A41" s="2112"/>
      <c r="B41" s="2113" t="s">
        <v>2347</v>
      </c>
      <c r="C41" s="2113"/>
      <c r="D41" s="2229"/>
      <c r="E41" s="709"/>
      <c r="F41" s="2003"/>
    </row>
    <row r="42" spans="1:21" s="2111" customFormat="1">
      <c r="A42" s="2106"/>
      <c r="B42" s="678"/>
      <c r="C42" s="2096" t="s">
        <v>70</v>
      </c>
      <c r="D42" s="2096">
        <v>2390</v>
      </c>
      <c r="E42" s="2249"/>
      <c r="F42" s="2003">
        <f>D42*E42</f>
        <v>0</v>
      </c>
      <c r="G42" s="2108"/>
      <c r="H42" s="2108"/>
      <c r="I42" s="2108"/>
      <c r="J42" s="2108"/>
      <c r="K42" s="2109"/>
      <c r="L42" s="2109"/>
      <c r="M42" s="2109"/>
      <c r="N42" s="2110"/>
      <c r="O42" s="2109"/>
      <c r="P42" s="2109"/>
      <c r="Q42" s="2109"/>
      <c r="R42" s="2109"/>
      <c r="S42" s="2109"/>
      <c r="T42" s="2110"/>
      <c r="U42" s="2109"/>
    </row>
    <row r="43" spans="1:21" s="659" customFormat="1">
      <c r="A43" s="678"/>
      <c r="B43" s="678"/>
      <c r="C43" s="2106"/>
      <c r="D43" s="2106"/>
      <c r="E43" s="2249"/>
      <c r="F43" s="2003"/>
      <c r="G43" s="2116"/>
      <c r="H43" s="2116"/>
      <c r="I43" s="2116"/>
      <c r="J43" s="2116"/>
      <c r="K43" s="2117"/>
      <c r="L43" s="2117"/>
      <c r="M43" s="2117"/>
      <c r="N43" s="670"/>
      <c r="O43" s="2117"/>
      <c r="P43" s="2117"/>
      <c r="Q43" s="2117"/>
      <c r="R43" s="2117"/>
      <c r="S43" s="2117"/>
      <c r="T43" s="670"/>
      <c r="U43" s="2117"/>
    </row>
    <row r="44" spans="1:21" s="2122" customFormat="1" ht="26.4">
      <c r="A44" s="2106">
        <f>COUNT($A$1:A43)+1</f>
        <v>4</v>
      </c>
      <c r="B44" s="2118" t="s">
        <v>2470</v>
      </c>
      <c r="C44" s="2119"/>
      <c r="D44" s="2120"/>
      <c r="E44" s="2250"/>
      <c r="F44" s="2003"/>
      <c r="H44" s="2123"/>
    </row>
    <row r="45" spans="1:21" s="2122" customFormat="1">
      <c r="A45" s="2124"/>
      <c r="B45" s="2118" t="s">
        <v>2402</v>
      </c>
      <c r="C45" s="2119" t="s">
        <v>10</v>
      </c>
      <c r="D45" s="663">
        <v>8</v>
      </c>
      <c r="E45" s="681"/>
      <c r="F45" s="2003">
        <f>D45*E45</f>
        <v>0</v>
      </c>
      <c r="H45" s="2123"/>
    </row>
    <row r="46" spans="1:21" s="2122" customFormat="1">
      <c r="A46" s="2124"/>
      <c r="B46" s="2118"/>
      <c r="C46" s="2119"/>
      <c r="D46" s="663"/>
      <c r="E46" s="681"/>
      <c r="F46" s="2003"/>
      <c r="H46" s="2123"/>
    </row>
    <row r="47" spans="1:21" s="2122" customFormat="1">
      <c r="A47" s="2106">
        <f>COUNT($A$1:A46)+1</f>
        <v>5</v>
      </c>
      <c r="B47" s="2129" t="s">
        <v>2399</v>
      </c>
      <c r="C47" s="2096"/>
      <c r="D47" s="2096"/>
      <c r="E47" s="2249"/>
      <c r="F47" s="2003"/>
      <c r="H47" s="2123"/>
    </row>
    <row r="48" spans="1:21" s="2122" customFormat="1" ht="118.8">
      <c r="A48" s="2106"/>
      <c r="B48" s="685" t="s">
        <v>2398</v>
      </c>
      <c r="C48" s="2096"/>
      <c r="D48" s="673"/>
      <c r="E48" s="2249"/>
      <c r="F48" s="2003">
        <f>D48*E48</f>
        <v>0</v>
      </c>
      <c r="H48" s="2123"/>
    </row>
    <row r="49" spans="1:21" s="2122" customFormat="1">
      <c r="A49" s="2106"/>
      <c r="B49" s="659"/>
      <c r="C49" s="2096"/>
      <c r="D49" s="673"/>
      <c r="E49" s="2249"/>
      <c r="F49" s="2003"/>
      <c r="H49" s="2123"/>
    </row>
    <row r="50" spans="1:21" s="2122" customFormat="1">
      <c r="A50" s="2131"/>
      <c r="B50" s="678"/>
      <c r="C50" s="2096" t="s">
        <v>16</v>
      </c>
      <c r="D50" s="673">
        <v>160</v>
      </c>
      <c r="E50" s="2249"/>
      <c r="F50" s="2003">
        <f>D50*E50</f>
        <v>0</v>
      </c>
      <c r="H50" s="2123"/>
    </row>
    <row r="51" spans="1:21" s="2122" customFormat="1">
      <c r="A51" s="2124"/>
      <c r="B51" s="2118"/>
      <c r="C51" s="2119"/>
      <c r="D51" s="663"/>
      <c r="E51" s="2251"/>
      <c r="F51" s="2003"/>
      <c r="H51" s="2123"/>
    </row>
    <row r="52" spans="1:21" s="2111" customFormat="1">
      <c r="A52" s="2230">
        <f>COUNT($A$1:A51)+1</f>
        <v>6</v>
      </c>
      <c r="B52" s="2129" t="s">
        <v>2469</v>
      </c>
      <c r="C52" s="2096"/>
      <c r="D52" s="673"/>
      <c r="E52" s="2249"/>
      <c r="F52" s="2003">
        <f>D52*E52</f>
        <v>0</v>
      </c>
      <c r="G52" s="2108"/>
      <c r="H52" s="2108"/>
      <c r="I52" s="2108"/>
      <c r="J52" s="2108"/>
      <c r="K52" s="2109"/>
      <c r="L52" s="2109"/>
      <c r="M52" s="2109"/>
      <c r="N52" s="2110"/>
      <c r="O52" s="2109"/>
      <c r="P52" s="2109"/>
      <c r="Q52" s="2109"/>
      <c r="R52" s="2109"/>
      <c r="S52" s="2109"/>
      <c r="T52" s="2110"/>
      <c r="U52" s="2109"/>
    </row>
    <row r="53" spans="1:21" s="2017" customFormat="1" ht="105.6">
      <c r="B53" s="708" t="s">
        <v>2352</v>
      </c>
      <c r="C53" s="2231"/>
      <c r="D53" s="2232"/>
      <c r="E53" s="2249"/>
      <c r="F53" s="2003">
        <f>D53*E53</f>
        <v>0</v>
      </c>
      <c r="G53" s="2018"/>
      <c r="H53" s="2018"/>
      <c r="I53" s="2019"/>
      <c r="J53" s="2019"/>
      <c r="K53" s="2019"/>
      <c r="L53" s="2022"/>
      <c r="M53" s="2019"/>
      <c r="N53" s="2019"/>
      <c r="O53" s="2019"/>
      <c r="P53" s="2019"/>
      <c r="Q53" s="2019"/>
      <c r="R53" s="2022"/>
      <c r="S53" s="2019"/>
    </row>
    <row r="54" spans="1:21" s="2017" customFormat="1">
      <c r="B54" s="708"/>
      <c r="C54" s="2096" t="s">
        <v>16</v>
      </c>
      <c r="D54" s="673">
        <v>45</v>
      </c>
      <c r="E54" s="2249"/>
      <c r="F54" s="2003">
        <f>D54*E54</f>
        <v>0</v>
      </c>
      <c r="G54" s="2018"/>
      <c r="H54" s="2018"/>
      <c r="I54" s="2019"/>
      <c r="J54" s="2019"/>
      <c r="K54" s="2019"/>
      <c r="L54" s="2022"/>
      <c r="M54" s="2019"/>
      <c r="N54" s="2019"/>
      <c r="O54" s="2019"/>
      <c r="P54" s="2019"/>
      <c r="Q54" s="2019"/>
      <c r="R54" s="2022"/>
      <c r="S54" s="2019"/>
    </row>
    <row r="55" spans="1:21" s="2017" customFormat="1">
      <c r="B55" s="685"/>
      <c r="C55" s="2096"/>
      <c r="D55" s="673"/>
      <c r="E55" s="2249"/>
      <c r="F55" s="2003"/>
      <c r="G55" s="2018"/>
      <c r="H55" s="2018"/>
      <c r="I55" s="2019"/>
      <c r="J55" s="2019"/>
      <c r="K55" s="2019"/>
      <c r="L55" s="2022"/>
      <c r="M55" s="2019"/>
      <c r="N55" s="2019"/>
      <c r="O55" s="2019"/>
      <c r="P55" s="2019"/>
      <c r="Q55" s="2019"/>
      <c r="R55" s="2022"/>
      <c r="S55" s="2019"/>
    </row>
    <row r="56" spans="1:21" s="2017" customFormat="1" ht="26.4">
      <c r="A56" s="2125">
        <f>COUNT($A$4:A54)+1</f>
        <v>7</v>
      </c>
      <c r="B56" s="2133" t="s">
        <v>2396</v>
      </c>
      <c r="C56" s="2076"/>
      <c r="D56" s="2083"/>
      <c r="E56" s="2252"/>
      <c r="F56" s="2003">
        <f>D56*E56</f>
        <v>0</v>
      </c>
      <c r="G56" s="2018"/>
      <c r="H56" s="2018"/>
      <c r="I56" s="2019"/>
      <c r="J56" s="2019"/>
      <c r="K56" s="2019"/>
      <c r="L56" s="2022"/>
      <c r="M56" s="2019"/>
      <c r="N56" s="2019"/>
      <c r="O56" s="2019"/>
      <c r="P56" s="2019"/>
      <c r="Q56" s="2019"/>
      <c r="R56" s="2022"/>
      <c r="S56" s="2019"/>
    </row>
    <row r="57" spans="1:21" s="2017" customFormat="1">
      <c r="A57" s="2074" t="s">
        <v>1694</v>
      </c>
      <c r="B57" s="2134" t="s">
        <v>2385</v>
      </c>
      <c r="C57" s="2076"/>
      <c r="D57" s="2083"/>
      <c r="E57" s="2252"/>
      <c r="F57" s="2003"/>
      <c r="G57" s="2018"/>
      <c r="H57" s="2018"/>
      <c r="I57" s="2019"/>
      <c r="J57" s="2019"/>
      <c r="K57" s="2019"/>
      <c r="L57" s="2022"/>
      <c r="M57" s="2019"/>
      <c r="N57" s="2019"/>
      <c r="O57" s="2019"/>
      <c r="P57" s="2019"/>
      <c r="Q57" s="2019"/>
      <c r="R57" s="2022"/>
      <c r="S57" s="2019"/>
    </row>
    <row r="58" spans="1:21" s="2017" customFormat="1">
      <c r="A58" s="2133" t="s">
        <v>2384</v>
      </c>
      <c r="B58" s="2135" t="s">
        <v>2394</v>
      </c>
      <c r="C58" s="2076" t="s">
        <v>10</v>
      </c>
      <c r="D58" s="2083">
        <v>1</v>
      </c>
      <c r="E58" s="2252"/>
      <c r="F58" s="2003">
        <f>D58*E58</f>
        <v>0</v>
      </c>
      <c r="G58" s="2018"/>
      <c r="H58" s="2018"/>
      <c r="I58" s="2019"/>
      <c r="J58" s="2019"/>
      <c r="K58" s="2019"/>
      <c r="L58" s="2022"/>
      <c r="M58" s="2019"/>
      <c r="N58" s="2019"/>
      <c r="O58" s="2019"/>
      <c r="P58" s="2019"/>
      <c r="Q58" s="2019"/>
      <c r="R58" s="2022"/>
      <c r="S58" s="2019"/>
    </row>
    <row r="59" spans="1:21" s="2017" customFormat="1">
      <c r="A59" s="2133" t="s">
        <v>2384</v>
      </c>
      <c r="B59" s="2135" t="s">
        <v>2468</v>
      </c>
      <c r="C59" s="2076" t="s">
        <v>10</v>
      </c>
      <c r="D59" s="2083">
        <v>6</v>
      </c>
      <c r="E59" s="2252"/>
      <c r="F59" s="2003">
        <f>D59*E59</f>
        <v>0</v>
      </c>
      <c r="G59" s="2018"/>
      <c r="H59" s="2018"/>
      <c r="I59" s="2019"/>
      <c r="J59" s="2019"/>
      <c r="K59" s="2019"/>
      <c r="L59" s="2022"/>
      <c r="M59" s="2019"/>
      <c r="N59" s="2019"/>
      <c r="O59" s="2019"/>
      <c r="P59" s="2019"/>
      <c r="Q59" s="2019"/>
      <c r="R59" s="2022"/>
      <c r="S59" s="2019"/>
    </row>
    <row r="60" spans="1:21" s="2017" customFormat="1">
      <c r="A60" s="2133"/>
      <c r="B60" s="2135"/>
      <c r="C60" s="2076"/>
      <c r="D60" s="2083"/>
      <c r="E60" s="2252"/>
      <c r="F60" s="2003"/>
      <c r="G60" s="2018"/>
      <c r="H60" s="2018"/>
      <c r="I60" s="2019"/>
      <c r="J60" s="2019"/>
      <c r="K60" s="2019"/>
      <c r="L60" s="2022"/>
      <c r="M60" s="2019"/>
      <c r="N60" s="2019"/>
      <c r="O60" s="2019"/>
      <c r="P60" s="2019"/>
      <c r="Q60" s="2019"/>
      <c r="R60" s="2022"/>
      <c r="S60" s="2019"/>
    </row>
    <row r="61" spans="1:21" s="2017" customFormat="1" ht="26.4">
      <c r="A61" s="2125">
        <f>COUNT($A$4:A59)+1</f>
        <v>8</v>
      </c>
      <c r="B61" s="2133" t="s">
        <v>2386</v>
      </c>
      <c r="C61" s="2076"/>
      <c r="D61" s="2083"/>
      <c r="E61" s="2252"/>
      <c r="F61" s="2003">
        <f>D61*E61</f>
        <v>0</v>
      </c>
      <c r="G61" s="2018"/>
      <c r="H61" s="2018"/>
      <c r="I61" s="2019"/>
      <c r="J61" s="2019"/>
      <c r="K61" s="2019"/>
      <c r="L61" s="2022"/>
      <c r="M61" s="2019"/>
      <c r="N61" s="2019"/>
      <c r="O61" s="2019"/>
      <c r="P61" s="2019"/>
      <c r="Q61" s="2019"/>
      <c r="R61" s="2022"/>
      <c r="S61" s="2019"/>
    </row>
    <row r="62" spans="1:21" s="2017" customFormat="1">
      <c r="A62" s="2074" t="s">
        <v>1694</v>
      </c>
      <c r="B62" s="2134" t="s">
        <v>2385</v>
      </c>
      <c r="C62" s="2076"/>
      <c r="D62" s="2083"/>
      <c r="E62" s="2252"/>
      <c r="F62" s="2003"/>
      <c r="G62" s="2018"/>
      <c r="H62" s="2018"/>
      <c r="I62" s="2019"/>
      <c r="J62" s="2019"/>
      <c r="K62" s="2019"/>
      <c r="L62" s="2022"/>
      <c r="M62" s="2019"/>
      <c r="N62" s="2019"/>
      <c r="O62" s="2019"/>
      <c r="P62" s="2019"/>
      <c r="Q62" s="2019"/>
      <c r="R62" s="2022"/>
      <c r="S62" s="2019"/>
    </row>
    <row r="63" spans="1:21" s="2017" customFormat="1">
      <c r="A63" s="2133" t="s">
        <v>2384</v>
      </c>
      <c r="B63" s="2135" t="s">
        <v>2467</v>
      </c>
      <c r="C63" s="2076" t="s">
        <v>10</v>
      </c>
      <c r="D63" s="2083">
        <v>1</v>
      </c>
      <c r="E63" s="2252"/>
      <c r="F63" s="2003">
        <f>D63*E63</f>
        <v>0</v>
      </c>
      <c r="G63" s="2018"/>
      <c r="H63" s="2018"/>
      <c r="I63" s="2019"/>
      <c r="J63" s="2019"/>
      <c r="K63" s="2019"/>
      <c r="L63" s="2022"/>
      <c r="M63" s="2019"/>
      <c r="N63" s="2019"/>
      <c r="O63" s="2019"/>
      <c r="P63" s="2019"/>
      <c r="Q63" s="2019"/>
      <c r="R63" s="2022"/>
      <c r="S63" s="2019"/>
    </row>
    <row r="64" spans="1:21" s="2017" customFormat="1">
      <c r="A64" s="2133"/>
      <c r="B64" s="2135"/>
      <c r="C64" s="2076"/>
      <c r="D64" s="2083"/>
      <c r="E64" s="2252"/>
      <c r="F64" s="2003"/>
      <c r="G64" s="2018"/>
      <c r="H64" s="2018"/>
      <c r="I64" s="2019"/>
      <c r="J64" s="2019"/>
      <c r="K64" s="2019"/>
      <c r="L64" s="2022"/>
      <c r="M64" s="2019"/>
      <c r="N64" s="2019"/>
      <c r="O64" s="2019"/>
      <c r="P64" s="2019"/>
      <c r="Q64" s="2019"/>
      <c r="R64" s="2022"/>
      <c r="S64" s="2019"/>
    </row>
    <row r="65" spans="1:21" s="2017" customFormat="1" ht="52.8">
      <c r="A65" s="2132">
        <f>COUNT($A$4:A64)+1</f>
        <v>9</v>
      </c>
      <c r="B65" s="2133" t="s">
        <v>2466</v>
      </c>
      <c r="C65" s="2076"/>
      <c r="D65" s="2083"/>
      <c r="E65" s="2253"/>
      <c r="F65" s="2003">
        <f>D65*E65</f>
        <v>0</v>
      </c>
      <c r="G65" s="2018"/>
      <c r="H65" s="2018"/>
      <c r="I65" s="2019"/>
      <c r="J65" s="2019"/>
      <c r="K65" s="2019"/>
      <c r="L65" s="2022"/>
      <c r="M65" s="2019"/>
      <c r="N65" s="2019"/>
      <c r="O65" s="2019"/>
      <c r="P65" s="2019"/>
      <c r="Q65" s="2019"/>
      <c r="R65" s="2022"/>
      <c r="S65" s="2019"/>
    </row>
    <row r="66" spans="1:21" s="2017" customFormat="1">
      <c r="A66" s="2132"/>
      <c r="B66" s="2133" t="s">
        <v>2465</v>
      </c>
      <c r="C66" s="2076"/>
      <c r="D66" s="2083"/>
      <c r="E66" s="2253"/>
      <c r="F66" s="2003"/>
      <c r="G66" s="2018"/>
      <c r="H66" s="2018"/>
      <c r="I66" s="2019"/>
      <c r="J66" s="2019"/>
      <c r="K66" s="2019"/>
      <c r="L66" s="2022"/>
      <c r="M66" s="2019"/>
      <c r="N66" s="2019"/>
      <c r="O66" s="2019"/>
      <c r="P66" s="2019"/>
      <c r="Q66" s="2019"/>
      <c r="R66" s="2022"/>
      <c r="S66" s="2019"/>
    </row>
    <row r="67" spans="1:21" s="2017" customFormat="1" ht="26.4">
      <c r="A67" s="2074" t="s">
        <v>1694</v>
      </c>
      <c r="B67" s="2134" t="s">
        <v>258</v>
      </c>
      <c r="C67" s="2076"/>
      <c r="D67" s="2083"/>
      <c r="E67" s="2253"/>
      <c r="F67" s="2003"/>
      <c r="G67" s="2018"/>
      <c r="H67" s="2018"/>
      <c r="I67" s="2019"/>
      <c r="J67" s="2019"/>
      <c r="K67" s="2019"/>
      <c r="L67" s="2022"/>
      <c r="M67" s="2019"/>
      <c r="N67" s="2019"/>
      <c r="O67" s="2019"/>
      <c r="P67" s="2019"/>
      <c r="Q67" s="2019"/>
      <c r="R67" s="2022"/>
      <c r="S67" s="2019"/>
    </row>
    <row r="68" spans="1:21" s="2017" customFormat="1">
      <c r="A68" s="2142"/>
      <c r="B68" s="2135" t="s">
        <v>2464</v>
      </c>
      <c r="C68" s="2076" t="s">
        <v>10</v>
      </c>
      <c r="D68" s="2083">
        <v>4</v>
      </c>
      <c r="E68" s="2253"/>
      <c r="F68" s="2003">
        <f>D68*E68</f>
        <v>0</v>
      </c>
      <c r="G68" s="2018"/>
      <c r="H68" s="2018"/>
      <c r="I68" s="2019"/>
      <c r="J68" s="2019"/>
      <c r="K68" s="2019"/>
      <c r="L68" s="2022"/>
      <c r="M68" s="2019"/>
      <c r="N68" s="2019"/>
      <c r="O68" s="2019"/>
      <c r="P68" s="2019"/>
      <c r="Q68" s="2019"/>
      <c r="R68" s="2022"/>
      <c r="S68" s="2019"/>
    </row>
    <row r="69" spans="1:21" s="2017" customFormat="1">
      <c r="A69" s="2142"/>
      <c r="B69" s="2135" t="s">
        <v>2463</v>
      </c>
      <c r="C69" s="2076" t="s">
        <v>10</v>
      </c>
      <c r="D69" s="2083">
        <v>8</v>
      </c>
      <c r="E69" s="2253"/>
      <c r="F69" s="2003">
        <f>D69*E69</f>
        <v>0</v>
      </c>
      <c r="G69" s="2018"/>
      <c r="H69" s="2018"/>
      <c r="I69" s="2019"/>
      <c r="J69" s="2019"/>
      <c r="K69" s="2019"/>
      <c r="L69" s="2022"/>
      <c r="M69" s="2019"/>
      <c r="N69" s="2019"/>
      <c r="O69" s="2019"/>
      <c r="P69" s="2019"/>
      <c r="Q69" s="2019"/>
      <c r="R69" s="2022"/>
      <c r="S69" s="2019"/>
    </row>
    <row r="70" spans="1:21" s="2017" customFormat="1">
      <c r="A70" s="2142"/>
      <c r="B70" s="2135"/>
      <c r="C70" s="2076"/>
      <c r="D70" s="2083"/>
      <c r="E70" s="2253"/>
      <c r="F70" s="2003"/>
      <c r="G70" s="2018"/>
      <c r="H70" s="2018"/>
      <c r="I70" s="2019"/>
      <c r="J70" s="2019"/>
      <c r="K70" s="2019"/>
      <c r="L70" s="2022"/>
      <c r="M70" s="2019"/>
      <c r="N70" s="2019"/>
      <c r="O70" s="2019"/>
      <c r="P70" s="2019"/>
      <c r="Q70" s="2019"/>
      <c r="R70" s="2022"/>
      <c r="S70" s="2019"/>
    </row>
    <row r="71" spans="1:21" s="2017" customFormat="1" ht="26.4">
      <c r="A71" s="2132">
        <f>COUNT($A$4:A70)+1</f>
        <v>10</v>
      </c>
      <c r="B71" s="2144" t="s">
        <v>2462</v>
      </c>
      <c r="C71" s="2083"/>
      <c r="D71" s="2076"/>
      <c r="E71" s="2254"/>
      <c r="F71" s="2003"/>
      <c r="G71" s="2018"/>
      <c r="H71" s="2018"/>
      <c r="I71" s="2019"/>
      <c r="J71" s="2019"/>
      <c r="K71" s="2019"/>
      <c r="L71" s="2022"/>
      <c r="M71" s="2019"/>
      <c r="N71" s="2019"/>
      <c r="O71" s="2019"/>
      <c r="P71" s="2019"/>
      <c r="Q71" s="2019"/>
      <c r="R71" s="2022"/>
      <c r="S71" s="2019"/>
    </row>
    <row r="72" spans="1:21" s="2017" customFormat="1">
      <c r="A72" s="1787"/>
      <c r="B72" s="678" t="s">
        <v>2461</v>
      </c>
      <c r="C72" s="2076" t="s">
        <v>1119</v>
      </c>
      <c r="D72" s="2083">
        <v>11</v>
      </c>
      <c r="E72" s="2255"/>
      <c r="F72" s="2003">
        <f>D72*E72</f>
        <v>0</v>
      </c>
      <c r="G72" s="2018"/>
      <c r="H72" s="2018"/>
      <c r="I72" s="2019"/>
      <c r="J72" s="2019"/>
      <c r="K72" s="2019"/>
      <c r="L72" s="2022"/>
      <c r="M72" s="2019"/>
      <c r="N72" s="2019"/>
      <c r="O72" s="2019"/>
      <c r="P72" s="2019"/>
      <c r="Q72" s="2019"/>
      <c r="R72" s="2022"/>
      <c r="S72" s="2019"/>
    </row>
    <row r="73" spans="1:21" s="2017" customFormat="1">
      <c r="A73" s="2081"/>
      <c r="B73" s="678" t="s">
        <v>2460</v>
      </c>
      <c r="C73" s="2076" t="s">
        <v>1119</v>
      </c>
      <c r="D73" s="2083">
        <v>1</v>
      </c>
      <c r="E73" s="2252"/>
      <c r="F73" s="2003">
        <f>D73*E73</f>
        <v>0</v>
      </c>
      <c r="G73" s="2018"/>
      <c r="H73" s="2018"/>
      <c r="I73" s="2019"/>
      <c r="J73" s="2019"/>
      <c r="K73" s="2019"/>
      <c r="L73" s="2022"/>
      <c r="M73" s="2019"/>
      <c r="N73" s="2019"/>
      <c r="O73" s="2019"/>
      <c r="P73" s="2019"/>
      <c r="Q73" s="2019"/>
      <c r="R73" s="2022"/>
      <c r="S73" s="2019"/>
    </row>
    <row r="74" spans="1:21" s="2017" customFormat="1">
      <c r="A74" s="1787"/>
      <c r="B74" s="678" t="s">
        <v>2459</v>
      </c>
      <c r="C74" s="2076" t="s">
        <v>1119</v>
      </c>
      <c r="D74" s="2083">
        <v>2</v>
      </c>
      <c r="E74" s="2255"/>
      <c r="F74" s="2003">
        <f>D74*E74</f>
        <v>0</v>
      </c>
      <c r="G74" s="2018"/>
      <c r="H74" s="2018"/>
      <c r="I74" s="2019"/>
      <c r="J74" s="2019"/>
      <c r="K74" s="2019"/>
      <c r="L74" s="2022"/>
      <c r="M74" s="2019"/>
      <c r="N74" s="2019"/>
      <c r="O74" s="2019"/>
      <c r="P74" s="2019"/>
      <c r="Q74" s="2019"/>
      <c r="R74" s="2022"/>
      <c r="S74" s="2019"/>
    </row>
    <row r="75" spans="1:21" s="2111" customFormat="1">
      <c r="A75" s="2131"/>
      <c r="B75" s="2136"/>
      <c r="C75" s="2096"/>
      <c r="D75" s="673"/>
      <c r="E75" s="2249"/>
      <c r="F75" s="2003"/>
      <c r="G75" s="2108"/>
      <c r="H75" s="2108"/>
      <c r="I75" s="2108"/>
      <c r="J75" s="2108"/>
      <c r="K75" s="2109"/>
      <c r="L75" s="2109"/>
      <c r="M75" s="2109"/>
      <c r="N75" s="2110"/>
      <c r="O75" s="2109"/>
      <c r="P75" s="2109"/>
      <c r="Q75" s="2109"/>
      <c r="R75" s="2109"/>
      <c r="S75" s="2109"/>
      <c r="T75" s="2110"/>
      <c r="U75" s="2109"/>
    </row>
    <row r="76" spans="1:21" ht="26.4">
      <c r="A76" s="2106">
        <f>COUNT($A$1:A74)+1</f>
        <v>11</v>
      </c>
      <c r="B76" s="2092" t="s">
        <v>2389</v>
      </c>
      <c r="D76" s="2233"/>
      <c r="E76" s="2251"/>
      <c r="F76" s="2003">
        <f>D76*E76</f>
        <v>0</v>
      </c>
    </row>
    <row r="77" spans="1:21">
      <c r="A77" s="2099"/>
      <c r="B77" s="678" t="s">
        <v>2457</v>
      </c>
      <c r="C77" s="2049" t="s">
        <v>10</v>
      </c>
      <c r="D77" s="2191">
        <v>25</v>
      </c>
      <c r="E77" s="2251"/>
      <c r="F77" s="2003">
        <f>D77*E77</f>
        <v>0</v>
      </c>
    </row>
    <row r="78" spans="1:21">
      <c r="A78" s="2099"/>
      <c r="B78" s="678"/>
      <c r="D78" s="2191"/>
      <c r="E78" s="2251"/>
      <c r="F78" s="2003"/>
    </row>
    <row r="79" spans="1:21" ht="26.4">
      <c r="A79" s="2106">
        <f>COUNT($A$1:A77)+1</f>
        <v>12</v>
      </c>
      <c r="B79" s="2092" t="s">
        <v>2458</v>
      </c>
      <c r="D79" s="2233"/>
      <c r="E79" s="2251"/>
      <c r="F79" s="2003">
        <f>D79*E79</f>
        <v>0</v>
      </c>
    </row>
    <row r="80" spans="1:21">
      <c r="A80" s="2099"/>
      <c r="B80" s="678" t="s">
        <v>2457</v>
      </c>
      <c r="C80" s="2049" t="s">
        <v>10</v>
      </c>
      <c r="D80" s="2191">
        <v>3</v>
      </c>
      <c r="E80" s="2251"/>
      <c r="F80" s="2003">
        <f>D80*E80</f>
        <v>0</v>
      </c>
    </row>
    <row r="81" spans="1:21">
      <c r="A81" s="2099"/>
      <c r="B81" s="678"/>
      <c r="D81" s="2191"/>
      <c r="E81" s="2251"/>
      <c r="F81" s="2003"/>
    </row>
    <row r="82" spans="1:21">
      <c r="A82" s="2099"/>
      <c r="B82" s="678"/>
      <c r="D82" s="2191"/>
      <c r="E82" s="2251"/>
      <c r="F82" s="2003"/>
    </row>
    <row r="83" spans="1:21">
      <c r="A83" s="2099"/>
      <c r="B83" s="678"/>
      <c r="D83" s="2191"/>
      <c r="E83" s="2251"/>
      <c r="F83" s="2003"/>
    </row>
    <row r="84" spans="1:21" ht="26.4">
      <c r="A84" s="2125">
        <f>COUNT($A$3:A83)+1</f>
        <v>13</v>
      </c>
      <c r="B84" s="2234" t="s">
        <v>2456</v>
      </c>
      <c r="C84" s="2006"/>
      <c r="D84" s="2235"/>
      <c r="E84" s="2256"/>
      <c r="F84" s="2003">
        <f>D84*E84</f>
        <v>0</v>
      </c>
    </row>
    <row r="85" spans="1:21">
      <c r="A85" s="2125"/>
      <c r="B85" s="678" t="s">
        <v>2455</v>
      </c>
      <c r="C85" s="678" t="s">
        <v>1119</v>
      </c>
      <c r="D85" s="2191">
        <v>10</v>
      </c>
      <c r="E85" s="2251"/>
      <c r="F85" s="2003" t="str">
        <f>IF(AND(D85&lt;&gt;"",E85&lt;&gt;""),D85*E85,"")</f>
        <v/>
      </c>
    </row>
    <row r="86" spans="1:21">
      <c r="A86" s="2236"/>
      <c r="B86" s="678" t="s">
        <v>2454</v>
      </c>
      <c r="C86" s="678" t="s">
        <v>1119</v>
      </c>
      <c r="D86" s="2191">
        <v>2</v>
      </c>
      <c r="E86" s="2251"/>
      <c r="F86" s="2003" t="str">
        <f>IF(AND(D86&lt;&gt;"",E86&lt;&gt;""),D86*E86,"")</f>
        <v/>
      </c>
    </row>
    <row r="87" spans="1:21">
      <c r="A87" s="2236"/>
      <c r="B87" s="678" t="s">
        <v>2453</v>
      </c>
      <c r="C87" s="678" t="s">
        <v>1119</v>
      </c>
      <c r="D87" s="2191">
        <v>10</v>
      </c>
      <c r="E87" s="2251"/>
      <c r="F87" s="2003" t="str">
        <f>IF(AND(D87&lt;&gt;"",E87&lt;&gt;""),D87*E87,"")</f>
        <v/>
      </c>
    </row>
    <row r="88" spans="1:21">
      <c r="A88" s="678" t="s">
        <v>2272</v>
      </c>
      <c r="B88" s="678" t="s">
        <v>2452</v>
      </c>
      <c r="C88" s="2106"/>
      <c r="D88" s="2106"/>
      <c r="E88" s="2251"/>
      <c r="F88" s="2003">
        <f>D88*E88</f>
        <v>0</v>
      </c>
    </row>
    <row r="89" spans="1:21">
      <c r="A89" s="2099"/>
      <c r="B89" s="2237"/>
      <c r="D89" s="2191"/>
      <c r="E89" s="2251"/>
      <c r="F89" s="2003"/>
    </row>
    <row r="90" spans="1:21" s="2111" customFormat="1">
      <c r="A90" s="1787">
        <f>COUNT($A$4:A89)+1</f>
        <v>14</v>
      </c>
      <c r="B90" s="678" t="s">
        <v>2451</v>
      </c>
      <c r="C90" s="686"/>
      <c r="D90" s="686"/>
      <c r="E90" s="2249"/>
      <c r="F90" s="2003"/>
      <c r="G90" s="2108"/>
      <c r="H90" s="2108"/>
      <c r="I90" s="2108"/>
      <c r="J90" s="2108"/>
      <c r="K90" s="2109"/>
      <c r="L90" s="2109"/>
      <c r="M90" s="2109"/>
      <c r="N90" s="2110"/>
      <c r="O90" s="2109"/>
      <c r="P90" s="2109"/>
      <c r="Q90" s="2109"/>
      <c r="R90" s="2109"/>
      <c r="S90" s="2109"/>
      <c r="T90" s="2110"/>
      <c r="U90" s="2109"/>
    </row>
    <row r="91" spans="1:21" s="2111" customFormat="1" ht="26.4">
      <c r="A91" s="686"/>
      <c r="B91" s="678" t="s">
        <v>2334</v>
      </c>
      <c r="C91" s="686" t="s">
        <v>70</v>
      </c>
      <c r="D91" s="686">
        <v>150</v>
      </c>
      <c r="E91" s="2249"/>
      <c r="F91" s="2003">
        <f>D91*E91</f>
        <v>0</v>
      </c>
      <c r="G91" s="2108"/>
      <c r="H91" s="2108"/>
      <c r="I91" s="2108"/>
      <c r="J91" s="2108"/>
      <c r="K91" s="2109"/>
      <c r="L91" s="2109"/>
      <c r="M91" s="2109"/>
      <c r="N91" s="2110"/>
      <c r="O91" s="2109"/>
      <c r="P91" s="2109"/>
      <c r="Q91" s="2109"/>
      <c r="R91" s="2109"/>
      <c r="S91" s="2109"/>
      <c r="T91" s="2110"/>
      <c r="U91" s="2109"/>
    </row>
    <row r="92" spans="1:21" s="2017" customFormat="1">
      <c r="A92" s="2161" t="s">
        <v>1779</v>
      </c>
      <c r="B92" s="2162" t="s">
        <v>2333</v>
      </c>
      <c r="C92" s="2076"/>
      <c r="D92" s="2163"/>
      <c r="E92" s="2257"/>
      <c r="F92" s="2003"/>
      <c r="G92" s="2159"/>
      <c r="H92" s="2160"/>
      <c r="I92" s="2019"/>
      <c r="J92" s="2019"/>
      <c r="K92" s="2019"/>
      <c r="L92" s="2022"/>
      <c r="M92" s="2019"/>
      <c r="N92" s="2019"/>
      <c r="O92" s="2019"/>
      <c r="P92" s="2019"/>
      <c r="Q92" s="2019"/>
      <c r="R92" s="2022"/>
      <c r="S92" s="2019"/>
    </row>
    <row r="93" spans="1:21" s="2017" customFormat="1">
      <c r="A93" s="2161"/>
      <c r="B93" s="2162"/>
      <c r="C93" s="2076"/>
      <c r="D93" s="2163"/>
      <c r="E93" s="2257"/>
      <c r="F93" s="2003"/>
      <c r="G93" s="2159"/>
      <c r="H93" s="2160"/>
      <c r="I93" s="2019"/>
      <c r="J93" s="2019"/>
      <c r="K93" s="2019"/>
      <c r="L93" s="2022"/>
      <c r="M93" s="2019"/>
      <c r="N93" s="2019"/>
      <c r="O93" s="2019"/>
      <c r="P93" s="2019"/>
      <c r="Q93" s="2019"/>
      <c r="R93" s="2022"/>
      <c r="S93" s="2019"/>
    </row>
    <row r="94" spans="1:21" s="2017" customFormat="1">
      <c r="A94" s="1593">
        <f>COUNT($A$6:A93)+1</f>
        <v>15</v>
      </c>
      <c r="B94" s="2153" t="s">
        <v>2346</v>
      </c>
      <c r="C94" s="2154"/>
      <c r="D94" s="2154"/>
      <c r="E94" s="2258"/>
      <c r="F94" s="2003"/>
      <c r="G94" s="2159"/>
      <c r="H94" s="2160"/>
      <c r="I94" s="2019"/>
      <c r="J94" s="2019"/>
      <c r="K94" s="2019"/>
      <c r="L94" s="2022"/>
      <c r="M94" s="2019"/>
      <c r="N94" s="2019"/>
      <c r="O94" s="2019"/>
      <c r="P94" s="2019"/>
      <c r="Q94" s="2019"/>
      <c r="R94" s="2022"/>
      <c r="S94" s="2019"/>
    </row>
    <row r="95" spans="1:21" s="2017" customFormat="1" ht="26.4">
      <c r="A95" s="2153"/>
      <c r="B95" s="2153" t="s">
        <v>2345</v>
      </c>
      <c r="C95" s="2154"/>
      <c r="D95" s="2154"/>
      <c r="E95" s="2258"/>
      <c r="F95" s="2003"/>
      <c r="G95" s="2159"/>
      <c r="H95" s="2160"/>
      <c r="I95" s="2019"/>
      <c r="J95" s="2019"/>
      <c r="K95" s="2019"/>
      <c r="L95" s="2022"/>
      <c r="M95" s="2019"/>
      <c r="N95" s="2019"/>
      <c r="O95" s="2019"/>
      <c r="P95" s="2019"/>
      <c r="Q95" s="2019"/>
      <c r="R95" s="2022"/>
      <c r="S95" s="2019"/>
    </row>
    <row r="96" spans="1:21" s="2017" customFormat="1">
      <c r="A96" s="2153"/>
      <c r="B96" s="2153" t="s">
        <v>2344</v>
      </c>
      <c r="C96" s="2154"/>
      <c r="D96" s="2154"/>
      <c r="E96" s="2258"/>
      <c r="F96" s="2003"/>
      <c r="G96" s="2159"/>
      <c r="H96" s="2160"/>
      <c r="I96" s="2019"/>
      <c r="J96" s="2019"/>
      <c r="K96" s="2019"/>
      <c r="L96" s="2022"/>
      <c r="M96" s="2019"/>
      <c r="N96" s="2019"/>
      <c r="O96" s="2019"/>
      <c r="P96" s="2019"/>
      <c r="Q96" s="2019"/>
      <c r="R96" s="2022"/>
      <c r="S96" s="2019"/>
    </row>
    <row r="97" spans="1:19" s="2017" customFormat="1">
      <c r="A97" s="2153"/>
      <c r="B97" s="2153" t="s">
        <v>2343</v>
      </c>
      <c r="C97" s="2154"/>
      <c r="D97" s="2154"/>
      <c r="E97" s="2258"/>
      <c r="F97" s="2003"/>
      <c r="G97" s="2159"/>
      <c r="H97" s="2160"/>
      <c r="I97" s="2019"/>
      <c r="J97" s="2019"/>
      <c r="K97" s="2019"/>
      <c r="L97" s="2022"/>
      <c r="M97" s="2019"/>
      <c r="N97" s="2019"/>
      <c r="O97" s="2019"/>
      <c r="P97" s="2019"/>
      <c r="Q97" s="2019"/>
      <c r="R97" s="2022"/>
      <c r="S97" s="2019"/>
    </row>
    <row r="98" spans="1:19" s="2017" customFormat="1">
      <c r="A98" s="2153"/>
      <c r="B98" s="2153" t="s">
        <v>2342</v>
      </c>
      <c r="C98" s="2154"/>
      <c r="D98" s="2154"/>
      <c r="E98" s="2258"/>
      <c r="F98" s="2003"/>
      <c r="G98" s="2159"/>
      <c r="H98" s="2160"/>
      <c r="I98" s="2019"/>
      <c r="J98" s="2019"/>
      <c r="K98" s="2019"/>
      <c r="L98" s="2022"/>
      <c r="M98" s="2019"/>
      <c r="N98" s="2019"/>
      <c r="O98" s="2019"/>
      <c r="P98" s="2019"/>
      <c r="Q98" s="2019"/>
      <c r="R98" s="2022"/>
      <c r="S98" s="2019"/>
    </row>
    <row r="99" spans="1:19" s="2017" customFormat="1">
      <c r="A99" s="2153"/>
      <c r="B99" s="2153" t="s">
        <v>2341</v>
      </c>
      <c r="C99" s="2154"/>
      <c r="D99" s="2154"/>
      <c r="E99" s="2258"/>
      <c r="F99" s="2003"/>
      <c r="G99" s="2159"/>
      <c r="H99" s="2160"/>
      <c r="I99" s="2019"/>
      <c r="J99" s="2019"/>
      <c r="K99" s="2019"/>
      <c r="L99" s="2022"/>
      <c r="M99" s="2019"/>
      <c r="N99" s="2019"/>
      <c r="O99" s="2019"/>
      <c r="P99" s="2019"/>
      <c r="Q99" s="2019"/>
      <c r="R99" s="2022"/>
      <c r="S99" s="2019"/>
    </row>
    <row r="100" spans="1:19" s="2017" customFormat="1" ht="26.4">
      <c r="A100" s="2153"/>
      <c r="B100" s="2153" t="s">
        <v>2340</v>
      </c>
      <c r="C100" s="2154"/>
      <c r="D100" s="2154"/>
      <c r="E100" s="2258"/>
      <c r="F100" s="2003"/>
      <c r="G100" s="2159"/>
      <c r="H100" s="2160"/>
      <c r="I100" s="2019"/>
      <c r="J100" s="2019"/>
      <c r="K100" s="2019"/>
      <c r="L100" s="2022"/>
      <c r="M100" s="2019"/>
      <c r="N100" s="2019"/>
      <c r="O100" s="2019"/>
      <c r="P100" s="2019"/>
      <c r="Q100" s="2019"/>
      <c r="R100" s="2022"/>
      <c r="S100" s="2019"/>
    </row>
    <row r="101" spans="1:19" s="2017" customFormat="1">
      <c r="A101" s="2156" t="s">
        <v>1694</v>
      </c>
      <c r="B101" s="2157" t="s">
        <v>2450</v>
      </c>
      <c r="C101" s="2154"/>
      <c r="D101" s="2154"/>
      <c r="E101" s="2258"/>
      <c r="F101" s="2003"/>
      <c r="G101" s="2159"/>
      <c r="H101" s="2160"/>
      <c r="I101" s="2019"/>
      <c r="J101" s="2019"/>
      <c r="K101" s="2019"/>
      <c r="L101" s="2022"/>
      <c r="M101" s="2019"/>
      <c r="N101" s="2019"/>
      <c r="O101" s="2019"/>
      <c r="P101" s="2019"/>
      <c r="Q101" s="2019"/>
      <c r="R101" s="2022"/>
      <c r="S101" s="2019"/>
    </row>
    <row r="102" spans="1:19" s="2017" customFormat="1">
      <c r="A102" s="2153"/>
      <c r="B102" s="2153" t="s">
        <v>2449</v>
      </c>
      <c r="C102" s="2154"/>
      <c r="D102" s="2154"/>
      <c r="E102" s="2258"/>
      <c r="F102" s="2003"/>
      <c r="G102" s="2159"/>
      <c r="H102" s="2160"/>
      <c r="I102" s="2019"/>
      <c r="J102" s="2019"/>
      <c r="K102" s="2019"/>
      <c r="L102" s="2022"/>
      <c r="M102" s="2019"/>
      <c r="N102" s="2019"/>
      <c r="O102" s="2019"/>
      <c r="P102" s="2019"/>
      <c r="Q102" s="2019"/>
      <c r="R102" s="2022"/>
      <c r="S102" s="2019"/>
    </row>
    <row r="103" spans="1:19" s="2017" customFormat="1">
      <c r="A103" s="2153"/>
      <c r="B103" s="2153" t="s">
        <v>2448</v>
      </c>
      <c r="C103" s="2154" t="s">
        <v>10</v>
      </c>
      <c r="D103" s="2154">
        <v>2</v>
      </c>
      <c r="E103" s="2217"/>
      <c r="F103" s="2003">
        <f>D103*E103</f>
        <v>0</v>
      </c>
      <c r="G103" s="2159"/>
      <c r="H103" s="2160"/>
      <c r="I103" s="2019"/>
      <c r="J103" s="2019"/>
      <c r="K103" s="2019"/>
      <c r="L103" s="2022"/>
      <c r="M103" s="2019"/>
      <c r="N103" s="2019"/>
      <c r="O103" s="2019"/>
      <c r="P103" s="2019"/>
      <c r="Q103" s="2019"/>
      <c r="R103" s="2022"/>
      <c r="S103" s="2019"/>
    </row>
    <row r="104" spans="1:19" s="2017" customFormat="1">
      <c r="A104" s="2153"/>
      <c r="B104" s="2136" t="s">
        <v>2336</v>
      </c>
      <c r="C104" s="2154"/>
      <c r="D104" s="2154"/>
      <c r="E104" s="2217"/>
      <c r="F104" s="2003"/>
      <c r="G104" s="2159"/>
      <c r="H104" s="2160"/>
      <c r="I104" s="2019"/>
      <c r="J104" s="2019"/>
      <c r="K104" s="2019"/>
      <c r="L104" s="2022"/>
      <c r="M104" s="2019"/>
      <c r="N104" s="2019"/>
      <c r="O104" s="2019"/>
      <c r="P104" s="2019"/>
      <c r="Q104" s="2019"/>
      <c r="R104" s="2022"/>
      <c r="S104" s="2019"/>
    </row>
    <row r="105" spans="1:19" s="2017" customFormat="1">
      <c r="A105" s="2153"/>
      <c r="B105" s="2136"/>
      <c r="C105" s="2154"/>
      <c r="D105" s="2154"/>
      <c r="E105" s="2217"/>
      <c r="F105" s="2003"/>
      <c r="G105" s="2159"/>
      <c r="H105" s="2160"/>
      <c r="I105" s="2019"/>
      <c r="J105" s="2019"/>
      <c r="K105" s="2019"/>
      <c r="L105" s="2022"/>
      <c r="M105" s="2019"/>
      <c r="N105" s="2019"/>
      <c r="O105" s="2019"/>
      <c r="P105" s="2019"/>
      <c r="Q105" s="2019"/>
      <c r="R105" s="2022"/>
      <c r="S105" s="2019"/>
    </row>
    <row r="106" spans="1:19" ht="26.4">
      <c r="A106" s="1787">
        <f>COUNT($A$4:A104)+1</f>
        <v>16</v>
      </c>
      <c r="B106" s="2092" t="s">
        <v>2332</v>
      </c>
      <c r="C106" s="2165" t="s">
        <v>219</v>
      </c>
      <c r="D106" s="2166">
        <v>1</v>
      </c>
      <c r="E106" s="681"/>
      <c r="F106" s="2003">
        <f>D106*E106</f>
        <v>0</v>
      </c>
      <c r="I106" s="2062"/>
      <c r="J106" s="2062"/>
      <c r="K106" s="2062"/>
      <c r="L106" s="2062"/>
      <c r="M106" s="2062"/>
      <c r="N106" s="2062"/>
      <c r="O106" s="2062"/>
      <c r="P106" s="2062"/>
      <c r="Q106" s="2062"/>
      <c r="R106" s="2062"/>
      <c r="S106" s="2062"/>
    </row>
    <row r="107" spans="1:19" s="2134" customFormat="1" ht="12.75" customHeight="1">
      <c r="A107" s="2167"/>
      <c r="B107" s="2133"/>
      <c r="C107" s="2238"/>
      <c r="E107" s="2259"/>
      <c r="F107" s="2003"/>
      <c r="G107" s="2171"/>
    </row>
    <row r="108" spans="1:19" s="1934" customFormat="1" ht="26.4">
      <c r="A108" s="1787">
        <f>COUNT($A$4:A107)+1</f>
        <v>17</v>
      </c>
      <c r="B108" s="2172" t="s">
        <v>2331</v>
      </c>
      <c r="C108" s="2165" t="s">
        <v>219</v>
      </c>
      <c r="D108" s="2166">
        <v>1</v>
      </c>
      <c r="E108" s="2260"/>
      <c r="F108" s="2003">
        <f>D108*E108</f>
        <v>0</v>
      </c>
      <c r="G108" s="1929"/>
      <c r="H108" s="1929"/>
      <c r="I108" s="1930"/>
      <c r="J108" s="1930"/>
      <c r="K108" s="1930"/>
      <c r="L108" s="1933"/>
      <c r="M108" s="1930"/>
      <c r="N108" s="1930"/>
      <c r="O108" s="1930"/>
      <c r="P108" s="1930"/>
      <c r="Q108" s="1930"/>
      <c r="R108" s="1933"/>
      <c r="S108" s="1930"/>
    </row>
    <row r="109" spans="1:19" s="1934" customFormat="1" ht="15.9" customHeight="1">
      <c r="A109" s="2173"/>
      <c r="B109" s="2174"/>
      <c r="C109" s="2239"/>
      <c r="D109" s="2240"/>
      <c r="E109" s="2261"/>
      <c r="F109" s="2003"/>
      <c r="G109" s="2178"/>
      <c r="H109" s="2179"/>
      <c r="I109" s="1930"/>
      <c r="J109" s="1930"/>
      <c r="K109" s="1930"/>
      <c r="L109" s="1933"/>
      <c r="M109" s="1930"/>
      <c r="N109" s="1930"/>
      <c r="O109" s="1930"/>
      <c r="P109" s="1930"/>
      <c r="Q109" s="1930"/>
      <c r="R109" s="1933"/>
      <c r="S109" s="1930"/>
    </row>
    <row r="110" spans="1:19" s="1934" customFormat="1" ht="26.4">
      <c r="A110" s="1787">
        <f>COUNT($A$4:A109)+1</f>
        <v>18</v>
      </c>
      <c r="B110" s="2180" t="s">
        <v>2330</v>
      </c>
      <c r="C110" s="2165" t="s">
        <v>219</v>
      </c>
      <c r="D110" s="2166">
        <v>1</v>
      </c>
      <c r="E110" s="2262"/>
      <c r="F110" s="2003">
        <f>D110*E110</f>
        <v>0</v>
      </c>
      <c r="G110" s="2178"/>
      <c r="H110" s="2181"/>
      <c r="I110" s="1930"/>
      <c r="J110" s="1930"/>
      <c r="K110" s="1930"/>
      <c r="L110" s="1933"/>
      <c r="M110" s="1930"/>
      <c r="N110" s="1930"/>
      <c r="O110" s="1930"/>
      <c r="P110" s="1930"/>
      <c r="Q110" s="1930"/>
      <c r="R110" s="1933"/>
      <c r="S110" s="1930"/>
    </row>
    <row r="111" spans="1:19" s="1934" customFormat="1">
      <c r="A111" s="1787"/>
      <c r="B111" s="2180"/>
      <c r="C111" s="2175"/>
      <c r="D111" s="2182"/>
      <c r="E111" s="2262"/>
      <c r="F111" s="2003"/>
      <c r="G111" s="2178"/>
      <c r="H111" s="2179"/>
      <c r="I111" s="1930"/>
      <c r="J111" s="1930"/>
      <c r="K111" s="1930"/>
      <c r="L111" s="1933"/>
      <c r="M111" s="1930"/>
      <c r="N111" s="1930"/>
      <c r="O111" s="1930"/>
      <c r="P111" s="1930"/>
      <c r="Q111" s="1930"/>
      <c r="R111" s="1933"/>
      <c r="S111" s="1930"/>
    </row>
    <row r="112" spans="1:19" s="1934" customFormat="1" ht="52.8">
      <c r="A112" s="1787">
        <f>COUNT($A$4:A111)+1</f>
        <v>19</v>
      </c>
      <c r="B112" s="2180" t="s">
        <v>2329</v>
      </c>
      <c r="C112" s="2165" t="s">
        <v>219</v>
      </c>
      <c r="D112" s="2166">
        <v>1</v>
      </c>
      <c r="E112" s="2262"/>
      <c r="F112" s="2003">
        <f>D112*E112</f>
        <v>0</v>
      </c>
      <c r="G112" s="2178"/>
      <c r="H112" s="2181"/>
      <c r="I112" s="1930"/>
      <c r="J112" s="1930"/>
      <c r="K112" s="1930"/>
      <c r="L112" s="1933"/>
      <c r="M112" s="1930"/>
      <c r="N112" s="1930"/>
      <c r="O112" s="1930"/>
      <c r="P112" s="1930"/>
      <c r="Q112" s="1930"/>
      <c r="R112" s="1933"/>
      <c r="S112" s="1930"/>
    </row>
    <row r="113" spans="1:19">
      <c r="C113" s="2243"/>
      <c r="D113" s="2191"/>
      <c r="E113" s="2051"/>
      <c r="F113" s="2002"/>
      <c r="G113" s="2062"/>
      <c r="H113" s="2244"/>
      <c r="I113" s="2062"/>
      <c r="J113" s="2062"/>
      <c r="K113" s="2062"/>
      <c r="L113" s="2062"/>
      <c r="M113" s="2062"/>
      <c r="N113" s="2062"/>
      <c r="O113" s="2062"/>
      <c r="P113" s="2062"/>
      <c r="Q113" s="2062"/>
      <c r="R113" s="2062"/>
      <c r="S113" s="2062"/>
    </row>
    <row r="114" spans="1:19" ht="13.8" thickBot="1">
      <c r="A114" s="2184"/>
      <c r="B114" s="2185" t="s">
        <v>243</v>
      </c>
      <c r="C114" s="2186"/>
      <c r="D114" s="2187"/>
      <c r="E114" s="2188"/>
      <c r="F114" s="2245">
        <f>SUM(F1:F113)</f>
        <v>0</v>
      </c>
      <c r="G114" s="2062"/>
      <c r="H114" s="2190"/>
      <c r="I114" s="2062"/>
      <c r="J114" s="2062"/>
      <c r="K114" s="2062"/>
      <c r="L114" s="2062"/>
      <c r="M114" s="2062"/>
      <c r="N114" s="2062"/>
      <c r="O114" s="2062"/>
      <c r="P114" s="2062"/>
      <c r="Q114" s="2062"/>
      <c r="R114" s="2062"/>
      <c r="S114" s="2062"/>
    </row>
    <row r="115" spans="1:19" ht="13.8" thickTop="1">
      <c r="A115" s="2191"/>
      <c r="C115" s="2051"/>
      <c r="I115" s="2062"/>
      <c r="J115" s="2062"/>
      <c r="K115" s="2062"/>
      <c r="L115" s="2062"/>
      <c r="M115" s="2062"/>
      <c r="N115" s="2062"/>
      <c r="O115" s="2062"/>
      <c r="P115" s="2062"/>
      <c r="Q115" s="2062"/>
      <c r="R115" s="2062"/>
      <c r="S115" s="2062"/>
    </row>
    <row r="116" spans="1:19">
      <c r="A116" s="2191"/>
      <c r="C116" s="2051"/>
      <c r="I116" s="2062"/>
      <c r="J116" s="2062"/>
      <c r="K116" s="2062"/>
      <c r="L116" s="2062"/>
      <c r="M116" s="2062"/>
      <c r="N116" s="2062"/>
      <c r="O116" s="2062"/>
      <c r="P116" s="2062"/>
      <c r="Q116" s="2062"/>
      <c r="R116" s="2062"/>
      <c r="S116" s="2062"/>
    </row>
    <row r="117" spans="1:19">
      <c r="A117" s="2191"/>
      <c r="C117" s="2051"/>
      <c r="I117" s="2062"/>
      <c r="J117" s="2062"/>
      <c r="K117" s="2062"/>
      <c r="L117" s="2062"/>
      <c r="M117" s="2062"/>
      <c r="N117" s="2062"/>
      <c r="O117" s="2062"/>
      <c r="P117" s="2062"/>
      <c r="Q117" s="2062"/>
      <c r="R117" s="2062"/>
      <c r="S117" s="2062"/>
    </row>
    <row r="118" spans="1:19">
      <c r="A118" s="2191"/>
      <c r="C118" s="2051"/>
      <c r="I118" s="2062"/>
      <c r="J118" s="2062"/>
      <c r="K118" s="2062"/>
      <c r="L118" s="2062"/>
      <c r="M118" s="2062"/>
      <c r="N118" s="2062"/>
      <c r="O118" s="2062"/>
      <c r="P118" s="2062"/>
      <c r="Q118" s="2062"/>
      <c r="R118" s="2062"/>
      <c r="S118" s="2062"/>
    </row>
    <row r="119" spans="1:19">
      <c r="A119" s="2191"/>
      <c r="I119" s="2062"/>
      <c r="J119" s="2062"/>
      <c r="K119" s="2062"/>
      <c r="L119" s="2062"/>
      <c r="M119" s="2062"/>
      <c r="N119" s="2062"/>
      <c r="O119" s="2062"/>
      <c r="P119" s="2062"/>
      <c r="Q119" s="2062"/>
      <c r="R119" s="2062"/>
      <c r="S119" s="2062"/>
    </row>
    <row r="120" spans="1:19">
      <c r="A120" s="2191"/>
      <c r="I120" s="2062"/>
      <c r="J120" s="2062"/>
      <c r="K120" s="2062"/>
      <c r="L120" s="2062"/>
      <c r="M120" s="2062"/>
      <c r="N120" s="2062"/>
      <c r="O120" s="2062"/>
      <c r="P120" s="2062"/>
      <c r="Q120" s="2062"/>
      <c r="R120" s="2062"/>
      <c r="S120" s="2062"/>
    </row>
    <row r="121" spans="1:19">
      <c r="A121" s="2191"/>
      <c r="C121" s="2051"/>
      <c r="I121" s="2062"/>
      <c r="J121" s="2062"/>
      <c r="K121" s="2062"/>
      <c r="L121" s="2062"/>
      <c r="M121" s="2062"/>
      <c r="N121" s="2062"/>
      <c r="O121" s="2062"/>
      <c r="P121" s="2062"/>
      <c r="Q121" s="2062"/>
      <c r="R121" s="2062"/>
      <c r="S121" s="2062"/>
    </row>
    <row r="122" spans="1:19">
      <c r="A122" s="2191"/>
      <c r="I122" s="2062"/>
      <c r="J122" s="2062"/>
      <c r="K122" s="2062"/>
      <c r="L122" s="2062"/>
      <c r="M122" s="2062"/>
      <c r="N122" s="2062"/>
      <c r="O122" s="2062"/>
      <c r="P122" s="2062"/>
      <c r="Q122" s="2062"/>
      <c r="R122" s="2062"/>
      <c r="S122" s="2062"/>
    </row>
    <row r="123" spans="1:19">
      <c r="A123" s="2191"/>
      <c r="E123" s="2049"/>
      <c r="F123" s="2193"/>
      <c r="G123" s="2062"/>
      <c r="H123" s="2062"/>
      <c r="I123" s="2062"/>
      <c r="J123" s="2062"/>
      <c r="K123" s="2062"/>
      <c r="L123" s="2062"/>
      <c r="M123" s="2062"/>
      <c r="N123" s="2062"/>
      <c r="O123" s="2062"/>
      <c r="P123" s="2062"/>
      <c r="Q123" s="2062"/>
      <c r="R123" s="2062"/>
      <c r="S123" s="2062"/>
    </row>
    <row r="124" spans="1:19">
      <c r="A124" s="2191"/>
      <c r="E124" s="2049"/>
      <c r="F124" s="2193"/>
      <c r="G124" s="2062"/>
      <c r="H124" s="2062"/>
      <c r="I124" s="2062"/>
      <c r="J124" s="2062"/>
      <c r="K124" s="2062"/>
      <c r="L124" s="2062"/>
      <c r="M124" s="2062"/>
      <c r="N124" s="2062"/>
      <c r="O124" s="2062"/>
      <c r="P124" s="2062"/>
      <c r="Q124" s="2062"/>
      <c r="R124" s="2062"/>
      <c r="S124" s="2062"/>
    </row>
    <row r="125" spans="1:19">
      <c r="A125" s="2191"/>
      <c r="E125" s="2049"/>
      <c r="F125" s="2193"/>
      <c r="G125" s="2062"/>
      <c r="H125" s="2062"/>
      <c r="I125" s="2062"/>
      <c r="J125" s="2062"/>
      <c r="K125" s="2062"/>
      <c r="L125" s="2062"/>
      <c r="M125" s="2062"/>
      <c r="N125" s="2062"/>
      <c r="O125" s="2062"/>
      <c r="P125" s="2062"/>
      <c r="Q125" s="2062"/>
      <c r="R125" s="2062"/>
      <c r="S125" s="2062"/>
    </row>
    <row r="126" spans="1:19">
      <c r="A126" s="2191"/>
      <c r="E126" s="2049"/>
      <c r="F126" s="2193"/>
      <c r="G126" s="2062"/>
      <c r="H126" s="2062"/>
      <c r="I126" s="2062"/>
      <c r="J126" s="2062"/>
      <c r="K126" s="2062"/>
      <c r="L126" s="2062"/>
      <c r="M126" s="2062"/>
      <c r="N126" s="2062"/>
      <c r="O126" s="2062"/>
      <c r="P126" s="2062"/>
      <c r="Q126" s="2062"/>
      <c r="R126" s="2062"/>
      <c r="S126" s="2062"/>
    </row>
    <row r="127" spans="1:19">
      <c r="A127" s="2191"/>
      <c r="C127" s="2051"/>
      <c r="E127" s="2049"/>
      <c r="F127" s="2193"/>
      <c r="G127" s="2062"/>
      <c r="H127" s="2062"/>
      <c r="I127" s="2062"/>
      <c r="J127" s="2062"/>
      <c r="K127" s="2062"/>
      <c r="L127" s="2062"/>
      <c r="M127" s="2062"/>
      <c r="N127" s="2062"/>
      <c r="O127" s="2062"/>
      <c r="P127" s="2062"/>
      <c r="Q127" s="2062"/>
      <c r="R127" s="2062"/>
      <c r="S127" s="2062"/>
    </row>
    <row r="128" spans="1:19">
      <c r="A128" s="2191"/>
      <c r="C128" s="2051"/>
      <c r="E128" s="2049"/>
      <c r="F128" s="2193"/>
      <c r="G128" s="2062"/>
      <c r="H128" s="2062"/>
      <c r="I128" s="2062"/>
      <c r="J128" s="2062"/>
      <c r="K128" s="2062"/>
      <c r="L128" s="2062"/>
      <c r="M128" s="2062"/>
      <c r="N128" s="2062"/>
      <c r="O128" s="2062"/>
      <c r="P128" s="2062"/>
      <c r="Q128" s="2062"/>
      <c r="R128" s="2062"/>
      <c r="S128" s="2062"/>
    </row>
    <row r="129" spans="1:19">
      <c r="A129" s="2191"/>
      <c r="B129" s="2090"/>
      <c r="C129" s="2051"/>
      <c r="E129" s="2049"/>
      <c r="F129" s="2193"/>
      <c r="G129" s="2062"/>
      <c r="H129" s="2062"/>
      <c r="I129" s="2062"/>
      <c r="J129" s="2062"/>
      <c r="K129" s="2062"/>
      <c r="L129" s="2062"/>
      <c r="M129" s="2062"/>
      <c r="N129" s="2062"/>
      <c r="O129" s="2062"/>
      <c r="P129" s="2062"/>
      <c r="Q129" s="2062"/>
      <c r="R129" s="2062"/>
      <c r="S129" s="2062"/>
    </row>
    <row r="130" spans="1:19">
      <c r="A130" s="2191"/>
      <c r="C130" s="2051"/>
      <c r="E130" s="2049"/>
      <c r="F130" s="2193"/>
      <c r="G130" s="2062"/>
      <c r="H130" s="2062"/>
      <c r="I130" s="2062"/>
      <c r="J130" s="2062"/>
      <c r="K130" s="2062"/>
      <c r="L130" s="2062"/>
      <c r="M130" s="2062"/>
      <c r="N130" s="2062"/>
      <c r="O130" s="2062"/>
      <c r="P130" s="2062"/>
      <c r="Q130" s="2062"/>
      <c r="R130" s="2062"/>
      <c r="S130" s="2062"/>
    </row>
    <row r="131" spans="1:19">
      <c r="A131" s="2191"/>
      <c r="E131" s="2049"/>
      <c r="F131" s="2193"/>
      <c r="G131" s="2062"/>
      <c r="H131" s="2062"/>
      <c r="I131" s="2062"/>
      <c r="J131" s="2062"/>
      <c r="K131" s="2062"/>
      <c r="L131" s="2062"/>
      <c r="M131" s="2062"/>
      <c r="N131" s="2062"/>
      <c r="O131" s="2062"/>
      <c r="P131" s="2062"/>
      <c r="Q131" s="2062"/>
      <c r="R131" s="2062"/>
      <c r="S131" s="2062"/>
    </row>
    <row r="132" spans="1:19">
      <c r="A132" s="2191"/>
      <c r="E132" s="2049"/>
      <c r="F132" s="2193"/>
      <c r="G132" s="2062"/>
      <c r="H132" s="2062"/>
      <c r="I132" s="2062"/>
      <c r="J132" s="2062"/>
      <c r="K132" s="2062"/>
      <c r="L132" s="2062"/>
      <c r="M132" s="2062"/>
      <c r="N132" s="2062"/>
      <c r="O132" s="2062"/>
      <c r="P132" s="2062"/>
      <c r="Q132" s="2062"/>
      <c r="R132" s="2062"/>
      <c r="S132" s="2062"/>
    </row>
    <row r="133" spans="1:19">
      <c r="A133" s="2191"/>
      <c r="E133" s="2049"/>
      <c r="F133" s="2193"/>
      <c r="G133" s="2062"/>
      <c r="H133" s="2062"/>
      <c r="I133" s="2062"/>
      <c r="J133" s="2062"/>
      <c r="K133" s="2062"/>
      <c r="L133" s="2062"/>
      <c r="M133" s="2062"/>
      <c r="N133" s="2062"/>
      <c r="O133" s="2062"/>
      <c r="P133" s="2062"/>
      <c r="Q133" s="2062"/>
      <c r="R133" s="2062"/>
      <c r="S133" s="2062"/>
    </row>
    <row r="134" spans="1:19">
      <c r="A134" s="2191"/>
      <c r="B134" s="2090"/>
      <c r="E134" s="2049"/>
      <c r="F134" s="2193"/>
      <c r="G134" s="2062"/>
      <c r="H134" s="2062"/>
      <c r="I134" s="2062"/>
      <c r="J134" s="2062"/>
      <c r="K134" s="2062"/>
      <c r="L134" s="2062"/>
      <c r="M134" s="2062"/>
      <c r="N134" s="2062"/>
      <c r="O134" s="2062"/>
      <c r="P134" s="2062"/>
      <c r="Q134" s="2062"/>
      <c r="R134" s="2062"/>
      <c r="S134" s="2062"/>
    </row>
    <row r="135" spans="1:19">
      <c r="A135" s="2191"/>
      <c r="B135" s="2062"/>
      <c r="E135" s="2049"/>
      <c r="F135" s="2193"/>
      <c r="G135" s="2062"/>
      <c r="H135" s="2062"/>
      <c r="I135" s="2062"/>
      <c r="J135" s="2062"/>
      <c r="K135" s="2062"/>
      <c r="L135" s="2062"/>
      <c r="M135" s="2062"/>
      <c r="N135" s="2062"/>
      <c r="O135" s="2062"/>
      <c r="P135" s="2062"/>
      <c r="Q135" s="2062"/>
      <c r="R135" s="2062"/>
      <c r="S135" s="2062"/>
    </row>
    <row r="136" spans="1:19">
      <c r="A136" s="2191"/>
      <c r="B136" s="2090"/>
      <c r="E136" s="2049"/>
      <c r="F136" s="2193"/>
      <c r="G136" s="2062"/>
      <c r="H136" s="2062"/>
      <c r="I136" s="2062"/>
      <c r="J136" s="2062"/>
      <c r="K136" s="2062"/>
      <c r="L136" s="2062"/>
      <c r="M136" s="2062"/>
      <c r="N136" s="2062"/>
      <c r="O136" s="2062"/>
      <c r="P136" s="2062"/>
      <c r="Q136" s="2062"/>
      <c r="R136" s="2062"/>
      <c r="S136" s="2062"/>
    </row>
    <row r="137" spans="1:19">
      <c r="A137" s="2191"/>
      <c r="E137" s="2049"/>
      <c r="F137" s="2193"/>
      <c r="G137" s="2062"/>
      <c r="H137" s="2062"/>
      <c r="I137" s="2062"/>
      <c r="J137" s="2062"/>
      <c r="K137" s="2062"/>
      <c r="L137" s="2062"/>
      <c r="M137" s="2062"/>
      <c r="N137" s="2062"/>
      <c r="O137" s="2062"/>
      <c r="P137" s="2062"/>
      <c r="Q137" s="2062"/>
      <c r="R137" s="2062"/>
      <c r="S137" s="2062"/>
    </row>
    <row r="138" spans="1:19" ht="27.15" customHeight="1">
      <c r="A138" s="2191"/>
      <c r="B138" s="2194"/>
      <c r="E138" s="2049"/>
      <c r="F138" s="2193"/>
      <c r="G138" s="2062"/>
      <c r="H138" s="2062"/>
      <c r="I138" s="2062"/>
      <c r="J138" s="2062"/>
      <c r="K138" s="2062"/>
      <c r="L138" s="2062"/>
      <c r="M138" s="2062"/>
      <c r="N138" s="2062"/>
      <c r="O138" s="2062"/>
      <c r="P138" s="2062"/>
      <c r="Q138" s="2062"/>
      <c r="R138" s="2062"/>
      <c r="S138" s="2062"/>
    </row>
    <row r="139" spans="1:19">
      <c r="A139" s="2191"/>
      <c r="B139" s="2194"/>
      <c r="G139" s="2062"/>
      <c r="H139" s="2062"/>
      <c r="I139" s="2062"/>
      <c r="J139" s="2062"/>
      <c r="K139" s="2062"/>
      <c r="L139" s="2062"/>
      <c r="M139" s="2062"/>
      <c r="N139" s="2062"/>
      <c r="O139" s="2062"/>
      <c r="P139" s="2062"/>
      <c r="Q139" s="2062"/>
      <c r="R139" s="2062"/>
      <c r="S139" s="2062"/>
    </row>
    <row r="140" spans="1:19">
      <c r="A140" s="2191"/>
      <c r="B140" s="2090"/>
      <c r="C140" s="2051"/>
      <c r="G140" s="2062"/>
      <c r="H140" s="2062"/>
      <c r="I140" s="2062"/>
      <c r="J140" s="2062"/>
      <c r="K140" s="2062"/>
      <c r="L140" s="2062"/>
      <c r="M140" s="2062"/>
      <c r="N140" s="2062"/>
      <c r="O140" s="2062"/>
      <c r="P140" s="2062"/>
      <c r="Q140" s="2062"/>
      <c r="R140" s="2062"/>
      <c r="S140" s="2062"/>
    </row>
    <row r="141" spans="1:19">
      <c r="A141" s="2191"/>
      <c r="G141" s="2062"/>
      <c r="H141" s="2062"/>
      <c r="I141" s="2062"/>
      <c r="J141" s="2062"/>
      <c r="K141" s="2062"/>
      <c r="L141" s="2062"/>
      <c r="M141" s="2062"/>
      <c r="N141" s="2062"/>
      <c r="O141" s="2062"/>
      <c r="P141" s="2062"/>
      <c r="Q141" s="2062"/>
      <c r="R141" s="2062"/>
      <c r="S141" s="2062"/>
    </row>
    <row r="142" spans="1:19" ht="65.25" customHeight="1">
      <c r="A142" s="2191"/>
      <c r="G142" s="2062"/>
      <c r="H142" s="2062"/>
      <c r="I142" s="2062"/>
      <c r="J142" s="2062"/>
      <c r="K142" s="2062"/>
      <c r="L142" s="2062"/>
      <c r="M142" s="2062"/>
      <c r="N142" s="2062"/>
      <c r="O142" s="2062"/>
      <c r="P142" s="2062"/>
      <c r="Q142" s="2062"/>
      <c r="R142" s="2062"/>
      <c r="S142" s="2062"/>
    </row>
    <row r="143" spans="1:19">
      <c r="A143" s="2191"/>
      <c r="G143" s="2062"/>
      <c r="H143" s="2062"/>
      <c r="I143" s="2062"/>
      <c r="J143" s="2062"/>
      <c r="K143" s="2062"/>
      <c r="L143" s="2062"/>
      <c r="M143" s="2062"/>
      <c r="N143" s="2062"/>
      <c r="O143" s="2062"/>
      <c r="P143" s="2062"/>
      <c r="Q143" s="2062"/>
      <c r="R143" s="2062"/>
      <c r="S143" s="2062"/>
    </row>
    <row r="144" spans="1:19">
      <c r="A144" s="2191"/>
      <c r="G144" s="2062"/>
      <c r="H144" s="2062"/>
      <c r="I144" s="2062"/>
      <c r="J144" s="2062"/>
      <c r="K144" s="2062"/>
      <c r="L144" s="2062"/>
      <c r="M144" s="2062"/>
      <c r="N144" s="2062"/>
      <c r="O144" s="2062"/>
      <c r="P144" s="2062"/>
      <c r="Q144" s="2062"/>
      <c r="R144" s="2062"/>
      <c r="S144" s="2062"/>
    </row>
    <row r="145" spans="1:19">
      <c r="A145" s="2191"/>
      <c r="G145" s="2062"/>
      <c r="H145" s="2062"/>
      <c r="I145" s="2062"/>
      <c r="J145" s="2062"/>
      <c r="K145" s="2062"/>
      <c r="L145" s="2062"/>
      <c r="M145" s="2062"/>
      <c r="N145" s="2062"/>
      <c r="O145" s="2062"/>
      <c r="P145" s="2062"/>
      <c r="Q145" s="2062"/>
      <c r="R145" s="2062"/>
      <c r="S145" s="2062"/>
    </row>
    <row r="146" spans="1:19">
      <c r="A146" s="2191"/>
      <c r="E146" s="2051"/>
      <c r="F146" s="2052"/>
      <c r="G146" s="2062"/>
      <c r="H146" s="2062"/>
      <c r="I146" s="2062"/>
      <c r="J146" s="2062"/>
      <c r="K146" s="2062"/>
      <c r="L146" s="2062"/>
      <c r="M146" s="2062"/>
      <c r="N146" s="2062"/>
      <c r="O146" s="2062"/>
      <c r="P146" s="2062"/>
      <c r="Q146" s="2062"/>
      <c r="R146" s="2062"/>
      <c r="S146" s="2062"/>
    </row>
    <row r="147" spans="1:19">
      <c r="A147" s="2191"/>
      <c r="G147" s="2062"/>
      <c r="H147" s="2062"/>
      <c r="I147" s="2062"/>
      <c r="J147" s="2062"/>
      <c r="K147" s="2062"/>
      <c r="L147" s="2062"/>
      <c r="M147" s="2062"/>
      <c r="N147" s="2062"/>
      <c r="O147" s="2062"/>
      <c r="P147" s="2062"/>
      <c r="Q147" s="2062"/>
      <c r="R147" s="2062"/>
      <c r="S147" s="2062"/>
    </row>
    <row r="148" spans="1:19">
      <c r="A148" s="2191"/>
      <c r="G148" s="2062"/>
      <c r="H148" s="2062"/>
      <c r="I148" s="2062"/>
      <c r="J148" s="2062"/>
      <c r="K148" s="2062"/>
      <c r="L148" s="2062"/>
      <c r="M148" s="2062"/>
      <c r="N148" s="2062"/>
      <c r="O148" s="2062"/>
      <c r="P148" s="2062"/>
      <c r="Q148" s="2062"/>
      <c r="R148" s="2062"/>
      <c r="S148" s="2062"/>
    </row>
    <row r="149" spans="1:19">
      <c r="A149" s="2497"/>
      <c r="B149" s="2497"/>
      <c r="C149" s="2497"/>
      <c r="D149" s="2497"/>
      <c r="G149" s="2062"/>
      <c r="H149" s="2062"/>
      <c r="I149" s="2062"/>
      <c r="J149" s="2062"/>
      <c r="K149" s="2062"/>
      <c r="L149" s="2062"/>
      <c r="M149" s="2062"/>
      <c r="N149" s="2062"/>
      <c r="O149" s="2062"/>
      <c r="P149" s="2062"/>
      <c r="Q149" s="2062"/>
      <c r="R149" s="2062"/>
      <c r="S149" s="2062"/>
    </row>
    <row r="150" spans="1:19">
      <c r="A150" s="2195"/>
      <c r="B150" s="2196"/>
      <c r="C150" s="2195"/>
      <c r="D150" s="2197"/>
      <c r="G150" s="2062"/>
      <c r="H150" s="2062"/>
      <c r="I150" s="2062"/>
      <c r="J150" s="2062"/>
      <c r="K150" s="2062"/>
      <c r="L150" s="2062"/>
      <c r="M150" s="2062"/>
      <c r="N150" s="2062"/>
      <c r="O150" s="2062"/>
      <c r="P150" s="2062"/>
      <c r="Q150" s="2062"/>
      <c r="R150" s="2062"/>
      <c r="S150" s="2062"/>
    </row>
    <row r="151" spans="1:19">
      <c r="A151" s="2191"/>
      <c r="C151" s="2195"/>
      <c r="D151" s="2197"/>
      <c r="G151" s="2062"/>
      <c r="H151" s="2062"/>
      <c r="I151" s="2062"/>
      <c r="J151" s="2062"/>
      <c r="K151" s="2062"/>
      <c r="L151" s="2062"/>
      <c r="M151" s="2062"/>
      <c r="N151" s="2062"/>
      <c r="O151" s="2062"/>
      <c r="P151" s="2062"/>
      <c r="Q151" s="2062"/>
      <c r="R151" s="2062"/>
      <c r="S151" s="2062"/>
    </row>
    <row r="152" spans="1:19">
      <c r="A152" s="2191"/>
      <c r="C152" s="2051"/>
      <c r="G152" s="2062"/>
      <c r="H152" s="2062"/>
      <c r="I152" s="2062"/>
      <c r="J152" s="2062"/>
      <c r="K152" s="2062"/>
      <c r="L152" s="2062"/>
      <c r="M152" s="2062"/>
      <c r="N152" s="2062"/>
      <c r="O152" s="2062"/>
      <c r="P152" s="2062"/>
      <c r="Q152" s="2062"/>
      <c r="R152" s="2062"/>
      <c r="S152" s="2062"/>
    </row>
    <row r="153" spans="1:19">
      <c r="A153" s="2191"/>
      <c r="C153" s="2051"/>
      <c r="G153" s="2062"/>
      <c r="H153" s="2062"/>
      <c r="I153" s="2062"/>
      <c r="J153" s="2062"/>
      <c r="K153" s="2062"/>
      <c r="L153" s="2062"/>
      <c r="M153" s="2062"/>
      <c r="N153" s="2062"/>
      <c r="O153" s="2062"/>
      <c r="P153" s="2062"/>
      <c r="Q153" s="2062"/>
      <c r="R153" s="2062"/>
      <c r="S153" s="2062"/>
    </row>
    <row r="154" spans="1:19">
      <c r="A154" s="2191"/>
      <c r="G154" s="2062"/>
      <c r="H154" s="2062"/>
      <c r="I154" s="2062"/>
      <c r="J154" s="2062"/>
      <c r="K154" s="2062"/>
      <c r="L154" s="2062"/>
      <c r="M154" s="2062"/>
      <c r="N154" s="2062"/>
      <c r="O154" s="2062"/>
      <c r="P154" s="2062"/>
      <c r="Q154" s="2062"/>
      <c r="R154" s="2062"/>
      <c r="S154" s="2062"/>
    </row>
    <row r="155" spans="1:19">
      <c r="A155" s="2191"/>
      <c r="G155" s="2062"/>
      <c r="H155" s="2062"/>
      <c r="I155" s="2062"/>
      <c r="J155" s="2062"/>
      <c r="K155" s="2062"/>
      <c r="L155" s="2062"/>
      <c r="M155" s="2062"/>
      <c r="N155" s="2062"/>
      <c r="O155" s="2062"/>
      <c r="P155" s="2062"/>
      <c r="Q155" s="2062"/>
      <c r="R155" s="2062"/>
      <c r="S155" s="2062"/>
    </row>
    <row r="156" spans="1:19">
      <c r="A156" s="2191"/>
      <c r="C156" s="2051"/>
      <c r="G156" s="2062"/>
      <c r="H156" s="2062"/>
      <c r="I156" s="2062"/>
      <c r="J156" s="2062"/>
      <c r="K156" s="2062"/>
      <c r="L156" s="2062"/>
      <c r="M156" s="2062"/>
      <c r="N156" s="2062"/>
      <c r="O156" s="2062"/>
      <c r="P156" s="2062"/>
      <c r="Q156" s="2062"/>
      <c r="R156" s="2062"/>
      <c r="S156" s="2062"/>
    </row>
    <row r="157" spans="1:19">
      <c r="A157" s="2191"/>
      <c r="C157" s="2051"/>
      <c r="G157" s="2062"/>
      <c r="H157" s="2062"/>
      <c r="I157" s="2062"/>
      <c r="J157" s="2062"/>
      <c r="K157" s="2062"/>
      <c r="L157" s="2062"/>
      <c r="M157" s="2062"/>
      <c r="N157" s="2062"/>
      <c r="O157" s="2062"/>
      <c r="P157" s="2062"/>
      <c r="Q157" s="2062"/>
      <c r="R157" s="2062"/>
      <c r="S157" s="2062"/>
    </row>
    <row r="158" spans="1:19">
      <c r="A158" s="2191"/>
      <c r="B158" s="2062"/>
      <c r="C158" s="2051"/>
      <c r="G158" s="2062"/>
      <c r="H158" s="2062"/>
      <c r="I158" s="2062"/>
      <c r="J158" s="2062"/>
      <c r="K158" s="2062"/>
      <c r="L158" s="2062"/>
      <c r="M158" s="2062"/>
      <c r="N158" s="2062"/>
      <c r="O158" s="2062"/>
      <c r="P158" s="2062"/>
      <c r="Q158" s="2062"/>
      <c r="R158" s="2062"/>
      <c r="S158" s="2062"/>
    </row>
    <row r="159" spans="1:19">
      <c r="A159" s="2191"/>
      <c r="C159" s="2051"/>
      <c r="G159" s="2062"/>
      <c r="H159" s="2062"/>
      <c r="I159" s="2062"/>
      <c r="J159" s="2062"/>
      <c r="K159" s="2062"/>
      <c r="L159" s="2062"/>
      <c r="M159" s="2062"/>
      <c r="N159" s="2062"/>
      <c r="O159" s="2062"/>
      <c r="P159" s="2062"/>
      <c r="Q159" s="2062"/>
      <c r="R159" s="2062"/>
      <c r="S159" s="2062"/>
    </row>
    <row r="160" spans="1:19">
      <c r="A160" s="2049"/>
      <c r="B160" s="2198"/>
      <c r="C160" s="2051"/>
      <c r="G160" s="2062"/>
      <c r="H160" s="2062"/>
      <c r="I160" s="2062"/>
      <c r="J160" s="2062"/>
      <c r="K160" s="2062"/>
      <c r="L160" s="2062"/>
      <c r="M160" s="2062"/>
      <c r="N160" s="2062"/>
      <c r="O160" s="2062"/>
      <c r="P160" s="2062"/>
      <c r="Q160" s="2062"/>
      <c r="R160" s="2062"/>
      <c r="S160" s="2062"/>
    </row>
    <row r="161" spans="1:19">
      <c r="A161" s="2191"/>
      <c r="C161" s="2051"/>
      <c r="G161" s="2062"/>
      <c r="H161" s="2062"/>
      <c r="I161" s="2062"/>
      <c r="J161" s="2062"/>
      <c r="K161" s="2062"/>
      <c r="L161" s="2062"/>
      <c r="M161" s="2062"/>
      <c r="N161" s="2062"/>
      <c r="O161" s="2062"/>
      <c r="P161" s="2062"/>
      <c r="Q161" s="2062"/>
      <c r="R161" s="2062"/>
      <c r="S161" s="2062"/>
    </row>
    <row r="162" spans="1:19">
      <c r="A162" s="2191"/>
      <c r="B162" s="2198"/>
      <c r="C162" s="2051"/>
      <c r="G162" s="2062"/>
      <c r="H162" s="2062"/>
      <c r="I162" s="2062"/>
      <c r="J162" s="2062"/>
      <c r="K162" s="2062"/>
      <c r="L162" s="2062"/>
      <c r="M162" s="2062"/>
      <c r="N162" s="2062"/>
      <c r="O162" s="2062"/>
      <c r="P162" s="2062"/>
      <c r="Q162" s="2062"/>
      <c r="R162" s="2062"/>
      <c r="S162" s="2062"/>
    </row>
    <row r="163" spans="1:19">
      <c r="A163" s="2191"/>
      <c r="B163" s="2198"/>
      <c r="C163" s="2051"/>
      <c r="G163" s="2062"/>
      <c r="H163" s="2062"/>
      <c r="I163" s="2062"/>
      <c r="J163" s="2062"/>
      <c r="K163" s="2062"/>
      <c r="L163" s="2062"/>
      <c r="M163" s="2062"/>
      <c r="N163" s="2062"/>
      <c r="O163" s="2062"/>
      <c r="P163" s="2062"/>
      <c r="Q163" s="2062"/>
      <c r="R163" s="2062"/>
      <c r="S163" s="2062"/>
    </row>
    <row r="164" spans="1:19">
      <c r="A164" s="2191"/>
      <c r="B164" s="2198"/>
      <c r="C164" s="2051"/>
      <c r="G164" s="2062"/>
      <c r="H164" s="2062"/>
      <c r="I164" s="2062"/>
      <c r="J164" s="2062"/>
      <c r="K164" s="2062"/>
      <c r="L164" s="2062"/>
      <c r="M164" s="2062"/>
      <c r="N164" s="2062"/>
      <c r="O164" s="2062"/>
      <c r="P164" s="2062"/>
      <c r="Q164" s="2062"/>
      <c r="R164" s="2062"/>
      <c r="S164" s="2062"/>
    </row>
    <row r="165" spans="1:19">
      <c r="A165" s="2191"/>
      <c r="B165" s="2198"/>
      <c r="C165" s="2051"/>
      <c r="G165" s="2062"/>
      <c r="H165" s="2062"/>
      <c r="I165" s="2062"/>
      <c r="J165" s="2062"/>
      <c r="K165" s="2062"/>
      <c r="L165" s="2062"/>
      <c r="M165" s="2062"/>
      <c r="N165" s="2062"/>
      <c r="O165" s="2062"/>
      <c r="P165" s="2062"/>
      <c r="Q165" s="2062"/>
      <c r="R165" s="2062"/>
      <c r="S165" s="2062"/>
    </row>
    <row r="166" spans="1:19">
      <c r="A166" s="2191"/>
      <c r="B166" s="2198"/>
      <c r="C166" s="2051"/>
      <c r="G166" s="2062"/>
      <c r="H166" s="2062"/>
      <c r="I166" s="2062"/>
      <c r="J166" s="2062"/>
      <c r="K166" s="2062"/>
      <c r="L166" s="2062"/>
      <c r="M166" s="2062"/>
      <c r="N166" s="2062"/>
      <c r="O166" s="2062"/>
      <c r="P166" s="2062"/>
      <c r="Q166" s="2062"/>
      <c r="R166" s="2062"/>
      <c r="S166" s="2062"/>
    </row>
    <row r="167" spans="1:19">
      <c r="A167" s="2191"/>
      <c r="B167" s="2198"/>
      <c r="C167" s="2051"/>
      <c r="G167" s="2062"/>
      <c r="H167" s="2062"/>
      <c r="I167" s="2062"/>
      <c r="J167" s="2062"/>
      <c r="K167" s="2062"/>
      <c r="L167" s="2062"/>
      <c r="M167" s="2062"/>
      <c r="N167" s="2062"/>
      <c r="O167" s="2062"/>
      <c r="P167" s="2062"/>
      <c r="Q167" s="2062"/>
      <c r="R167" s="2062"/>
      <c r="S167" s="2062"/>
    </row>
    <row r="168" spans="1:19">
      <c r="A168" s="2191"/>
      <c r="B168" s="680"/>
      <c r="C168" s="679"/>
      <c r="D168" s="682"/>
      <c r="E168" s="2051"/>
      <c r="F168" s="2199"/>
      <c r="G168" s="2062"/>
      <c r="H168" s="2062"/>
      <c r="I168" s="2062"/>
      <c r="J168" s="2062"/>
      <c r="K168" s="2062"/>
      <c r="L168" s="2062"/>
      <c r="M168" s="2062"/>
      <c r="N168" s="2062"/>
      <c r="O168" s="2062"/>
      <c r="P168" s="2062"/>
      <c r="Q168" s="2062"/>
      <c r="R168" s="2062"/>
      <c r="S168" s="2062"/>
    </row>
    <row r="169" spans="1:19">
      <c r="A169" s="679"/>
      <c r="B169" s="680"/>
      <c r="C169" s="679"/>
      <c r="D169" s="682"/>
      <c r="E169" s="2051"/>
      <c r="F169" s="2199"/>
      <c r="G169" s="2062"/>
      <c r="H169" s="2062"/>
      <c r="I169" s="2062"/>
      <c r="J169" s="2062"/>
      <c r="K169" s="2062"/>
      <c r="L169" s="2062"/>
      <c r="M169" s="2062"/>
      <c r="N169" s="2062"/>
      <c r="O169" s="2062"/>
      <c r="P169" s="2062"/>
      <c r="Q169" s="2062"/>
      <c r="R169" s="2062"/>
      <c r="S169" s="2062"/>
    </row>
    <row r="170" spans="1:19">
      <c r="A170" s="679"/>
      <c r="B170" s="680"/>
      <c r="C170" s="679"/>
      <c r="G170" s="2062"/>
      <c r="H170" s="2062"/>
      <c r="I170" s="2062"/>
      <c r="J170" s="2062"/>
      <c r="K170" s="2062"/>
      <c r="L170" s="2062"/>
      <c r="M170" s="2062"/>
      <c r="N170" s="2062"/>
      <c r="O170" s="2062"/>
      <c r="P170" s="2062"/>
      <c r="Q170" s="2062"/>
      <c r="R170" s="2062"/>
      <c r="S170" s="2062"/>
    </row>
    <row r="171" spans="1:19">
      <c r="A171" s="2191"/>
      <c r="G171" s="2062"/>
      <c r="H171" s="2062"/>
      <c r="I171" s="2062"/>
      <c r="J171" s="2062"/>
      <c r="K171" s="2062"/>
      <c r="L171" s="2062"/>
      <c r="M171" s="2062"/>
      <c r="N171" s="2062"/>
      <c r="O171" s="2062"/>
      <c r="P171" s="2062"/>
      <c r="Q171" s="2062"/>
      <c r="R171" s="2062"/>
      <c r="S171" s="2062"/>
    </row>
    <row r="172" spans="1:19">
      <c r="A172" s="2191"/>
      <c r="C172" s="2099"/>
      <c r="D172" s="2200"/>
      <c r="E172" s="2246"/>
      <c r="F172" s="2247"/>
      <c r="G172" s="2062"/>
      <c r="H172" s="2062"/>
      <c r="I172" s="2062"/>
      <c r="J172" s="2062"/>
      <c r="K172" s="2062"/>
      <c r="L172" s="2062"/>
      <c r="M172" s="2062"/>
      <c r="N172" s="2062"/>
      <c r="O172" s="2062"/>
      <c r="P172" s="2062"/>
      <c r="Q172" s="2062"/>
      <c r="R172" s="2062"/>
      <c r="S172" s="2062"/>
    </row>
    <row r="173" spans="1:19">
      <c r="A173" s="2049"/>
      <c r="C173" s="2091"/>
      <c r="D173" s="682"/>
      <c r="E173" s="2246"/>
      <c r="F173" s="2247"/>
      <c r="G173" s="2062"/>
      <c r="H173" s="2062"/>
      <c r="I173" s="2062"/>
      <c r="J173" s="2062"/>
      <c r="K173" s="2062"/>
      <c r="L173" s="2062"/>
      <c r="M173" s="2062"/>
      <c r="N173" s="2062"/>
      <c r="O173" s="2062"/>
      <c r="P173" s="2062"/>
      <c r="Q173" s="2062"/>
      <c r="R173" s="2062"/>
      <c r="S173" s="2062"/>
    </row>
    <row r="174" spans="1:19">
      <c r="A174" s="2049"/>
      <c r="C174" s="2099"/>
      <c r="D174" s="2200"/>
      <c r="E174" s="2246"/>
      <c r="G174" s="2062"/>
      <c r="H174" s="2062"/>
      <c r="I174" s="2062"/>
      <c r="J174" s="2062"/>
      <c r="K174" s="2062"/>
      <c r="L174" s="2062"/>
      <c r="M174" s="2062"/>
      <c r="N174" s="2062"/>
      <c r="O174" s="2062"/>
      <c r="P174" s="2062"/>
      <c r="Q174" s="2062"/>
      <c r="R174" s="2062"/>
      <c r="S174" s="2062"/>
    </row>
    <row r="175" spans="1:19">
      <c r="A175" s="2191"/>
      <c r="B175" s="2198"/>
      <c r="C175" s="2051"/>
      <c r="G175" s="2062"/>
      <c r="H175" s="2062"/>
      <c r="I175" s="2062"/>
      <c r="J175" s="2062"/>
      <c r="K175" s="2062"/>
      <c r="L175" s="2062"/>
      <c r="M175" s="2062"/>
      <c r="N175" s="2062"/>
      <c r="O175" s="2062"/>
      <c r="P175" s="2062"/>
      <c r="Q175" s="2062"/>
      <c r="R175" s="2062"/>
      <c r="S175" s="2062"/>
    </row>
    <row r="176" spans="1:19">
      <c r="A176" s="2191"/>
      <c r="G176" s="2062"/>
      <c r="H176" s="2062"/>
      <c r="I176" s="2062"/>
      <c r="J176" s="2062"/>
      <c r="K176" s="2062"/>
      <c r="L176" s="2062"/>
      <c r="M176" s="2062"/>
      <c r="N176" s="2062"/>
      <c r="O176" s="2062"/>
      <c r="P176" s="2062"/>
      <c r="Q176" s="2062"/>
      <c r="R176" s="2062"/>
      <c r="S176" s="2062"/>
    </row>
    <row r="177" spans="1:19">
      <c r="A177" s="2191"/>
      <c r="G177" s="2062"/>
      <c r="H177" s="2062"/>
      <c r="I177" s="2062"/>
      <c r="J177" s="2062"/>
      <c r="K177" s="2062"/>
      <c r="L177" s="2062"/>
      <c r="M177" s="2062"/>
      <c r="N177" s="2062"/>
      <c r="O177" s="2062"/>
      <c r="P177" s="2062"/>
      <c r="Q177" s="2062"/>
      <c r="R177" s="2062"/>
      <c r="S177" s="2062"/>
    </row>
    <row r="178" spans="1:19">
      <c r="A178" s="2191"/>
      <c r="G178" s="2062"/>
      <c r="H178" s="2062"/>
      <c r="I178" s="2062"/>
      <c r="J178" s="2062"/>
      <c r="K178" s="2062"/>
      <c r="L178" s="2062"/>
      <c r="M178" s="2062"/>
      <c r="N178" s="2062"/>
      <c r="O178" s="2062"/>
      <c r="P178" s="2062"/>
      <c r="Q178" s="2062"/>
      <c r="R178" s="2062"/>
      <c r="S178" s="2062"/>
    </row>
    <row r="179" spans="1:19">
      <c r="A179" s="2191"/>
      <c r="G179" s="2062"/>
      <c r="H179" s="2062"/>
      <c r="I179" s="2062"/>
      <c r="J179" s="2062"/>
      <c r="K179" s="2062"/>
      <c r="L179" s="2062"/>
      <c r="M179" s="2062"/>
      <c r="N179" s="2062"/>
      <c r="O179" s="2062"/>
      <c r="P179" s="2062"/>
      <c r="Q179" s="2062"/>
      <c r="R179" s="2062"/>
      <c r="S179" s="2062"/>
    </row>
    <row r="180" spans="1:19">
      <c r="A180" s="2191"/>
      <c r="C180" s="2091"/>
      <c r="D180" s="2200"/>
      <c r="E180" s="2246"/>
      <c r="F180" s="2247"/>
      <c r="G180" s="2062"/>
      <c r="H180" s="2062"/>
      <c r="I180" s="2062"/>
      <c r="J180" s="2062"/>
      <c r="K180" s="2062"/>
      <c r="L180" s="2062"/>
      <c r="M180" s="2062"/>
      <c r="N180" s="2062"/>
      <c r="O180" s="2062"/>
      <c r="P180" s="2062"/>
      <c r="Q180" s="2062"/>
      <c r="R180" s="2062"/>
      <c r="S180" s="2062"/>
    </row>
    <row r="181" spans="1:19">
      <c r="A181" s="2091"/>
      <c r="C181" s="2091"/>
      <c r="D181" s="2200"/>
      <c r="E181" s="2246"/>
      <c r="F181" s="2247"/>
      <c r="G181" s="2062"/>
      <c r="H181" s="2062"/>
      <c r="I181" s="2062"/>
      <c r="J181" s="2062"/>
      <c r="K181" s="2062"/>
      <c r="L181" s="2062"/>
      <c r="M181" s="2062"/>
      <c r="N181" s="2062"/>
      <c r="O181" s="2062"/>
      <c r="P181" s="2062"/>
      <c r="Q181" s="2062"/>
      <c r="R181" s="2062"/>
      <c r="S181" s="2062"/>
    </row>
    <row r="182" spans="1:19">
      <c r="A182" s="2091"/>
      <c r="C182" s="2091"/>
      <c r="D182" s="2200"/>
      <c r="E182" s="2246"/>
      <c r="F182" s="2247"/>
      <c r="G182" s="2062"/>
      <c r="H182" s="2062"/>
      <c r="I182" s="2062"/>
      <c r="J182" s="2062"/>
      <c r="K182" s="2062"/>
      <c r="L182" s="2062"/>
      <c r="M182" s="2062"/>
      <c r="N182" s="2062"/>
      <c r="O182" s="2062"/>
      <c r="P182" s="2062"/>
      <c r="Q182" s="2062"/>
      <c r="R182" s="2062"/>
      <c r="S182" s="2062"/>
    </row>
    <row r="183" spans="1:19">
      <c r="A183" s="2091"/>
      <c r="C183" s="2091"/>
      <c r="D183" s="2200"/>
      <c r="E183" s="2246"/>
      <c r="F183" s="2247"/>
      <c r="G183" s="2062"/>
      <c r="H183" s="2062"/>
      <c r="I183" s="2062"/>
      <c r="J183" s="2062"/>
      <c r="K183" s="2062"/>
      <c r="L183" s="2062"/>
      <c r="M183" s="2062"/>
      <c r="N183" s="2062"/>
      <c r="O183" s="2062"/>
      <c r="P183" s="2062"/>
      <c r="Q183" s="2062"/>
      <c r="R183" s="2062"/>
      <c r="S183" s="2062"/>
    </row>
    <row r="184" spans="1:19">
      <c r="A184" s="2091"/>
      <c r="C184" s="2091"/>
      <c r="D184" s="2200"/>
      <c r="E184" s="2246"/>
      <c r="G184" s="2062"/>
      <c r="H184" s="2062"/>
      <c r="I184" s="2062"/>
      <c r="J184" s="2062"/>
      <c r="K184" s="2062"/>
      <c r="L184" s="2062"/>
      <c r="M184" s="2062"/>
      <c r="N184" s="2062"/>
      <c r="O184" s="2062"/>
      <c r="P184" s="2062"/>
      <c r="Q184" s="2062"/>
      <c r="R184" s="2062"/>
      <c r="S184" s="2062"/>
    </row>
    <row r="185" spans="1:19">
      <c r="A185" s="2091"/>
      <c r="C185" s="2091"/>
      <c r="D185" s="2200"/>
      <c r="E185" s="2246"/>
      <c r="G185" s="2062"/>
      <c r="H185" s="2062"/>
      <c r="I185" s="2062"/>
      <c r="J185" s="2062"/>
      <c r="K185" s="2062"/>
      <c r="L185" s="2062"/>
      <c r="M185" s="2062"/>
      <c r="N185" s="2062"/>
      <c r="O185" s="2062"/>
      <c r="P185" s="2062"/>
      <c r="Q185" s="2062"/>
      <c r="R185" s="2062"/>
      <c r="S185" s="2062"/>
    </row>
    <row r="186" spans="1:19">
      <c r="A186" s="2049"/>
      <c r="B186" s="2062"/>
      <c r="E186" s="2049"/>
      <c r="F186" s="2203"/>
      <c r="G186" s="2062"/>
      <c r="H186" s="2062"/>
      <c r="I186" s="2062"/>
      <c r="J186" s="2062"/>
      <c r="K186" s="2062"/>
      <c r="L186" s="2062"/>
      <c r="M186" s="2062"/>
      <c r="N186" s="2062"/>
      <c r="O186" s="2062"/>
      <c r="P186" s="2062"/>
      <c r="Q186" s="2062"/>
      <c r="R186" s="2062"/>
      <c r="S186" s="2062"/>
    </row>
    <row r="187" spans="1:19">
      <c r="A187" s="2191"/>
      <c r="G187" s="2062"/>
      <c r="H187" s="2062"/>
      <c r="I187" s="2062"/>
      <c r="J187" s="2062"/>
      <c r="K187" s="2062"/>
      <c r="L187" s="2062"/>
      <c r="M187" s="2062"/>
      <c r="N187" s="2062"/>
      <c r="O187" s="2062"/>
      <c r="P187" s="2062"/>
      <c r="Q187" s="2062"/>
      <c r="R187" s="2062"/>
      <c r="S187" s="2062"/>
    </row>
    <row r="188" spans="1:19">
      <c r="A188" s="2191"/>
      <c r="B188" s="2198"/>
      <c r="G188" s="2062"/>
      <c r="H188" s="2062"/>
      <c r="I188" s="2062"/>
      <c r="J188" s="2062"/>
      <c r="K188" s="2062"/>
      <c r="L188" s="2062"/>
      <c r="M188" s="2062"/>
      <c r="N188" s="2062"/>
      <c r="O188" s="2062"/>
      <c r="P188" s="2062"/>
      <c r="Q188" s="2062"/>
      <c r="R188" s="2062"/>
      <c r="S188" s="2062"/>
    </row>
    <row r="189" spans="1:19">
      <c r="A189" s="2191"/>
      <c r="G189" s="2062"/>
      <c r="H189" s="2062"/>
      <c r="I189" s="2062"/>
      <c r="J189" s="2062"/>
      <c r="K189" s="2062"/>
      <c r="L189" s="2062"/>
      <c r="M189" s="2062"/>
      <c r="N189" s="2062"/>
      <c r="O189" s="2062"/>
      <c r="P189" s="2062"/>
      <c r="Q189" s="2062"/>
      <c r="R189" s="2062"/>
      <c r="S189" s="2062"/>
    </row>
    <row r="190" spans="1:19">
      <c r="A190" s="2191"/>
      <c r="G190" s="2062"/>
      <c r="H190" s="2062"/>
      <c r="I190" s="2062"/>
      <c r="J190" s="2062"/>
      <c r="K190" s="2062"/>
      <c r="L190" s="2062"/>
      <c r="M190" s="2062"/>
      <c r="N190" s="2062"/>
      <c r="O190" s="2062"/>
      <c r="P190" s="2062"/>
      <c r="Q190" s="2062"/>
      <c r="R190" s="2062"/>
      <c r="S190" s="2062"/>
    </row>
    <row r="191" spans="1:19">
      <c r="A191" s="2191"/>
      <c r="G191" s="2062"/>
      <c r="H191" s="2062"/>
      <c r="I191" s="2062"/>
      <c r="J191" s="2062"/>
      <c r="K191" s="2062"/>
      <c r="L191" s="2062"/>
      <c r="M191" s="2062"/>
      <c r="N191" s="2062"/>
      <c r="O191" s="2062"/>
      <c r="P191" s="2062"/>
      <c r="Q191" s="2062"/>
      <c r="R191" s="2062"/>
      <c r="S191" s="2062"/>
    </row>
    <row r="192" spans="1:19">
      <c r="A192" s="2191"/>
      <c r="G192" s="2062"/>
      <c r="H192" s="2062"/>
      <c r="I192" s="2062"/>
      <c r="J192" s="2062"/>
      <c r="K192" s="2062"/>
      <c r="L192" s="2062"/>
      <c r="M192" s="2062"/>
      <c r="N192" s="2062"/>
      <c r="O192" s="2062"/>
      <c r="P192" s="2062"/>
      <c r="Q192" s="2062"/>
      <c r="R192" s="2062"/>
      <c r="S192" s="2062"/>
    </row>
    <row r="193" spans="1:19">
      <c r="A193" s="2191"/>
      <c r="G193" s="2062"/>
      <c r="H193" s="2062"/>
      <c r="I193" s="2062"/>
      <c r="J193" s="2062"/>
      <c r="K193" s="2062"/>
      <c r="L193" s="2062"/>
      <c r="M193" s="2062"/>
      <c r="N193" s="2062"/>
      <c r="O193" s="2062"/>
      <c r="P193" s="2062"/>
      <c r="Q193" s="2062"/>
      <c r="R193" s="2062"/>
      <c r="S193" s="2062"/>
    </row>
    <row r="194" spans="1:19">
      <c r="A194" s="2191"/>
      <c r="G194" s="2062"/>
      <c r="H194" s="2062"/>
      <c r="I194" s="2062"/>
      <c r="J194" s="2062"/>
      <c r="K194" s="2062"/>
      <c r="L194" s="2062"/>
      <c r="M194" s="2062"/>
      <c r="N194" s="2062"/>
      <c r="O194" s="2062"/>
      <c r="P194" s="2062"/>
      <c r="Q194" s="2062"/>
      <c r="R194" s="2062"/>
      <c r="S194" s="2062"/>
    </row>
    <row r="195" spans="1:19">
      <c r="A195" s="2191"/>
      <c r="G195" s="2062"/>
      <c r="H195" s="2062"/>
      <c r="I195" s="2062"/>
      <c r="J195" s="2062"/>
      <c r="K195" s="2062"/>
      <c r="L195" s="2062"/>
      <c r="M195" s="2062"/>
      <c r="N195" s="2062"/>
      <c r="O195" s="2062"/>
      <c r="P195" s="2062"/>
      <c r="Q195" s="2062"/>
      <c r="R195" s="2062"/>
      <c r="S195" s="2062"/>
    </row>
    <row r="196" spans="1:19">
      <c r="A196" s="2191"/>
      <c r="G196" s="2062"/>
      <c r="H196" s="2062"/>
      <c r="I196" s="2062"/>
      <c r="J196" s="2062"/>
      <c r="K196" s="2062"/>
      <c r="L196" s="2062"/>
      <c r="M196" s="2062"/>
      <c r="N196" s="2062"/>
      <c r="O196" s="2062"/>
      <c r="P196" s="2062"/>
      <c r="Q196" s="2062"/>
      <c r="R196" s="2062"/>
      <c r="S196" s="2062"/>
    </row>
    <row r="197" spans="1:19">
      <c r="A197" s="2191"/>
      <c r="G197" s="2062"/>
      <c r="H197" s="2062"/>
      <c r="I197" s="2062"/>
      <c r="J197" s="2062"/>
      <c r="K197" s="2062"/>
      <c r="L197" s="2062"/>
      <c r="M197" s="2062"/>
      <c r="N197" s="2062"/>
      <c r="O197" s="2062"/>
      <c r="P197" s="2062"/>
      <c r="Q197" s="2062"/>
      <c r="R197" s="2062"/>
      <c r="S197" s="2062"/>
    </row>
    <row r="198" spans="1:19">
      <c r="A198" s="2191"/>
      <c r="E198" s="2051"/>
      <c r="F198" s="2052"/>
      <c r="G198" s="2062"/>
      <c r="H198" s="2062"/>
      <c r="I198" s="2062"/>
      <c r="J198" s="2062"/>
      <c r="K198" s="2062"/>
      <c r="L198" s="2062"/>
      <c r="M198" s="2062"/>
      <c r="N198" s="2062"/>
      <c r="O198" s="2062"/>
      <c r="P198" s="2062"/>
      <c r="Q198" s="2062"/>
      <c r="R198" s="2062"/>
      <c r="S198" s="2062"/>
    </row>
    <row r="199" spans="1:19">
      <c r="A199" s="2195"/>
      <c r="B199" s="2196"/>
      <c r="G199" s="2062"/>
      <c r="H199" s="2062"/>
      <c r="I199" s="2062"/>
      <c r="J199" s="2062"/>
      <c r="K199" s="2062"/>
      <c r="L199" s="2062"/>
      <c r="M199" s="2062"/>
      <c r="N199" s="2062"/>
      <c r="O199" s="2062"/>
      <c r="P199" s="2062"/>
      <c r="Q199" s="2062"/>
      <c r="R199" s="2062"/>
      <c r="S199" s="2062"/>
    </row>
    <row r="200" spans="1:19">
      <c r="A200" s="2195"/>
      <c r="B200" s="2196"/>
      <c r="G200" s="2062"/>
      <c r="H200" s="2062"/>
      <c r="I200" s="2062"/>
      <c r="J200" s="2062"/>
      <c r="K200" s="2062"/>
      <c r="L200" s="2062"/>
      <c r="M200" s="2062"/>
      <c r="N200" s="2062"/>
      <c r="O200" s="2062"/>
      <c r="P200" s="2062"/>
      <c r="Q200" s="2062"/>
      <c r="R200" s="2062"/>
      <c r="S200" s="2062"/>
    </row>
    <row r="201" spans="1:19">
      <c r="A201" s="2049"/>
      <c r="B201" s="2062"/>
      <c r="G201" s="2062"/>
      <c r="H201" s="2062"/>
      <c r="I201" s="2062"/>
      <c r="J201" s="2062"/>
      <c r="K201" s="2062"/>
      <c r="L201" s="2062"/>
      <c r="M201" s="2062"/>
      <c r="N201" s="2062"/>
      <c r="O201" s="2062"/>
      <c r="P201" s="2062"/>
      <c r="Q201" s="2062"/>
      <c r="R201" s="2062"/>
      <c r="S201" s="2062"/>
    </row>
    <row r="202" spans="1:19">
      <c r="A202" s="2049"/>
      <c r="B202" s="2090"/>
      <c r="G202" s="2062"/>
      <c r="H202" s="2062"/>
      <c r="I202" s="2062"/>
      <c r="J202" s="2062"/>
      <c r="K202" s="2062"/>
      <c r="L202" s="2062"/>
      <c r="M202" s="2062"/>
      <c r="N202" s="2062"/>
      <c r="O202" s="2062"/>
      <c r="P202" s="2062"/>
      <c r="Q202" s="2062"/>
      <c r="R202" s="2062"/>
      <c r="S202" s="2062"/>
    </row>
    <row r="203" spans="1:19">
      <c r="A203" s="2049"/>
      <c r="B203" s="2090"/>
      <c r="E203" s="2049"/>
      <c r="F203" s="2193"/>
      <c r="G203" s="2062"/>
      <c r="H203" s="2062"/>
      <c r="I203" s="2062"/>
      <c r="J203" s="2062"/>
      <c r="K203" s="2062"/>
      <c r="L203" s="2062"/>
      <c r="M203" s="2062"/>
      <c r="N203" s="2062"/>
      <c r="O203" s="2062"/>
      <c r="P203" s="2062"/>
      <c r="Q203" s="2062"/>
      <c r="R203" s="2062"/>
      <c r="S203" s="2062"/>
    </row>
    <row r="204" spans="1:19">
      <c r="A204" s="2049"/>
      <c r="B204" s="2062"/>
      <c r="E204" s="2049"/>
      <c r="F204" s="2193"/>
      <c r="G204" s="2062"/>
      <c r="H204" s="2062"/>
      <c r="I204" s="2062"/>
      <c r="J204" s="2062"/>
      <c r="K204" s="2062"/>
      <c r="L204" s="2062"/>
      <c r="M204" s="2062"/>
      <c r="N204" s="2062"/>
      <c r="O204" s="2062"/>
      <c r="P204" s="2062"/>
      <c r="Q204" s="2062"/>
      <c r="R204" s="2062"/>
      <c r="S204" s="2062"/>
    </row>
    <row r="205" spans="1:19">
      <c r="A205" s="2195"/>
      <c r="B205" s="2062"/>
      <c r="E205" s="2049"/>
      <c r="F205" s="2193"/>
      <c r="G205" s="2062"/>
      <c r="H205" s="2062"/>
      <c r="I205" s="2062"/>
      <c r="J205" s="2062"/>
      <c r="K205" s="2062"/>
      <c r="L205" s="2062"/>
      <c r="M205" s="2062"/>
      <c r="N205" s="2062"/>
      <c r="O205" s="2062"/>
      <c r="P205" s="2062"/>
      <c r="Q205" s="2062"/>
      <c r="R205" s="2062"/>
      <c r="S205" s="2062"/>
    </row>
    <row r="206" spans="1:19">
      <c r="A206" s="2049"/>
      <c r="B206" s="2062"/>
      <c r="E206" s="2049"/>
      <c r="F206" s="2193"/>
      <c r="G206" s="2062"/>
      <c r="H206" s="2062"/>
      <c r="I206" s="2062"/>
      <c r="J206" s="2062"/>
      <c r="K206" s="2062"/>
      <c r="L206" s="2062"/>
      <c r="M206" s="2062"/>
      <c r="N206" s="2062"/>
      <c r="O206" s="2062"/>
      <c r="P206" s="2062"/>
      <c r="Q206" s="2062"/>
      <c r="R206" s="2062"/>
      <c r="S206" s="2062"/>
    </row>
    <row r="207" spans="1:19">
      <c r="A207" s="2049"/>
      <c r="B207" s="2062"/>
      <c r="E207" s="2049"/>
      <c r="F207" s="2193"/>
      <c r="G207" s="2062"/>
      <c r="H207" s="2062"/>
      <c r="I207" s="2062"/>
      <c r="J207" s="2062"/>
      <c r="K207" s="2062"/>
      <c r="L207" s="2062"/>
      <c r="M207" s="2062"/>
      <c r="N207" s="2062"/>
      <c r="O207" s="2062"/>
      <c r="P207" s="2062"/>
      <c r="Q207" s="2062"/>
      <c r="R207" s="2062"/>
      <c r="S207" s="2062"/>
    </row>
    <row r="208" spans="1:19">
      <c r="A208" s="2049"/>
      <c r="B208" s="2062"/>
      <c r="E208" s="2049"/>
      <c r="F208" s="2193"/>
      <c r="G208" s="2062"/>
      <c r="H208" s="2062"/>
      <c r="I208" s="2062"/>
      <c r="J208" s="2062"/>
      <c r="K208" s="2062"/>
      <c r="L208" s="2062"/>
      <c r="M208" s="2062"/>
      <c r="N208" s="2062"/>
      <c r="O208" s="2062"/>
      <c r="P208" s="2062"/>
      <c r="Q208" s="2062"/>
      <c r="R208" s="2062"/>
      <c r="S208" s="2062"/>
    </row>
    <row r="209" spans="1:19">
      <c r="A209" s="2049"/>
      <c r="B209" s="2204"/>
      <c r="E209" s="2049"/>
      <c r="F209" s="2193"/>
      <c r="G209" s="2062"/>
      <c r="H209" s="2062"/>
      <c r="I209" s="2062"/>
      <c r="J209" s="2062"/>
      <c r="K209" s="2062"/>
      <c r="L209" s="2062"/>
      <c r="M209" s="2062"/>
      <c r="N209" s="2062"/>
      <c r="O209" s="2062"/>
      <c r="P209" s="2062"/>
      <c r="Q209" s="2062"/>
      <c r="R209" s="2062"/>
      <c r="S209" s="2062"/>
    </row>
    <row r="210" spans="1:19" ht="28.5" customHeight="1">
      <c r="A210" s="2049"/>
      <c r="B210" s="2498"/>
      <c r="C210" s="2498"/>
      <c r="D210" s="2498"/>
      <c r="E210" s="2049"/>
      <c r="F210" s="2193"/>
      <c r="G210" s="2062"/>
      <c r="H210" s="2062"/>
      <c r="I210" s="2062"/>
      <c r="J210" s="2062"/>
      <c r="K210" s="2062"/>
      <c r="L210" s="2062"/>
      <c r="M210" s="2062"/>
      <c r="N210" s="2062"/>
      <c r="O210" s="2062"/>
      <c r="P210" s="2062"/>
      <c r="Q210" s="2062"/>
      <c r="R210" s="2062"/>
      <c r="S210" s="2062"/>
    </row>
    <row r="211" spans="1:19">
      <c r="A211" s="2049"/>
      <c r="B211" s="2205"/>
      <c r="C211" s="2043"/>
      <c r="D211" s="682"/>
      <c r="E211" s="2049"/>
      <c r="F211" s="2193"/>
      <c r="G211" s="2062"/>
      <c r="H211" s="2062"/>
      <c r="I211" s="2062"/>
      <c r="J211" s="2062"/>
      <c r="K211" s="2062"/>
      <c r="L211" s="2062"/>
      <c r="M211" s="2062"/>
      <c r="N211" s="2062"/>
      <c r="O211" s="2062"/>
      <c r="P211" s="2062"/>
      <c r="Q211" s="2062"/>
      <c r="R211" s="2062"/>
      <c r="S211" s="2062"/>
    </row>
    <row r="212" spans="1:19">
      <c r="A212" s="2049"/>
      <c r="B212" s="2062"/>
      <c r="E212" s="2049"/>
      <c r="F212" s="2193"/>
      <c r="G212" s="2062"/>
      <c r="H212" s="2062"/>
      <c r="I212" s="2062"/>
      <c r="J212" s="2062"/>
      <c r="K212" s="2062"/>
      <c r="L212" s="2062"/>
      <c r="M212" s="2062"/>
      <c r="N212" s="2062"/>
      <c r="O212" s="2062"/>
      <c r="P212" s="2062"/>
      <c r="Q212" s="2062"/>
      <c r="R212" s="2062"/>
      <c r="S212" s="2062"/>
    </row>
  </sheetData>
  <sheetProtection password="D860" sheet="1" objects="1" scenarios="1"/>
  <mergeCells count="2">
    <mergeCell ref="B210:D210"/>
    <mergeCell ref="A149:D149"/>
  </mergeCells>
  <pageMargins left="0.55118110236220474" right="0.74803149606299213" top="0.98425196850393704" bottom="0.98425196850393704" header="0.51181102362204722" footer="0.51181102362204722"/>
  <pageSetup paperSize="9" scale="91" orientation="portrait" r:id="rId1"/>
  <headerFooter alignWithMargins="0">
    <oddHeader>&amp;CPREZRAČEVANJE</oddHeader>
    <oddFooter>&amp;C&amp;P/&amp;N&amp;RPZI</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theme="5" tint="0.59999389629810485"/>
  </sheetPr>
  <dimension ref="A1:U210"/>
  <sheetViews>
    <sheetView showZeros="0" view="pageBreakPreview" zoomScaleNormal="50" zoomScaleSheetLayoutView="100" workbookViewId="0">
      <pane ySplit="2" topLeftCell="A21" activePane="bottomLeft" state="frozen"/>
      <selection activeCell="S31" sqref="S31"/>
      <selection pane="bottomLeft" activeCell="F18" sqref="F18"/>
    </sheetView>
  </sheetViews>
  <sheetFormatPr defaultColWidth="7.69921875" defaultRowHeight="13.2"/>
  <cols>
    <col min="1" max="1" width="6.09765625" style="2315" customWidth="1"/>
    <col min="2" max="2" width="48.69921875" style="2172" customWidth="1"/>
    <col min="3" max="3" width="4.19921875" style="2166" bestFit="1" customWidth="1"/>
    <col min="4" max="4" width="5.19921875" style="2182" bestFit="1" customWidth="1"/>
    <col min="5" max="5" width="9.5" style="2273" bestFit="1" customWidth="1"/>
    <col min="6" max="6" width="10.09765625" style="2274" bestFit="1" customWidth="1"/>
    <col min="7" max="7" width="2.19921875" style="1930" customWidth="1"/>
    <col min="8" max="8" width="2.19921875" style="1930" hidden="1" customWidth="1"/>
    <col min="9" max="9" width="9.09765625" style="1930" hidden="1" customWidth="1"/>
    <col min="10" max="10" width="7.69921875" style="1933" hidden="1" customWidth="1"/>
    <col min="11" max="11" width="9.59765625" style="1930" hidden="1" customWidth="1"/>
    <col min="12" max="12" width="9.09765625" style="1930" hidden="1" customWidth="1"/>
    <col min="13" max="13" width="9.19921875" style="1930" hidden="1" customWidth="1"/>
    <col min="14" max="14" width="7.59765625" style="1930" hidden="1" customWidth="1"/>
    <col min="15" max="15" width="9.09765625" style="1930" hidden="1" customWidth="1"/>
    <col min="16" max="16" width="8.69921875" style="1933" hidden="1" customWidth="1"/>
    <col min="17" max="17" width="11.09765625" style="1930" hidden="1" customWidth="1"/>
    <col min="18" max="22" width="0" style="1934" hidden="1" customWidth="1"/>
    <col min="23" max="16384" width="7.69921875" style="1934"/>
  </cols>
  <sheetData>
    <row r="1" spans="1:21" s="1915" customFormat="1" ht="24" customHeight="1">
      <c r="A1" s="2263" t="s">
        <v>1769</v>
      </c>
      <c r="B1" s="2264" t="s">
        <v>1768</v>
      </c>
      <c r="C1" s="2265" t="s">
        <v>41</v>
      </c>
      <c r="D1" s="2266" t="s">
        <v>42</v>
      </c>
      <c r="E1" s="2267" t="s">
        <v>1767</v>
      </c>
      <c r="F1" s="2268" t="s">
        <v>1766</v>
      </c>
      <c r="G1" s="1911"/>
      <c r="H1" s="1911"/>
      <c r="I1" s="726" t="s">
        <v>1765</v>
      </c>
      <c r="J1" s="720" t="s">
        <v>1764</v>
      </c>
      <c r="K1" s="725" t="s">
        <v>1763</v>
      </c>
      <c r="L1" s="724" t="s">
        <v>1751</v>
      </c>
      <c r="M1" s="724" t="s">
        <v>1762</v>
      </c>
      <c r="N1" s="724" t="s">
        <v>1761</v>
      </c>
      <c r="O1" s="717" t="s">
        <v>1760</v>
      </c>
      <c r="P1" s="723" t="s">
        <v>1759</v>
      </c>
      <c r="Q1" s="722" t="s">
        <v>1758</v>
      </c>
      <c r="R1" s="1912" t="s">
        <v>1757</v>
      </c>
      <c r="S1" s="1913" t="s">
        <v>1756</v>
      </c>
      <c r="T1" s="1913" t="s">
        <v>1755</v>
      </c>
      <c r="U1" s="1914" t="s">
        <v>1754</v>
      </c>
    </row>
    <row r="2" spans="1:21" s="2279" customFormat="1" ht="13.5" customHeight="1">
      <c r="A2" s="2269"/>
      <c r="B2" s="2270"/>
      <c r="C2" s="2271"/>
      <c r="D2" s="2272"/>
      <c r="E2" s="2273"/>
      <c r="F2" s="2274"/>
      <c r="G2" s="2275"/>
      <c r="H2" s="2275"/>
      <c r="I2" s="721" t="s">
        <v>1753</v>
      </c>
      <c r="J2" s="720" t="s">
        <v>1752</v>
      </c>
      <c r="K2" s="719" t="s">
        <v>1751</v>
      </c>
      <c r="L2" s="717" t="s">
        <v>243</v>
      </c>
      <c r="M2" s="718" t="s">
        <v>1750</v>
      </c>
      <c r="N2" s="717" t="s">
        <v>243</v>
      </c>
      <c r="O2" s="2276" t="s">
        <v>1749</v>
      </c>
      <c r="P2" s="716" t="s">
        <v>4</v>
      </c>
      <c r="Q2" s="715" t="s">
        <v>4</v>
      </c>
      <c r="R2" s="2277">
        <v>3500</v>
      </c>
      <c r="S2" s="2278">
        <v>1</v>
      </c>
      <c r="T2" s="2278">
        <v>1</v>
      </c>
      <c r="U2" s="2275">
        <v>232</v>
      </c>
    </row>
    <row r="3" spans="1:21" s="2279" customFormat="1" ht="13.5" customHeight="1">
      <c r="A3" s="2269"/>
      <c r="B3" s="2270"/>
      <c r="C3" s="2271"/>
      <c r="D3" s="2272"/>
      <c r="E3" s="2273"/>
      <c r="F3" s="2274"/>
      <c r="G3" s="2275"/>
      <c r="H3" s="2275"/>
      <c r="I3" s="721"/>
      <c r="J3" s="720"/>
      <c r="K3" s="719"/>
      <c r="L3" s="717"/>
      <c r="M3" s="718"/>
      <c r="N3" s="717"/>
      <c r="O3" s="2276"/>
      <c r="P3" s="716"/>
      <c r="Q3" s="715"/>
      <c r="R3" s="2277"/>
      <c r="S3" s="2278"/>
      <c r="T3" s="2278"/>
      <c r="U3" s="2275"/>
    </row>
    <row r="4" spans="1:21" s="2279" customFormat="1" ht="10.199999999999999">
      <c r="A4" s="2269"/>
      <c r="B4" s="2270"/>
      <c r="C4" s="2271"/>
      <c r="D4" s="2280"/>
      <c r="E4" s="2281"/>
      <c r="F4" s="2282"/>
      <c r="G4" s="2275"/>
      <c r="H4" s="2275"/>
      <c r="I4" s="721"/>
      <c r="J4" s="720"/>
      <c r="K4" s="719"/>
      <c r="L4" s="717"/>
      <c r="M4" s="718"/>
      <c r="N4" s="717"/>
      <c r="O4" s="2276"/>
      <c r="P4" s="716"/>
      <c r="Q4" s="715"/>
      <c r="R4" s="2277"/>
      <c r="S4" s="2278"/>
      <c r="T4" s="2278"/>
      <c r="U4" s="2275"/>
    </row>
    <row r="5" spans="1:21" s="2279" customFormat="1" ht="15.6">
      <c r="A5" s="2007" t="s">
        <v>26</v>
      </c>
      <c r="B5" s="2283" t="s">
        <v>257</v>
      </c>
      <c r="C5" s="2166"/>
      <c r="D5" s="2284"/>
      <c r="E5" s="2285"/>
      <c r="F5" s="2285"/>
      <c r="G5" s="2275"/>
      <c r="H5" s="2275"/>
      <c r="I5" s="721"/>
      <c r="J5" s="720"/>
      <c r="K5" s="719"/>
      <c r="L5" s="717"/>
      <c r="M5" s="718"/>
      <c r="N5" s="717"/>
      <c r="O5" s="2276"/>
      <c r="P5" s="716"/>
      <c r="Q5" s="715"/>
      <c r="R5" s="2277"/>
      <c r="S5" s="2278"/>
      <c r="T5" s="2278"/>
      <c r="U5" s="2275"/>
    </row>
    <row r="6" spans="1:21" s="2279" customFormat="1" ht="13.5" customHeight="1">
      <c r="A6" s="2286"/>
      <c r="B6" s="2287"/>
      <c r="C6" s="2166"/>
      <c r="D6" s="2284"/>
      <c r="E6" s="2285"/>
      <c r="F6" s="2285"/>
      <c r="G6" s="2275"/>
      <c r="H6" s="2275"/>
      <c r="I6" s="721"/>
      <c r="J6" s="720"/>
      <c r="K6" s="719"/>
      <c r="L6" s="717"/>
      <c r="M6" s="718"/>
      <c r="N6" s="717"/>
      <c r="O6" s="2276"/>
      <c r="P6" s="716"/>
      <c r="Q6" s="715"/>
      <c r="R6" s="2277"/>
      <c r="S6" s="2278"/>
      <c r="T6" s="2278"/>
      <c r="U6" s="2275"/>
    </row>
    <row r="7" spans="1:21" ht="26.4">
      <c r="A7" s="2147"/>
      <c r="B7" s="1710" t="s">
        <v>2076</v>
      </c>
      <c r="C7" s="2149"/>
      <c r="D7" s="2150"/>
      <c r="E7" s="2285"/>
      <c r="F7" s="2285"/>
    </row>
    <row r="8" spans="1:21">
      <c r="A8" s="2147"/>
      <c r="B8" s="1710"/>
      <c r="C8" s="2149"/>
      <c r="D8" s="2150"/>
      <c r="E8" s="2285"/>
      <c r="F8" s="2285"/>
    </row>
    <row r="9" spans="1:21">
      <c r="A9" s="2017"/>
      <c r="B9" s="685"/>
      <c r="C9" s="1537"/>
      <c r="D9" s="2288"/>
      <c r="E9" s="660"/>
      <c r="F9" s="2107">
        <f>D9*E9</f>
        <v>0</v>
      </c>
    </row>
    <row r="10" spans="1:21" ht="14.4">
      <c r="A10" s="2289">
        <f>COUNT($A$2:A8)+1</f>
        <v>1</v>
      </c>
      <c r="B10" s="1876" t="s">
        <v>2511</v>
      </c>
      <c r="C10" s="2290"/>
      <c r="D10" s="2290"/>
      <c r="E10" s="2291"/>
      <c r="F10" s="2016">
        <f>D10*E10</f>
        <v>0</v>
      </c>
    </row>
    <row r="11" spans="1:21" ht="26.4">
      <c r="A11" s="2290"/>
      <c r="B11" s="2292" t="s">
        <v>2510</v>
      </c>
      <c r="C11" s="2293"/>
      <c r="D11" s="2293"/>
      <c r="E11" s="2294"/>
      <c r="F11" s="2016">
        <f>D11*E11</f>
        <v>0</v>
      </c>
    </row>
    <row r="12" spans="1:21">
      <c r="A12" s="2295"/>
      <c r="B12" s="2292" t="s">
        <v>2509</v>
      </c>
      <c r="C12" s="2295"/>
      <c r="D12" s="2295"/>
      <c r="E12" s="2294"/>
      <c r="F12" s="2016">
        <f>D12*E12</f>
        <v>0</v>
      </c>
    </row>
    <row r="13" spans="1:21">
      <c r="A13" s="2295"/>
      <c r="B13" s="2292" t="s">
        <v>2508</v>
      </c>
      <c r="C13" s="2295"/>
      <c r="D13" s="2295"/>
      <c r="E13" s="2294"/>
      <c r="F13" s="2016"/>
    </row>
    <row r="14" spans="1:21">
      <c r="A14" s="2295" t="s">
        <v>1694</v>
      </c>
      <c r="B14" s="2292" t="s">
        <v>2507</v>
      </c>
      <c r="C14" s="2295"/>
      <c r="D14" s="2295"/>
      <c r="E14" s="2294"/>
      <c r="F14" s="2016">
        <f>D14*E14</f>
        <v>0</v>
      </c>
    </row>
    <row r="15" spans="1:21">
      <c r="A15" s="2295"/>
      <c r="B15" s="2292"/>
      <c r="C15" s="2295"/>
      <c r="D15" s="2295"/>
      <c r="E15" s="2294"/>
      <c r="F15" s="2016"/>
    </row>
    <row r="16" spans="1:21" ht="14.4">
      <c r="A16" s="2295"/>
      <c r="B16" s="2292" t="s">
        <v>2506</v>
      </c>
      <c r="C16" s="2296"/>
      <c r="D16" s="2296"/>
      <c r="E16" s="2294"/>
      <c r="F16" s="2016">
        <f t="shared" ref="F16:F28" si="0">D16*E16</f>
        <v>0</v>
      </c>
    </row>
    <row r="17" spans="1:17" ht="14.4">
      <c r="A17" s="2295"/>
      <c r="B17" s="2292" t="s">
        <v>2505</v>
      </c>
      <c r="C17" s="2296"/>
      <c r="D17" s="2296"/>
      <c r="E17" s="2294"/>
      <c r="F17" s="2016">
        <f t="shared" si="0"/>
        <v>0</v>
      </c>
      <c r="G17" s="1934"/>
      <c r="H17" s="1934"/>
      <c r="I17" s="1934"/>
      <c r="J17" s="1934"/>
      <c r="K17" s="1934"/>
      <c r="L17" s="1934"/>
      <c r="M17" s="1934"/>
      <c r="N17" s="1934"/>
      <c r="O17" s="1934"/>
      <c r="P17" s="1934"/>
      <c r="Q17" s="1934"/>
    </row>
    <row r="18" spans="1:17" ht="14.4">
      <c r="A18" s="2296"/>
      <c r="B18" s="2292" t="s">
        <v>2504</v>
      </c>
      <c r="C18" s="1993" t="s">
        <v>219</v>
      </c>
      <c r="D18" s="1993">
        <v>2</v>
      </c>
      <c r="E18" s="2219"/>
      <c r="F18" s="1534">
        <f t="shared" si="0"/>
        <v>0</v>
      </c>
      <c r="G18" s="1934"/>
      <c r="H18" s="1934"/>
      <c r="I18" s="1934"/>
      <c r="J18" s="1934"/>
      <c r="K18" s="1934"/>
      <c r="L18" s="1934"/>
      <c r="M18" s="1934"/>
      <c r="N18" s="1934"/>
      <c r="O18" s="1934"/>
      <c r="P18" s="1934"/>
      <c r="Q18" s="1934"/>
    </row>
    <row r="19" spans="1:17">
      <c r="A19" s="2297"/>
      <c r="B19" s="2298"/>
      <c r="C19" s="2299"/>
      <c r="D19" s="2299"/>
      <c r="E19" s="2348"/>
      <c r="F19" s="2016">
        <f t="shared" si="0"/>
        <v>0</v>
      </c>
      <c r="G19" s="1934"/>
      <c r="H19" s="1934"/>
      <c r="I19" s="1934"/>
      <c r="J19" s="1934"/>
      <c r="K19" s="1934"/>
      <c r="L19" s="1934"/>
      <c r="M19" s="1934"/>
      <c r="N19" s="1934"/>
      <c r="O19" s="1934"/>
      <c r="P19" s="1934"/>
      <c r="Q19" s="1934"/>
    </row>
    <row r="20" spans="1:17" ht="39.6">
      <c r="A20" s="2300">
        <f>COUNT($A$3:A18)+1</f>
        <v>2</v>
      </c>
      <c r="B20" s="1992" t="s">
        <v>2503</v>
      </c>
      <c r="C20" s="1993" t="s">
        <v>70</v>
      </c>
      <c r="D20" s="1993">
        <v>250</v>
      </c>
      <c r="E20" s="2219"/>
      <c r="F20" s="1534">
        <f t="shared" si="0"/>
        <v>0</v>
      </c>
      <c r="G20" s="1934"/>
      <c r="H20" s="1934"/>
      <c r="I20" s="1934"/>
      <c r="J20" s="1934"/>
      <c r="K20" s="1934"/>
      <c r="L20" s="1934"/>
      <c r="M20" s="1934"/>
      <c r="N20" s="1934"/>
      <c r="O20" s="1934"/>
      <c r="P20" s="1934"/>
      <c r="Q20" s="1934"/>
    </row>
    <row r="21" spans="1:17">
      <c r="A21" s="2300"/>
      <c r="B21" s="1992"/>
      <c r="C21" s="1993"/>
      <c r="D21" s="1993"/>
      <c r="E21" s="2215"/>
      <c r="F21" s="2016">
        <f t="shared" si="0"/>
        <v>0</v>
      </c>
      <c r="G21" s="1934"/>
      <c r="H21" s="1934"/>
      <c r="I21" s="1934"/>
      <c r="J21" s="1934"/>
      <c r="K21" s="1934"/>
      <c r="L21" s="1934"/>
      <c r="M21" s="1934"/>
      <c r="N21" s="1934"/>
      <c r="O21" s="1934"/>
      <c r="P21" s="1934"/>
      <c r="Q21" s="1934"/>
    </row>
    <row r="22" spans="1:17">
      <c r="A22" s="2300"/>
      <c r="B22" s="1992"/>
      <c r="C22" s="1993"/>
      <c r="D22" s="1993"/>
      <c r="E22" s="2215"/>
      <c r="F22" s="2016">
        <f t="shared" si="0"/>
        <v>0</v>
      </c>
      <c r="G22" s="1934"/>
      <c r="H22" s="1934"/>
      <c r="I22" s="1934"/>
      <c r="J22" s="1934"/>
      <c r="K22" s="1934"/>
      <c r="L22" s="1934"/>
      <c r="M22" s="1934"/>
      <c r="N22" s="1934"/>
      <c r="O22" s="1934"/>
      <c r="P22" s="1934"/>
      <c r="Q22" s="1934"/>
    </row>
    <row r="23" spans="1:17" ht="26.4">
      <c r="A23" s="2300">
        <f>COUNT($A$3:A22)+1</f>
        <v>3</v>
      </c>
      <c r="B23" s="2301" t="s">
        <v>1643</v>
      </c>
      <c r="C23" s="1993"/>
      <c r="D23" s="2302"/>
      <c r="E23" s="2215"/>
      <c r="F23" s="2016">
        <f t="shared" si="0"/>
        <v>0</v>
      </c>
      <c r="G23" s="1934"/>
      <c r="H23" s="1934"/>
      <c r="I23" s="1934"/>
      <c r="J23" s="1934"/>
      <c r="K23" s="1934"/>
      <c r="L23" s="1934"/>
      <c r="M23" s="1934"/>
      <c r="N23" s="1934"/>
      <c r="O23" s="1934"/>
      <c r="P23" s="1934"/>
      <c r="Q23" s="1934"/>
    </row>
    <row r="24" spans="1:17">
      <c r="A24" s="1991"/>
      <c r="B24" s="2301" t="s">
        <v>2502</v>
      </c>
      <c r="C24" s="1993" t="s">
        <v>10</v>
      </c>
      <c r="D24" s="2302">
        <v>8</v>
      </c>
      <c r="E24" s="2219"/>
      <c r="F24" s="1534">
        <f t="shared" si="0"/>
        <v>0</v>
      </c>
      <c r="G24" s="1934"/>
      <c r="H24" s="1934"/>
      <c r="I24" s="1934"/>
      <c r="J24" s="1934"/>
      <c r="K24" s="1934"/>
      <c r="L24" s="1934"/>
      <c r="M24" s="1934"/>
      <c r="N24" s="1934"/>
      <c r="O24" s="1934"/>
      <c r="P24" s="1934"/>
      <c r="Q24" s="1934"/>
    </row>
    <row r="25" spans="1:17">
      <c r="A25" s="1991"/>
      <c r="B25" s="1646"/>
      <c r="C25" s="1993"/>
      <c r="D25" s="2303"/>
      <c r="E25" s="2215"/>
      <c r="F25" s="2016">
        <f t="shared" si="0"/>
        <v>0</v>
      </c>
      <c r="G25" s="1934"/>
      <c r="H25" s="1934"/>
      <c r="I25" s="1934"/>
      <c r="J25" s="1934"/>
      <c r="K25" s="1934"/>
      <c r="L25" s="1934"/>
      <c r="M25" s="1934"/>
      <c r="N25" s="1934"/>
      <c r="O25" s="1934"/>
      <c r="P25" s="1934"/>
      <c r="Q25" s="1934"/>
    </row>
    <row r="26" spans="1:17" ht="26.4">
      <c r="A26" s="2125">
        <f>COUNT($A$2:A25)+1</f>
        <v>4</v>
      </c>
      <c r="B26" s="1992" t="s">
        <v>2501</v>
      </c>
      <c r="C26" s="1993"/>
      <c r="D26" s="2302"/>
      <c r="E26" s="2215"/>
      <c r="F26" s="2016">
        <f t="shared" si="0"/>
        <v>0</v>
      </c>
      <c r="G26" s="1934"/>
      <c r="H26" s="1934"/>
      <c r="I26" s="1934"/>
      <c r="J26" s="1934"/>
      <c r="K26" s="1934"/>
      <c r="L26" s="1934"/>
      <c r="M26" s="1934"/>
      <c r="N26" s="1934"/>
      <c r="O26" s="1934"/>
      <c r="P26" s="1934"/>
      <c r="Q26" s="1934"/>
    </row>
    <row r="27" spans="1:17">
      <c r="A27" s="2304"/>
      <c r="B27" s="2305" t="s">
        <v>2500</v>
      </c>
      <c r="C27" s="1993" t="s">
        <v>10</v>
      </c>
      <c r="D27" s="2302">
        <v>1</v>
      </c>
      <c r="E27" s="2219"/>
      <c r="F27" s="1534">
        <f t="shared" si="0"/>
        <v>0</v>
      </c>
      <c r="G27" s="1934"/>
      <c r="H27" s="1934"/>
      <c r="I27" s="1934"/>
      <c r="J27" s="1934"/>
      <c r="K27" s="1934"/>
      <c r="L27" s="1934"/>
      <c r="M27" s="1934"/>
      <c r="N27" s="1934"/>
      <c r="O27" s="1934"/>
      <c r="P27" s="1934"/>
      <c r="Q27" s="1934"/>
    </row>
    <row r="28" spans="1:17">
      <c r="A28" s="2304"/>
      <c r="B28" s="2305" t="s">
        <v>2499</v>
      </c>
      <c r="C28" s="1993" t="s">
        <v>10</v>
      </c>
      <c r="D28" s="2302">
        <v>2</v>
      </c>
      <c r="E28" s="2219"/>
      <c r="F28" s="1534">
        <f t="shared" si="0"/>
        <v>0</v>
      </c>
      <c r="G28" s="1934"/>
      <c r="H28" s="1934"/>
      <c r="I28" s="1934"/>
      <c r="J28" s="1934"/>
      <c r="K28" s="1934"/>
      <c r="L28" s="1934"/>
      <c r="M28" s="1934"/>
      <c r="N28" s="1934"/>
      <c r="O28" s="1934"/>
      <c r="P28" s="1934"/>
      <c r="Q28" s="1934"/>
    </row>
    <row r="29" spans="1:17">
      <c r="A29" s="2153"/>
      <c r="B29" s="2153"/>
      <c r="C29" s="2154"/>
      <c r="D29" s="2154"/>
      <c r="E29" s="2216"/>
      <c r="F29" s="2155"/>
      <c r="G29" s="1934"/>
      <c r="H29" s="1934"/>
      <c r="I29" s="1934"/>
      <c r="J29" s="1934"/>
      <c r="K29" s="1934"/>
      <c r="L29" s="1934"/>
      <c r="M29" s="1934"/>
      <c r="N29" s="1934"/>
      <c r="O29" s="1934"/>
      <c r="P29" s="1934"/>
      <c r="Q29" s="1934"/>
    </row>
    <row r="30" spans="1:17">
      <c r="A30" s="2306">
        <f>COUNT($A$3:A28)+1</f>
        <v>5</v>
      </c>
      <c r="B30" s="2153" t="s">
        <v>2498</v>
      </c>
      <c r="C30" s="2154"/>
      <c r="D30" s="2154"/>
      <c r="E30" s="2216"/>
      <c r="F30" s="2016">
        <f t="shared" ref="F30:F39" si="1">D30*E30</f>
        <v>0</v>
      </c>
      <c r="G30" s="1934"/>
      <c r="H30" s="1934"/>
      <c r="I30" s="1934"/>
      <c r="J30" s="1934"/>
      <c r="K30" s="1934"/>
      <c r="L30" s="1934"/>
      <c r="M30" s="1934"/>
      <c r="N30" s="1934"/>
      <c r="O30" s="1934"/>
      <c r="P30" s="1934"/>
      <c r="Q30" s="1934"/>
    </row>
    <row r="31" spans="1:17">
      <c r="A31" s="2153"/>
      <c r="B31" s="2153" t="s">
        <v>2497</v>
      </c>
      <c r="C31" s="2154"/>
      <c r="D31" s="2154"/>
      <c r="E31" s="2216"/>
      <c r="F31" s="2016">
        <f t="shared" si="1"/>
        <v>0</v>
      </c>
      <c r="G31" s="1934"/>
      <c r="H31" s="1934"/>
      <c r="I31" s="1934"/>
      <c r="J31" s="1934"/>
      <c r="K31" s="1934"/>
      <c r="L31" s="1934"/>
      <c r="M31" s="1934"/>
      <c r="N31" s="1934"/>
      <c r="O31" s="1934"/>
      <c r="P31" s="1934"/>
      <c r="Q31" s="1934"/>
    </row>
    <row r="32" spans="1:17">
      <c r="A32" s="2153"/>
      <c r="B32" s="2153" t="s">
        <v>2344</v>
      </c>
      <c r="C32" s="2154"/>
      <c r="D32" s="2154"/>
      <c r="E32" s="2216"/>
      <c r="F32" s="2016">
        <f t="shared" si="1"/>
        <v>0</v>
      </c>
      <c r="G32" s="1934"/>
      <c r="H32" s="1934"/>
      <c r="I32" s="1934"/>
      <c r="J32" s="1934"/>
      <c r="K32" s="1934"/>
      <c r="L32" s="1934"/>
      <c r="M32" s="1934"/>
      <c r="N32" s="1934"/>
      <c r="O32" s="1934"/>
      <c r="P32" s="1934"/>
      <c r="Q32" s="1934"/>
    </row>
    <row r="33" spans="1:17">
      <c r="A33" s="2153"/>
      <c r="B33" s="2153" t="s">
        <v>2343</v>
      </c>
      <c r="C33" s="2154"/>
      <c r="D33" s="2154"/>
      <c r="E33" s="2216"/>
      <c r="F33" s="2016">
        <f t="shared" si="1"/>
        <v>0</v>
      </c>
      <c r="G33" s="1934"/>
      <c r="H33" s="1934"/>
      <c r="I33" s="1934"/>
      <c r="J33" s="1934"/>
      <c r="K33" s="1934"/>
      <c r="L33" s="1934"/>
      <c r="M33" s="1934"/>
      <c r="N33" s="1934"/>
      <c r="O33" s="1934"/>
      <c r="P33" s="1934"/>
      <c r="Q33" s="1934"/>
    </row>
    <row r="34" spans="1:17">
      <c r="A34" s="2153"/>
      <c r="B34" s="2153" t="s">
        <v>2341</v>
      </c>
      <c r="C34" s="2154"/>
      <c r="D34" s="2154"/>
      <c r="E34" s="2216"/>
      <c r="F34" s="2016">
        <f t="shared" si="1"/>
        <v>0</v>
      </c>
      <c r="G34" s="1934"/>
      <c r="H34" s="1934"/>
      <c r="I34" s="1934"/>
      <c r="J34" s="1934"/>
      <c r="K34" s="1934"/>
      <c r="L34" s="1934"/>
      <c r="M34" s="1934"/>
      <c r="N34" s="1934"/>
      <c r="O34" s="1934"/>
      <c r="P34" s="1934"/>
      <c r="Q34" s="1934"/>
    </row>
    <row r="35" spans="1:17" ht="26.4">
      <c r="A35" s="2153"/>
      <c r="B35" s="2153" t="s">
        <v>2340</v>
      </c>
      <c r="C35" s="2154"/>
      <c r="D35" s="2154"/>
      <c r="E35" s="2216"/>
      <c r="F35" s="2016">
        <f t="shared" si="1"/>
        <v>0</v>
      </c>
      <c r="G35" s="1934"/>
      <c r="H35" s="1934"/>
      <c r="I35" s="1934"/>
      <c r="J35" s="1934"/>
      <c r="K35" s="1934"/>
      <c r="L35" s="1934"/>
      <c r="M35" s="1934"/>
      <c r="N35" s="1934"/>
      <c r="O35" s="1934"/>
      <c r="P35" s="1934"/>
      <c r="Q35" s="1934"/>
    </row>
    <row r="36" spans="1:17">
      <c r="A36" s="2156" t="s">
        <v>1694</v>
      </c>
      <c r="B36" s="2157" t="s">
        <v>2496</v>
      </c>
      <c r="C36" s="2154"/>
      <c r="D36" s="2154"/>
      <c r="E36" s="2216"/>
      <c r="F36" s="2016">
        <f t="shared" si="1"/>
        <v>0</v>
      </c>
      <c r="G36" s="1934"/>
      <c r="H36" s="1934"/>
      <c r="I36" s="1934"/>
      <c r="J36" s="1934"/>
      <c r="K36" s="1934"/>
      <c r="L36" s="1934"/>
      <c r="M36" s="1934"/>
      <c r="N36" s="1934"/>
      <c r="O36" s="1934"/>
      <c r="P36" s="1934"/>
      <c r="Q36" s="1934"/>
    </row>
    <row r="37" spans="1:17">
      <c r="A37" s="2153"/>
      <c r="B37" s="2153" t="s">
        <v>2449</v>
      </c>
      <c r="C37" s="2154"/>
      <c r="D37" s="2154"/>
      <c r="E37" s="2216"/>
      <c r="F37" s="2016">
        <f t="shared" si="1"/>
        <v>0</v>
      </c>
      <c r="G37" s="1934"/>
      <c r="H37" s="1934"/>
      <c r="I37" s="1934"/>
      <c r="J37" s="1934"/>
      <c r="K37" s="1934"/>
      <c r="L37" s="1934"/>
      <c r="M37" s="1934"/>
      <c r="N37" s="1934"/>
      <c r="O37" s="1934"/>
      <c r="P37" s="1934"/>
      <c r="Q37" s="1934"/>
    </row>
    <row r="38" spans="1:17">
      <c r="A38" s="2153"/>
      <c r="B38" s="2153" t="s">
        <v>2495</v>
      </c>
      <c r="C38" s="2154" t="s">
        <v>10</v>
      </c>
      <c r="D38" s="2154">
        <v>2</v>
      </c>
      <c r="E38" s="2219"/>
      <c r="F38" s="1534">
        <f t="shared" si="1"/>
        <v>0</v>
      </c>
      <c r="G38" s="1934"/>
      <c r="H38" s="1934"/>
      <c r="I38" s="1934"/>
      <c r="J38" s="1934"/>
      <c r="K38" s="1934"/>
      <c r="L38" s="1934"/>
      <c r="M38" s="1934"/>
      <c r="N38" s="1934"/>
      <c r="O38" s="1934"/>
      <c r="P38" s="1934"/>
      <c r="Q38" s="1934"/>
    </row>
    <row r="39" spans="1:17">
      <c r="A39" s="2153"/>
      <c r="B39" s="2307" t="s">
        <v>2336</v>
      </c>
      <c r="C39" s="2154"/>
      <c r="D39" s="2154"/>
      <c r="E39" s="2217"/>
      <c r="F39" s="2016">
        <f t="shared" si="1"/>
        <v>0</v>
      </c>
      <c r="G39" s="1934"/>
      <c r="H39" s="1934"/>
      <c r="I39" s="1934"/>
      <c r="J39" s="1934"/>
      <c r="K39" s="1934"/>
      <c r="L39" s="1934"/>
      <c r="M39" s="1934"/>
      <c r="N39" s="1934"/>
      <c r="O39" s="1934"/>
      <c r="P39" s="1934"/>
      <c r="Q39" s="1934"/>
    </row>
    <row r="40" spans="1:17">
      <c r="A40" s="2147"/>
      <c r="B40" s="1710"/>
      <c r="C40" s="2149"/>
      <c r="D40" s="2150"/>
      <c r="E40" s="2349"/>
      <c r="F40" s="2285"/>
      <c r="G40" s="1934"/>
      <c r="H40" s="1934"/>
      <c r="I40" s="1934"/>
      <c r="J40" s="1934"/>
      <c r="K40" s="1934"/>
      <c r="L40" s="1934"/>
      <c r="M40" s="1934"/>
      <c r="N40" s="1934"/>
      <c r="O40" s="1934"/>
      <c r="P40" s="1934"/>
      <c r="Q40" s="1934"/>
    </row>
    <row r="41" spans="1:17" ht="39.6">
      <c r="A41" s="1593">
        <f>COUNT($A$5:A40)+1</f>
        <v>6</v>
      </c>
      <c r="B41" s="2172" t="s">
        <v>2331</v>
      </c>
      <c r="C41" s="2165" t="s">
        <v>219</v>
      </c>
      <c r="D41" s="2166">
        <v>1</v>
      </c>
      <c r="E41" s="2349"/>
      <c r="F41" s="1534">
        <f>D41*E41</f>
        <v>0</v>
      </c>
      <c r="G41" s="1934"/>
      <c r="H41" s="1934"/>
      <c r="I41" s="1934"/>
      <c r="J41" s="1934"/>
      <c r="K41" s="1934"/>
      <c r="L41" s="1934"/>
      <c r="M41" s="1934"/>
      <c r="N41" s="1934"/>
      <c r="O41" s="1934"/>
      <c r="P41" s="1934"/>
      <c r="Q41" s="1934"/>
    </row>
    <row r="42" spans="1:17">
      <c r="A42" s="2308"/>
      <c r="B42" s="2309"/>
      <c r="C42" s="2310"/>
      <c r="D42" s="2310"/>
      <c r="E42" s="2350"/>
      <c r="F42" s="2311"/>
      <c r="G42" s="1934"/>
      <c r="H42" s="1934"/>
      <c r="I42" s="1934"/>
      <c r="J42" s="1934"/>
      <c r="K42" s="1934"/>
      <c r="L42" s="1934"/>
      <c r="M42" s="1934"/>
      <c r="N42" s="1934"/>
      <c r="O42" s="1934"/>
      <c r="P42" s="1934"/>
      <c r="Q42" s="1934"/>
    </row>
    <row r="43" spans="1:17" ht="15.9" customHeight="1">
      <c r="A43" s="2173"/>
      <c r="B43" s="2174"/>
      <c r="C43" s="2239"/>
      <c r="D43" s="2240"/>
      <c r="E43" s="2351"/>
      <c r="F43" s="2313"/>
      <c r="G43" s="1934"/>
      <c r="H43" s="1934"/>
      <c r="I43" s="1934"/>
      <c r="J43" s="1934"/>
      <c r="K43" s="1934"/>
      <c r="L43" s="1934"/>
      <c r="M43" s="1934"/>
      <c r="N43" s="1934"/>
      <c r="O43" s="1934"/>
      <c r="P43" s="1934"/>
      <c r="Q43" s="1934"/>
    </row>
    <row r="44" spans="1:17" ht="39.6">
      <c r="A44" s="1787">
        <f>COUNT($A$4:A43)+1</f>
        <v>7</v>
      </c>
      <c r="B44" s="2180" t="s">
        <v>2330</v>
      </c>
      <c r="C44" s="2165" t="s">
        <v>219</v>
      </c>
      <c r="D44" s="2166">
        <v>1</v>
      </c>
      <c r="E44" s="2352"/>
      <c r="F44" s="1534">
        <f>D44*E44</f>
        <v>0</v>
      </c>
      <c r="G44" s="1934"/>
      <c r="H44" s="1934"/>
      <c r="I44" s="1934"/>
      <c r="J44" s="1934"/>
      <c r="K44" s="1934"/>
      <c r="L44" s="1934"/>
      <c r="M44" s="1934"/>
      <c r="N44" s="1934"/>
      <c r="O44" s="1934"/>
      <c r="P44" s="1934"/>
      <c r="Q44" s="1934"/>
    </row>
    <row r="45" spans="1:17">
      <c r="A45" s="1787"/>
      <c r="B45" s="2180"/>
      <c r="C45" s="2175"/>
      <c r="E45" s="2352"/>
      <c r="F45" s="2313"/>
      <c r="G45" s="1934"/>
      <c r="H45" s="1934"/>
      <c r="I45" s="1934"/>
      <c r="J45" s="1934"/>
      <c r="K45" s="1934"/>
      <c r="L45" s="1934"/>
      <c r="M45" s="1934"/>
      <c r="N45" s="1934"/>
      <c r="O45" s="1934"/>
      <c r="P45" s="1934"/>
      <c r="Q45" s="1934"/>
    </row>
    <row r="46" spans="1:17" ht="52.8">
      <c r="A46" s="1787">
        <f>COUNT($A$4:A45)+1</f>
        <v>8</v>
      </c>
      <c r="B46" s="2180" t="s">
        <v>2329</v>
      </c>
      <c r="C46" s="2165" t="s">
        <v>219</v>
      </c>
      <c r="D46" s="2166">
        <v>1</v>
      </c>
      <c r="E46" s="2352"/>
      <c r="F46" s="1534">
        <f>D46*E46</f>
        <v>0</v>
      </c>
      <c r="G46" s="1934"/>
      <c r="H46" s="1934"/>
      <c r="I46" s="1934"/>
      <c r="J46" s="1934"/>
      <c r="K46" s="1934"/>
      <c r="L46" s="1934"/>
      <c r="M46" s="1934"/>
      <c r="N46" s="1934"/>
      <c r="O46" s="1934"/>
      <c r="P46" s="1934"/>
      <c r="Q46" s="1934"/>
    </row>
    <row r="47" spans="1:17">
      <c r="A47" s="2173"/>
      <c r="B47" s="2174"/>
      <c r="C47" s="2178"/>
      <c r="D47" s="2178"/>
      <c r="E47" s="2314"/>
      <c r="F47" s="2313"/>
      <c r="G47" s="1934"/>
      <c r="H47" s="1934"/>
      <c r="I47" s="1934"/>
      <c r="J47" s="1934"/>
      <c r="K47" s="1934"/>
      <c r="L47" s="1934"/>
      <c r="M47" s="1934"/>
      <c r="N47" s="1934"/>
      <c r="O47" s="1934"/>
      <c r="P47" s="1934"/>
      <c r="Q47" s="1934"/>
    </row>
    <row r="48" spans="1:17">
      <c r="C48" s="2175"/>
      <c r="D48" s="2316"/>
      <c r="E48" s="2312"/>
      <c r="F48" s="2313"/>
      <c r="G48" s="1934"/>
      <c r="H48" s="1934"/>
      <c r="I48" s="1934"/>
      <c r="J48" s="1934"/>
      <c r="K48" s="1934"/>
      <c r="L48" s="1934"/>
      <c r="M48" s="1934"/>
      <c r="N48" s="1934"/>
      <c r="O48" s="1934"/>
      <c r="P48" s="1934"/>
      <c r="Q48" s="1934"/>
    </row>
    <row r="49" spans="1:17" ht="13.8" thickBot="1">
      <c r="A49" s="2317"/>
      <c r="B49" s="2318" t="s">
        <v>243</v>
      </c>
      <c r="C49" s="2319"/>
      <c r="D49" s="2320"/>
      <c r="E49" s="2321"/>
      <c r="F49" s="2322">
        <f>SUM(F1:F47)</f>
        <v>0</v>
      </c>
      <c r="G49" s="1934"/>
      <c r="H49" s="1934"/>
      <c r="I49" s="1934"/>
      <c r="J49" s="1934"/>
      <c r="K49" s="1934"/>
      <c r="L49" s="1934"/>
      <c r="M49" s="1934"/>
      <c r="N49" s="1934"/>
      <c r="O49" s="1934"/>
      <c r="P49" s="1934"/>
      <c r="Q49" s="1934"/>
    </row>
    <row r="50" spans="1:17" ht="13.8" thickTop="1">
      <c r="A50" s="2323"/>
      <c r="C50" s="2241"/>
      <c r="G50" s="1934"/>
      <c r="H50" s="1934"/>
      <c r="I50" s="1934"/>
      <c r="J50" s="1934"/>
      <c r="K50" s="1934"/>
      <c r="L50" s="1934"/>
      <c r="M50" s="1934"/>
      <c r="N50" s="1934"/>
      <c r="O50" s="1934"/>
      <c r="P50" s="1934"/>
      <c r="Q50" s="1934"/>
    </row>
    <row r="51" spans="1:17">
      <c r="A51" s="2323"/>
      <c r="C51" s="2241"/>
      <c r="G51" s="1934"/>
      <c r="H51" s="1934"/>
      <c r="I51" s="1934"/>
      <c r="J51" s="1934"/>
      <c r="K51" s="1934"/>
      <c r="L51" s="1934"/>
      <c r="M51" s="1934"/>
      <c r="N51" s="1934"/>
      <c r="O51" s="1934"/>
      <c r="P51" s="1934"/>
      <c r="Q51" s="1934"/>
    </row>
    <row r="52" spans="1:17">
      <c r="A52" s="2323"/>
      <c r="C52" s="2241"/>
      <c r="G52" s="1934"/>
      <c r="H52" s="1934"/>
      <c r="I52" s="1934"/>
      <c r="J52" s="1934"/>
      <c r="K52" s="1934"/>
      <c r="L52" s="1934"/>
      <c r="M52" s="1934"/>
      <c r="N52" s="1934"/>
      <c r="O52" s="1934"/>
      <c r="P52" s="1934"/>
      <c r="Q52" s="1934"/>
    </row>
    <row r="53" spans="1:17">
      <c r="A53" s="2323"/>
      <c r="C53" s="2241"/>
      <c r="G53" s="1934"/>
      <c r="H53" s="1934"/>
      <c r="I53" s="1934"/>
      <c r="J53" s="1934"/>
      <c r="K53" s="1934"/>
      <c r="L53" s="1934"/>
      <c r="M53" s="1934"/>
      <c r="N53" s="1934"/>
      <c r="O53" s="1934"/>
      <c r="P53" s="1934"/>
      <c r="Q53" s="1934"/>
    </row>
    <row r="54" spans="1:17">
      <c r="A54" s="2323"/>
      <c r="G54" s="1934"/>
      <c r="H54" s="1934"/>
      <c r="I54" s="1934"/>
      <c r="J54" s="1934"/>
      <c r="K54" s="1934"/>
      <c r="L54" s="1934"/>
      <c r="M54" s="1934"/>
      <c r="N54" s="1934"/>
      <c r="O54" s="1934"/>
      <c r="P54" s="1934"/>
      <c r="Q54" s="1934"/>
    </row>
    <row r="55" spans="1:17">
      <c r="A55" s="2323"/>
      <c r="G55" s="1934"/>
      <c r="H55" s="1934"/>
      <c r="I55" s="1934"/>
      <c r="J55" s="1934"/>
      <c r="K55" s="1934"/>
      <c r="L55" s="1934"/>
      <c r="M55" s="1934"/>
      <c r="N55" s="1934"/>
      <c r="O55" s="1934"/>
      <c r="P55" s="1934"/>
      <c r="Q55" s="1934"/>
    </row>
    <row r="56" spans="1:17">
      <c r="A56" s="2323"/>
      <c r="C56" s="2241"/>
      <c r="G56" s="1934"/>
      <c r="H56" s="1934"/>
      <c r="I56" s="1934"/>
      <c r="J56" s="1934"/>
      <c r="K56" s="1934"/>
      <c r="L56" s="1934"/>
      <c r="M56" s="1934"/>
      <c r="N56" s="1934"/>
      <c r="O56" s="1934"/>
      <c r="P56" s="1934"/>
      <c r="Q56" s="1934"/>
    </row>
    <row r="57" spans="1:17">
      <c r="A57" s="2323"/>
      <c r="G57" s="1934"/>
      <c r="H57" s="1934"/>
      <c r="I57" s="1934"/>
      <c r="J57" s="1934"/>
      <c r="K57" s="1934"/>
      <c r="L57" s="1934"/>
      <c r="M57" s="1934"/>
      <c r="N57" s="1934"/>
      <c r="O57" s="1934"/>
      <c r="P57" s="1934"/>
      <c r="Q57" s="1934"/>
    </row>
    <row r="58" spans="1:17">
      <c r="A58" s="2323"/>
      <c r="G58" s="1934"/>
      <c r="H58" s="1934"/>
      <c r="I58" s="1934"/>
      <c r="J58" s="1934"/>
      <c r="K58" s="1934"/>
      <c r="L58" s="1934"/>
      <c r="M58" s="1934"/>
      <c r="N58" s="1934"/>
      <c r="O58" s="1934"/>
      <c r="P58" s="1934"/>
      <c r="Q58" s="1934"/>
    </row>
    <row r="59" spans="1:17">
      <c r="A59" s="2323"/>
      <c r="G59" s="1934"/>
      <c r="H59" s="1934"/>
      <c r="I59" s="1934"/>
      <c r="J59" s="1934"/>
      <c r="K59" s="1934"/>
      <c r="L59" s="1934"/>
      <c r="M59" s="1934"/>
      <c r="N59" s="1934"/>
      <c r="O59" s="1934"/>
      <c r="P59" s="1934"/>
      <c r="Q59" s="1934"/>
    </row>
    <row r="60" spans="1:17">
      <c r="A60" s="2323"/>
      <c r="G60" s="1934"/>
      <c r="H60" s="1934"/>
      <c r="I60" s="1934"/>
      <c r="J60" s="1934"/>
      <c r="K60" s="1934"/>
      <c r="L60" s="1934"/>
      <c r="M60" s="1934"/>
      <c r="N60" s="1934"/>
      <c r="O60" s="1934"/>
      <c r="P60" s="1934"/>
      <c r="Q60" s="1934"/>
    </row>
    <row r="61" spans="1:17">
      <c r="A61" s="2323"/>
      <c r="G61" s="1934"/>
      <c r="H61" s="1934"/>
      <c r="I61" s="1934"/>
      <c r="J61" s="1934"/>
      <c r="K61" s="1934"/>
      <c r="L61" s="1934"/>
      <c r="M61" s="1934"/>
      <c r="N61" s="1934"/>
      <c r="O61" s="1934"/>
      <c r="P61" s="1934"/>
      <c r="Q61" s="1934"/>
    </row>
    <row r="62" spans="1:17">
      <c r="A62" s="2323"/>
      <c r="C62" s="2241"/>
      <c r="G62" s="1934"/>
      <c r="H62" s="1934"/>
      <c r="I62" s="1934"/>
      <c r="J62" s="1934"/>
      <c r="K62" s="1934"/>
      <c r="L62" s="1934"/>
      <c r="M62" s="1934"/>
      <c r="N62" s="1934"/>
      <c r="O62" s="1934"/>
      <c r="P62" s="1934"/>
      <c r="Q62" s="1934"/>
    </row>
    <row r="63" spans="1:17">
      <c r="A63" s="2323"/>
      <c r="C63" s="2241"/>
      <c r="G63" s="1934"/>
      <c r="H63" s="1934"/>
      <c r="I63" s="1934"/>
      <c r="J63" s="1934"/>
      <c r="K63" s="1934"/>
      <c r="L63" s="1934"/>
      <c r="M63" s="1934"/>
      <c r="N63" s="1934"/>
      <c r="O63" s="1934"/>
      <c r="P63" s="1934"/>
      <c r="Q63" s="1934"/>
    </row>
    <row r="64" spans="1:17">
      <c r="A64" s="2323"/>
      <c r="B64" s="2180"/>
      <c r="C64" s="2241"/>
      <c r="G64" s="1934"/>
      <c r="H64" s="1934"/>
      <c r="I64" s="1934"/>
      <c r="J64" s="1934"/>
      <c r="K64" s="1934"/>
      <c r="L64" s="1934"/>
      <c r="M64" s="1934"/>
      <c r="N64" s="1934"/>
      <c r="O64" s="1934"/>
      <c r="P64" s="1934"/>
      <c r="Q64" s="1934"/>
    </row>
    <row r="65" spans="1:17">
      <c r="A65" s="2323"/>
      <c r="C65" s="2241"/>
      <c r="E65" s="1934"/>
      <c r="F65" s="1934"/>
      <c r="G65" s="1934"/>
      <c r="H65" s="1934"/>
      <c r="I65" s="1934"/>
      <c r="J65" s="1934"/>
      <c r="K65" s="1934"/>
      <c r="L65" s="1934"/>
      <c r="M65" s="1934"/>
      <c r="N65" s="1934"/>
      <c r="O65" s="1934"/>
      <c r="P65" s="1934"/>
      <c r="Q65" s="1934"/>
    </row>
    <row r="66" spans="1:17">
      <c r="A66" s="2323"/>
      <c r="E66" s="1934"/>
      <c r="F66" s="1934"/>
      <c r="G66" s="1934"/>
      <c r="H66" s="1934"/>
      <c r="I66" s="1934"/>
      <c r="J66" s="1934"/>
      <c r="K66" s="1934"/>
      <c r="L66" s="1934"/>
      <c r="M66" s="1934"/>
      <c r="N66" s="1934"/>
      <c r="O66" s="1934"/>
      <c r="P66" s="1934"/>
      <c r="Q66" s="1934"/>
    </row>
    <row r="67" spans="1:17">
      <c r="A67" s="2323"/>
      <c r="D67" s="2324"/>
      <c r="E67" s="1934"/>
      <c r="F67" s="1934"/>
      <c r="G67" s="1934"/>
      <c r="H67" s="1934"/>
      <c r="I67" s="1934"/>
      <c r="J67" s="1934"/>
      <c r="K67" s="1934"/>
      <c r="L67" s="1934"/>
      <c r="M67" s="1934"/>
      <c r="N67" s="1934"/>
      <c r="O67" s="1934"/>
      <c r="P67" s="1934"/>
      <c r="Q67" s="1934"/>
    </row>
    <row r="68" spans="1:17">
      <c r="A68" s="2323"/>
      <c r="D68" s="2324"/>
      <c r="E68" s="1934"/>
      <c r="F68" s="1934"/>
      <c r="G68" s="1934"/>
      <c r="H68" s="1934"/>
      <c r="I68" s="1934"/>
      <c r="J68" s="1934"/>
      <c r="K68" s="1934"/>
      <c r="L68" s="1934"/>
      <c r="M68" s="1934"/>
      <c r="N68" s="1934"/>
      <c r="O68" s="1934"/>
      <c r="P68" s="1934"/>
      <c r="Q68" s="1934"/>
    </row>
    <row r="69" spans="1:17">
      <c r="A69" s="2323"/>
      <c r="B69" s="2180"/>
      <c r="E69" s="1934"/>
      <c r="F69" s="1934"/>
      <c r="G69" s="1934"/>
      <c r="H69" s="1934"/>
      <c r="I69" s="1934"/>
      <c r="J69" s="1934"/>
      <c r="K69" s="1934"/>
      <c r="L69" s="1934"/>
      <c r="M69" s="1934"/>
      <c r="N69" s="1934"/>
      <c r="O69" s="1934"/>
      <c r="P69" s="1934"/>
      <c r="Q69" s="1934"/>
    </row>
    <row r="70" spans="1:17">
      <c r="A70" s="2323"/>
      <c r="B70" s="2178"/>
      <c r="E70" s="1934"/>
      <c r="F70" s="1934"/>
      <c r="G70" s="1934"/>
      <c r="H70" s="1934"/>
      <c r="I70" s="1934"/>
      <c r="J70" s="1934"/>
      <c r="K70" s="1934"/>
      <c r="L70" s="1934"/>
      <c r="M70" s="1934"/>
      <c r="N70" s="1934"/>
      <c r="O70" s="1934"/>
      <c r="P70" s="1934"/>
      <c r="Q70" s="1934"/>
    </row>
    <row r="71" spans="1:17">
      <c r="A71" s="2323"/>
      <c r="B71" s="2180"/>
      <c r="E71" s="1934"/>
      <c r="F71" s="1934"/>
      <c r="G71" s="1934"/>
      <c r="H71" s="1934"/>
      <c r="I71" s="1934"/>
      <c r="J71" s="1934"/>
      <c r="K71" s="1934"/>
      <c r="L71" s="1934"/>
      <c r="M71" s="1934"/>
      <c r="N71" s="1934"/>
      <c r="O71" s="1934"/>
      <c r="P71" s="1934"/>
      <c r="Q71" s="1934"/>
    </row>
    <row r="72" spans="1:17">
      <c r="A72" s="2323"/>
      <c r="B72" s="2325"/>
      <c r="C72" s="2326"/>
      <c r="D72" s="2324"/>
      <c r="E72" s="1934"/>
      <c r="F72" s="1934"/>
      <c r="G72" s="1934"/>
      <c r="H72" s="1934"/>
      <c r="I72" s="1934"/>
      <c r="J72" s="1934"/>
      <c r="K72" s="1934"/>
      <c r="L72" s="1934"/>
      <c r="M72" s="1934"/>
      <c r="N72" s="1934"/>
      <c r="O72" s="1934"/>
      <c r="P72" s="1934"/>
      <c r="Q72" s="1934"/>
    </row>
    <row r="73" spans="1:17" ht="27.15" customHeight="1">
      <c r="A73" s="2323"/>
      <c r="B73" s="2327"/>
      <c r="E73" s="1934"/>
      <c r="F73" s="1934"/>
      <c r="G73" s="1934"/>
      <c r="H73" s="1934"/>
      <c r="I73" s="1934"/>
      <c r="J73" s="1934"/>
      <c r="K73" s="1934"/>
      <c r="L73" s="1934"/>
      <c r="M73" s="1934"/>
      <c r="N73" s="1934"/>
      <c r="O73" s="1934"/>
      <c r="P73" s="1934"/>
      <c r="Q73" s="1934"/>
    </row>
    <row r="74" spans="1:17">
      <c r="A74" s="2323"/>
      <c r="B74" s="2327"/>
      <c r="E74" s="1934"/>
      <c r="F74" s="1934"/>
      <c r="G74" s="1934"/>
      <c r="H74" s="1934"/>
      <c r="I74" s="1934"/>
      <c r="J74" s="1934"/>
      <c r="K74" s="1934"/>
      <c r="L74" s="1934"/>
      <c r="M74" s="1934"/>
      <c r="N74" s="1934"/>
      <c r="O74" s="1934"/>
      <c r="P74" s="1934"/>
      <c r="Q74" s="1934"/>
    </row>
    <row r="75" spans="1:17">
      <c r="A75" s="2323"/>
      <c r="B75" s="2180"/>
      <c r="C75" s="2241"/>
      <c r="E75" s="1934"/>
      <c r="F75" s="1934"/>
      <c r="G75" s="1934"/>
      <c r="H75" s="1934"/>
      <c r="I75" s="1934"/>
      <c r="J75" s="1934"/>
      <c r="K75" s="1934"/>
      <c r="L75" s="1934"/>
      <c r="M75" s="1934"/>
      <c r="N75" s="1934"/>
      <c r="O75" s="1934"/>
      <c r="P75" s="1934"/>
      <c r="Q75" s="1934"/>
    </row>
    <row r="76" spans="1:17">
      <c r="A76" s="2323"/>
      <c r="B76" s="2325"/>
      <c r="C76" s="2326"/>
      <c r="D76" s="2324"/>
      <c r="E76" s="1934"/>
      <c r="F76" s="1934"/>
      <c r="G76" s="1934"/>
      <c r="H76" s="1934"/>
      <c r="I76" s="1934"/>
      <c r="J76" s="1934"/>
      <c r="K76" s="1934"/>
      <c r="L76" s="1934"/>
      <c r="M76" s="1934"/>
      <c r="N76" s="1934"/>
      <c r="O76" s="1934"/>
      <c r="P76" s="1934"/>
      <c r="Q76" s="1934"/>
    </row>
    <row r="77" spans="1:17">
      <c r="A77" s="2328"/>
      <c r="E77" s="1934"/>
      <c r="F77" s="1934"/>
      <c r="G77" s="1934"/>
      <c r="H77" s="1934"/>
      <c r="I77" s="1934"/>
      <c r="J77" s="1934"/>
      <c r="K77" s="1934"/>
      <c r="L77" s="1934"/>
      <c r="M77" s="1934"/>
      <c r="N77" s="1934"/>
      <c r="O77" s="1934"/>
      <c r="P77" s="1934"/>
      <c r="Q77" s="1934"/>
    </row>
    <row r="78" spans="1:17">
      <c r="A78" s="2328"/>
      <c r="C78" s="2241"/>
      <c r="E78" s="1934"/>
      <c r="F78" s="1934"/>
      <c r="G78" s="1934"/>
      <c r="H78" s="1934"/>
      <c r="I78" s="1934"/>
      <c r="J78" s="1934"/>
      <c r="K78" s="1934"/>
      <c r="L78" s="1934"/>
      <c r="M78" s="1934"/>
      <c r="N78" s="1934"/>
      <c r="O78" s="1934"/>
      <c r="P78" s="1934"/>
      <c r="Q78" s="1934"/>
    </row>
    <row r="79" spans="1:17">
      <c r="A79" s="2328"/>
      <c r="C79" s="2241"/>
      <c r="E79" s="1934"/>
      <c r="F79" s="1934"/>
      <c r="G79" s="1934"/>
      <c r="H79" s="1934"/>
      <c r="I79" s="1934"/>
      <c r="J79" s="1934"/>
      <c r="K79" s="1934"/>
      <c r="L79" s="1934"/>
      <c r="M79" s="1934"/>
      <c r="N79" s="1934"/>
      <c r="O79" s="1934"/>
      <c r="P79" s="1934"/>
      <c r="Q79" s="1934"/>
    </row>
    <row r="80" spans="1:17">
      <c r="A80" s="2328"/>
      <c r="B80" s="2178"/>
      <c r="C80" s="2241"/>
      <c r="E80" s="1934"/>
      <c r="F80" s="1934"/>
      <c r="G80" s="1934"/>
      <c r="H80" s="1934"/>
      <c r="I80" s="1934"/>
      <c r="J80" s="1934"/>
      <c r="K80" s="1934"/>
      <c r="L80" s="1934"/>
      <c r="M80" s="1934"/>
      <c r="N80" s="1934"/>
      <c r="O80" s="1934"/>
      <c r="P80" s="1934"/>
      <c r="Q80" s="1934"/>
    </row>
    <row r="81" spans="1:17">
      <c r="A81" s="2328"/>
      <c r="C81" s="2241"/>
      <c r="G81" s="1934"/>
      <c r="H81" s="1934"/>
      <c r="I81" s="1934"/>
      <c r="J81" s="1934"/>
      <c r="K81" s="1934"/>
      <c r="L81" s="1934"/>
      <c r="M81" s="1934"/>
      <c r="N81" s="1934"/>
      <c r="O81" s="1934"/>
      <c r="P81" s="1934"/>
      <c r="Q81" s="1934"/>
    </row>
    <row r="82" spans="1:17">
      <c r="A82" s="2178"/>
      <c r="B82" s="2329"/>
      <c r="C82" s="2241"/>
      <c r="G82" s="1934"/>
      <c r="H82" s="1934"/>
      <c r="I82" s="1934"/>
      <c r="J82" s="1934"/>
      <c r="K82" s="1934"/>
      <c r="L82" s="1934"/>
      <c r="M82" s="1934"/>
      <c r="N82" s="1934"/>
      <c r="O82" s="1934"/>
      <c r="P82" s="1934"/>
      <c r="Q82" s="1934"/>
    </row>
    <row r="83" spans="1:17">
      <c r="A83" s="2328"/>
      <c r="C83" s="2241"/>
      <c r="G83" s="1934"/>
      <c r="H83" s="1934"/>
      <c r="I83" s="1934"/>
      <c r="J83" s="1934"/>
      <c r="K83" s="1934"/>
      <c r="L83" s="1934"/>
      <c r="M83" s="1934"/>
      <c r="N83" s="1934"/>
      <c r="O83" s="1934"/>
      <c r="P83" s="1934"/>
      <c r="Q83" s="1934"/>
    </row>
    <row r="84" spans="1:17">
      <c r="A84" s="2328"/>
      <c r="B84" s="2329"/>
      <c r="C84" s="2241"/>
      <c r="G84" s="1934"/>
      <c r="H84" s="1934"/>
      <c r="I84" s="1934"/>
      <c r="J84" s="1934"/>
      <c r="K84" s="1934"/>
      <c r="L84" s="1934"/>
      <c r="M84" s="1934"/>
      <c r="N84" s="1934"/>
      <c r="O84" s="1934"/>
      <c r="P84" s="1934"/>
      <c r="Q84" s="1934"/>
    </row>
    <row r="85" spans="1:17">
      <c r="A85" s="2328"/>
      <c r="B85" s="2329"/>
      <c r="C85" s="2241"/>
      <c r="G85" s="1934"/>
      <c r="H85" s="1934"/>
      <c r="I85" s="1934"/>
      <c r="J85" s="1934"/>
      <c r="K85" s="1934"/>
      <c r="L85" s="1934"/>
      <c r="M85" s="1934"/>
      <c r="N85" s="1934"/>
      <c r="O85" s="1934"/>
      <c r="P85" s="1934"/>
      <c r="Q85" s="1934"/>
    </row>
    <row r="86" spans="1:17">
      <c r="A86" s="2328"/>
      <c r="B86" s="2329"/>
      <c r="C86" s="2241"/>
      <c r="G86" s="1934"/>
      <c r="H86" s="1934"/>
      <c r="I86" s="1934"/>
      <c r="J86" s="1934"/>
      <c r="K86" s="1934"/>
      <c r="L86" s="1934"/>
      <c r="M86" s="1934"/>
      <c r="N86" s="1934"/>
      <c r="O86" s="1934"/>
      <c r="P86" s="1934"/>
      <c r="Q86" s="1934"/>
    </row>
    <row r="87" spans="1:17">
      <c r="A87" s="2328"/>
      <c r="B87" s="2329"/>
      <c r="C87" s="2241"/>
      <c r="G87" s="1934"/>
      <c r="H87" s="1934"/>
      <c r="I87" s="1934"/>
      <c r="J87" s="1934"/>
      <c r="K87" s="1934"/>
      <c r="L87" s="1934"/>
      <c r="M87" s="1934"/>
      <c r="N87" s="1934"/>
      <c r="O87" s="1934"/>
      <c r="P87" s="1934"/>
      <c r="Q87" s="1934"/>
    </row>
    <row r="88" spans="1:17">
      <c r="A88" s="2328"/>
      <c r="B88" s="2329"/>
      <c r="C88" s="2241"/>
      <c r="G88" s="1934"/>
      <c r="H88" s="1934"/>
      <c r="I88" s="1934"/>
      <c r="J88" s="1934"/>
      <c r="K88" s="1934"/>
      <c r="L88" s="1934"/>
      <c r="M88" s="1934"/>
      <c r="N88" s="1934"/>
      <c r="O88" s="1934"/>
      <c r="P88" s="1934"/>
      <c r="Q88" s="1934"/>
    </row>
    <row r="89" spans="1:17">
      <c r="A89" s="2328"/>
      <c r="B89" s="2329"/>
      <c r="C89" s="2241"/>
      <c r="G89" s="1934"/>
      <c r="H89" s="1934"/>
      <c r="I89" s="1934"/>
      <c r="J89" s="1934"/>
      <c r="K89" s="1934"/>
      <c r="L89" s="1934"/>
      <c r="M89" s="1934"/>
      <c r="N89" s="1934"/>
      <c r="O89" s="1934"/>
      <c r="P89" s="1934"/>
      <c r="Q89" s="1934"/>
    </row>
    <row r="90" spans="1:17">
      <c r="A90" s="2328"/>
      <c r="B90" s="712"/>
      <c r="C90" s="711"/>
      <c r="D90" s="714"/>
      <c r="E90" s="2330"/>
      <c r="F90" s="2331"/>
      <c r="G90" s="1934"/>
      <c r="H90" s="1934"/>
      <c r="I90" s="1934"/>
      <c r="J90" s="1934"/>
      <c r="K90" s="1934"/>
      <c r="L90" s="1934"/>
      <c r="M90" s="1934"/>
      <c r="N90" s="1934"/>
      <c r="O90" s="1934"/>
      <c r="P90" s="1934"/>
      <c r="Q90" s="1934"/>
    </row>
    <row r="91" spans="1:17">
      <c r="A91" s="713"/>
      <c r="B91" s="712"/>
      <c r="C91" s="711"/>
      <c r="D91" s="714"/>
      <c r="E91" s="2330"/>
      <c r="F91" s="2331"/>
      <c r="G91" s="1934"/>
      <c r="H91" s="1934"/>
      <c r="I91" s="1934"/>
      <c r="J91" s="1934"/>
      <c r="K91" s="1934"/>
      <c r="L91" s="1934"/>
      <c r="M91" s="1934"/>
      <c r="N91" s="1934"/>
      <c r="O91" s="1934"/>
      <c r="P91" s="1934"/>
      <c r="Q91" s="1934"/>
    </row>
    <row r="92" spans="1:17">
      <c r="A92" s="713"/>
      <c r="B92" s="712"/>
      <c r="C92" s="711"/>
      <c r="G92" s="1934"/>
      <c r="H92" s="1934"/>
      <c r="I92" s="1934"/>
      <c r="J92" s="1934"/>
      <c r="K92" s="1934"/>
      <c r="L92" s="1934"/>
      <c r="M92" s="1934"/>
      <c r="N92" s="1934"/>
      <c r="O92" s="1934"/>
      <c r="P92" s="1934"/>
      <c r="Q92" s="1934"/>
    </row>
    <row r="93" spans="1:17">
      <c r="A93" s="2328"/>
      <c r="G93" s="1934"/>
      <c r="H93" s="1934"/>
      <c r="I93" s="1934"/>
      <c r="J93" s="1934"/>
      <c r="K93" s="1934"/>
      <c r="L93" s="1934"/>
      <c r="M93" s="1934"/>
      <c r="N93" s="1934"/>
      <c r="O93" s="1934"/>
      <c r="P93" s="1934"/>
      <c r="Q93" s="1934"/>
    </row>
    <row r="94" spans="1:17">
      <c r="A94" s="2328"/>
      <c r="C94" s="2332"/>
      <c r="D94" s="2333"/>
      <c r="E94" s="2334"/>
      <c r="F94" s="2335"/>
      <c r="G94" s="1934"/>
      <c r="H94" s="1934"/>
      <c r="I94" s="1934"/>
      <c r="J94" s="1934"/>
      <c r="K94" s="1934"/>
      <c r="L94" s="1934"/>
      <c r="M94" s="1934"/>
      <c r="N94" s="1934"/>
      <c r="O94" s="1934"/>
      <c r="P94" s="1934"/>
      <c r="Q94" s="1934"/>
    </row>
    <row r="95" spans="1:17">
      <c r="A95" s="2166"/>
      <c r="C95" s="2336"/>
      <c r="D95" s="714"/>
      <c r="E95" s="2334"/>
      <c r="F95" s="2335"/>
      <c r="G95" s="1934"/>
      <c r="H95" s="1934"/>
      <c r="I95" s="1934"/>
      <c r="J95" s="1934"/>
      <c r="K95" s="1934"/>
      <c r="L95" s="1934"/>
      <c r="M95" s="1934"/>
      <c r="N95" s="1934"/>
      <c r="O95" s="1934"/>
      <c r="P95" s="1934"/>
      <c r="Q95" s="1934"/>
    </row>
    <row r="96" spans="1:17">
      <c r="A96" s="2166"/>
      <c r="C96" s="2332"/>
      <c r="D96" s="2333"/>
      <c r="E96" s="2334"/>
      <c r="G96" s="1934"/>
      <c r="H96" s="1934"/>
      <c r="I96" s="1934"/>
      <c r="J96" s="1934"/>
      <c r="K96" s="1934"/>
      <c r="L96" s="1934"/>
      <c r="M96" s="1934"/>
      <c r="N96" s="1934"/>
      <c r="O96" s="1934"/>
      <c r="P96" s="1934"/>
      <c r="Q96" s="1934"/>
    </row>
    <row r="97" spans="1:17">
      <c r="A97" s="2328"/>
      <c r="B97" s="2329"/>
      <c r="C97" s="2241"/>
      <c r="G97" s="1934"/>
      <c r="H97" s="1934"/>
      <c r="I97" s="1934"/>
      <c r="J97" s="1934"/>
      <c r="K97" s="1934"/>
      <c r="L97" s="1934"/>
      <c r="M97" s="1934"/>
      <c r="N97" s="1934"/>
      <c r="O97" s="1934"/>
      <c r="P97" s="1934"/>
      <c r="Q97" s="1934"/>
    </row>
    <row r="98" spans="1:17">
      <c r="A98" s="2328"/>
      <c r="G98" s="1934"/>
      <c r="H98" s="1934"/>
      <c r="I98" s="1934"/>
      <c r="J98" s="1934"/>
      <c r="K98" s="1934"/>
      <c r="L98" s="1934"/>
      <c r="M98" s="1934"/>
      <c r="N98" s="1934"/>
      <c r="O98" s="1934"/>
      <c r="P98" s="1934"/>
      <c r="Q98" s="1934"/>
    </row>
    <row r="99" spans="1:17">
      <c r="A99" s="2328"/>
      <c r="G99" s="1934"/>
      <c r="H99" s="1934"/>
      <c r="I99" s="1934"/>
      <c r="J99" s="1934"/>
      <c r="K99" s="1934"/>
      <c r="L99" s="1934"/>
      <c r="M99" s="1934"/>
      <c r="N99" s="1934"/>
      <c r="O99" s="1934"/>
      <c r="P99" s="1934"/>
      <c r="Q99" s="1934"/>
    </row>
    <row r="100" spans="1:17">
      <c r="A100" s="2328"/>
      <c r="G100" s="1934"/>
      <c r="H100" s="1934"/>
      <c r="I100" s="1934"/>
      <c r="J100" s="1934"/>
      <c r="K100" s="1934"/>
      <c r="L100" s="1934"/>
      <c r="M100" s="1934"/>
      <c r="N100" s="1934"/>
      <c r="O100" s="1934"/>
      <c r="P100" s="1934"/>
      <c r="Q100" s="1934"/>
    </row>
    <row r="101" spans="1:17">
      <c r="A101" s="2323"/>
      <c r="G101" s="1934"/>
      <c r="H101" s="1934"/>
      <c r="I101" s="1934"/>
      <c r="J101" s="1934"/>
      <c r="K101" s="1934"/>
      <c r="L101" s="1934"/>
      <c r="M101" s="1934"/>
      <c r="N101" s="1934"/>
      <c r="O101" s="1934"/>
      <c r="P101" s="1934"/>
      <c r="Q101" s="1934"/>
    </row>
    <row r="102" spans="1:17">
      <c r="A102" s="2328"/>
      <c r="C102" s="2336"/>
      <c r="D102" s="2333"/>
      <c r="E102" s="2334"/>
      <c r="F102" s="2335"/>
      <c r="G102" s="1934"/>
      <c r="H102" s="1934"/>
      <c r="I102" s="1934"/>
      <c r="J102" s="1934"/>
      <c r="K102" s="1934"/>
      <c r="L102" s="1934"/>
      <c r="M102" s="1934"/>
      <c r="N102" s="1934"/>
      <c r="O102" s="1934"/>
      <c r="P102" s="1934"/>
      <c r="Q102" s="1934"/>
    </row>
    <row r="103" spans="1:17">
      <c r="A103" s="2336"/>
      <c r="C103" s="2336"/>
      <c r="D103" s="2333"/>
      <c r="E103" s="2334"/>
      <c r="F103" s="2335"/>
      <c r="G103" s="1934"/>
      <c r="H103" s="1934"/>
      <c r="I103" s="1934"/>
      <c r="J103" s="1934"/>
      <c r="K103" s="1934"/>
      <c r="L103" s="1934"/>
      <c r="M103" s="1934"/>
      <c r="N103" s="1934"/>
      <c r="O103" s="1934"/>
      <c r="P103" s="1934"/>
      <c r="Q103" s="1934"/>
    </row>
    <row r="104" spans="1:17">
      <c r="A104" s="2336"/>
      <c r="C104" s="2336"/>
      <c r="D104" s="2333"/>
      <c r="E104" s="2334"/>
      <c r="F104" s="2335"/>
      <c r="G104" s="1934"/>
      <c r="H104" s="1934"/>
      <c r="I104" s="1934"/>
      <c r="J104" s="1934"/>
      <c r="K104" s="1934"/>
      <c r="L104" s="1934"/>
      <c r="M104" s="1934"/>
      <c r="N104" s="1934"/>
      <c r="O104" s="1934"/>
      <c r="P104" s="1934"/>
      <c r="Q104" s="1934"/>
    </row>
    <row r="105" spans="1:17">
      <c r="A105" s="2336"/>
      <c r="C105" s="2336"/>
      <c r="D105" s="2333"/>
      <c r="E105" s="2334"/>
      <c r="F105" s="2335"/>
      <c r="G105" s="1934"/>
      <c r="H105" s="1934"/>
      <c r="I105" s="1934"/>
      <c r="J105" s="1934"/>
      <c r="K105" s="1934"/>
      <c r="L105" s="1934"/>
      <c r="M105" s="1934"/>
      <c r="N105" s="1934"/>
      <c r="O105" s="1934"/>
      <c r="P105" s="1934"/>
      <c r="Q105" s="1934"/>
    </row>
    <row r="106" spans="1:17">
      <c r="A106" s="2336"/>
      <c r="C106" s="2336"/>
      <c r="D106" s="2333"/>
      <c r="E106" s="2334"/>
      <c r="G106" s="1934"/>
      <c r="H106" s="1934"/>
      <c r="I106" s="1934"/>
      <c r="J106" s="1934"/>
      <c r="K106" s="1934"/>
      <c r="L106" s="1934"/>
      <c r="M106" s="1934"/>
      <c r="N106" s="1934"/>
      <c r="O106" s="1934"/>
      <c r="P106" s="1934"/>
      <c r="Q106" s="1934"/>
    </row>
    <row r="107" spans="1:17">
      <c r="A107" s="2336"/>
      <c r="C107" s="2336"/>
      <c r="D107" s="2333"/>
      <c r="E107" s="2334"/>
      <c r="G107" s="1934"/>
      <c r="H107" s="1934"/>
      <c r="I107" s="1934"/>
      <c r="J107" s="1934"/>
      <c r="K107" s="1934"/>
      <c r="L107" s="1934"/>
      <c r="M107" s="1934"/>
      <c r="N107" s="1934"/>
      <c r="O107" s="1934"/>
      <c r="P107" s="1934"/>
      <c r="Q107" s="1934"/>
    </row>
    <row r="108" spans="1:17">
      <c r="A108" s="2178"/>
      <c r="B108" s="2178"/>
      <c r="E108" s="2313"/>
      <c r="F108" s="2337"/>
      <c r="G108" s="1934"/>
      <c r="H108" s="1934"/>
      <c r="I108" s="1934"/>
      <c r="J108" s="1934"/>
      <c r="K108" s="1934"/>
      <c r="L108" s="1934"/>
      <c r="M108" s="1934"/>
      <c r="N108" s="1934"/>
      <c r="O108" s="1934"/>
      <c r="P108" s="1934"/>
      <c r="Q108" s="1934"/>
    </row>
    <row r="109" spans="1:17">
      <c r="A109" s="2328"/>
      <c r="G109" s="1934"/>
      <c r="H109" s="1934"/>
      <c r="I109" s="1934"/>
      <c r="J109" s="1934"/>
      <c r="K109" s="1934"/>
      <c r="L109" s="1934"/>
      <c r="M109" s="1934"/>
      <c r="N109" s="1934"/>
      <c r="O109" s="1934"/>
      <c r="P109" s="1934"/>
      <c r="Q109" s="1934"/>
    </row>
    <row r="110" spans="1:17">
      <c r="A110" s="2328"/>
      <c r="B110" s="2329"/>
      <c r="G110" s="1934"/>
      <c r="H110" s="1934"/>
      <c r="I110" s="1934"/>
      <c r="J110" s="1934"/>
      <c r="K110" s="1934"/>
      <c r="L110" s="1934"/>
      <c r="M110" s="1934"/>
      <c r="N110" s="1934"/>
      <c r="O110" s="1934"/>
      <c r="P110" s="1934"/>
      <c r="Q110" s="1934"/>
    </row>
    <row r="111" spans="1:17">
      <c r="A111" s="2323"/>
      <c r="B111" s="2325"/>
      <c r="C111" s="2326"/>
      <c r="D111" s="2324"/>
      <c r="G111" s="1934"/>
      <c r="H111" s="1934"/>
      <c r="I111" s="1934"/>
      <c r="J111" s="1934"/>
      <c r="K111" s="1934"/>
      <c r="L111" s="1934"/>
      <c r="M111" s="1934"/>
      <c r="N111" s="1934"/>
      <c r="O111" s="1934"/>
      <c r="P111" s="1934"/>
      <c r="Q111" s="1934"/>
    </row>
    <row r="112" spans="1:17">
      <c r="A112" s="2328"/>
      <c r="G112" s="1934"/>
      <c r="H112" s="1934"/>
      <c r="I112" s="1934"/>
      <c r="J112" s="1934"/>
      <c r="K112" s="1934"/>
      <c r="L112" s="1934"/>
      <c r="M112" s="1934"/>
      <c r="N112" s="1934"/>
      <c r="O112" s="1934"/>
      <c r="P112" s="1934"/>
      <c r="Q112" s="1934"/>
    </row>
    <row r="113" spans="1:17">
      <c r="A113" s="2328"/>
      <c r="G113" s="1934"/>
      <c r="H113" s="1934"/>
      <c r="I113" s="1934"/>
      <c r="J113" s="1934"/>
      <c r="K113" s="1934"/>
      <c r="L113" s="1934"/>
      <c r="M113" s="1934"/>
      <c r="N113" s="1934"/>
      <c r="O113" s="1934"/>
      <c r="P113" s="1934"/>
      <c r="Q113" s="1934"/>
    </row>
    <row r="114" spans="1:17">
      <c r="A114" s="2328"/>
      <c r="G114" s="1934"/>
      <c r="H114" s="1934"/>
      <c r="I114" s="1934"/>
      <c r="J114" s="1934"/>
      <c r="K114" s="1934"/>
      <c r="L114" s="1934"/>
      <c r="M114" s="1934"/>
      <c r="N114" s="1934"/>
      <c r="O114" s="1934"/>
      <c r="P114" s="1934"/>
      <c r="Q114" s="1934"/>
    </row>
    <row r="115" spans="1:17">
      <c r="A115" s="2328"/>
      <c r="G115" s="1934"/>
      <c r="H115" s="1934"/>
      <c r="I115" s="1934"/>
      <c r="J115" s="1934"/>
      <c r="K115" s="1934"/>
      <c r="L115" s="1934"/>
      <c r="M115" s="1934"/>
      <c r="N115" s="1934"/>
      <c r="O115" s="1934"/>
      <c r="P115" s="1934"/>
      <c r="Q115" s="1934"/>
    </row>
    <row r="116" spans="1:17">
      <c r="A116" s="2328"/>
      <c r="G116" s="1934"/>
      <c r="H116" s="1934"/>
      <c r="I116" s="1934"/>
      <c r="J116" s="1934"/>
      <c r="K116" s="1934"/>
      <c r="L116" s="1934"/>
      <c r="M116" s="1934"/>
      <c r="N116" s="1934"/>
      <c r="O116" s="1934"/>
      <c r="P116" s="1934"/>
      <c r="Q116" s="1934"/>
    </row>
    <row r="117" spans="1:17">
      <c r="A117" s="2328"/>
      <c r="G117" s="1934"/>
      <c r="H117" s="1934"/>
      <c r="I117" s="1934"/>
      <c r="J117" s="1934"/>
      <c r="K117" s="1934"/>
      <c r="L117" s="1934"/>
      <c r="M117" s="1934"/>
      <c r="N117" s="1934"/>
      <c r="O117" s="1934"/>
      <c r="P117" s="1934"/>
      <c r="Q117" s="1934"/>
    </row>
    <row r="118" spans="1:17">
      <c r="A118" s="2328"/>
      <c r="G118" s="1934"/>
      <c r="H118" s="1934"/>
      <c r="I118" s="1934"/>
      <c r="J118" s="1934"/>
      <c r="K118" s="1934"/>
      <c r="L118" s="1934"/>
      <c r="M118" s="1934"/>
      <c r="N118" s="1934"/>
      <c r="O118" s="1934"/>
      <c r="P118" s="1934"/>
      <c r="Q118" s="1934"/>
    </row>
    <row r="119" spans="1:17">
      <c r="A119" s="2328"/>
      <c r="G119" s="1934"/>
      <c r="H119" s="1934"/>
      <c r="I119" s="1934"/>
      <c r="J119" s="1934"/>
      <c r="K119" s="1934"/>
      <c r="L119" s="1934"/>
      <c r="M119" s="1934"/>
      <c r="N119" s="1934"/>
      <c r="O119" s="1934"/>
      <c r="P119" s="1934"/>
      <c r="Q119" s="1934"/>
    </row>
    <row r="120" spans="1:17" ht="13.8" thickBot="1">
      <c r="A120" s="2338"/>
      <c r="B120" s="2339"/>
      <c r="C120" s="2340"/>
      <c r="D120" s="2341"/>
      <c r="E120" s="2342"/>
      <c r="F120" s="2343"/>
      <c r="G120" s="1934"/>
      <c r="H120" s="1934"/>
      <c r="I120" s="1934"/>
      <c r="J120" s="1934"/>
      <c r="K120" s="1934"/>
      <c r="L120" s="1934"/>
      <c r="M120" s="1934"/>
      <c r="N120" s="1934"/>
      <c r="O120" s="1934"/>
      <c r="P120" s="1934"/>
      <c r="Q120" s="1934"/>
    </row>
    <row r="121" spans="1:17" ht="13.8" thickTop="1">
      <c r="A121" s="2344"/>
      <c r="B121" s="2344"/>
      <c r="C121" s="2326"/>
      <c r="D121" s="2324"/>
      <c r="G121" s="1934"/>
      <c r="H121" s="1934"/>
      <c r="I121" s="1934"/>
      <c r="J121" s="1934"/>
      <c r="K121" s="1934"/>
      <c r="L121" s="1934"/>
      <c r="M121" s="1934"/>
      <c r="N121" s="1934"/>
      <c r="O121" s="1934"/>
      <c r="P121" s="1934"/>
      <c r="Q121" s="1934"/>
    </row>
    <row r="122" spans="1:17">
      <c r="A122" s="2344"/>
      <c r="B122" s="2344"/>
      <c r="G122" s="1934"/>
      <c r="H122" s="1934"/>
      <c r="I122" s="1934"/>
      <c r="J122" s="1934"/>
      <c r="K122" s="1934"/>
      <c r="L122" s="1934"/>
      <c r="M122" s="1934"/>
      <c r="N122" s="1934"/>
      <c r="O122" s="1934"/>
      <c r="P122" s="1934"/>
      <c r="Q122" s="1934"/>
    </row>
    <row r="123" spans="1:17">
      <c r="A123" s="2166"/>
      <c r="B123" s="2178"/>
      <c r="G123" s="1934"/>
      <c r="H123" s="1934"/>
      <c r="I123" s="1934"/>
      <c r="J123" s="1934"/>
      <c r="K123" s="1934"/>
      <c r="L123" s="1934"/>
      <c r="M123" s="1934"/>
      <c r="N123" s="1934"/>
      <c r="O123" s="1934"/>
      <c r="P123" s="1934"/>
      <c r="Q123" s="1934"/>
    </row>
    <row r="124" spans="1:17">
      <c r="A124" s="2166"/>
      <c r="B124" s="2180"/>
      <c r="G124" s="1934"/>
      <c r="H124" s="1934"/>
      <c r="I124" s="1934"/>
      <c r="J124" s="1934"/>
      <c r="K124" s="1934"/>
      <c r="L124" s="1934"/>
      <c r="M124" s="1934"/>
      <c r="N124" s="1934"/>
      <c r="O124" s="1934"/>
      <c r="P124" s="1934"/>
      <c r="Q124" s="1934"/>
    </row>
    <row r="125" spans="1:17">
      <c r="A125" s="2166"/>
      <c r="B125" s="2180"/>
      <c r="G125" s="1934"/>
      <c r="H125" s="1934"/>
      <c r="I125" s="1934"/>
      <c r="J125" s="1934"/>
      <c r="K125" s="1934"/>
      <c r="L125" s="1934"/>
      <c r="M125" s="1934"/>
      <c r="N125" s="1934"/>
      <c r="O125" s="1934"/>
      <c r="P125" s="1934"/>
      <c r="Q125" s="1934"/>
    </row>
    <row r="126" spans="1:17">
      <c r="A126" s="2166"/>
      <c r="B126" s="2178"/>
      <c r="G126" s="1934"/>
      <c r="H126" s="1934"/>
      <c r="I126" s="1934"/>
      <c r="J126" s="1934"/>
      <c r="K126" s="1934"/>
      <c r="L126" s="1934"/>
      <c r="M126" s="1934"/>
      <c r="N126" s="1934"/>
      <c r="O126" s="1934"/>
      <c r="P126" s="1934"/>
      <c r="Q126" s="1934"/>
    </row>
    <row r="127" spans="1:17">
      <c r="A127" s="2344"/>
      <c r="B127" s="2178"/>
      <c r="G127" s="1934"/>
      <c r="H127" s="1934"/>
      <c r="I127" s="1934"/>
      <c r="J127" s="1934"/>
      <c r="K127" s="1934"/>
      <c r="L127" s="1934"/>
      <c r="M127" s="1934"/>
      <c r="N127" s="1934"/>
      <c r="O127" s="1934"/>
      <c r="P127" s="1934"/>
      <c r="Q127" s="1934"/>
    </row>
    <row r="128" spans="1:17">
      <c r="A128" s="2166"/>
      <c r="B128" s="2178"/>
      <c r="G128" s="1934"/>
      <c r="H128" s="1934"/>
      <c r="I128" s="1934"/>
      <c r="J128" s="1934"/>
      <c r="K128" s="1934"/>
      <c r="L128" s="1934"/>
      <c r="M128" s="1934"/>
      <c r="N128" s="1934"/>
      <c r="O128" s="1934"/>
      <c r="P128" s="1934"/>
      <c r="Q128" s="1934"/>
    </row>
    <row r="129" spans="1:17">
      <c r="A129" s="2166"/>
      <c r="B129" s="2178"/>
      <c r="E129" s="1934"/>
      <c r="F129" s="1934"/>
      <c r="G129" s="1934"/>
      <c r="H129" s="1934"/>
      <c r="I129" s="1934"/>
      <c r="J129" s="1934"/>
      <c r="K129" s="1934"/>
      <c r="L129" s="1934"/>
      <c r="M129" s="1934"/>
      <c r="N129" s="1934"/>
      <c r="O129" s="1934"/>
      <c r="P129" s="1934"/>
      <c r="Q129" s="1934"/>
    </row>
    <row r="130" spans="1:17">
      <c r="A130" s="2166"/>
      <c r="B130" s="2178"/>
      <c r="E130" s="1934"/>
      <c r="F130" s="1934"/>
      <c r="G130" s="1934"/>
      <c r="H130" s="1934"/>
      <c r="I130" s="1934"/>
      <c r="J130" s="1934"/>
      <c r="K130" s="1934"/>
      <c r="L130" s="1934"/>
      <c r="M130" s="1934"/>
      <c r="N130" s="1934"/>
      <c r="O130" s="1934"/>
      <c r="P130" s="1934"/>
      <c r="Q130" s="1934"/>
    </row>
    <row r="131" spans="1:17">
      <c r="A131" s="2166"/>
      <c r="B131" s="2345"/>
      <c r="E131" s="1934"/>
      <c r="F131" s="1934"/>
      <c r="G131" s="1934"/>
      <c r="H131" s="1934"/>
      <c r="I131" s="1934"/>
      <c r="J131" s="1934"/>
      <c r="K131" s="1934"/>
      <c r="L131" s="1934"/>
      <c r="M131" s="1934"/>
      <c r="N131" s="1934"/>
      <c r="O131" s="1934"/>
      <c r="P131" s="1934"/>
      <c r="Q131" s="1934"/>
    </row>
    <row r="132" spans="1:17" ht="28.5" customHeight="1">
      <c r="A132" s="2166"/>
      <c r="B132" s="2499"/>
      <c r="C132" s="2499"/>
      <c r="D132" s="2499"/>
      <c r="E132" s="1934"/>
      <c r="F132" s="1934"/>
      <c r="G132" s="1934"/>
      <c r="H132" s="1934"/>
      <c r="I132" s="1934"/>
      <c r="J132" s="1934"/>
      <c r="K132" s="1934"/>
      <c r="L132" s="1934"/>
      <c r="M132" s="1934"/>
      <c r="N132" s="1934"/>
      <c r="O132" s="1934"/>
      <c r="P132" s="1934"/>
      <c r="Q132" s="1934"/>
    </row>
    <row r="133" spans="1:17">
      <c r="A133" s="2166"/>
      <c r="B133" s="2346"/>
      <c r="C133" s="2242"/>
      <c r="D133" s="2347"/>
      <c r="E133" s="1934"/>
      <c r="F133" s="1934"/>
      <c r="G133" s="1934"/>
      <c r="H133" s="1934"/>
      <c r="I133" s="1934"/>
      <c r="J133" s="1934"/>
      <c r="K133" s="1934"/>
      <c r="L133" s="1934"/>
      <c r="M133" s="1934"/>
      <c r="N133" s="1934"/>
      <c r="O133" s="1934"/>
      <c r="P133" s="1934"/>
      <c r="Q133" s="1934"/>
    </row>
    <row r="134" spans="1:17">
      <c r="A134" s="2166"/>
      <c r="B134" s="2178"/>
      <c r="E134" s="1934"/>
      <c r="F134" s="1934"/>
      <c r="G134" s="1934"/>
      <c r="H134" s="1934"/>
      <c r="I134" s="1934"/>
      <c r="J134" s="1934"/>
      <c r="K134" s="1934"/>
      <c r="L134" s="1934"/>
      <c r="M134" s="1934"/>
      <c r="N134" s="1934"/>
      <c r="O134" s="1934"/>
      <c r="P134" s="1934"/>
      <c r="Q134" s="1934"/>
    </row>
    <row r="151" spans="1:17">
      <c r="A151" s="1934"/>
      <c r="B151" s="1934"/>
      <c r="C151" s="1934"/>
      <c r="D151" s="1934"/>
      <c r="E151" s="2273">
        <v>5</v>
      </c>
      <c r="F151" s="1934"/>
      <c r="G151" s="1934"/>
      <c r="H151" s="1934"/>
      <c r="I151" s="1934"/>
      <c r="J151" s="1934"/>
      <c r="K151" s="1934"/>
      <c r="L151" s="1934"/>
      <c r="M151" s="1934"/>
      <c r="N151" s="1934"/>
      <c r="O151" s="1934"/>
      <c r="P151" s="1934"/>
      <c r="Q151" s="1934"/>
    </row>
    <row r="166" spans="1:17" ht="26.4">
      <c r="A166" s="1934"/>
      <c r="B166" s="2172" t="s">
        <v>258</v>
      </c>
      <c r="C166" s="1934"/>
      <c r="D166" s="1934"/>
      <c r="E166" s="1934"/>
      <c r="F166" s="1934"/>
      <c r="G166" s="1934"/>
      <c r="H166" s="1934"/>
      <c r="I166" s="1934"/>
      <c r="J166" s="1934"/>
      <c r="K166" s="1934"/>
      <c r="L166" s="1934"/>
      <c r="M166" s="1934"/>
      <c r="N166" s="1934"/>
      <c r="O166" s="1934"/>
      <c r="P166" s="1934"/>
      <c r="Q166" s="1934"/>
    </row>
    <row r="182" spans="1:17">
      <c r="A182" s="1934"/>
      <c r="B182" s="1934"/>
      <c r="C182" s="1934"/>
      <c r="D182" s="2182">
        <v>53</v>
      </c>
      <c r="E182" s="1934"/>
      <c r="F182" s="1934"/>
      <c r="G182" s="1934"/>
      <c r="H182" s="1934"/>
      <c r="I182" s="1934"/>
      <c r="J182" s="1934"/>
      <c r="K182" s="1934"/>
      <c r="L182" s="1934"/>
      <c r="M182" s="1934"/>
      <c r="N182" s="1934"/>
      <c r="O182" s="1934"/>
      <c r="P182" s="1934"/>
      <c r="Q182" s="1934"/>
    </row>
    <row r="208" spans="1:17">
      <c r="A208" s="1934"/>
      <c r="B208" s="1934"/>
      <c r="C208" s="2166" t="s">
        <v>229</v>
      </c>
      <c r="D208" s="1934"/>
      <c r="E208" s="1934"/>
      <c r="F208" s="1934"/>
      <c r="G208" s="1934"/>
      <c r="H208" s="1934"/>
      <c r="I208" s="1934"/>
      <c r="J208" s="1934"/>
      <c r="K208" s="1934"/>
      <c r="L208" s="1934"/>
      <c r="M208" s="1934"/>
      <c r="N208" s="1934"/>
      <c r="O208" s="1934"/>
      <c r="P208" s="1934"/>
      <c r="Q208" s="1934"/>
    </row>
    <row r="210" spans="1:17">
      <c r="A210" s="1934"/>
      <c r="B210" s="1934"/>
      <c r="C210" s="2166" t="s">
        <v>229</v>
      </c>
      <c r="D210" s="2182">
        <v>2</v>
      </c>
      <c r="E210" s="1934"/>
      <c r="F210" s="1934"/>
      <c r="G210" s="1934"/>
      <c r="H210" s="1934"/>
      <c r="I210" s="1934"/>
      <c r="J210" s="1934"/>
      <c r="K210" s="1934"/>
      <c r="L210" s="1934"/>
      <c r="M210" s="1934"/>
      <c r="N210" s="1934"/>
      <c r="O210" s="1934"/>
      <c r="P210" s="1934"/>
      <c r="Q210" s="1934"/>
    </row>
  </sheetData>
  <sheetProtection password="D860" sheet="1" objects="1" scenarios="1"/>
  <mergeCells count="1">
    <mergeCell ref="B132:D132"/>
  </mergeCells>
  <pageMargins left="0.55118110236220474" right="0.74803149606299213" top="0.98425196850393704" bottom="0.98425196850393704" header="0.51181102362204722" footer="0.51181102362204722"/>
  <pageSetup paperSize="9" scale="91" orientation="portrait" r:id="rId1"/>
  <headerFooter alignWithMargins="0">
    <oddHeader>&amp;CPREZRAČEVANJE</oddHeader>
    <oddFooter>&amp;C&amp;P/&amp;N&amp;RPZI</oddFooter>
  </headerFooter>
  <rowBreaks count="1" manualBreakCount="1">
    <brk id="40" max="5"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theme="8" tint="-0.499984740745262"/>
  </sheetPr>
  <dimension ref="A1:E20"/>
  <sheetViews>
    <sheetView view="pageBreakPreview" topLeftCell="A2" zoomScaleNormal="100" zoomScaleSheetLayoutView="100" zoomScalePageLayoutView="150" workbookViewId="0">
      <selection activeCell="F27" sqref="F27"/>
    </sheetView>
  </sheetViews>
  <sheetFormatPr defaultColWidth="10.09765625" defaultRowHeight="15.6"/>
  <cols>
    <col min="1" max="1" width="4" style="30" customWidth="1"/>
    <col min="2" max="2" width="44.09765625" style="31" customWidth="1"/>
    <col min="3" max="3" width="7" style="31" customWidth="1"/>
    <col min="4" max="4" width="11.59765625" style="31" customWidth="1"/>
    <col min="5" max="5" width="13.3984375" style="32" customWidth="1"/>
    <col min="6" max="16384" width="10.09765625" style="263"/>
  </cols>
  <sheetData>
    <row r="1" spans="1:5">
      <c r="A1" s="33"/>
      <c r="B1" s="34"/>
      <c r="C1" s="34"/>
      <c r="D1" s="34"/>
      <c r="E1" s="35"/>
    </row>
    <row r="2" spans="1:5">
      <c r="A2" s="33"/>
      <c r="B2" s="174" t="s">
        <v>261</v>
      </c>
      <c r="C2" s="174"/>
      <c r="D2" s="174"/>
      <c r="E2" s="35"/>
    </row>
    <row r="3" spans="1:5">
      <c r="A3" s="33"/>
      <c r="B3" s="176" t="s">
        <v>262</v>
      </c>
      <c r="C3" s="176"/>
      <c r="D3" s="176"/>
      <c r="E3" s="35"/>
    </row>
    <row r="4" spans="1:5">
      <c r="A4" s="33"/>
      <c r="B4" s="72"/>
      <c r="C4" s="72"/>
      <c r="D4" s="72"/>
      <c r="E4" s="35"/>
    </row>
    <row r="5" spans="1:5">
      <c r="A5" s="33"/>
      <c r="B5" s="174" t="s">
        <v>263</v>
      </c>
      <c r="C5" s="174"/>
      <c r="D5" s="174"/>
      <c r="E5" s="35"/>
    </row>
    <row r="6" spans="1:5">
      <c r="A6" s="33"/>
      <c r="B6" s="136" t="s">
        <v>264</v>
      </c>
      <c r="C6" s="136"/>
      <c r="D6" s="136"/>
      <c r="E6" s="35"/>
    </row>
    <row r="7" spans="1:5">
      <c r="A7" s="33"/>
      <c r="B7" s="34"/>
      <c r="C7" s="34"/>
      <c r="D7" s="34"/>
      <c r="E7" s="35"/>
    </row>
    <row r="8" spans="1:5">
      <c r="A8" s="33"/>
      <c r="B8" s="34"/>
      <c r="C8" s="34"/>
      <c r="D8" s="34"/>
      <c r="E8" s="35"/>
    </row>
    <row r="9" spans="1:5">
      <c r="A9" s="33"/>
      <c r="B9" s="34"/>
      <c r="C9" s="34"/>
      <c r="D9" s="34"/>
      <c r="E9" s="35"/>
    </row>
    <row r="10" spans="1:5">
      <c r="A10" s="33"/>
      <c r="B10" s="34"/>
      <c r="C10" s="34"/>
      <c r="D10" s="34"/>
      <c r="E10" s="35"/>
    </row>
    <row r="11" spans="1:5" s="264" customFormat="1">
      <c r="A11" s="39"/>
      <c r="B11" s="40" t="s">
        <v>341</v>
      </c>
      <c r="C11" s="40"/>
      <c r="D11" s="40"/>
      <c r="E11" s="41"/>
    </row>
    <row r="12" spans="1:5">
      <c r="A12" s="42"/>
      <c r="B12" s="43"/>
      <c r="C12" s="43"/>
      <c r="D12" s="43"/>
      <c r="E12" s="44"/>
    </row>
    <row r="13" spans="1:5" s="264" customFormat="1">
      <c r="A13" s="48" t="s">
        <v>230</v>
      </c>
      <c r="B13" s="40" t="s">
        <v>266</v>
      </c>
      <c r="C13" s="40"/>
      <c r="D13" s="40"/>
      <c r="E13" s="41">
        <f>Plavalni!F360</f>
        <v>0</v>
      </c>
    </row>
    <row r="14" spans="1:5" s="264" customFormat="1">
      <c r="A14" s="48" t="s">
        <v>247</v>
      </c>
      <c r="B14" s="40" t="s">
        <v>284</v>
      </c>
      <c r="C14" s="40"/>
      <c r="D14" s="40"/>
      <c r="E14" s="41">
        <f>Otroški!F277</f>
        <v>0</v>
      </c>
    </row>
    <row r="15" spans="1:5" s="264" customFormat="1">
      <c r="A15" s="48" t="s">
        <v>253</v>
      </c>
      <c r="B15" s="40" t="s">
        <v>267</v>
      </c>
      <c r="C15" s="40"/>
      <c r="D15" s="40"/>
      <c r="E15" s="41">
        <f>Skupni!F101</f>
        <v>0</v>
      </c>
    </row>
    <row r="16" spans="1:5" s="264" customFormat="1">
      <c r="A16" s="48" t="s">
        <v>2512</v>
      </c>
      <c r="B16" s="40" t="s">
        <v>2513</v>
      </c>
      <c r="C16" s="40"/>
      <c r="D16" s="40"/>
      <c r="E16" s="41">
        <f>Elektroinstalacije!F145</f>
        <v>0</v>
      </c>
    </row>
    <row r="17" spans="1:5" s="264" customFormat="1">
      <c r="A17" s="48" t="s">
        <v>2514</v>
      </c>
      <c r="B17" s="40" t="s">
        <v>2515</v>
      </c>
      <c r="C17" s="40"/>
      <c r="D17" s="40"/>
      <c r="E17" s="41">
        <f>Elektroinstalacije!F186</f>
        <v>0</v>
      </c>
    </row>
    <row r="18" spans="1:5">
      <c r="A18" s="45"/>
      <c r="B18" s="46"/>
      <c r="C18" s="2402"/>
      <c r="D18" s="2402"/>
      <c r="E18" s="47"/>
    </row>
    <row r="19" spans="1:5">
      <c r="A19" s="42"/>
      <c r="B19" s="43" t="s">
        <v>243</v>
      </c>
      <c r="C19" s="43"/>
      <c r="D19" s="43"/>
      <c r="E19" s="44">
        <f>SUM(E13:E18)</f>
        <v>0</v>
      </c>
    </row>
    <row r="20" spans="1:5">
      <c r="A20" s="33"/>
      <c r="B20" s="34"/>
      <c r="C20" s="34"/>
      <c r="D20" s="34"/>
      <c r="E20" s="35"/>
    </row>
  </sheetData>
  <phoneticPr fontId="24" type="noConversion"/>
  <pageMargins left="0.70866141732283472" right="0.70866141732283472" top="0.74803149606299213" bottom="0.74803149606299213" header="0.31496062992125984" footer="0.31496062992125984"/>
  <pageSetup paperSize="9" scale="99" orientation="portrait" r:id="rId1"/>
  <headerFooter>
    <oddHeader>&amp;C&amp;"-,Regular"&amp;8BAZENSKA TEHNIKA_x000D_Plavalni zimski bazen - Nova Gorica</oddHeader>
    <oddFooter>&amp;C&amp;"-,Običajno"&amp;8REKAPITULACIJA &amp;P</oddFooter>
  </headerFooter>
  <extLst>
    <ext xmlns:mx="http://schemas.microsoft.com/office/mac/excel/2008/main" uri="{64002731-A6B0-56B0-2670-7721B7C09600}">
      <mx:PLV Mode="0" OnePage="0" WScale="0"/>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theme="8" tint="0.39997558519241921"/>
  </sheetPr>
  <dimension ref="A1:F360"/>
  <sheetViews>
    <sheetView view="pageBreakPreview" topLeftCell="A341" zoomScaleNormal="100" zoomScaleSheetLayoutView="100" workbookViewId="0">
      <selection activeCell="H104" sqref="H104"/>
    </sheetView>
  </sheetViews>
  <sheetFormatPr defaultColWidth="7.69921875" defaultRowHeight="13.8"/>
  <cols>
    <col min="1" max="1" width="7.59765625" style="741" customWidth="1"/>
    <col min="2" max="2" width="33.8984375" style="740" customWidth="1"/>
    <col min="3" max="3" width="4.09765625" style="739" customWidth="1"/>
    <col min="4" max="4" width="5.8984375" style="738" customWidth="1"/>
    <col min="5" max="5" width="12" style="737" customWidth="1"/>
    <col min="6" max="6" width="12.8984375" style="737" customWidth="1"/>
    <col min="7" max="16384" width="7.69921875" style="2361"/>
  </cols>
  <sheetData>
    <row r="1" spans="1:6" s="2353" customFormat="1" ht="15.6">
      <c r="A1" s="736" t="s">
        <v>230</v>
      </c>
      <c r="B1" s="735" t="s">
        <v>266</v>
      </c>
      <c r="C1" s="734"/>
      <c r="D1" s="733"/>
      <c r="E1" s="731"/>
      <c r="F1" s="731"/>
    </row>
    <row r="2" spans="1:6" s="2354" customFormat="1">
      <c r="A2" s="761"/>
      <c r="B2" s="763"/>
      <c r="C2" s="765"/>
      <c r="D2" s="764"/>
      <c r="E2" s="783"/>
      <c r="F2" s="752"/>
    </row>
    <row r="3" spans="1:6" s="2354" customFormat="1" ht="172.5" customHeight="1">
      <c r="A3" s="761" t="s">
        <v>2762</v>
      </c>
      <c r="B3" s="766" t="s">
        <v>2761</v>
      </c>
      <c r="C3" s="765" t="s">
        <v>219</v>
      </c>
      <c r="D3" s="764">
        <v>3</v>
      </c>
      <c r="E3" s="757"/>
      <c r="F3" s="752">
        <f>D3*E3</f>
        <v>0</v>
      </c>
    </row>
    <row r="4" spans="1:6" s="2354" customFormat="1">
      <c r="A4" s="772" t="s">
        <v>2533</v>
      </c>
      <c r="B4" s="774" t="s">
        <v>2758</v>
      </c>
      <c r="C4" s="799"/>
      <c r="D4" s="798"/>
      <c r="E4" s="757"/>
      <c r="F4" s="752"/>
    </row>
    <row r="5" spans="1:6" s="2354" customFormat="1">
      <c r="A5" s="772" t="s">
        <v>2533</v>
      </c>
      <c r="B5" s="774" t="s">
        <v>2757</v>
      </c>
      <c r="C5" s="799"/>
      <c r="D5" s="798"/>
      <c r="E5" s="757"/>
      <c r="F5" s="752"/>
    </row>
    <row r="6" spans="1:6" s="2354" customFormat="1">
      <c r="A6" s="772" t="s">
        <v>2533</v>
      </c>
      <c r="B6" s="774" t="s">
        <v>2756</v>
      </c>
      <c r="C6" s="799"/>
      <c r="D6" s="798"/>
      <c r="E6" s="757"/>
      <c r="F6" s="752"/>
    </row>
    <row r="7" spans="1:6" s="2354" customFormat="1">
      <c r="A7" s="772" t="s">
        <v>2533</v>
      </c>
      <c r="B7" s="774" t="s">
        <v>2755</v>
      </c>
      <c r="C7" s="799"/>
      <c r="D7" s="798"/>
      <c r="E7" s="757"/>
      <c r="F7" s="752"/>
    </row>
    <row r="8" spans="1:6" s="2354" customFormat="1">
      <c r="A8" s="772" t="s">
        <v>2533</v>
      </c>
      <c r="B8" s="774" t="s">
        <v>2754</v>
      </c>
      <c r="C8" s="799"/>
      <c r="D8" s="798"/>
      <c r="E8" s="757"/>
      <c r="F8" s="752"/>
    </row>
    <row r="9" spans="1:6" s="2354" customFormat="1">
      <c r="A9" s="772" t="s">
        <v>2533</v>
      </c>
      <c r="B9" s="774" t="s">
        <v>2753</v>
      </c>
      <c r="C9" s="799"/>
      <c r="D9" s="798"/>
      <c r="E9" s="757"/>
      <c r="F9" s="752"/>
    </row>
    <row r="10" spans="1:6" s="2354" customFormat="1">
      <c r="A10" s="772" t="s">
        <v>2533</v>
      </c>
      <c r="B10" s="774" t="s">
        <v>2752</v>
      </c>
      <c r="C10" s="799"/>
      <c r="D10" s="798"/>
      <c r="E10" s="757"/>
      <c r="F10" s="752"/>
    </row>
    <row r="11" spans="1:6" s="2354" customFormat="1">
      <c r="A11" s="772"/>
      <c r="B11" s="774" t="s">
        <v>2751</v>
      </c>
      <c r="C11" s="799"/>
      <c r="D11" s="798"/>
      <c r="E11" s="757"/>
      <c r="F11" s="752"/>
    </row>
    <row r="12" spans="1:6" s="2354" customFormat="1">
      <c r="A12" s="772" t="s">
        <v>2533</v>
      </c>
      <c r="B12" s="774" t="s">
        <v>2750</v>
      </c>
      <c r="C12" s="799"/>
      <c r="D12" s="798"/>
      <c r="E12" s="757"/>
      <c r="F12" s="752"/>
    </row>
    <row r="13" spans="1:6" s="2354" customFormat="1">
      <c r="A13" s="772" t="s">
        <v>2533</v>
      </c>
      <c r="B13" s="774" t="s">
        <v>2749</v>
      </c>
      <c r="C13" s="799"/>
      <c r="D13" s="798"/>
      <c r="E13" s="757"/>
      <c r="F13" s="752"/>
    </row>
    <row r="14" spans="1:6" s="2354" customFormat="1">
      <c r="A14" s="772" t="s">
        <v>2533</v>
      </c>
      <c r="B14" s="774" t="s">
        <v>2748</v>
      </c>
      <c r="C14" s="799"/>
      <c r="D14" s="801"/>
      <c r="E14" s="757"/>
      <c r="F14" s="752"/>
    </row>
    <row r="15" spans="1:6" s="2354" customFormat="1">
      <c r="A15" s="772" t="s">
        <v>2533</v>
      </c>
      <c r="B15" s="774" t="s">
        <v>2747</v>
      </c>
      <c r="C15" s="799"/>
      <c r="D15" s="801"/>
      <c r="E15" s="757"/>
      <c r="F15" s="752"/>
    </row>
    <row r="16" spans="1:6" s="2354" customFormat="1">
      <c r="A16" s="772" t="s">
        <v>2533</v>
      </c>
      <c r="B16" s="774" t="s">
        <v>2746</v>
      </c>
      <c r="C16" s="799"/>
      <c r="D16" s="798"/>
      <c r="E16" s="757"/>
      <c r="F16" s="752"/>
    </row>
    <row r="17" spans="1:6" s="2354" customFormat="1">
      <c r="A17" s="772" t="s">
        <v>2533</v>
      </c>
      <c r="B17" s="774" t="s">
        <v>2745</v>
      </c>
      <c r="C17" s="799"/>
      <c r="D17" s="798"/>
      <c r="E17" s="757"/>
      <c r="F17" s="752"/>
    </row>
    <row r="18" spans="1:6" s="2354" customFormat="1">
      <c r="A18" s="772" t="s">
        <v>2533</v>
      </c>
      <c r="B18" s="774" t="s">
        <v>2744</v>
      </c>
      <c r="C18" s="799"/>
      <c r="D18" s="798"/>
      <c r="E18" s="757"/>
      <c r="F18" s="752"/>
    </row>
    <row r="19" spans="1:6" s="2354" customFormat="1">
      <c r="A19" s="772" t="s">
        <v>2533</v>
      </c>
      <c r="B19" s="774" t="s">
        <v>2743</v>
      </c>
      <c r="C19" s="799"/>
      <c r="D19" s="798"/>
      <c r="E19" s="757"/>
      <c r="F19" s="752"/>
    </row>
    <row r="20" spans="1:6" s="2354" customFormat="1">
      <c r="A20" s="772" t="s">
        <v>2533</v>
      </c>
      <c r="B20" s="774" t="s">
        <v>2742</v>
      </c>
      <c r="C20" s="799"/>
      <c r="D20" s="798"/>
      <c r="E20" s="757"/>
      <c r="F20" s="752"/>
    </row>
    <row r="21" spans="1:6" s="2354" customFormat="1">
      <c r="A21" s="772" t="s">
        <v>2533</v>
      </c>
      <c r="B21" s="774" t="s">
        <v>2741</v>
      </c>
      <c r="C21" s="799"/>
      <c r="D21" s="798"/>
      <c r="E21" s="757"/>
      <c r="F21" s="752"/>
    </row>
    <row r="22" spans="1:6" s="2354" customFormat="1">
      <c r="A22" s="772" t="s">
        <v>2533</v>
      </c>
      <c r="B22" s="774" t="s">
        <v>2740</v>
      </c>
      <c r="C22" s="799"/>
      <c r="D22" s="798"/>
      <c r="E22" s="757"/>
      <c r="F22" s="752"/>
    </row>
    <row r="23" spans="1:6" s="2354" customFormat="1">
      <c r="A23" s="772" t="s">
        <v>2533</v>
      </c>
      <c r="B23" s="774" t="s">
        <v>2739</v>
      </c>
      <c r="C23" s="799"/>
      <c r="D23" s="798"/>
      <c r="E23" s="757"/>
      <c r="F23" s="752"/>
    </row>
    <row r="24" spans="1:6" s="2354" customFormat="1">
      <c r="A24" s="772"/>
      <c r="B24" s="774"/>
      <c r="C24" s="799"/>
      <c r="D24" s="798"/>
      <c r="E24" s="757"/>
      <c r="F24" s="752"/>
    </row>
    <row r="25" spans="1:6" s="2354" customFormat="1" ht="172.5" customHeight="1">
      <c r="A25" s="761" t="s">
        <v>2760</v>
      </c>
      <c r="B25" s="766" t="s">
        <v>2759</v>
      </c>
      <c r="C25" s="765" t="s">
        <v>219</v>
      </c>
      <c r="D25" s="764">
        <v>1</v>
      </c>
      <c r="E25" s="757"/>
      <c r="F25" s="752">
        <f>D25*E25</f>
        <v>0</v>
      </c>
    </row>
    <row r="26" spans="1:6" s="2354" customFormat="1">
      <c r="A26" s="772" t="s">
        <v>2533</v>
      </c>
      <c r="B26" s="774" t="s">
        <v>2758</v>
      </c>
      <c r="C26" s="799"/>
      <c r="D26" s="798"/>
      <c r="E26" s="757"/>
      <c r="F26" s="752"/>
    </row>
    <row r="27" spans="1:6" s="2354" customFormat="1">
      <c r="A27" s="772" t="s">
        <v>2533</v>
      </c>
      <c r="B27" s="774" t="s">
        <v>2757</v>
      </c>
      <c r="C27" s="799"/>
      <c r="D27" s="798"/>
      <c r="E27" s="757"/>
      <c r="F27" s="752"/>
    </row>
    <row r="28" spans="1:6" s="2354" customFormat="1">
      <c r="A28" s="772" t="s">
        <v>2533</v>
      </c>
      <c r="B28" s="774" t="s">
        <v>2756</v>
      </c>
      <c r="C28" s="799"/>
      <c r="D28" s="798"/>
      <c r="E28" s="757"/>
      <c r="F28" s="752"/>
    </row>
    <row r="29" spans="1:6" s="2354" customFormat="1">
      <c r="A29" s="772" t="s">
        <v>2533</v>
      </c>
      <c r="B29" s="774" t="s">
        <v>2755</v>
      </c>
      <c r="C29" s="799"/>
      <c r="D29" s="798"/>
      <c r="E29" s="757"/>
      <c r="F29" s="752"/>
    </row>
    <row r="30" spans="1:6" s="2354" customFormat="1">
      <c r="A30" s="772" t="s">
        <v>2533</v>
      </c>
      <c r="B30" s="774" t="s">
        <v>2754</v>
      </c>
      <c r="C30" s="799"/>
      <c r="D30" s="798"/>
      <c r="E30" s="757"/>
      <c r="F30" s="752"/>
    </row>
    <row r="31" spans="1:6" s="2354" customFormat="1">
      <c r="A31" s="772" t="s">
        <v>2533</v>
      </c>
      <c r="B31" s="774" t="s">
        <v>2753</v>
      </c>
      <c r="C31" s="799"/>
      <c r="D31" s="798"/>
      <c r="E31" s="757"/>
      <c r="F31" s="752"/>
    </row>
    <row r="32" spans="1:6" s="2354" customFormat="1">
      <c r="A32" s="772" t="s">
        <v>2533</v>
      </c>
      <c r="B32" s="774" t="s">
        <v>2752</v>
      </c>
      <c r="C32" s="799"/>
      <c r="D32" s="798"/>
      <c r="E32" s="757"/>
      <c r="F32" s="752"/>
    </row>
    <row r="33" spans="1:6" s="2354" customFormat="1">
      <c r="A33" s="772"/>
      <c r="B33" s="774" t="s">
        <v>2751</v>
      </c>
      <c r="C33" s="799"/>
      <c r="D33" s="798"/>
      <c r="E33" s="757"/>
      <c r="F33" s="752"/>
    </row>
    <row r="34" spans="1:6" s="2354" customFormat="1">
      <c r="A34" s="772" t="s">
        <v>2533</v>
      </c>
      <c r="B34" s="774" t="s">
        <v>2750</v>
      </c>
      <c r="C34" s="799"/>
      <c r="D34" s="798"/>
      <c r="E34" s="757"/>
      <c r="F34" s="752"/>
    </row>
    <row r="35" spans="1:6" s="2354" customFormat="1">
      <c r="A35" s="772" t="s">
        <v>2533</v>
      </c>
      <c r="B35" s="774" t="s">
        <v>2749</v>
      </c>
      <c r="C35" s="799"/>
      <c r="D35" s="798"/>
      <c r="E35" s="757"/>
      <c r="F35" s="752"/>
    </row>
    <row r="36" spans="1:6" s="2354" customFormat="1">
      <c r="A36" s="772" t="s">
        <v>2533</v>
      </c>
      <c r="B36" s="774" t="s">
        <v>2748</v>
      </c>
      <c r="C36" s="799"/>
      <c r="D36" s="801"/>
      <c r="E36" s="757"/>
      <c r="F36" s="752"/>
    </row>
    <row r="37" spans="1:6" s="2354" customFormat="1">
      <c r="A37" s="772" t="s">
        <v>2533</v>
      </c>
      <c r="B37" s="774" t="s">
        <v>2747</v>
      </c>
      <c r="C37" s="799"/>
      <c r="D37" s="801"/>
      <c r="E37" s="757"/>
      <c r="F37" s="752"/>
    </row>
    <row r="38" spans="1:6" s="2354" customFormat="1">
      <c r="A38" s="772" t="s">
        <v>2533</v>
      </c>
      <c r="B38" s="774" t="s">
        <v>2746</v>
      </c>
      <c r="C38" s="799"/>
      <c r="D38" s="798"/>
      <c r="E38" s="757"/>
      <c r="F38" s="752"/>
    </row>
    <row r="39" spans="1:6" s="2354" customFormat="1">
      <c r="A39" s="772" t="s">
        <v>2533</v>
      </c>
      <c r="B39" s="774" t="s">
        <v>2745</v>
      </c>
      <c r="C39" s="799"/>
      <c r="D39" s="798"/>
      <c r="E39" s="757"/>
      <c r="F39" s="752"/>
    </row>
    <row r="40" spans="1:6" s="2354" customFormat="1">
      <c r="A40" s="772" t="s">
        <v>2533</v>
      </c>
      <c r="B40" s="774" t="s">
        <v>2744</v>
      </c>
      <c r="C40" s="799"/>
      <c r="D40" s="798"/>
      <c r="E40" s="757"/>
      <c r="F40" s="752"/>
    </row>
    <row r="41" spans="1:6" s="2354" customFormat="1">
      <c r="A41" s="772" t="s">
        <v>2533</v>
      </c>
      <c r="B41" s="774" t="s">
        <v>2743</v>
      </c>
      <c r="C41" s="799"/>
      <c r="D41" s="798"/>
      <c r="E41" s="757"/>
      <c r="F41" s="752"/>
    </row>
    <row r="42" spans="1:6" s="2354" customFormat="1">
      <c r="A42" s="772" t="s">
        <v>2533</v>
      </c>
      <c r="B42" s="774" t="s">
        <v>2742</v>
      </c>
      <c r="C42" s="799"/>
      <c r="D42" s="798"/>
      <c r="E42" s="757"/>
      <c r="F42" s="752"/>
    </row>
    <row r="43" spans="1:6" s="2354" customFormat="1">
      <c r="A43" s="772" t="s">
        <v>2533</v>
      </c>
      <c r="B43" s="774" t="s">
        <v>2741</v>
      </c>
      <c r="C43" s="799"/>
      <c r="D43" s="798"/>
      <c r="E43" s="757"/>
      <c r="F43" s="752"/>
    </row>
    <row r="44" spans="1:6" s="2354" customFormat="1">
      <c r="A44" s="772" t="s">
        <v>2533</v>
      </c>
      <c r="B44" s="774" t="s">
        <v>2740</v>
      </c>
      <c r="C44" s="799"/>
      <c r="D44" s="798"/>
      <c r="E44" s="757"/>
      <c r="F44" s="752"/>
    </row>
    <row r="45" spans="1:6" s="2354" customFormat="1">
      <c r="A45" s="772" t="s">
        <v>2533</v>
      </c>
      <c r="B45" s="774" t="s">
        <v>2739</v>
      </c>
      <c r="C45" s="799"/>
      <c r="D45" s="798"/>
      <c r="E45" s="757"/>
      <c r="F45" s="752"/>
    </row>
    <row r="46" spans="1:6" s="2354" customFormat="1">
      <c r="A46" s="761"/>
      <c r="B46" s="763"/>
      <c r="C46" s="759"/>
      <c r="D46" s="758"/>
      <c r="E46" s="757"/>
      <c r="F46" s="752"/>
    </row>
    <row r="47" spans="1:6" s="2355" customFormat="1">
      <c r="A47" s="795"/>
      <c r="B47" s="781"/>
      <c r="C47" s="780"/>
      <c r="D47" s="782"/>
      <c r="E47" s="800"/>
      <c r="F47" s="752"/>
    </row>
    <row r="48" spans="1:6" s="2354" customFormat="1">
      <c r="A48" s="761" t="s">
        <v>247</v>
      </c>
      <c r="B48" s="774" t="s">
        <v>2738</v>
      </c>
      <c r="C48" s="799"/>
      <c r="D48" s="798"/>
      <c r="E48" s="757"/>
      <c r="F48" s="752"/>
    </row>
    <row r="49" spans="1:6" s="2354" customFormat="1">
      <c r="A49" s="761"/>
      <c r="B49" s="774"/>
      <c r="C49" s="799"/>
      <c r="D49" s="798"/>
      <c r="E49" s="757"/>
      <c r="F49" s="752"/>
    </row>
    <row r="50" spans="1:6" s="2354" customFormat="1">
      <c r="A50" s="761" t="s">
        <v>2737</v>
      </c>
      <c r="B50" s="774" t="s">
        <v>2736</v>
      </c>
      <c r="C50" s="799"/>
      <c r="D50" s="798"/>
      <c r="E50" s="757"/>
      <c r="F50" s="752"/>
    </row>
    <row r="51" spans="1:6" s="2354" customFormat="1" ht="27.6">
      <c r="A51" s="772" t="s">
        <v>2533</v>
      </c>
      <c r="B51" s="774" t="s">
        <v>2730</v>
      </c>
      <c r="C51" s="799"/>
      <c r="D51" s="798"/>
      <c r="E51" s="757"/>
      <c r="F51" s="752"/>
    </row>
    <row r="52" spans="1:6" s="2354" customFormat="1">
      <c r="A52" s="761"/>
      <c r="B52" s="766" t="s">
        <v>2735</v>
      </c>
      <c r="C52" s="765" t="s">
        <v>70</v>
      </c>
      <c r="D52" s="764">
        <v>1500</v>
      </c>
      <c r="E52" s="757"/>
      <c r="F52" s="752">
        <f>D52*E52</f>
        <v>0</v>
      </c>
    </row>
    <row r="53" spans="1:6" s="2354" customFormat="1">
      <c r="A53" s="761"/>
      <c r="B53" s="766" t="s">
        <v>2734</v>
      </c>
      <c r="C53" s="765" t="s">
        <v>70</v>
      </c>
      <c r="D53" s="764">
        <v>1500</v>
      </c>
      <c r="E53" s="757"/>
      <c r="F53" s="752">
        <f>D53*E53</f>
        <v>0</v>
      </c>
    </row>
    <row r="54" spans="1:6" s="2354" customFormat="1">
      <c r="A54" s="761"/>
      <c r="B54" s="766" t="s">
        <v>2733</v>
      </c>
      <c r="C54" s="765" t="s">
        <v>70</v>
      </c>
      <c r="D54" s="764">
        <v>9000</v>
      </c>
      <c r="E54" s="757"/>
      <c r="F54" s="752">
        <f>D54*E54</f>
        <v>0</v>
      </c>
    </row>
    <row r="55" spans="1:6" s="2354" customFormat="1">
      <c r="A55" s="761"/>
      <c r="B55" s="775"/>
      <c r="C55" s="765"/>
      <c r="D55" s="764"/>
      <c r="E55" s="757"/>
      <c r="F55" s="752"/>
    </row>
    <row r="56" spans="1:6" s="2354" customFormat="1">
      <c r="A56" s="761" t="s">
        <v>2732</v>
      </c>
      <c r="B56" s="774" t="s">
        <v>2731</v>
      </c>
      <c r="C56" s="799"/>
      <c r="D56" s="798"/>
      <c r="E56" s="757"/>
      <c r="F56" s="752"/>
    </row>
    <row r="57" spans="1:6" s="2354" customFormat="1" ht="30.75" customHeight="1">
      <c r="A57" s="772" t="s">
        <v>2533</v>
      </c>
      <c r="B57" s="774" t="s">
        <v>2730</v>
      </c>
      <c r="C57" s="799"/>
      <c r="D57" s="798"/>
      <c r="E57" s="757"/>
      <c r="F57" s="752"/>
    </row>
    <row r="58" spans="1:6" s="2354" customFormat="1">
      <c r="A58" s="761"/>
      <c r="B58" s="766" t="s">
        <v>2729</v>
      </c>
      <c r="C58" s="765" t="s">
        <v>70</v>
      </c>
      <c r="D58" s="764">
        <v>500</v>
      </c>
      <c r="E58" s="757"/>
      <c r="F58" s="752">
        <f>D58*E58</f>
        <v>0</v>
      </c>
    </row>
    <row r="59" spans="1:6" s="2354" customFormat="1">
      <c r="A59" s="761"/>
      <c r="B59" s="766" t="s">
        <v>2728</v>
      </c>
      <c r="C59" s="765" t="s">
        <v>70</v>
      </c>
      <c r="D59" s="764">
        <v>500</v>
      </c>
      <c r="E59" s="757"/>
      <c r="F59" s="752">
        <f>D59*E59</f>
        <v>0</v>
      </c>
    </row>
    <row r="60" spans="1:6" s="2354" customFormat="1" ht="45" customHeight="1">
      <c r="A60" s="761"/>
      <c r="B60" s="775" t="s">
        <v>2727</v>
      </c>
      <c r="C60" s="765" t="s">
        <v>70</v>
      </c>
      <c r="D60" s="764">
        <v>1200</v>
      </c>
      <c r="E60" s="757"/>
      <c r="F60" s="752">
        <f>D60*E60</f>
        <v>0</v>
      </c>
    </row>
    <row r="61" spans="1:6" s="2354" customFormat="1">
      <c r="A61" s="761"/>
      <c r="B61" s="775"/>
      <c r="C61" s="765"/>
      <c r="D61" s="764"/>
      <c r="E61" s="757"/>
      <c r="F61" s="752"/>
    </row>
    <row r="62" spans="1:6" s="2354" customFormat="1">
      <c r="A62" s="761" t="s">
        <v>2726</v>
      </c>
      <c r="B62" s="774" t="s">
        <v>2725</v>
      </c>
      <c r="C62" s="765"/>
      <c r="D62" s="764"/>
      <c r="E62" s="757"/>
      <c r="F62" s="752"/>
    </row>
    <row r="63" spans="1:6" s="2354" customFormat="1">
      <c r="A63" s="761"/>
      <c r="B63" s="774"/>
      <c r="C63" s="765"/>
      <c r="D63" s="764"/>
      <c r="E63" s="757"/>
      <c r="F63" s="752"/>
    </row>
    <row r="64" spans="1:6" s="2354" customFormat="1" ht="27.6">
      <c r="A64" s="761" t="s">
        <v>2724</v>
      </c>
      <c r="B64" s="774" t="s">
        <v>2583</v>
      </c>
      <c r="C64" s="765"/>
      <c r="D64" s="764"/>
      <c r="E64" s="757"/>
      <c r="F64" s="752"/>
    </row>
    <row r="65" spans="1:6" s="2354" customFormat="1">
      <c r="A65" s="761"/>
      <c r="B65" s="774" t="s">
        <v>2707</v>
      </c>
      <c r="C65" s="765" t="s">
        <v>1119</v>
      </c>
      <c r="D65" s="764">
        <v>12</v>
      </c>
      <c r="E65" s="757"/>
      <c r="F65" s="752">
        <f>D65*E65</f>
        <v>0</v>
      </c>
    </row>
    <row r="66" spans="1:6" s="2354" customFormat="1">
      <c r="A66" s="761"/>
      <c r="B66" s="774" t="s">
        <v>2580</v>
      </c>
      <c r="C66" s="765" t="s">
        <v>1119</v>
      </c>
      <c r="D66" s="764">
        <v>9</v>
      </c>
      <c r="E66" s="757"/>
      <c r="F66" s="752">
        <f>D66*E66</f>
        <v>0</v>
      </c>
    </row>
    <row r="67" spans="1:6" s="2354" customFormat="1">
      <c r="A67" s="761"/>
      <c r="B67" s="774" t="s">
        <v>2723</v>
      </c>
      <c r="C67" s="765" t="s">
        <v>1119</v>
      </c>
      <c r="D67" s="764">
        <v>8</v>
      </c>
      <c r="E67" s="757"/>
      <c r="F67" s="752">
        <f>D67*E67</f>
        <v>0</v>
      </c>
    </row>
    <row r="68" spans="1:6" s="2354" customFormat="1">
      <c r="A68" s="761"/>
      <c r="B68" s="766" t="s">
        <v>2577</v>
      </c>
      <c r="C68" s="765" t="s">
        <v>1119</v>
      </c>
      <c r="D68" s="764">
        <v>18</v>
      </c>
      <c r="E68" s="757"/>
      <c r="F68" s="752">
        <f>D68*E68</f>
        <v>0</v>
      </c>
    </row>
    <row r="69" spans="1:6" s="2354" customFormat="1">
      <c r="A69" s="761"/>
      <c r="B69" s="774"/>
      <c r="C69" s="765"/>
      <c r="D69" s="764"/>
      <c r="E69" s="757"/>
      <c r="F69" s="752"/>
    </row>
    <row r="70" spans="1:6" s="2354" customFormat="1" ht="71.25" customHeight="1">
      <c r="A70" s="761" t="s">
        <v>2722</v>
      </c>
      <c r="B70" s="774" t="s">
        <v>2589</v>
      </c>
      <c r="C70" s="765"/>
      <c r="D70" s="764"/>
      <c r="E70" s="757"/>
      <c r="F70" s="752"/>
    </row>
    <row r="71" spans="1:6" s="2354" customFormat="1">
      <c r="A71" s="761"/>
      <c r="B71" s="774" t="s">
        <v>1852</v>
      </c>
      <c r="C71" s="765" t="s">
        <v>219</v>
      </c>
      <c r="D71" s="764">
        <v>3</v>
      </c>
      <c r="E71" s="757"/>
      <c r="F71" s="752">
        <f>D71*E71</f>
        <v>0</v>
      </c>
    </row>
    <row r="72" spans="1:6" s="2354" customFormat="1">
      <c r="A72" s="761"/>
      <c r="B72" s="774" t="s">
        <v>1987</v>
      </c>
      <c r="C72" s="765" t="s">
        <v>219</v>
      </c>
      <c r="D72" s="764">
        <v>3</v>
      </c>
      <c r="E72" s="757"/>
      <c r="F72" s="752">
        <f>D72*E72</f>
        <v>0</v>
      </c>
    </row>
    <row r="73" spans="1:6" s="2354" customFormat="1">
      <c r="A73" s="761"/>
      <c r="B73" s="766" t="s">
        <v>1791</v>
      </c>
      <c r="C73" s="765" t="s">
        <v>219</v>
      </c>
      <c r="D73" s="764">
        <v>2</v>
      </c>
      <c r="E73" s="757"/>
      <c r="F73" s="752">
        <f>D73*E73</f>
        <v>0</v>
      </c>
    </row>
    <row r="74" spans="1:6" s="2354" customFormat="1">
      <c r="A74" s="761"/>
      <c r="B74" s="766" t="s">
        <v>2594</v>
      </c>
      <c r="C74" s="765" t="s">
        <v>219</v>
      </c>
      <c r="D74" s="764">
        <v>15</v>
      </c>
      <c r="E74" s="757"/>
      <c r="F74" s="752">
        <f>D74*E74</f>
        <v>0</v>
      </c>
    </row>
    <row r="75" spans="1:6" s="2354" customFormat="1">
      <c r="A75" s="761"/>
      <c r="B75" s="774"/>
      <c r="C75" s="765"/>
      <c r="D75" s="764"/>
      <c r="E75" s="757"/>
      <c r="F75" s="752"/>
    </row>
    <row r="76" spans="1:6" s="2354" customFormat="1" ht="30.75" customHeight="1">
      <c r="A76" s="761" t="s">
        <v>2721</v>
      </c>
      <c r="B76" s="774" t="s">
        <v>2663</v>
      </c>
      <c r="C76" s="765"/>
      <c r="D76" s="764"/>
      <c r="E76" s="757"/>
      <c r="F76" s="752"/>
    </row>
    <row r="77" spans="1:6" s="2354" customFormat="1">
      <c r="A77" s="761"/>
      <c r="B77" s="774" t="s">
        <v>1852</v>
      </c>
      <c r="C77" s="765" t="s">
        <v>10</v>
      </c>
      <c r="D77" s="764">
        <v>6</v>
      </c>
      <c r="E77" s="757"/>
      <c r="F77" s="752">
        <f>D77*E77</f>
        <v>0</v>
      </c>
    </row>
    <row r="78" spans="1:6" s="2354" customFormat="1">
      <c r="A78" s="761"/>
      <c r="B78" s="774" t="s">
        <v>1793</v>
      </c>
      <c r="C78" s="765" t="s">
        <v>10</v>
      </c>
      <c r="D78" s="764">
        <v>3</v>
      </c>
      <c r="E78" s="757"/>
      <c r="F78" s="752">
        <f>D78*E78</f>
        <v>0</v>
      </c>
    </row>
    <row r="79" spans="1:6" s="2354" customFormat="1">
      <c r="A79" s="761"/>
      <c r="B79" s="774"/>
      <c r="C79" s="765"/>
      <c r="D79" s="764"/>
      <c r="E79" s="757"/>
      <c r="F79" s="752"/>
    </row>
    <row r="80" spans="1:6" s="2354" customFormat="1" ht="41.25" customHeight="1">
      <c r="A80" s="761" t="s">
        <v>2720</v>
      </c>
      <c r="B80" s="785" t="s">
        <v>2703</v>
      </c>
      <c r="C80" s="787"/>
      <c r="D80" s="786"/>
      <c r="E80" s="757"/>
      <c r="F80" s="752"/>
    </row>
    <row r="81" spans="1:6" s="2354" customFormat="1">
      <c r="A81" s="761"/>
      <c r="B81" s="785" t="s">
        <v>1852</v>
      </c>
      <c r="C81" s="787" t="s">
        <v>219</v>
      </c>
      <c r="D81" s="786">
        <v>3</v>
      </c>
      <c r="E81" s="757"/>
      <c r="F81" s="752">
        <f>D81*E81</f>
        <v>0</v>
      </c>
    </row>
    <row r="82" spans="1:6" s="2354" customFormat="1">
      <c r="A82" s="761"/>
      <c r="B82" s="774"/>
      <c r="C82" s="765"/>
      <c r="D82" s="764"/>
      <c r="E82" s="757"/>
      <c r="F82" s="752"/>
    </row>
    <row r="83" spans="1:6" s="2354" customFormat="1" ht="58.5" customHeight="1">
      <c r="A83" s="761" t="s">
        <v>2719</v>
      </c>
      <c r="B83" s="774" t="s">
        <v>2701</v>
      </c>
      <c r="C83" s="765" t="s">
        <v>219</v>
      </c>
      <c r="D83" s="764">
        <v>3</v>
      </c>
      <c r="E83" s="757"/>
      <c r="F83" s="752">
        <f>D83*E83</f>
        <v>0</v>
      </c>
    </row>
    <row r="84" spans="1:6" s="2354" customFormat="1">
      <c r="A84" s="761"/>
      <c r="B84" s="774"/>
      <c r="C84" s="765"/>
      <c r="D84" s="764"/>
      <c r="E84" s="757"/>
      <c r="F84" s="752"/>
    </row>
    <row r="85" spans="1:6" s="2354" customFormat="1" ht="57" customHeight="1">
      <c r="A85" s="761" t="s">
        <v>2718</v>
      </c>
      <c r="B85" s="774" t="s">
        <v>2699</v>
      </c>
      <c r="C85" s="765" t="s">
        <v>219</v>
      </c>
      <c r="D85" s="764">
        <v>6</v>
      </c>
      <c r="E85" s="757"/>
      <c r="F85" s="752">
        <f>D85*E85</f>
        <v>0</v>
      </c>
    </row>
    <row r="86" spans="1:6" s="2354" customFormat="1">
      <c r="A86" s="761"/>
      <c r="B86" s="774"/>
      <c r="C86" s="765"/>
      <c r="D86" s="764"/>
      <c r="E86" s="757"/>
      <c r="F86" s="752"/>
    </row>
    <row r="87" spans="1:6" s="2354" customFormat="1" ht="55.5" customHeight="1">
      <c r="A87" s="761" t="s">
        <v>2717</v>
      </c>
      <c r="B87" s="774" t="s">
        <v>2600</v>
      </c>
      <c r="C87" s="765" t="s">
        <v>10</v>
      </c>
      <c r="D87" s="764">
        <v>6</v>
      </c>
      <c r="E87" s="757"/>
      <c r="F87" s="752">
        <f>D87*E87</f>
        <v>0</v>
      </c>
    </row>
    <row r="88" spans="1:6" s="2354" customFormat="1">
      <c r="A88" s="761"/>
      <c r="B88" s="774"/>
      <c r="C88" s="765"/>
      <c r="D88" s="764"/>
      <c r="E88" s="757"/>
      <c r="F88" s="752"/>
    </row>
    <row r="89" spans="1:6" s="2354" customFormat="1" ht="69">
      <c r="A89" s="761" t="s">
        <v>2716</v>
      </c>
      <c r="B89" s="774" t="s">
        <v>2715</v>
      </c>
      <c r="C89" s="770"/>
      <c r="D89" s="769"/>
      <c r="E89" s="757"/>
      <c r="F89" s="752"/>
    </row>
    <row r="90" spans="1:6" s="2354" customFormat="1">
      <c r="A90" s="761"/>
      <c r="B90" s="774" t="s">
        <v>2594</v>
      </c>
      <c r="C90" s="770" t="s">
        <v>219</v>
      </c>
      <c r="D90" s="769">
        <v>3</v>
      </c>
      <c r="E90" s="757"/>
      <c r="F90" s="752">
        <f>D90*E90</f>
        <v>0</v>
      </c>
    </row>
    <row r="91" spans="1:6" s="2354" customFormat="1">
      <c r="A91" s="761"/>
      <c r="B91" s="774"/>
      <c r="C91" s="765"/>
      <c r="D91" s="764"/>
      <c r="E91" s="757"/>
      <c r="F91" s="752"/>
    </row>
    <row r="92" spans="1:6" s="2354" customFormat="1" ht="56.25" customHeight="1">
      <c r="A92" s="761" t="s">
        <v>2714</v>
      </c>
      <c r="B92" s="774" t="s">
        <v>2696</v>
      </c>
      <c r="C92" s="765" t="s">
        <v>10</v>
      </c>
      <c r="D92" s="764">
        <v>6</v>
      </c>
      <c r="E92" s="757"/>
      <c r="F92" s="752">
        <f>D92*E92</f>
        <v>0</v>
      </c>
    </row>
    <row r="93" spans="1:6" s="2355" customFormat="1">
      <c r="A93" s="795"/>
      <c r="B93" s="794"/>
      <c r="C93" s="797"/>
      <c r="D93" s="796"/>
      <c r="E93" s="800"/>
      <c r="F93" s="752"/>
    </row>
    <row r="94" spans="1:6" s="2354" customFormat="1" ht="84.75" customHeight="1">
      <c r="A94" s="761" t="s">
        <v>2713</v>
      </c>
      <c r="B94" s="760" t="s">
        <v>2712</v>
      </c>
      <c r="C94" s="759" t="s">
        <v>219</v>
      </c>
      <c r="D94" s="758">
        <v>3</v>
      </c>
      <c r="E94" s="757"/>
      <c r="F94" s="752">
        <f>D94*E94</f>
        <v>0</v>
      </c>
    </row>
    <row r="95" spans="1:6" s="2355" customFormat="1">
      <c r="A95" s="795"/>
      <c r="B95" s="794"/>
      <c r="C95" s="780"/>
      <c r="D95" s="782"/>
      <c r="E95" s="800"/>
      <c r="F95" s="752"/>
    </row>
    <row r="96" spans="1:6" s="2355" customFormat="1" ht="28.5" customHeight="1">
      <c r="A96" s="795" t="s">
        <v>2711</v>
      </c>
      <c r="B96" s="794" t="s">
        <v>2692</v>
      </c>
      <c r="C96" s="780"/>
      <c r="D96" s="782"/>
      <c r="E96" s="800"/>
      <c r="F96" s="752"/>
    </row>
    <row r="97" spans="1:6" s="2356" customFormat="1">
      <c r="A97" s="792"/>
      <c r="B97" s="791" t="s">
        <v>2691</v>
      </c>
      <c r="C97" s="790" t="s">
        <v>1119</v>
      </c>
      <c r="D97" s="789">
        <v>30</v>
      </c>
      <c r="E97" s="2362"/>
      <c r="F97" s="752">
        <f>D97*E97</f>
        <v>0</v>
      </c>
    </row>
    <row r="98" spans="1:6" s="2356" customFormat="1">
      <c r="A98" s="792"/>
      <c r="B98" s="791"/>
      <c r="C98" s="790"/>
      <c r="D98" s="789"/>
      <c r="E98" s="2362"/>
      <c r="F98" s="752"/>
    </row>
    <row r="99" spans="1:6" s="2354" customFormat="1">
      <c r="A99" s="761" t="s">
        <v>2710</v>
      </c>
      <c r="B99" s="774" t="s">
        <v>2709</v>
      </c>
      <c r="C99" s="765"/>
      <c r="D99" s="764"/>
      <c r="E99" s="757"/>
      <c r="F99" s="752"/>
    </row>
    <row r="100" spans="1:6" s="2354" customFormat="1">
      <c r="A100" s="761"/>
      <c r="B100" s="774"/>
      <c r="C100" s="765"/>
      <c r="D100" s="764"/>
      <c r="E100" s="757"/>
      <c r="F100" s="752"/>
    </row>
    <row r="101" spans="1:6" s="2354" customFormat="1" ht="27.6">
      <c r="A101" s="761" t="s">
        <v>2708</v>
      </c>
      <c r="B101" s="774" t="s">
        <v>2583</v>
      </c>
      <c r="C101" s="765"/>
      <c r="D101" s="764"/>
      <c r="E101" s="757"/>
      <c r="F101" s="752"/>
    </row>
    <row r="102" spans="1:6" s="2354" customFormat="1">
      <c r="A102" s="761"/>
      <c r="B102" s="774" t="s">
        <v>2707</v>
      </c>
      <c r="C102" s="765" t="s">
        <v>1119</v>
      </c>
      <c r="D102" s="764">
        <v>4</v>
      </c>
      <c r="E102" s="757"/>
      <c r="F102" s="752">
        <f>D102*E102</f>
        <v>0</v>
      </c>
    </row>
    <row r="103" spans="1:6" s="2354" customFormat="1">
      <c r="A103" s="761"/>
      <c r="B103" s="766" t="s">
        <v>2577</v>
      </c>
      <c r="C103" s="765" t="s">
        <v>1119</v>
      </c>
      <c r="D103" s="764">
        <v>6</v>
      </c>
      <c r="E103" s="757"/>
      <c r="F103" s="752">
        <f>D103*E103</f>
        <v>0</v>
      </c>
    </row>
    <row r="104" spans="1:6" s="2354" customFormat="1">
      <c r="A104" s="761"/>
      <c r="B104" s="774"/>
      <c r="C104" s="765"/>
      <c r="D104" s="764"/>
      <c r="E104" s="757"/>
      <c r="F104" s="752"/>
    </row>
    <row r="105" spans="1:6" s="2354" customFormat="1" ht="72.75" customHeight="1">
      <c r="A105" s="761" t="s">
        <v>2706</v>
      </c>
      <c r="B105" s="774" t="s">
        <v>2589</v>
      </c>
      <c r="C105" s="765"/>
      <c r="D105" s="764"/>
      <c r="E105" s="757"/>
      <c r="F105" s="752"/>
    </row>
    <row r="106" spans="1:6" s="2354" customFormat="1">
      <c r="A106" s="761"/>
      <c r="B106" s="774" t="s">
        <v>1852</v>
      </c>
      <c r="C106" s="765" t="s">
        <v>219</v>
      </c>
      <c r="D106" s="764">
        <v>1</v>
      </c>
      <c r="E106" s="757"/>
      <c r="F106" s="752">
        <f>D106*E106</f>
        <v>0</v>
      </c>
    </row>
    <row r="107" spans="1:6" s="2354" customFormat="1">
      <c r="A107" s="761"/>
      <c r="B107" s="766" t="s">
        <v>2594</v>
      </c>
      <c r="C107" s="765" t="s">
        <v>219</v>
      </c>
      <c r="D107" s="764">
        <v>6</v>
      </c>
      <c r="E107" s="757"/>
      <c r="F107" s="752">
        <f>D107*E107</f>
        <v>0</v>
      </c>
    </row>
    <row r="108" spans="1:6" s="2354" customFormat="1">
      <c r="A108" s="761"/>
      <c r="B108" s="774"/>
      <c r="C108" s="765"/>
      <c r="D108" s="764"/>
      <c r="E108" s="757"/>
      <c r="F108" s="752"/>
    </row>
    <row r="109" spans="1:6" s="2354" customFormat="1" ht="30.75" customHeight="1">
      <c r="A109" s="761" t="s">
        <v>2705</v>
      </c>
      <c r="B109" s="774" t="s">
        <v>2663</v>
      </c>
      <c r="C109" s="765"/>
      <c r="D109" s="764"/>
      <c r="E109" s="757"/>
      <c r="F109" s="752"/>
    </row>
    <row r="110" spans="1:6" s="2354" customFormat="1">
      <c r="A110" s="761"/>
      <c r="B110" s="774" t="s">
        <v>1852</v>
      </c>
      <c r="C110" s="765" t="s">
        <v>10</v>
      </c>
      <c r="D110" s="764">
        <v>2</v>
      </c>
      <c r="E110" s="757"/>
      <c r="F110" s="752">
        <f>D110*E110</f>
        <v>0</v>
      </c>
    </row>
    <row r="111" spans="1:6" s="2354" customFormat="1">
      <c r="A111" s="761"/>
      <c r="B111" s="774" t="s">
        <v>1793</v>
      </c>
      <c r="C111" s="765" t="s">
        <v>10</v>
      </c>
      <c r="D111" s="764">
        <v>1</v>
      </c>
      <c r="E111" s="757"/>
      <c r="F111" s="752">
        <f>D111*E111</f>
        <v>0</v>
      </c>
    </row>
    <row r="112" spans="1:6" s="2354" customFormat="1">
      <c r="A112" s="761"/>
      <c r="B112" s="774"/>
      <c r="C112" s="765"/>
      <c r="D112" s="764"/>
      <c r="E112" s="757"/>
      <c r="F112" s="752"/>
    </row>
    <row r="113" spans="1:6" s="2354" customFormat="1" ht="41.25" customHeight="1">
      <c r="A113" s="761" t="s">
        <v>2704</v>
      </c>
      <c r="B113" s="785" t="s">
        <v>2703</v>
      </c>
      <c r="C113" s="787"/>
      <c r="D113" s="786"/>
      <c r="E113" s="757"/>
      <c r="F113" s="752"/>
    </row>
    <row r="114" spans="1:6" s="2354" customFormat="1">
      <c r="A114" s="761"/>
      <c r="B114" s="785" t="s">
        <v>1852</v>
      </c>
      <c r="C114" s="787" t="s">
        <v>219</v>
      </c>
      <c r="D114" s="786">
        <v>1</v>
      </c>
      <c r="E114" s="757"/>
      <c r="F114" s="752">
        <f>D114*E114</f>
        <v>0</v>
      </c>
    </row>
    <row r="115" spans="1:6" s="2354" customFormat="1">
      <c r="A115" s="761"/>
      <c r="B115" s="774"/>
      <c r="C115" s="765"/>
      <c r="D115" s="764"/>
      <c r="E115" s="757"/>
      <c r="F115" s="752"/>
    </row>
    <row r="116" spans="1:6" s="2354" customFormat="1" ht="58.5" customHeight="1">
      <c r="A116" s="761" t="s">
        <v>2702</v>
      </c>
      <c r="B116" s="774" t="s">
        <v>2701</v>
      </c>
      <c r="C116" s="765" t="s">
        <v>219</v>
      </c>
      <c r="D116" s="764">
        <v>1</v>
      </c>
      <c r="E116" s="757"/>
      <c r="F116" s="752">
        <f>D116*E116</f>
        <v>0</v>
      </c>
    </row>
    <row r="117" spans="1:6" s="2354" customFormat="1">
      <c r="A117" s="761"/>
      <c r="B117" s="774"/>
      <c r="C117" s="765"/>
      <c r="D117" s="764"/>
      <c r="E117" s="757"/>
      <c r="F117" s="752"/>
    </row>
    <row r="118" spans="1:6" s="2354" customFormat="1" ht="57" customHeight="1">
      <c r="A118" s="761" t="s">
        <v>2700</v>
      </c>
      <c r="B118" s="774" t="s">
        <v>2699</v>
      </c>
      <c r="C118" s="765" t="s">
        <v>219</v>
      </c>
      <c r="D118" s="764">
        <v>2</v>
      </c>
      <c r="E118" s="757"/>
      <c r="F118" s="752">
        <f>D118*E118</f>
        <v>0</v>
      </c>
    </row>
    <row r="119" spans="1:6" s="2354" customFormat="1">
      <c r="A119" s="761"/>
      <c r="B119" s="774"/>
      <c r="C119" s="765"/>
      <c r="D119" s="764"/>
      <c r="E119" s="757"/>
      <c r="F119" s="752"/>
    </row>
    <row r="120" spans="1:6" s="2354" customFormat="1" ht="55.5" customHeight="1">
      <c r="A120" s="761" t="s">
        <v>2698</v>
      </c>
      <c r="B120" s="774" t="s">
        <v>2600</v>
      </c>
      <c r="C120" s="765" t="s">
        <v>10</v>
      </c>
      <c r="D120" s="764">
        <v>2</v>
      </c>
      <c r="E120" s="757"/>
      <c r="F120" s="752">
        <f>D120*E120</f>
        <v>0</v>
      </c>
    </row>
    <row r="121" spans="1:6" s="2354" customFormat="1">
      <c r="A121" s="761"/>
      <c r="B121" s="774"/>
      <c r="C121" s="765"/>
      <c r="D121" s="764"/>
      <c r="E121" s="757"/>
      <c r="F121" s="752"/>
    </row>
    <row r="122" spans="1:6" s="2354" customFormat="1" ht="56.25" customHeight="1">
      <c r="A122" s="761" t="s">
        <v>2697</v>
      </c>
      <c r="B122" s="774" t="s">
        <v>2696</v>
      </c>
      <c r="C122" s="765" t="s">
        <v>10</v>
      </c>
      <c r="D122" s="764">
        <v>2</v>
      </c>
      <c r="E122" s="757"/>
      <c r="F122" s="752">
        <f>D122*E122</f>
        <v>0</v>
      </c>
    </row>
    <row r="123" spans="1:6" s="2355" customFormat="1">
      <c r="A123" s="795"/>
      <c r="B123" s="794"/>
      <c r="C123" s="797"/>
      <c r="D123" s="796"/>
      <c r="E123" s="800"/>
      <c r="F123" s="752"/>
    </row>
    <row r="124" spans="1:6" s="2354" customFormat="1" ht="84" customHeight="1">
      <c r="A124" s="761" t="s">
        <v>2695</v>
      </c>
      <c r="B124" s="760" t="s">
        <v>2694</v>
      </c>
      <c r="C124" s="759" t="s">
        <v>219</v>
      </c>
      <c r="D124" s="758">
        <v>1</v>
      </c>
      <c r="E124" s="757"/>
      <c r="F124" s="752">
        <f>D124*E124</f>
        <v>0</v>
      </c>
    </row>
    <row r="125" spans="1:6" s="2355" customFormat="1">
      <c r="A125" s="795"/>
      <c r="B125" s="794"/>
      <c r="C125" s="780"/>
      <c r="D125" s="782"/>
      <c r="E125" s="800"/>
      <c r="F125" s="752"/>
    </row>
    <row r="126" spans="1:6" s="2355" customFormat="1" ht="28.5" customHeight="1">
      <c r="A126" s="795" t="s">
        <v>2693</v>
      </c>
      <c r="B126" s="794" t="s">
        <v>2692</v>
      </c>
      <c r="C126" s="780"/>
      <c r="D126" s="782"/>
      <c r="E126" s="800"/>
      <c r="F126" s="752"/>
    </row>
    <row r="127" spans="1:6" s="2356" customFormat="1">
      <c r="A127" s="792"/>
      <c r="B127" s="791" t="s">
        <v>2691</v>
      </c>
      <c r="C127" s="790" t="s">
        <v>1119</v>
      </c>
      <c r="D127" s="789">
        <v>10</v>
      </c>
      <c r="E127" s="2362"/>
      <c r="F127" s="752">
        <f>D127*E127</f>
        <v>0</v>
      </c>
    </row>
    <row r="128" spans="1:6" s="2354" customFormat="1">
      <c r="A128" s="761"/>
      <c r="B128" s="775"/>
      <c r="C128" s="765"/>
      <c r="D128" s="764"/>
      <c r="E128" s="757"/>
      <c r="F128" s="752"/>
    </row>
    <row r="129" spans="1:6" s="2354" customFormat="1">
      <c r="A129" s="761"/>
      <c r="B129" s="775"/>
      <c r="C129" s="765"/>
      <c r="D129" s="764"/>
      <c r="E129" s="757"/>
      <c r="F129" s="752"/>
    </row>
    <row r="130" spans="1:6" s="2354" customFormat="1">
      <c r="A130" s="761" t="s">
        <v>253</v>
      </c>
      <c r="B130" s="774" t="s">
        <v>2690</v>
      </c>
      <c r="C130" s="765"/>
      <c r="D130" s="764"/>
      <c r="E130" s="757"/>
      <c r="F130" s="752"/>
    </row>
    <row r="131" spans="1:6" s="2354" customFormat="1">
      <c r="A131" s="761"/>
      <c r="B131" s="774"/>
      <c r="C131" s="765"/>
      <c r="D131" s="764"/>
      <c r="E131" s="757"/>
      <c r="F131" s="752"/>
    </row>
    <row r="132" spans="1:6" s="2354" customFormat="1" ht="27.6">
      <c r="A132" s="761" t="s">
        <v>2689</v>
      </c>
      <c r="B132" s="785" t="s">
        <v>2688</v>
      </c>
      <c r="C132" s="787" t="s">
        <v>219</v>
      </c>
      <c r="D132" s="786">
        <v>3</v>
      </c>
      <c r="E132" s="757"/>
      <c r="F132" s="752">
        <f>D132*E132</f>
        <v>0</v>
      </c>
    </row>
    <row r="133" spans="1:6" s="2354" customFormat="1">
      <c r="A133" s="761"/>
      <c r="B133" s="785" t="s">
        <v>2687</v>
      </c>
      <c r="C133" s="787"/>
      <c r="D133" s="786"/>
      <c r="E133" s="757"/>
      <c r="F133" s="752"/>
    </row>
    <row r="134" spans="1:6" s="2354" customFormat="1">
      <c r="A134" s="761"/>
      <c r="B134" s="760" t="s">
        <v>2686</v>
      </c>
      <c r="C134" s="759"/>
      <c r="D134" s="758"/>
      <c r="E134" s="757"/>
      <c r="F134" s="752"/>
    </row>
    <row r="135" spans="1:6" s="2354" customFormat="1">
      <c r="A135" s="761"/>
      <c r="B135" s="785" t="s">
        <v>2685</v>
      </c>
      <c r="C135" s="787"/>
      <c r="D135" s="786"/>
      <c r="E135" s="757"/>
      <c r="F135" s="752"/>
    </row>
    <row r="136" spans="1:6" s="2354" customFormat="1">
      <c r="A136" s="761"/>
      <c r="B136" s="785" t="s">
        <v>2622</v>
      </c>
      <c r="C136" s="787"/>
      <c r="D136" s="786"/>
      <c r="E136" s="757"/>
      <c r="F136" s="752"/>
    </row>
    <row r="137" spans="1:6" s="2354" customFormat="1">
      <c r="A137" s="761"/>
      <c r="B137" s="785"/>
      <c r="C137" s="787"/>
      <c r="D137" s="786"/>
      <c r="E137" s="757"/>
      <c r="F137" s="752"/>
    </row>
    <row r="138" spans="1:6" s="2354" customFormat="1" ht="46.5" customHeight="1">
      <c r="A138" s="761" t="s">
        <v>2684</v>
      </c>
      <c r="B138" s="785" t="s">
        <v>2683</v>
      </c>
      <c r="C138" s="762" t="s">
        <v>219</v>
      </c>
      <c r="D138" s="758">
        <v>3</v>
      </c>
      <c r="E138" s="757"/>
      <c r="F138" s="752">
        <f>D138*E138</f>
        <v>0</v>
      </c>
    </row>
    <row r="139" spans="1:6" s="2354" customFormat="1">
      <c r="A139" s="761"/>
      <c r="B139" s="788" t="s">
        <v>2682</v>
      </c>
      <c r="C139" s="762"/>
      <c r="D139" s="758"/>
      <c r="E139" s="757"/>
      <c r="F139" s="752"/>
    </row>
    <row r="140" spans="1:6" s="2354" customFormat="1">
      <c r="A140" s="761"/>
      <c r="B140" s="788" t="s">
        <v>2681</v>
      </c>
      <c r="C140" s="762"/>
      <c r="D140" s="758"/>
      <c r="E140" s="757"/>
      <c r="F140" s="752"/>
    </row>
    <row r="141" spans="1:6" s="2354" customFormat="1">
      <c r="A141" s="761"/>
      <c r="B141" s="788" t="s">
        <v>2680</v>
      </c>
      <c r="C141" s="762"/>
      <c r="D141" s="758"/>
      <c r="E141" s="757"/>
      <c r="F141" s="752"/>
    </row>
    <row r="142" spans="1:6" s="2354" customFormat="1">
      <c r="A142" s="761"/>
      <c r="B142" s="788" t="s">
        <v>2679</v>
      </c>
      <c r="C142" s="762"/>
      <c r="D142" s="758"/>
      <c r="E142" s="757"/>
      <c r="F142" s="752"/>
    </row>
    <row r="143" spans="1:6" s="2354" customFormat="1">
      <c r="A143" s="761"/>
      <c r="B143" s="763"/>
      <c r="C143" s="762"/>
      <c r="D143" s="758"/>
      <c r="E143" s="757"/>
      <c r="F143" s="752"/>
    </row>
    <row r="144" spans="1:6" s="2354" customFormat="1" ht="41.4">
      <c r="A144" s="761" t="s">
        <v>2678</v>
      </c>
      <c r="B144" s="763" t="s">
        <v>2677</v>
      </c>
      <c r="C144" s="762" t="s">
        <v>10</v>
      </c>
      <c r="D144" s="758">
        <v>3</v>
      </c>
      <c r="E144" s="757"/>
      <c r="F144" s="752">
        <f>D144*E144</f>
        <v>0</v>
      </c>
    </row>
    <row r="145" spans="1:6" s="2354" customFormat="1">
      <c r="A145" s="761"/>
      <c r="B145" s="763"/>
      <c r="C145" s="762"/>
      <c r="D145" s="758"/>
      <c r="E145" s="757"/>
      <c r="F145" s="752"/>
    </row>
    <row r="146" spans="1:6" s="2354" customFormat="1" ht="54.75" customHeight="1">
      <c r="A146" s="761" t="s">
        <v>2676</v>
      </c>
      <c r="B146" s="773" t="s">
        <v>2675</v>
      </c>
      <c r="C146" s="770" t="s">
        <v>219</v>
      </c>
      <c r="D146" s="769">
        <v>3</v>
      </c>
      <c r="E146" s="757"/>
      <c r="F146" s="752">
        <f>D146*E146</f>
        <v>0</v>
      </c>
    </row>
    <row r="147" spans="1:6" s="2354" customFormat="1">
      <c r="A147" s="761"/>
      <c r="B147" s="774"/>
      <c r="C147" s="787"/>
      <c r="D147" s="786"/>
      <c r="E147" s="757"/>
      <c r="F147" s="752"/>
    </row>
    <row r="148" spans="1:6" s="2354" customFormat="1" ht="61.5" customHeight="1">
      <c r="A148" s="761" t="s">
        <v>2674</v>
      </c>
      <c r="B148" s="774" t="s">
        <v>2596</v>
      </c>
      <c r="C148" s="765"/>
      <c r="D148" s="764"/>
      <c r="E148" s="757"/>
      <c r="F148" s="752"/>
    </row>
    <row r="149" spans="1:6" s="2354" customFormat="1">
      <c r="A149" s="761"/>
      <c r="B149" s="774" t="s">
        <v>1791</v>
      </c>
      <c r="C149" s="765" t="s">
        <v>219</v>
      </c>
      <c r="D149" s="764">
        <v>3</v>
      </c>
      <c r="E149" s="757"/>
      <c r="F149" s="752">
        <f>D149*E149</f>
        <v>0</v>
      </c>
    </row>
    <row r="150" spans="1:6" s="2354" customFormat="1">
      <c r="A150" s="761"/>
      <c r="B150" s="774" t="s">
        <v>2594</v>
      </c>
      <c r="C150" s="765" t="s">
        <v>219</v>
      </c>
      <c r="D150" s="764">
        <v>3</v>
      </c>
      <c r="E150" s="757"/>
      <c r="F150" s="752">
        <f>D150*E150</f>
        <v>0</v>
      </c>
    </row>
    <row r="151" spans="1:6" s="2354" customFormat="1">
      <c r="A151" s="761"/>
      <c r="B151" s="774"/>
      <c r="C151" s="765"/>
      <c r="D151" s="764"/>
      <c r="E151" s="757"/>
      <c r="F151" s="752"/>
    </row>
    <row r="152" spans="1:6" s="2354" customFormat="1" ht="55.2">
      <c r="A152" s="761" t="s">
        <v>2673</v>
      </c>
      <c r="B152" s="774" t="s">
        <v>2665</v>
      </c>
      <c r="C152" s="765"/>
      <c r="D152" s="764"/>
      <c r="E152" s="757"/>
      <c r="F152" s="752"/>
    </row>
    <row r="153" spans="1:6" s="2354" customFormat="1">
      <c r="A153" s="761"/>
      <c r="B153" s="774" t="s">
        <v>1791</v>
      </c>
      <c r="C153" s="765" t="s">
        <v>219</v>
      </c>
      <c r="D153" s="764">
        <v>3</v>
      </c>
      <c r="E153" s="757"/>
      <c r="F153" s="752">
        <f>D153*E153</f>
        <v>0</v>
      </c>
    </row>
    <row r="154" spans="1:6" s="2354" customFormat="1">
      <c r="A154" s="761"/>
      <c r="B154" s="774"/>
      <c r="C154" s="765"/>
      <c r="D154" s="764"/>
      <c r="E154" s="757"/>
      <c r="F154" s="752"/>
    </row>
    <row r="155" spans="1:6" s="2354" customFormat="1">
      <c r="A155" s="761"/>
      <c r="B155" s="774"/>
      <c r="C155" s="765"/>
      <c r="D155" s="764"/>
      <c r="E155" s="757"/>
      <c r="F155" s="752"/>
    </row>
    <row r="156" spans="1:6" s="2354" customFormat="1">
      <c r="A156" s="761" t="s">
        <v>2512</v>
      </c>
      <c r="B156" s="774" t="s">
        <v>2672</v>
      </c>
      <c r="C156" s="765"/>
      <c r="D156" s="764"/>
      <c r="E156" s="757"/>
      <c r="F156" s="752"/>
    </row>
    <row r="157" spans="1:6" s="2354" customFormat="1">
      <c r="A157" s="761"/>
      <c r="B157" s="774"/>
      <c r="C157" s="765"/>
      <c r="D157" s="764"/>
      <c r="E157" s="757"/>
      <c r="F157" s="752"/>
    </row>
    <row r="158" spans="1:6" s="2354" customFormat="1" ht="46.5" customHeight="1">
      <c r="A158" s="761" t="s">
        <v>2671</v>
      </c>
      <c r="B158" s="785" t="s">
        <v>2670</v>
      </c>
      <c r="C158" s="765" t="s">
        <v>219</v>
      </c>
      <c r="D158" s="764">
        <v>1</v>
      </c>
      <c r="E158" s="757"/>
      <c r="F158" s="752">
        <f>D158*E158</f>
        <v>0</v>
      </c>
    </row>
    <row r="159" spans="1:6" s="2354" customFormat="1">
      <c r="A159" s="761"/>
      <c r="B159" s="784" t="s">
        <v>2669</v>
      </c>
      <c r="C159" s="765"/>
      <c r="D159" s="764"/>
      <c r="E159" s="757"/>
      <c r="F159" s="752"/>
    </row>
    <row r="160" spans="1:6" s="2354" customFormat="1">
      <c r="A160" s="761"/>
      <c r="B160" s="784" t="s">
        <v>2668</v>
      </c>
      <c r="C160" s="765"/>
      <c r="D160" s="764"/>
      <c r="E160" s="757"/>
      <c r="F160" s="752"/>
    </row>
    <row r="161" spans="1:6" s="2354" customFormat="1">
      <c r="A161" s="761"/>
      <c r="B161" s="784" t="s">
        <v>2667</v>
      </c>
      <c r="C161" s="765"/>
      <c r="D161" s="764"/>
      <c r="E161" s="757"/>
      <c r="F161" s="752"/>
    </row>
    <row r="162" spans="1:6" s="2354" customFormat="1">
      <c r="A162" s="761"/>
      <c r="B162" s="774"/>
      <c r="C162" s="765"/>
      <c r="D162" s="764"/>
      <c r="E162" s="757"/>
      <c r="F162" s="752"/>
    </row>
    <row r="163" spans="1:6" s="2354" customFormat="1" ht="55.2">
      <c r="A163" s="761" t="s">
        <v>2666</v>
      </c>
      <c r="B163" s="774" t="s">
        <v>2665</v>
      </c>
      <c r="C163" s="765"/>
      <c r="D163" s="764"/>
      <c r="E163" s="757"/>
      <c r="F163" s="752"/>
    </row>
    <row r="164" spans="1:6" s="2354" customFormat="1">
      <c r="A164" s="761"/>
      <c r="B164" s="774" t="s">
        <v>1987</v>
      </c>
      <c r="C164" s="765" t="s">
        <v>219</v>
      </c>
      <c r="D164" s="764">
        <v>3</v>
      </c>
      <c r="E164" s="757"/>
      <c r="F164" s="752">
        <f>D164*E164</f>
        <v>0</v>
      </c>
    </row>
    <row r="165" spans="1:6" s="2354" customFormat="1">
      <c r="A165" s="761"/>
      <c r="B165" s="774"/>
      <c r="C165" s="765"/>
      <c r="D165" s="764"/>
      <c r="E165" s="757"/>
      <c r="F165" s="752"/>
    </row>
    <row r="166" spans="1:6" s="2354" customFormat="1" ht="30.75" customHeight="1">
      <c r="A166" s="761" t="s">
        <v>2664</v>
      </c>
      <c r="B166" s="774" t="s">
        <v>2663</v>
      </c>
      <c r="C166" s="765"/>
      <c r="D166" s="764"/>
      <c r="E166" s="757"/>
      <c r="F166" s="752"/>
    </row>
    <row r="167" spans="1:6" s="2354" customFormat="1">
      <c r="A167" s="761"/>
      <c r="B167" s="774" t="s">
        <v>1867</v>
      </c>
      <c r="C167" s="765" t="s">
        <v>10</v>
      </c>
      <c r="D167" s="764">
        <v>1</v>
      </c>
      <c r="E167" s="757"/>
      <c r="F167" s="752">
        <f>D167*E167</f>
        <v>0</v>
      </c>
    </row>
    <row r="168" spans="1:6" s="2354" customFormat="1">
      <c r="A168" s="761"/>
      <c r="B168" s="774"/>
      <c r="C168" s="765"/>
      <c r="D168" s="764"/>
      <c r="E168" s="757"/>
      <c r="F168" s="752"/>
    </row>
    <row r="169" spans="1:6" s="2354" customFormat="1" ht="27.6">
      <c r="A169" s="761" t="s">
        <v>2662</v>
      </c>
      <c r="B169" s="774" t="s">
        <v>2583</v>
      </c>
      <c r="C169" s="765"/>
      <c r="D169" s="764"/>
      <c r="E169" s="757"/>
      <c r="F169" s="752"/>
    </row>
    <row r="170" spans="1:6" s="2354" customFormat="1">
      <c r="A170" s="761"/>
      <c r="B170" s="763" t="s">
        <v>2580</v>
      </c>
      <c r="C170" s="759" t="s">
        <v>1119</v>
      </c>
      <c r="D170" s="758">
        <v>9</v>
      </c>
      <c r="E170" s="757"/>
      <c r="F170" s="752">
        <f>D170*E170</f>
        <v>0</v>
      </c>
    </row>
    <row r="171" spans="1:6" s="2354" customFormat="1">
      <c r="A171" s="761"/>
      <c r="B171" s="774"/>
      <c r="C171" s="765"/>
      <c r="D171" s="764"/>
      <c r="E171" s="757"/>
      <c r="F171" s="752"/>
    </row>
    <row r="172" spans="1:6" s="2354" customFormat="1" ht="27.6">
      <c r="A172" s="761" t="s">
        <v>2661</v>
      </c>
      <c r="B172" s="774" t="s">
        <v>2614</v>
      </c>
      <c r="C172" s="765"/>
      <c r="D172" s="764"/>
      <c r="E172" s="757"/>
      <c r="F172" s="752"/>
    </row>
    <row r="173" spans="1:6" s="2354" customFormat="1">
      <c r="A173" s="761"/>
      <c r="B173" s="774" t="s">
        <v>2580</v>
      </c>
      <c r="C173" s="765" t="s">
        <v>1119</v>
      </c>
      <c r="D173" s="764">
        <v>3</v>
      </c>
      <c r="E173" s="757"/>
      <c r="F173" s="752">
        <f>D173*E173</f>
        <v>0</v>
      </c>
    </row>
    <row r="174" spans="1:6" s="2354" customFormat="1">
      <c r="A174" s="761"/>
      <c r="B174" s="774"/>
      <c r="C174" s="765"/>
      <c r="D174" s="764"/>
      <c r="E174" s="757"/>
      <c r="F174" s="752"/>
    </row>
    <row r="175" spans="1:6" s="2354" customFormat="1">
      <c r="A175" s="761"/>
      <c r="B175" s="774"/>
      <c r="C175" s="765"/>
      <c r="D175" s="764"/>
      <c r="E175" s="757"/>
      <c r="F175" s="752"/>
    </row>
    <row r="176" spans="1:6" s="2354" customFormat="1">
      <c r="A176" s="761" t="s">
        <v>2514</v>
      </c>
      <c r="B176" s="774" t="s">
        <v>2660</v>
      </c>
      <c r="C176" s="765"/>
      <c r="D176" s="764"/>
      <c r="E176" s="757"/>
      <c r="F176" s="752"/>
    </row>
    <row r="177" spans="1:6" s="2354" customFormat="1">
      <c r="A177" s="761"/>
      <c r="B177" s="774"/>
      <c r="C177" s="765"/>
      <c r="D177" s="764"/>
      <c r="E177" s="757"/>
      <c r="F177" s="752"/>
    </row>
    <row r="178" spans="1:6" s="2354" customFormat="1" ht="55.2">
      <c r="A178" s="761" t="s">
        <v>2659</v>
      </c>
      <c r="B178" s="760" t="s">
        <v>2658</v>
      </c>
      <c r="C178" s="759"/>
      <c r="D178" s="758"/>
      <c r="E178" s="757"/>
      <c r="F178" s="752"/>
    </row>
    <row r="179" spans="1:6" s="2354" customFormat="1">
      <c r="A179" s="761"/>
      <c r="B179" s="760" t="s">
        <v>2657</v>
      </c>
      <c r="C179" s="759"/>
      <c r="D179" s="758"/>
      <c r="E179" s="757"/>
      <c r="F179" s="752"/>
    </row>
    <row r="180" spans="1:6" s="2354" customFormat="1">
      <c r="A180" s="761"/>
      <c r="B180" s="760" t="s">
        <v>2656</v>
      </c>
      <c r="C180" s="759"/>
      <c r="D180" s="758"/>
      <c r="E180" s="757"/>
      <c r="F180" s="752"/>
    </row>
    <row r="181" spans="1:6" s="2354" customFormat="1">
      <c r="A181" s="761"/>
      <c r="B181" s="760" t="s">
        <v>2655</v>
      </c>
      <c r="C181" s="759"/>
      <c r="D181" s="758"/>
      <c r="E181" s="757"/>
      <c r="F181" s="752"/>
    </row>
    <row r="182" spans="1:6" s="2354" customFormat="1">
      <c r="A182" s="761"/>
      <c r="B182" s="760" t="s">
        <v>2654</v>
      </c>
      <c r="C182" s="759"/>
      <c r="D182" s="758"/>
      <c r="E182" s="757"/>
      <c r="F182" s="752"/>
    </row>
    <row r="183" spans="1:6" s="2354" customFormat="1">
      <c r="A183" s="761"/>
      <c r="B183" s="760" t="s">
        <v>2649</v>
      </c>
      <c r="C183" s="759"/>
      <c r="D183" s="758"/>
      <c r="E183" s="757"/>
      <c r="F183" s="752"/>
    </row>
    <row r="184" spans="1:6" s="2354" customFormat="1">
      <c r="A184" s="761"/>
      <c r="B184" s="760" t="s">
        <v>2648</v>
      </c>
      <c r="C184" s="759"/>
      <c r="D184" s="758"/>
      <c r="E184" s="757"/>
      <c r="F184" s="752"/>
    </row>
    <row r="185" spans="1:6" s="2354" customFormat="1">
      <c r="A185" s="761"/>
      <c r="B185" s="760" t="s">
        <v>2653</v>
      </c>
      <c r="C185" s="759"/>
      <c r="D185" s="758"/>
      <c r="E185" s="757"/>
      <c r="F185" s="752"/>
    </row>
    <row r="186" spans="1:6" s="2354" customFormat="1">
      <c r="A186" s="761"/>
      <c r="B186" s="760" t="s">
        <v>2652</v>
      </c>
      <c r="C186" s="759"/>
      <c r="D186" s="758"/>
      <c r="E186" s="757"/>
      <c r="F186" s="752"/>
    </row>
    <row r="187" spans="1:6" s="2354" customFormat="1">
      <c r="A187" s="761"/>
      <c r="B187" s="760" t="s">
        <v>2651</v>
      </c>
      <c r="C187" s="759"/>
      <c r="D187" s="758"/>
      <c r="E187" s="757"/>
      <c r="F187" s="752"/>
    </row>
    <row r="188" spans="1:6" s="2354" customFormat="1">
      <c r="A188" s="761"/>
      <c r="B188" s="760" t="s">
        <v>2650</v>
      </c>
      <c r="C188" s="759"/>
      <c r="D188" s="758"/>
      <c r="E188" s="757"/>
      <c r="F188" s="752"/>
    </row>
    <row r="189" spans="1:6" s="2354" customFormat="1">
      <c r="A189" s="761"/>
      <c r="B189" s="760" t="s">
        <v>2649</v>
      </c>
      <c r="C189" s="759"/>
      <c r="D189" s="758"/>
      <c r="E189" s="757"/>
      <c r="F189" s="752"/>
    </row>
    <row r="190" spans="1:6" s="2354" customFormat="1">
      <c r="A190" s="761"/>
      <c r="B190" s="760" t="s">
        <v>2648</v>
      </c>
      <c r="C190" s="759"/>
      <c r="D190" s="758"/>
      <c r="E190" s="757"/>
      <c r="F190" s="752"/>
    </row>
    <row r="191" spans="1:6" s="2354" customFormat="1" ht="27.6">
      <c r="A191" s="761"/>
      <c r="B191" s="778" t="s">
        <v>2647</v>
      </c>
      <c r="C191" s="754" t="s">
        <v>219</v>
      </c>
      <c r="D191" s="753">
        <v>1</v>
      </c>
      <c r="E191" s="757"/>
      <c r="F191" s="752">
        <f>D191*E191</f>
        <v>0</v>
      </c>
    </row>
    <row r="192" spans="1:6" s="2354" customFormat="1">
      <c r="A192" s="761"/>
      <c r="B192" s="766"/>
      <c r="C192" s="765"/>
      <c r="D192" s="764"/>
      <c r="E192" s="757"/>
      <c r="F192" s="752"/>
    </row>
    <row r="193" spans="1:6" s="2354" customFormat="1" ht="72.75" customHeight="1">
      <c r="A193" s="761" t="s">
        <v>2646</v>
      </c>
      <c r="B193" s="774" t="s">
        <v>2645</v>
      </c>
      <c r="C193" s="754" t="s">
        <v>219</v>
      </c>
      <c r="D193" s="753">
        <v>1</v>
      </c>
      <c r="E193" s="779"/>
      <c r="F193" s="752">
        <f>D193*E193</f>
        <v>0</v>
      </c>
    </row>
    <row r="194" spans="1:6" s="2354" customFormat="1">
      <c r="A194" s="761"/>
      <c r="B194" s="774" t="s">
        <v>2644</v>
      </c>
      <c r="C194" s="765"/>
      <c r="D194" s="764"/>
      <c r="E194" s="779"/>
      <c r="F194" s="752"/>
    </row>
    <row r="195" spans="1:6" s="2354" customFormat="1">
      <c r="A195" s="761"/>
      <c r="B195" s="774" t="s">
        <v>2643</v>
      </c>
      <c r="C195" s="765"/>
      <c r="D195" s="764"/>
      <c r="E195" s="779"/>
      <c r="F195" s="752"/>
    </row>
    <row r="196" spans="1:6" s="2354" customFormat="1">
      <c r="A196" s="761"/>
      <c r="B196" s="774" t="s">
        <v>2642</v>
      </c>
      <c r="C196" s="765"/>
      <c r="D196" s="764"/>
      <c r="E196" s="779"/>
      <c r="F196" s="752"/>
    </row>
    <row r="197" spans="1:6" s="2354" customFormat="1">
      <c r="A197" s="761"/>
      <c r="B197" s="774"/>
      <c r="C197" s="765"/>
      <c r="D197" s="764"/>
      <c r="E197" s="779"/>
      <c r="F197" s="752"/>
    </row>
    <row r="198" spans="1:6" s="2354" customFormat="1" ht="55.2">
      <c r="A198" s="761" t="s">
        <v>2641</v>
      </c>
      <c r="B198" s="794" t="s">
        <v>2640</v>
      </c>
      <c r="C198" s="780"/>
      <c r="D198" s="782"/>
      <c r="E198" s="779"/>
      <c r="F198" s="752"/>
    </row>
    <row r="199" spans="1:6" s="2354" customFormat="1">
      <c r="A199" s="761"/>
      <c r="B199" s="794" t="s">
        <v>1979</v>
      </c>
      <c r="C199" s="780" t="s">
        <v>10</v>
      </c>
      <c r="D199" s="782">
        <v>2</v>
      </c>
      <c r="E199" s="779"/>
      <c r="F199" s="752">
        <f>D199*E199</f>
        <v>0</v>
      </c>
    </row>
    <row r="200" spans="1:6" s="2354" customFormat="1">
      <c r="A200" s="761"/>
      <c r="B200" s="794"/>
      <c r="C200" s="780"/>
      <c r="D200" s="782"/>
      <c r="E200" s="779"/>
      <c r="F200" s="752"/>
    </row>
    <row r="201" spans="1:6" s="2354" customFormat="1" ht="27.6">
      <c r="A201" s="761" t="s">
        <v>2639</v>
      </c>
      <c r="B201" s="794" t="s">
        <v>2638</v>
      </c>
      <c r="C201" s="780"/>
      <c r="D201" s="782"/>
      <c r="E201" s="779"/>
      <c r="F201" s="752"/>
    </row>
    <row r="202" spans="1:6" s="2354" customFormat="1">
      <c r="A202" s="761"/>
      <c r="B202" s="794" t="s">
        <v>1837</v>
      </c>
      <c r="C202" s="780" t="s">
        <v>10</v>
      </c>
      <c r="D202" s="782">
        <v>2</v>
      </c>
      <c r="E202" s="779"/>
      <c r="F202" s="752">
        <f>D202*E202</f>
        <v>0</v>
      </c>
    </row>
    <row r="203" spans="1:6" s="2354" customFormat="1">
      <c r="A203" s="761"/>
      <c r="B203" s="794"/>
      <c r="C203" s="780"/>
      <c r="D203" s="782"/>
      <c r="E203" s="779"/>
      <c r="F203" s="752"/>
    </row>
    <row r="204" spans="1:6" s="2354" customFormat="1" ht="41.4">
      <c r="A204" s="761" t="s">
        <v>2637</v>
      </c>
      <c r="B204" s="794" t="s">
        <v>2636</v>
      </c>
      <c r="C204" s="780"/>
      <c r="D204" s="782"/>
      <c r="E204" s="779"/>
      <c r="F204" s="752"/>
    </row>
    <row r="205" spans="1:6" s="2354" customFormat="1">
      <c r="A205" s="761"/>
      <c r="B205" s="794" t="s">
        <v>1979</v>
      </c>
      <c r="C205" s="780" t="s">
        <v>10</v>
      </c>
      <c r="D205" s="782">
        <v>1</v>
      </c>
      <c r="E205" s="779"/>
      <c r="F205" s="752">
        <f>D205*E205</f>
        <v>0</v>
      </c>
    </row>
    <row r="206" spans="1:6" s="2354" customFormat="1">
      <c r="A206" s="761"/>
      <c r="B206" s="794"/>
      <c r="C206" s="780"/>
      <c r="D206" s="782"/>
      <c r="E206" s="779"/>
      <c r="F206" s="752"/>
    </row>
    <row r="207" spans="1:6" s="2354" customFormat="1" ht="48.75" customHeight="1">
      <c r="A207" s="761" t="s">
        <v>2635</v>
      </c>
      <c r="B207" s="794" t="s">
        <v>2634</v>
      </c>
      <c r="C207" s="780"/>
      <c r="D207" s="782"/>
      <c r="E207" s="779"/>
      <c r="F207" s="752"/>
    </row>
    <row r="208" spans="1:6" s="2354" customFormat="1">
      <c r="A208" s="761"/>
      <c r="B208" s="794" t="s">
        <v>1979</v>
      </c>
      <c r="C208" s="780" t="s">
        <v>10</v>
      </c>
      <c r="D208" s="782">
        <v>1</v>
      </c>
      <c r="E208" s="779"/>
      <c r="F208" s="752">
        <f>D208*E208</f>
        <v>0</v>
      </c>
    </row>
    <row r="209" spans="1:6" s="2354" customFormat="1">
      <c r="A209" s="761"/>
      <c r="B209" s="778"/>
      <c r="C209" s="754"/>
      <c r="D209" s="753"/>
      <c r="E209" s="779"/>
      <c r="F209" s="752"/>
    </row>
    <row r="210" spans="1:6" s="2354" customFormat="1" ht="41.4">
      <c r="A210" s="761" t="s">
        <v>2633</v>
      </c>
      <c r="B210" s="774" t="s">
        <v>2632</v>
      </c>
      <c r="C210" s="759" t="s">
        <v>10</v>
      </c>
      <c r="D210" s="758">
        <v>2</v>
      </c>
      <c r="E210" s="779"/>
      <c r="F210" s="752">
        <f>D210*E210</f>
        <v>0</v>
      </c>
    </row>
    <row r="211" spans="1:6" s="2354" customFormat="1">
      <c r="A211" s="761"/>
      <c r="B211" s="763"/>
      <c r="C211" s="759"/>
      <c r="D211" s="758"/>
      <c r="E211" s="779"/>
      <c r="F211" s="752"/>
    </row>
    <row r="212" spans="1:6" s="2354" customFormat="1" ht="87" customHeight="1">
      <c r="A212" s="761" t="s">
        <v>2631</v>
      </c>
      <c r="B212" s="781" t="s">
        <v>2630</v>
      </c>
      <c r="C212" s="759"/>
      <c r="D212" s="758"/>
      <c r="E212" s="779"/>
      <c r="F212" s="752"/>
    </row>
    <row r="213" spans="1:6" s="2354" customFormat="1">
      <c r="A213" s="761"/>
      <c r="B213" s="763" t="s">
        <v>1979</v>
      </c>
      <c r="C213" s="759" t="s">
        <v>1119</v>
      </c>
      <c r="D213" s="758">
        <v>8</v>
      </c>
      <c r="E213" s="779"/>
      <c r="F213" s="752">
        <f>D213*E213</f>
        <v>0</v>
      </c>
    </row>
    <row r="214" spans="1:6" s="2354" customFormat="1">
      <c r="A214" s="761"/>
      <c r="B214" s="781"/>
      <c r="C214" s="780"/>
      <c r="D214" s="782"/>
      <c r="E214" s="779"/>
      <c r="F214" s="752"/>
    </row>
    <row r="215" spans="1:6" s="2354" customFormat="1" ht="124.2">
      <c r="A215" s="761" t="s">
        <v>2629</v>
      </c>
      <c r="B215" s="781" t="s">
        <v>2628</v>
      </c>
      <c r="C215" s="780"/>
      <c r="D215" s="782"/>
      <c r="E215" s="779"/>
      <c r="F215" s="752"/>
    </row>
    <row r="216" spans="1:6" s="2354" customFormat="1">
      <c r="A216" s="761"/>
      <c r="B216" s="781" t="s">
        <v>1979</v>
      </c>
      <c r="C216" s="780" t="s">
        <v>16</v>
      </c>
      <c r="D216" s="758">
        <v>8</v>
      </c>
      <c r="E216" s="779"/>
      <c r="F216" s="752">
        <f>D216*E216</f>
        <v>0</v>
      </c>
    </row>
    <row r="217" spans="1:6" s="2354" customFormat="1">
      <c r="A217" s="761"/>
      <c r="B217" s="774"/>
      <c r="C217" s="765"/>
      <c r="D217" s="764"/>
      <c r="E217" s="757"/>
      <c r="F217" s="752"/>
    </row>
    <row r="218" spans="1:6" s="2354" customFormat="1" ht="27.6">
      <c r="A218" s="761" t="s">
        <v>2627</v>
      </c>
      <c r="B218" s="778" t="s">
        <v>2626</v>
      </c>
      <c r="C218" s="765" t="s">
        <v>219</v>
      </c>
      <c r="D218" s="764">
        <v>1</v>
      </c>
      <c r="E218" s="757"/>
      <c r="F218" s="752">
        <f>D218*E218</f>
        <v>0</v>
      </c>
    </row>
    <row r="219" spans="1:6" s="2354" customFormat="1">
      <c r="A219" s="761"/>
      <c r="B219" s="778" t="s">
        <v>2625</v>
      </c>
      <c r="C219" s="765"/>
      <c r="D219" s="764"/>
      <c r="E219" s="757"/>
      <c r="F219" s="752"/>
    </row>
    <row r="220" spans="1:6" s="2354" customFormat="1">
      <c r="A220" s="761"/>
      <c r="B220" s="778" t="s">
        <v>2624</v>
      </c>
      <c r="C220" s="765"/>
      <c r="D220" s="764"/>
      <c r="E220" s="757"/>
      <c r="F220" s="752"/>
    </row>
    <row r="221" spans="1:6" s="2354" customFormat="1">
      <c r="A221" s="761"/>
      <c r="B221" s="778" t="s">
        <v>2623</v>
      </c>
      <c r="C221" s="765"/>
      <c r="D221" s="764"/>
      <c r="E221" s="757"/>
      <c r="F221" s="752"/>
    </row>
    <row r="222" spans="1:6" s="2354" customFormat="1">
      <c r="A222" s="761"/>
      <c r="B222" s="766" t="s">
        <v>2622</v>
      </c>
      <c r="C222" s="765"/>
      <c r="D222" s="764"/>
      <c r="E222" s="757"/>
      <c r="F222" s="752"/>
    </row>
    <row r="223" spans="1:6" s="2354" customFormat="1">
      <c r="A223" s="761"/>
      <c r="B223" s="773"/>
      <c r="C223" s="765"/>
      <c r="D223" s="764"/>
      <c r="E223" s="757"/>
      <c r="F223" s="752"/>
    </row>
    <row r="224" spans="1:6" s="2354" customFormat="1" ht="60" customHeight="1">
      <c r="A224" s="761" t="s">
        <v>2621</v>
      </c>
      <c r="B224" s="773" t="s">
        <v>2620</v>
      </c>
      <c r="C224" s="770" t="s">
        <v>219</v>
      </c>
      <c r="D224" s="764">
        <v>1</v>
      </c>
      <c r="E224" s="757"/>
      <c r="F224" s="752">
        <f>D224*E224</f>
        <v>0</v>
      </c>
    </row>
    <row r="225" spans="1:6" s="2354" customFormat="1">
      <c r="A225" s="761"/>
      <c r="B225" s="766"/>
      <c r="C225" s="765"/>
      <c r="D225" s="764"/>
      <c r="E225" s="757"/>
      <c r="F225" s="752"/>
    </row>
    <row r="226" spans="1:6" s="2354" customFormat="1" ht="59.25" customHeight="1">
      <c r="A226" s="761" t="s">
        <v>2619</v>
      </c>
      <c r="B226" s="774" t="s">
        <v>2596</v>
      </c>
      <c r="C226" s="765"/>
      <c r="D226" s="764"/>
      <c r="E226" s="757"/>
      <c r="F226" s="752"/>
    </row>
    <row r="227" spans="1:6" s="2354" customFormat="1">
      <c r="A227" s="761"/>
      <c r="B227" s="774" t="s">
        <v>1979</v>
      </c>
      <c r="C227" s="765" t="s">
        <v>219</v>
      </c>
      <c r="D227" s="764">
        <v>3</v>
      </c>
      <c r="E227" s="757"/>
      <c r="F227" s="752">
        <f>D227*E227</f>
        <v>0</v>
      </c>
    </row>
    <row r="228" spans="1:6" s="2354" customFormat="1">
      <c r="A228" s="761"/>
      <c r="B228" s="766"/>
      <c r="C228" s="765"/>
      <c r="D228" s="764"/>
      <c r="E228" s="757"/>
      <c r="F228" s="752"/>
    </row>
    <row r="229" spans="1:6" s="2354" customFormat="1" ht="60" customHeight="1">
      <c r="A229" s="761" t="s">
        <v>2618</v>
      </c>
      <c r="B229" s="774" t="s">
        <v>2617</v>
      </c>
      <c r="C229" s="765"/>
      <c r="D229" s="764"/>
      <c r="E229" s="757"/>
      <c r="F229" s="752"/>
    </row>
    <row r="230" spans="1:6" s="2354" customFormat="1">
      <c r="A230" s="761"/>
      <c r="B230" s="774" t="s">
        <v>1979</v>
      </c>
      <c r="C230" s="765" t="s">
        <v>219</v>
      </c>
      <c r="D230" s="764">
        <v>1</v>
      </c>
      <c r="E230" s="757"/>
      <c r="F230" s="752">
        <f>D230*E230</f>
        <v>0</v>
      </c>
    </row>
    <row r="231" spans="1:6" s="2354" customFormat="1">
      <c r="A231" s="761"/>
      <c r="B231" s="774"/>
      <c r="C231" s="765"/>
      <c r="D231" s="764"/>
      <c r="E231" s="757"/>
      <c r="F231" s="752"/>
    </row>
    <row r="232" spans="1:6" s="2354" customFormat="1" ht="27.6">
      <c r="A232" s="761" t="s">
        <v>2616</v>
      </c>
      <c r="B232" s="774" t="s">
        <v>2583</v>
      </c>
      <c r="C232" s="765"/>
      <c r="D232" s="764"/>
      <c r="E232" s="757"/>
      <c r="F232" s="752"/>
    </row>
    <row r="233" spans="1:6" s="2354" customFormat="1">
      <c r="A233" s="761"/>
      <c r="B233" s="763" t="s">
        <v>2578</v>
      </c>
      <c r="C233" s="759" t="s">
        <v>1119</v>
      </c>
      <c r="D233" s="758">
        <v>2</v>
      </c>
      <c r="E233" s="757"/>
      <c r="F233" s="752">
        <f>D233*E233</f>
        <v>0</v>
      </c>
    </row>
    <row r="234" spans="1:6" s="2354" customFormat="1">
      <c r="A234" s="761"/>
      <c r="B234" s="774"/>
      <c r="C234" s="765"/>
      <c r="D234" s="764"/>
      <c r="E234" s="757"/>
      <c r="F234" s="752"/>
    </row>
    <row r="235" spans="1:6" s="2354" customFormat="1" ht="27.6">
      <c r="A235" s="761" t="s">
        <v>2615</v>
      </c>
      <c r="B235" s="774" t="s">
        <v>2614</v>
      </c>
      <c r="C235" s="765"/>
      <c r="D235" s="764"/>
      <c r="E235" s="757"/>
      <c r="F235" s="752"/>
    </row>
    <row r="236" spans="1:6" s="2354" customFormat="1">
      <c r="A236" s="761"/>
      <c r="B236" s="774" t="s">
        <v>2578</v>
      </c>
      <c r="C236" s="765" t="s">
        <v>1119</v>
      </c>
      <c r="D236" s="764">
        <v>5</v>
      </c>
      <c r="E236" s="757"/>
      <c r="F236" s="752">
        <f>D236*E236</f>
        <v>0</v>
      </c>
    </row>
    <row r="237" spans="1:6" s="2354" customFormat="1">
      <c r="A237" s="761"/>
      <c r="B237" s="774"/>
      <c r="C237" s="765"/>
      <c r="D237" s="764"/>
      <c r="E237" s="757"/>
      <c r="F237" s="752"/>
    </row>
    <row r="238" spans="1:6" s="2354" customFormat="1">
      <c r="A238" s="761"/>
      <c r="B238" s="774"/>
      <c r="C238" s="765"/>
      <c r="D238" s="764"/>
      <c r="E238" s="757"/>
      <c r="F238" s="752"/>
    </row>
    <row r="239" spans="1:6" s="2354" customFormat="1">
      <c r="A239" s="761" t="s">
        <v>2613</v>
      </c>
      <c r="B239" s="766" t="s">
        <v>2612</v>
      </c>
      <c r="C239" s="765"/>
      <c r="D239" s="764"/>
      <c r="E239" s="757"/>
      <c r="F239" s="752"/>
    </row>
    <row r="240" spans="1:6" s="2354" customFormat="1">
      <c r="A240" s="761"/>
      <c r="B240" s="774"/>
      <c r="C240" s="765"/>
      <c r="D240" s="764"/>
      <c r="E240" s="757"/>
      <c r="F240" s="752"/>
    </row>
    <row r="241" spans="1:6" s="2354" customFormat="1" ht="31.5" customHeight="1">
      <c r="A241" s="761" t="s">
        <v>2611</v>
      </c>
      <c r="B241" s="763" t="s">
        <v>2610</v>
      </c>
      <c r="C241" s="765" t="s">
        <v>219</v>
      </c>
      <c r="D241" s="764">
        <v>1</v>
      </c>
      <c r="E241" s="2363"/>
      <c r="F241" s="752">
        <f>D241*E241</f>
        <v>0</v>
      </c>
    </row>
    <row r="242" spans="1:6" s="2354" customFormat="1">
      <c r="A242" s="761"/>
      <c r="B242" s="763"/>
      <c r="C242" s="765"/>
      <c r="D242" s="764"/>
      <c r="E242" s="757"/>
      <c r="F242" s="752"/>
    </row>
    <row r="243" spans="1:6" s="2354" customFormat="1">
      <c r="A243" s="761" t="s">
        <v>2609</v>
      </c>
      <c r="B243" s="763" t="s">
        <v>2608</v>
      </c>
      <c r="C243" s="765" t="s">
        <v>1119</v>
      </c>
      <c r="D243" s="764">
        <v>2</v>
      </c>
      <c r="E243" s="2364"/>
      <c r="F243" s="752">
        <f>D243*E243</f>
        <v>0</v>
      </c>
    </row>
    <row r="244" spans="1:6" s="2354" customFormat="1">
      <c r="A244" s="761"/>
      <c r="B244" s="766"/>
      <c r="C244" s="765"/>
      <c r="D244" s="764"/>
      <c r="E244" s="757"/>
      <c r="F244" s="752"/>
    </row>
    <row r="245" spans="1:6" s="2354" customFormat="1" ht="73.5" customHeight="1">
      <c r="A245" s="761" t="s">
        <v>2607</v>
      </c>
      <c r="B245" s="774" t="s">
        <v>2589</v>
      </c>
      <c r="C245" s="765"/>
      <c r="D245" s="764"/>
      <c r="E245" s="757"/>
      <c r="F245" s="752"/>
    </row>
    <row r="246" spans="1:6" s="2354" customFormat="1">
      <c r="A246" s="761"/>
      <c r="B246" s="766" t="s">
        <v>1908</v>
      </c>
      <c r="C246" s="765" t="s">
        <v>219</v>
      </c>
      <c r="D246" s="764">
        <v>1</v>
      </c>
      <c r="E246" s="757"/>
      <c r="F246" s="752">
        <f>D246*E246</f>
        <v>0</v>
      </c>
    </row>
    <row r="247" spans="1:6" s="2354" customFormat="1">
      <c r="A247" s="761"/>
      <c r="B247" s="763"/>
      <c r="C247" s="765"/>
      <c r="D247" s="764"/>
      <c r="E247" s="757"/>
      <c r="F247" s="752"/>
    </row>
    <row r="248" spans="1:6" s="2354" customFormat="1" ht="63" customHeight="1">
      <c r="A248" s="761" t="s">
        <v>2606</v>
      </c>
      <c r="B248" s="774" t="s">
        <v>2596</v>
      </c>
      <c r="C248" s="765"/>
      <c r="D248" s="764"/>
      <c r="E248" s="757"/>
      <c r="F248" s="752"/>
    </row>
    <row r="249" spans="1:6" s="2354" customFormat="1">
      <c r="A249" s="761"/>
      <c r="B249" s="766" t="s">
        <v>1908</v>
      </c>
      <c r="C249" s="765" t="s">
        <v>219</v>
      </c>
      <c r="D249" s="764">
        <v>4</v>
      </c>
      <c r="E249" s="757"/>
      <c r="F249" s="752">
        <f>D249*E249</f>
        <v>0</v>
      </c>
    </row>
    <row r="250" spans="1:6" s="2354" customFormat="1">
      <c r="A250" s="761"/>
      <c r="B250" s="774"/>
      <c r="C250" s="765"/>
      <c r="D250" s="764"/>
      <c r="E250" s="757"/>
      <c r="F250" s="752"/>
    </row>
    <row r="251" spans="1:6" s="2354" customFormat="1" ht="55.2">
      <c r="A251" s="761" t="s">
        <v>2605</v>
      </c>
      <c r="B251" s="763" t="s">
        <v>2604</v>
      </c>
      <c r="C251" s="765"/>
      <c r="D251" s="764"/>
      <c r="E251" s="757"/>
      <c r="F251" s="752"/>
    </row>
    <row r="252" spans="1:6" s="2354" customFormat="1">
      <c r="A252" s="761"/>
      <c r="B252" s="763" t="s">
        <v>1908</v>
      </c>
      <c r="C252" s="765" t="s">
        <v>219</v>
      </c>
      <c r="D252" s="764">
        <v>1</v>
      </c>
      <c r="E252" s="757"/>
      <c r="F252" s="752">
        <f>D252*E252</f>
        <v>0</v>
      </c>
    </row>
    <row r="253" spans="1:6" s="2354" customFormat="1">
      <c r="A253" s="761"/>
      <c r="B253" s="777"/>
      <c r="C253" s="765"/>
      <c r="D253" s="764"/>
      <c r="E253" s="757"/>
      <c r="F253" s="752"/>
    </row>
    <row r="254" spans="1:6" s="2354" customFormat="1" ht="48" customHeight="1">
      <c r="A254" s="761" t="s">
        <v>2603</v>
      </c>
      <c r="B254" s="776" t="s">
        <v>2602</v>
      </c>
      <c r="C254" s="765"/>
      <c r="D254" s="764"/>
      <c r="E254" s="757"/>
      <c r="F254" s="752"/>
    </row>
    <row r="255" spans="1:6" s="2354" customFormat="1">
      <c r="A255" s="761"/>
      <c r="B255" s="776" t="s">
        <v>1908</v>
      </c>
      <c r="C255" s="765" t="s">
        <v>219</v>
      </c>
      <c r="D255" s="764">
        <v>1</v>
      </c>
      <c r="E255" s="757"/>
      <c r="F255" s="752">
        <f>D255*E255</f>
        <v>0</v>
      </c>
    </row>
    <row r="256" spans="1:6" s="2354" customFormat="1">
      <c r="A256" s="761"/>
      <c r="B256" s="776"/>
      <c r="C256" s="765"/>
      <c r="D256" s="764"/>
      <c r="E256" s="757"/>
      <c r="F256" s="752"/>
    </row>
    <row r="257" spans="1:6" s="2354" customFormat="1" ht="55.2">
      <c r="A257" s="761" t="s">
        <v>2601</v>
      </c>
      <c r="B257" s="774" t="s">
        <v>2600</v>
      </c>
      <c r="C257" s="765" t="s">
        <v>219</v>
      </c>
      <c r="D257" s="764">
        <v>1</v>
      </c>
      <c r="E257" s="757"/>
      <c r="F257" s="752">
        <f>D257*E257</f>
        <v>0</v>
      </c>
    </row>
    <row r="258" spans="1:6" s="2354" customFormat="1">
      <c r="A258" s="761"/>
      <c r="B258" s="774"/>
      <c r="C258" s="765"/>
      <c r="D258" s="764"/>
      <c r="E258" s="757"/>
      <c r="F258" s="752"/>
    </row>
    <row r="259" spans="1:6" s="2354" customFormat="1">
      <c r="A259" s="761"/>
      <c r="B259" s="774"/>
      <c r="C259" s="765"/>
      <c r="D259" s="764"/>
      <c r="E259" s="757"/>
      <c r="F259" s="752"/>
    </row>
    <row r="260" spans="1:6" s="2354" customFormat="1" ht="29.25" customHeight="1">
      <c r="A260" s="761" t="s">
        <v>2599</v>
      </c>
      <c r="B260" s="774" t="s">
        <v>2598</v>
      </c>
      <c r="C260" s="765"/>
      <c r="D260" s="764"/>
      <c r="E260" s="757"/>
      <c r="F260" s="752"/>
    </row>
    <row r="261" spans="1:6" s="2354" customFormat="1">
      <c r="A261" s="761"/>
      <c r="B261" s="774"/>
      <c r="C261" s="765"/>
      <c r="D261" s="764"/>
      <c r="E261" s="757"/>
      <c r="F261" s="752"/>
    </row>
    <row r="262" spans="1:6" s="2354" customFormat="1" ht="61.5" customHeight="1">
      <c r="A262" s="761" t="s">
        <v>2597</v>
      </c>
      <c r="B262" s="774" t="s">
        <v>2596</v>
      </c>
      <c r="C262" s="765"/>
      <c r="D262" s="764"/>
      <c r="E262" s="757"/>
      <c r="F262" s="752"/>
    </row>
    <row r="263" spans="1:6" s="2354" customFormat="1">
      <c r="A263" s="761"/>
      <c r="B263" s="774" t="s">
        <v>2595</v>
      </c>
      <c r="C263" s="765"/>
      <c r="D263" s="764"/>
      <c r="E263" s="757"/>
      <c r="F263" s="752"/>
    </row>
    <row r="264" spans="1:6" s="2354" customFormat="1">
      <c r="A264" s="761"/>
      <c r="B264" s="774" t="s">
        <v>2594</v>
      </c>
      <c r="C264" s="765" t="s">
        <v>219</v>
      </c>
      <c r="D264" s="764">
        <v>2</v>
      </c>
      <c r="E264" s="757"/>
      <c r="F264" s="752">
        <f>D264*E264</f>
        <v>0</v>
      </c>
    </row>
    <row r="265" spans="1:6" s="2354" customFormat="1">
      <c r="A265" s="761"/>
      <c r="B265" s="774" t="s">
        <v>2593</v>
      </c>
      <c r="C265" s="765"/>
      <c r="D265" s="764"/>
      <c r="E265" s="757"/>
      <c r="F265" s="752"/>
    </row>
    <row r="266" spans="1:6" s="2354" customFormat="1">
      <c r="A266" s="761"/>
      <c r="B266" s="774" t="s">
        <v>2585</v>
      </c>
      <c r="C266" s="765" t="s">
        <v>219</v>
      </c>
      <c r="D266" s="764">
        <v>2</v>
      </c>
      <c r="E266" s="757"/>
      <c r="F266" s="752">
        <f>D266*E266</f>
        <v>0</v>
      </c>
    </row>
    <row r="267" spans="1:6" s="2354" customFormat="1">
      <c r="A267" s="761"/>
      <c r="B267" s="774" t="s">
        <v>2592</v>
      </c>
      <c r="C267" s="765"/>
      <c r="D267" s="764"/>
      <c r="E267" s="757"/>
      <c r="F267" s="752"/>
    </row>
    <row r="268" spans="1:6" s="2354" customFormat="1">
      <c r="A268" s="761"/>
      <c r="B268" s="774" t="s">
        <v>1979</v>
      </c>
      <c r="C268" s="765" t="s">
        <v>219</v>
      </c>
      <c r="D268" s="764">
        <v>1</v>
      </c>
      <c r="E268" s="757"/>
      <c r="F268" s="752">
        <f>D268*E268</f>
        <v>0</v>
      </c>
    </row>
    <row r="269" spans="1:6" s="2354" customFormat="1">
      <c r="A269" s="761"/>
      <c r="B269" s="774" t="s">
        <v>2591</v>
      </c>
      <c r="C269" s="765"/>
      <c r="D269" s="764"/>
      <c r="E269" s="757"/>
      <c r="F269" s="752"/>
    </row>
    <row r="270" spans="1:6" s="2354" customFormat="1">
      <c r="A270" s="761"/>
      <c r="B270" s="774" t="s">
        <v>1979</v>
      </c>
      <c r="C270" s="765" t="s">
        <v>219</v>
      </c>
      <c r="D270" s="764">
        <v>2</v>
      </c>
      <c r="E270" s="757"/>
      <c r="F270" s="752">
        <f>D270*E270</f>
        <v>0</v>
      </c>
    </row>
    <row r="271" spans="1:6" s="2354" customFormat="1">
      <c r="A271" s="761"/>
      <c r="B271" s="774"/>
      <c r="C271" s="765"/>
      <c r="D271" s="764"/>
      <c r="E271" s="757"/>
      <c r="F271" s="752"/>
    </row>
    <row r="272" spans="1:6" s="2354" customFormat="1" ht="72.75" customHeight="1">
      <c r="A272" s="761" t="s">
        <v>2590</v>
      </c>
      <c r="B272" s="774" t="s">
        <v>2589</v>
      </c>
      <c r="C272" s="765"/>
      <c r="D272" s="764"/>
      <c r="E272" s="757"/>
      <c r="F272" s="752"/>
    </row>
    <row r="273" spans="1:6" s="2354" customFormat="1">
      <c r="A273" s="761"/>
      <c r="B273" s="774" t="s">
        <v>2588</v>
      </c>
      <c r="C273" s="765"/>
      <c r="D273" s="764"/>
      <c r="E273" s="757"/>
      <c r="F273" s="752"/>
    </row>
    <row r="274" spans="1:6" s="2354" customFormat="1">
      <c r="A274" s="761"/>
      <c r="B274" s="766" t="s">
        <v>1793</v>
      </c>
      <c r="C274" s="765" t="s">
        <v>219</v>
      </c>
      <c r="D274" s="764">
        <v>3</v>
      </c>
      <c r="E274" s="757"/>
      <c r="F274" s="752">
        <f>D274*E274</f>
        <v>0</v>
      </c>
    </row>
    <row r="275" spans="1:6" s="2354" customFormat="1">
      <c r="A275" s="761"/>
      <c r="B275" s="774"/>
      <c r="C275" s="765"/>
      <c r="D275" s="764"/>
      <c r="E275" s="757"/>
      <c r="F275" s="752"/>
    </row>
    <row r="276" spans="1:6" s="2354" customFormat="1" ht="86.25" customHeight="1">
      <c r="A276" s="761" t="s">
        <v>2587</v>
      </c>
      <c r="B276" s="763" t="s">
        <v>2586</v>
      </c>
      <c r="C276" s="765"/>
      <c r="D276" s="764"/>
      <c r="E276" s="757"/>
      <c r="F276" s="752"/>
    </row>
    <row r="277" spans="1:6" s="2354" customFormat="1">
      <c r="A277" s="761"/>
      <c r="B277" s="763" t="s">
        <v>2585</v>
      </c>
      <c r="C277" s="765" t="s">
        <v>219</v>
      </c>
      <c r="D277" s="764">
        <v>1</v>
      </c>
      <c r="E277" s="757"/>
      <c r="F277" s="752">
        <f>D277*E277</f>
        <v>0</v>
      </c>
    </row>
    <row r="278" spans="1:6" s="2354" customFormat="1">
      <c r="A278" s="761"/>
      <c r="B278" s="774"/>
      <c r="C278" s="765"/>
      <c r="D278" s="764"/>
      <c r="E278" s="757"/>
      <c r="F278" s="752"/>
    </row>
    <row r="279" spans="1:6" s="2354" customFormat="1" ht="27.6">
      <c r="A279" s="761" t="s">
        <v>2584</v>
      </c>
      <c r="B279" s="774" t="s">
        <v>2583</v>
      </c>
      <c r="C279" s="765"/>
      <c r="D279" s="764"/>
      <c r="E279" s="757"/>
      <c r="F279" s="752"/>
    </row>
    <row r="280" spans="1:6" s="2354" customFormat="1">
      <c r="A280" s="761"/>
      <c r="B280" s="774" t="s">
        <v>2582</v>
      </c>
      <c r="C280" s="765" t="s">
        <v>1119</v>
      </c>
      <c r="D280" s="764">
        <v>19</v>
      </c>
      <c r="E280" s="757"/>
      <c r="F280" s="752">
        <f t="shared" ref="F280:F286" si="0">D280*E280</f>
        <v>0</v>
      </c>
    </row>
    <row r="281" spans="1:6" s="2354" customFormat="1">
      <c r="A281" s="761"/>
      <c r="B281" s="774" t="s">
        <v>2581</v>
      </c>
      <c r="C281" s="765" t="s">
        <v>1119</v>
      </c>
      <c r="D281" s="764">
        <v>64</v>
      </c>
      <c r="E281" s="757"/>
      <c r="F281" s="752">
        <f t="shared" si="0"/>
        <v>0</v>
      </c>
    </row>
    <row r="282" spans="1:6" s="2354" customFormat="1">
      <c r="A282" s="761"/>
      <c r="B282" s="774" t="s">
        <v>2580</v>
      </c>
      <c r="C282" s="765" t="s">
        <v>1119</v>
      </c>
      <c r="D282" s="764">
        <v>98</v>
      </c>
      <c r="E282" s="757"/>
      <c r="F282" s="752">
        <f t="shared" si="0"/>
        <v>0</v>
      </c>
    </row>
    <row r="283" spans="1:6" s="2354" customFormat="1">
      <c r="A283" s="761"/>
      <c r="B283" s="774" t="s">
        <v>2579</v>
      </c>
      <c r="C283" s="765" t="s">
        <v>1119</v>
      </c>
      <c r="D283" s="764">
        <v>66</v>
      </c>
      <c r="E283" s="757"/>
      <c r="F283" s="752">
        <f t="shared" si="0"/>
        <v>0</v>
      </c>
    </row>
    <row r="284" spans="1:6" s="2354" customFormat="1">
      <c r="A284" s="761"/>
      <c r="B284" s="774" t="s">
        <v>2578</v>
      </c>
      <c r="C284" s="765" t="s">
        <v>1119</v>
      </c>
      <c r="D284" s="764">
        <v>97</v>
      </c>
      <c r="E284" s="757"/>
      <c r="F284" s="752">
        <f t="shared" si="0"/>
        <v>0</v>
      </c>
    </row>
    <row r="285" spans="1:6" s="2354" customFormat="1">
      <c r="A285" s="761"/>
      <c r="B285" s="766" t="s">
        <v>2577</v>
      </c>
      <c r="C285" s="765" t="s">
        <v>1119</v>
      </c>
      <c r="D285" s="764">
        <v>197</v>
      </c>
      <c r="E285" s="757"/>
      <c r="F285" s="752">
        <f t="shared" si="0"/>
        <v>0</v>
      </c>
    </row>
    <row r="286" spans="1:6" s="2354" customFormat="1">
      <c r="A286" s="761"/>
      <c r="B286" s="774" t="s">
        <v>2576</v>
      </c>
      <c r="C286" s="765" t="s">
        <v>1119</v>
      </c>
      <c r="D286" s="764">
        <v>118</v>
      </c>
      <c r="E286" s="757"/>
      <c r="F286" s="752">
        <f t="shared" si="0"/>
        <v>0</v>
      </c>
    </row>
    <row r="287" spans="1:6" s="2354" customFormat="1">
      <c r="A287" s="761"/>
      <c r="B287" s="774"/>
      <c r="C287" s="765"/>
      <c r="D287" s="764"/>
      <c r="E287" s="757"/>
      <c r="F287" s="752"/>
    </row>
    <row r="288" spans="1:6" s="2354" customFormat="1">
      <c r="A288" s="761"/>
      <c r="B288" s="774"/>
      <c r="C288" s="765"/>
      <c r="D288" s="764"/>
      <c r="E288" s="757"/>
      <c r="F288" s="752"/>
    </row>
    <row r="289" spans="1:6" s="2354" customFormat="1" ht="27.6">
      <c r="A289" s="761" t="s">
        <v>2575</v>
      </c>
      <c r="B289" s="763" t="s">
        <v>2574</v>
      </c>
      <c r="C289" s="765"/>
      <c r="D289" s="764"/>
      <c r="E289" s="757"/>
      <c r="F289" s="752"/>
    </row>
    <row r="290" spans="1:6" s="2354" customFormat="1">
      <c r="A290" s="761"/>
      <c r="B290" s="763"/>
      <c r="C290" s="765"/>
      <c r="D290" s="764"/>
      <c r="E290" s="757"/>
      <c r="F290" s="752"/>
    </row>
    <row r="291" spans="1:6" s="2354" customFormat="1" ht="62.25" customHeight="1">
      <c r="A291" s="761" t="s">
        <v>2573</v>
      </c>
      <c r="B291" s="766" t="s">
        <v>2572</v>
      </c>
      <c r="C291" s="765" t="s">
        <v>10</v>
      </c>
      <c r="D291" s="764">
        <v>32</v>
      </c>
      <c r="E291" s="757"/>
      <c r="F291" s="752">
        <f>D291*E291</f>
        <v>0</v>
      </c>
    </row>
    <row r="292" spans="1:6" s="2354" customFormat="1">
      <c r="A292" s="761"/>
      <c r="B292" s="766"/>
      <c r="C292" s="765"/>
      <c r="D292" s="764"/>
      <c r="E292" s="757"/>
      <c r="F292" s="752"/>
    </row>
    <row r="293" spans="1:6" s="2354" customFormat="1" ht="62.25" customHeight="1">
      <c r="A293" s="761" t="s">
        <v>2571</v>
      </c>
      <c r="B293" s="766" t="s">
        <v>2570</v>
      </c>
      <c r="C293" s="765" t="s">
        <v>10</v>
      </c>
      <c r="D293" s="764">
        <v>2</v>
      </c>
      <c r="E293" s="757"/>
      <c r="F293" s="752">
        <f>D293*E293</f>
        <v>0</v>
      </c>
    </row>
    <row r="294" spans="1:6" s="2354" customFormat="1">
      <c r="A294" s="761"/>
      <c r="B294" s="763"/>
      <c r="C294" s="765"/>
      <c r="D294" s="764"/>
      <c r="E294" s="757"/>
      <c r="F294" s="752"/>
    </row>
    <row r="295" spans="1:6" s="2354" customFormat="1" ht="59.25" customHeight="1">
      <c r="A295" s="761" t="s">
        <v>2569</v>
      </c>
      <c r="B295" s="766" t="s">
        <v>2568</v>
      </c>
      <c r="C295" s="765"/>
      <c r="D295" s="764"/>
      <c r="E295" s="757"/>
      <c r="F295" s="752"/>
    </row>
    <row r="296" spans="1:6" s="2354" customFormat="1">
      <c r="A296" s="761"/>
      <c r="B296" s="766" t="s">
        <v>2567</v>
      </c>
      <c r="C296" s="765" t="s">
        <v>10</v>
      </c>
      <c r="D296" s="764">
        <v>2</v>
      </c>
      <c r="E296" s="757"/>
      <c r="F296" s="752">
        <f>D296*E296</f>
        <v>0</v>
      </c>
    </row>
    <row r="297" spans="1:6" s="2354" customFormat="1">
      <c r="A297" s="761"/>
      <c r="B297" s="774"/>
      <c r="C297" s="765"/>
      <c r="D297" s="764"/>
      <c r="E297" s="757"/>
      <c r="F297" s="752"/>
    </row>
    <row r="298" spans="1:6" s="2354" customFormat="1" ht="27.6">
      <c r="A298" s="761" t="s">
        <v>2566</v>
      </c>
      <c r="B298" s="760" t="s">
        <v>2565</v>
      </c>
      <c r="C298" s="759"/>
      <c r="D298" s="753"/>
      <c r="E298" s="757"/>
      <c r="F298" s="752"/>
    </row>
    <row r="299" spans="1:6" s="2354" customFormat="1">
      <c r="A299" s="761"/>
      <c r="B299" s="760" t="s">
        <v>2564</v>
      </c>
      <c r="C299" s="759" t="s">
        <v>10</v>
      </c>
      <c r="D299" s="753">
        <v>12</v>
      </c>
      <c r="E299" s="757"/>
      <c r="F299" s="752">
        <f>D299*E299</f>
        <v>0</v>
      </c>
    </row>
    <row r="300" spans="1:6" s="2354" customFormat="1">
      <c r="A300" s="761"/>
      <c r="B300" s="774"/>
      <c r="C300" s="765"/>
      <c r="D300" s="764"/>
      <c r="E300" s="757"/>
      <c r="F300" s="752"/>
    </row>
    <row r="301" spans="1:6" s="2354" customFormat="1" ht="41.4">
      <c r="A301" s="761" t="s">
        <v>2563</v>
      </c>
      <c r="B301" s="794" t="s">
        <v>2562</v>
      </c>
      <c r="C301" s="759" t="s">
        <v>10</v>
      </c>
      <c r="D301" s="753">
        <v>1</v>
      </c>
      <c r="E301" s="757"/>
      <c r="F301" s="752">
        <f>D301*E301</f>
        <v>0</v>
      </c>
    </row>
    <row r="302" spans="1:6" s="2354" customFormat="1">
      <c r="A302" s="761"/>
      <c r="B302" s="794"/>
      <c r="C302" s="765"/>
      <c r="D302" s="764"/>
      <c r="E302" s="757"/>
      <c r="F302" s="752"/>
    </row>
    <row r="303" spans="1:6" s="2354" customFormat="1">
      <c r="A303" s="761"/>
      <c r="B303" s="794"/>
      <c r="C303" s="765"/>
      <c r="D303" s="764"/>
      <c r="E303" s="757"/>
      <c r="F303" s="752"/>
    </row>
    <row r="304" spans="1:6" s="2354" customFormat="1">
      <c r="A304" s="761" t="s">
        <v>2561</v>
      </c>
      <c r="B304" s="774" t="s">
        <v>2560</v>
      </c>
      <c r="C304" s="765"/>
      <c r="D304" s="764"/>
      <c r="E304" s="757"/>
      <c r="F304" s="752"/>
    </row>
    <row r="305" spans="1:6" s="2354" customFormat="1">
      <c r="A305" s="761"/>
      <c r="B305" s="774"/>
      <c r="C305" s="765"/>
      <c r="D305" s="764"/>
      <c r="E305" s="757"/>
      <c r="F305" s="752"/>
    </row>
    <row r="306" spans="1:6" s="2354" customFormat="1">
      <c r="A306" s="761" t="s">
        <v>2559</v>
      </c>
      <c r="B306" s="766" t="s">
        <v>2558</v>
      </c>
      <c r="C306" s="765"/>
      <c r="D306" s="764"/>
      <c r="E306" s="757"/>
      <c r="F306" s="752"/>
    </row>
    <row r="307" spans="1:6" s="2354" customFormat="1">
      <c r="A307" s="772" t="s">
        <v>2533</v>
      </c>
      <c r="B307" s="766" t="s">
        <v>2557</v>
      </c>
      <c r="C307" s="765"/>
      <c r="D307" s="764"/>
      <c r="E307" s="757"/>
      <c r="F307" s="752"/>
    </row>
    <row r="308" spans="1:6" s="2354" customFormat="1">
      <c r="A308" s="772" t="s">
        <v>2533</v>
      </c>
      <c r="B308" s="766" t="s">
        <v>2556</v>
      </c>
      <c r="C308" s="765"/>
      <c r="D308" s="764"/>
      <c r="E308" s="757"/>
      <c r="F308" s="752"/>
    </row>
    <row r="309" spans="1:6" s="2354" customFormat="1">
      <c r="A309" s="772" t="s">
        <v>2533</v>
      </c>
      <c r="B309" s="775" t="s">
        <v>2555</v>
      </c>
      <c r="C309" s="765"/>
      <c r="D309" s="764"/>
      <c r="E309" s="757"/>
      <c r="F309" s="752"/>
    </row>
    <row r="310" spans="1:6" s="2354" customFormat="1">
      <c r="A310" s="772" t="s">
        <v>2533</v>
      </c>
      <c r="B310" s="775" t="s">
        <v>2554</v>
      </c>
      <c r="C310" s="765"/>
      <c r="D310" s="764"/>
      <c r="E310" s="757"/>
      <c r="F310" s="752"/>
    </row>
    <row r="311" spans="1:6" s="2354" customFormat="1" ht="60.75" customHeight="1">
      <c r="A311" s="761"/>
      <c r="B311" s="775" t="s">
        <v>2553</v>
      </c>
      <c r="C311" s="765"/>
      <c r="D311" s="764"/>
      <c r="E311" s="757"/>
      <c r="F311" s="752"/>
    </row>
    <row r="312" spans="1:6" s="2354" customFormat="1" ht="86.25" customHeight="1">
      <c r="A312" s="761"/>
      <c r="B312" s="775" t="s">
        <v>2552</v>
      </c>
      <c r="C312" s="765" t="s">
        <v>219</v>
      </c>
      <c r="D312" s="764">
        <v>1</v>
      </c>
      <c r="E312" s="757"/>
      <c r="F312" s="752">
        <f>D312*E312</f>
        <v>0</v>
      </c>
    </row>
    <row r="313" spans="1:6" s="2354" customFormat="1">
      <c r="A313" s="761"/>
      <c r="B313" s="774"/>
      <c r="C313" s="765"/>
      <c r="D313" s="764"/>
      <c r="E313" s="757"/>
      <c r="F313" s="752"/>
    </row>
    <row r="314" spans="1:6" s="2354" customFormat="1" ht="41.4">
      <c r="A314" s="761" t="s">
        <v>2551</v>
      </c>
      <c r="B314" s="773" t="s">
        <v>2550</v>
      </c>
      <c r="C314" s="770"/>
      <c r="D314" s="769"/>
      <c r="E314" s="757"/>
      <c r="F314" s="752"/>
    </row>
    <row r="315" spans="1:6" s="2354" customFormat="1">
      <c r="A315" s="772" t="s">
        <v>2533</v>
      </c>
      <c r="B315" s="773" t="s">
        <v>2549</v>
      </c>
      <c r="C315" s="770"/>
      <c r="D315" s="769"/>
      <c r="E315" s="757"/>
      <c r="F315" s="752"/>
    </row>
    <row r="316" spans="1:6" s="2354" customFormat="1">
      <c r="A316" s="772" t="s">
        <v>2533</v>
      </c>
      <c r="B316" s="773" t="s">
        <v>2538</v>
      </c>
      <c r="C316" s="770"/>
      <c r="D316" s="769"/>
      <c r="E316" s="757"/>
      <c r="F316" s="752"/>
    </row>
    <row r="317" spans="1:6" s="2354" customFormat="1">
      <c r="A317" s="772" t="s">
        <v>2533</v>
      </c>
      <c r="B317" s="771" t="s">
        <v>2537</v>
      </c>
      <c r="C317" s="770"/>
      <c r="D317" s="769"/>
      <c r="E317" s="757"/>
      <c r="F317" s="752"/>
    </row>
    <row r="318" spans="1:6" s="2354" customFormat="1">
      <c r="A318" s="772" t="s">
        <v>2533</v>
      </c>
      <c r="B318" s="771" t="s">
        <v>2536</v>
      </c>
      <c r="C318" s="770"/>
      <c r="D318" s="769"/>
      <c r="E318" s="757"/>
      <c r="F318" s="752"/>
    </row>
    <row r="319" spans="1:6" s="2354" customFormat="1" ht="27.6">
      <c r="A319" s="772" t="s">
        <v>2533</v>
      </c>
      <c r="B319" s="771" t="s">
        <v>2535</v>
      </c>
      <c r="C319" s="770"/>
      <c r="D319" s="769"/>
      <c r="E319" s="757"/>
      <c r="F319" s="752"/>
    </row>
    <row r="320" spans="1:6" s="2354" customFormat="1">
      <c r="A320" s="772" t="s">
        <v>2533</v>
      </c>
      <c r="B320" s="771" t="s">
        <v>2534</v>
      </c>
      <c r="C320" s="770"/>
      <c r="D320" s="769"/>
      <c r="E320" s="757"/>
      <c r="F320" s="752"/>
    </row>
    <row r="321" spans="1:6" s="2354" customFormat="1" ht="27.6">
      <c r="A321" s="772" t="s">
        <v>2533</v>
      </c>
      <c r="B321" s="771" t="s">
        <v>2532</v>
      </c>
      <c r="C321" s="770" t="s">
        <v>219</v>
      </c>
      <c r="D321" s="769">
        <v>1</v>
      </c>
      <c r="E321" s="757"/>
      <c r="F321" s="752">
        <f>D321*E321</f>
        <v>0</v>
      </c>
    </row>
    <row r="322" spans="1:6" s="2354" customFormat="1">
      <c r="A322" s="761"/>
      <c r="B322" s="771"/>
      <c r="C322" s="770"/>
      <c r="D322" s="769"/>
      <c r="E322" s="757"/>
      <c r="F322" s="752"/>
    </row>
    <row r="323" spans="1:6" s="2354" customFormat="1" ht="27.6">
      <c r="A323" s="761" t="s">
        <v>2548</v>
      </c>
      <c r="B323" s="771" t="s">
        <v>2547</v>
      </c>
      <c r="C323" s="770" t="s">
        <v>1119</v>
      </c>
      <c r="D323" s="769">
        <v>25</v>
      </c>
      <c r="E323" s="757"/>
      <c r="F323" s="752">
        <f>D323*E323</f>
        <v>0</v>
      </c>
    </row>
    <row r="324" spans="1:6" s="2354" customFormat="1">
      <c r="A324" s="761"/>
      <c r="B324" s="774"/>
      <c r="C324" s="765"/>
      <c r="D324" s="764"/>
      <c r="E324" s="757"/>
      <c r="F324" s="752"/>
    </row>
    <row r="325" spans="1:6" s="2354" customFormat="1" ht="27.6">
      <c r="A325" s="761" t="s">
        <v>2546</v>
      </c>
      <c r="B325" s="773" t="s">
        <v>2545</v>
      </c>
      <c r="C325" s="770"/>
      <c r="D325" s="769"/>
      <c r="E325" s="757"/>
      <c r="F325" s="752"/>
    </row>
    <row r="326" spans="1:6" s="2354" customFormat="1">
      <c r="A326" s="772" t="s">
        <v>2533</v>
      </c>
      <c r="B326" s="773" t="s">
        <v>2544</v>
      </c>
      <c r="C326" s="770"/>
      <c r="D326" s="769"/>
      <c r="E326" s="757"/>
      <c r="F326" s="752"/>
    </row>
    <row r="327" spans="1:6" s="2354" customFormat="1">
      <c r="A327" s="772" t="s">
        <v>2533</v>
      </c>
      <c r="B327" s="773" t="s">
        <v>2538</v>
      </c>
      <c r="C327" s="770"/>
      <c r="D327" s="769"/>
      <c r="E327" s="757"/>
      <c r="F327" s="752"/>
    </row>
    <row r="328" spans="1:6" s="2354" customFormat="1">
      <c r="A328" s="772" t="s">
        <v>2533</v>
      </c>
      <c r="B328" s="771" t="s">
        <v>2537</v>
      </c>
      <c r="C328" s="770"/>
      <c r="D328" s="769"/>
      <c r="E328" s="757"/>
      <c r="F328" s="752"/>
    </row>
    <row r="329" spans="1:6" s="2354" customFormat="1">
      <c r="A329" s="772" t="s">
        <v>2533</v>
      </c>
      <c r="B329" s="771" t="s">
        <v>2536</v>
      </c>
      <c r="C329" s="770"/>
      <c r="D329" s="769"/>
      <c r="E329" s="757"/>
      <c r="F329" s="752"/>
    </row>
    <row r="330" spans="1:6" s="2354" customFormat="1" ht="27.6">
      <c r="A330" s="772" t="s">
        <v>2533</v>
      </c>
      <c r="B330" s="771" t="s">
        <v>2535</v>
      </c>
      <c r="C330" s="770"/>
      <c r="D330" s="769"/>
      <c r="E330" s="757"/>
      <c r="F330" s="752"/>
    </row>
    <row r="331" spans="1:6" s="2354" customFormat="1">
      <c r="A331" s="772" t="s">
        <v>2533</v>
      </c>
      <c r="B331" s="771" t="s">
        <v>2534</v>
      </c>
      <c r="C331" s="770"/>
      <c r="D331" s="769"/>
      <c r="E331" s="757"/>
      <c r="F331" s="752"/>
    </row>
    <row r="332" spans="1:6" s="2354" customFormat="1" ht="27.6">
      <c r="A332" s="772" t="s">
        <v>2533</v>
      </c>
      <c r="B332" s="771" t="s">
        <v>2532</v>
      </c>
      <c r="C332" s="770" t="s">
        <v>219</v>
      </c>
      <c r="D332" s="769">
        <v>1</v>
      </c>
      <c r="E332" s="757"/>
      <c r="F332" s="752">
        <f>D332*E332</f>
        <v>0</v>
      </c>
    </row>
    <row r="333" spans="1:6" s="2354" customFormat="1">
      <c r="A333" s="761"/>
      <c r="B333" s="771"/>
      <c r="C333" s="770"/>
      <c r="D333" s="769"/>
      <c r="E333" s="757"/>
      <c r="F333" s="752"/>
    </row>
    <row r="334" spans="1:6" s="2354" customFormat="1" ht="27.6">
      <c r="A334" s="761" t="s">
        <v>2543</v>
      </c>
      <c r="B334" s="771" t="s">
        <v>2542</v>
      </c>
      <c r="C334" s="770" t="s">
        <v>1119</v>
      </c>
      <c r="D334" s="769">
        <v>25</v>
      </c>
      <c r="E334" s="757"/>
      <c r="F334" s="752">
        <f>D334*E334</f>
        <v>0</v>
      </c>
    </row>
    <row r="335" spans="1:6" s="2354" customFormat="1">
      <c r="A335" s="761"/>
      <c r="B335" s="771"/>
      <c r="C335" s="770"/>
      <c r="D335" s="769"/>
      <c r="E335" s="757"/>
      <c r="F335" s="752"/>
    </row>
    <row r="336" spans="1:6" s="2354" customFormat="1" ht="27.6">
      <c r="A336" s="761" t="s">
        <v>2541</v>
      </c>
      <c r="B336" s="773" t="s">
        <v>2540</v>
      </c>
      <c r="C336" s="770"/>
      <c r="D336" s="769"/>
      <c r="E336" s="757"/>
      <c r="F336" s="752"/>
    </row>
    <row r="337" spans="1:6" s="2354" customFormat="1">
      <c r="A337" s="772" t="s">
        <v>2533</v>
      </c>
      <c r="B337" s="773" t="s">
        <v>2539</v>
      </c>
      <c r="C337" s="770"/>
      <c r="D337" s="769"/>
      <c r="E337" s="757"/>
      <c r="F337" s="752"/>
    </row>
    <row r="338" spans="1:6" s="2354" customFormat="1">
      <c r="A338" s="772" t="s">
        <v>2533</v>
      </c>
      <c r="B338" s="773" t="s">
        <v>2538</v>
      </c>
      <c r="C338" s="770"/>
      <c r="D338" s="769"/>
      <c r="E338" s="757"/>
      <c r="F338" s="752"/>
    </row>
    <row r="339" spans="1:6" s="2354" customFormat="1">
      <c r="A339" s="772" t="s">
        <v>2533</v>
      </c>
      <c r="B339" s="771" t="s">
        <v>2537</v>
      </c>
      <c r="C339" s="770"/>
      <c r="D339" s="769"/>
      <c r="E339" s="757"/>
      <c r="F339" s="752"/>
    </row>
    <row r="340" spans="1:6" s="2354" customFormat="1">
      <c r="A340" s="772" t="s">
        <v>2533</v>
      </c>
      <c r="B340" s="771" t="s">
        <v>2536</v>
      </c>
      <c r="C340" s="770"/>
      <c r="D340" s="769"/>
      <c r="E340" s="757"/>
      <c r="F340" s="752"/>
    </row>
    <row r="341" spans="1:6" s="2354" customFormat="1" ht="27.6">
      <c r="A341" s="772" t="s">
        <v>2533</v>
      </c>
      <c r="B341" s="771" t="s">
        <v>2535</v>
      </c>
      <c r="C341" s="770"/>
      <c r="D341" s="769"/>
      <c r="E341" s="757"/>
      <c r="F341" s="752"/>
    </row>
    <row r="342" spans="1:6" s="2354" customFormat="1">
      <c r="A342" s="772" t="s">
        <v>2533</v>
      </c>
      <c r="B342" s="771" t="s">
        <v>2534</v>
      </c>
      <c r="C342" s="770"/>
      <c r="D342" s="769"/>
      <c r="E342" s="757"/>
      <c r="F342" s="752"/>
    </row>
    <row r="343" spans="1:6" s="2354" customFormat="1" ht="27.6">
      <c r="A343" s="772" t="s">
        <v>2533</v>
      </c>
      <c r="B343" s="771" t="s">
        <v>2532</v>
      </c>
      <c r="C343" s="770" t="s">
        <v>219</v>
      </c>
      <c r="D343" s="769">
        <v>3</v>
      </c>
      <c r="E343" s="757"/>
      <c r="F343" s="752">
        <f>D343*E343</f>
        <v>0</v>
      </c>
    </row>
    <row r="344" spans="1:6" s="2354" customFormat="1">
      <c r="A344" s="761"/>
      <c r="B344" s="771"/>
      <c r="C344" s="770"/>
      <c r="D344" s="769"/>
      <c r="E344" s="757"/>
      <c r="F344" s="752"/>
    </row>
    <row r="345" spans="1:6" s="2354" customFormat="1" ht="27.6">
      <c r="A345" s="761" t="s">
        <v>2531</v>
      </c>
      <c r="B345" s="771" t="s">
        <v>2530</v>
      </c>
      <c r="C345" s="770" t="s">
        <v>1119</v>
      </c>
      <c r="D345" s="769">
        <v>60</v>
      </c>
      <c r="E345" s="757"/>
      <c r="F345" s="752">
        <f>D345*E345</f>
        <v>0</v>
      </c>
    </row>
    <row r="346" spans="1:6" s="2354" customFormat="1">
      <c r="A346" s="761"/>
      <c r="B346" s="771"/>
      <c r="C346" s="770"/>
      <c r="D346" s="769"/>
      <c r="E346" s="757"/>
      <c r="F346" s="752"/>
    </row>
    <row r="347" spans="1:6" s="2354" customFormat="1">
      <c r="A347" s="761"/>
      <c r="B347" s="771"/>
      <c r="C347" s="770"/>
      <c r="D347" s="769"/>
      <c r="E347" s="757"/>
      <c r="F347" s="752"/>
    </row>
    <row r="348" spans="1:6" s="2354" customFormat="1">
      <c r="A348" s="761" t="s">
        <v>2529</v>
      </c>
      <c r="B348" s="771" t="s">
        <v>2528</v>
      </c>
      <c r="C348" s="770"/>
      <c r="D348" s="769"/>
      <c r="E348" s="757"/>
      <c r="F348" s="752"/>
    </row>
    <row r="349" spans="1:6" s="2354" customFormat="1">
      <c r="A349" s="761"/>
      <c r="B349" s="763"/>
      <c r="C349" s="762"/>
      <c r="D349" s="758"/>
      <c r="E349" s="757"/>
      <c r="F349" s="752"/>
    </row>
    <row r="350" spans="1:6" s="2357" customFormat="1">
      <c r="A350" s="756" t="s">
        <v>2527</v>
      </c>
      <c r="B350" s="755" t="s">
        <v>2526</v>
      </c>
      <c r="C350" s="754" t="s">
        <v>219</v>
      </c>
      <c r="D350" s="753">
        <v>1</v>
      </c>
      <c r="E350" s="768"/>
      <c r="F350" s="752">
        <f>D350*E350</f>
        <v>0</v>
      </c>
    </row>
    <row r="351" spans="1:6" s="2355" customFormat="1">
      <c r="A351" s="767"/>
      <c r="B351" s="766"/>
      <c r="C351" s="765"/>
      <c r="D351" s="764"/>
      <c r="E351" s="757"/>
      <c r="F351" s="752"/>
    </row>
    <row r="352" spans="1:6" s="2354" customFormat="1" ht="41.4">
      <c r="A352" s="761" t="s">
        <v>2525</v>
      </c>
      <c r="B352" s="763" t="s">
        <v>2524</v>
      </c>
      <c r="C352" s="762" t="s">
        <v>219</v>
      </c>
      <c r="D352" s="758">
        <v>1</v>
      </c>
      <c r="E352" s="757"/>
      <c r="F352" s="752">
        <f>D352*E352</f>
        <v>0</v>
      </c>
    </row>
    <row r="353" spans="1:6" s="2354" customFormat="1">
      <c r="A353" s="761"/>
      <c r="B353" s="760"/>
      <c r="C353" s="759"/>
      <c r="D353" s="758"/>
      <c r="E353" s="757"/>
      <c r="F353" s="752"/>
    </row>
    <row r="354" spans="1:6" s="2354" customFormat="1" ht="27.6">
      <c r="A354" s="761" t="s">
        <v>2523</v>
      </c>
      <c r="B354" s="760" t="s">
        <v>2522</v>
      </c>
      <c r="C354" s="759" t="s">
        <v>219</v>
      </c>
      <c r="D354" s="758">
        <v>1</v>
      </c>
      <c r="E354" s="757"/>
      <c r="F354" s="752">
        <f>D354*E354</f>
        <v>0</v>
      </c>
    </row>
    <row r="355" spans="1:6" s="2357" customFormat="1">
      <c r="A355" s="756"/>
      <c r="B355" s="755"/>
      <c r="C355" s="754"/>
      <c r="D355" s="753"/>
      <c r="E355" s="768"/>
      <c r="F355" s="752"/>
    </row>
    <row r="356" spans="1:6" s="2357" customFormat="1" ht="27.6">
      <c r="A356" s="756" t="s">
        <v>2521</v>
      </c>
      <c r="B356" s="755" t="s">
        <v>2520</v>
      </c>
      <c r="C356" s="754" t="s">
        <v>219</v>
      </c>
      <c r="D356" s="753">
        <v>1</v>
      </c>
      <c r="E356" s="768"/>
      <c r="F356" s="752">
        <f>D356*E356</f>
        <v>0</v>
      </c>
    </row>
    <row r="357" spans="1:6" s="2357" customFormat="1">
      <c r="A357" s="756"/>
      <c r="B357" s="755"/>
      <c r="C357" s="754"/>
      <c r="D357" s="753"/>
      <c r="E357" s="768"/>
      <c r="F357" s="752"/>
    </row>
    <row r="358" spans="1:6" s="2357" customFormat="1" ht="27.6">
      <c r="A358" s="756" t="s">
        <v>2519</v>
      </c>
      <c r="B358" s="755" t="s">
        <v>2518</v>
      </c>
      <c r="C358" s="754" t="s">
        <v>219</v>
      </c>
      <c r="D358" s="753">
        <v>1</v>
      </c>
      <c r="E358" s="768"/>
      <c r="F358" s="752">
        <f>D358*E358</f>
        <v>0</v>
      </c>
    </row>
    <row r="359" spans="1:6" s="2354" customFormat="1">
      <c r="A359" s="751"/>
      <c r="B359" s="750"/>
      <c r="C359" s="749"/>
      <c r="D359" s="748"/>
      <c r="E359" s="2358"/>
      <c r="F359" s="747"/>
    </row>
    <row r="360" spans="1:6" s="2360" customFormat="1" ht="14.4">
      <c r="A360" s="746"/>
      <c r="B360" s="745" t="s">
        <v>2517</v>
      </c>
      <c r="C360" s="744"/>
      <c r="D360" s="743"/>
      <c r="E360" s="2359"/>
      <c r="F360" s="742">
        <f>SUM(F3:F359)</f>
        <v>0</v>
      </c>
    </row>
  </sheetData>
  <sheetProtection password="D860" sheet="1" objects="1" scenarios="1"/>
  <pageMargins left="0.70866141732283472" right="0.70866141732283472" top="0.74803149606299213" bottom="0.74803149606299213" header="0.31496062992125984" footer="0.31496062992125984"/>
  <pageSetup paperSize="9" orientation="portrait" r:id="rId1"/>
  <headerFooter>
    <oddHeader>&amp;C&amp;"-,Običajno"&amp;8Bazenska tehnika PZI Plavalni zimski bazen
Sistem 1 - Plavalni bazen</oddHeader>
    <oddFooter>&amp;C&amp;"-,Običajno"&amp;8POPIS &amp;P</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theme="8" tint="0.39997558519241921"/>
  </sheetPr>
  <dimension ref="A1:F277"/>
  <sheetViews>
    <sheetView view="pageBreakPreview" topLeftCell="A258" zoomScaleNormal="100" zoomScaleSheetLayoutView="100" workbookViewId="0">
      <selection activeCell="H104" sqref="H104"/>
    </sheetView>
  </sheetViews>
  <sheetFormatPr defaultColWidth="7.69921875" defaultRowHeight="13.8"/>
  <cols>
    <col min="1" max="1" width="7.59765625" style="741" customWidth="1"/>
    <col min="2" max="2" width="33.8984375" style="740" customWidth="1"/>
    <col min="3" max="3" width="4.09765625" style="739" customWidth="1"/>
    <col min="4" max="4" width="5.8984375" style="738" customWidth="1"/>
    <col min="5" max="5" width="12" style="737" customWidth="1"/>
    <col min="6" max="6" width="12.8984375" style="737" customWidth="1"/>
    <col min="7" max="16384" width="7.69921875" style="2361"/>
  </cols>
  <sheetData>
    <row r="1" spans="1:6" s="2353" customFormat="1" ht="15.6">
      <c r="A1" s="736" t="s">
        <v>247</v>
      </c>
      <c r="B1" s="735" t="s">
        <v>2516</v>
      </c>
      <c r="C1" s="734"/>
      <c r="D1" s="733"/>
      <c r="E1" s="731"/>
      <c r="F1" s="731"/>
    </row>
    <row r="2" spans="1:6" s="2354" customFormat="1">
      <c r="A2" s="761"/>
      <c r="B2" s="763"/>
      <c r="C2" s="820"/>
      <c r="D2" s="819"/>
      <c r="E2" s="837"/>
      <c r="F2" s="807"/>
    </row>
    <row r="3" spans="1:6" s="2365" customFormat="1" ht="172.5" customHeight="1">
      <c r="A3" s="816" t="s">
        <v>2762</v>
      </c>
      <c r="B3" s="821" t="s">
        <v>2805</v>
      </c>
      <c r="C3" s="820" t="s">
        <v>219</v>
      </c>
      <c r="D3" s="819">
        <v>1</v>
      </c>
      <c r="E3" s="812"/>
      <c r="F3" s="807">
        <f>D3*E3</f>
        <v>0</v>
      </c>
    </row>
    <row r="4" spans="1:6" s="2365" customFormat="1">
      <c r="A4" s="827" t="s">
        <v>2533</v>
      </c>
      <c r="B4" s="829" t="s">
        <v>2804</v>
      </c>
      <c r="C4" s="852"/>
      <c r="D4" s="851"/>
      <c r="E4" s="812"/>
      <c r="F4" s="807"/>
    </row>
    <row r="5" spans="1:6" s="2365" customFormat="1">
      <c r="A5" s="827" t="s">
        <v>2533</v>
      </c>
      <c r="B5" s="829" t="s">
        <v>2803</v>
      </c>
      <c r="C5" s="852"/>
      <c r="D5" s="851"/>
      <c r="E5" s="812"/>
      <c r="F5" s="807"/>
    </row>
    <row r="6" spans="1:6" s="2365" customFormat="1">
      <c r="A6" s="827" t="s">
        <v>2533</v>
      </c>
      <c r="B6" s="829" t="s">
        <v>2756</v>
      </c>
      <c r="C6" s="852"/>
      <c r="D6" s="851"/>
      <c r="E6" s="812"/>
      <c r="F6" s="807"/>
    </row>
    <row r="7" spans="1:6" s="2365" customFormat="1">
      <c r="A7" s="827" t="s">
        <v>2533</v>
      </c>
      <c r="B7" s="829" t="s">
        <v>2755</v>
      </c>
      <c r="C7" s="852"/>
      <c r="D7" s="851"/>
      <c r="E7" s="812"/>
      <c r="F7" s="807"/>
    </row>
    <row r="8" spans="1:6" s="2365" customFormat="1">
      <c r="A8" s="827" t="s">
        <v>2533</v>
      </c>
      <c r="B8" s="829" t="s">
        <v>2754</v>
      </c>
      <c r="C8" s="852"/>
      <c r="D8" s="851"/>
      <c r="E8" s="812"/>
      <c r="F8" s="807"/>
    </row>
    <row r="9" spans="1:6" s="2365" customFormat="1">
      <c r="A9" s="827" t="s">
        <v>2533</v>
      </c>
      <c r="B9" s="829" t="s">
        <v>2753</v>
      </c>
      <c r="C9" s="852"/>
      <c r="D9" s="851"/>
      <c r="E9" s="812"/>
      <c r="F9" s="807"/>
    </row>
    <row r="10" spans="1:6" s="2365" customFormat="1">
      <c r="A10" s="827" t="s">
        <v>2533</v>
      </c>
      <c r="B10" s="829" t="s">
        <v>2752</v>
      </c>
      <c r="C10" s="852"/>
      <c r="D10" s="851"/>
      <c r="E10" s="812"/>
      <c r="F10" s="807"/>
    </row>
    <row r="11" spans="1:6" s="2365" customFormat="1">
      <c r="A11" s="827"/>
      <c r="B11" s="829" t="s">
        <v>2751</v>
      </c>
      <c r="C11" s="852"/>
      <c r="D11" s="851"/>
      <c r="E11" s="812"/>
      <c r="F11" s="807"/>
    </row>
    <row r="12" spans="1:6" s="2365" customFormat="1">
      <c r="A12" s="827" t="s">
        <v>2533</v>
      </c>
      <c r="B12" s="829" t="s">
        <v>2802</v>
      </c>
      <c r="C12" s="852"/>
      <c r="D12" s="851"/>
      <c r="E12" s="812"/>
      <c r="F12" s="807"/>
    </row>
    <row r="13" spans="1:6" s="2365" customFormat="1">
      <c r="A13" s="827" t="s">
        <v>2533</v>
      </c>
      <c r="B13" s="829" t="s">
        <v>2801</v>
      </c>
      <c r="C13" s="852"/>
      <c r="D13" s="851"/>
      <c r="E13" s="812"/>
      <c r="F13" s="807"/>
    </row>
    <row r="14" spans="1:6" s="2354" customFormat="1">
      <c r="A14" s="772" t="s">
        <v>2533</v>
      </c>
      <c r="B14" s="774" t="s">
        <v>2800</v>
      </c>
      <c r="C14" s="799"/>
      <c r="D14" s="801"/>
      <c r="E14" s="757"/>
      <c r="F14" s="807"/>
    </row>
    <row r="15" spans="1:6" s="2354" customFormat="1">
      <c r="A15" s="772" t="s">
        <v>2533</v>
      </c>
      <c r="B15" s="774" t="s">
        <v>2799</v>
      </c>
      <c r="C15" s="799"/>
      <c r="D15" s="801"/>
      <c r="E15" s="757"/>
      <c r="F15" s="807"/>
    </row>
    <row r="16" spans="1:6" s="2365" customFormat="1">
      <c r="A16" s="827" t="s">
        <v>2533</v>
      </c>
      <c r="B16" s="829" t="s">
        <v>2798</v>
      </c>
      <c r="C16" s="852"/>
      <c r="D16" s="851"/>
      <c r="E16" s="812"/>
      <c r="F16" s="807"/>
    </row>
    <row r="17" spans="1:6" s="2365" customFormat="1">
      <c r="A17" s="827" t="s">
        <v>2533</v>
      </c>
      <c r="B17" s="829" t="s">
        <v>2797</v>
      </c>
      <c r="C17" s="852"/>
      <c r="D17" s="851"/>
      <c r="E17" s="812"/>
      <c r="F17" s="807"/>
    </row>
    <row r="18" spans="1:6" s="2365" customFormat="1">
      <c r="A18" s="827" t="s">
        <v>2533</v>
      </c>
      <c r="B18" s="829" t="s">
        <v>2796</v>
      </c>
      <c r="C18" s="852"/>
      <c r="D18" s="851"/>
      <c r="E18" s="812"/>
      <c r="F18" s="807"/>
    </row>
    <row r="19" spans="1:6" s="2365" customFormat="1">
      <c r="A19" s="827" t="s">
        <v>2533</v>
      </c>
      <c r="B19" s="829" t="s">
        <v>2795</v>
      </c>
      <c r="C19" s="852"/>
      <c r="D19" s="851"/>
      <c r="E19" s="812"/>
      <c r="F19" s="807"/>
    </row>
    <row r="20" spans="1:6" s="2365" customFormat="1">
      <c r="A20" s="827" t="s">
        <v>2533</v>
      </c>
      <c r="B20" s="829" t="s">
        <v>2794</v>
      </c>
      <c r="C20" s="852"/>
      <c r="D20" s="851"/>
      <c r="E20" s="812"/>
      <c r="F20" s="807"/>
    </row>
    <row r="21" spans="1:6" s="2365" customFormat="1">
      <c r="A21" s="827" t="s">
        <v>2533</v>
      </c>
      <c r="B21" s="829" t="s">
        <v>2793</v>
      </c>
      <c r="C21" s="852"/>
      <c r="D21" s="851"/>
      <c r="E21" s="812"/>
      <c r="F21" s="807"/>
    </row>
    <row r="22" spans="1:6" s="2365" customFormat="1">
      <c r="A22" s="827" t="s">
        <v>2533</v>
      </c>
      <c r="B22" s="829" t="s">
        <v>2792</v>
      </c>
      <c r="C22" s="852"/>
      <c r="D22" s="851"/>
      <c r="E22" s="812"/>
      <c r="F22" s="807"/>
    </row>
    <row r="23" spans="1:6" s="2365" customFormat="1">
      <c r="A23" s="827" t="s">
        <v>2533</v>
      </c>
      <c r="B23" s="829" t="s">
        <v>2739</v>
      </c>
      <c r="C23" s="852"/>
      <c r="D23" s="851"/>
      <c r="E23" s="812"/>
      <c r="F23" s="807"/>
    </row>
    <row r="24" spans="1:6" s="2354" customFormat="1">
      <c r="A24" s="761"/>
      <c r="B24" s="763"/>
      <c r="C24" s="759"/>
      <c r="D24" s="758"/>
      <c r="E24" s="757"/>
      <c r="F24" s="807"/>
    </row>
    <row r="25" spans="1:6" s="2366" customFormat="1">
      <c r="A25" s="848"/>
      <c r="B25" s="834"/>
      <c r="C25" s="833"/>
      <c r="D25" s="835"/>
      <c r="E25" s="853"/>
      <c r="F25" s="807"/>
    </row>
    <row r="26" spans="1:6" s="2365" customFormat="1">
      <c r="A26" s="816" t="s">
        <v>247</v>
      </c>
      <c r="B26" s="829" t="s">
        <v>2738</v>
      </c>
      <c r="C26" s="852"/>
      <c r="D26" s="851"/>
      <c r="E26" s="812"/>
      <c r="F26" s="807"/>
    </row>
    <row r="27" spans="1:6" s="2365" customFormat="1">
      <c r="A27" s="816"/>
      <c r="B27" s="829"/>
      <c r="C27" s="852"/>
      <c r="D27" s="851"/>
      <c r="E27" s="812"/>
      <c r="F27" s="807"/>
    </row>
    <row r="28" spans="1:6" s="2365" customFormat="1">
      <c r="A28" s="816" t="s">
        <v>2737</v>
      </c>
      <c r="B28" s="829" t="s">
        <v>2791</v>
      </c>
      <c r="C28" s="852"/>
      <c r="D28" s="851"/>
      <c r="E28" s="812"/>
      <c r="F28" s="807"/>
    </row>
    <row r="29" spans="1:6" s="2365" customFormat="1" ht="30" customHeight="1">
      <c r="A29" s="827" t="s">
        <v>2533</v>
      </c>
      <c r="B29" s="829" t="s">
        <v>2730</v>
      </c>
      <c r="C29" s="852"/>
      <c r="D29" s="851"/>
      <c r="E29" s="812"/>
      <c r="F29" s="807"/>
    </row>
    <row r="30" spans="1:6" s="2365" customFormat="1">
      <c r="A30" s="816"/>
      <c r="B30" s="821" t="s">
        <v>2729</v>
      </c>
      <c r="C30" s="820" t="s">
        <v>70</v>
      </c>
      <c r="D30" s="819">
        <v>150</v>
      </c>
      <c r="E30" s="812"/>
      <c r="F30" s="807">
        <f>D30*E30</f>
        <v>0</v>
      </c>
    </row>
    <row r="31" spans="1:6" s="2365" customFormat="1">
      <c r="A31" s="816"/>
      <c r="B31" s="821" t="s">
        <v>2728</v>
      </c>
      <c r="C31" s="820" t="s">
        <v>70</v>
      </c>
      <c r="D31" s="819">
        <v>150</v>
      </c>
      <c r="E31" s="812"/>
      <c r="F31" s="807">
        <f>D31*E31</f>
        <v>0</v>
      </c>
    </row>
    <row r="32" spans="1:6" s="2365" customFormat="1">
      <c r="A32" s="816"/>
      <c r="B32" s="821" t="s">
        <v>2790</v>
      </c>
      <c r="C32" s="820" t="s">
        <v>70</v>
      </c>
      <c r="D32" s="819">
        <v>800</v>
      </c>
      <c r="E32" s="812"/>
      <c r="F32" s="807">
        <f>D32*E32</f>
        <v>0</v>
      </c>
    </row>
    <row r="33" spans="1:6" s="2365" customFormat="1" ht="44.25" customHeight="1">
      <c r="A33" s="827" t="s">
        <v>2533</v>
      </c>
      <c r="B33" s="830" t="s">
        <v>2789</v>
      </c>
      <c r="C33" s="820" t="s">
        <v>70</v>
      </c>
      <c r="D33" s="819">
        <v>200</v>
      </c>
      <c r="E33" s="812"/>
      <c r="F33" s="807">
        <f>D33*E33</f>
        <v>0</v>
      </c>
    </row>
    <row r="34" spans="1:6" s="2365" customFormat="1">
      <c r="A34" s="816"/>
      <c r="B34" s="830"/>
      <c r="C34" s="820"/>
      <c r="D34" s="819"/>
      <c r="E34" s="812"/>
      <c r="F34" s="807"/>
    </row>
    <row r="35" spans="1:6" s="2365" customFormat="1">
      <c r="A35" s="816" t="s">
        <v>2726</v>
      </c>
      <c r="B35" s="829" t="s">
        <v>2725</v>
      </c>
      <c r="C35" s="820"/>
      <c r="D35" s="819"/>
      <c r="E35" s="812"/>
      <c r="F35" s="807"/>
    </row>
    <row r="36" spans="1:6" s="2365" customFormat="1">
      <c r="A36" s="816"/>
      <c r="B36" s="829"/>
      <c r="C36" s="820"/>
      <c r="D36" s="819"/>
      <c r="E36" s="812"/>
      <c r="F36" s="807"/>
    </row>
    <row r="37" spans="1:6" s="2365" customFormat="1" ht="27.6">
      <c r="A37" s="816" t="s">
        <v>2724</v>
      </c>
      <c r="B37" s="829" t="s">
        <v>2583</v>
      </c>
      <c r="C37" s="820"/>
      <c r="D37" s="819"/>
      <c r="E37" s="812"/>
      <c r="F37" s="807"/>
    </row>
    <row r="38" spans="1:6" s="2365" customFormat="1">
      <c r="A38" s="816"/>
      <c r="B38" s="829" t="s">
        <v>2788</v>
      </c>
      <c r="C38" s="820" t="s">
        <v>1119</v>
      </c>
      <c r="D38" s="819">
        <v>5</v>
      </c>
      <c r="E38" s="812"/>
      <c r="F38" s="807">
        <f>D38*E38</f>
        <v>0</v>
      </c>
    </row>
    <row r="39" spans="1:6" s="2365" customFormat="1">
      <c r="A39" s="816"/>
      <c r="B39" s="829" t="s">
        <v>2581</v>
      </c>
      <c r="C39" s="820" t="s">
        <v>1119</v>
      </c>
      <c r="D39" s="819">
        <v>9</v>
      </c>
      <c r="E39" s="812"/>
      <c r="F39" s="807">
        <f>D39*E39</f>
        <v>0</v>
      </c>
    </row>
    <row r="40" spans="1:6" s="2365" customFormat="1">
      <c r="A40" s="816"/>
      <c r="B40" s="829" t="s">
        <v>2578</v>
      </c>
      <c r="C40" s="820" t="s">
        <v>1119</v>
      </c>
      <c r="D40" s="819">
        <v>8</v>
      </c>
      <c r="E40" s="812"/>
      <c r="F40" s="807">
        <f>D40*E40</f>
        <v>0</v>
      </c>
    </row>
    <row r="41" spans="1:6" s="2365" customFormat="1">
      <c r="A41" s="816"/>
      <c r="B41" s="829"/>
      <c r="C41" s="820"/>
      <c r="D41" s="819"/>
      <c r="E41" s="812"/>
      <c r="F41" s="807"/>
    </row>
    <row r="42" spans="1:6" s="2365" customFormat="1" ht="71.25" customHeight="1">
      <c r="A42" s="816" t="s">
        <v>2722</v>
      </c>
      <c r="B42" s="829" t="s">
        <v>2589</v>
      </c>
      <c r="C42" s="820"/>
      <c r="D42" s="819"/>
      <c r="E42" s="812"/>
      <c r="F42" s="807"/>
    </row>
    <row r="43" spans="1:6" s="2365" customFormat="1">
      <c r="A43" s="816"/>
      <c r="B43" s="829" t="s">
        <v>1853</v>
      </c>
      <c r="C43" s="820" t="s">
        <v>219</v>
      </c>
      <c r="D43" s="819">
        <v>1</v>
      </c>
      <c r="E43" s="812"/>
      <c r="F43" s="807">
        <f>D43*E43</f>
        <v>0</v>
      </c>
    </row>
    <row r="44" spans="1:6" s="2365" customFormat="1">
      <c r="A44" s="816"/>
      <c r="B44" s="829" t="s">
        <v>1793</v>
      </c>
      <c r="C44" s="820" t="s">
        <v>219</v>
      </c>
      <c r="D44" s="819">
        <v>1</v>
      </c>
      <c r="E44" s="812"/>
      <c r="F44" s="807">
        <f>D44*E44</f>
        <v>0</v>
      </c>
    </row>
    <row r="45" spans="1:6" s="2365" customFormat="1">
      <c r="A45" s="816"/>
      <c r="B45" s="821" t="s">
        <v>1979</v>
      </c>
      <c r="C45" s="820" t="s">
        <v>219</v>
      </c>
      <c r="D45" s="819">
        <v>5</v>
      </c>
      <c r="E45" s="812"/>
      <c r="F45" s="807">
        <f>D45*E45</f>
        <v>0</v>
      </c>
    </row>
    <row r="46" spans="1:6" s="2365" customFormat="1">
      <c r="A46" s="816"/>
      <c r="B46" s="829"/>
      <c r="C46" s="820"/>
      <c r="D46" s="819"/>
      <c r="E46" s="812"/>
      <c r="F46" s="807"/>
    </row>
    <row r="47" spans="1:6" s="2365" customFormat="1" ht="30.75" customHeight="1">
      <c r="A47" s="816" t="s">
        <v>2721</v>
      </c>
      <c r="B47" s="829" t="s">
        <v>2663</v>
      </c>
      <c r="C47" s="820"/>
      <c r="D47" s="819"/>
      <c r="E47" s="812"/>
      <c r="F47" s="807"/>
    </row>
    <row r="48" spans="1:6" s="2365" customFormat="1">
      <c r="A48" s="816"/>
      <c r="B48" s="829" t="s">
        <v>1853</v>
      </c>
      <c r="C48" s="820" t="s">
        <v>10</v>
      </c>
      <c r="D48" s="819">
        <v>2</v>
      </c>
      <c r="E48" s="812"/>
      <c r="F48" s="807">
        <f>D48*E48</f>
        <v>0</v>
      </c>
    </row>
    <row r="49" spans="1:6" s="2365" customFormat="1">
      <c r="A49" s="816"/>
      <c r="B49" s="829" t="s">
        <v>1908</v>
      </c>
      <c r="C49" s="820" t="s">
        <v>10</v>
      </c>
      <c r="D49" s="819">
        <v>1</v>
      </c>
      <c r="E49" s="812"/>
      <c r="F49" s="807">
        <f>D49*E49</f>
        <v>0</v>
      </c>
    </row>
    <row r="50" spans="1:6" s="2365" customFormat="1">
      <c r="A50" s="816"/>
      <c r="B50" s="829"/>
      <c r="C50" s="820"/>
      <c r="D50" s="819"/>
      <c r="E50" s="812"/>
      <c r="F50" s="807"/>
    </row>
    <row r="51" spans="1:6" s="2365" customFormat="1" ht="41.25" customHeight="1">
      <c r="A51" s="816" t="s">
        <v>2720</v>
      </c>
      <c r="B51" s="839" t="s">
        <v>2703</v>
      </c>
      <c r="C51" s="842"/>
      <c r="D51" s="841"/>
      <c r="E51" s="812"/>
      <c r="F51" s="807"/>
    </row>
    <row r="52" spans="1:6" s="2365" customFormat="1">
      <c r="A52" s="816"/>
      <c r="B52" s="839" t="s">
        <v>1853</v>
      </c>
      <c r="C52" s="842" t="s">
        <v>219</v>
      </c>
      <c r="D52" s="841">
        <v>1</v>
      </c>
      <c r="E52" s="812"/>
      <c r="F52" s="807">
        <f>D52*E52</f>
        <v>0</v>
      </c>
    </row>
    <row r="53" spans="1:6" s="2365" customFormat="1">
      <c r="A53" s="816"/>
      <c r="B53" s="829"/>
      <c r="C53" s="820"/>
      <c r="D53" s="819"/>
      <c r="E53" s="812"/>
      <c r="F53" s="807"/>
    </row>
    <row r="54" spans="1:6" s="2365" customFormat="1" ht="58.5" customHeight="1">
      <c r="A54" s="816" t="s">
        <v>2719</v>
      </c>
      <c r="B54" s="829" t="s">
        <v>2701</v>
      </c>
      <c r="C54" s="820" t="s">
        <v>219</v>
      </c>
      <c r="D54" s="819">
        <v>1</v>
      </c>
      <c r="E54" s="812"/>
      <c r="F54" s="807">
        <f>D54*E54</f>
        <v>0</v>
      </c>
    </row>
    <row r="55" spans="1:6" s="2365" customFormat="1">
      <c r="A55" s="816"/>
      <c r="B55" s="829"/>
      <c r="C55" s="820"/>
      <c r="D55" s="819"/>
      <c r="E55" s="812"/>
      <c r="F55" s="807"/>
    </row>
    <row r="56" spans="1:6" s="2365" customFormat="1" ht="57" customHeight="1">
      <c r="A56" s="816" t="s">
        <v>2718</v>
      </c>
      <c r="B56" s="829" t="s">
        <v>2699</v>
      </c>
      <c r="C56" s="820" t="s">
        <v>219</v>
      </c>
      <c r="D56" s="819">
        <v>2</v>
      </c>
      <c r="E56" s="812"/>
      <c r="F56" s="807">
        <f>D56*E56</f>
        <v>0</v>
      </c>
    </row>
    <row r="57" spans="1:6" s="2365" customFormat="1">
      <c r="A57" s="816"/>
      <c r="B57" s="829"/>
      <c r="C57" s="820"/>
      <c r="D57" s="819"/>
      <c r="E57" s="812"/>
      <c r="F57" s="807"/>
    </row>
    <row r="58" spans="1:6" s="2365" customFormat="1" ht="55.5" customHeight="1">
      <c r="A58" s="816" t="s">
        <v>2717</v>
      </c>
      <c r="B58" s="829" t="s">
        <v>2600</v>
      </c>
      <c r="C58" s="820" t="s">
        <v>10</v>
      </c>
      <c r="D58" s="819">
        <v>2</v>
      </c>
      <c r="E58" s="812"/>
      <c r="F58" s="807">
        <f>D58*E58</f>
        <v>0</v>
      </c>
    </row>
    <row r="59" spans="1:6" s="2365" customFormat="1">
      <c r="A59" s="816"/>
      <c r="B59" s="829"/>
      <c r="C59" s="820"/>
      <c r="D59" s="819"/>
      <c r="E59" s="812"/>
      <c r="F59" s="807"/>
    </row>
    <row r="60" spans="1:6" s="2365" customFormat="1" ht="69">
      <c r="A60" s="816" t="s">
        <v>2716</v>
      </c>
      <c r="B60" s="829" t="s">
        <v>2715</v>
      </c>
      <c r="C60" s="825"/>
      <c r="D60" s="824"/>
      <c r="E60" s="812"/>
      <c r="F60" s="807"/>
    </row>
    <row r="61" spans="1:6" s="2365" customFormat="1">
      <c r="A61" s="816"/>
      <c r="B61" s="829" t="s">
        <v>1979</v>
      </c>
      <c r="C61" s="825" t="s">
        <v>219</v>
      </c>
      <c r="D61" s="824">
        <v>1</v>
      </c>
      <c r="E61" s="812"/>
      <c r="F61" s="807">
        <f>D61*E61</f>
        <v>0</v>
      </c>
    </row>
    <row r="62" spans="1:6" s="2365" customFormat="1">
      <c r="A62" s="816"/>
      <c r="B62" s="829"/>
      <c r="C62" s="820"/>
      <c r="D62" s="819"/>
      <c r="E62" s="812"/>
      <c r="F62" s="807"/>
    </row>
    <row r="63" spans="1:6" s="2365" customFormat="1" ht="56.25" customHeight="1">
      <c r="A63" s="816" t="s">
        <v>2714</v>
      </c>
      <c r="B63" s="829" t="s">
        <v>2696</v>
      </c>
      <c r="C63" s="820" t="s">
        <v>10</v>
      </c>
      <c r="D63" s="819">
        <v>2</v>
      </c>
      <c r="E63" s="812"/>
      <c r="F63" s="807">
        <f>D63*E63</f>
        <v>0</v>
      </c>
    </row>
    <row r="64" spans="1:6" s="2366" customFormat="1">
      <c r="A64" s="848"/>
      <c r="B64" s="847"/>
      <c r="C64" s="850"/>
      <c r="D64" s="849"/>
      <c r="E64" s="853"/>
      <c r="F64" s="807"/>
    </row>
    <row r="65" spans="1:6" s="2365" customFormat="1" ht="86.25" customHeight="1">
      <c r="A65" s="816" t="s">
        <v>2713</v>
      </c>
      <c r="B65" s="815" t="s">
        <v>2712</v>
      </c>
      <c r="C65" s="814" t="s">
        <v>219</v>
      </c>
      <c r="D65" s="813">
        <v>1</v>
      </c>
      <c r="E65" s="812"/>
      <c r="F65" s="807">
        <f>D65*E65</f>
        <v>0</v>
      </c>
    </row>
    <row r="66" spans="1:6" s="2366" customFormat="1">
      <c r="A66" s="848"/>
      <c r="B66" s="847"/>
      <c r="C66" s="833"/>
      <c r="D66" s="835"/>
      <c r="E66" s="853"/>
      <c r="F66" s="807"/>
    </row>
    <row r="67" spans="1:6" s="2366" customFormat="1" ht="28.5" customHeight="1">
      <c r="A67" s="848" t="s">
        <v>2711</v>
      </c>
      <c r="B67" s="847" t="s">
        <v>2692</v>
      </c>
      <c r="C67" s="833"/>
      <c r="D67" s="835"/>
      <c r="E67" s="853"/>
      <c r="F67" s="807"/>
    </row>
    <row r="68" spans="1:6" s="2367" customFormat="1">
      <c r="A68" s="846"/>
      <c r="B68" s="845" t="s">
        <v>2691</v>
      </c>
      <c r="C68" s="844" t="s">
        <v>1119</v>
      </c>
      <c r="D68" s="843">
        <v>10</v>
      </c>
      <c r="E68" s="2371"/>
      <c r="F68" s="807">
        <f>D68*E68</f>
        <v>0</v>
      </c>
    </row>
    <row r="69" spans="1:6" s="2365" customFormat="1">
      <c r="A69" s="816"/>
      <c r="B69" s="830"/>
      <c r="C69" s="820"/>
      <c r="D69" s="819"/>
      <c r="E69" s="812"/>
      <c r="F69" s="807"/>
    </row>
    <row r="70" spans="1:6" s="2365" customFormat="1">
      <c r="A70" s="816"/>
      <c r="B70" s="830"/>
      <c r="C70" s="820"/>
      <c r="D70" s="819"/>
      <c r="E70" s="812"/>
      <c r="F70" s="807"/>
    </row>
    <row r="71" spans="1:6" s="2365" customFormat="1">
      <c r="A71" s="816" t="s">
        <v>253</v>
      </c>
      <c r="B71" s="829" t="s">
        <v>2690</v>
      </c>
      <c r="C71" s="820"/>
      <c r="D71" s="819"/>
      <c r="E71" s="812"/>
      <c r="F71" s="807"/>
    </row>
    <row r="72" spans="1:6" s="2365" customFormat="1">
      <c r="A72" s="816"/>
      <c r="B72" s="829"/>
      <c r="C72" s="820"/>
      <c r="D72" s="819"/>
      <c r="E72" s="812"/>
      <c r="F72" s="807"/>
    </row>
    <row r="73" spans="1:6" s="2365" customFormat="1" ht="27.6">
      <c r="A73" s="816" t="s">
        <v>2689</v>
      </c>
      <c r="B73" s="839" t="s">
        <v>2688</v>
      </c>
      <c r="C73" s="842" t="s">
        <v>219</v>
      </c>
      <c r="D73" s="841">
        <v>2</v>
      </c>
      <c r="E73" s="812"/>
      <c r="F73" s="807">
        <f>D73*E73</f>
        <v>0</v>
      </c>
    </row>
    <row r="74" spans="1:6" s="2365" customFormat="1">
      <c r="A74" s="816"/>
      <c r="B74" s="839" t="s">
        <v>2787</v>
      </c>
      <c r="C74" s="842"/>
      <c r="D74" s="841"/>
      <c r="E74" s="812"/>
      <c r="F74" s="807"/>
    </row>
    <row r="75" spans="1:6" s="2365" customFormat="1">
      <c r="A75" s="816"/>
      <c r="B75" s="815" t="s">
        <v>2686</v>
      </c>
      <c r="C75" s="814"/>
      <c r="D75" s="813"/>
      <c r="E75" s="812"/>
      <c r="F75" s="807"/>
    </row>
    <row r="76" spans="1:6" s="2365" customFormat="1">
      <c r="A76" s="816"/>
      <c r="B76" s="839" t="s">
        <v>2781</v>
      </c>
      <c r="C76" s="842"/>
      <c r="D76" s="841"/>
      <c r="E76" s="812"/>
      <c r="F76" s="807"/>
    </row>
    <row r="77" spans="1:6" s="2365" customFormat="1">
      <c r="A77" s="816"/>
      <c r="B77" s="839" t="s">
        <v>2622</v>
      </c>
      <c r="C77" s="842"/>
      <c r="D77" s="841"/>
      <c r="E77" s="812"/>
      <c r="F77" s="807"/>
    </row>
    <row r="78" spans="1:6" s="2365" customFormat="1">
      <c r="A78" s="816"/>
      <c r="B78" s="839"/>
      <c r="C78" s="842"/>
      <c r="D78" s="841"/>
      <c r="E78" s="812"/>
      <c r="F78" s="807"/>
    </row>
    <row r="79" spans="1:6" s="2365" customFormat="1" ht="45.75" customHeight="1">
      <c r="A79" s="816" t="s">
        <v>2684</v>
      </c>
      <c r="B79" s="839" t="s">
        <v>2683</v>
      </c>
      <c r="C79" s="817" t="s">
        <v>219</v>
      </c>
      <c r="D79" s="813">
        <v>2</v>
      </c>
      <c r="E79" s="812"/>
      <c r="F79" s="807">
        <f>D79*E79</f>
        <v>0</v>
      </c>
    </row>
    <row r="80" spans="1:6" s="2365" customFormat="1">
      <c r="A80" s="816"/>
      <c r="B80" s="840" t="s">
        <v>2786</v>
      </c>
      <c r="C80" s="817"/>
      <c r="D80" s="813"/>
      <c r="E80" s="812"/>
      <c r="F80" s="807"/>
    </row>
    <row r="81" spans="1:6" s="2365" customFormat="1">
      <c r="A81" s="816"/>
      <c r="B81" s="840" t="s">
        <v>2785</v>
      </c>
      <c r="C81" s="817"/>
      <c r="D81" s="813"/>
      <c r="E81" s="812"/>
      <c r="F81" s="807"/>
    </row>
    <row r="82" spans="1:6" s="2365" customFormat="1">
      <c r="A82" s="816"/>
      <c r="B82" s="840" t="s">
        <v>2784</v>
      </c>
      <c r="C82" s="817"/>
      <c r="D82" s="813"/>
      <c r="E82" s="812"/>
      <c r="F82" s="807"/>
    </row>
    <row r="83" spans="1:6" s="2365" customFormat="1">
      <c r="A83" s="816"/>
      <c r="B83" s="840" t="s">
        <v>2679</v>
      </c>
      <c r="C83" s="817"/>
      <c r="D83" s="813"/>
      <c r="E83" s="812"/>
      <c r="F83" s="807"/>
    </row>
    <row r="84" spans="1:6" s="2365" customFormat="1">
      <c r="A84" s="816"/>
      <c r="B84" s="818"/>
      <c r="C84" s="817"/>
      <c r="D84" s="813"/>
      <c r="E84" s="812"/>
      <c r="F84" s="807"/>
    </row>
    <row r="85" spans="1:6" s="2365" customFormat="1" ht="41.4">
      <c r="A85" s="816" t="s">
        <v>2678</v>
      </c>
      <c r="B85" s="818" t="s">
        <v>2783</v>
      </c>
      <c r="C85" s="817" t="s">
        <v>10</v>
      </c>
      <c r="D85" s="813">
        <v>2</v>
      </c>
      <c r="E85" s="812"/>
      <c r="F85" s="807">
        <f>D85*E85</f>
        <v>0</v>
      </c>
    </row>
    <row r="86" spans="1:6" s="2365" customFormat="1">
      <c r="A86" s="816"/>
      <c r="B86" s="818"/>
      <c r="C86" s="817"/>
      <c r="D86" s="813"/>
      <c r="E86" s="812"/>
      <c r="F86" s="807"/>
    </row>
    <row r="87" spans="1:6" s="2365" customFormat="1" ht="54.75" customHeight="1">
      <c r="A87" s="816" t="s">
        <v>2676</v>
      </c>
      <c r="B87" s="828" t="s">
        <v>2675</v>
      </c>
      <c r="C87" s="825" t="s">
        <v>219</v>
      </c>
      <c r="D87" s="824">
        <v>2</v>
      </c>
      <c r="E87" s="812"/>
      <c r="F87" s="807">
        <f>D87*E87</f>
        <v>0</v>
      </c>
    </row>
    <row r="88" spans="1:6" s="2354" customFormat="1">
      <c r="A88" s="761"/>
      <c r="B88" s="829"/>
      <c r="C88" s="787"/>
      <c r="D88" s="786"/>
      <c r="E88" s="757"/>
      <c r="F88" s="807"/>
    </row>
    <row r="89" spans="1:6" s="2365" customFormat="1" ht="60.75" customHeight="1">
      <c r="A89" s="816" t="s">
        <v>2674</v>
      </c>
      <c r="B89" s="829" t="s">
        <v>2596</v>
      </c>
      <c r="C89" s="820"/>
      <c r="D89" s="819"/>
      <c r="E89" s="812"/>
      <c r="F89" s="807"/>
    </row>
    <row r="90" spans="1:6" s="2365" customFormat="1">
      <c r="A90" s="816"/>
      <c r="B90" s="829" t="s">
        <v>1987</v>
      </c>
      <c r="C90" s="820" t="s">
        <v>219</v>
      </c>
      <c r="D90" s="819">
        <v>2</v>
      </c>
      <c r="E90" s="812"/>
      <c r="F90" s="807">
        <f>D90*E90</f>
        <v>0</v>
      </c>
    </row>
    <row r="91" spans="1:6" s="2365" customFormat="1">
      <c r="A91" s="816"/>
      <c r="B91" s="829" t="s">
        <v>1979</v>
      </c>
      <c r="C91" s="820" t="s">
        <v>219</v>
      </c>
      <c r="D91" s="819">
        <v>2</v>
      </c>
      <c r="E91" s="812"/>
      <c r="F91" s="807">
        <f>D91*E91</f>
        <v>0</v>
      </c>
    </row>
    <row r="92" spans="1:6" s="2365" customFormat="1">
      <c r="A92" s="816"/>
      <c r="B92" s="829"/>
      <c r="C92" s="820"/>
      <c r="D92" s="819"/>
      <c r="E92" s="812"/>
      <c r="F92" s="807"/>
    </row>
    <row r="93" spans="1:6" s="2365" customFormat="1" ht="55.2">
      <c r="A93" s="816" t="s">
        <v>2673</v>
      </c>
      <c r="B93" s="829" t="s">
        <v>2665</v>
      </c>
      <c r="C93" s="820"/>
      <c r="D93" s="819"/>
      <c r="E93" s="812"/>
      <c r="F93" s="807"/>
    </row>
    <row r="94" spans="1:6" s="2365" customFormat="1">
      <c r="A94" s="816"/>
      <c r="B94" s="829" t="s">
        <v>1987</v>
      </c>
      <c r="C94" s="820" t="s">
        <v>219</v>
      </c>
      <c r="D94" s="819">
        <v>2</v>
      </c>
      <c r="E94" s="812"/>
      <c r="F94" s="807">
        <f>D94*E94</f>
        <v>0</v>
      </c>
    </row>
    <row r="95" spans="1:6" s="2365" customFormat="1">
      <c r="A95" s="816"/>
      <c r="B95" s="829"/>
      <c r="C95" s="820"/>
      <c r="D95" s="819"/>
      <c r="E95" s="812"/>
      <c r="F95" s="807"/>
    </row>
    <row r="96" spans="1:6" s="2365" customFormat="1">
      <c r="A96" s="816"/>
      <c r="B96" s="829"/>
      <c r="C96" s="820"/>
      <c r="D96" s="819"/>
      <c r="E96" s="812"/>
      <c r="F96" s="807"/>
    </row>
    <row r="97" spans="1:6" s="2365" customFormat="1">
      <c r="A97" s="816" t="s">
        <v>2512</v>
      </c>
      <c r="B97" s="829" t="s">
        <v>2672</v>
      </c>
      <c r="C97" s="820"/>
      <c r="D97" s="819"/>
      <c r="E97" s="812"/>
      <c r="F97" s="807"/>
    </row>
    <row r="98" spans="1:6" s="2365" customFormat="1">
      <c r="A98" s="816"/>
      <c r="B98" s="829"/>
      <c r="C98" s="820"/>
      <c r="D98" s="819"/>
      <c r="E98" s="812"/>
      <c r="F98" s="807"/>
    </row>
    <row r="99" spans="1:6" s="2365" customFormat="1" ht="48" customHeight="1">
      <c r="A99" s="816" t="s">
        <v>2671</v>
      </c>
      <c r="B99" s="839" t="s">
        <v>2670</v>
      </c>
      <c r="C99" s="820" t="s">
        <v>219</v>
      </c>
      <c r="D99" s="819">
        <v>1</v>
      </c>
      <c r="E99" s="812"/>
      <c r="F99" s="807">
        <f>D99*E99</f>
        <v>0</v>
      </c>
    </row>
    <row r="100" spans="1:6" s="2365" customFormat="1">
      <c r="A100" s="816"/>
      <c r="B100" s="838" t="s">
        <v>2782</v>
      </c>
      <c r="C100" s="820"/>
      <c r="D100" s="819"/>
      <c r="E100" s="812"/>
      <c r="F100" s="807"/>
    </row>
    <row r="101" spans="1:6" s="2365" customFormat="1">
      <c r="A101" s="816"/>
      <c r="B101" s="838" t="s">
        <v>2668</v>
      </c>
      <c r="C101" s="820"/>
      <c r="D101" s="819"/>
      <c r="E101" s="812"/>
      <c r="F101" s="807"/>
    </row>
    <row r="102" spans="1:6" s="2365" customFormat="1">
      <c r="A102" s="816"/>
      <c r="B102" s="838" t="s">
        <v>2781</v>
      </c>
      <c r="C102" s="820"/>
      <c r="D102" s="819"/>
      <c r="E102" s="812"/>
      <c r="F102" s="807"/>
    </row>
    <row r="103" spans="1:6" s="2365" customFormat="1">
      <c r="A103" s="816"/>
      <c r="B103" s="829"/>
      <c r="C103" s="820"/>
      <c r="D103" s="819"/>
      <c r="E103" s="812"/>
      <c r="F103" s="807"/>
    </row>
    <row r="104" spans="1:6" s="2365" customFormat="1" ht="55.2">
      <c r="A104" s="816" t="s">
        <v>2666</v>
      </c>
      <c r="B104" s="829" t="s">
        <v>2665</v>
      </c>
      <c r="C104" s="820"/>
      <c r="D104" s="819"/>
      <c r="E104" s="812"/>
      <c r="F104" s="807"/>
    </row>
    <row r="105" spans="1:6" s="2365" customFormat="1">
      <c r="A105" s="816"/>
      <c r="B105" s="829" t="s">
        <v>1793</v>
      </c>
      <c r="C105" s="820" t="s">
        <v>219</v>
      </c>
      <c r="D105" s="819">
        <v>1</v>
      </c>
      <c r="E105" s="812"/>
      <c r="F105" s="807">
        <f>D105*E105</f>
        <v>0</v>
      </c>
    </row>
    <row r="106" spans="1:6" s="2365" customFormat="1">
      <c r="A106" s="816"/>
      <c r="B106" s="829"/>
      <c r="C106" s="820"/>
      <c r="D106" s="819"/>
      <c r="E106" s="812"/>
      <c r="F106" s="807"/>
    </row>
    <row r="107" spans="1:6" s="2365" customFormat="1" ht="30.75" customHeight="1">
      <c r="A107" s="816" t="s">
        <v>2664</v>
      </c>
      <c r="B107" s="829" t="s">
        <v>2663</v>
      </c>
      <c r="C107" s="820"/>
      <c r="D107" s="819"/>
      <c r="E107" s="812"/>
      <c r="F107" s="807"/>
    </row>
    <row r="108" spans="1:6" s="2365" customFormat="1">
      <c r="A108" s="816"/>
      <c r="B108" s="829" t="s">
        <v>1867</v>
      </c>
      <c r="C108" s="820" t="s">
        <v>10</v>
      </c>
      <c r="D108" s="819">
        <v>1</v>
      </c>
      <c r="E108" s="812"/>
      <c r="F108" s="807">
        <f>D108*E108</f>
        <v>0</v>
      </c>
    </row>
    <row r="109" spans="1:6" s="2365" customFormat="1">
      <c r="A109" s="816"/>
      <c r="B109" s="829"/>
      <c r="C109" s="820"/>
      <c r="D109" s="819"/>
      <c r="E109" s="812"/>
      <c r="F109" s="807"/>
    </row>
    <row r="110" spans="1:6" s="2365" customFormat="1" ht="27.6">
      <c r="A110" s="816" t="s">
        <v>2662</v>
      </c>
      <c r="B110" s="829" t="s">
        <v>2583</v>
      </c>
      <c r="C110" s="820"/>
      <c r="D110" s="819"/>
      <c r="E110" s="812"/>
      <c r="F110" s="807"/>
    </row>
    <row r="111" spans="1:6" s="2365" customFormat="1">
      <c r="A111" s="816"/>
      <c r="B111" s="818" t="s">
        <v>2581</v>
      </c>
      <c r="C111" s="814" t="s">
        <v>1119</v>
      </c>
      <c r="D111" s="813">
        <v>6</v>
      </c>
      <c r="E111" s="812"/>
      <c r="F111" s="807">
        <f>D111*E111</f>
        <v>0</v>
      </c>
    </row>
    <row r="112" spans="1:6" s="2365" customFormat="1">
      <c r="A112" s="816"/>
      <c r="B112" s="829"/>
      <c r="C112" s="820"/>
      <c r="D112" s="819"/>
      <c r="E112" s="812"/>
      <c r="F112" s="807"/>
    </row>
    <row r="113" spans="1:6" s="2365" customFormat="1" ht="27.6">
      <c r="A113" s="816" t="s">
        <v>2661</v>
      </c>
      <c r="B113" s="829" t="s">
        <v>2614</v>
      </c>
      <c r="C113" s="820"/>
      <c r="D113" s="819"/>
      <c r="E113" s="812"/>
      <c r="F113" s="807"/>
    </row>
    <row r="114" spans="1:6" s="2365" customFormat="1">
      <c r="A114" s="816"/>
      <c r="B114" s="829" t="s">
        <v>2581</v>
      </c>
      <c r="C114" s="820" t="s">
        <v>1119</v>
      </c>
      <c r="D114" s="819">
        <v>3</v>
      </c>
      <c r="E114" s="812"/>
      <c r="F114" s="807">
        <f>D114*E114</f>
        <v>0</v>
      </c>
    </row>
    <row r="115" spans="1:6" s="2365" customFormat="1">
      <c r="A115" s="816"/>
      <c r="B115" s="829"/>
      <c r="C115" s="820"/>
      <c r="D115" s="819"/>
      <c r="E115" s="812"/>
      <c r="F115" s="807"/>
    </row>
    <row r="116" spans="1:6" s="2365" customFormat="1">
      <c r="A116" s="816"/>
      <c r="B116" s="829"/>
      <c r="C116" s="820"/>
      <c r="D116" s="819"/>
      <c r="E116" s="812"/>
      <c r="F116" s="807"/>
    </row>
    <row r="117" spans="1:6" s="2365" customFormat="1">
      <c r="A117" s="816" t="s">
        <v>2514</v>
      </c>
      <c r="B117" s="829" t="s">
        <v>2660</v>
      </c>
      <c r="C117" s="820"/>
      <c r="D117" s="819"/>
      <c r="E117" s="812"/>
      <c r="F117" s="807"/>
    </row>
    <row r="118" spans="1:6" s="2365" customFormat="1">
      <c r="A118" s="816"/>
      <c r="B118" s="829"/>
      <c r="C118" s="820"/>
      <c r="D118" s="819"/>
      <c r="E118" s="812"/>
      <c r="F118" s="807"/>
    </row>
    <row r="119" spans="1:6" s="2365" customFormat="1" ht="55.2">
      <c r="A119" s="816" t="s">
        <v>2659</v>
      </c>
      <c r="B119" s="815" t="s">
        <v>2658</v>
      </c>
      <c r="C119" s="814"/>
      <c r="D119" s="813"/>
      <c r="E119" s="812"/>
      <c r="F119" s="807"/>
    </row>
    <row r="120" spans="1:6" s="2365" customFormat="1">
      <c r="A120" s="816"/>
      <c r="B120" s="815" t="s">
        <v>2780</v>
      </c>
      <c r="C120" s="814"/>
      <c r="D120" s="813"/>
      <c r="E120" s="812"/>
      <c r="F120" s="807"/>
    </row>
    <row r="121" spans="1:6" s="2365" customFormat="1">
      <c r="A121" s="816"/>
      <c r="B121" s="815" t="s">
        <v>2656</v>
      </c>
      <c r="C121" s="814"/>
      <c r="D121" s="813"/>
      <c r="E121" s="812"/>
      <c r="F121" s="807"/>
    </row>
    <row r="122" spans="1:6" s="2365" customFormat="1">
      <c r="A122" s="816"/>
      <c r="B122" s="815" t="s">
        <v>2655</v>
      </c>
      <c r="C122" s="814"/>
      <c r="D122" s="813"/>
      <c r="E122" s="812"/>
      <c r="F122" s="807"/>
    </row>
    <row r="123" spans="1:6" s="2365" customFormat="1">
      <c r="A123" s="816"/>
      <c r="B123" s="815" t="s">
        <v>2779</v>
      </c>
      <c r="C123" s="814"/>
      <c r="D123" s="813"/>
      <c r="E123" s="812"/>
      <c r="F123" s="807"/>
    </row>
    <row r="124" spans="1:6" s="2365" customFormat="1">
      <c r="A124" s="816"/>
      <c r="B124" s="815" t="s">
        <v>2649</v>
      </c>
      <c r="C124" s="814"/>
      <c r="D124" s="813"/>
      <c r="E124" s="812"/>
      <c r="F124" s="807"/>
    </row>
    <row r="125" spans="1:6" s="2365" customFormat="1">
      <c r="A125" s="816"/>
      <c r="B125" s="815" t="s">
        <v>2648</v>
      </c>
      <c r="C125" s="814"/>
      <c r="D125" s="813"/>
      <c r="E125" s="812"/>
      <c r="F125" s="807"/>
    </row>
    <row r="126" spans="1:6" s="2365" customFormat="1">
      <c r="A126" s="816"/>
      <c r="B126" s="815" t="s">
        <v>2653</v>
      </c>
      <c r="C126" s="814"/>
      <c r="D126" s="813"/>
      <c r="E126" s="812"/>
      <c r="F126" s="807"/>
    </row>
    <row r="127" spans="1:6" s="2365" customFormat="1">
      <c r="A127" s="816"/>
      <c r="B127" s="815" t="s">
        <v>2652</v>
      </c>
      <c r="C127" s="814"/>
      <c r="D127" s="813"/>
      <c r="E127" s="812"/>
      <c r="F127" s="807"/>
    </row>
    <row r="128" spans="1:6" s="2365" customFormat="1">
      <c r="A128" s="816"/>
      <c r="B128" s="815" t="s">
        <v>2778</v>
      </c>
      <c r="C128" s="814"/>
      <c r="D128" s="813"/>
      <c r="E128" s="812"/>
      <c r="F128" s="807"/>
    </row>
    <row r="129" spans="1:6" s="2365" customFormat="1">
      <c r="A129" s="816"/>
      <c r="B129" s="815" t="s">
        <v>2777</v>
      </c>
      <c r="C129" s="814"/>
      <c r="D129" s="813"/>
      <c r="E129" s="812"/>
      <c r="F129" s="807"/>
    </row>
    <row r="130" spans="1:6" s="2365" customFormat="1">
      <c r="A130" s="816"/>
      <c r="B130" s="815" t="s">
        <v>2649</v>
      </c>
      <c r="C130" s="814"/>
      <c r="D130" s="813"/>
      <c r="E130" s="812"/>
      <c r="F130" s="807"/>
    </row>
    <row r="131" spans="1:6" s="2365" customFormat="1">
      <c r="A131" s="816"/>
      <c r="B131" s="815" t="s">
        <v>2648</v>
      </c>
      <c r="C131" s="814"/>
      <c r="D131" s="813"/>
      <c r="E131" s="812"/>
      <c r="F131" s="807"/>
    </row>
    <row r="132" spans="1:6" s="2365" customFormat="1" ht="27.6">
      <c r="A132" s="816"/>
      <c r="B132" s="836" t="s">
        <v>2647</v>
      </c>
      <c r="C132" s="809" t="s">
        <v>219</v>
      </c>
      <c r="D132" s="808">
        <v>1</v>
      </c>
      <c r="E132" s="812"/>
      <c r="F132" s="807">
        <f>D132*E132</f>
        <v>0</v>
      </c>
    </row>
    <row r="133" spans="1:6" s="2365" customFormat="1">
      <c r="A133" s="816"/>
      <c r="B133" s="821"/>
      <c r="C133" s="820"/>
      <c r="D133" s="819"/>
      <c r="E133" s="812"/>
      <c r="F133" s="807"/>
    </row>
    <row r="134" spans="1:6" s="2365" customFormat="1" ht="72" customHeight="1">
      <c r="A134" s="816" t="s">
        <v>2646</v>
      </c>
      <c r="B134" s="829" t="s">
        <v>2645</v>
      </c>
      <c r="C134" s="809" t="s">
        <v>219</v>
      </c>
      <c r="D134" s="808">
        <v>1</v>
      </c>
      <c r="E134" s="812"/>
      <c r="F134" s="807">
        <f>D134*E134</f>
        <v>0</v>
      </c>
    </row>
    <row r="135" spans="1:6" s="2365" customFormat="1">
      <c r="A135" s="816"/>
      <c r="B135" s="829" t="s">
        <v>2776</v>
      </c>
      <c r="C135" s="820"/>
      <c r="D135" s="819"/>
      <c r="E135" s="812"/>
      <c r="F135" s="807"/>
    </row>
    <row r="136" spans="1:6" s="2365" customFormat="1">
      <c r="A136" s="816"/>
      <c r="B136" s="829" t="s">
        <v>2775</v>
      </c>
      <c r="C136" s="820"/>
      <c r="D136" s="819"/>
      <c r="E136" s="812"/>
      <c r="F136" s="807"/>
    </row>
    <row r="137" spans="1:6" s="2365" customFormat="1">
      <c r="A137" s="816"/>
      <c r="B137" s="829" t="s">
        <v>2774</v>
      </c>
      <c r="C137" s="820"/>
      <c r="D137" s="819"/>
      <c r="E137" s="812"/>
      <c r="F137" s="807"/>
    </row>
    <row r="138" spans="1:6" s="2365" customFormat="1">
      <c r="A138" s="816"/>
      <c r="B138" s="774"/>
      <c r="C138" s="765"/>
      <c r="D138" s="764"/>
      <c r="E138" s="812"/>
      <c r="F138" s="807"/>
    </row>
    <row r="139" spans="1:6" s="2365" customFormat="1" ht="55.2">
      <c r="A139" s="816" t="s">
        <v>2641</v>
      </c>
      <c r="B139" s="794" t="s">
        <v>2640</v>
      </c>
      <c r="C139" s="780"/>
      <c r="D139" s="782"/>
      <c r="E139" s="812"/>
      <c r="F139" s="807"/>
    </row>
    <row r="140" spans="1:6" s="2365" customFormat="1">
      <c r="A140" s="816"/>
      <c r="B140" s="794" t="s">
        <v>1987</v>
      </c>
      <c r="C140" s="780" t="s">
        <v>10</v>
      </c>
      <c r="D140" s="782">
        <v>2</v>
      </c>
      <c r="E140" s="812"/>
      <c r="F140" s="807">
        <f>D140*E140</f>
        <v>0</v>
      </c>
    </row>
    <row r="141" spans="1:6" s="2365" customFormat="1">
      <c r="A141" s="816"/>
      <c r="B141" s="794"/>
      <c r="C141" s="780"/>
      <c r="D141" s="782"/>
      <c r="E141" s="812"/>
      <c r="F141" s="807"/>
    </row>
    <row r="142" spans="1:6" s="2365" customFormat="1" ht="27.6">
      <c r="A142" s="816" t="s">
        <v>2639</v>
      </c>
      <c r="B142" s="794" t="s">
        <v>2638</v>
      </c>
      <c r="C142" s="780"/>
      <c r="D142" s="782"/>
      <c r="E142" s="812"/>
      <c r="F142" s="807"/>
    </row>
    <row r="143" spans="1:6" s="2365" customFormat="1">
      <c r="A143" s="816"/>
      <c r="B143" s="794" t="s">
        <v>1837</v>
      </c>
      <c r="C143" s="780" t="s">
        <v>10</v>
      </c>
      <c r="D143" s="782">
        <v>2</v>
      </c>
      <c r="E143" s="812"/>
      <c r="F143" s="807">
        <f>D143*E143</f>
        <v>0</v>
      </c>
    </row>
    <row r="144" spans="1:6" s="2365" customFormat="1">
      <c r="A144" s="816"/>
      <c r="B144" s="794"/>
      <c r="C144" s="780"/>
      <c r="D144" s="782"/>
      <c r="E144" s="812"/>
      <c r="F144" s="807"/>
    </row>
    <row r="145" spans="1:6" s="2365" customFormat="1" ht="41.4">
      <c r="A145" s="816" t="s">
        <v>2637</v>
      </c>
      <c r="B145" s="794" t="s">
        <v>2636</v>
      </c>
      <c r="C145" s="780"/>
      <c r="D145" s="782"/>
      <c r="E145" s="812"/>
      <c r="F145" s="807"/>
    </row>
    <row r="146" spans="1:6" s="2365" customFormat="1">
      <c r="A146" s="816"/>
      <c r="B146" s="794" t="s">
        <v>1987</v>
      </c>
      <c r="C146" s="780" t="s">
        <v>10</v>
      </c>
      <c r="D146" s="782">
        <v>1</v>
      </c>
      <c r="E146" s="812"/>
      <c r="F146" s="807">
        <f>D146*E146</f>
        <v>0</v>
      </c>
    </row>
    <row r="147" spans="1:6" s="2365" customFormat="1">
      <c r="A147" s="816"/>
      <c r="B147" s="794"/>
      <c r="C147" s="780"/>
      <c r="D147" s="782"/>
      <c r="E147" s="812"/>
      <c r="F147" s="807"/>
    </row>
    <row r="148" spans="1:6" s="2365" customFormat="1" ht="47.25" customHeight="1">
      <c r="A148" s="816" t="s">
        <v>2635</v>
      </c>
      <c r="B148" s="794" t="s">
        <v>2634</v>
      </c>
      <c r="C148" s="780"/>
      <c r="D148" s="782"/>
      <c r="E148" s="812"/>
      <c r="F148" s="807"/>
    </row>
    <row r="149" spans="1:6" s="2365" customFormat="1">
      <c r="A149" s="816"/>
      <c r="B149" s="794" t="s">
        <v>1987</v>
      </c>
      <c r="C149" s="780" t="s">
        <v>10</v>
      </c>
      <c r="D149" s="782">
        <v>1</v>
      </c>
      <c r="E149" s="812"/>
      <c r="F149" s="807">
        <f>D149*E149</f>
        <v>0</v>
      </c>
    </row>
    <row r="150" spans="1:6" s="2365" customFormat="1">
      <c r="A150" s="816"/>
      <c r="B150" s="778"/>
      <c r="C150" s="754"/>
      <c r="D150" s="753"/>
      <c r="E150" s="812"/>
      <c r="F150" s="807"/>
    </row>
    <row r="151" spans="1:6" s="2365" customFormat="1" ht="41.4">
      <c r="A151" s="816" t="s">
        <v>2633</v>
      </c>
      <c r="B151" s="829" t="s">
        <v>2632</v>
      </c>
      <c r="C151" s="814" t="s">
        <v>10</v>
      </c>
      <c r="D151" s="813">
        <v>2</v>
      </c>
      <c r="E151" s="812"/>
      <c r="F151" s="807">
        <f>D151*E151</f>
        <v>0</v>
      </c>
    </row>
    <row r="152" spans="1:6" s="2365" customFormat="1">
      <c r="A152" s="816"/>
      <c r="B152" s="818"/>
      <c r="C152" s="814"/>
      <c r="D152" s="813"/>
      <c r="E152" s="812"/>
      <c r="F152" s="807"/>
    </row>
    <row r="153" spans="1:6" s="2365" customFormat="1" ht="86.25" customHeight="1">
      <c r="A153" s="816" t="s">
        <v>2631</v>
      </c>
      <c r="B153" s="834" t="s">
        <v>2630</v>
      </c>
      <c r="C153" s="814"/>
      <c r="D153" s="813"/>
      <c r="E153" s="812"/>
      <c r="F153" s="807"/>
    </row>
    <row r="154" spans="1:6" s="2365" customFormat="1">
      <c r="A154" s="816"/>
      <c r="B154" s="818" t="s">
        <v>1987</v>
      </c>
      <c r="C154" s="814" t="s">
        <v>1119</v>
      </c>
      <c r="D154" s="813">
        <v>8</v>
      </c>
      <c r="E154" s="812"/>
      <c r="F154" s="807">
        <f>D154*E154</f>
        <v>0</v>
      </c>
    </row>
    <row r="155" spans="1:6" s="2365" customFormat="1">
      <c r="A155" s="816"/>
      <c r="B155" s="834"/>
      <c r="C155" s="833"/>
      <c r="D155" s="835"/>
      <c r="E155" s="812"/>
      <c r="F155" s="807"/>
    </row>
    <row r="156" spans="1:6" s="2365" customFormat="1" ht="124.2">
      <c r="A156" s="816" t="s">
        <v>2629</v>
      </c>
      <c r="B156" s="834" t="s">
        <v>2628</v>
      </c>
      <c r="C156" s="833"/>
      <c r="D156" s="835"/>
      <c r="E156" s="812"/>
      <c r="F156" s="807"/>
    </row>
    <row r="157" spans="1:6" s="2365" customFormat="1">
      <c r="A157" s="816"/>
      <c r="B157" s="834" t="s">
        <v>1987</v>
      </c>
      <c r="C157" s="833" t="s">
        <v>16</v>
      </c>
      <c r="D157" s="813">
        <v>5</v>
      </c>
      <c r="E157" s="812"/>
      <c r="F157" s="807">
        <f>D157*E157</f>
        <v>0</v>
      </c>
    </row>
    <row r="158" spans="1:6" s="2365" customFormat="1">
      <c r="A158" s="816"/>
      <c r="B158" s="821"/>
      <c r="C158" s="820"/>
      <c r="D158" s="819"/>
      <c r="E158" s="812"/>
      <c r="F158" s="807"/>
    </row>
    <row r="159" spans="1:6" s="2365" customFormat="1" ht="60.75" customHeight="1">
      <c r="A159" s="816" t="s">
        <v>2627</v>
      </c>
      <c r="B159" s="829" t="s">
        <v>2596</v>
      </c>
      <c r="C159" s="820"/>
      <c r="D159" s="819"/>
      <c r="E159" s="812"/>
      <c r="F159" s="807"/>
    </row>
    <row r="160" spans="1:6" s="2365" customFormat="1">
      <c r="A160" s="816"/>
      <c r="B160" s="829" t="s">
        <v>1987</v>
      </c>
      <c r="C160" s="820" t="s">
        <v>219</v>
      </c>
      <c r="D160" s="819">
        <v>2</v>
      </c>
      <c r="E160" s="812"/>
      <c r="F160" s="807">
        <f>D160*E160</f>
        <v>0</v>
      </c>
    </row>
    <row r="161" spans="1:6" s="2365" customFormat="1">
      <c r="A161" s="816"/>
      <c r="B161" s="829"/>
      <c r="C161" s="820"/>
      <c r="D161" s="819"/>
      <c r="E161" s="812"/>
      <c r="F161" s="807"/>
    </row>
    <row r="162" spans="1:6" s="2365" customFormat="1" ht="27.6">
      <c r="A162" s="816" t="s">
        <v>2621</v>
      </c>
      <c r="B162" s="829" t="s">
        <v>2614</v>
      </c>
      <c r="C162" s="820"/>
      <c r="D162" s="819"/>
      <c r="E162" s="812"/>
      <c r="F162" s="807"/>
    </row>
    <row r="163" spans="1:6" s="2365" customFormat="1">
      <c r="A163" s="816"/>
      <c r="B163" s="829" t="s">
        <v>2580</v>
      </c>
      <c r="C163" s="820" t="s">
        <v>1119</v>
      </c>
      <c r="D163" s="819">
        <v>6</v>
      </c>
      <c r="E163" s="812"/>
      <c r="F163" s="807">
        <f>D163*E163</f>
        <v>0</v>
      </c>
    </row>
    <row r="164" spans="1:6" s="2365" customFormat="1">
      <c r="A164" s="816"/>
      <c r="B164" s="829"/>
      <c r="C164" s="820"/>
      <c r="D164" s="819"/>
      <c r="E164" s="812"/>
      <c r="F164" s="807"/>
    </row>
    <row r="165" spans="1:6" s="2365" customFormat="1">
      <c r="A165" s="816"/>
      <c r="B165" s="829"/>
      <c r="C165" s="820"/>
      <c r="D165" s="819"/>
      <c r="E165" s="812"/>
      <c r="F165" s="807"/>
    </row>
    <row r="166" spans="1:6" s="2365" customFormat="1">
      <c r="A166" s="816" t="s">
        <v>2613</v>
      </c>
      <c r="B166" s="821" t="s">
        <v>2612</v>
      </c>
      <c r="C166" s="820"/>
      <c r="D166" s="819"/>
      <c r="E166" s="812"/>
      <c r="F166" s="807"/>
    </row>
    <row r="167" spans="1:6" s="2365" customFormat="1">
      <c r="A167" s="816"/>
      <c r="B167" s="829"/>
      <c r="C167" s="820"/>
      <c r="D167" s="819"/>
      <c r="E167" s="812"/>
      <c r="F167" s="807"/>
    </row>
    <row r="168" spans="1:6" s="2365" customFormat="1" ht="27.6">
      <c r="A168" s="816" t="s">
        <v>2611</v>
      </c>
      <c r="B168" s="818" t="s">
        <v>2610</v>
      </c>
      <c r="C168" s="820" t="s">
        <v>219</v>
      </c>
      <c r="D168" s="819">
        <v>1</v>
      </c>
      <c r="E168" s="2372"/>
      <c r="F168" s="807">
        <f>D168*E168</f>
        <v>0</v>
      </c>
    </row>
    <row r="169" spans="1:6" s="2365" customFormat="1">
      <c r="A169" s="816"/>
      <c r="B169" s="818"/>
      <c r="C169" s="820"/>
      <c r="D169" s="819"/>
      <c r="E169" s="812"/>
      <c r="F169" s="807"/>
    </row>
    <row r="170" spans="1:6" s="2365" customFormat="1">
      <c r="A170" s="816" t="s">
        <v>2609</v>
      </c>
      <c r="B170" s="818" t="s">
        <v>2608</v>
      </c>
      <c r="C170" s="820" t="s">
        <v>1119</v>
      </c>
      <c r="D170" s="819">
        <v>2</v>
      </c>
      <c r="E170" s="2373"/>
      <c r="F170" s="807">
        <f>D170*E170</f>
        <v>0</v>
      </c>
    </row>
    <row r="171" spans="1:6" s="2365" customFormat="1">
      <c r="A171" s="816"/>
      <c r="B171" s="821"/>
      <c r="C171" s="820"/>
      <c r="D171" s="819"/>
      <c r="E171" s="812"/>
      <c r="F171" s="807"/>
    </row>
    <row r="172" spans="1:6" s="2365" customFormat="1" ht="72" customHeight="1">
      <c r="A172" s="816" t="s">
        <v>2607</v>
      </c>
      <c r="B172" s="829" t="s">
        <v>2589</v>
      </c>
      <c r="C172" s="820"/>
      <c r="D172" s="819"/>
      <c r="E172" s="812"/>
      <c r="F172" s="807"/>
    </row>
    <row r="173" spans="1:6" s="2365" customFormat="1">
      <c r="A173" s="816"/>
      <c r="B173" s="821" t="s">
        <v>1853</v>
      </c>
      <c r="C173" s="820" t="s">
        <v>219</v>
      </c>
      <c r="D173" s="819">
        <v>1</v>
      </c>
      <c r="E173" s="812"/>
      <c r="F173" s="807">
        <f>D173*E173</f>
        <v>0</v>
      </c>
    </row>
    <row r="174" spans="1:6" s="2365" customFormat="1">
      <c r="A174" s="816"/>
      <c r="B174" s="818"/>
      <c r="C174" s="820"/>
      <c r="D174" s="819"/>
      <c r="E174" s="812"/>
      <c r="F174" s="807"/>
    </row>
    <row r="175" spans="1:6" s="2365" customFormat="1" ht="58.5" customHeight="1">
      <c r="A175" s="816" t="s">
        <v>2606</v>
      </c>
      <c r="B175" s="829" t="s">
        <v>2596</v>
      </c>
      <c r="C175" s="820"/>
      <c r="D175" s="819"/>
      <c r="E175" s="812"/>
      <c r="F175" s="807"/>
    </row>
    <row r="176" spans="1:6" s="2365" customFormat="1">
      <c r="A176" s="816"/>
      <c r="B176" s="821" t="s">
        <v>1853</v>
      </c>
      <c r="C176" s="820" t="s">
        <v>219</v>
      </c>
      <c r="D176" s="819">
        <v>4</v>
      </c>
      <c r="E176" s="812"/>
      <c r="F176" s="807">
        <f>D176*E176</f>
        <v>0</v>
      </c>
    </row>
    <row r="177" spans="1:6" s="2365" customFormat="1">
      <c r="A177" s="816"/>
      <c r="B177" s="832"/>
      <c r="C177" s="820"/>
      <c r="D177" s="819"/>
      <c r="E177" s="812"/>
      <c r="F177" s="807"/>
    </row>
    <row r="178" spans="1:6" s="2365" customFormat="1" ht="44.25" customHeight="1">
      <c r="A178" s="816" t="s">
        <v>2605</v>
      </c>
      <c r="B178" s="831" t="s">
        <v>2602</v>
      </c>
      <c r="C178" s="820"/>
      <c r="D178" s="819"/>
      <c r="E178" s="812"/>
      <c r="F178" s="807"/>
    </row>
    <row r="179" spans="1:6" s="2365" customFormat="1">
      <c r="A179" s="816"/>
      <c r="B179" s="831" t="s">
        <v>1853</v>
      </c>
      <c r="C179" s="820" t="s">
        <v>219</v>
      </c>
      <c r="D179" s="819">
        <v>1</v>
      </c>
      <c r="E179" s="812"/>
      <c r="F179" s="807">
        <f>D179*E179</f>
        <v>0</v>
      </c>
    </row>
    <row r="180" spans="1:6" s="2365" customFormat="1">
      <c r="A180" s="816"/>
      <c r="B180" s="829"/>
      <c r="C180" s="820"/>
      <c r="D180" s="819"/>
      <c r="E180" s="812"/>
      <c r="F180" s="807"/>
    </row>
    <row r="181" spans="1:6" s="2365" customFormat="1">
      <c r="A181" s="816"/>
      <c r="B181" s="829"/>
      <c r="C181" s="820"/>
      <c r="D181" s="819"/>
      <c r="E181" s="812"/>
      <c r="F181" s="807"/>
    </row>
    <row r="182" spans="1:6" s="2365" customFormat="1" ht="27.6">
      <c r="A182" s="816" t="s">
        <v>2599</v>
      </c>
      <c r="B182" s="829" t="s">
        <v>2598</v>
      </c>
      <c r="C182" s="820"/>
      <c r="D182" s="819"/>
      <c r="E182" s="812"/>
      <c r="F182" s="807"/>
    </row>
    <row r="183" spans="1:6" s="2365" customFormat="1">
      <c r="A183" s="816"/>
      <c r="B183" s="829"/>
      <c r="C183" s="820"/>
      <c r="D183" s="819"/>
      <c r="E183" s="812"/>
      <c r="F183" s="807"/>
    </row>
    <row r="184" spans="1:6" s="2365" customFormat="1" ht="60.75" customHeight="1">
      <c r="A184" s="816" t="s">
        <v>2597</v>
      </c>
      <c r="B184" s="829" t="s">
        <v>2596</v>
      </c>
      <c r="C184" s="820"/>
      <c r="D184" s="819"/>
      <c r="E184" s="812"/>
      <c r="F184" s="807"/>
    </row>
    <row r="185" spans="1:6" s="2365" customFormat="1">
      <c r="A185" s="816"/>
      <c r="B185" s="829" t="s">
        <v>2593</v>
      </c>
      <c r="C185" s="820"/>
      <c r="D185" s="819"/>
      <c r="E185" s="812"/>
      <c r="F185" s="807"/>
    </row>
    <row r="186" spans="1:6" s="2365" customFormat="1">
      <c r="A186" s="816"/>
      <c r="B186" s="829" t="s">
        <v>1980</v>
      </c>
      <c r="C186" s="820" t="s">
        <v>219</v>
      </c>
      <c r="D186" s="819">
        <v>2</v>
      </c>
      <c r="E186" s="812"/>
      <c r="F186" s="807">
        <f>D186*E186</f>
        <v>0</v>
      </c>
    </row>
    <row r="187" spans="1:6" s="2365" customFormat="1">
      <c r="A187" s="816"/>
      <c r="B187" s="829" t="s">
        <v>2773</v>
      </c>
      <c r="C187" s="820"/>
      <c r="D187" s="819"/>
      <c r="E187" s="812"/>
      <c r="F187" s="807"/>
    </row>
    <row r="188" spans="1:6" s="2365" customFormat="1">
      <c r="A188" s="816"/>
      <c r="B188" s="829" t="s">
        <v>1987</v>
      </c>
      <c r="C188" s="820" t="s">
        <v>219</v>
      </c>
      <c r="D188" s="819">
        <v>1</v>
      </c>
      <c r="E188" s="812"/>
      <c r="F188" s="807">
        <f>D188*E188</f>
        <v>0</v>
      </c>
    </row>
    <row r="189" spans="1:6" s="2365" customFormat="1">
      <c r="A189" s="816"/>
      <c r="B189" s="829" t="s">
        <v>2591</v>
      </c>
      <c r="C189" s="820"/>
      <c r="D189" s="819"/>
      <c r="E189" s="812"/>
      <c r="F189" s="807"/>
    </row>
    <row r="190" spans="1:6" s="2365" customFormat="1">
      <c r="A190" s="816"/>
      <c r="B190" s="829" t="s">
        <v>1979</v>
      </c>
      <c r="C190" s="820" t="s">
        <v>219</v>
      </c>
      <c r="D190" s="819">
        <v>1</v>
      </c>
      <c r="E190" s="812"/>
      <c r="F190" s="807">
        <f>D190*E190</f>
        <v>0</v>
      </c>
    </row>
    <row r="191" spans="1:6" s="2365" customFormat="1">
      <c r="A191" s="816"/>
      <c r="B191" s="829"/>
      <c r="C191" s="820"/>
      <c r="D191" s="819"/>
      <c r="E191" s="812"/>
      <c r="F191" s="807"/>
    </row>
    <row r="192" spans="1:6" s="2365" customFormat="1" ht="86.25" customHeight="1">
      <c r="A192" s="816" t="s">
        <v>2590</v>
      </c>
      <c r="B192" s="818" t="s">
        <v>2586</v>
      </c>
      <c r="C192" s="820"/>
      <c r="D192" s="819"/>
      <c r="E192" s="812"/>
      <c r="F192" s="807"/>
    </row>
    <row r="193" spans="1:6" s="2365" customFormat="1">
      <c r="A193" s="816"/>
      <c r="B193" s="818" t="s">
        <v>1980</v>
      </c>
      <c r="C193" s="820" t="s">
        <v>219</v>
      </c>
      <c r="D193" s="819">
        <v>1</v>
      </c>
      <c r="E193" s="812"/>
      <c r="F193" s="807">
        <f>D193*E193</f>
        <v>0</v>
      </c>
    </row>
    <row r="194" spans="1:6" s="2365" customFormat="1">
      <c r="A194" s="816"/>
      <c r="B194" s="829"/>
      <c r="C194" s="820"/>
      <c r="D194" s="819"/>
      <c r="E194" s="812"/>
      <c r="F194" s="807"/>
    </row>
    <row r="195" spans="1:6" s="2365" customFormat="1" ht="27.6">
      <c r="A195" s="816" t="s">
        <v>2587</v>
      </c>
      <c r="B195" s="829" t="s">
        <v>2583</v>
      </c>
      <c r="C195" s="820"/>
      <c r="D195" s="819"/>
      <c r="E195" s="812"/>
      <c r="F195" s="807"/>
    </row>
    <row r="196" spans="1:6" s="2365" customFormat="1">
      <c r="A196" s="816"/>
      <c r="B196" s="829" t="s">
        <v>2582</v>
      </c>
      <c r="C196" s="820" t="s">
        <v>1119</v>
      </c>
      <c r="D196" s="819">
        <v>5</v>
      </c>
      <c r="E196" s="812"/>
      <c r="F196" s="807">
        <f t="shared" ref="F196:F201" si="0">D196*E196</f>
        <v>0</v>
      </c>
    </row>
    <row r="197" spans="1:6" s="2365" customFormat="1">
      <c r="A197" s="816"/>
      <c r="B197" s="829" t="s">
        <v>2581</v>
      </c>
      <c r="C197" s="820" t="s">
        <v>1119</v>
      </c>
      <c r="D197" s="819">
        <v>6</v>
      </c>
      <c r="E197" s="812"/>
      <c r="F197" s="807">
        <f t="shared" si="0"/>
        <v>0</v>
      </c>
    </row>
    <row r="198" spans="1:6" s="2365" customFormat="1">
      <c r="A198" s="816"/>
      <c r="B198" s="829" t="s">
        <v>2580</v>
      </c>
      <c r="C198" s="820" t="s">
        <v>1119</v>
      </c>
      <c r="D198" s="819">
        <v>24</v>
      </c>
      <c r="E198" s="812"/>
      <c r="F198" s="807">
        <f t="shared" si="0"/>
        <v>0</v>
      </c>
    </row>
    <row r="199" spans="1:6" s="2365" customFormat="1">
      <c r="A199" s="816"/>
      <c r="B199" s="829" t="s">
        <v>2579</v>
      </c>
      <c r="C199" s="820" t="s">
        <v>1119</v>
      </c>
      <c r="D199" s="819">
        <v>54</v>
      </c>
      <c r="E199" s="812"/>
      <c r="F199" s="807">
        <f t="shared" si="0"/>
        <v>0</v>
      </c>
    </row>
    <row r="200" spans="1:6" s="2365" customFormat="1">
      <c r="A200" s="816"/>
      <c r="B200" s="829" t="s">
        <v>2578</v>
      </c>
      <c r="C200" s="820" t="s">
        <v>1119</v>
      </c>
      <c r="D200" s="819">
        <v>72</v>
      </c>
      <c r="E200" s="812"/>
      <c r="F200" s="807">
        <f t="shared" si="0"/>
        <v>0</v>
      </c>
    </row>
    <row r="201" spans="1:6" s="2365" customFormat="1">
      <c r="A201" s="816"/>
      <c r="B201" s="829" t="s">
        <v>2723</v>
      </c>
      <c r="C201" s="820" t="s">
        <v>1119</v>
      </c>
      <c r="D201" s="819">
        <v>9</v>
      </c>
      <c r="E201" s="812"/>
      <c r="F201" s="807">
        <f t="shared" si="0"/>
        <v>0</v>
      </c>
    </row>
    <row r="202" spans="1:6" s="2365" customFormat="1">
      <c r="A202" s="816"/>
      <c r="B202" s="829"/>
      <c r="C202" s="820"/>
      <c r="D202" s="819"/>
      <c r="E202" s="812"/>
      <c r="F202" s="807"/>
    </row>
    <row r="203" spans="1:6" s="2365" customFormat="1">
      <c r="A203" s="816"/>
      <c r="B203" s="829"/>
      <c r="C203" s="820"/>
      <c r="D203" s="819"/>
      <c r="E203" s="812"/>
      <c r="F203" s="807"/>
    </row>
    <row r="204" spans="1:6" s="2365" customFormat="1">
      <c r="A204" s="816" t="s">
        <v>2575</v>
      </c>
      <c r="B204" s="818" t="s">
        <v>2772</v>
      </c>
      <c r="C204" s="820"/>
      <c r="D204" s="819"/>
      <c r="E204" s="812"/>
      <c r="F204" s="807"/>
    </row>
    <row r="205" spans="1:6" s="2365" customFormat="1">
      <c r="A205" s="816"/>
      <c r="B205" s="818"/>
      <c r="C205" s="820"/>
      <c r="D205" s="819"/>
      <c r="E205" s="812"/>
      <c r="F205" s="807"/>
    </row>
    <row r="206" spans="1:6" s="2365" customFormat="1" ht="59.25" customHeight="1">
      <c r="A206" s="816" t="s">
        <v>2573</v>
      </c>
      <c r="B206" s="821" t="s">
        <v>2572</v>
      </c>
      <c r="C206" s="820" t="s">
        <v>10</v>
      </c>
      <c r="D206" s="819">
        <v>3</v>
      </c>
      <c r="E206" s="812"/>
      <c r="F206" s="807">
        <f>D206*E206</f>
        <v>0</v>
      </c>
    </row>
    <row r="207" spans="1:6" s="2365" customFormat="1">
      <c r="A207" s="816"/>
      <c r="B207" s="821"/>
      <c r="C207" s="820"/>
      <c r="D207" s="819"/>
      <c r="E207" s="812"/>
      <c r="F207" s="807"/>
    </row>
    <row r="208" spans="1:6" s="2365" customFormat="1" ht="44.25" customHeight="1">
      <c r="A208" s="816" t="s">
        <v>2571</v>
      </c>
      <c r="B208" s="2368" t="s">
        <v>2771</v>
      </c>
      <c r="C208" s="820" t="s">
        <v>10</v>
      </c>
      <c r="D208" s="819">
        <v>6</v>
      </c>
      <c r="E208" s="812"/>
      <c r="F208" s="807">
        <f>D208*E208</f>
        <v>0</v>
      </c>
    </row>
    <row r="209" spans="1:6" s="2365" customFormat="1">
      <c r="A209" s="816"/>
      <c r="B209" s="2368"/>
      <c r="C209" s="820"/>
      <c r="D209" s="819"/>
      <c r="E209" s="812"/>
      <c r="F209" s="807"/>
    </row>
    <row r="210" spans="1:6" s="2365" customFormat="1" ht="57.75" customHeight="1">
      <c r="A210" s="816" t="s">
        <v>2569</v>
      </c>
      <c r="B210" s="821" t="s">
        <v>2570</v>
      </c>
      <c r="C210" s="820" t="s">
        <v>10</v>
      </c>
      <c r="D210" s="819">
        <v>2</v>
      </c>
      <c r="E210" s="812"/>
      <c r="F210" s="807">
        <f>D210*E210</f>
        <v>0</v>
      </c>
    </row>
    <row r="211" spans="1:6" s="2365" customFormat="1">
      <c r="A211" s="816"/>
      <c r="B211" s="818"/>
      <c r="C211" s="820"/>
      <c r="D211" s="819"/>
      <c r="E211" s="812"/>
      <c r="F211" s="807"/>
    </row>
    <row r="212" spans="1:6" s="2365" customFormat="1" ht="59.25" customHeight="1">
      <c r="A212" s="816" t="s">
        <v>2566</v>
      </c>
      <c r="B212" s="821" t="s">
        <v>2568</v>
      </c>
      <c r="C212" s="820"/>
      <c r="D212" s="819"/>
      <c r="E212" s="812"/>
      <c r="F212" s="807"/>
    </row>
    <row r="213" spans="1:6" s="2365" customFormat="1">
      <c r="A213" s="816"/>
      <c r="B213" s="821" t="s">
        <v>2770</v>
      </c>
      <c r="C213" s="820" t="s">
        <v>10</v>
      </c>
      <c r="D213" s="819">
        <v>1</v>
      </c>
      <c r="E213" s="812"/>
      <c r="F213" s="807">
        <f>D213*E213</f>
        <v>0</v>
      </c>
    </row>
    <row r="214" spans="1:6" s="2365" customFormat="1">
      <c r="A214" s="816"/>
      <c r="B214" s="829"/>
      <c r="C214" s="820"/>
      <c r="D214" s="819"/>
      <c r="E214" s="812"/>
      <c r="F214" s="807"/>
    </row>
    <row r="215" spans="1:6" s="2365" customFormat="1" ht="27.6">
      <c r="A215" s="816" t="s">
        <v>2563</v>
      </c>
      <c r="B215" s="815" t="s">
        <v>2565</v>
      </c>
      <c r="C215" s="814"/>
      <c r="D215" s="808"/>
      <c r="E215" s="812"/>
      <c r="F215" s="807"/>
    </row>
    <row r="216" spans="1:6" s="2365" customFormat="1">
      <c r="A216" s="816"/>
      <c r="B216" s="815" t="s">
        <v>2769</v>
      </c>
      <c r="C216" s="814" t="s">
        <v>10</v>
      </c>
      <c r="D216" s="808">
        <v>4</v>
      </c>
      <c r="E216" s="812"/>
      <c r="F216" s="807">
        <f>D216*E216</f>
        <v>0</v>
      </c>
    </row>
    <row r="217" spans="1:6" s="2365" customFormat="1">
      <c r="A217" s="816"/>
      <c r="B217" s="829"/>
      <c r="C217" s="820"/>
      <c r="D217" s="819"/>
      <c r="E217" s="812"/>
      <c r="F217" s="807"/>
    </row>
    <row r="218" spans="1:6" s="2365" customFormat="1" ht="41.4">
      <c r="A218" s="816" t="s">
        <v>2768</v>
      </c>
      <c r="B218" s="794" t="s">
        <v>2562</v>
      </c>
      <c r="C218" s="814" t="s">
        <v>10</v>
      </c>
      <c r="D218" s="808">
        <v>1</v>
      </c>
      <c r="E218" s="812"/>
      <c r="F218" s="807">
        <f>D218*E218</f>
        <v>0</v>
      </c>
    </row>
    <row r="219" spans="1:6" s="2365" customFormat="1">
      <c r="A219" s="816"/>
      <c r="B219" s="829"/>
      <c r="C219" s="820"/>
      <c r="D219" s="819"/>
      <c r="E219" s="812"/>
      <c r="F219" s="807"/>
    </row>
    <row r="220" spans="1:6" s="2365" customFormat="1">
      <c r="A220" s="816"/>
      <c r="B220" s="829"/>
      <c r="C220" s="820"/>
      <c r="D220" s="819"/>
      <c r="E220" s="812"/>
      <c r="F220" s="807"/>
    </row>
    <row r="221" spans="1:6" s="2365" customFormat="1">
      <c r="A221" s="816" t="s">
        <v>2561</v>
      </c>
      <c r="B221" s="829" t="s">
        <v>2560</v>
      </c>
      <c r="C221" s="820"/>
      <c r="D221" s="819"/>
      <c r="E221" s="812"/>
      <c r="F221" s="807"/>
    </row>
    <row r="222" spans="1:6" s="2365" customFormat="1">
      <c r="A222" s="816"/>
      <c r="B222" s="829"/>
      <c r="C222" s="820"/>
      <c r="D222" s="819"/>
      <c r="E222" s="812"/>
      <c r="F222" s="807"/>
    </row>
    <row r="223" spans="1:6" s="2365" customFormat="1">
      <c r="A223" s="816" t="s">
        <v>2559</v>
      </c>
      <c r="B223" s="821" t="s">
        <v>2558</v>
      </c>
      <c r="C223" s="820"/>
      <c r="D223" s="819"/>
      <c r="E223" s="812"/>
      <c r="F223" s="807"/>
    </row>
    <row r="224" spans="1:6" s="2365" customFormat="1">
      <c r="A224" s="827" t="s">
        <v>2533</v>
      </c>
      <c r="B224" s="821" t="s">
        <v>2557</v>
      </c>
      <c r="C224" s="820"/>
      <c r="D224" s="819"/>
      <c r="E224" s="812"/>
      <c r="F224" s="807"/>
    </row>
    <row r="225" spans="1:6" s="2365" customFormat="1">
      <c r="A225" s="827" t="s">
        <v>2533</v>
      </c>
      <c r="B225" s="821" t="s">
        <v>2556</v>
      </c>
      <c r="C225" s="820"/>
      <c r="D225" s="819"/>
      <c r="E225" s="812"/>
      <c r="F225" s="807"/>
    </row>
    <row r="226" spans="1:6" s="2365" customFormat="1">
      <c r="A226" s="827" t="s">
        <v>2533</v>
      </c>
      <c r="B226" s="830" t="s">
        <v>2555</v>
      </c>
      <c r="C226" s="820"/>
      <c r="D226" s="819"/>
      <c r="E226" s="812"/>
      <c r="F226" s="807"/>
    </row>
    <row r="227" spans="1:6" s="2365" customFormat="1">
      <c r="A227" s="827" t="s">
        <v>2533</v>
      </c>
      <c r="B227" s="830" t="s">
        <v>2554</v>
      </c>
      <c r="C227" s="820"/>
      <c r="D227" s="819"/>
      <c r="E227" s="812"/>
      <c r="F227" s="807"/>
    </row>
    <row r="228" spans="1:6" s="2365" customFormat="1" ht="58.5" customHeight="1">
      <c r="A228" s="816"/>
      <c r="B228" s="830" t="s">
        <v>2553</v>
      </c>
      <c r="C228" s="820"/>
      <c r="D228" s="819"/>
      <c r="E228" s="812"/>
      <c r="F228" s="807"/>
    </row>
    <row r="229" spans="1:6" s="2365" customFormat="1" ht="84" customHeight="1">
      <c r="A229" s="816"/>
      <c r="B229" s="830" t="s">
        <v>2552</v>
      </c>
      <c r="C229" s="820" t="s">
        <v>219</v>
      </c>
      <c r="D229" s="819">
        <v>1</v>
      </c>
      <c r="E229" s="812"/>
      <c r="F229" s="807">
        <f>D229*E229</f>
        <v>0</v>
      </c>
    </row>
    <row r="230" spans="1:6" s="2365" customFormat="1">
      <c r="A230" s="816"/>
      <c r="B230" s="829"/>
      <c r="C230" s="820"/>
      <c r="D230" s="819"/>
      <c r="E230" s="812"/>
      <c r="F230" s="807"/>
    </row>
    <row r="231" spans="1:6" s="2365" customFormat="1" ht="41.4">
      <c r="A231" s="816" t="s">
        <v>2551</v>
      </c>
      <c r="B231" s="828" t="s">
        <v>2767</v>
      </c>
      <c r="C231" s="825"/>
      <c r="D231" s="824"/>
      <c r="E231" s="812"/>
      <c r="F231" s="807"/>
    </row>
    <row r="232" spans="1:6" s="2365" customFormat="1">
      <c r="A232" s="827" t="s">
        <v>2533</v>
      </c>
      <c r="B232" s="828" t="s">
        <v>2539</v>
      </c>
      <c r="C232" s="825"/>
      <c r="D232" s="824"/>
      <c r="E232" s="812"/>
      <c r="F232" s="807"/>
    </row>
    <row r="233" spans="1:6" s="2365" customFormat="1">
      <c r="A233" s="827" t="s">
        <v>2533</v>
      </c>
      <c r="B233" s="828" t="s">
        <v>2538</v>
      </c>
      <c r="C233" s="825"/>
      <c r="D233" s="824"/>
      <c r="E233" s="812"/>
      <c r="F233" s="807"/>
    </row>
    <row r="234" spans="1:6" s="2365" customFormat="1">
      <c r="A234" s="827" t="s">
        <v>2533</v>
      </c>
      <c r="B234" s="826" t="s">
        <v>2537</v>
      </c>
      <c r="C234" s="825"/>
      <c r="D234" s="824"/>
      <c r="E234" s="812"/>
      <c r="F234" s="807"/>
    </row>
    <row r="235" spans="1:6" s="2365" customFormat="1">
      <c r="A235" s="827" t="s">
        <v>2533</v>
      </c>
      <c r="B235" s="826" t="s">
        <v>2536</v>
      </c>
      <c r="C235" s="825"/>
      <c r="D235" s="824"/>
      <c r="E235" s="812"/>
      <c r="F235" s="807"/>
    </row>
    <row r="236" spans="1:6" s="2365" customFormat="1" ht="27.6">
      <c r="A236" s="827" t="s">
        <v>2533</v>
      </c>
      <c r="B236" s="826" t="s">
        <v>2535</v>
      </c>
      <c r="C236" s="825"/>
      <c r="D236" s="824"/>
      <c r="E236" s="812"/>
      <c r="F236" s="807"/>
    </row>
    <row r="237" spans="1:6" s="2365" customFormat="1">
      <c r="A237" s="827" t="s">
        <v>2533</v>
      </c>
      <c r="B237" s="826" t="s">
        <v>2534</v>
      </c>
      <c r="C237" s="825"/>
      <c r="D237" s="824"/>
      <c r="E237" s="812"/>
      <c r="F237" s="807"/>
    </row>
    <row r="238" spans="1:6" s="2365" customFormat="1" ht="27.6">
      <c r="A238" s="827" t="s">
        <v>2533</v>
      </c>
      <c r="B238" s="826" t="s">
        <v>2532</v>
      </c>
      <c r="C238" s="825" t="s">
        <v>219</v>
      </c>
      <c r="D238" s="824">
        <v>1</v>
      </c>
      <c r="E238" s="812"/>
      <c r="F238" s="807">
        <f>D238*E238</f>
        <v>0</v>
      </c>
    </row>
    <row r="239" spans="1:6" s="2365" customFormat="1">
      <c r="A239" s="816"/>
      <c r="B239" s="826"/>
      <c r="C239" s="825"/>
      <c r="D239" s="824"/>
      <c r="E239" s="812"/>
      <c r="F239" s="807"/>
    </row>
    <row r="240" spans="1:6" s="2365" customFormat="1" ht="27.6">
      <c r="A240" s="816" t="s">
        <v>2548</v>
      </c>
      <c r="B240" s="826" t="s">
        <v>2766</v>
      </c>
      <c r="C240" s="825" t="s">
        <v>1119</v>
      </c>
      <c r="D240" s="824">
        <v>15</v>
      </c>
      <c r="E240" s="812"/>
      <c r="F240" s="807">
        <f>D240*E240</f>
        <v>0</v>
      </c>
    </row>
    <row r="241" spans="1:6" s="2365" customFormat="1">
      <c r="A241" s="816"/>
      <c r="B241" s="829"/>
      <c r="C241" s="820"/>
      <c r="D241" s="819"/>
      <c r="E241" s="812"/>
      <c r="F241" s="807"/>
    </row>
    <row r="242" spans="1:6" s="2365" customFormat="1" ht="27.6">
      <c r="A242" s="816" t="s">
        <v>2546</v>
      </c>
      <c r="B242" s="828" t="s">
        <v>2765</v>
      </c>
      <c r="C242" s="825"/>
      <c r="D242" s="824"/>
      <c r="E242" s="812"/>
      <c r="F242" s="807"/>
    </row>
    <row r="243" spans="1:6" s="2365" customFormat="1">
      <c r="A243" s="827" t="s">
        <v>2533</v>
      </c>
      <c r="B243" s="828" t="s">
        <v>2539</v>
      </c>
      <c r="C243" s="825"/>
      <c r="D243" s="824"/>
      <c r="E243" s="812"/>
      <c r="F243" s="807"/>
    </row>
    <row r="244" spans="1:6" s="2365" customFormat="1">
      <c r="A244" s="827" t="s">
        <v>2533</v>
      </c>
      <c r="B244" s="828" t="s">
        <v>2538</v>
      </c>
      <c r="C244" s="825"/>
      <c r="D244" s="824"/>
      <c r="E244" s="812"/>
      <c r="F244" s="807"/>
    </row>
    <row r="245" spans="1:6" s="2365" customFormat="1">
      <c r="A245" s="827" t="s">
        <v>2533</v>
      </c>
      <c r="B245" s="826" t="s">
        <v>2537</v>
      </c>
      <c r="C245" s="825"/>
      <c r="D245" s="824"/>
      <c r="E245" s="812"/>
      <c r="F245" s="807"/>
    </row>
    <row r="246" spans="1:6" s="2365" customFormat="1">
      <c r="A246" s="827" t="s">
        <v>2533</v>
      </c>
      <c r="B246" s="826" t="s">
        <v>2536</v>
      </c>
      <c r="C246" s="825"/>
      <c r="D246" s="824"/>
      <c r="E246" s="812"/>
      <c r="F246" s="807"/>
    </row>
    <row r="247" spans="1:6" s="2365" customFormat="1" ht="27.6">
      <c r="A247" s="827" t="s">
        <v>2533</v>
      </c>
      <c r="B247" s="826" t="s">
        <v>2535</v>
      </c>
      <c r="C247" s="825"/>
      <c r="D247" s="824"/>
      <c r="E247" s="812"/>
      <c r="F247" s="807"/>
    </row>
    <row r="248" spans="1:6" s="2365" customFormat="1">
      <c r="A248" s="827" t="s">
        <v>2533</v>
      </c>
      <c r="B248" s="826" t="s">
        <v>2534</v>
      </c>
      <c r="C248" s="825"/>
      <c r="D248" s="824"/>
      <c r="E248" s="812"/>
      <c r="F248" s="807"/>
    </row>
    <row r="249" spans="1:6" s="2365" customFormat="1" ht="27.6">
      <c r="A249" s="827" t="s">
        <v>2533</v>
      </c>
      <c r="B249" s="826" t="s">
        <v>2532</v>
      </c>
      <c r="C249" s="825" t="s">
        <v>219</v>
      </c>
      <c r="D249" s="824">
        <v>1</v>
      </c>
      <c r="E249" s="812"/>
      <c r="F249" s="807">
        <f>D249*E249</f>
        <v>0</v>
      </c>
    </row>
    <row r="250" spans="1:6" s="2365" customFormat="1">
      <c r="A250" s="816"/>
      <c r="B250" s="826"/>
      <c r="C250" s="825"/>
      <c r="D250" s="824"/>
      <c r="E250" s="812"/>
      <c r="F250" s="807"/>
    </row>
    <row r="251" spans="1:6" s="2365" customFormat="1" ht="27.6">
      <c r="A251" s="816" t="s">
        <v>2543</v>
      </c>
      <c r="B251" s="826" t="s">
        <v>2530</v>
      </c>
      <c r="C251" s="825" t="s">
        <v>1119</v>
      </c>
      <c r="D251" s="824">
        <v>15</v>
      </c>
      <c r="E251" s="812"/>
      <c r="F251" s="807">
        <f>D251*E251</f>
        <v>0</v>
      </c>
    </row>
    <row r="252" spans="1:6" s="2365" customFormat="1">
      <c r="A252" s="816"/>
      <c r="B252" s="826"/>
      <c r="C252" s="825"/>
      <c r="D252" s="824"/>
      <c r="E252" s="812"/>
      <c r="F252" s="807"/>
    </row>
    <row r="253" spans="1:6" s="2365" customFormat="1" ht="27.6">
      <c r="A253" s="816" t="s">
        <v>2541</v>
      </c>
      <c r="B253" s="828" t="s">
        <v>2764</v>
      </c>
      <c r="C253" s="825"/>
      <c r="D253" s="824"/>
      <c r="E253" s="812"/>
      <c r="F253" s="807"/>
    </row>
    <row r="254" spans="1:6" s="2365" customFormat="1">
      <c r="A254" s="827" t="s">
        <v>2533</v>
      </c>
      <c r="B254" s="828" t="s">
        <v>2539</v>
      </c>
      <c r="C254" s="825"/>
      <c r="D254" s="824"/>
      <c r="E254" s="812"/>
      <c r="F254" s="807"/>
    </row>
    <row r="255" spans="1:6" s="2365" customFormat="1">
      <c r="A255" s="827" t="s">
        <v>2533</v>
      </c>
      <c r="B255" s="828" t="s">
        <v>2538</v>
      </c>
      <c r="C255" s="825"/>
      <c r="D255" s="824"/>
      <c r="E255" s="812"/>
      <c r="F255" s="807"/>
    </row>
    <row r="256" spans="1:6" s="2365" customFormat="1">
      <c r="A256" s="827" t="s">
        <v>2533</v>
      </c>
      <c r="B256" s="826" t="s">
        <v>2537</v>
      </c>
      <c r="C256" s="825"/>
      <c r="D256" s="824"/>
      <c r="E256" s="812"/>
      <c r="F256" s="807"/>
    </row>
    <row r="257" spans="1:6" s="2365" customFormat="1">
      <c r="A257" s="827" t="s">
        <v>2533</v>
      </c>
      <c r="B257" s="826" t="s">
        <v>2536</v>
      </c>
      <c r="C257" s="825"/>
      <c r="D257" s="824"/>
      <c r="E257" s="812"/>
      <c r="F257" s="807"/>
    </row>
    <row r="258" spans="1:6" s="2365" customFormat="1" ht="27.6">
      <c r="A258" s="827" t="s">
        <v>2533</v>
      </c>
      <c r="B258" s="826" t="s">
        <v>2535</v>
      </c>
      <c r="C258" s="825"/>
      <c r="D258" s="824"/>
      <c r="E258" s="812"/>
      <c r="F258" s="807"/>
    </row>
    <row r="259" spans="1:6" s="2365" customFormat="1">
      <c r="A259" s="827" t="s">
        <v>2533</v>
      </c>
      <c r="B259" s="826" t="s">
        <v>2534</v>
      </c>
      <c r="C259" s="825"/>
      <c r="D259" s="824"/>
      <c r="E259" s="812"/>
      <c r="F259" s="807"/>
    </row>
    <row r="260" spans="1:6" s="2365" customFormat="1" ht="27.6">
      <c r="A260" s="827" t="s">
        <v>2533</v>
      </c>
      <c r="B260" s="826" t="s">
        <v>2532</v>
      </c>
      <c r="C260" s="825" t="s">
        <v>219</v>
      </c>
      <c r="D260" s="824">
        <v>1</v>
      </c>
      <c r="E260" s="812"/>
      <c r="F260" s="807">
        <f>D260*E260</f>
        <v>0</v>
      </c>
    </row>
    <row r="261" spans="1:6" s="2365" customFormat="1">
      <c r="A261" s="816"/>
      <c r="B261" s="826"/>
      <c r="C261" s="825"/>
      <c r="D261" s="824"/>
      <c r="E261" s="812"/>
      <c r="F261" s="807"/>
    </row>
    <row r="262" spans="1:6" s="2365" customFormat="1" ht="27.6">
      <c r="A262" s="816" t="s">
        <v>2531</v>
      </c>
      <c r="B262" s="826" t="s">
        <v>2530</v>
      </c>
      <c r="C262" s="825" t="s">
        <v>1119</v>
      </c>
      <c r="D262" s="824">
        <v>15</v>
      </c>
      <c r="E262" s="812"/>
      <c r="F262" s="807">
        <f>D262*E262</f>
        <v>0</v>
      </c>
    </row>
    <row r="263" spans="1:6" s="2365" customFormat="1">
      <c r="A263" s="816"/>
      <c r="B263" s="826"/>
      <c r="C263" s="825"/>
      <c r="D263" s="824"/>
      <c r="E263" s="812"/>
      <c r="F263" s="807"/>
    </row>
    <row r="264" spans="1:6" s="2365" customFormat="1">
      <c r="A264" s="816"/>
      <c r="B264" s="826"/>
      <c r="C264" s="825"/>
      <c r="D264" s="824"/>
      <c r="E264" s="812"/>
      <c r="F264" s="807"/>
    </row>
    <row r="265" spans="1:6" s="2365" customFormat="1">
      <c r="A265" s="816" t="s">
        <v>2529</v>
      </c>
      <c r="B265" s="826" t="s">
        <v>2528</v>
      </c>
      <c r="C265" s="825"/>
      <c r="D265" s="824"/>
      <c r="E265" s="812"/>
      <c r="F265" s="807"/>
    </row>
    <row r="266" spans="1:6" s="2365" customFormat="1">
      <c r="A266" s="816"/>
      <c r="B266" s="818"/>
      <c r="C266" s="817"/>
      <c r="D266" s="813"/>
      <c r="E266" s="812"/>
      <c r="F266" s="807"/>
    </row>
    <row r="267" spans="1:6" s="2369" customFormat="1">
      <c r="A267" s="811" t="s">
        <v>2527</v>
      </c>
      <c r="B267" s="810" t="s">
        <v>2526</v>
      </c>
      <c r="C267" s="809" t="s">
        <v>219</v>
      </c>
      <c r="D267" s="808">
        <v>1</v>
      </c>
      <c r="E267" s="823"/>
      <c r="F267" s="807">
        <f>D267*E267</f>
        <v>0</v>
      </c>
    </row>
    <row r="268" spans="1:6" s="2366" customFormat="1">
      <c r="A268" s="822"/>
      <c r="B268" s="821"/>
      <c r="C268" s="820"/>
      <c r="D268" s="819"/>
      <c r="E268" s="812"/>
      <c r="F268" s="807"/>
    </row>
    <row r="269" spans="1:6" s="2365" customFormat="1" ht="41.4">
      <c r="A269" s="816" t="s">
        <v>2525</v>
      </c>
      <c r="B269" s="818" t="s">
        <v>2524</v>
      </c>
      <c r="C269" s="817" t="s">
        <v>219</v>
      </c>
      <c r="D269" s="813">
        <v>1</v>
      </c>
      <c r="E269" s="812"/>
      <c r="F269" s="807">
        <f>D269*E269</f>
        <v>0</v>
      </c>
    </row>
    <row r="270" spans="1:6" s="2365" customFormat="1">
      <c r="A270" s="816"/>
      <c r="B270" s="815"/>
      <c r="C270" s="814"/>
      <c r="D270" s="813"/>
      <c r="E270" s="812"/>
      <c r="F270" s="807"/>
    </row>
    <row r="271" spans="1:6" s="2365" customFormat="1" ht="27.6">
      <c r="A271" s="816" t="s">
        <v>2523</v>
      </c>
      <c r="B271" s="815" t="s">
        <v>2522</v>
      </c>
      <c r="C271" s="814" t="s">
        <v>219</v>
      </c>
      <c r="D271" s="813">
        <v>1</v>
      </c>
      <c r="E271" s="812"/>
      <c r="F271" s="807">
        <f>D271*E271</f>
        <v>0</v>
      </c>
    </row>
    <row r="272" spans="1:6" s="2369" customFormat="1">
      <c r="A272" s="811"/>
      <c r="B272" s="810"/>
      <c r="C272" s="809"/>
      <c r="D272" s="808"/>
      <c r="E272" s="823"/>
      <c r="F272" s="807"/>
    </row>
    <row r="273" spans="1:6" s="2369" customFormat="1" ht="27.6">
      <c r="A273" s="811" t="s">
        <v>2521</v>
      </c>
      <c r="B273" s="810" t="s">
        <v>2520</v>
      </c>
      <c r="C273" s="809" t="s">
        <v>219</v>
      </c>
      <c r="D273" s="808">
        <v>1</v>
      </c>
      <c r="E273" s="823"/>
      <c r="F273" s="807">
        <f>D273*E273</f>
        <v>0</v>
      </c>
    </row>
    <row r="274" spans="1:6" s="2369" customFormat="1">
      <c r="A274" s="811"/>
      <c r="B274" s="810"/>
      <c r="C274" s="809"/>
      <c r="D274" s="808"/>
      <c r="E274" s="823"/>
      <c r="F274" s="807"/>
    </row>
    <row r="275" spans="1:6" s="2369" customFormat="1" ht="27.6">
      <c r="A275" s="811" t="s">
        <v>2519</v>
      </c>
      <c r="B275" s="810" t="s">
        <v>2518</v>
      </c>
      <c r="C275" s="809" t="s">
        <v>219</v>
      </c>
      <c r="D275" s="808">
        <v>1</v>
      </c>
      <c r="E275" s="823"/>
      <c r="F275" s="807">
        <f>D275*E275</f>
        <v>0</v>
      </c>
    </row>
    <row r="276" spans="1:6" s="2365" customFormat="1">
      <c r="A276" s="806"/>
      <c r="B276" s="805"/>
      <c r="C276" s="804"/>
      <c r="D276" s="803"/>
      <c r="E276" s="2370"/>
      <c r="F276" s="802"/>
    </row>
    <row r="277" spans="1:6" s="2360" customFormat="1" ht="14.4">
      <c r="A277" s="746"/>
      <c r="B277" s="745" t="s">
        <v>2763</v>
      </c>
      <c r="C277" s="744"/>
      <c r="D277" s="743"/>
      <c r="E277" s="2359"/>
      <c r="F277" s="742">
        <f>SUM(F3:F276)</f>
        <v>0</v>
      </c>
    </row>
  </sheetData>
  <sheetProtection password="D860" sheet="1" objects="1" scenarios="1"/>
  <pageMargins left="0.70866141732283472" right="0.70866141732283472" top="0.74803149606299213" bottom="0.74803149606299213" header="0.31496062992125984" footer="0.31496062992125984"/>
  <pageSetup paperSize="9" firstPageNumber="11" orientation="portrait" useFirstPageNumber="1" r:id="rId1"/>
  <headerFooter>
    <oddHeader>&amp;C&amp;"-,Običajno"&amp;8Bazenska tehnika PZI Plavalni zimski bazen
Sistem 2 - Otroški bazen</oddHeader>
    <oddFooter>&amp;C&amp;"-,Običajno"&amp;8POPIS &amp;P</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theme="8" tint="0.39997558519241921"/>
  </sheetPr>
  <dimension ref="A1:F101"/>
  <sheetViews>
    <sheetView view="pageBreakPreview" topLeftCell="A86" zoomScaleNormal="100" zoomScaleSheetLayoutView="100" workbookViewId="0">
      <selection activeCell="H104" sqref="H104"/>
    </sheetView>
  </sheetViews>
  <sheetFormatPr defaultColWidth="7.69921875" defaultRowHeight="13.8"/>
  <cols>
    <col min="1" max="1" width="7.59765625" style="741" customWidth="1"/>
    <col min="2" max="2" width="33.8984375" style="740" customWidth="1"/>
    <col min="3" max="3" width="4.09765625" style="739" customWidth="1"/>
    <col min="4" max="4" width="5.8984375" style="738" customWidth="1"/>
    <col min="5" max="5" width="12" style="737" customWidth="1"/>
    <col min="6" max="6" width="12.8984375" style="737" customWidth="1"/>
    <col min="7" max="16384" width="7.69921875" style="2361"/>
  </cols>
  <sheetData>
    <row r="1" spans="1:6" s="2353" customFormat="1" ht="15.6">
      <c r="A1" s="736" t="s">
        <v>253</v>
      </c>
      <c r="B1" s="735" t="s">
        <v>267</v>
      </c>
      <c r="C1" s="734"/>
      <c r="D1" s="733"/>
      <c r="E1" s="731"/>
      <c r="F1" s="731"/>
    </row>
    <row r="2" spans="1:6" s="2354" customFormat="1">
      <c r="A2" s="761"/>
      <c r="B2" s="763"/>
      <c r="C2" s="765"/>
      <c r="D2" s="764"/>
      <c r="E2" s="783"/>
      <c r="F2" s="793"/>
    </row>
    <row r="3" spans="1:6" s="2355" customFormat="1" ht="17.25" customHeight="1">
      <c r="A3" s="761" t="s">
        <v>230</v>
      </c>
      <c r="B3" s="766" t="s">
        <v>2860</v>
      </c>
      <c r="C3" s="765"/>
      <c r="D3" s="764"/>
      <c r="E3" s="783"/>
      <c r="F3" s="783"/>
    </row>
    <row r="4" spans="1:6" s="2355" customFormat="1">
      <c r="A4" s="761"/>
      <c r="B4" s="766"/>
      <c r="C4" s="765"/>
      <c r="D4" s="764"/>
      <c r="E4" s="783"/>
      <c r="F4" s="783"/>
    </row>
    <row r="5" spans="1:6" s="2355" customFormat="1" ht="45" customHeight="1">
      <c r="A5" s="761" t="s">
        <v>2762</v>
      </c>
      <c r="B5" s="766" t="s">
        <v>2859</v>
      </c>
      <c r="C5" s="765" t="s">
        <v>10</v>
      </c>
      <c r="D5" s="764">
        <v>1</v>
      </c>
      <c r="E5" s="757"/>
      <c r="F5" s="793">
        <f>D5*E5</f>
        <v>0</v>
      </c>
    </row>
    <row r="6" spans="1:6" s="2355" customFormat="1">
      <c r="A6" s="761"/>
      <c r="B6" s="766" t="s">
        <v>2858</v>
      </c>
      <c r="C6" s="765"/>
      <c r="D6" s="764"/>
      <c r="E6" s="757"/>
      <c r="F6" s="793"/>
    </row>
    <row r="7" spans="1:6" s="2355" customFormat="1">
      <c r="A7" s="761"/>
      <c r="B7" s="766" t="s">
        <v>2857</v>
      </c>
      <c r="C7" s="765"/>
      <c r="D7" s="764"/>
      <c r="E7" s="757"/>
      <c r="F7" s="793"/>
    </row>
    <row r="8" spans="1:6" s="2355" customFormat="1">
      <c r="A8" s="761"/>
      <c r="B8" s="766" t="s">
        <v>2781</v>
      </c>
      <c r="C8" s="765"/>
      <c r="D8" s="764"/>
      <c r="E8" s="757"/>
      <c r="F8" s="793"/>
    </row>
    <row r="9" spans="1:6" s="2354" customFormat="1">
      <c r="A9" s="761"/>
      <c r="B9" s="785" t="s">
        <v>2622</v>
      </c>
      <c r="C9" s="787"/>
      <c r="D9" s="786"/>
      <c r="E9" s="757"/>
      <c r="F9" s="793"/>
    </row>
    <row r="10" spans="1:6" s="2355" customFormat="1">
      <c r="A10" s="767"/>
      <c r="B10" s="778"/>
      <c r="C10" s="770"/>
      <c r="D10" s="769"/>
      <c r="E10" s="757"/>
      <c r="F10" s="793"/>
    </row>
    <row r="11" spans="1:6" s="2355" customFormat="1" ht="27.6">
      <c r="A11" s="767" t="s">
        <v>2856</v>
      </c>
      <c r="B11" s="774" t="s">
        <v>2583</v>
      </c>
      <c r="C11" s="765"/>
      <c r="D11" s="764"/>
      <c r="E11" s="757"/>
      <c r="F11" s="793"/>
    </row>
    <row r="12" spans="1:6" s="2355" customFormat="1">
      <c r="A12" s="767"/>
      <c r="B12" s="766" t="s">
        <v>2579</v>
      </c>
      <c r="C12" s="765" t="s">
        <v>1119</v>
      </c>
      <c r="D12" s="764">
        <v>29</v>
      </c>
      <c r="E12" s="757"/>
      <c r="F12" s="793">
        <f>D12*E12</f>
        <v>0</v>
      </c>
    </row>
    <row r="13" spans="1:6" s="2355" customFormat="1">
      <c r="A13" s="767"/>
      <c r="B13" s="766" t="s">
        <v>2578</v>
      </c>
      <c r="C13" s="765" t="s">
        <v>1119</v>
      </c>
      <c r="D13" s="764">
        <v>13</v>
      </c>
      <c r="E13" s="757"/>
      <c r="F13" s="793">
        <f>D13*E13</f>
        <v>0</v>
      </c>
    </row>
    <row r="14" spans="1:6" s="2354" customFormat="1">
      <c r="A14" s="761"/>
      <c r="B14" s="766"/>
      <c r="C14" s="765"/>
      <c r="D14" s="764"/>
      <c r="E14" s="757"/>
      <c r="F14" s="793"/>
    </row>
    <row r="15" spans="1:6" s="2354" customFormat="1" ht="71.25" customHeight="1">
      <c r="A15" s="761" t="s">
        <v>2855</v>
      </c>
      <c r="B15" s="774" t="s">
        <v>2589</v>
      </c>
      <c r="C15" s="765"/>
      <c r="D15" s="764"/>
      <c r="E15" s="757"/>
      <c r="F15" s="793"/>
    </row>
    <row r="16" spans="1:6" s="2355" customFormat="1">
      <c r="A16" s="761"/>
      <c r="B16" s="766" t="s">
        <v>1980</v>
      </c>
      <c r="C16" s="765" t="s">
        <v>219</v>
      </c>
      <c r="D16" s="764">
        <v>2</v>
      </c>
      <c r="E16" s="757"/>
      <c r="F16" s="793">
        <f>D16*E16</f>
        <v>0</v>
      </c>
    </row>
    <row r="17" spans="1:6" s="2355" customFormat="1">
      <c r="A17" s="761"/>
      <c r="B17" s="760"/>
      <c r="C17" s="765"/>
      <c r="D17" s="764"/>
      <c r="E17" s="2374"/>
      <c r="F17" s="793"/>
    </row>
    <row r="18" spans="1:6" s="2355" customFormat="1" ht="58.5" customHeight="1">
      <c r="A18" s="761" t="s">
        <v>2854</v>
      </c>
      <c r="B18" s="774" t="s">
        <v>2596</v>
      </c>
      <c r="C18" s="765"/>
      <c r="D18" s="764"/>
      <c r="E18" s="757"/>
      <c r="F18" s="793"/>
    </row>
    <row r="19" spans="1:6" s="2355" customFormat="1">
      <c r="A19" s="761"/>
      <c r="B19" s="774" t="s">
        <v>1980</v>
      </c>
      <c r="C19" s="765" t="s">
        <v>219</v>
      </c>
      <c r="D19" s="764">
        <v>1</v>
      </c>
      <c r="E19" s="757"/>
      <c r="F19" s="793">
        <f>D19*E19</f>
        <v>0</v>
      </c>
    </row>
    <row r="20" spans="1:6" s="2355" customFormat="1">
      <c r="A20" s="761"/>
      <c r="B20" s="766" t="s">
        <v>1979</v>
      </c>
      <c r="C20" s="765" t="s">
        <v>219</v>
      </c>
      <c r="D20" s="764">
        <v>2</v>
      </c>
      <c r="E20" s="757"/>
      <c r="F20" s="793">
        <f>D20*E20</f>
        <v>0</v>
      </c>
    </row>
    <row r="21" spans="1:6" s="2354" customFormat="1">
      <c r="A21" s="761"/>
      <c r="B21" s="763"/>
      <c r="C21" s="762"/>
      <c r="D21" s="758"/>
      <c r="E21" s="757"/>
      <c r="F21" s="793"/>
    </row>
    <row r="22" spans="1:6" s="2354" customFormat="1" ht="43.5" customHeight="1">
      <c r="A22" s="761" t="s">
        <v>2853</v>
      </c>
      <c r="B22" s="773" t="s">
        <v>2852</v>
      </c>
      <c r="C22" s="770"/>
      <c r="D22" s="769"/>
      <c r="E22" s="757"/>
      <c r="F22" s="793"/>
    </row>
    <row r="23" spans="1:6" s="2354" customFormat="1">
      <c r="A23" s="772" t="s">
        <v>2533</v>
      </c>
      <c r="B23" s="773" t="s">
        <v>2539</v>
      </c>
      <c r="C23" s="770"/>
      <c r="D23" s="769"/>
      <c r="E23" s="757"/>
      <c r="F23" s="793"/>
    </row>
    <row r="24" spans="1:6" s="2354" customFormat="1">
      <c r="A24" s="772" t="s">
        <v>2533</v>
      </c>
      <c r="B24" s="773" t="s">
        <v>2538</v>
      </c>
      <c r="C24" s="770"/>
      <c r="D24" s="769"/>
      <c r="E24" s="757"/>
      <c r="F24" s="793"/>
    </row>
    <row r="25" spans="1:6" s="2354" customFormat="1">
      <c r="A25" s="772" t="s">
        <v>2533</v>
      </c>
      <c r="B25" s="771" t="s">
        <v>2537</v>
      </c>
      <c r="C25" s="770"/>
      <c r="D25" s="769"/>
      <c r="E25" s="757"/>
      <c r="F25" s="793"/>
    </row>
    <row r="26" spans="1:6" s="2354" customFormat="1">
      <c r="A26" s="772" t="s">
        <v>2533</v>
      </c>
      <c r="B26" s="771" t="s">
        <v>2536</v>
      </c>
      <c r="C26" s="770"/>
      <c r="D26" s="769"/>
      <c r="E26" s="757"/>
      <c r="F26" s="793"/>
    </row>
    <row r="27" spans="1:6" s="2354" customFormat="1" ht="27.6">
      <c r="A27" s="772" t="s">
        <v>2533</v>
      </c>
      <c r="B27" s="771" t="s">
        <v>2535</v>
      </c>
      <c r="C27" s="770"/>
      <c r="D27" s="769"/>
      <c r="E27" s="757"/>
      <c r="F27" s="793"/>
    </row>
    <row r="28" spans="1:6" s="2354" customFormat="1">
      <c r="A28" s="772" t="s">
        <v>2533</v>
      </c>
      <c r="B28" s="771" t="s">
        <v>2534</v>
      </c>
      <c r="C28" s="770"/>
      <c r="D28" s="769"/>
      <c r="E28" s="757"/>
      <c r="F28" s="793"/>
    </row>
    <row r="29" spans="1:6" s="2354" customFormat="1" ht="30.75" customHeight="1">
      <c r="A29" s="772" t="s">
        <v>2533</v>
      </c>
      <c r="B29" s="771" t="s">
        <v>2532</v>
      </c>
      <c r="C29" s="770" t="s">
        <v>219</v>
      </c>
      <c r="D29" s="769">
        <v>1</v>
      </c>
      <c r="E29" s="757"/>
      <c r="F29" s="793">
        <f>D29*E29</f>
        <v>0</v>
      </c>
    </row>
    <row r="30" spans="1:6" s="2354" customFormat="1">
      <c r="A30" s="772"/>
      <c r="B30" s="771"/>
      <c r="C30" s="770"/>
      <c r="D30" s="769"/>
      <c r="E30" s="757"/>
      <c r="F30" s="793"/>
    </row>
    <row r="31" spans="1:6" s="2354" customFormat="1">
      <c r="A31" s="761" t="s">
        <v>2851</v>
      </c>
      <c r="B31" s="771" t="s">
        <v>2850</v>
      </c>
      <c r="C31" s="770" t="s">
        <v>1119</v>
      </c>
      <c r="D31" s="769">
        <v>20</v>
      </c>
      <c r="E31" s="800"/>
      <c r="F31" s="793">
        <f>D31*E31</f>
        <v>0</v>
      </c>
    </row>
    <row r="32" spans="1:6" s="2354" customFormat="1">
      <c r="A32" s="761"/>
      <c r="B32" s="766"/>
      <c r="C32" s="765"/>
      <c r="D32" s="764"/>
      <c r="E32" s="2374"/>
      <c r="F32" s="793"/>
    </row>
    <row r="33" spans="1:6" s="2354" customFormat="1" ht="41.4">
      <c r="A33" s="761" t="s">
        <v>2849</v>
      </c>
      <c r="B33" s="763" t="s">
        <v>2848</v>
      </c>
      <c r="C33" s="762" t="s">
        <v>219</v>
      </c>
      <c r="D33" s="860">
        <v>1</v>
      </c>
      <c r="E33" s="2363"/>
      <c r="F33" s="793">
        <f>D33*E33</f>
        <v>0</v>
      </c>
    </row>
    <row r="34" spans="1:6" s="2354" customFormat="1">
      <c r="A34" s="761"/>
      <c r="B34" s="763"/>
      <c r="C34" s="762"/>
      <c r="D34" s="860"/>
      <c r="E34" s="2363"/>
      <c r="F34" s="793"/>
    </row>
    <row r="35" spans="1:6" s="2354" customFormat="1" ht="14.25" customHeight="1">
      <c r="A35" s="761" t="s">
        <v>2847</v>
      </c>
      <c r="B35" s="763" t="s">
        <v>2846</v>
      </c>
      <c r="C35" s="762" t="s">
        <v>1119</v>
      </c>
      <c r="D35" s="860">
        <v>2</v>
      </c>
      <c r="E35" s="2364"/>
      <c r="F35" s="793">
        <f>D35*E35</f>
        <v>0</v>
      </c>
    </row>
    <row r="36" spans="1:6" s="2354" customFormat="1" ht="14.25" customHeight="1">
      <c r="A36" s="761"/>
      <c r="B36" s="763"/>
      <c r="C36" s="762"/>
      <c r="D36" s="860"/>
      <c r="E36" s="2364"/>
      <c r="F36" s="793"/>
    </row>
    <row r="37" spans="1:6" s="2354" customFormat="1" ht="14.25" customHeight="1">
      <c r="A37" s="761"/>
      <c r="B37" s="763"/>
      <c r="C37" s="762"/>
      <c r="D37" s="860"/>
      <c r="E37" s="2364"/>
      <c r="F37" s="793"/>
    </row>
    <row r="38" spans="1:6" s="2354" customFormat="1" ht="14.25" customHeight="1">
      <c r="A38" s="761" t="s">
        <v>247</v>
      </c>
      <c r="B38" s="763" t="s">
        <v>2845</v>
      </c>
      <c r="C38" s="762"/>
      <c r="D38" s="860"/>
      <c r="E38" s="2364"/>
      <c r="F38" s="793"/>
    </row>
    <row r="39" spans="1:6" s="2354" customFormat="1" ht="14.25" customHeight="1">
      <c r="A39" s="761"/>
      <c r="B39" s="763"/>
      <c r="C39" s="762"/>
      <c r="D39" s="860"/>
      <c r="E39" s="2364"/>
      <c r="F39" s="793"/>
    </row>
    <row r="40" spans="1:6" s="2354" customFormat="1" ht="41.4">
      <c r="A40" s="761" t="s">
        <v>2844</v>
      </c>
      <c r="B40" s="766" t="s">
        <v>2843</v>
      </c>
      <c r="C40" s="765"/>
      <c r="D40" s="764"/>
      <c r="E40" s="2364"/>
      <c r="F40" s="793"/>
    </row>
    <row r="41" spans="1:6" s="2354" customFormat="1">
      <c r="A41" s="772" t="s">
        <v>2533</v>
      </c>
      <c r="B41" s="766" t="s">
        <v>2842</v>
      </c>
      <c r="C41" s="765"/>
      <c r="D41" s="764"/>
      <c r="E41" s="2364"/>
      <c r="F41" s="793"/>
    </row>
    <row r="42" spans="1:6" s="2354" customFormat="1">
      <c r="A42" s="772" t="s">
        <v>2533</v>
      </c>
      <c r="B42" s="766" t="s">
        <v>2841</v>
      </c>
      <c r="C42" s="765"/>
      <c r="D42" s="764"/>
      <c r="E42" s="2364"/>
      <c r="F42" s="793"/>
    </row>
    <row r="43" spans="1:6" s="2354" customFormat="1">
      <c r="A43" s="772" t="s">
        <v>2533</v>
      </c>
      <c r="B43" s="766" t="s">
        <v>2840</v>
      </c>
      <c r="C43" s="765"/>
      <c r="D43" s="764"/>
      <c r="E43" s="2364"/>
      <c r="F43" s="793"/>
    </row>
    <row r="44" spans="1:6" s="2354" customFormat="1">
      <c r="A44" s="772" t="s">
        <v>2533</v>
      </c>
      <c r="B44" s="766" t="s">
        <v>2839</v>
      </c>
      <c r="C44" s="765"/>
      <c r="D44" s="764"/>
      <c r="E44" s="2364"/>
      <c r="F44" s="793"/>
    </row>
    <row r="45" spans="1:6" s="2354" customFormat="1">
      <c r="A45" s="772" t="s">
        <v>2533</v>
      </c>
      <c r="B45" s="766" t="s">
        <v>2838</v>
      </c>
      <c r="C45" s="765"/>
      <c r="D45" s="764"/>
      <c r="E45" s="2364"/>
      <c r="F45" s="793"/>
    </row>
    <row r="46" spans="1:6" s="2354" customFormat="1">
      <c r="A46" s="772" t="s">
        <v>2533</v>
      </c>
      <c r="B46" s="766" t="s">
        <v>2837</v>
      </c>
      <c r="C46" s="765"/>
      <c r="D46" s="764"/>
      <c r="E46" s="2364"/>
      <c r="F46" s="793"/>
    </row>
    <row r="47" spans="1:6" s="2354" customFormat="1">
      <c r="A47" s="772" t="s">
        <v>2533</v>
      </c>
      <c r="B47" s="766" t="s">
        <v>2836</v>
      </c>
      <c r="C47" s="765"/>
      <c r="D47" s="764"/>
      <c r="E47" s="2364"/>
      <c r="F47" s="793"/>
    </row>
    <row r="48" spans="1:6" s="2354" customFormat="1">
      <c r="A48" s="772" t="s">
        <v>2533</v>
      </c>
      <c r="B48" s="766" t="s">
        <v>2835</v>
      </c>
      <c r="C48" s="765" t="s">
        <v>219</v>
      </c>
      <c r="D48" s="764">
        <v>1</v>
      </c>
      <c r="E48" s="2364"/>
      <c r="F48" s="793">
        <f>D48*E48</f>
        <v>0</v>
      </c>
    </row>
    <row r="49" spans="1:6" s="2354" customFormat="1">
      <c r="A49" s="761"/>
      <c r="B49" s="766"/>
      <c r="C49" s="759"/>
      <c r="D49" s="758"/>
      <c r="E49" s="2364"/>
      <c r="F49" s="793"/>
    </row>
    <row r="50" spans="1:6" s="2354" customFormat="1" ht="58.5" customHeight="1">
      <c r="A50" s="761" t="s">
        <v>2726</v>
      </c>
      <c r="B50" s="766" t="s">
        <v>2834</v>
      </c>
      <c r="C50" s="759"/>
      <c r="D50" s="758"/>
      <c r="E50" s="2364"/>
      <c r="F50" s="793"/>
    </row>
    <row r="51" spans="1:6" s="2354" customFormat="1">
      <c r="A51" s="761"/>
      <c r="B51" s="766" t="s">
        <v>1867</v>
      </c>
      <c r="C51" s="759" t="s">
        <v>219</v>
      </c>
      <c r="D51" s="758">
        <v>1</v>
      </c>
      <c r="E51" s="2364"/>
      <c r="F51" s="793">
        <f>D51*E51</f>
        <v>0</v>
      </c>
    </row>
    <row r="52" spans="1:6" s="2354" customFormat="1">
      <c r="A52" s="761"/>
      <c r="B52" s="774"/>
      <c r="C52" s="765"/>
      <c r="D52" s="764"/>
      <c r="E52" s="2364"/>
      <c r="F52" s="793"/>
    </row>
    <row r="53" spans="1:6" s="2354" customFormat="1" ht="27.6">
      <c r="A53" s="761" t="s">
        <v>2710</v>
      </c>
      <c r="B53" s="774" t="s">
        <v>2663</v>
      </c>
      <c r="C53" s="765"/>
      <c r="D53" s="764"/>
      <c r="E53" s="2364"/>
      <c r="F53" s="793"/>
    </row>
    <row r="54" spans="1:6" s="2354" customFormat="1">
      <c r="A54" s="761"/>
      <c r="B54" s="774" t="s">
        <v>1867</v>
      </c>
      <c r="C54" s="765" t="s">
        <v>10</v>
      </c>
      <c r="D54" s="764">
        <v>1</v>
      </c>
      <c r="E54" s="2364"/>
      <c r="F54" s="793">
        <f>D54*E54</f>
        <v>0</v>
      </c>
    </row>
    <row r="55" spans="1:6" s="2354" customFormat="1">
      <c r="A55" s="761"/>
      <c r="B55" s="774" t="s">
        <v>1908</v>
      </c>
      <c r="C55" s="765" t="s">
        <v>10</v>
      </c>
      <c r="D55" s="764">
        <v>1</v>
      </c>
      <c r="E55" s="2364"/>
      <c r="F55" s="793">
        <f>D55*E55</f>
        <v>0</v>
      </c>
    </row>
    <row r="56" spans="1:6" s="2354" customFormat="1">
      <c r="A56" s="761"/>
      <c r="B56" s="760"/>
      <c r="C56" s="759"/>
      <c r="D56" s="758"/>
      <c r="E56" s="2364"/>
      <c r="F56" s="793"/>
    </row>
    <row r="57" spans="1:6" s="2354" customFormat="1">
      <c r="A57" s="761" t="s">
        <v>278</v>
      </c>
      <c r="B57" s="760" t="s">
        <v>2833</v>
      </c>
      <c r="C57" s="759" t="s">
        <v>219</v>
      </c>
      <c r="D57" s="758">
        <v>1</v>
      </c>
      <c r="E57" s="2364"/>
      <c r="F57" s="793">
        <f>D57*E57</f>
        <v>0</v>
      </c>
    </row>
    <row r="58" spans="1:6" s="2354" customFormat="1">
      <c r="A58" s="761"/>
      <c r="B58" s="760"/>
      <c r="C58" s="759"/>
      <c r="D58" s="758"/>
      <c r="E58" s="2364"/>
      <c r="F58" s="793"/>
    </row>
    <row r="59" spans="1:6" s="2354" customFormat="1" ht="43.5" customHeight="1">
      <c r="A59" s="761" t="s">
        <v>2832</v>
      </c>
      <c r="B59" s="760" t="s">
        <v>2831</v>
      </c>
      <c r="C59" s="759" t="s">
        <v>10</v>
      </c>
      <c r="D59" s="758">
        <v>8</v>
      </c>
      <c r="E59" s="2364"/>
      <c r="F59" s="793">
        <f>D59*E59</f>
        <v>0</v>
      </c>
    </row>
    <row r="60" spans="1:6" s="2354" customFormat="1">
      <c r="A60" s="761"/>
      <c r="B60" s="760"/>
      <c r="C60" s="770"/>
      <c r="D60" s="769"/>
      <c r="E60" s="2364"/>
      <c r="F60" s="793"/>
    </row>
    <row r="61" spans="1:6" s="2354" customFormat="1">
      <c r="A61" s="761" t="s">
        <v>2830</v>
      </c>
      <c r="B61" s="763" t="s">
        <v>2829</v>
      </c>
      <c r="C61" s="765"/>
      <c r="D61" s="764"/>
      <c r="E61" s="2364"/>
      <c r="F61" s="793"/>
    </row>
    <row r="62" spans="1:6" s="2354" customFormat="1">
      <c r="A62" s="761"/>
      <c r="B62" s="766" t="s">
        <v>2828</v>
      </c>
      <c r="C62" s="765" t="s">
        <v>1119</v>
      </c>
      <c r="D62" s="764">
        <v>23</v>
      </c>
      <c r="E62" s="2364"/>
      <c r="F62" s="793">
        <f>D62*E62</f>
        <v>0</v>
      </c>
    </row>
    <row r="63" spans="1:6" s="2354" customFormat="1">
      <c r="A63" s="761"/>
      <c r="B63" s="766" t="s">
        <v>2827</v>
      </c>
      <c r="C63" s="765" t="s">
        <v>1119</v>
      </c>
      <c r="D63" s="764">
        <v>25</v>
      </c>
      <c r="E63" s="2364"/>
      <c r="F63" s="793">
        <f>D63*E63</f>
        <v>0</v>
      </c>
    </row>
    <row r="64" spans="1:6" s="2354" customFormat="1">
      <c r="A64" s="761"/>
      <c r="B64" s="763"/>
      <c r="C64" s="759"/>
      <c r="D64" s="758"/>
      <c r="E64" s="2364"/>
      <c r="F64" s="793"/>
    </row>
    <row r="65" spans="1:6" s="2354" customFormat="1" ht="58.5" customHeight="1">
      <c r="A65" s="761" t="s">
        <v>2826</v>
      </c>
      <c r="B65" s="766" t="s">
        <v>2825</v>
      </c>
      <c r="C65" s="765"/>
      <c r="D65" s="764"/>
      <c r="E65" s="2364"/>
      <c r="F65" s="793"/>
    </row>
    <row r="66" spans="1:6" s="2354" customFormat="1">
      <c r="A66" s="761"/>
      <c r="B66" s="766" t="s">
        <v>2824</v>
      </c>
      <c r="C66" s="765" t="s">
        <v>219</v>
      </c>
      <c r="D66" s="764">
        <v>1</v>
      </c>
      <c r="E66" s="2364"/>
      <c r="F66" s="793">
        <f>D66*E66</f>
        <v>0</v>
      </c>
    </row>
    <row r="67" spans="1:6" s="2354" customFormat="1">
      <c r="A67" s="761"/>
      <c r="B67" s="766"/>
      <c r="C67" s="765"/>
      <c r="D67" s="764"/>
      <c r="E67" s="2364"/>
      <c r="F67" s="793"/>
    </row>
    <row r="68" spans="1:6" s="2354" customFormat="1" ht="41.4">
      <c r="A68" s="761" t="s">
        <v>2823</v>
      </c>
      <c r="B68" s="763" t="s">
        <v>2524</v>
      </c>
      <c r="C68" s="762" t="s">
        <v>219</v>
      </c>
      <c r="D68" s="758">
        <v>1</v>
      </c>
      <c r="E68" s="2364"/>
      <c r="F68" s="793">
        <f>D68*E68</f>
        <v>0</v>
      </c>
    </row>
    <row r="69" spans="1:6" s="2354" customFormat="1" ht="14.25" customHeight="1">
      <c r="A69" s="761"/>
      <c r="B69" s="763"/>
      <c r="C69" s="762"/>
      <c r="D69" s="860"/>
      <c r="E69" s="2364"/>
      <c r="F69" s="793"/>
    </row>
    <row r="70" spans="1:6" s="2354" customFormat="1" ht="14.25" customHeight="1">
      <c r="A70" s="761"/>
      <c r="B70" s="763"/>
      <c r="C70" s="762"/>
      <c r="D70" s="860"/>
      <c r="E70" s="2364"/>
      <c r="F70" s="793"/>
    </row>
    <row r="71" spans="1:6" s="2354" customFormat="1">
      <c r="A71" s="761" t="s">
        <v>253</v>
      </c>
      <c r="B71" s="763" t="s">
        <v>2822</v>
      </c>
      <c r="C71" s="762"/>
      <c r="D71" s="860"/>
      <c r="E71" s="2364"/>
      <c r="F71" s="793"/>
    </row>
    <row r="72" spans="1:6" s="2354" customFormat="1">
      <c r="A72" s="761"/>
      <c r="B72" s="763"/>
      <c r="C72" s="762"/>
      <c r="D72" s="860"/>
      <c r="E72" s="2364"/>
      <c r="F72" s="793"/>
    </row>
    <row r="73" spans="1:6" s="2354" customFormat="1" ht="27.6">
      <c r="A73" s="761" t="s">
        <v>2689</v>
      </c>
      <c r="B73" s="766" t="s">
        <v>2821</v>
      </c>
      <c r="C73" s="765"/>
      <c r="D73" s="764"/>
      <c r="E73" s="2364"/>
      <c r="F73" s="793"/>
    </row>
    <row r="74" spans="1:6" s="2354" customFormat="1">
      <c r="A74" s="761"/>
      <c r="B74" s="863" t="s">
        <v>2820</v>
      </c>
      <c r="C74" s="862"/>
      <c r="D74" s="861"/>
      <c r="E74" s="2364"/>
      <c r="F74" s="793"/>
    </row>
    <row r="75" spans="1:6" s="2354" customFormat="1">
      <c r="A75" s="761"/>
      <c r="B75" s="863" t="s">
        <v>2819</v>
      </c>
      <c r="C75" s="862"/>
      <c r="D75" s="861"/>
      <c r="E75" s="2364"/>
      <c r="F75" s="793"/>
    </row>
    <row r="76" spans="1:6" s="2354" customFormat="1">
      <c r="A76" s="761"/>
      <c r="B76" s="863" t="s">
        <v>2781</v>
      </c>
      <c r="C76" s="862"/>
      <c r="D76" s="861"/>
      <c r="E76" s="2364"/>
      <c r="F76" s="793"/>
    </row>
    <row r="77" spans="1:6" s="2354" customFormat="1">
      <c r="A77" s="761"/>
      <c r="B77" s="863" t="s">
        <v>2818</v>
      </c>
      <c r="C77" s="862" t="s">
        <v>219</v>
      </c>
      <c r="D77" s="861">
        <v>1</v>
      </c>
      <c r="E77" s="2364"/>
      <c r="F77" s="793">
        <f>D77*E77</f>
        <v>0</v>
      </c>
    </row>
    <row r="78" spans="1:6" s="2354" customFormat="1">
      <c r="A78" s="761"/>
      <c r="B78" s="763"/>
      <c r="C78" s="762"/>
      <c r="D78" s="860"/>
      <c r="E78" s="2364"/>
      <c r="F78" s="793"/>
    </row>
    <row r="79" spans="1:6" s="2354" customFormat="1" ht="46.5" customHeight="1">
      <c r="A79" s="761" t="s">
        <v>2684</v>
      </c>
      <c r="B79" s="774" t="s">
        <v>2817</v>
      </c>
      <c r="C79" s="762" t="s">
        <v>219</v>
      </c>
      <c r="D79" s="860">
        <v>1</v>
      </c>
      <c r="E79" s="2364"/>
      <c r="F79" s="793">
        <f>D79*E79</f>
        <v>0</v>
      </c>
    </row>
    <row r="80" spans="1:6" s="2354" customFormat="1" ht="14.25" customHeight="1">
      <c r="A80" s="761"/>
      <c r="B80" s="763"/>
      <c r="C80" s="762"/>
      <c r="D80" s="860"/>
      <c r="E80" s="2364"/>
      <c r="F80" s="793"/>
    </row>
    <row r="81" spans="1:6" s="2354" customFormat="1" ht="14.25" customHeight="1">
      <c r="A81" s="761"/>
      <c r="B81" s="763"/>
      <c r="C81" s="762"/>
      <c r="D81" s="860"/>
      <c r="E81" s="2364"/>
      <c r="F81" s="793"/>
    </row>
    <row r="82" spans="1:6" s="2354" customFormat="1" ht="14.25" customHeight="1">
      <c r="A82" s="761" t="s">
        <v>2512</v>
      </c>
      <c r="B82" s="763" t="s">
        <v>2816</v>
      </c>
      <c r="C82" s="762"/>
      <c r="D82" s="860"/>
      <c r="E82" s="2364"/>
      <c r="F82" s="793"/>
    </row>
    <row r="83" spans="1:6" s="2354" customFormat="1">
      <c r="A83" s="761"/>
      <c r="B83" s="771"/>
      <c r="C83" s="770"/>
      <c r="D83" s="769"/>
      <c r="E83" s="757"/>
      <c r="F83" s="793"/>
    </row>
    <row r="84" spans="1:6" s="2354" customFormat="1" ht="27.6">
      <c r="A84" s="761" t="s">
        <v>2671</v>
      </c>
      <c r="B84" s="771" t="s">
        <v>2815</v>
      </c>
      <c r="C84" s="770"/>
      <c r="D84" s="769"/>
      <c r="E84" s="757"/>
      <c r="F84" s="793"/>
    </row>
    <row r="85" spans="1:6" s="2354" customFormat="1">
      <c r="A85" s="761"/>
      <c r="B85" s="771" t="s">
        <v>2814</v>
      </c>
      <c r="C85" s="770" t="s">
        <v>219</v>
      </c>
      <c r="D85" s="769">
        <v>1</v>
      </c>
      <c r="E85" s="757"/>
      <c r="F85" s="793">
        <f>D85*E85</f>
        <v>0</v>
      </c>
    </row>
    <row r="86" spans="1:6" s="2354" customFormat="1">
      <c r="A86" s="761"/>
      <c r="B86" s="771" t="s">
        <v>2813</v>
      </c>
      <c r="C86" s="770" t="s">
        <v>10</v>
      </c>
      <c r="D86" s="769">
        <v>1</v>
      </c>
      <c r="E86" s="757"/>
      <c r="F86" s="793">
        <f>D86*E86</f>
        <v>0</v>
      </c>
    </row>
    <row r="87" spans="1:6" s="2354" customFormat="1">
      <c r="A87" s="761"/>
      <c r="B87" s="771" t="s">
        <v>2812</v>
      </c>
      <c r="C87" s="770" t="s">
        <v>10</v>
      </c>
      <c r="D87" s="769">
        <v>1</v>
      </c>
      <c r="E87" s="757"/>
      <c r="F87" s="793">
        <f>D87*E87</f>
        <v>0</v>
      </c>
    </row>
    <row r="88" spans="1:6" s="2354" customFormat="1" ht="12" customHeight="1">
      <c r="A88" s="761"/>
      <c r="B88" s="771" t="s">
        <v>2811</v>
      </c>
      <c r="C88" s="770" t="s">
        <v>10</v>
      </c>
      <c r="D88" s="769">
        <v>1</v>
      </c>
      <c r="E88" s="757"/>
      <c r="F88" s="793">
        <f>D88*E88</f>
        <v>0</v>
      </c>
    </row>
    <row r="89" spans="1:6">
      <c r="E89" s="2375"/>
      <c r="F89" s="793"/>
    </row>
    <row r="90" spans="1:6">
      <c r="E90" s="2375"/>
      <c r="F90" s="793"/>
    </row>
    <row r="91" spans="1:6">
      <c r="A91" s="741" t="s">
        <v>2514</v>
      </c>
      <c r="B91" s="740" t="s">
        <v>2810</v>
      </c>
      <c r="E91" s="2375"/>
      <c r="F91" s="793"/>
    </row>
    <row r="92" spans="1:6">
      <c r="E92" s="2375"/>
      <c r="F92" s="793"/>
    </row>
    <row r="93" spans="1:6" ht="151.80000000000001">
      <c r="A93" s="741" t="s">
        <v>2659</v>
      </c>
      <c r="B93" s="778" t="s">
        <v>2809</v>
      </c>
      <c r="C93" s="754"/>
      <c r="D93" s="753"/>
      <c r="E93" s="2375"/>
      <c r="F93" s="793"/>
    </row>
    <row r="94" spans="1:6">
      <c r="B94" s="778"/>
      <c r="C94" s="754"/>
      <c r="D94" s="753"/>
      <c r="E94" s="2375"/>
      <c r="F94" s="793"/>
    </row>
    <row r="95" spans="1:6" ht="27.6">
      <c r="A95" s="741" t="s">
        <v>2646</v>
      </c>
      <c r="B95" s="755" t="s">
        <v>2520</v>
      </c>
      <c r="C95" s="754" t="s">
        <v>219</v>
      </c>
      <c r="D95" s="753">
        <v>1</v>
      </c>
      <c r="E95" s="2375"/>
      <c r="F95" s="793">
        <f>D95*E95</f>
        <v>0</v>
      </c>
    </row>
    <row r="96" spans="1:6">
      <c r="B96" s="755"/>
      <c r="C96" s="754"/>
      <c r="D96" s="753"/>
      <c r="E96" s="2375"/>
      <c r="F96" s="793"/>
    </row>
    <row r="97" spans="1:6" ht="82.8">
      <c r="A97" s="741" t="s">
        <v>2641</v>
      </c>
      <c r="B97" s="774" t="s">
        <v>2808</v>
      </c>
      <c r="C97" s="754" t="s">
        <v>219</v>
      </c>
      <c r="D97" s="753">
        <v>1</v>
      </c>
      <c r="E97" s="2375"/>
      <c r="F97" s="793">
        <f>D97*E97</f>
        <v>0</v>
      </c>
    </row>
    <row r="98" spans="1:6">
      <c r="B98" s="755"/>
      <c r="C98" s="754"/>
      <c r="D98" s="753"/>
      <c r="E98" s="2375"/>
      <c r="F98" s="793"/>
    </row>
    <row r="99" spans="1:6">
      <c r="A99" s="741" t="s">
        <v>2639</v>
      </c>
      <c r="B99" s="763" t="s">
        <v>2807</v>
      </c>
      <c r="C99" s="754" t="s">
        <v>219</v>
      </c>
      <c r="D99" s="753">
        <v>1</v>
      </c>
      <c r="E99" s="2375"/>
      <c r="F99" s="793">
        <f>D99*E99</f>
        <v>0</v>
      </c>
    </row>
    <row r="100" spans="1:6">
      <c r="A100" s="859"/>
      <c r="B100" s="858"/>
      <c r="C100" s="857"/>
      <c r="D100" s="856"/>
      <c r="E100" s="855"/>
      <c r="F100" s="855"/>
    </row>
    <row r="101" spans="1:6" s="2360" customFormat="1" ht="14.4">
      <c r="A101" s="746"/>
      <c r="B101" s="745" t="s">
        <v>2806</v>
      </c>
      <c r="C101" s="744"/>
      <c r="D101" s="743"/>
      <c r="E101" s="2359"/>
      <c r="F101" s="854">
        <f>SUM(F5:F100)</f>
        <v>0</v>
      </c>
    </row>
  </sheetData>
  <sheetProtection password="D860" sheet="1" objects="1" scenarios="1"/>
  <pageMargins left="0.70866141732283472" right="0.70866141732283472" top="0.74803149606299213" bottom="0.74803149606299213" header="0.31496062992125984" footer="0.31496062992125984"/>
  <pageSetup paperSize="9" firstPageNumber="19" orientation="portrait" useFirstPageNumber="1" r:id="rId1"/>
  <headerFooter>
    <oddHeader>&amp;C&amp;"-,Običajno"&amp;8Bazenska tehnika PZI Plavalni zimski bazen
Skupni elementi</oddHeader>
    <oddFooter>&amp;C&amp;"-,Običajno"&amp;8POPIS &amp;P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syncHorizontal="1" syncVertical="1" syncRef="A9">
    <tabColor rgb="FFFFFF00"/>
  </sheetPr>
  <dimension ref="A1:H34"/>
  <sheetViews>
    <sheetView view="pageBreakPreview" topLeftCell="A9" zoomScaleNormal="100" zoomScaleSheetLayoutView="100" zoomScalePageLayoutView="150" workbookViewId="0">
      <selection activeCell="E27" sqref="E27"/>
    </sheetView>
  </sheetViews>
  <sheetFormatPr defaultColWidth="9.09765625" defaultRowHeight="13.2"/>
  <cols>
    <col min="1" max="1" width="4" style="213" customWidth="1"/>
    <col min="2" max="2" width="49.3984375" style="213" customWidth="1"/>
    <col min="3" max="3" width="7.8984375" style="213" customWidth="1"/>
    <col min="4" max="4" width="9.5" style="213" customWidth="1"/>
    <col min="5" max="5" width="12.19921875" style="214" customWidth="1"/>
    <col min="6" max="6" width="13.8984375" style="215" bestFit="1" customWidth="1"/>
    <col min="7" max="16384" width="9.09765625" style="215"/>
  </cols>
  <sheetData>
    <row r="1" spans="1:8" ht="15" customHeight="1"/>
    <row r="2" spans="1:8" ht="15" customHeight="1">
      <c r="B2" s="174" t="s">
        <v>261</v>
      </c>
      <c r="C2" s="174"/>
      <c r="D2" s="174"/>
    </row>
    <row r="3" spans="1:8" ht="15" customHeight="1">
      <c r="B3" s="176" t="s">
        <v>262</v>
      </c>
      <c r="C3" s="176"/>
      <c r="D3" s="176"/>
    </row>
    <row r="4" spans="1:8" ht="15" customHeight="1">
      <c r="B4" s="72"/>
      <c r="C4" s="72"/>
      <c r="D4" s="72"/>
    </row>
    <row r="5" spans="1:8" ht="15" customHeight="1">
      <c r="B5" s="174" t="s">
        <v>263</v>
      </c>
      <c r="C5" s="174"/>
      <c r="D5" s="174"/>
    </row>
    <row r="6" spans="1:8" ht="15" customHeight="1">
      <c r="B6" s="136" t="s">
        <v>264</v>
      </c>
      <c r="C6" s="136"/>
      <c r="D6" s="136"/>
    </row>
    <row r="7" spans="1:8" ht="15" customHeight="1">
      <c r="B7" s="174"/>
      <c r="C7" s="174"/>
      <c r="D7" s="174"/>
    </row>
    <row r="8" spans="1:8" ht="15" customHeight="1">
      <c r="A8" s="216"/>
      <c r="B8" s="216"/>
      <c r="C8" s="216"/>
      <c r="D8" s="216"/>
      <c r="E8" s="217"/>
    </row>
    <row r="9" spans="1:8" s="220" customFormat="1" ht="15" customHeight="1">
      <c r="A9" s="2463" t="s">
        <v>268</v>
      </c>
      <c r="B9" s="2463"/>
      <c r="C9" s="2463"/>
      <c r="D9" s="2463"/>
      <c r="E9" s="2463"/>
      <c r="F9" s="218"/>
      <c r="G9" s="218"/>
      <c r="H9" s="219"/>
    </row>
    <row r="10" spans="1:8" s="220" customFormat="1" ht="15" customHeight="1">
      <c r="A10" s="221"/>
      <c r="B10" s="2391"/>
      <c r="C10" s="2391"/>
      <c r="D10" s="2391"/>
      <c r="E10" s="222"/>
    </row>
    <row r="11" spans="1:8" s="225" customFormat="1" ht="15" customHeight="1">
      <c r="A11" s="223"/>
      <c r="B11" s="2396" t="s">
        <v>222</v>
      </c>
      <c r="C11" s="2399"/>
      <c r="D11" s="2395"/>
      <c r="E11" s="917">
        <f>'1_NN DOVOD '!F36</f>
        <v>0</v>
      </c>
      <c r="F11" s="224"/>
    </row>
    <row r="12" spans="1:8" s="225" customFormat="1" ht="15" customHeight="1">
      <c r="A12" s="223"/>
      <c r="B12" s="2396" t="s">
        <v>223</v>
      </c>
      <c r="C12" s="2399"/>
      <c r="D12" s="2395"/>
      <c r="E12" s="917">
        <f>'2_TK DOVOD'!F34</f>
        <v>0</v>
      </c>
      <c r="F12" s="224"/>
    </row>
    <row r="13" spans="1:8" s="225" customFormat="1" ht="15" customHeight="1">
      <c r="A13" s="223"/>
      <c r="B13" s="2396" t="s">
        <v>224</v>
      </c>
      <c r="C13" s="2399"/>
      <c r="D13" s="2395"/>
      <c r="E13" s="917">
        <f>'3_INSTALACIJSKI MATERIAL'!F176</f>
        <v>0</v>
      </c>
      <c r="F13" s="224"/>
    </row>
    <row r="14" spans="1:8" s="225" customFormat="1" ht="15" customHeight="1">
      <c r="A14" s="223"/>
      <c r="B14" s="2396" t="s">
        <v>225</v>
      </c>
      <c r="C14" s="2399"/>
      <c r="D14" s="2395"/>
      <c r="E14" s="917">
        <f>'4_STIKALNI BLOKI'!F188</f>
        <v>0</v>
      </c>
      <c r="F14" s="224"/>
    </row>
    <row r="15" spans="1:8" s="227" customFormat="1" ht="15" customHeight="1">
      <c r="A15" s="223"/>
      <c r="B15" s="2396" t="s">
        <v>226</v>
      </c>
      <c r="C15" s="2399"/>
      <c r="D15" s="2395"/>
      <c r="E15" s="917">
        <f>'5_RAZSVETLJAVA'!F52</f>
        <v>0</v>
      </c>
      <c r="F15" s="226"/>
    </row>
    <row r="16" spans="1:8" s="227" customFormat="1" ht="15" customHeight="1">
      <c r="A16" s="223"/>
      <c r="B16" s="2396" t="s">
        <v>227</v>
      </c>
      <c r="C16" s="2399"/>
      <c r="D16" s="2395"/>
      <c r="E16" s="917">
        <f>'5_RAZSVETLJAVA'!F100</f>
        <v>0</v>
      </c>
      <c r="F16" s="226"/>
    </row>
    <row r="17" spans="1:5" s="225" customFormat="1" ht="15" customHeight="1">
      <c r="A17" s="223"/>
      <c r="B17" s="2396" t="s">
        <v>228</v>
      </c>
      <c r="C17" s="2399"/>
      <c r="D17" s="2395"/>
      <c r="E17" s="917">
        <f>'6_ SIGNALNO_KOMUNIKACIJSKE IN'!F47</f>
        <v>0</v>
      </c>
    </row>
    <row r="18" spans="1:5" s="225" customFormat="1" ht="15" customHeight="1">
      <c r="A18" s="223"/>
      <c r="B18" s="2396" t="s">
        <v>285</v>
      </c>
      <c r="C18" s="2399"/>
      <c r="D18" s="2395"/>
      <c r="E18" s="917">
        <f>'7_OZVOČENJE'!F48</f>
        <v>0</v>
      </c>
    </row>
    <row r="19" spans="1:5" s="225" customFormat="1" ht="15" customHeight="1">
      <c r="A19" s="223"/>
      <c r="B19" s="2396" t="s">
        <v>286</v>
      </c>
      <c r="C19" s="2399"/>
      <c r="D19" s="2395"/>
      <c r="E19" s="917">
        <f>'8_AOJP'!F59</f>
        <v>0</v>
      </c>
    </row>
    <row r="20" spans="1:5" s="225" customFormat="1" ht="15" customHeight="1">
      <c r="A20" s="223"/>
      <c r="B20" s="2396" t="s">
        <v>287</v>
      </c>
      <c r="C20" s="2399"/>
      <c r="D20" s="2395"/>
      <c r="E20" s="917">
        <f>'9_VIDEONADZORNI SISTEM'!F24</f>
        <v>0</v>
      </c>
    </row>
    <row r="21" spans="1:5" s="225" customFormat="1" ht="15" customHeight="1">
      <c r="A21" s="223"/>
      <c r="B21" s="2396" t="s">
        <v>288</v>
      </c>
      <c r="C21" s="2399"/>
      <c r="D21" s="2395"/>
      <c r="E21" s="917">
        <f>'10_PROTIVLOMNI SISTEM'!F42</f>
        <v>0</v>
      </c>
    </row>
    <row r="22" spans="1:5" s="225" customFormat="1" ht="15" customHeight="1">
      <c r="A22" s="223"/>
      <c r="B22" s="2396" t="s">
        <v>290</v>
      </c>
      <c r="C22" s="2399"/>
      <c r="D22" s="2395"/>
      <c r="E22" s="917">
        <f>'11_KONTROLA PRISTOPA ZAPOSLENI'!F31</f>
        <v>0</v>
      </c>
    </row>
    <row r="23" spans="1:5" s="225" customFormat="1" ht="15" customHeight="1">
      <c r="A23" s="223"/>
      <c r="B23" s="2396" t="s">
        <v>289</v>
      </c>
      <c r="C23" s="2399"/>
      <c r="D23" s="2395"/>
      <c r="E23" s="917">
        <f>'12_STRELOVOD'!F44</f>
        <v>0</v>
      </c>
    </row>
    <row r="24" spans="1:5" s="225" customFormat="1" ht="15" customHeight="1">
      <c r="A24" s="223"/>
      <c r="B24" s="2396" t="s">
        <v>271</v>
      </c>
      <c r="C24" s="2399"/>
      <c r="D24" s="2395"/>
      <c r="E24" s="917">
        <f>'13_MONITORING'!F42</f>
        <v>0</v>
      </c>
    </row>
    <row r="25" spans="1:5" s="225" customFormat="1" ht="15" customHeight="1">
      <c r="A25" s="223"/>
      <c r="B25" s="2396" t="s">
        <v>272</v>
      </c>
      <c r="C25" s="2399"/>
      <c r="D25" s="2395"/>
      <c r="E25" s="917">
        <f>'14_VARNOSTNI SISTEMI'!F37</f>
        <v>0</v>
      </c>
    </row>
    <row r="26" spans="1:5" s="225" customFormat="1" ht="15" customHeight="1" thickBot="1">
      <c r="A26" s="223"/>
      <c r="B26" s="2398" t="s">
        <v>1627</v>
      </c>
      <c r="C26" s="2400"/>
      <c r="D26" s="2397"/>
      <c r="E26" s="918">
        <f>'15_UPS'!F52</f>
        <v>0</v>
      </c>
    </row>
    <row r="27" spans="1:5" s="220" customFormat="1" ht="15" customHeight="1" thickBot="1">
      <c r="A27" s="228"/>
      <c r="B27" s="229" t="s">
        <v>1038</v>
      </c>
      <c r="C27" s="2394"/>
      <c r="D27" s="2394"/>
      <c r="E27" s="230">
        <f>SUM(E11:E26)</f>
        <v>0</v>
      </c>
    </row>
    <row r="28" spans="1:5" s="220" customFormat="1" ht="15" customHeight="1" thickTop="1">
      <c r="A28" s="221"/>
      <c r="B28" s="231"/>
      <c r="C28" s="231"/>
      <c r="D28" s="231"/>
      <c r="E28" s="232"/>
    </row>
    <row r="34" spans="2:4">
      <c r="B34" s="233"/>
      <c r="C34" s="233"/>
      <c r="D34" s="233"/>
    </row>
  </sheetData>
  <mergeCells count="1">
    <mergeCell ref="A9:E9"/>
  </mergeCells>
  <phoneticPr fontId="24" type="noConversion"/>
  <printOptions gridLines="1" gridLinesSet="0"/>
  <pageMargins left="0.78740157480314965" right="0.39370078740157483" top="1.1811023622047245" bottom="0.98425196850393704" header="0.39370078740157483" footer="0.51181102362204722"/>
  <pageSetup paperSize="9" scale="75" orientation="portrait" r:id="rId1"/>
  <headerFooter>
    <oddHeader>&amp;L&amp;8&amp;G&amp;C&amp;8_x000D_MM-BIRO d.o.o. Ulica tolminskih puntarjev 4, 5000 Nova Gorica,  _x000D_tel: 05 333-49-40, fax: 05 333-49-39,  _x000D_e.mail: mm.biro@siol.net, http://www.mm-biro.si</oddHeader>
    <oddFooter>&amp;L&amp;8Mapa: 4&amp;R&amp;8Stran: &amp;P/&amp;N</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theme="8" tint="0.39997558519241921"/>
  </sheetPr>
  <dimension ref="A1:F186"/>
  <sheetViews>
    <sheetView view="pageBreakPreview" topLeftCell="A157" zoomScaleNormal="100" zoomScaleSheetLayoutView="100" workbookViewId="0">
      <selection activeCell="E10" sqref="E10"/>
    </sheetView>
  </sheetViews>
  <sheetFormatPr defaultColWidth="7.69921875" defaultRowHeight="13.8"/>
  <cols>
    <col min="1" max="1" width="7.59765625" style="741" customWidth="1"/>
    <col min="2" max="2" width="33.8984375" style="740" customWidth="1"/>
    <col min="3" max="3" width="4.09765625" style="739" customWidth="1"/>
    <col min="4" max="4" width="5.8984375" style="738" customWidth="1"/>
    <col min="5" max="5" width="12" style="864" customWidth="1"/>
    <col min="6" max="6" width="12.8984375" style="864" customWidth="1"/>
    <col min="7" max="16384" width="7.69921875" style="2361"/>
  </cols>
  <sheetData>
    <row r="1" spans="1:6" s="2353" customFormat="1" ht="15.6">
      <c r="A1" s="736" t="s">
        <v>2512</v>
      </c>
      <c r="B1" s="735" t="s">
        <v>2513</v>
      </c>
      <c r="C1" s="734"/>
      <c r="D1" s="733"/>
      <c r="E1" s="732"/>
      <c r="F1" s="732"/>
    </row>
    <row r="2" spans="1:6" s="2365" customFormat="1">
      <c r="A2" s="816"/>
      <c r="B2" s="826"/>
      <c r="C2" s="825"/>
      <c r="D2" s="824"/>
      <c r="E2" s="910"/>
      <c r="F2" s="877"/>
    </row>
    <row r="3" spans="1:6" s="2365" customFormat="1">
      <c r="A3" s="878" t="s">
        <v>2671</v>
      </c>
      <c r="B3" s="916" t="s">
        <v>3011</v>
      </c>
      <c r="C3" s="825" t="s">
        <v>219</v>
      </c>
      <c r="D3" s="824">
        <v>1</v>
      </c>
      <c r="E3" s="905"/>
      <c r="F3" s="877">
        <f>D3*E3</f>
        <v>0</v>
      </c>
    </row>
    <row r="4" spans="1:6" s="2365" customFormat="1">
      <c r="A4" s="822"/>
      <c r="B4" s="915"/>
      <c r="C4" s="884"/>
      <c r="D4" s="883"/>
      <c r="E4" s="914"/>
      <c r="F4" s="2376"/>
    </row>
    <row r="5" spans="1:6" s="2365" customFormat="1" ht="62.25" customHeight="1">
      <c r="A5" s="822"/>
      <c r="B5" s="913" t="s">
        <v>3010</v>
      </c>
      <c r="C5" s="881"/>
      <c r="D5" s="880"/>
      <c r="E5" s="912"/>
      <c r="F5" s="2376"/>
    </row>
    <row r="6" spans="1:6" s="2365" customFormat="1" ht="55.2">
      <c r="A6" s="741"/>
      <c r="B6" s="740" t="s">
        <v>3009</v>
      </c>
      <c r="C6" s="739"/>
      <c r="D6" s="738"/>
      <c r="E6" s="864"/>
      <c r="F6" s="864"/>
    </row>
    <row r="7" spans="1:6" s="2365" customFormat="1" ht="45" customHeight="1">
      <c r="A7" s="741"/>
      <c r="B7" s="740" t="s">
        <v>3008</v>
      </c>
      <c r="C7" s="739"/>
      <c r="D7" s="782"/>
      <c r="E7" s="864"/>
      <c r="F7" s="2377"/>
    </row>
    <row r="8" spans="1:6" s="2365" customFormat="1">
      <c r="A8" s="741"/>
      <c r="B8" s="740" t="s">
        <v>3007</v>
      </c>
      <c r="C8" s="739"/>
      <c r="D8" s="782"/>
      <c r="E8" s="2377"/>
      <c r="F8" s="2377"/>
    </row>
    <row r="9" spans="1:6" s="2365" customFormat="1">
      <c r="A9" s="741"/>
      <c r="B9" s="740"/>
      <c r="C9" s="739"/>
      <c r="D9" s="782"/>
      <c r="E9" s="2377"/>
      <c r="F9" s="2377"/>
    </row>
    <row r="10" spans="1:6" s="2354" customFormat="1">
      <c r="A10" s="741"/>
      <c r="B10" s="740" t="s">
        <v>3006</v>
      </c>
      <c r="C10" s="739"/>
      <c r="D10" s="738"/>
      <c r="E10" s="864"/>
      <c r="F10" s="911"/>
    </row>
    <row r="11" spans="1:6" s="2365" customFormat="1">
      <c r="A11" s="908"/>
      <c r="B11" s="740" t="s">
        <v>3005</v>
      </c>
      <c r="C11" s="739"/>
      <c r="D11" s="738"/>
      <c r="E11" s="864"/>
      <c r="F11" s="910"/>
    </row>
    <row r="12" spans="1:6" s="2365" customFormat="1" ht="27.6">
      <c r="A12" s="908" t="s">
        <v>2533</v>
      </c>
      <c r="B12" s="740" t="s">
        <v>3004</v>
      </c>
      <c r="C12" s="739" t="s">
        <v>10</v>
      </c>
      <c r="D12" s="738">
        <v>3</v>
      </c>
      <c r="E12" s="907" t="s">
        <v>2964</v>
      </c>
      <c r="F12" s="907" t="s">
        <v>2964</v>
      </c>
    </row>
    <row r="13" spans="1:6" s="2365" customFormat="1" ht="27.6">
      <c r="A13" s="908" t="s">
        <v>2533</v>
      </c>
      <c r="B13" s="740" t="s">
        <v>3003</v>
      </c>
      <c r="C13" s="739" t="s">
        <v>10</v>
      </c>
      <c r="D13" s="738">
        <v>2</v>
      </c>
      <c r="E13" s="907" t="s">
        <v>2964</v>
      </c>
      <c r="F13" s="907" t="s">
        <v>2964</v>
      </c>
    </row>
    <row r="14" spans="1:6" s="2365" customFormat="1">
      <c r="A14" s="908" t="s">
        <v>2533</v>
      </c>
      <c r="B14" s="740" t="s">
        <v>2990</v>
      </c>
      <c r="C14" s="739" t="s">
        <v>10</v>
      </c>
      <c r="D14" s="738">
        <v>1</v>
      </c>
      <c r="E14" s="907" t="s">
        <v>2964</v>
      </c>
      <c r="F14" s="907" t="s">
        <v>2964</v>
      </c>
    </row>
    <row r="15" spans="1:6" s="2365" customFormat="1" ht="27.6">
      <c r="A15" s="908" t="s">
        <v>2533</v>
      </c>
      <c r="B15" s="740" t="s">
        <v>2989</v>
      </c>
      <c r="C15" s="739" t="s">
        <v>10</v>
      </c>
      <c r="D15" s="738">
        <v>3</v>
      </c>
      <c r="E15" s="907" t="s">
        <v>2964</v>
      </c>
      <c r="F15" s="907" t="s">
        <v>2964</v>
      </c>
    </row>
    <row r="16" spans="1:6" s="2365" customFormat="1">
      <c r="A16" s="908" t="s">
        <v>2533</v>
      </c>
      <c r="B16" s="909" t="s">
        <v>2988</v>
      </c>
      <c r="C16" s="739" t="s">
        <v>10</v>
      </c>
      <c r="D16" s="738">
        <v>1</v>
      </c>
      <c r="E16" s="907" t="s">
        <v>2964</v>
      </c>
      <c r="F16" s="907" t="s">
        <v>2964</v>
      </c>
    </row>
    <row r="17" spans="1:6" s="2365" customFormat="1" ht="27.6">
      <c r="A17" s="908" t="s">
        <v>2533</v>
      </c>
      <c r="B17" s="740" t="s">
        <v>2987</v>
      </c>
      <c r="C17" s="739" t="s">
        <v>10</v>
      </c>
      <c r="D17" s="738">
        <v>1</v>
      </c>
      <c r="E17" s="907" t="s">
        <v>2964</v>
      </c>
      <c r="F17" s="907" t="s">
        <v>2964</v>
      </c>
    </row>
    <row r="18" spans="1:6" s="2365" customFormat="1" ht="27.6">
      <c r="A18" s="908" t="s">
        <v>2533</v>
      </c>
      <c r="B18" s="900" t="s">
        <v>3002</v>
      </c>
      <c r="C18" s="904" t="s">
        <v>10</v>
      </c>
      <c r="D18" s="901">
        <v>7</v>
      </c>
      <c r="E18" s="907" t="s">
        <v>2964</v>
      </c>
      <c r="F18" s="907" t="s">
        <v>2964</v>
      </c>
    </row>
    <row r="19" spans="1:6" s="2365" customFormat="1">
      <c r="A19" s="908" t="s">
        <v>2533</v>
      </c>
      <c r="B19" s="900" t="s">
        <v>2985</v>
      </c>
      <c r="C19" s="904" t="s">
        <v>10</v>
      </c>
      <c r="D19" s="901">
        <v>2</v>
      </c>
      <c r="E19" s="907" t="s">
        <v>2964</v>
      </c>
      <c r="F19" s="907" t="s">
        <v>2964</v>
      </c>
    </row>
    <row r="20" spans="1:6" s="2365" customFormat="1" ht="27.6">
      <c r="A20" s="908" t="s">
        <v>2533</v>
      </c>
      <c r="B20" s="900" t="s">
        <v>3001</v>
      </c>
      <c r="C20" s="904" t="s">
        <v>10</v>
      </c>
      <c r="D20" s="901">
        <v>7</v>
      </c>
      <c r="E20" s="907" t="s">
        <v>2964</v>
      </c>
      <c r="F20" s="907" t="s">
        <v>2964</v>
      </c>
    </row>
    <row r="21" spans="1:6" s="2365" customFormat="1">
      <c r="A21" s="908" t="s">
        <v>2533</v>
      </c>
      <c r="B21" s="900" t="s">
        <v>3000</v>
      </c>
      <c r="C21" s="904" t="s">
        <v>10</v>
      </c>
      <c r="D21" s="901">
        <v>2</v>
      </c>
      <c r="E21" s="907" t="s">
        <v>2964</v>
      </c>
      <c r="F21" s="907" t="s">
        <v>2964</v>
      </c>
    </row>
    <row r="22" spans="1:6" s="2365" customFormat="1" ht="27.6">
      <c r="A22" s="908" t="s">
        <v>2533</v>
      </c>
      <c r="B22" s="900" t="s">
        <v>2999</v>
      </c>
      <c r="C22" s="904" t="s">
        <v>10</v>
      </c>
      <c r="D22" s="901">
        <v>7</v>
      </c>
      <c r="E22" s="907" t="s">
        <v>2964</v>
      </c>
      <c r="F22" s="907" t="s">
        <v>2964</v>
      </c>
    </row>
    <row r="23" spans="1:6" s="2365" customFormat="1">
      <c r="A23" s="908" t="s">
        <v>2533</v>
      </c>
      <c r="B23" s="900" t="s">
        <v>2998</v>
      </c>
      <c r="C23" s="904" t="s">
        <v>10</v>
      </c>
      <c r="D23" s="901">
        <v>2</v>
      </c>
      <c r="E23" s="907" t="s">
        <v>2964</v>
      </c>
      <c r="F23" s="907" t="s">
        <v>2964</v>
      </c>
    </row>
    <row r="24" spans="1:6" s="2365" customFormat="1" ht="27.6">
      <c r="A24" s="908" t="s">
        <v>2533</v>
      </c>
      <c r="B24" s="900" t="s">
        <v>2997</v>
      </c>
      <c r="C24" s="904" t="s">
        <v>10</v>
      </c>
      <c r="D24" s="901">
        <v>7</v>
      </c>
      <c r="E24" s="907" t="s">
        <v>2964</v>
      </c>
      <c r="F24" s="907" t="s">
        <v>2964</v>
      </c>
    </row>
    <row r="25" spans="1:6" s="2365" customFormat="1">
      <c r="A25" s="908" t="s">
        <v>2533</v>
      </c>
      <c r="B25" s="900" t="s">
        <v>2996</v>
      </c>
      <c r="C25" s="904" t="s">
        <v>10</v>
      </c>
      <c r="D25" s="901">
        <v>2</v>
      </c>
      <c r="E25" s="907" t="s">
        <v>2964</v>
      </c>
      <c r="F25" s="907" t="s">
        <v>2964</v>
      </c>
    </row>
    <row r="26" spans="1:6" s="2365" customFormat="1" ht="27.6">
      <c r="A26" s="908" t="s">
        <v>2533</v>
      </c>
      <c r="B26" s="740" t="s">
        <v>2995</v>
      </c>
      <c r="C26" s="739" t="s">
        <v>10</v>
      </c>
      <c r="D26" s="738">
        <v>1</v>
      </c>
      <c r="E26" s="907" t="s">
        <v>2964</v>
      </c>
      <c r="F26" s="907" t="s">
        <v>2964</v>
      </c>
    </row>
    <row r="27" spans="1:6" s="2365" customFormat="1" ht="27.6">
      <c r="A27" s="908" t="s">
        <v>2533</v>
      </c>
      <c r="B27" s="740" t="s">
        <v>2984</v>
      </c>
      <c r="C27" s="739" t="s">
        <v>10</v>
      </c>
      <c r="D27" s="738">
        <v>1</v>
      </c>
      <c r="E27" s="907" t="s">
        <v>2964</v>
      </c>
      <c r="F27" s="907" t="s">
        <v>2964</v>
      </c>
    </row>
    <row r="28" spans="1:6" s="2365" customFormat="1">
      <c r="A28" s="908" t="s">
        <v>2533</v>
      </c>
      <c r="B28" s="740" t="s">
        <v>2983</v>
      </c>
      <c r="C28" s="739" t="s">
        <v>10</v>
      </c>
      <c r="D28" s="738">
        <v>1</v>
      </c>
      <c r="E28" s="907" t="s">
        <v>2964</v>
      </c>
      <c r="F28" s="907" t="s">
        <v>2964</v>
      </c>
    </row>
    <row r="29" spans="1:6" s="2365" customFormat="1">
      <c r="A29" s="908" t="s">
        <v>2533</v>
      </c>
      <c r="B29" s="740" t="s">
        <v>2994</v>
      </c>
      <c r="C29" s="739" t="s">
        <v>10</v>
      </c>
      <c r="D29" s="738">
        <v>1</v>
      </c>
      <c r="E29" s="907" t="s">
        <v>2964</v>
      </c>
      <c r="F29" s="907" t="s">
        <v>2964</v>
      </c>
    </row>
    <row r="30" spans="1:6" s="2365" customFormat="1" ht="27.6">
      <c r="A30" s="908" t="s">
        <v>2533</v>
      </c>
      <c r="B30" s="740" t="s">
        <v>2982</v>
      </c>
      <c r="C30" s="739" t="s">
        <v>10</v>
      </c>
      <c r="D30" s="738">
        <v>1</v>
      </c>
      <c r="E30" s="907" t="s">
        <v>2964</v>
      </c>
      <c r="F30" s="907" t="s">
        <v>2964</v>
      </c>
    </row>
    <row r="31" spans="1:6" s="2365" customFormat="1">
      <c r="A31" s="908" t="s">
        <v>2533</v>
      </c>
      <c r="B31" s="740" t="s">
        <v>2981</v>
      </c>
      <c r="C31" s="739" t="s">
        <v>10</v>
      </c>
      <c r="D31" s="738">
        <v>1</v>
      </c>
      <c r="E31" s="907" t="s">
        <v>2964</v>
      </c>
      <c r="F31" s="907" t="s">
        <v>2964</v>
      </c>
    </row>
    <row r="32" spans="1:6" s="2365" customFormat="1" ht="27.6">
      <c r="A32" s="908" t="s">
        <v>2533</v>
      </c>
      <c r="B32" s="740" t="s">
        <v>2980</v>
      </c>
      <c r="C32" s="739" t="s">
        <v>10</v>
      </c>
      <c r="D32" s="738">
        <v>2</v>
      </c>
      <c r="E32" s="907" t="s">
        <v>2964</v>
      </c>
      <c r="F32" s="907" t="s">
        <v>2964</v>
      </c>
    </row>
    <row r="33" spans="1:6" s="2365" customFormat="1" ht="27.6">
      <c r="A33" s="908" t="s">
        <v>2533</v>
      </c>
      <c r="B33" s="740" t="s">
        <v>2979</v>
      </c>
      <c r="C33" s="739" t="s">
        <v>10</v>
      </c>
      <c r="D33" s="738">
        <v>1</v>
      </c>
      <c r="E33" s="907" t="s">
        <v>2964</v>
      </c>
      <c r="F33" s="907" t="s">
        <v>2964</v>
      </c>
    </row>
    <row r="34" spans="1:6" s="2365" customFormat="1" ht="27.6">
      <c r="A34" s="908" t="s">
        <v>2533</v>
      </c>
      <c r="B34" s="740" t="s">
        <v>2978</v>
      </c>
      <c r="C34" s="739" t="s">
        <v>10</v>
      </c>
      <c r="D34" s="738">
        <v>1</v>
      </c>
      <c r="E34" s="907" t="s">
        <v>2964</v>
      </c>
      <c r="F34" s="907" t="s">
        <v>2964</v>
      </c>
    </row>
    <row r="35" spans="1:6" s="2365" customFormat="1" ht="55.2">
      <c r="A35" s="908" t="s">
        <v>2533</v>
      </c>
      <c r="B35" s="900" t="s">
        <v>2977</v>
      </c>
      <c r="C35" s="904" t="s">
        <v>10</v>
      </c>
      <c r="D35" s="901">
        <v>1</v>
      </c>
      <c r="E35" s="907" t="s">
        <v>2964</v>
      </c>
      <c r="F35" s="907" t="s">
        <v>2964</v>
      </c>
    </row>
    <row r="36" spans="1:6" s="2365" customFormat="1">
      <c r="A36" s="908" t="s">
        <v>2533</v>
      </c>
      <c r="B36" s="2378" t="s">
        <v>2993</v>
      </c>
      <c r="C36" s="904" t="s">
        <v>10</v>
      </c>
      <c r="D36" s="901">
        <v>12</v>
      </c>
      <c r="E36" s="907" t="s">
        <v>2964</v>
      </c>
      <c r="F36" s="907" t="s">
        <v>2964</v>
      </c>
    </row>
    <row r="37" spans="1:6" s="2365" customFormat="1">
      <c r="A37" s="816"/>
      <c r="B37" s="826"/>
      <c r="C37" s="825"/>
      <c r="D37" s="824"/>
      <c r="E37" s="907" t="s">
        <v>2964</v>
      </c>
      <c r="F37" s="907" t="s">
        <v>2964</v>
      </c>
    </row>
    <row r="38" spans="1:6" s="2354" customFormat="1">
      <c r="A38" s="908"/>
      <c r="B38" s="2379" t="s">
        <v>2992</v>
      </c>
      <c r="C38" s="904"/>
      <c r="D38" s="901"/>
      <c r="E38" s="907" t="s">
        <v>2964</v>
      </c>
      <c r="F38" s="907" t="s">
        <v>2964</v>
      </c>
    </row>
    <row r="39" spans="1:6" s="2365" customFormat="1" ht="27.6">
      <c r="A39" s="908" t="s">
        <v>2533</v>
      </c>
      <c r="B39" s="740" t="s">
        <v>2991</v>
      </c>
      <c r="C39" s="739" t="s">
        <v>10</v>
      </c>
      <c r="D39" s="738">
        <v>2</v>
      </c>
      <c r="E39" s="907" t="s">
        <v>2964</v>
      </c>
      <c r="F39" s="907" t="s">
        <v>2964</v>
      </c>
    </row>
    <row r="40" spans="1:6" s="2365" customFormat="1">
      <c r="A40" s="908" t="s">
        <v>2533</v>
      </c>
      <c r="B40" s="740" t="s">
        <v>2990</v>
      </c>
      <c r="C40" s="739" t="s">
        <v>10</v>
      </c>
      <c r="D40" s="738">
        <v>1</v>
      </c>
      <c r="E40" s="907" t="s">
        <v>2964</v>
      </c>
      <c r="F40" s="907" t="s">
        <v>2964</v>
      </c>
    </row>
    <row r="41" spans="1:6" s="2365" customFormat="1" ht="27.6">
      <c r="A41" s="908" t="s">
        <v>2533</v>
      </c>
      <c r="B41" s="740" t="s">
        <v>2989</v>
      </c>
      <c r="C41" s="739" t="s">
        <v>10</v>
      </c>
      <c r="D41" s="738">
        <v>1</v>
      </c>
      <c r="E41" s="907" t="s">
        <v>2964</v>
      </c>
      <c r="F41" s="907" t="s">
        <v>2964</v>
      </c>
    </row>
    <row r="42" spans="1:6" s="2365" customFormat="1">
      <c r="A42" s="908" t="s">
        <v>2533</v>
      </c>
      <c r="B42" s="909" t="s">
        <v>2988</v>
      </c>
      <c r="C42" s="739" t="s">
        <v>10</v>
      </c>
      <c r="D42" s="738">
        <v>1</v>
      </c>
      <c r="E42" s="907" t="s">
        <v>2964</v>
      </c>
      <c r="F42" s="907" t="s">
        <v>2964</v>
      </c>
    </row>
    <row r="43" spans="1:6" s="2365" customFormat="1" ht="27.6">
      <c r="A43" s="908" t="s">
        <v>2533</v>
      </c>
      <c r="B43" s="740" t="s">
        <v>2987</v>
      </c>
      <c r="C43" s="739" t="s">
        <v>10</v>
      </c>
      <c r="D43" s="738">
        <v>1</v>
      </c>
      <c r="E43" s="907" t="s">
        <v>2964</v>
      </c>
      <c r="F43" s="907" t="s">
        <v>2964</v>
      </c>
    </row>
    <row r="44" spans="1:6" s="2365" customFormat="1" ht="27.6">
      <c r="A44" s="908" t="s">
        <v>2533</v>
      </c>
      <c r="B44" s="900" t="s">
        <v>2986</v>
      </c>
      <c r="C44" s="904" t="s">
        <v>10</v>
      </c>
      <c r="D44" s="901">
        <v>7</v>
      </c>
      <c r="E44" s="907" t="s">
        <v>2964</v>
      </c>
      <c r="F44" s="907" t="s">
        <v>2964</v>
      </c>
    </row>
    <row r="45" spans="1:6" s="2365" customFormat="1">
      <c r="A45" s="908" t="s">
        <v>2533</v>
      </c>
      <c r="B45" s="900" t="s">
        <v>2985</v>
      </c>
      <c r="C45" s="904" t="s">
        <v>10</v>
      </c>
      <c r="D45" s="901">
        <v>2</v>
      </c>
      <c r="E45" s="907" t="s">
        <v>2964</v>
      </c>
      <c r="F45" s="907" t="s">
        <v>2964</v>
      </c>
    </row>
    <row r="46" spans="1:6" s="2365" customFormat="1" ht="27.6">
      <c r="A46" s="908" t="s">
        <v>2533</v>
      </c>
      <c r="B46" s="740" t="s">
        <v>2984</v>
      </c>
      <c r="C46" s="739" t="s">
        <v>10</v>
      </c>
      <c r="D46" s="738">
        <v>1</v>
      </c>
      <c r="E46" s="907" t="s">
        <v>2964</v>
      </c>
      <c r="F46" s="907" t="s">
        <v>2964</v>
      </c>
    </row>
    <row r="47" spans="1:6" s="2365" customFormat="1">
      <c r="A47" s="908" t="s">
        <v>2533</v>
      </c>
      <c r="B47" s="740" t="s">
        <v>2983</v>
      </c>
      <c r="C47" s="739" t="s">
        <v>10</v>
      </c>
      <c r="D47" s="738">
        <v>1</v>
      </c>
      <c r="E47" s="907" t="s">
        <v>2964</v>
      </c>
      <c r="F47" s="907" t="s">
        <v>2964</v>
      </c>
    </row>
    <row r="48" spans="1:6" s="2365" customFormat="1" ht="27.6">
      <c r="A48" s="908" t="s">
        <v>2533</v>
      </c>
      <c r="B48" s="740" t="s">
        <v>2982</v>
      </c>
      <c r="C48" s="739" t="s">
        <v>10</v>
      </c>
      <c r="D48" s="738">
        <v>1</v>
      </c>
      <c r="E48" s="907" t="s">
        <v>2964</v>
      </c>
      <c r="F48" s="907" t="s">
        <v>2964</v>
      </c>
    </row>
    <row r="49" spans="1:6" s="2365" customFormat="1">
      <c r="A49" s="908" t="s">
        <v>2533</v>
      </c>
      <c r="B49" s="740" t="s">
        <v>2981</v>
      </c>
      <c r="C49" s="739" t="s">
        <v>10</v>
      </c>
      <c r="D49" s="738">
        <v>1</v>
      </c>
      <c r="E49" s="907" t="s">
        <v>2964</v>
      </c>
      <c r="F49" s="907" t="s">
        <v>2964</v>
      </c>
    </row>
    <row r="50" spans="1:6" s="2365" customFormat="1" ht="27.6">
      <c r="A50" s="908" t="s">
        <v>2533</v>
      </c>
      <c r="B50" s="740" t="s">
        <v>2980</v>
      </c>
      <c r="C50" s="739" t="s">
        <v>10</v>
      </c>
      <c r="D50" s="738">
        <v>2</v>
      </c>
      <c r="E50" s="907" t="s">
        <v>2964</v>
      </c>
      <c r="F50" s="907" t="s">
        <v>2964</v>
      </c>
    </row>
    <row r="51" spans="1:6" s="2365" customFormat="1" ht="27.6">
      <c r="A51" s="908" t="s">
        <v>2533</v>
      </c>
      <c r="B51" s="740" t="s">
        <v>2979</v>
      </c>
      <c r="C51" s="739" t="s">
        <v>10</v>
      </c>
      <c r="D51" s="738">
        <v>1</v>
      </c>
      <c r="E51" s="907" t="s">
        <v>2964</v>
      </c>
      <c r="F51" s="907" t="s">
        <v>2964</v>
      </c>
    </row>
    <row r="52" spans="1:6" s="2365" customFormat="1" ht="27.6">
      <c r="A52" s="908" t="s">
        <v>2533</v>
      </c>
      <c r="B52" s="740" t="s">
        <v>2978</v>
      </c>
      <c r="C52" s="739" t="s">
        <v>10</v>
      </c>
      <c r="D52" s="738">
        <v>1</v>
      </c>
      <c r="E52" s="907" t="s">
        <v>2964</v>
      </c>
      <c r="F52" s="907" t="s">
        <v>2964</v>
      </c>
    </row>
    <row r="53" spans="1:6" s="2365" customFormat="1" ht="55.2">
      <c r="A53" s="908" t="s">
        <v>2533</v>
      </c>
      <c r="B53" s="900" t="s">
        <v>2977</v>
      </c>
      <c r="C53" s="904" t="s">
        <v>10</v>
      </c>
      <c r="D53" s="901">
        <v>1</v>
      </c>
      <c r="E53" s="907" t="s">
        <v>2964</v>
      </c>
      <c r="F53" s="907" t="s">
        <v>2964</v>
      </c>
    </row>
    <row r="54" spans="1:6" s="2365" customFormat="1">
      <c r="A54" s="908" t="s">
        <v>2533</v>
      </c>
      <c r="B54" s="2378" t="s">
        <v>2976</v>
      </c>
      <c r="C54" s="904" t="s">
        <v>10</v>
      </c>
      <c r="D54" s="901">
        <v>4</v>
      </c>
      <c r="E54" s="907" t="s">
        <v>2964</v>
      </c>
      <c r="F54" s="907" t="s">
        <v>2964</v>
      </c>
    </row>
    <row r="55" spans="1:6" s="2365" customFormat="1">
      <c r="A55" s="816"/>
      <c r="B55" s="826"/>
      <c r="C55" s="825"/>
      <c r="D55" s="824"/>
      <c r="E55" s="907" t="s">
        <v>2964</v>
      </c>
      <c r="F55" s="907" t="s">
        <v>2964</v>
      </c>
    </row>
    <row r="56" spans="1:6" s="2354" customFormat="1">
      <c r="A56" s="908"/>
      <c r="B56" s="2379" t="s">
        <v>2975</v>
      </c>
      <c r="C56" s="904"/>
      <c r="D56" s="901"/>
      <c r="E56" s="907" t="s">
        <v>2964</v>
      </c>
      <c r="F56" s="907" t="s">
        <v>2964</v>
      </c>
    </row>
    <row r="57" spans="1:6" s="2365" customFormat="1">
      <c r="A57" s="908" t="s">
        <v>2533</v>
      </c>
      <c r="B57" s="740" t="s">
        <v>2974</v>
      </c>
      <c r="C57" s="739" t="s">
        <v>10</v>
      </c>
      <c r="D57" s="782">
        <v>1</v>
      </c>
      <c r="E57" s="907" t="s">
        <v>2964</v>
      </c>
      <c r="F57" s="907" t="s">
        <v>2964</v>
      </c>
    </row>
    <row r="58" spans="1:6" s="2365" customFormat="1">
      <c r="A58" s="908" t="s">
        <v>2533</v>
      </c>
      <c r="B58" s="740" t="s">
        <v>2973</v>
      </c>
      <c r="C58" s="739" t="s">
        <v>10</v>
      </c>
      <c r="D58" s="738">
        <v>1</v>
      </c>
      <c r="E58" s="907" t="s">
        <v>2964</v>
      </c>
      <c r="F58" s="907" t="s">
        <v>2964</v>
      </c>
    </row>
    <row r="59" spans="1:6" s="2365" customFormat="1">
      <c r="A59" s="908" t="s">
        <v>2533</v>
      </c>
      <c r="B59" s="740" t="s">
        <v>2972</v>
      </c>
      <c r="C59" s="739" t="s">
        <v>10</v>
      </c>
      <c r="D59" s="738">
        <v>1</v>
      </c>
      <c r="E59" s="907" t="s">
        <v>2964</v>
      </c>
      <c r="F59" s="907" t="s">
        <v>2964</v>
      </c>
    </row>
    <row r="60" spans="1:6" s="2365" customFormat="1" ht="27.6">
      <c r="A60" s="908" t="s">
        <v>2533</v>
      </c>
      <c r="B60" s="740" t="s">
        <v>2971</v>
      </c>
      <c r="C60" s="739" t="s">
        <v>10</v>
      </c>
      <c r="D60" s="738">
        <v>1</v>
      </c>
      <c r="E60" s="907" t="s">
        <v>2964</v>
      </c>
      <c r="F60" s="907" t="s">
        <v>2964</v>
      </c>
    </row>
    <row r="61" spans="1:6" s="2365" customFormat="1">
      <c r="A61" s="908" t="s">
        <v>2533</v>
      </c>
      <c r="B61" s="740" t="s">
        <v>2970</v>
      </c>
      <c r="C61" s="739" t="s">
        <v>10</v>
      </c>
      <c r="D61" s="738">
        <v>1</v>
      </c>
      <c r="E61" s="907" t="s">
        <v>2964</v>
      </c>
      <c r="F61" s="907" t="s">
        <v>2964</v>
      </c>
    </row>
    <row r="62" spans="1:6" s="2365" customFormat="1">
      <c r="A62" s="908" t="s">
        <v>2533</v>
      </c>
      <c r="B62" s="740" t="s">
        <v>2969</v>
      </c>
      <c r="C62" s="739" t="s">
        <v>10</v>
      </c>
      <c r="D62" s="738">
        <v>1</v>
      </c>
      <c r="E62" s="907" t="s">
        <v>2964</v>
      </c>
      <c r="F62" s="907" t="s">
        <v>2964</v>
      </c>
    </row>
    <row r="63" spans="1:6" s="2365" customFormat="1">
      <c r="A63" s="908" t="s">
        <v>2533</v>
      </c>
      <c r="B63" s="902" t="s">
        <v>2968</v>
      </c>
      <c r="C63" s="739" t="s">
        <v>10</v>
      </c>
      <c r="D63" s="901">
        <v>1</v>
      </c>
      <c r="E63" s="907" t="s">
        <v>2964</v>
      </c>
      <c r="F63" s="907" t="s">
        <v>2964</v>
      </c>
    </row>
    <row r="64" spans="1:6" s="2365" customFormat="1" ht="27.6">
      <c r="A64" s="908" t="s">
        <v>2533</v>
      </c>
      <c r="B64" s="740" t="s">
        <v>2967</v>
      </c>
      <c r="C64" s="739" t="s">
        <v>10</v>
      </c>
      <c r="D64" s="738">
        <v>1</v>
      </c>
      <c r="E64" s="907" t="s">
        <v>2964</v>
      </c>
      <c r="F64" s="907" t="s">
        <v>2964</v>
      </c>
    </row>
    <row r="65" spans="1:6" s="2365" customFormat="1" ht="27.6">
      <c r="A65" s="908" t="s">
        <v>2533</v>
      </c>
      <c r="B65" s="740" t="s">
        <v>2966</v>
      </c>
      <c r="C65" s="739" t="s">
        <v>10</v>
      </c>
      <c r="D65" s="738">
        <v>1</v>
      </c>
      <c r="E65" s="907" t="s">
        <v>2964</v>
      </c>
      <c r="F65" s="907" t="s">
        <v>2964</v>
      </c>
    </row>
    <row r="66" spans="1:6" s="2365" customFormat="1">
      <c r="A66" s="908" t="s">
        <v>2533</v>
      </c>
      <c r="B66" s="906" t="s">
        <v>2965</v>
      </c>
      <c r="C66" s="904" t="s">
        <v>10</v>
      </c>
      <c r="D66" s="901">
        <v>1</v>
      </c>
      <c r="E66" s="907" t="s">
        <v>2964</v>
      </c>
      <c r="F66" s="907" t="s">
        <v>2964</v>
      </c>
    </row>
    <row r="67" spans="1:6" s="2365" customFormat="1">
      <c r="A67" s="816"/>
      <c r="B67" s="826"/>
      <c r="C67" s="825"/>
      <c r="D67" s="824"/>
      <c r="E67" s="910"/>
      <c r="F67" s="877"/>
    </row>
    <row r="68" spans="1:6" s="2365" customFormat="1">
      <c r="A68" s="816"/>
      <c r="B68" s="826"/>
      <c r="C68" s="825"/>
      <c r="D68" s="824"/>
      <c r="E68" s="910"/>
      <c r="F68" s="877"/>
    </row>
    <row r="69" spans="1:6" s="2365" customFormat="1">
      <c r="A69" s="816" t="s">
        <v>2666</v>
      </c>
      <c r="B69" s="826" t="s">
        <v>2963</v>
      </c>
      <c r="C69" s="825"/>
      <c r="D69" s="824"/>
      <c r="E69" s="910"/>
      <c r="F69" s="877"/>
    </row>
    <row r="70" spans="1:6" s="2365" customFormat="1">
      <c r="A70" s="816"/>
      <c r="B70" s="826"/>
      <c r="C70" s="825"/>
      <c r="D70" s="824"/>
      <c r="E70" s="910"/>
      <c r="F70" s="877"/>
    </row>
    <row r="71" spans="1:6" s="2365" customFormat="1">
      <c r="A71" s="741" t="s">
        <v>2962</v>
      </c>
      <c r="B71" s="902" t="s">
        <v>2961</v>
      </c>
      <c r="C71" s="739"/>
      <c r="D71" s="738"/>
      <c r="E71" s="910"/>
      <c r="F71" s="877"/>
    </row>
    <row r="72" spans="1:6" s="2365" customFormat="1">
      <c r="A72" s="741"/>
      <c r="B72" s="902"/>
      <c r="C72" s="739"/>
      <c r="D72" s="738"/>
      <c r="E72" s="910"/>
      <c r="F72" s="877"/>
    </row>
    <row r="73" spans="1:6" s="2365" customFormat="1" ht="41.4">
      <c r="A73" s="741" t="s">
        <v>2960</v>
      </c>
      <c r="B73" s="902" t="s">
        <v>2959</v>
      </c>
      <c r="C73" s="739"/>
      <c r="D73" s="738"/>
      <c r="E73" s="910"/>
      <c r="F73" s="877"/>
    </row>
    <row r="74" spans="1:6" s="2365" customFormat="1">
      <c r="A74" s="767"/>
      <c r="B74" s="900" t="s">
        <v>2958</v>
      </c>
      <c r="C74" s="904" t="s">
        <v>1119</v>
      </c>
      <c r="D74" s="901">
        <v>50</v>
      </c>
      <c r="E74" s="905"/>
      <c r="F74" s="877">
        <f>D74*E74</f>
        <v>0</v>
      </c>
    </row>
    <row r="75" spans="1:6" s="2365" customFormat="1">
      <c r="A75" s="741"/>
      <c r="B75" s="740"/>
      <c r="C75" s="739"/>
      <c r="D75" s="738"/>
      <c r="E75" s="905"/>
      <c r="F75" s="877"/>
    </row>
    <row r="76" spans="1:6" s="2365" customFormat="1" ht="48" customHeight="1">
      <c r="A76" s="741" t="s">
        <v>2957</v>
      </c>
      <c r="B76" s="900" t="s">
        <v>2956</v>
      </c>
      <c r="C76" s="739"/>
      <c r="D76" s="738"/>
      <c r="E76" s="905"/>
      <c r="F76" s="877"/>
    </row>
    <row r="77" spans="1:6" s="2365" customFormat="1">
      <c r="A77" s="741"/>
      <c r="B77" s="740"/>
      <c r="C77" s="739"/>
      <c r="D77" s="738"/>
      <c r="E77" s="905"/>
      <c r="F77" s="877"/>
    </row>
    <row r="78" spans="1:6" s="2365" customFormat="1" ht="31.5" customHeight="1">
      <c r="A78" s="741" t="s">
        <v>2955</v>
      </c>
      <c r="B78" s="740" t="s">
        <v>2954</v>
      </c>
      <c r="C78" s="739"/>
      <c r="D78" s="738"/>
      <c r="E78" s="905"/>
      <c r="F78" s="877"/>
    </row>
    <row r="79" spans="1:6" s="2365" customFormat="1">
      <c r="A79" s="741"/>
      <c r="B79" s="740" t="s">
        <v>2953</v>
      </c>
      <c r="C79" s="739" t="s">
        <v>1119</v>
      </c>
      <c r="D79" s="782">
        <v>259</v>
      </c>
      <c r="E79" s="905"/>
      <c r="F79" s="877">
        <f t="shared" ref="F79:F85" si="0">D79*E79</f>
        <v>0</v>
      </c>
    </row>
    <row r="80" spans="1:6" s="2365" customFormat="1">
      <c r="A80" s="741"/>
      <c r="B80" s="740" t="s">
        <v>2952</v>
      </c>
      <c r="C80" s="739" t="s">
        <v>1119</v>
      </c>
      <c r="D80" s="782">
        <v>19</v>
      </c>
      <c r="E80" s="905"/>
      <c r="F80" s="877">
        <f t="shared" si="0"/>
        <v>0</v>
      </c>
    </row>
    <row r="81" spans="1:6" s="2365" customFormat="1">
      <c r="A81" s="741"/>
      <c r="B81" s="2380" t="s">
        <v>2951</v>
      </c>
      <c r="C81" s="739" t="s">
        <v>1119</v>
      </c>
      <c r="D81" s="782">
        <v>416</v>
      </c>
      <c r="E81" s="905"/>
      <c r="F81" s="877">
        <f t="shared" si="0"/>
        <v>0</v>
      </c>
    </row>
    <row r="82" spans="1:6" s="2365" customFormat="1">
      <c r="A82" s="741"/>
      <c r="B82" s="2380" t="s">
        <v>2950</v>
      </c>
      <c r="C82" s="739" t="s">
        <v>1119</v>
      </c>
      <c r="D82" s="782">
        <v>379</v>
      </c>
      <c r="E82" s="905"/>
      <c r="F82" s="877">
        <f t="shared" si="0"/>
        <v>0</v>
      </c>
    </row>
    <row r="83" spans="1:6" s="2365" customFormat="1">
      <c r="A83" s="741"/>
      <c r="B83" s="2380" t="s">
        <v>2949</v>
      </c>
      <c r="C83" s="739" t="s">
        <v>1119</v>
      </c>
      <c r="D83" s="782">
        <v>264</v>
      </c>
      <c r="E83" s="905"/>
      <c r="F83" s="877">
        <f t="shared" si="0"/>
        <v>0</v>
      </c>
    </row>
    <row r="84" spans="1:6" s="2365" customFormat="1">
      <c r="A84" s="741"/>
      <c r="B84" s="2380" t="s">
        <v>2948</v>
      </c>
      <c r="C84" s="739" t="s">
        <v>1119</v>
      </c>
      <c r="D84" s="782">
        <v>624</v>
      </c>
      <c r="E84" s="905"/>
      <c r="F84" s="877">
        <f t="shared" si="0"/>
        <v>0</v>
      </c>
    </row>
    <row r="85" spans="1:6" s="2365" customFormat="1">
      <c r="A85" s="741"/>
      <c r="B85" s="2380" t="s">
        <v>2947</v>
      </c>
      <c r="C85" s="739" t="s">
        <v>1119</v>
      </c>
      <c r="D85" s="782">
        <v>435</v>
      </c>
      <c r="E85" s="905"/>
      <c r="F85" s="877">
        <f t="shared" si="0"/>
        <v>0</v>
      </c>
    </row>
    <row r="86" spans="1:6" s="2365" customFormat="1">
      <c r="A86" s="741"/>
      <c r="B86" s="740"/>
      <c r="C86" s="739"/>
      <c r="D86" s="738"/>
      <c r="E86" s="905"/>
      <c r="F86" s="877"/>
    </row>
    <row r="87" spans="1:6" s="2365" customFormat="1" ht="33.75" customHeight="1">
      <c r="A87" s="741" t="s">
        <v>2946</v>
      </c>
      <c r="B87" s="740" t="s">
        <v>2945</v>
      </c>
      <c r="C87" s="739"/>
      <c r="D87" s="738"/>
      <c r="E87" s="905"/>
      <c r="F87" s="877"/>
    </row>
    <row r="88" spans="1:6" s="2365" customFormat="1">
      <c r="A88" s="741"/>
      <c r="B88" s="2380" t="s">
        <v>2944</v>
      </c>
      <c r="C88" s="739" t="s">
        <v>1119</v>
      </c>
      <c r="D88" s="782">
        <v>364</v>
      </c>
      <c r="E88" s="905"/>
      <c r="F88" s="877">
        <f>D88*E88</f>
        <v>0</v>
      </c>
    </row>
    <row r="89" spans="1:6" s="2365" customFormat="1">
      <c r="A89" s="741"/>
      <c r="B89" s="740" t="s">
        <v>2943</v>
      </c>
      <c r="C89" s="739" t="s">
        <v>1119</v>
      </c>
      <c r="D89" s="782">
        <v>234</v>
      </c>
      <c r="E89" s="905"/>
      <c r="F89" s="877">
        <f>D89*E89</f>
        <v>0</v>
      </c>
    </row>
    <row r="90" spans="1:6" s="2365" customFormat="1">
      <c r="A90" s="741"/>
      <c r="B90" s="740" t="s">
        <v>2942</v>
      </c>
      <c r="C90" s="739" t="s">
        <v>1119</v>
      </c>
      <c r="D90" s="782">
        <v>68</v>
      </c>
      <c r="E90" s="905"/>
      <c r="F90" s="877">
        <f>D90*E90</f>
        <v>0</v>
      </c>
    </row>
    <row r="91" spans="1:6" s="2365" customFormat="1">
      <c r="A91" s="741"/>
      <c r="B91" s="2380" t="s">
        <v>2941</v>
      </c>
      <c r="C91" s="739" t="s">
        <v>1119</v>
      </c>
      <c r="D91" s="782">
        <v>45</v>
      </c>
      <c r="E91" s="905"/>
      <c r="F91" s="877">
        <f>D91*E91</f>
        <v>0</v>
      </c>
    </row>
    <row r="92" spans="1:6" s="2365" customFormat="1">
      <c r="A92" s="741"/>
      <c r="B92" s="740"/>
      <c r="C92" s="739"/>
      <c r="D92" s="738"/>
      <c r="E92" s="905"/>
      <c r="F92" s="877"/>
    </row>
    <row r="93" spans="1:6" s="2365" customFormat="1" ht="30" customHeight="1">
      <c r="A93" s="741" t="s">
        <v>2940</v>
      </c>
      <c r="B93" s="740" t="s">
        <v>2939</v>
      </c>
      <c r="C93" s="739"/>
      <c r="D93" s="738"/>
      <c r="E93" s="905"/>
      <c r="F93" s="877"/>
    </row>
    <row r="94" spans="1:6" s="2365" customFormat="1" ht="20.25" customHeight="1">
      <c r="A94" s="741"/>
      <c r="B94" s="740" t="s">
        <v>2938</v>
      </c>
      <c r="C94" s="739" t="s">
        <v>1119</v>
      </c>
      <c r="D94" s="738">
        <v>100</v>
      </c>
      <c r="E94" s="905"/>
      <c r="F94" s="877">
        <f>D94*E94</f>
        <v>0</v>
      </c>
    </row>
    <row r="95" spans="1:6" s="2365" customFormat="1">
      <c r="A95" s="741"/>
      <c r="B95" s="740"/>
      <c r="C95" s="739"/>
      <c r="D95" s="738"/>
      <c r="E95" s="905"/>
      <c r="F95" s="877"/>
    </row>
    <row r="96" spans="1:6" s="2365" customFormat="1" ht="55.2">
      <c r="A96" s="741" t="s">
        <v>2937</v>
      </c>
      <c r="B96" s="740" t="s">
        <v>2936</v>
      </c>
      <c r="C96" s="739"/>
      <c r="D96" s="738"/>
      <c r="E96" s="905"/>
      <c r="F96" s="877"/>
    </row>
    <row r="97" spans="1:6" s="2365" customFormat="1">
      <c r="A97" s="741"/>
      <c r="B97" s="740" t="s">
        <v>2935</v>
      </c>
      <c r="C97" s="739" t="s">
        <v>1119</v>
      </c>
      <c r="D97" s="738">
        <v>48</v>
      </c>
      <c r="E97" s="905"/>
      <c r="F97" s="877">
        <f>D97*E97</f>
        <v>0</v>
      </c>
    </row>
    <row r="98" spans="1:6" s="2365" customFormat="1">
      <c r="A98" s="816"/>
      <c r="B98" s="826"/>
      <c r="C98" s="825"/>
      <c r="D98" s="824"/>
      <c r="E98" s="905"/>
      <c r="F98" s="877"/>
    </row>
    <row r="99" spans="1:6" s="2365" customFormat="1">
      <c r="A99" s="816"/>
      <c r="B99" s="826"/>
      <c r="C99" s="825"/>
      <c r="D99" s="824"/>
      <c r="E99" s="905"/>
      <c r="F99" s="877"/>
    </row>
    <row r="100" spans="1:6" s="2365" customFormat="1" ht="18.75" customHeight="1">
      <c r="A100" s="741" t="s">
        <v>2934</v>
      </c>
      <c r="B100" s="902" t="s">
        <v>2933</v>
      </c>
      <c r="C100" s="739"/>
      <c r="D100" s="738"/>
      <c r="E100" s="905"/>
      <c r="F100" s="877"/>
    </row>
    <row r="101" spans="1:6" s="2365" customFormat="1">
      <c r="A101" s="741"/>
      <c r="B101" s="740"/>
      <c r="C101" s="739"/>
      <c r="D101" s="738"/>
      <c r="E101" s="905"/>
      <c r="F101" s="877"/>
    </row>
    <row r="102" spans="1:6" s="2365" customFormat="1" ht="46.5" customHeight="1">
      <c r="A102" s="895" t="s">
        <v>2932</v>
      </c>
      <c r="B102" s="900" t="s">
        <v>2931</v>
      </c>
      <c r="C102" s="739"/>
      <c r="D102" s="738"/>
      <c r="E102" s="905"/>
      <c r="F102" s="877"/>
    </row>
    <row r="103" spans="1:6" s="2365" customFormat="1">
      <c r="A103" s="895"/>
      <c r="B103" s="740" t="s">
        <v>2930</v>
      </c>
      <c r="C103" s="739" t="s">
        <v>1119</v>
      </c>
      <c r="D103" s="738">
        <v>68</v>
      </c>
      <c r="E103" s="905"/>
      <c r="F103" s="877">
        <f>D103*E103</f>
        <v>0</v>
      </c>
    </row>
    <row r="104" spans="1:6" s="2365" customFormat="1">
      <c r="A104" s="895"/>
      <c r="B104" s="906" t="s">
        <v>2927</v>
      </c>
      <c r="C104" s="904" t="s">
        <v>1119</v>
      </c>
      <c r="D104" s="901">
        <v>136</v>
      </c>
      <c r="E104" s="905"/>
      <c r="F104" s="877">
        <f>D104*E104</f>
        <v>0</v>
      </c>
    </row>
    <row r="105" spans="1:6" s="2365" customFormat="1">
      <c r="A105" s="895"/>
      <c r="B105" s="906" t="s">
        <v>2926</v>
      </c>
      <c r="C105" s="904" t="s">
        <v>1119</v>
      </c>
      <c r="D105" s="901">
        <v>65</v>
      </c>
      <c r="E105" s="905"/>
      <c r="F105" s="877">
        <f>D105*E105</f>
        <v>0</v>
      </c>
    </row>
    <row r="106" spans="1:6" s="2365" customFormat="1">
      <c r="A106" s="895"/>
      <c r="B106" s="902"/>
      <c r="C106" s="739"/>
      <c r="D106" s="901"/>
      <c r="E106" s="905"/>
      <c r="F106" s="877"/>
    </row>
    <row r="107" spans="1:6" s="2365" customFormat="1" ht="48" customHeight="1">
      <c r="A107" s="895" t="s">
        <v>2929</v>
      </c>
      <c r="B107" s="900" t="s">
        <v>2928</v>
      </c>
      <c r="C107" s="739"/>
      <c r="D107" s="901"/>
      <c r="E107" s="905"/>
      <c r="F107" s="877"/>
    </row>
    <row r="108" spans="1:6" s="2365" customFormat="1">
      <c r="A108" s="895"/>
      <c r="B108" s="902" t="s">
        <v>2927</v>
      </c>
      <c r="C108" s="739" t="s">
        <v>1119</v>
      </c>
      <c r="D108" s="738">
        <v>47</v>
      </c>
      <c r="E108" s="905"/>
      <c r="F108" s="877">
        <f>D108*E108</f>
        <v>0</v>
      </c>
    </row>
    <row r="109" spans="1:6" s="2365" customFormat="1">
      <c r="A109" s="895"/>
      <c r="B109" s="902" t="s">
        <v>2926</v>
      </c>
      <c r="C109" s="739" t="s">
        <v>1119</v>
      </c>
      <c r="D109" s="901">
        <v>35</v>
      </c>
      <c r="E109" s="905"/>
      <c r="F109" s="877">
        <f>D109*E109</f>
        <v>0</v>
      </c>
    </row>
    <row r="110" spans="1:6" s="2365" customFormat="1">
      <c r="A110" s="895"/>
      <c r="B110" s="902" t="s">
        <v>2925</v>
      </c>
      <c r="C110" s="739" t="s">
        <v>1119</v>
      </c>
      <c r="D110" s="901">
        <v>38</v>
      </c>
      <c r="E110" s="905"/>
      <c r="F110" s="877">
        <f>D110*E110</f>
        <v>0</v>
      </c>
    </row>
    <row r="111" spans="1:6" s="2365" customFormat="1">
      <c r="A111" s="895"/>
      <c r="B111" s="740"/>
      <c r="C111" s="739"/>
      <c r="D111" s="738"/>
      <c r="E111" s="905"/>
      <c r="F111" s="877"/>
    </row>
    <row r="112" spans="1:6" s="2365" customFormat="1" ht="87.75" customHeight="1">
      <c r="A112" s="895" t="s">
        <v>2924</v>
      </c>
      <c r="B112" s="900" t="s">
        <v>2923</v>
      </c>
      <c r="C112" s="739"/>
      <c r="D112" s="738"/>
      <c r="E112" s="905"/>
      <c r="F112" s="877"/>
    </row>
    <row r="113" spans="1:6" s="2365" customFormat="1">
      <c r="A113" s="895"/>
      <c r="B113" s="900" t="s">
        <v>2922</v>
      </c>
      <c r="C113" s="739" t="s">
        <v>1119</v>
      </c>
      <c r="D113" s="738">
        <v>36</v>
      </c>
      <c r="E113" s="905"/>
      <c r="F113" s="877">
        <f>D113*E113</f>
        <v>0</v>
      </c>
    </row>
    <row r="114" spans="1:6" s="2365" customFormat="1">
      <c r="A114" s="895"/>
      <c r="B114" s="900" t="s">
        <v>2921</v>
      </c>
      <c r="C114" s="739" t="s">
        <v>1119</v>
      </c>
      <c r="D114" s="738">
        <v>18</v>
      </c>
      <c r="E114" s="905"/>
      <c r="F114" s="877">
        <f>D114*E114</f>
        <v>0</v>
      </c>
    </row>
    <row r="115" spans="1:6" s="2365" customFormat="1">
      <c r="A115" s="895"/>
      <c r="B115" s="900" t="s">
        <v>2920</v>
      </c>
      <c r="C115" s="739" t="s">
        <v>1119</v>
      </c>
      <c r="D115" s="738">
        <v>63</v>
      </c>
      <c r="E115" s="905"/>
      <c r="F115" s="877">
        <f>D115*E115</f>
        <v>0</v>
      </c>
    </row>
    <row r="116" spans="1:6" s="2365" customFormat="1">
      <c r="A116" s="895"/>
      <c r="B116" s="900"/>
      <c r="C116" s="739"/>
      <c r="D116" s="738"/>
      <c r="E116" s="905"/>
      <c r="F116" s="877"/>
    </row>
    <row r="117" spans="1:6" s="2365" customFormat="1" ht="33" customHeight="1">
      <c r="A117" s="895" t="s">
        <v>2919</v>
      </c>
      <c r="B117" s="900" t="s">
        <v>2918</v>
      </c>
      <c r="C117" s="739" t="s">
        <v>70</v>
      </c>
      <c r="D117" s="738">
        <v>136</v>
      </c>
      <c r="E117" s="905"/>
      <c r="F117" s="877">
        <f>D117*E117</f>
        <v>0</v>
      </c>
    </row>
    <row r="118" spans="1:6" s="2365" customFormat="1">
      <c r="A118" s="895"/>
      <c r="B118" s="740"/>
      <c r="C118" s="739"/>
      <c r="D118" s="738"/>
      <c r="E118" s="905"/>
      <c r="F118" s="877"/>
    </row>
    <row r="119" spans="1:6" s="2365" customFormat="1" ht="45.75" customHeight="1">
      <c r="A119" s="895" t="s">
        <v>2917</v>
      </c>
      <c r="B119" s="740" t="s">
        <v>2916</v>
      </c>
      <c r="C119" s="739"/>
      <c r="D119" s="738"/>
      <c r="E119" s="905"/>
      <c r="F119" s="877"/>
    </row>
    <row r="120" spans="1:6" s="2365" customFormat="1">
      <c r="A120" s="895"/>
      <c r="B120" s="740" t="s">
        <v>2915</v>
      </c>
      <c r="C120" s="739" t="s">
        <v>10</v>
      </c>
      <c r="D120" s="738">
        <v>8</v>
      </c>
      <c r="E120" s="905"/>
      <c r="F120" s="877">
        <f>D120*E120</f>
        <v>0</v>
      </c>
    </row>
    <row r="121" spans="1:6" s="2365" customFormat="1">
      <c r="A121" s="895"/>
      <c r="B121" s="740"/>
      <c r="C121" s="739"/>
      <c r="D121" s="738"/>
      <c r="E121" s="905"/>
      <c r="F121" s="877"/>
    </row>
    <row r="122" spans="1:6" s="2365" customFormat="1" ht="43.5" customHeight="1">
      <c r="A122" s="895" t="s">
        <v>2914</v>
      </c>
      <c r="B122" s="740" t="s">
        <v>2913</v>
      </c>
      <c r="C122" s="739"/>
      <c r="D122" s="738"/>
      <c r="E122" s="905"/>
      <c r="F122" s="877"/>
    </row>
    <row r="123" spans="1:6" s="2365" customFormat="1">
      <c r="A123" s="895"/>
      <c r="B123" s="740" t="s">
        <v>2912</v>
      </c>
      <c r="C123" s="739" t="s">
        <v>10</v>
      </c>
      <c r="D123" s="738">
        <v>6</v>
      </c>
      <c r="E123" s="905"/>
      <c r="F123" s="877">
        <f>D123*E123</f>
        <v>0</v>
      </c>
    </row>
    <row r="124" spans="1:6" s="2365" customFormat="1">
      <c r="A124" s="895"/>
      <c r="B124" s="740" t="s">
        <v>2911</v>
      </c>
      <c r="C124" s="739" t="s">
        <v>10</v>
      </c>
      <c r="D124" s="738">
        <v>2</v>
      </c>
      <c r="E124" s="905"/>
      <c r="F124" s="877">
        <f>D124*E124</f>
        <v>0</v>
      </c>
    </row>
    <row r="125" spans="1:6" s="2365" customFormat="1">
      <c r="A125" s="895"/>
      <c r="B125" s="740"/>
      <c r="C125" s="739"/>
      <c r="D125" s="738"/>
      <c r="E125" s="905"/>
      <c r="F125" s="877"/>
    </row>
    <row r="126" spans="1:6" s="2365" customFormat="1" ht="31.5" customHeight="1">
      <c r="A126" s="895" t="s">
        <v>2910</v>
      </c>
      <c r="B126" s="740" t="s">
        <v>2909</v>
      </c>
      <c r="C126" s="780" t="s">
        <v>10</v>
      </c>
      <c r="D126" s="782">
        <v>17</v>
      </c>
      <c r="E126" s="905"/>
      <c r="F126" s="877">
        <f>D126*E126</f>
        <v>0</v>
      </c>
    </row>
    <row r="127" spans="1:6" s="2354" customFormat="1">
      <c r="A127" s="761"/>
      <c r="B127" s="771"/>
      <c r="C127" s="770"/>
      <c r="D127" s="769"/>
      <c r="E127" s="888"/>
      <c r="F127" s="877"/>
    </row>
    <row r="128" spans="1:6" s="2354" customFormat="1">
      <c r="A128" s="761"/>
      <c r="B128" s="771"/>
      <c r="C128" s="770"/>
      <c r="D128" s="769"/>
      <c r="E128" s="888"/>
      <c r="F128" s="877"/>
    </row>
    <row r="129" spans="1:6" s="2354" customFormat="1">
      <c r="A129" s="741" t="s">
        <v>2908</v>
      </c>
      <c r="B129" s="902" t="s">
        <v>2907</v>
      </c>
      <c r="C129" s="739"/>
      <c r="D129" s="738"/>
      <c r="E129" s="888"/>
      <c r="F129" s="877"/>
    </row>
    <row r="130" spans="1:6" s="2354" customFormat="1">
      <c r="A130" s="741"/>
      <c r="B130" s="740"/>
      <c r="C130" s="739"/>
      <c r="D130" s="738"/>
      <c r="E130" s="888"/>
      <c r="F130" s="877"/>
    </row>
    <row r="131" spans="1:6" s="2354" customFormat="1" ht="45.75" customHeight="1">
      <c r="A131" s="895" t="s">
        <v>2906</v>
      </c>
      <c r="B131" s="740" t="s">
        <v>2905</v>
      </c>
      <c r="C131" s="739"/>
      <c r="D131" s="738"/>
      <c r="E131" s="888"/>
      <c r="F131" s="877"/>
    </row>
    <row r="132" spans="1:6" s="2354" customFormat="1">
      <c r="A132" s="767"/>
      <c r="B132" s="900" t="s">
        <v>2904</v>
      </c>
      <c r="C132" s="904" t="s">
        <v>10</v>
      </c>
      <c r="D132" s="901">
        <v>49</v>
      </c>
      <c r="E132" s="888"/>
      <c r="F132" s="877">
        <f>D132*E132</f>
        <v>0</v>
      </c>
    </row>
    <row r="133" spans="1:6" s="2354" customFormat="1">
      <c r="A133" s="767"/>
      <c r="B133" s="900" t="s">
        <v>2903</v>
      </c>
      <c r="C133" s="904" t="s">
        <v>10</v>
      </c>
      <c r="D133" s="901">
        <v>44</v>
      </c>
      <c r="E133" s="888"/>
      <c r="F133" s="877">
        <f>D133*E133</f>
        <v>0</v>
      </c>
    </row>
    <row r="134" spans="1:6" s="2354" customFormat="1">
      <c r="A134" s="767"/>
      <c r="B134" s="900" t="s">
        <v>2902</v>
      </c>
      <c r="C134" s="904" t="s">
        <v>10</v>
      </c>
      <c r="D134" s="901">
        <v>2</v>
      </c>
      <c r="E134" s="888"/>
      <c r="F134" s="877">
        <f>D134*E134</f>
        <v>0</v>
      </c>
    </row>
    <row r="135" spans="1:6" s="2354" customFormat="1">
      <c r="A135" s="767"/>
      <c r="B135" s="900"/>
      <c r="C135" s="904"/>
      <c r="D135" s="901"/>
      <c r="E135" s="888"/>
      <c r="F135" s="877"/>
    </row>
    <row r="136" spans="1:6" s="2354" customFormat="1" ht="56.25" customHeight="1">
      <c r="A136" s="895" t="s">
        <v>2901</v>
      </c>
      <c r="B136" s="740" t="s">
        <v>2900</v>
      </c>
      <c r="C136" s="739"/>
      <c r="D136" s="738"/>
      <c r="E136" s="888"/>
      <c r="F136" s="877"/>
    </row>
    <row r="137" spans="1:6" s="2354" customFormat="1">
      <c r="A137" s="741"/>
      <c r="B137" s="900" t="s">
        <v>2899</v>
      </c>
      <c r="C137" s="904" t="s">
        <v>10</v>
      </c>
      <c r="D137" s="901">
        <v>71</v>
      </c>
      <c r="E137" s="888"/>
      <c r="F137" s="877">
        <f>D137*E137</f>
        <v>0</v>
      </c>
    </row>
    <row r="138" spans="1:6" s="2354" customFormat="1">
      <c r="A138" s="741"/>
      <c r="B138" s="900"/>
      <c r="C138" s="904"/>
      <c r="D138" s="901"/>
      <c r="E138" s="888"/>
      <c r="F138" s="877"/>
    </row>
    <row r="139" spans="1:6" s="2354" customFormat="1" ht="96.75" customHeight="1">
      <c r="A139" s="895" t="s">
        <v>2898</v>
      </c>
      <c r="B139" s="900" t="s">
        <v>2897</v>
      </c>
      <c r="C139" s="904" t="s">
        <v>378</v>
      </c>
      <c r="D139" s="901">
        <v>312</v>
      </c>
      <c r="E139" s="888"/>
      <c r="F139" s="877">
        <f>D139*E139</f>
        <v>0</v>
      </c>
    </row>
    <row r="140" spans="1:6" s="2354" customFormat="1">
      <c r="A140" s="903"/>
      <c r="B140" s="902"/>
      <c r="C140" s="739"/>
      <c r="D140" s="901"/>
      <c r="E140" s="888"/>
      <c r="F140" s="877"/>
    </row>
    <row r="141" spans="1:6" s="2354" customFormat="1" ht="55.2">
      <c r="A141" s="895" t="s">
        <v>2896</v>
      </c>
      <c r="B141" s="900" t="s">
        <v>2895</v>
      </c>
      <c r="C141" s="899" t="s">
        <v>10</v>
      </c>
      <c r="D141" s="782">
        <v>57</v>
      </c>
      <c r="E141" s="888"/>
      <c r="F141" s="877">
        <f>D141*E141</f>
        <v>0</v>
      </c>
    </row>
    <row r="142" spans="1:6" s="2354" customFormat="1">
      <c r="A142" s="895"/>
      <c r="B142" s="898"/>
      <c r="C142" s="897"/>
      <c r="D142" s="896"/>
      <c r="E142" s="888"/>
      <c r="F142" s="877"/>
    </row>
    <row r="143" spans="1:6" s="2354" customFormat="1" ht="30" customHeight="1">
      <c r="A143" s="895" t="s">
        <v>2894</v>
      </c>
      <c r="B143" s="740" t="s">
        <v>2893</v>
      </c>
      <c r="C143" s="780" t="s">
        <v>10</v>
      </c>
      <c r="D143" s="782">
        <v>248</v>
      </c>
      <c r="E143" s="888"/>
      <c r="F143" s="877">
        <f>D143*E143</f>
        <v>0</v>
      </c>
    </row>
    <row r="144" spans="1:6" s="2354" customFormat="1">
      <c r="A144" s="751"/>
      <c r="B144" s="894"/>
      <c r="C144" s="893"/>
      <c r="D144" s="892"/>
      <c r="E144" s="891"/>
      <c r="F144" s="890"/>
    </row>
    <row r="145" spans="1:6" s="2360" customFormat="1" ht="14.4">
      <c r="A145" s="746"/>
      <c r="B145" s="745" t="s">
        <v>2892</v>
      </c>
      <c r="C145" s="868"/>
      <c r="D145" s="867"/>
      <c r="E145" s="866"/>
      <c r="F145" s="889">
        <f>SUM(F3:F144)</f>
        <v>0</v>
      </c>
    </row>
    <row r="146" spans="1:6" s="2354" customFormat="1">
      <c r="A146" s="761"/>
      <c r="B146" s="771"/>
      <c r="C146" s="770"/>
      <c r="D146" s="769"/>
      <c r="E146" s="888"/>
      <c r="F146" s="877"/>
    </row>
    <row r="147" spans="1:6" s="2354" customFormat="1">
      <c r="A147" s="761"/>
      <c r="B147" s="771"/>
      <c r="C147" s="770"/>
      <c r="D147" s="769"/>
      <c r="E147" s="888"/>
      <c r="F147" s="877"/>
    </row>
    <row r="148" spans="1:6" s="2354" customFormat="1" ht="15.6">
      <c r="A148" s="730" t="s">
        <v>2514</v>
      </c>
      <c r="B148" s="729" t="s">
        <v>2515</v>
      </c>
      <c r="C148" s="728"/>
      <c r="D148" s="727"/>
      <c r="E148" s="2389"/>
      <c r="F148" s="877"/>
    </row>
    <row r="149" spans="1:6" s="2354" customFormat="1">
      <c r="A149" s="741"/>
      <c r="B149" s="781"/>
      <c r="C149" s="739"/>
      <c r="D149" s="738"/>
      <c r="E149" s="2390"/>
      <c r="F149" s="877"/>
    </row>
    <row r="150" spans="1:6" s="2354" customFormat="1">
      <c r="A150" s="741" t="s">
        <v>2659</v>
      </c>
      <c r="B150" s="781" t="s">
        <v>2891</v>
      </c>
      <c r="C150" s="739"/>
      <c r="D150" s="738"/>
      <c r="E150" s="2390"/>
      <c r="F150" s="877"/>
    </row>
    <row r="151" spans="1:6" s="2354" customFormat="1">
      <c r="A151" s="741"/>
      <c r="B151" s="781"/>
      <c r="C151" s="739"/>
      <c r="D151" s="738"/>
      <c r="E151" s="2390"/>
      <c r="F151" s="877"/>
    </row>
    <row r="152" spans="1:6" s="2354" customFormat="1" ht="27.6">
      <c r="A152" s="878" t="s">
        <v>2890</v>
      </c>
      <c r="B152" s="887" t="s">
        <v>2889</v>
      </c>
      <c r="C152" s="874"/>
      <c r="D152" s="873"/>
      <c r="E152" s="2390"/>
      <c r="F152" s="877"/>
    </row>
    <row r="153" spans="1:6" s="2354" customFormat="1" ht="151.80000000000001">
      <c r="A153" s="878"/>
      <c r="B153" s="2383" t="s">
        <v>2888</v>
      </c>
      <c r="C153" s="2384"/>
      <c r="D153" s="873"/>
      <c r="E153" s="2390"/>
      <c r="F153" s="877"/>
    </row>
    <row r="154" spans="1:6" s="2354" customFormat="1" ht="42" customHeight="1">
      <c r="A154" s="878"/>
      <c r="B154" s="2383" t="s">
        <v>2887</v>
      </c>
      <c r="C154" s="2384"/>
      <c r="D154" s="873"/>
      <c r="E154" s="2390"/>
      <c r="F154" s="877"/>
    </row>
    <row r="155" spans="1:6" s="2354" customFormat="1" ht="27.6">
      <c r="A155" s="878"/>
      <c r="B155" s="834" t="s">
        <v>2886</v>
      </c>
      <c r="C155" s="874" t="s">
        <v>219</v>
      </c>
      <c r="D155" s="873">
        <v>1</v>
      </c>
      <c r="E155" s="2390"/>
      <c r="F155" s="877">
        <f>D155*E155</f>
        <v>0</v>
      </c>
    </row>
    <row r="156" spans="1:6" s="2354" customFormat="1">
      <c r="A156" s="878"/>
      <c r="B156" s="834" t="s">
        <v>2885</v>
      </c>
      <c r="C156" s="874" t="s">
        <v>219</v>
      </c>
      <c r="D156" s="873">
        <v>1</v>
      </c>
      <c r="E156" s="2390"/>
      <c r="F156" s="877">
        <f>D156*E156</f>
        <v>0</v>
      </c>
    </row>
    <row r="157" spans="1:6" s="2354" customFormat="1">
      <c r="A157" s="878"/>
      <c r="B157" s="834" t="s">
        <v>2884</v>
      </c>
      <c r="C157" s="874" t="s">
        <v>219</v>
      </c>
      <c r="D157" s="835">
        <v>1</v>
      </c>
      <c r="E157" s="2390"/>
      <c r="F157" s="877">
        <f>D157*E157</f>
        <v>0</v>
      </c>
    </row>
    <row r="158" spans="1:6" s="2354" customFormat="1">
      <c r="A158" s="878"/>
      <c r="B158" s="834" t="s">
        <v>2883</v>
      </c>
      <c r="C158" s="874" t="s">
        <v>219</v>
      </c>
      <c r="D158" s="835">
        <v>1</v>
      </c>
      <c r="E158" s="2390"/>
      <c r="F158" s="877">
        <f>D158*E158</f>
        <v>0</v>
      </c>
    </row>
    <row r="159" spans="1:6" s="2354" customFormat="1">
      <c r="A159" s="878"/>
      <c r="B159" s="834" t="s">
        <v>2882</v>
      </c>
      <c r="C159" s="874" t="s">
        <v>219</v>
      </c>
      <c r="D159" s="835">
        <v>1</v>
      </c>
      <c r="E159" s="2390"/>
      <c r="F159" s="877">
        <f>D159*E159</f>
        <v>0</v>
      </c>
    </row>
    <row r="160" spans="1:6" s="2354" customFormat="1">
      <c r="A160" s="878"/>
      <c r="B160" s="834"/>
      <c r="C160" s="874"/>
      <c r="D160" s="835"/>
      <c r="E160" s="2390"/>
      <c r="F160" s="877"/>
    </row>
    <row r="161" spans="1:6" s="2354" customFormat="1">
      <c r="A161" s="878"/>
      <c r="B161" s="2385"/>
      <c r="C161" s="874"/>
      <c r="D161" s="835"/>
      <c r="E161" s="2390"/>
      <c r="F161" s="877"/>
    </row>
    <row r="162" spans="1:6" s="2354" customFormat="1">
      <c r="A162" s="878" t="s">
        <v>2881</v>
      </c>
      <c r="B162" s="887" t="s">
        <v>2880</v>
      </c>
      <c r="C162" s="874"/>
      <c r="D162" s="873"/>
      <c r="E162" s="2390"/>
      <c r="F162" s="877"/>
    </row>
    <row r="163" spans="1:6" s="2354" customFormat="1" ht="27.6">
      <c r="A163" s="886"/>
      <c r="B163" s="885" t="s">
        <v>2879</v>
      </c>
      <c r="C163" s="874" t="s">
        <v>219</v>
      </c>
      <c r="D163" s="873">
        <v>1</v>
      </c>
      <c r="E163" s="888"/>
      <c r="F163" s="877">
        <f>D163*E163</f>
        <v>0</v>
      </c>
    </row>
    <row r="164" spans="1:6" s="2354" customFormat="1">
      <c r="A164" s="882" t="s">
        <v>2533</v>
      </c>
      <c r="B164" s="875" t="s">
        <v>2878</v>
      </c>
      <c r="C164" s="884"/>
      <c r="D164" s="883"/>
      <c r="E164" s="2390"/>
      <c r="F164" s="877"/>
    </row>
    <row r="165" spans="1:6" s="2354" customFormat="1">
      <c r="A165" s="882" t="s">
        <v>2533</v>
      </c>
      <c r="B165" s="875" t="s">
        <v>2877</v>
      </c>
      <c r="C165" s="881"/>
      <c r="D165" s="880"/>
      <c r="E165" s="2390"/>
      <c r="F165" s="877"/>
    </row>
    <row r="166" spans="1:6" s="2354" customFormat="1">
      <c r="A166" s="876" t="s">
        <v>2533</v>
      </c>
      <c r="B166" s="875" t="s">
        <v>2866</v>
      </c>
      <c r="C166" s="874"/>
      <c r="D166" s="873"/>
      <c r="E166" s="2390"/>
      <c r="F166" s="877"/>
    </row>
    <row r="167" spans="1:6" s="2354" customFormat="1">
      <c r="A167" s="876" t="s">
        <v>2533</v>
      </c>
      <c r="B167" s="875" t="s">
        <v>2865</v>
      </c>
      <c r="C167" s="874"/>
      <c r="D167" s="873"/>
      <c r="E167" s="2390"/>
      <c r="F167" s="877"/>
    </row>
    <row r="168" spans="1:6" s="2354" customFormat="1">
      <c r="A168" s="876" t="s">
        <v>2533</v>
      </c>
      <c r="B168" s="875" t="s">
        <v>2863</v>
      </c>
      <c r="C168" s="874"/>
      <c r="D168" s="873"/>
      <c r="E168" s="2390"/>
      <c r="F168" s="877"/>
    </row>
    <row r="169" spans="1:6" s="2354" customFormat="1">
      <c r="A169" s="876" t="s">
        <v>2533</v>
      </c>
      <c r="B169" s="875" t="s">
        <v>2864</v>
      </c>
      <c r="C169" s="874"/>
      <c r="D169" s="873"/>
      <c r="E169" s="2390"/>
      <c r="F169" s="877"/>
    </row>
    <row r="170" spans="1:6" s="2354" customFormat="1">
      <c r="A170" s="876" t="s">
        <v>2533</v>
      </c>
      <c r="B170" s="875" t="s">
        <v>2876</v>
      </c>
      <c r="C170" s="874"/>
      <c r="D170" s="873"/>
      <c r="E170" s="2390"/>
      <c r="F170" s="877"/>
    </row>
    <row r="171" spans="1:6" s="2354" customFormat="1">
      <c r="A171" s="876" t="s">
        <v>2533</v>
      </c>
      <c r="B171" s="875" t="s">
        <v>2875</v>
      </c>
      <c r="C171" s="874"/>
      <c r="D171" s="873"/>
      <c r="E171" s="2390"/>
      <c r="F171" s="877"/>
    </row>
    <row r="172" spans="1:6" s="2354" customFormat="1">
      <c r="A172" s="741"/>
      <c r="B172" s="879"/>
      <c r="C172" s="739"/>
      <c r="D172" s="738"/>
      <c r="E172" s="2390"/>
      <c r="F172" s="877"/>
    </row>
    <row r="173" spans="1:6" s="2354" customFormat="1">
      <c r="A173" s="741" t="s">
        <v>2646</v>
      </c>
      <c r="B173" s="879" t="s">
        <v>2874</v>
      </c>
      <c r="C173" s="739"/>
      <c r="D173" s="738"/>
      <c r="E173" s="2390"/>
      <c r="F173" s="877"/>
    </row>
    <row r="174" spans="1:6" s="2354" customFormat="1">
      <c r="A174" s="741"/>
      <c r="B174" s="879"/>
      <c r="C174" s="739"/>
      <c r="D174" s="738"/>
      <c r="E174" s="2390"/>
      <c r="F174" s="877"/>
    </row>
    <row r="175" spans="1:6" s="2354" customFormat="1" ht="41.4">
      <c r="A175" s="878" t="s">
        <v>2873</v>
      </c>
      <c r="B175" s="875" t="s">
        <v>2872</v>
      </c>
      <c r="C175" s="874"/>
      <c r="D175" s="873"/>
      <c r="E175" s="2390"/>
      <c r="F175" s="877"/>
    </row>
    <row r="176" spans="1:6" s="2354" customFormat="1" ht="82.8">
      <c r="A176" s="878"/>
      <c r="B176" s="875" t="s">
        <v>2871</v>
      </c>
      <c r="C176" s="874" t="s">
        <v>219</v>
      </c>
      <c r="D176" s="873">
        <v>1</v>
      </c>
      <c r="E176" s="2390"/>
      <c r="F176" s="877">
        <f>D176*E176</f>
        <v>0</v>
      </c>
    </row>
    <row r="177" spans="1:6" s="2354" customFormat="1">
      <c r="A177" s="878"/>
      <c r="B177" s="875"/>
      <c r="C177" s="874"/>
      <c r="D177" s="873"/>
      <c r="E177" s="2390"/>
      <c r="F177" s="877"/>
    </row>
    <row r="178" spans="1:6" s="2354" customFormat="1" ht="55.2">
      <c r="A178" s="878" t="s">
        <v>2870</v>
      </c>
      <c r="B178" s="875" t="s">
        <v>2869</v>
      </c>
      <c r="C178" s="874" t="s">
        <v>219</v>
      </c>
      <c r="D178" s="873">
        <v>1</v>
      </c>
      <c r="E178" s="2390"/>
      <c r="F178" s="877">
        <f>D178*E178</f>
        <v>0</v>
      </c>
    </row>
    <row r="179" spans="1:6" s="2354" customFormat="1">
      <c r="A179" s="876" t="s">
        <v>2533</v>
      </c>
      <c r="B179" s="875" t="s">
        <v>2868</v>
      </c>
      <c r="C179" s="874"/>
      <c r="D179" s="873"/>
      <c r="E179" s="2382"/>
      <c r="F179" s="2386"/>
    </row>
    <row r="180" spans="1:6" s="2354" customFormat="1">
      <c r="A180" s="876" t="s">
        <v>2533</v>
      </c>
      <c r="B180" s="875" t="s">
        <v>2867</v>
      </c>
      <c r="C180" s="874"/>
      <c r="D180" s="873"/>
      <c r="E180" s="2382"/>
      <c r="F180" s="2386"/>
    </row>
    <row r="181" spans="1:6" s="2354" customFormat="1">
      <c r="A181" s="876" t="s">
        <v>2533</v>
      </c>
      <c r="B181" s="875" t="s">
        <v>2866</v>
      </c>
      <c r="C181" s="874"/>
      <c r="D181" s="873"/>
      <c r="E181" s="2382"/>
      <c r="F181" s="2386"/>
    </row>
    <row r="182" spans="1:6" s="2354" customFormat="1">
      <c r="A182" s="876" t="s">
        <v>2533</v>
      </c>
      <c r="B182" s="875" t="s">
        <v>2865</v>
      </c>
      <c r="C182" s="874"/>
      <c r="D182" s="873"/>
      <c r="E182" s="2382"/>
      <c r="F182" s="2386"/>
    </row>
    <row r="183" spans="1:6" s="2354" customFormat="1">
      <c r="A183" s="876" t="s">
        <v>2533</v>
      </c>
      <c r="B183" s="875" t="s">
        <v>2864</v>
      </c>
      <c r="C183" s="874"/>
      <c r="D183" s="873"/>
      <c r="E183" s="2382"/>
      <c r="F183" s="2386"/>
    </row>
    <row r="184" spans="1:6" s="2354" customFormat="1">
      <c r="A184" s="876" t="s">
        <v>2533</v>
      </c>
      <c r="B184" s="875" t="s">
        <v>2863</v>
      </c>
      <c r="C184" s="874"/>
      <c r="D184" s="873"/>
      <c r="E184" s="2382"/>
      <c r="F184" s="2386"/>
    </row>
    <row r="185" spans="1:6" s="2354" customFormat="1">
      <c r="A185" s="872" t="s">
        <v>2533</v>
      </c>
      <c r="B185" s="871" t="s">
        <v>2862</v>
      </c>
      <c r="C185" s="870"/>
      <c r="D185" s="869"/>
      <c r="E185" s="2387"/>
      <c r="F185" s="2388"/>
    </row>
    <row r="186" spans="1:6" s="2360" customFormat="1" ht="14.4">
      <c r="A186" s="746"/>
      <c r="B186" s="745" t="s">
        <v>2861</v>
      </c>
      <c r="C186" s="868"/>
      <c r="D186" s="867"/>
      <c r="E186" s="2381"/>
      <c r="F186" s="865">
        <f>SUM(F155:F185)</f>
        <v>0</v>
      </c>
    </row>
  </sheetData>
  <sheetProtection password="D860" sheet="1" objects="1" scenarios="1"/>
  <pageMargins left="0.70866141732283472" right="0.70866141732283472" top="0.74803149606299213" bottom="0.74803149606299213" header="0.31496062992125984" footer="0.31496062992125984"/>
  <pageSetup paperSize="9" firstPageNumber="22" orientation="portrait" useFirstPageNumber="1" r:id="rId1"/>
  <headerFooter>
    <oddHeader>&amp;C&amp;"Calibri,Običajno"&amp;8Bazenska tehnika PZI Plavalni zimski bazen
Elektroinstalacije</oddHeader>
    <oddFooter>&amp;C&amp;"Calibri,Običajno"&amp;8POPIS &amp;P</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theme="6"/>
  </sheetPr>
  <dimension ref="A1:G43"/>
  <sheetViews>
    <sheetView view="pageBreakPreview" topLeftCell="A27" zoomScaleNormal="85" zoomScaleSheetLayoutView="100" zoomScalePageLayoutView="150" workbookViewId="0">
      <selection activeCell="I29" sqref="I29"/>
    </sheetView>
  </sheetViews>
  <sheetFormatPr defaultColWidth="8.69921875" defaultRowHeight="15.6"/>
  <cols>
    <col min="1" max="1" width="6.09765625" style="68" customWidth="1"/>
    <col min="2" max="2" width="32.8984375" style="68" customWidth="1"/>
    <col min="3" max="3" width="11" style="68" customWidth="1"/>
    <col min="4" max="4" width="11.69921875" style="68" customWidth="1"/>
    <col min="5" max="5" width="22.69921875" style="68" customWidth="1"/>
    <col min="6" max="6" width="15.59765625" style="70" customWidth="1"/>
    <col min="7" max="16384" width="8.69921875" style="70"/>
  </cols>
  <sheetData>
    <row r="1" spans="1:7">
      <c r="B1" s="71" t="s">
        <v>282</v>
      </c>
      <c r="C1" s="71"/>
      <c r="D1" s="71"/>
      <c r="F1" s="69"/>
      <c r="G1" s="69"/>
    </row>
    <row r="2" spans="1:7">
      <c r="B2" s="68" t="s">
        <v>283</v>
      </c>
      <c r="F2" s="69"/>
      <c r="G2" s="69"/>
    </row>
    <row r="3" spans="1:7">
      <c r="A3" s="71"/>
      <c r="B3" s="71" t="s">
        <v>88</v>
      </c>
      <c r="F3" s="69"/>
      <c r="G3" s="69"/>
    </row>
    <row r="4" spans="1:7">
      <c r="B4" s="71"/>
      <c r="F4" s="69"/>
      <c r="G4" s="69"/>
    </row>
    <row r="5" spans="1:7" ht="31.2">
      <c r="B5" s="73" t="s">
        <v>41</v>
      </c>
      <c r="C5" s="74" t="s">
        <v>42</v>
      </c>
      <c r="D5" s="75" t="s">
        <v>43</v>
      </c>
      <c r="E5" s="75" t="s">
        <v>44</v>
      </c>
      <c r="F5" s="69"/>
      <c r="G5" s="69"/>
    </row>
    <row r="6" spans="1:7">
      <c r="B6" s="71"/>
      <c r="F6" s="69"/>
      <c r="G6" s="69"/>
    </row>
    <row r="7" spans="1:7">
      <c r="A7" s="71" t="s">
        <v>9</v>
      </c>
      <c r="B7" s="71" t="s">
        <v>275</v>
      </c>
      <c r="F7" s="69"/>
      <c r="G7" s="69"/>
    </row>
    <row r="8" spans="1:7">
      <c r="A8" s="71"/>
      <c r="B8" s="71"/>
      <c r="F8" s="69"/>
      <c r="G8" s="69"/>
    </row>
    <row r="9" spans="1:7">
      <c r="A9" s="68" t="s">
        <v>27</v>
      </c>
      <c r="B9" s="2418" t="s">
        <v>104</v>
      </c>
      <c r="C9" s="2418"/>
      <c r="D9" s="2418"/>
      <c r="E9" s="2418"/>
      <c r="F9" s="69"/>
      <c r="G9" s="69"/>
    </row>
    <row r="10" spans="1:7">
      <c r="B10" s="2418"/>
      <c r="C10" s="2418"/>
      <c r="D10" s="2418"/>
      <c r="E10" s="2418"/>
      <c r="F10" s="69"/>
      <c r="G10" s="69"/>
    </row>
    <row r="11" spans="1:7">
      <c r="B11" s="77" t="s">
        <v>16</v>
      </c>
      <c r="C11" s="79">
        <v>32</v>
      </c>
      <c r="D11" s="17"/>
      <c r="E11" s="77">
        <f>D11*C11</f>
        <v>0</v>
      </c>
      <c r="F11" s="69"/>
      <c r="G11" s="69"/>
    </row>
    <row r="12" spans="1:7">
      <c r="F12" s="69"/>
      <c r="G12" s="69"/>
    </row>
    <row r="13" spans="1:7" ht="20.100000000000001" customHeight="1">
      <c r="A13" s="68" t="s">
        <v>28</v>
      </c>
      <c r="B13" s="2445" t="s">
        <v>274</v>
      </c>
      <c r="C13" s="2445"/>
      <c r="D13" s="2445"/>
      <c r="E13" s="2445"/>
      <c r="F13" s="69"/>
      <c r="G13" s="69"/>
    </row>
    <row r="14" spans="1:7">
      <c r="B14" s="77" t="s">
        <v>91</v>
      </c>
      <c r="C14" s="79">
        <v>28.8</v>
      </c>
      <c r="D14" s="17"/>
      <c r="E14" s="77">
        <f>D14*C14</f>
        <v>0</v>
      </c>
      <c r="F14" s="69"/>
      <c r="G14" s="69"/>
    </row>
    <row r="15" spans="1:7">
      <c r="F15" s="69"/>
      <c r="G15" s="69"/>
    </row>
    <row r="16" spans="1:7">
      <c r="A16" s="68" t="s">
        <v>29</v>
      </c>
      <c r="B16" s="2418" t="s">
        <v>95</v>
      </c>
      <c r="C16" s="2418"/>
      <c r="D16" s="2418"/>
      <c r="E16" s="2418"/>
      <c r="F16" s="69"/>
      <c r="G16" s="69"/>
    </row>
    <row r="17" spans="1:7">
      <c r="B17" s="77" t="s">
        <v>91</v>
      </c>
      <c r="C17" s="77">
        <v>9.6</v>
      </c>
      <c r="D17" s="17"/>
      <c r="E17" s="77">
        <f>D17*C17</f>
        <v>0</v>
      </c>
      <c r="F17" s="69"/>
      <c r="G17" s="69"/>
    </row>
    <row r="18" spans="1:7">
      <c r="B18" s="78"/>
      <c r="C18" s="78"/>
      <c r="D18" s="78"/>
      <c r="E18" s="78"/>
      <c r="F18" s="69"/>
      <c r="G18" s="69"/>
    </row>
    <row r="19" spans="1:7">
      <c r="A19" s="68" t="s">
        <v>11</v>
      </c>
      <c r="B19" s="2418" t="s">
        <v>270</v>
      </c>
      <c r="C19" s="2418"/>
      <c r="D19" s="2418"/>
      <c r="E19" s="2418"/>
      <c r="F19" s="69"/>
      <c r="G19" s="69"/>
    </row>
    <row r="20" spans="1:7" ht="53.1" customHeight="1">
      <c r="B20" s="2445"/>
      <c r="C20" s="2445"/>
      <c r="D20" s="2445"/>
      <c r="E20" s="2445"/>
      <c r="F20" s="69"/>
      <c r="G20" s="69"/>
    </row>
    <row r="21" spans="1:7">
      <c r="B21" s="77" t="s">
        <v>91</v>
      </c>
      <c r="C21" s="77">
        <v>19.2</v>
      </c>
      <c r="D21" s="17"/>
      <c r="E21" s="77">
        <f>D21*C21</f>
        <v>0</v>
      </c>
      <c r="F21" s="69"/>
      <c r="G21" s="69"/>
    </row>
    <row r="22" spans="1:7">
      <c r="F22" s="69"/>
      <c r="G22" s="69"/>
    </row>
    <row r="23" spans="1:7">
      <c r="A23" s="82"/>
      <c r="B23" s="83" t="s">
        <v>280</v>
      </c>
      <c r="C23" s="83"/>
      <c r="D23" s="83"/>
      <c r="E23" s="84">
        <f>SUM(E12:E21)</f>
        <v>0</v>
      </c>
      <c r="F23" s="69"/>
      <c r="G23" s="69"/>
    </row>
    <row r="24" spans="1:7">
      <c r="F24" s="69"/>
      <c r="G24" s="69"/>
    </row>
    <row r="25" spans="1:7">
      <c r="A25" s="71" t="s">
        <v>30</v>
      </c>
      <c r="B25" s="71" t="s">
        <v>273</v>
      </c>
      <c r="F25" s="113"/>
      <c r="G25" s="69"/>
    </row>
    <row r="26" spans="1:7">
      <c r="G26" s="69"/>
    </row>
    <row r="27" spans="1:7" ht="65.099999999999994" customHeight="1">
      <c r="B27" s="2501" t="s">
        <v>169</v>
      </c>
      <c r="C27" s="2501"/>
      <c r="D27" s="2501"/>
      <c r="E27" s="2501"/>
      <c r="G27" s="69"/>
    </row>
    <row r="28" spans="1:7">
      <c r="F28" s="69"/>
      <c r="G28" s="69"/>
    </row>
    <row r="29" spans="1:7" ht="36" customHeight="1">
      <c r="A29" s="91" t="s">
        <v>30</v>
      </c>
      <c r="B29" s="2500" t="s">
        <v>276</v>
      </c>
      <c r="C29" s="2500"/>
      <c r="D29" s="2500"/>
      <c r="E29" s="2500"/>
      <c r="F29" s="69"/>
      <c r="G29" s="69"/>
    </row>
    <row r="30" spans="1:7">
      <c r="A30" s="91"/>
      <c r="B30" s="79" t="s">
        <v>14</v>
      </c>
      <c r="C30" s="211">
        <v>13.5</v>
      </c>
      <c r="D30" s="18"/>
      <c r="E30" s="77">
        <f t="shared" ref="E30" si="0">D30*C30</f>
        <v>0</v>
      </c>
      <c r="F30" s="69"/>
      <c r="G30" s="69"/>
    </row>
    <row r="31" spans="1:7">
      <c r="A31" s="91"/>
      <c r="B31" s="80"/>
      <c r="C31" s="212"/>
      <c r="D31" s="80"/>
      <c r="E31" s="80"/>
      <c r="F31" s="69"/>
      <c r="G31" s="69"/>
    </row>
    <row r="32" spans="1:7" ht="54" customHeight="1">
      <c r="A32" s="68" t="s">
        <v>15</v>
      </c>
      <c r="B32" s="2430" t="s">
        <v>277</v>
      </c>
      <c r="C32" s="2430"/>
      <c r="D32" s="2430"/>
      <c r="E32" s="2430"/>
      <c r="F32" s="69"/>
      <c r="G32" s="69"/>
    </row>
    <row r="33" spans="1:7">
      <c r="B33" s="79" t="s">
        <v>10</v>
      </c>
      <c r="C33" s="79">
        <v>1</v>
      </c>
      <c r="D33" s="17"/>
      <c r="E33" s="77">
        <f t="shared" ref="E33" si="1">D33*C33</f>
        <v>0</v>
      </c>
      <c r="F33" s="69"/>
      <c r="G33" s="69"/>
    </row>
    <row r="34" spans="1:7">
      <c r="B34" s="80"/>
      <c r="C34" s="80"/>
      <c r="D34" s="78"/>
      <c r="E34" s="78"/>
      <c r="F34" s="69"/>
      <c r="G34" s="69"/>
    </row>
    <row r="35" spans="1:7">
      <c r="A35" s="68" t="s">
        <v>0</v>
      </c>
      <c r="B35" s="2430" t="s">
        <v>186</v>
      </c>
      <c r="C35" s="2430"/>
      <c r="D35" s="2430"/>
      <c r="E35" s="2430"/>
      <c r="F35" s="69"/>
      <c r="G35" s="69"/>
    </row>
    <row r="36" spans="1:7">
      <c r="B36" s="79" t="s">
        <v>10</v>
      </c>
      <c r="C36" s="79">
        <v>1</v>
      </c>
      <c r="D36" s="17"/>
      <c r="E36" s="77">
        <f t="shared" ref="E36" si="2">D36*C36</f>
        <v>0</v>
      </c>
      <c r="F36" s="69"/>
      <c r="G36" s="69"/>
    </row>
    <row r="37" spans="1:7">
      <c r="B37" s="80"/>
      <c r="C37" s="80"/>
      <c r="D37" s="78"/>
      <c r="E37" s="78"/>
      <c r="F37" s="69"/>
      <c r="G37" s="69"/>
    </row>
    <row r="38" spans="1:7" ht="48" customHeight="1">
      <c r="A38" s="68" t="s">
        <v>278</v>
      </c>
      <c r="B38" s="2430" t="s">
        <v>192</v>
      </c>
      <c r="C38" s="2430"/>
      <c r="D38" s="2430"/>
      <c r="E38" s="2430"/>
      <c r="F38" s="69"/>
      <c r="G38" s="69"/>
    </row>
    <row r="39" spans="1:7">
      <c r="B39" s="79" t="s">
        <v>16</v>
      </c>
      <c r="C39" s="79">
        <v>32</v>
      </c>
      <c r="D39" s="17"/>
      <c r="E39" s="77">
        <f t="shared" ref="E39" si="3">D39*C39</f>
        <v>0</v>
      </c>
      <c r="F39" s="69"/>
      <c r="G39" s="69"/>
    </row>
    <row r="40" spans="1:7">
      <c r="B40" s="80"/>
      <c r="C40" s="80"/>
      <c r="D40" s="78"/>
      <c r="E40" s="78"/>
      <c r="F40" s="69"/>
      <c r="G40" s="69"/>
    </row>
    <row r="41" spans="1:7">
      <c r="A41" s="82"/>
      <c r="B41" s="83" t="s">
        <v>279</v>
      </c>
      <c r="C41" s="83"/>
      <c r="D41" s="83"/>
      <c r="E41" s="84">
        <f>SUM(E29:E40)</f>
        <v>0</v>
      </c>
      <c r="F41" s="69"/>
      <c r="G41" s="69"/>
    </row>
    <row r="42" spans="1:7" ht="16.2" thickBot="1">
      <c r="F42" s="69"/>
      <c r="G42" s="69"/>
    </row>
    <row r="43" spans="1:7" ht="16.2" thickBot="1">
      <c r="B43" s="143" t="s">
        <v>281</v>
      </c>
      <c r="C43" s="144"/>
      <c r="D43" s="145"/>
      <c r="E43" s="146">
        <f>SUM(E23+E41)</f>
        <v>0</v>
      </c>
      <c r="F43" s="69"/>
      <c r="G43" s="69"/>
    </row>
  </sheetData>
  <mergeCells count="9">
    <mergeCell ref="B9:E10"/>
    <mergeCell ref="B38:E38"/>
    <mergeCell ref="B32:E32"/>
    <mergeCell ref="B35:E35"/>
    <mergeCell ref="B29:E29"/>
    <mergeCell ref="B27:E27"/>
    <mergeCell ref="B16:E16"/>
    <mergeCell ref="B19:E20"/>
    <mergeCell ref="B13:E13"/>
  </mergeCells>
  <phoneticPr fontId="24" type="noConversion"/>
  <pageMargins left="1.1400000000000001" right="0.35000000000000003" top="0.79000000000000015" bottom="0.79000000000000015" header="0.51" footer="0.51"/>
  <pageSetup paperSize="9" scale="76" orientation="portrait" r:id="rId1"/>
  <headerFooter alignWithMargins="0">
    <oddHeader>&amp;L&amp;"Calibri,Regular"&amp;K000000ZIMSKI BAZEN NOVA GORICA_x000D_&amp;R&amp;"Arial,Regular"&amp;K000000_x000D_</oddHeader>
    <oddFooter>&amp;L&amp;"Calibri,Regular"&amp;12&amp;K000000PROJEKTANTSKI POPIS GRADBENO OBRTNIŠKIH DEL&amp;R&amp;K000000&amp;P</oddFooter>
  </headerFooter>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FF99"/>
  </sheetPr>
  <dimension ref="A1:M207"/>
  <sheetViews>
    <sheetView view="pageBreakPreview" topLeftCell="A19" zoomScaleNormal="100" zoomScaleSheetLayoutView="100" workbookViewId="0">
      <selection activeCell="G48" sqref="G48"/>
    </sheetView>
  </sheetViews>
  <sheetFormatPr defaultColWidth="9" defaultRowHeight="13.2"/>
  <cols>
    <col min="1" max="1" width="3.5" style="271" customWidth="1"/>
    <col min="2" max="2" width="55.3984375" style="270" customWidth="1"/>
    <col min="3" max="3" width="5.8984375" style="269" customWidth="1"/>
    <col min="4" max="4" width="7.69921875" style="268" customWidth="1"/>
    <col min="5" max="5" width="10.09765625" style="268" customWidth="1"/>
    <col min="6" max="6" width="8.19921875" style="268" customWidth="1"/>
    <col min="7" max="7" width="11.59765625" style="267" customWidth="1"/>
    <col min="8" max="8" width="9.69921875" style="267" customWidth="1"/>
    <col min="9" max="9" width="11" style="265" customWidth="1"/>
    <col min="10" max="10" width="9" style="265"/>
    <col min="11" max="11" width="10.3984375" style="266" customWidth="1"/>
    <col min="12" max="16384" width="9" style="265"/>
  </cols>
  <sheetData>
    <row r="1" spans="1:11" ht="15" customHeight="1">
      <c r="A1" s="2464" t="s">
        <v>222</v>
      </c>
      <c r="B1" s="2464"/>
      <c r="C1" s="335"/>
      <c r="D1" s="334"/>
      <c r="E1" s="334"/>
      <c r="F1" s="334"/>
      <c r="G1" s="316"/>
      <c r="H1" s="316"/>
      <c r="I1" s="315"/>
      <c r="J1" s="315"/>
      <c r="K1" s="314"/>
    </row>
    <row r="2" spans="1:11" ht="12.75" customHeight="1">
      <c r="A2" s="2465" t="s">
        <v>1140</v>
      </c>
      <c r="B2" s="2465"/>
      <c r="C2" s="2465"/>
      <c r="D2" s="333"/>
      <c r="E2" s="332"/>
      <c r="F2" s="332"/>
      <c r="G2" s="332"/>
      <c r="H2" s="316"/>
      <c r="I2" s="315"/>
      <c r="J2" s="315"/>
      <c r="K2" s="314"/>
    </row>
    <row r="3" spans="1:11" ht="194.25" customHeight="1">
      <c r="A3" s="331" t="s">
        <v>1137</v>
      </c>
      <c r="B3" s="2466" t="s">
        <v>1139</v>
      </c>
      <c r="C3" s="2467"/>
      <c r="D3" s="2467"/>
      <c r="E3" s="2467"/>
      <c r="F3" s="2467"/>
      <c r="G3" s="317"/>
      <c r="H3" s="316"/>
      <c r="I3" s="315"/>
      <c r="J3" s="315"/>
      <c r="K3" s="314"/>
    </row>
    <row r="4" spans="1:11" s="325" customFormat="1">
      <c r="A4" s="2468" t="s">
        <v>1138</v>
      </c>
      <c r="B4" s="2469"/>
      <c r="C4" s="2469"/>
      <c r="D4" s="330"/>
      <c r="E4" s="330"/>
      <c r="F4" s="330"/>
      <c r="G4" s="329"/>
      <c r="H4" s="328"/>
      <c r="I4" s="327"/>
      <c r="J4" s="327"/>
      <c r="K4" s="326"/>
    </row>
    <row r="5" spans="1:11" ht="52.5" customHeight="1">
      <c r="A5" s="324" t="s">
        <v>1137</v>
      </c>
      <c r="B5" s="2466" t="s">
        <v>1136</v>
      </c>
      <c r="C5" s="2470"/>
      <c r="D5" s="2470"/>
      <c r="E5" s="2470"/>
      <c r="F5" s="2470"/>
      <c r="G5" s="323"/>
      <c r="H5" s="316"/>
      <c r="I5" s="315"/>
      <c r="J5" s="315"/>
      <c r="K5" s="314"/>
    </row>
    <row r="6" spans="1:11" ht="12.75" customHeight="1">
      <c r="A6" s="2465" t="s">
        <v>1135</v>
      </c>
      <c r="B6" s="2465"/>
      <c r="C6" s="322"/>
      <c r="D6" s="322"/>
      <c r="E6" s="322"/>
      <c r="F6" s="322"/>
      <c r="G6" s="317"/>
      <c r="H6" s="316"/>
      <c r="I6" s="315"/>
      <c r="J6" s="315"/>
      <c r="K6" s="314"/>
    </row>
    <row r="7" spans="1:11" ht="13.8" thickBot="1">
      <c r="A7" s="321"/>
      <c r="B7" s="320"/>
      <c r="C7" s="319"/>
      <c r="D7" s="318"/>
      <c r="E7" s="318"/>
      <c r="F7" s="318"/>
      <c r="G7" s="317"/>
      <c r="H7" s="316"/>
      <c r="I7" s="315"/>
      <c r="J7" s="315"/>
      <c r="K7" s="314"/>
    </row>
    <row r="8" spans="1:11" s="307" customFormat="1">
      <c r="A8" s="313" t="s">
        <v>1134</v>
      </c>
      <c r="B8" s="313" t="s">
        <v>1133</v>
      </c>
      <c r="C8" s="312" t="s">
        <v>1132</v>
      </c>
      <c r="D8" s="312" t="s">
        <v>1131</v>
      </c>
      <c r="E8" s="311" t="s">
        <v>1130</v>
      </c>
      <c r="F8" s="310" t="s">
        <v>1129</v>
      </c>
      <c r="G8" s="309"/>
      <c r="H8" s="308"/>
    </row>
    <row r="9" spans="1:11" s="272" customFormat="1">
      <c r="A9" s="277"/>
      <c r="B9" s="296"/>
      <c r="C9" s="306"/>
      <c r="D9" s="305"/>
      <c r="E9" s="304"/>
      <c r="F9" s="303"/>
      <c r="G9" s="292"/>
      <c r="H9" s="274"/>
      <c r="K9" s="273"/>
    </row>
    <row r="10" spans="1:11" s="291" customFormat="1" ht="26.4">
      <c r="A10" s="297">
        <v>1</v>
      </c>
      <c r="B10" s="302" t="s">
        <v>1128</v>
      </c>
      <c r="C10" s="295" t="s">
        <v>1113</v>
      </c>
      <c r="D10" s="294">
        <v>1</v>
      </c>
      <c r="E10" s="919"/>
      <c r="F10" s="293">
        <f>D10*E10</f>
        <v>0</v>
      </c>
      <c r="G10" s="292"/>
      <c r="H10" s="274"/>
      <c r="K10" s="274"/>
    </row>
    <row r="11" spans="1:11" s="291" customFormat="1">
      <c r="A11" s="297"/>
      <c r="B11" s="296"/>
      <c r="C11" s="295"/>
      <c r="D11" s="294"/>
      <c r="E11" s="919"/>
      <c r="F11" s="293"/>
      <c r="G11" s="292"/>
      <c r="H11" s="274"/>
      <c r="K11" s="274"/>
    </row>
    <row r="12" spans="1:11" s="291" customFormat="1" ht="52.8">
      <c r="A12" s="297">
        <f>A10+1</f>
        <v>2</v>
      </c>
      <c r="B12" s="302" t="s">
        <v>1127</v>
      </c>
      <c r="C12" s="295" t="s">
        <v>1119</v>
      </c>
      <c r="D12" s="294">
        <v>250</v>
      </c>
      <c r="E12" s="919"/>
      <c r="F12" s="293">
        <f>D12*E12</f>
        <v>0</v>
      </c>
      <c r="G12" s="292"/>
      <c r="H12" s="274"/>
      <c r="K12" s="274"/>
    </row>
    <row r="13" spans="1:11" s="291" customFormat="1">
      <c r="A13" s="297"/>
      <c r="B13" s="296"/>
      <c r="C13" s="295"/>
      <c r="D13" s="294"/>
      <c r="E13" s="919"/>
      <c r="F13" s="293"/>
      <c r="G13" s="292"/>
      <c r="H13" s="274"/>
      <c r="K13" s="274"/>
    </row>
    <row r="14" spans="1:11" s="291" customFormat="1">
      <c r="A14" s="297">
        <f>A12+1</f>
        <v>3</v>
      </c>
      <c r="B14" s="296" t="s">
        <v>1126</v>
      </c>
      <c r="C14" s="295" t="s">
        <v>1113</v>
      </c>
      <c r="D14" s="294">
        <v>4</v>
      </c>
      <c r="E14" s="919"/>
      <c r="F14" s="293">
        <f>D14*E14</f>
        <v>0</v>
      </c>
      <c r="G14" s="292"/>
      <c r="H14" s="274"/>
      <c r="K14" s="274"/>
    </row>
    <row r="15" spans="1:11" s="291" customFormat="1" ht="12.75" customHeight="1">
      <c r="A15" s="297"/>
      <c r="B15" s="296"/>
      <c r="C15" s="295"/>
      <c r="D15" s="294"/>
      <c r="E15" s="919"/>
      <c r="F15" s="293"/>
      <c r="G15" s="292"/>
      <c r="H15" s="274"/>
      <c r="K15" s="274"/>
    </row>
    <row r="16" spans="1:11" s="291" customFormat="1" ht="52.8">
      <c r="A16" s="297">
        <f>A14+1</f>
        <v>4</v>
      </c>
      <c r="B16" s="296" t="s">
        <v>1125</v>
      </c>
      <c r="C16" s="295" t="s">
        <v>1113</v>
      </c>
      <c r="D16" s="294">
        <v>1</v>
      </c>
      <c r="E16" s="919"/>
      <c r="F16" s="293">
        <f>D16*E16</f>
        <v>0</v>
      </c>
      <c r="G16" s="292"/>
      <c r="H16" s="274"/>
      <c r="K16" s="274"/>
    </row>
    <row r="17" spans="1:11" s="291" customFormat="1" ht="14.25" customHeight="1">
      <c r="A17" s="297"/>
      <c r="B17" s="296"/>
      <c r="C17" s="295"/>
      <c r="D17" s="294"/>
      <c r="E17" s="919"/>
      <c r="F17" s="293"/>
      <c r="G17" s="292"/>
      <c r="H17" s="274"/>
      <c r="K17" s="274"/>
    </row>
    <row r="18" spans="1:11" s="291" customFormat="1" ht="79.2">
      <c r="A18" s="297">
        <f>A16+1</f>
        <v>5</v>
      </c>
      <c r="B18" s="296" t="s">
        <v>1124</v>
      </c>
      <c r="C18" s="295" t="s">
        <v>1119</v>
      </c>
      <c r="D18" s="294">
        <v>100</v>
      </c>
      <c r="E18" s="919"/>
      <c r="F18" s="293">
        <f>D18*E18</f>
        <v>0</v>
      </c>
      <c r="G18" s="292"/>
      <c r="H18" s="274"/>
      <c r="K18" s="274"/>
    </row>
    <row r="19" spans="1:11" s="291" customFormat="1">
      <c r="A19" s="297"/>
      <c r="B19" s="296"/>
      <c r="C19" s="295"/>
      <c r="D19" s="294"/>
      <c r="E19" s="919"/>
      <c r="F19" s="293"/>
      <c r="G19" s="292"/>
      <c r="H19" s="274"/>
      <c r="K19" s="274"/>
    </row>
    <row r="20" spans="1:11" s="291" customFormat="1">
      <c r="A20" s="297">
        <f>A18+1</f>
        <v>6</v>
      </c>
      <c r="B20" s="296" t="s">
        <v>1123</v>
      </c>
      <c r="C20" s="295" t="s">
        <v>1119</v>
      </c>
      <c r="D20" s="294">
        <v>40</v>
      </c>
      <c r="E20" s="919"/>
      <c r="F20" s="293">
        <f>D20*E20</f>
        <v>0</v>
      </c>
      <c r="G20" s="292"/>
      <c r="H20" s="274"/>
      <c r="K20" s="274"/>
    </row>
    <row r="21" spans="1:11" s="291" customFormat="1">
      <c r="A21" s="297"/>
      <c r="B21" s="296"/>
      <c r="C21" s="295"/>
      <c r="D21" s="294"/>
      <c r="E21" s="919"/>
      <c r="F21" s="293"/>
      <c r="G21" s="292"/>
      <c r="H21" s="274"/>
      <c r="K21" s="274"/>
    </row>
    <row r="22" spans="1:11" s="291" customFormat="1">
      <c r="A22" s="297">
        <f>A20+1</f>
        <v>7</v>
      </c>
      <c r="B22" s="296" t="s">
        <v>1122</v>
      </c>
      <c r="C22" s="295" t="s">
        <v>1119</v>
      </c>
      <c r="D22" s="294">
        <v>220</v>
      </c>
      <c r="E22" s="919"/>
      <c r="F22" s="293">
        <f>D22*E22</f>
        <v>0</v>
      </c>
      <c r="G22" s="292"/>
      <c r="H22" s="274"/>
      <c r="K22" s="274"/>
    </row>
    <row r="23" spans="1:11" s="291" customFormat="1">
      <c r="A23" s="297"/>
      <c r="B23" s="296"/>
      <c r="C23" s="295"/>
      <c r="D23" s="294"/>
      <c r="E23" s="919"/>
      <c r="F23" s="293"/>
      <c r="G23" s="292"/>
      <c r="H23" s="274"/>
      <c r="K23" s="274"/>
    </row>
    <row r="24" spans="1:11" s="291" customFormat="1">
      <c r="A24" s="297">
        <f>A22+1</f>
        <v>8</v>
      </c>
      <c r="B24" s="296" t="s">
        <v>1121</v>
      </c>
      <c r="C24" s="295" t="s">
        <v>1119</v>
      </c>
      <c r="D24" s="294">
        <v>30</v>
      </c>
      <c r="E24" s="919"/>
      <c r="F24" s="293">
        <f>D24*E24</f>
        <v>0</v>
      </c>
      <c r="G24" s="292"/>
      <c r="H24" s="274"/>
      <c r="K24" s="274"/>
    </row>
    <row r="25" spans="1:11" s="291" customFormat="1">
      <c r="A25" s="297"/>
      <c r="B25" s="296"/>
      <c r="C25" s="295"/>
      <c r="D25" s="294"/>
      <c r="E25" s="919"/>
      <c r="F25" s="293"/>
      <c r="G25" s="292"/>
      <c r="H25" s="274"/>
      <c r="K25" s="274"/>
    </row>
    <row r="26" spans="1:11" s="291" customFormat="1">
      <c r="A26" s="297">
        <f>A24+1</f>
        <v>9</v>
      </c>
      <c r="B26" s="296" t="s">
        <v>1120</v>
      </c>
      <c r="C26" s="295" t="s">
        <v>1119</v>
      </c>
      <c r="D26" s="294">
        <v>100</v>
      </c>
      <c r="E26" s="919"/>
      <c r="F26" s="293">
        <f>D26*E26</f>
        <v>0</v>
      </c>
      <c r="G26" s="292"/>
      <c r="H26" s="274"/>
      <c r="K26" s="274"/>
    </row>
    <row r="27" spans="1:11" s="291" customFormat="1">
      <c r="A27" s="297"/>
      <c r="B27" s="296"/>
      <c r="C27" s="295"/>
      <c r="D27" s="294"/>
      <c r="E27" s="919"/>
      <c r="F27" s="293"/>
      <c r="G27" s="292"/>
      <c r="H27" s="274"/>
      <c r="K27" s="274"/>
    </row>
    <row r="28" spans="1:11" s="291" customFormat="1" ht="26.4">
      <c r="A28" s="297">
        <f>A26+1</f>
        <v>10</v>
      </c>
      <c r="B28" s="296" t="s">
        <v>1118</v>
      </c>
      <c r="C28" s="295" t="s">
        <v>1117</v>
      </c>
      <c r="D28" s="294">
        <v>8</v>
      </c>
      <c r="E28" s="919"/>
      <c r="F28" s="293">
        <f>D28*E28</f>
        <v>0</v>
      </c>
      <c r="G28" s="292"/>
      <c r="H28" s="274"/>
      <c r="K28" s="274"/>
    </row>
    <row r="29" spans="1:11">
      <c r="A29" s="297"/>
      <c r="E29" s="920"/>
    </row>
    <row r="30" spans="1:11" s="272" customFormat="1" ht="12" customHeight="1">
      <c r="A30" s="297">
        <f>A28+1</f>
        <v>11</v>
      </c>
      <c r="B30" s="283" t="s">
        <v>1116</v>
      </c>
      <c r="C30" s="301" t="s">
        <v>1113</v>
      </c>
      <c r="D30" s="300">
        <v>1</v>
      </c>
      <c r="E30" s="919"/>
      <c r="F30" s="293">
        <f>D30*E30</f>
        <v>0</v>
      </c>
      <c r="K30" s="273"/>
    </row>
    <row r="31" spans="1:11">
      <c r="A31" s="297"/>
      <c r="E31" s="920"/>
    </row>
    <row r="32" spans="1:11" s="272" customFormat="1" ht="52.8">
      <c r="A32" s="297">
        <f>A30+1</f>
        <v>12</v>
      </c>
      <c r="B32" s="283" t="s">
        <v>1115</v>
      </c>
      <c r="C32" s="301" t="s">
        <v>1113</v>
      </c>
      <c r="D32" s="300">
        <v>1</v>
      </c>
      <c r="E32" s="919"/>
      <c r="F32" s="293">
        <f>D32*E32</f>
        <v>0</v>
      </c>
      <c r="K32" s="273"/>
    </row>
    <row r="33" spans="1:13" s="272" customFormat="1">
      <c r="A33" s="279"/>
      <c r="B33" s="278"/>
      <c r="C33" s="297"/>
      <c r="D33" s="291"/>
      <c r="E33" s="919"/>
      <c r="F33" s="280"/>
      <c r="G33" s="274"/>
      <c r="I33" s="299"/>
      <c r="J33" s="298"/>
      <c r="K33" s="298"/>
      <c r="M33" s="298"/>
    </row>
    <row r="34" spans="1:13" s="272" customFormat="1" ht="66">
      <c r="A34" s="279">
        <f>A32+1</f>
        <v>13</v>
      </c>
      <c r="B34" s="278" t="s">
        <v>1114</v>
      </c>
      <c r="C34" s="297" t="s">
        <v>1113</v>
      </c>
      <c r="D34" s="291">
        <v>1</v>
      </c>
      <c r="E34" s="919"/>
      <c r="F34" s="280">
        <f>D34*E34</f>
        <v>0</v>
      </c>
      <c r="G34" s="274"/>
      <c r="I34" s="299"/>
      <c r="J34" s="298"/>
      <c r="K34" s="298"/>
      <c r="M34" s="298"/>
    </row>
    <row r="35" spans="1:13" s="291" customFormat="1">
      <c r="A35" s="297"/>
      <c r="B35" s="296"/>
      <c r="C35" s="295"/>
      <c r="D35" s="294"/>
      <c r="E35" s="280"/>
      <c r="F35" s="293"/>
      <c r="G35" s="292"/>
      <c r="H35" s="274"/>
      <c r="K35" s="274"/>
    </row>
    <row r="36" spans="1:13" s="272" customFormat="1" ht="15" customHeight="1" thickBot="1">
      <c r="A36" s="290"/>
      <c r="B36" s="289" t="s">
        <v>1112</v>
      </c>
      <c r="C36" s="288"/>
      <c r="D36" s="287"/>
      <c r="E36" s="286"/>
      <c r="F36" s="285">
        <f>SUM(F10:F35)</f>
        <v>0</v>
      </c>
      <c r="K36" s="273"/>
    </row>
    <row r="37" spans="1:13" s="272" customFormat="1" ht="15" customHeight="1">
      <c r="A37" s="284"/>
      <c r="B37" s="283"/>
      <c r="C37" s="282"/>
      <c r="D37" s="281"/>
      <c r="E37" s="280"/>
      <c r="F37" s="280"/>
      <c r="K37" s="273"/>
    </row>
    <row r="38" spans="1:13" s="272" customFormat="1" ht="15" customHeight="1">
      <c r="A38" s="279"/>
      <c r="B38" s="278"/>
      <c r="C38" s="277"/>
      <c r="D38" s="276"/>
      <c r="E38" s="275"/>
      <c r="F38" s="275"/>
      <c r="G38" s="274"/>
      <c r="H38" s="274"/>
      <c r="K38" s="273"/>
    </row>
    <row r="39" spans="1:13" ht="15" customHeight="1"/>
    <row r="40" spans="1:13" ht="15" customHeight="1"/>
    <row r="41" spans="1:13" ht="15" customHeight="1"/>
    <row r="42" spans="1:13" ht="15" customHeight="1"/>
    <row r="43" spans="1:13" ht="15" customHeight="1"/>
    <row r="44" spans="1:13" ht="15" customHeight="1"/>
    <row r="45" spans="1:13" ht="15" customHeight="1"/>
    <row r="46" spans="1:13" ht="15" customHeight="1"/>
    <row r="47" spans="1:13" ht="15" customHeight="1"/>
    <row r="48" spans="1:13"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sheetData>
  <sheetProtection password="D860" sheet="1" objects="1" scenarios="1"/>
  <mergeCells count="6">
    <mergeCell ref="A1:B1"/>
    <mergeCell ref="A2:C2"/>
    <mergeCell ref="B3:F3"/>
    <mergeCell ref="A6:B6"/>
    <mergeCell ref="A4:C4"/>
    <mergeCell ref="B5:F5"/>
  </mergeCells>
  <printOptions gridLines="1"/>
  <pageMargins left="0.78749999999999998" right="0.39374999999999999" top="1.2090277777777778" bottom="0.98402777777777772" header="0.39374999999999999" footer="0.51180555555555551"/>
  <pageSetup paperSize="9" scale="68" firstPageNumber="0" orientation="portrait" r:id="rId1"/>
  <headerFooter alignWithMargins="0">
    <oddHeader>&amp;L&amp;G
&amp;C&amp;8MM-BIRO d.o.o. Ulica tolminskih puntarjev 4, 5000 Nova Gorica,  
tel: 05 333-49-40, fax: 05 333-49-39,  
e.mail: mm.biro@siol.net, http://www.mm-biro.si</oddHeader>
    <oddFooter>&amp;L&amp;"Arial CE,Navadno"&amp;8Mapa: 4&amp;C&amp;"Arial CE,Navadno"&amp;8POPIS ELEKTROINSTALACIJSKEGA MATERIALA IN DEL&amp;R&amp;"Arial CE,Navadno"&amp;8Stran: &amp;P/&amp;N</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FF99"/>
  </sheetPr>
  <dimension ref="A1:M205"/>
  <sheetViews>
    <sheetView view="pageBreakPreview" topLeftCell="C17" zoomScaleNormal="100" zoomScaleSheetLayoutView="100" workbookViewId="0">
      <selection activeCell="D47" sqref="D47"/>
    </sheetView>
  </sheetViews>
  <sheetFormatPr defaultColWidth="9" defaultRowHeight="13.2"/>
  <cols>
    <col min="1" max="1" width="3.5" style="271" customWidth="1"/>
    <col min="2" max="2" width="55.3984375" style="270" customWidth="1"/>
    <col min="3" max="3" width="5.8984375" style="269" customWidth="1"/>
    <col min="4" max="4" width="7.69921875" style="268" customWidth="1"/>
    <col min="5" max="5" width="10.09765625" style="268" customWidth="1"/>
    <col min="6" max="6" width="8.19921875" style="268" customWidth="1"/>
    <col min="7" max="7" width="11.59765625" style="267" customWidth="1"/>
    <col min="8" max="8" width="9.69921875" style="267" customWidth="1"/>
    <col min="9" max="9" width="11" style="265" customWidth="1"/>
    <col min="10" max="10" width="9" style="265"/>
    <col min="11" max="11" width="10.3984375" style="266" customWidth="1"/>
    <col min="12" max="16384" width="9" style="265"/>
  </cols>
  <sheetData>
    <row r="1" spans="1:11" ht="15" customHeight="1">
      <c r="A1" s="2471" t="s">
        <v>223</v>
      </c>
      <c r="B1" s="2471"/>
      <c r="C1" s="335"/>
      <c r="D1" s="334"/>
      <c r="E1" s="334"/>
      <c r="F1" s="334"/>
      <c r="G1" s="316"/>
      <c r="H1" s="316"/>
      <c r="I1" s="315"/>
      <c r="J1" s="315"/>
      <c r="K1" s="314"/>
    </row>
    <row r="2" spans="1:11" ht="12.75" customHeight="1">
      <c r="A2" s="2465" t="s">
        <v>1140</v>
      </c>
      <c r="B2" s="2465"/>
      <c r="C2" s="2465"/>
      <c r="D2" s="333"/>
      <c r="E2" s="332"/>
      <c r="F2" s="332"/>
      <c r="G2" s="332"/>
      <c r="H2" s="316"/>
      <c r="I2" s="315"/>
      <c r="J2" s="315"/>
      <c r="K2" s="314"/>
    </row>
    <row r="3" spans="1:11" ht="194.25" customHeight="1">
      <c r="A3" s="331" t="s">
        <v>1137</v>
      </c>
      <c r="B3" s="2466" t="s">
        <v>1139</v>
      </c>
      <c r="C3" s="2467"/>
      <c r="D3" s="2467"/>
      <c r="E3" s="2467"/>
      <c r="F3" s="2467"/>
      <c r="G3" s="317"/>
      <c r="H3" s="316"/>
      <c r="I3" s="315"/>
      <c r="J3" s="315"/>
      <c r="K3" s="314"/>
    </row>
    <row r="4" spans="1:11" s="325" customFormat="1">
      <c r="A4" s="2468" t="s">
        <v>1138</v>
      </c>
      <c r="B4" s="2469"/>
      <c r="C4" s="2469"/>
      <c r="D4" s="330"/>
      <c r="E4" s="330"/>
      <c r="F4" s="330"/>
      <c r="G4" s="329"/>
      <c r="H4" s="328"/>
      <c r="I4" s="327"/>
      <c r="J4" s="327"/>
      <c r="K4" s="326"/>
    </row>
    <row r="5" spans="1:11" ht="52.5" customHeight="1">
      <c r="A5" s="324" t="s">
        <v>1137</v>
      </c>
      <c r="B5" s="2466" t="s">
        <v>1136</v>
      </c>
      <c r="C5" s="2470"/>
      <c r="D5" s="2470"/>
      <c r="E5" s="2470"/>
      <c r="F5" s="2470"/>
      <c r="G5" s="323"/>
      <c r="H5" s="316"/>
      <c r="I5" s="315"/>
      <c r="J5" s="315"/>
      <c r="K5" s="314"/>
    </row>
    <row r="6" spans="1:11" ht="12.75" customHeight="1">
      <c r="A6" s="2465" t="s">
        <v>1135</v>
      </c>
      <c r="B6" s="2465"/>
      <c r="C6" s="322"/>
      <c r="D6" s="322"/>
      <c r="E6" s="322"/>
      <c r="F6" s="322"/>
      <c r="G6" s="317"/>
      <c r="H6" s="316"/>
      <c r="I6" s="315"/>
      <c r="J6" s="315"/>
      <c r="K6" s="314"/>
    </row>
    <row r="7" spans="1:11" ht="13.8" thickBot="1">
      <c r="A7" s="321"/>
      <c r="B7" s="320"/>
      <c r="C7" s="319"/>
      <c r="D7" s="318"/>
      <c r="E7" s="318"/>
      <c r="F7" s="318"/>
      <c r="G7" s="317"/>
      <c r="H7" s="316"/>
      <c r="I7" s="315"/>
      <c r="J7" s="315"/>
      <c r="K7" s="314"/>
    </row>
    <row r="8" spans="1:11" s="307" customFormat="1">
      <c r="A8" s="313" t="s">
        <v>1134</v>
      </c>
      <c r="B8" s="313" t="s">
        <v>1133</v>
      </c>
      <c r="C8" s="312" t="s">
        <v>1132</v>
      </c>
      <c r="D8" s="312" t="s">
        <v>1131</v>
      </c>
      <c r="E8" s="311" t="s">
        <v>1130</v>
      </c>
      <c r="F8" s="310" t="s">
        <v>1129</v>
      </c>
      <c r="G8" s="309"/>
      <c r="H8" s="308"/>
    </row>
    <row r="9" spans="1:11" s="272" customFormat="1">
      <c r="A9" s="277"/>
      <c r="B9" s="296"/>
      <c r="C9" s="306"/>
      <c r="D9" s="305"/>
      <c r="E9" s="304"/>
      <c r="F9" s="303"/>
      <c r="G9" s="292"/>
      <c r="H9" s="274"/>
      <c r="K9" s="273"/>
    </row>
    <row r="10" spans="1:11" s="291" customFormat="1" ht="66">
      <c r="A10" s="297">
        <v>1</v>
      </c>
      <c r="B10" s="296" t="s">
        <v>1151</v>
      </c>
      <c r="C10" s="295" t="s">
        <v>1119</v>
      </c>
      <c r="D10" s="294">
        <v>80</v>
      </c>
      <c r="E10" s="919"/>
      <c r="F10" s="293">
        <f>D10*E10</f>
        <v>0</v>
      </c>
      <c r="G10" s="292"/>
      <c r="H10" s="274"/>
      <c r="K10" s="274"/>
    </row>
    <row r="11" spans="1:11" s="291" customFormat="1">
      <c r="A11" s="297"/>
      <c r="B11" s="296"/>
      <c r="C11" s="295"/>
      <c r="D11" s="294"/>
      <c r="E11" s="919"/>
      <c r="F11" s="293"/>
      <c r="G11" s="292"/>
      <c r="H11" s="274"/>
      <c r="K11" s="274"/>
    </row>
    <row r="12" spans="1:11" s="291" customFormat="1" ht="26.4">
      <c r="A12" s="297">
        <f>A10+1</f>
        <v>2</v>
      </c>
      <c r="B12" s="296" t="s">
        <v>1150</v>
      </c>
      <c r="C12" s="295" t="s">
        <v>1113</v>
      </c>
      <c r="D12" s="294">
        <v>1</v>
      </c>
      <c r="E12" s="919"/>
      <c r="F12" s="293">
        <f>D12*E12</f>
        <v>0</v>
      </c>
      <c r="G12" s="292"/>
      <c r="H12" s="274"/>
      <c r="K12" s="274"/>
    </row>
    <row r="13" spans="1:11" s="291" customFormat="1">
      <c r="A13" s="297"/>
      <c r="B13" s="296"/>
      <c r="C13" s="295"/>
      <c r="D13" s="294"/>
      <c r="E13" s="919"/>
      <c r="F13" s="293"/>
      <c r="G13" s="292"/>
      <c r="H13" s="274"/>
      <c r="K13" s="274"/>
    </row>
    <row r="14" spans="1:11" s="291" customFormat="1">
      <c r="A14" s="297">
        <f>A12+1</f>
        <v>3</v>
      </c>
      <c r="B14" s="296" t="s">
        <v>1149</v>
      </c>
      <c r="C14" s="295" t="s">
        <v>1113</v>
      </c>
      <c r="D14" s="294">
        <v>1</v>
      </c>
      <c r="E14" s="919"/>
      <c r="F14" s="293">
        <f>D14*E14</f>
        <v>0</v>
      </c>
      <c r="G14" s="292"/>
      <c r="H14" s="274"/>
      <c r="K14" s="274"/>
    </row>
    <row r="15" spans="1:11" s="291" customFormat="1">
      <c r="A15" s="297"/>
      <c r="B15" s="296"/>
      <c r="C15" s="295"/>
      <c r="D15" s="294"/>
      <c r="E15" s="919"/>
      <c r="F15" s="293"/>
      <c r="G15" s="292"/>
      <c r="H15" s="274"/>
      <c r="K15" s="274"/>
    </row>
    <row r="16" spans="1:11" s="291" customFormat="1" ht="26.4">
      <c r="A16" s="297">
        <f>A14+1</f>
        <v>4</v>
      </c>
      <c r="B16" s="296" t="s">
        <v>1148</v>
      </c>
      <c r="C16" s="295" t="s">
        <v>1119</v>
      </c>
      <c r="D16" s="294">
        <v>5</v>
      </c>
      <c r="E16" s="919"/>
      <c r="F16" s="293">
        <f>D16*E16</f>
        <v>0</v>
      </c>
      <c r="G16" s="292"/>
      <c r="H16" s="274"/>
      <c r="K16" s="274"/>
    </row>
    <row r="17" spans="1:13" s="291" customFormat="1">
      <c r="A17" s="297"/>
      <c r="B17" s="296"/>
      <c r="C17" s="295"/>
      <c r="D17" s="294"/>
      <c r="E17" s="919"/>
      <c r="F17" s="293"/>
      <c r="G17" s="292"/>
      <c r="H17" s="274"/>
      <c r="K17" s="274"/>
    </row>
    <row r="18" spans="1:13" s="291" customFormat="1">
      <c r="A18" s="297">
        <f>A16+1</f>
        <v>5</v>
      </c>
      <c r="B18" s="296" t="s">
        <v>1147</v>
      </c>
      <c r="C18" s="295" t="s">
        <v>1119</v>
      </c>
      <c r="D18" s="294">
        <v>10</v>
      </c>
      <c r="E18" s="919"/>
      <c r="F18" s="293">
        <f>D18*E18</f>
        <v>0</v>
      </c>
      <c r="G18" s="292"/>
      <c r="H18" s="274"/>
      <c r="K18" s="274"/>
    </row>
    <row r="19" spans="1:13" s="291" customFormat="1">
      <c r="A19" s="297"/>
      <c r="B19" s="296"/>
      <c r="C19" s="295"/>
      <c r="D19" s="294"/>
      <c r="E19" s="919"/>
      <c r="F19" s="293"/>
      <c r="G19" s="292"/>
      <c r="H19" s="274"/>
      <c r="K19" s="274"/>
    </row>
    <row r="20" spans="1:13" s="291" customFormat="1">
      <c r="A20" s="297">
        <f>A18+1</f>
        <v>6</v>
      </c>
      <c r="B20" s="296" t="s">
        <v>1146</v>
      </c>
      <c r="C20" s="295" t="s">
        <v>1119</v>
      </c>
      <c r="D20" s="294">
        <v>5</v>
      </c>
      <c r="E20" s="919"/>
      <c r="F20" s="293">
        <f>D20*E20</f>
        <v>0</v>
      </c>
      <c r="G20" s="292"/>
      <c r="H20" s="274"/>
      <c r="K20" s="274"/>
    </row>
    <row r="21" spans="1:13" s="291" customFormat="1">
      <c r="A21" s="297"/>
      <c r="B21" s="296"/>
      <c r="C21" s="295"/>
      <c r="D21" s="294"/>
      <c r="E21" s="919"/>
      <c r="F21" s="293"/>
      <c r="G21" s="292"/>
      <c r="H21" s="274"/>
      <c r="K21" s="274"/>
    </row>
    <row r="22" spans="1:13" s="291" customFormat="1" ht="52.8">
      <c r="A22" s="297">
        <f>A20+1</f>
        <v>7</v>
      </c>
      <c r="B22" s="296" t="s">
        <v>1145</v>
      </c>
      <c r="C22" s="295" t="s">
        <v>10</v>
      </c>
      <c r="D22" s="294">
        <v>1</v>
      </c>
      <c r="E22" s="919"/>
      <c r="F22" s="293">
        <f>D22*E22</f>
        <v>0</v>
      </c>
      <c r="G22" s="292"/>
      <c r="H22" s="274"/>
      <c r="K22" s="274"/>
    </row>
    <row r="23" spans="1:13" s="291" customFormat="1">
      <c r="A23" s="297"/>
      <c r="B23" s="296"/>
      <c r="C23" s="295"/>
      <c r="D23" s="294"/>
      <c r="E23" s="919"/>
      <c r="F23" s="293"/>
      <c r="G23" s="292"/>
      <c r="H23" s="274"/>
      <c r="K23" s="274"/>
    </row>
    <row r="24" spans="1:13" s="291" customFormat="1" ht="79.2">
      <c r="A24" s="297">
        <f>A22+1</f>
        <v>8</v>
      </c>
      <c r="B24" s="296" t="s">
        <v>1144</v>
      </c>
      <c r="C24" s="295" t="s">
        <v>1119</v>
      </c>
      <c r="D24" s="294">
        <v>10</v>
      </c>
      <c r="E24" s="919"/>
      <c r="F24" s="293">
        <f>D24*E24</f>
        <v>0</v>
      </c>
      <c r="G24" s="292"/>
      <c r="H24" s="274"/>
      <c r="K24" s="274"/>
    </row>
    <row r="25" spans="1:13" s="291" customFormat="1">
      <c r="A25" s="297"/>
      <c r="B25" s="296"/>
      <c r="C25" s="295"/>
      <c r="D25" s="294"/>
      <c r="E25" s="919"/>
      <c r="F25" s="293"/>
      <c r="G25" s="292"/>
      <c r="H25" s="274"/>
      <c r="K25" s="274"/>
    </row>
    <row r="26" spans="1:13" s="291" customFormat="1">
      <c r="A26" s="297">
        <f>A24+1</f>
        <v>9</v>
      </c>
      <c r="B26" s="296" t="s">
        <v>1143</v>
      </c>
      <c r="C26" s="295" t="s">
        <v>1119</v>
      </c>
      <c r="D26" s="294">
        <v>10</v>
      </c>
      <c r="E26" s="919"/>
      <c r="F26" s="293">
        <f>D26*E26</f>
        <v>0</v>
      </c>
      <c r="G26" s="292"/>
      <c r="H26" s="274"/>
      <c r="K26" s="274"/>
    </row>
    <row r="27" spans="1:13" s="291" customFormat="1">
      <c r="A27" s="297"/>
      <c r="B27" s="296"/>
      <c r="C27" s="295"/>
      <c r="D27" s="294"/>
      <c r="E27" s="919"/>
      <c r="F27" s="293"/>
      <c r="G27" s="292"/>
      <c r="H27" s="274"/>
      <c r="K27" s="274"/>
    </row>
    <row r="28" spans="1:13" s="291" customFormat="1" ht="26.4">
      <c r="A28" s="297">
        <f>A26+1</f>
        <v>10</v>
      </c>
      <c r="B28" s="296" t="s">
        <v>1142</v>
      </c>
      <c r="C28" s="295" t="s">
        <v>1117</v>
      </c>
      <c r="D28" s="294">
        <v>8</v>
      </c>
      <c r="E28" s="919"/>
      <c r="F28" s="293">
        <f>D28*E28</f>
        <v>0</v>
      </c>
      <c r="G28" s="292"/>
      <c r="H28" s="274"/>
      <c r="K28" s="274"/>
    </row>
    <row r="29" spans="1:13">
      <c r="A29" s="297"/>
      <c r="E29" s="920"/>
    </row>
    <row r="30" spans="1:13" s="272" customFormat="1" ht="12" customHeight="1">
      <c r="A30" s="297">
        <f>A28+1</f>
        <v>11</v>
      </c>
      <c r="B30" s="283" t="s">
        <v>1116</v>
      </c>
      <c r="C30" s="301" t="s">
        <v>1113</v>
      </c>
      <c r="D30" s="300">
        <v>1</v>
      </c>
      <c r="E30" s="919"/>
      <c r="F30" s="293">
        <f>D30*E30</f>
        <v>0</v>
      </c>
      <c r="K30" s="273"/>
    </row>
    <row r="31" spans="1:13" s="272" customFormat="1">
      <c r="A31" s="279"/>
      <c r="B31" s="278"/>
      <c r="C31" s="297"/>
      <c r="D31" s="291"/>
      <c r="E31" s="919"/>
      <c r="F31" s="280"/>
      <c r="G31" s="274"/>
      <c r="I31" s="299"/>
      <c r="J31" s="298"/>
      <c r="K31" s="298"/>
      <c r="M31" s="298"/>
    </row>
    <row r="32" spans="1:13" s="272" customFormat="1" ht="66">
      <c r="A32" s="279">
        <f>A30+1</f>
        <v>12</v>
      </c>
      <c r="B32" s="278" t="s">
        <v>1114</v>
      </c>
      <c r="C32" s="297" t="s">
        <v>1113</v>
      </c>
      <c r="D32" s="291">
        <v>1</v>
      </c>
      <c r="E32" s="919"/>
      <c r="F32" s="280">
        <f>D32*E32</f>
        <v>0</v>
      </c>
      <c r="G32" s="274"/>
      <c r="I32" s="299"/>
      <c r="J32" s="298"/>
      <c r="K32" s="298"/>
      <c r="M32" s="298"/>
    </row>
    <row r="33" spans="1:11" s="291" customFormat="1">
      <c r="A33" s="297"/>
      <c r="B33" s="296"/>
      <c r="C33" s="295"/>
      <c r="D33" s="294"/>
      <c r="E33" s="280"/>
      <c r="F33" s="293"/>
      <c r="G33" s="292"/>
      <c r="H33" s="274"/>
      <c r="K33" s="274"/>
    </row>
    <row r="34" spans="1:11" s="272" customFormat="1" ht="15" customHeight="1" thickBot="1">
      <c r="A34" s="290"/>
      <c r="B34" s="289" t="s">
        <v>1141</v>
      </c>
      <c r="C34" s="288"/>
      <c r="D34" s="287"/>
      <c r="E34" s="286"/>
      <c r="F34" s="285">
        <f>SUM(F10:F32)</f>
        <v>0</v>
      </c>
      <c r="K34" s="273"/>
    </row>
    <row r="35" spans="1:11" s="272" customFormat="1" ht="15" customHeight="1">
      <c r="A35" s="284"/>
      <c r="B35" s="283"/>
      <c r="C35" s="282"/>
      <c r="D35" s="281"/>
      <c r="E35" s="280"/>
      <c r="F35" s="280"/>
      <c r="K35" s="273"/>
    </row>
    <row r="36" spans="1:11" s="272" customFormat="1" ht="15" customHeight="1">
      <c r="A36" s="279"/>
      <c r="B36" s="278"/>
      <c r="C36" s="277"/>
      <c r="D36" s="276"/>
      <c r="E36" s="275"/>
      <c r="F36" s="275"/>
      <c r="G36" s="274"/>
      <c r="H36" s="274"/>
      <c r="K36" s="273"/>
    </row>
    <row r="37" spans="1:11" ht="15" customHeight="1"/>
    <row r="38" spans="1:11" ht="15" customHeight="1"/>
    <row r="39" spans="1:11" ht="15" customHeight="1"/>
    <row r="40" spans="1:11" ht="15" customHeight="1"/>
    <row r="41" spans="1:11" ht="15" customHeight="1"/>
    <row r="42" spans="1:11" ht="15" customHeight="1"/>
    <row r="43" spans="1:11" ht="15" customHeight="1"/>
    <row r="44" spans="1:11" ht="15" customHeight="1"/>
    <row r="45" spans="1:11" ht="15" customHeight="1"/>
    <row r="46" spans="1:11" ht="15" customHeight="1"/>
    <row r="47" spans="1:11" ht="15" customHeight="1"/>
    <row r="48" spans="1:11"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sheetData>
  <sheetProtection password="D860" sheet="1" objects="1" scenarios="1"/>
  <mergeCells count="6">
    <mergeCell ref="A1:B1"/>
    <mergeCell ref="A2:C2"/>
    <mergeCell ref="B3:F3"/>
    <mergeCell ref="A6:B6"/>
    <mergeCell ref="A4:C4"/>
    <mergeCell ref="B5:F5"/>
  </mergeCells>
  <printOptions gridLines="1"/>
  <pageMargins left="0.78749999999999998" right="0.39374999999999999" top="1.2090277777777778" bottom="0.98402777777777772" header="0.39374999999999999" footer="0.51180555555555551"/>
  <pageSetup paperSize="9" scale="77" firstPageNumber="0" orientation="portrait" r:id="rId1"/>
  <headerFooter alignWithMargins="0">
    <oddHeader>&amp;L&amp;G&amp;C&amp;8MM-BIRO d.o.o. Ulica tolminskih puntarjev 4, 5000 Nova Gorica,  
tel: 05 333-49-40, fax: 05 333-49-39,  
e.mail: mm.biro@siol.net, http://www.mm-biro.si</oddHeader>
    <oddFooter>&amp;L&amp;"Arial CE,Navadno"&amp;8Mapa: 4&amp;C&amp;"Arial CE,Navadno"&amp;8POPIS ELEKTROINSTALACIJSKEGA MATERIALA IN DEL&amp;R&amp;"Arial CE,Navadno"&amp;8Stran: &amp;P/&amp;N</oddFoot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syncHorizontal="1" syncVertical="1" syncRef="A166">
    <tabColor rgb="FFFFFF99"/>
  </sheetPr>
  <dimension ref="A1:IV347"/>
  <sheetViews>
    <sheetView view="pageBreakPreview" topLeftCell="A166" zoomScaleNormal="100" zoomScaleSheetLayoutView="100" workbookViewId="0">
      <selection activeCell="D47" sqref="D47"/>
    </sheetView>
  </sheetViews>
  <sheetFormatPr defaultColWidth="9" defaultRowHeight="13.2"/>
  <cols>
    <col min="1" max="1" width="3.5" style="1017" customWidth="1"/>
    <col min="2" max="2" width="55.3984375" style="1018" bestFit="1" customWidth="1"/>
    <col min="3" max="3" width="5.8984375" style="1019" bestFit="1" customWidth="1"/>
    <col min="4" max="4" width="7.69921875" style="1020" bestFit="1" customWidth="1"/>
    <col min="5" max="5" width="10.09765625" style="1020" bestFit="1" customWidth="1"/>
    <col min="6" max="6" width="8.19921875" style="1020" bestFit="1" customWidth="1"/>
    <col min="7" max="7" width="11.59765625" style="1021" bestFit="1" customWidth="1"/>
    <col min="8" max="8" width="9.69921875" style="1021" bestFit="1" customWidth="1"/>
    <col min="9" max="9" width="11" style="926" customWidth="1"/>
    <col min="10" max="10" width="9" style="926"/>
    <col min="11" max="11" width="10.3984375" style="1022" customWidth="1"/>
    <col min="12" max="16384" width="9" style="926"/>
  </cols>
  <sheetData>
    <row r="1" spans="1:11" ht="15">
      <c r="A1" s="2472" t="s">
        <v>224</v>
      </c>
      <c r="B1" s="2473"/>
      <c r="C1" s="921"/>
      <c r="D1" s="922"/>
      <c r="E1" s="922"/>
      <c r="F1" s="922"/>
      <c r="G1" s="923"/>
      <c r="H1" s="923"/>
      <c r="I1" s="924"/>
      <c r="J1" s="924"/>
      <c r="K1" s="925"/>
    </row>
    <row r="2" spans="1:11">
      <c r="A2" s="2474" t="s">
        <v>1140</v>
      </c>
      <c r="B2" s="2475"/>
      <c r="C2" s="2475"/>
      <c r="D2" s="927"/>
      <c r="E2" s="928"/>
      <c r="F2" s="928"/>
      <c r="G2" s="928"/>
      <c r="H2" s="923"/>
      <c r="I2" s="924"/>
      <c r="J2" s="924"/>
      <c r="K2" s="925"/>
    </row>
    <row r="3" spans="1:11" ht="193.5" customHeight="1">
      <c r="A3" s="929" t="s">
        <v>1137</v>
      </c>
      <c r="B3" s="2477" t="s">
        <v>1139</v>
      </c>
      <c r="C3" s="2478"/>
      <c r="D3" s="2478"/>
      <c r="E3" s="2478"/>
      <c r="F3" s="2478"/>
      <c r="G3" s="930"/>
      <c r="H3" s="923"/>
      <c r="I3" s="924"/>
      <c r="J3" s="924"/>
      <c r="K3" s="925"/>
    </row>
    <row r="4" spans="1:11" s="936" customFormat="1">
      <c r="A4" s="2474" t="s">
        <v>1138</v>
      </c>
      <c r="B4" s="2475"/>
      <c r="C4" s="2475"/>
      <c r="D4" s="931"/>
      <c r="E4" s="931"/>
      <c r="F4" s="931"/>
      <c r="G4" s="932"/>
      <c r="H4" s="933"/>
      <c r="I4" s="934"/>
      <c r="J4" s="934"/>
      <c r="K4" s="935"/>
    </row>
    <row r="5" spans="1:11" ht="52.5" customHeight="1">
      <c r="A5" s="929" t="s">
        <v>1137</v>
      </c>
      <c r="B5" s="2477" t="s">
        <v>1136</v>
      </c>
      <c r="C5" s="2479"/>
      <c r="D5" s="2479"/>
      <c r="E5" s="2479"/>
      <c r="F5" s="2479"/>
      <c r="G5" s="937"/>
      <c r="H5" s="923"/>
      <c r="I5" s="924"/>
      <c r="J5" s="924"/>
      <c r="K5" s="925"/>
    </row>
    <row r="6" spans="1:11">
      <c r="A6" s="2474" t="s">
        <v>1135</v>
      </c>
      <c r="B6" s="2476"/>
      <c r="C6" s="938"/>
      <c r="D6" s="938"/>
      <c r="E6" s="938"/>
      <c r="F6" s="938"/>
      <c r="G6" s="930"/>
      <c r="H6" s="923"/>
      <c r="I6" s="924"/>
      <c r="J6" s="924"/>
      <c r="K6" s="925"/>
    </row>
    <row r="7" spans="1:11" ht="13.8" thickBot="1">
      <c r="A7" s="939"/>
      <c r="B7" s="940"/>
      <c r="C7" s="941"/>
      <c r="D7" s="942"/>
      <c r="E7" s="942"/>
      <c r="F7" s="942"/>
      <c r="G7" s="930"/>
      <c r="H7" s="923"/>
      <c r="I7" s="924"/>
      <c r="J7" s="924"/>
      <c r="K7" s="925"/>
    </row>
    <row r="8" spans="1:11" s="949" customFormat="1">
      <c r="A8" s="943" t="s">
        <v>1134</v>
      </c>
      <c r="B8" s="943" t="s">
        <v>1133</v>
      </c>
      <c r="C8" s="944" t="s">
        <v>1132</v>
      </c>
      <c r="D8" s="944" t="s">
        <v>1131</v>
      </c>
      <c r="E8" s="945" t="s">
        <v>1130</v>
      </c>
      <c r="F8" s="946" t="s">
        <v>1129</v>
      </c>
      <c r="G8" s="947"/>
      <c r="H8" s="948"/>
    </row>
    <row r="9" spans="1:11" s="956" customFormat="1">
      <c r="A9" s="950"/>
      <c r="B9" s="950"/>
      <c r="C9" s="951"/>
      <c r="D9" s="952"/>
      <c r="E9" s="953"/>
      <c r="F9" s="953"/>
      <c r="G9" s="954"/>
      <c r="H9" s="955"/>
    </row>
    <row r="10" spans="1:11" s="962" customFormat="1" ht="39.6">
      <c r="A10" s="957">
        <v>1</v>
      </c>
      <c r="B10" s="958" t="s">
        <v>1269</v>
      </c>
      <c r="C10" s="959"/>
      <c r="D10" s="960"/>
      <c r="E10" s="961"/>
      <c r="F10" s="961"/>
      <c r="I10" s="963"/>
      <c r="K10" s="963"/>
    </row>
    <row r="11" spans="1:11" s="962" customFormat="1">
      <c r="A11" s="957"/>
      <c r="B11" s="958" t="s">
        <v>1268</v>
      </c>
      <c r="C11" s="959" t="s">
        <v>1119</v>
      </c>
      <c r="D11" s="960">
        <v>35</v>
      </c>
      <c r="E11" s="919"/>
      <c r="F11" s="961">
        <f t="shared" ref="F11:F21" si="0">D11*E11</f>
        <v>0</v>
      </c>
      <c r="I11" s="963"/>
      <c r="K11" s="963"/>
    </row>
    <row r="12" spans="1:11" s="962" customFormat="1">
      <c r="A12" s="957"/>
      <c r="B12" s="958" t="s">
        <v>1267</v>
      </c>
      <c r="C12" s="959" t="s">
        <v>1119</v>
      </c>
      <c r="D12" s="960">
        <v>45</v>
      </c>
      <c r="E12" s="919"/>
      <c r="F12" s="961">
        <f t="shared" si="0"/>
        <v>0</v>
      </c>
      <c r="I12" s="963"/>
      <c r="K12" s="963"/>
    </row>
    <row r="13" spans="1:11" s="962" customFormat="1">
      <c r="A13" s="957"/>
      <c r="B13" s="958" t="s">
        <v>1266</v>
      </c>
      <c r="C13" s="959" t="s">
        <v>1119</v>
      </c>
      <c r="D13" s="960">
        <v>100</v>
      </c>
      <c r="E13" s="919"/>
      <c r="F13" s="961">
        <f t="shared" si="0"/>
        <v>0</v>
      </c>
      <c r="I13" s="963"/>
      <c r="K13" s="963"/>
    </row>
    <row r="14" spans="1:11" s="962" customFormat="1">
      <c r="A14" s="957"/>
      <c r="B14" s="958" t="s">
        <v>1265</v>
      </c>
      <c r="C14" s="959" t="s">
        <v>1119</v>
      </c>
      <c r="D14" s="960">
        <v>65</v>
      </c>
      <c r="E14" s="919"/>
      <c r="F14" s="961">
        <f t="shared" si="0"/>
        <v>0</v>
      </c>
      <c r="I14" s="963"/>
      <c r="K14" s="963"/>
    </row>
    <row r="15" spans="1:11" s="962" customFormat="1">
      <c r="A15" s="957"/>
      <c r="B15" s="958" t="s">
        <v>1264</v>
      </c>
      <c r="C15" s="959" t="s">
        <v>1119</v>
      </c>
      <c r="D15" s="960">
        <v>105</v>
      </c>
      <c r="E15" s="919"/>
      <c r="F15" s="961">
        <f t="shared" si="0"/>
        <v>0</v>
      </c>
      <c r="I15" s="963"/>
      <c r="K15" s="963"/>
    </row>
    <row r="16" spans="1:11" s="962" customFormat="1">
      <c r="A16" s="957"/>
      <c r="B16" s="958" t="s">
        <v>1263</v>
      </c>
      <c r="C16" s="959" t="s">
        <v>1119</v>
      </c>
      <c r="D16" s="960">
        <v>155</v>
      </c>
      <c r="E16" s="919"/>
      <c r="F16" s="961">
        <f t="shared" si="0"/>
        <v>0</v>
      </c>
      <c r="I16" s="963"/>
      <c r="K16" s="963"/>
    </row>
    <row r="17" spans="1:11" s="962" customFormat="1">
      <c r="A17" s="957"/>
      <c r="B17" s="958" t="s">
        <v>1262</v>
      </c>
      <c r="C17" s="959" t="s">
        <v>1119</v>
      </c>
      <c r="D17" s="960">
        <v>135</v>
      </c>
      <c r="E17" s="919"/>
      <c r="F17" s="961">
        <f t="shared" si="0"/>
        <v>0</v>
      </c>
      <c r="I17" s="963"/>
      <c r="K17" s="963"/>
    </row>
    <row r="18" spans="1:11" s="962" customFormat="1">
      <c r="A18" s="957"/>
      <c r="B18" s="958" t="s">
        <v>1261</v>
      </c>
      <c r="C18" s="959" t="s">
        <v>1119</v>
      </c>
      <c r="D18" s="960">
        <v>35</v>
      </c>
      <c r="E18" s="919"/>
      <c r="F18" s="961">
        <f t="shared" si="0"/>
        <v>0</v>
      </c>
      <c r="I18" s="963"/>
      <c r="K18" s="963"/>
    </row>
    <row r="19" spans="1:11" s="962" customFormat="1">
      <c r="A19" s="957"/>
      <c r="B19" s="958" t="s">
        <v>1260</v>
      </c>
      <c r="C19" s="959" t="s">
        <v>1119</v>
      </c>
      <c r="D19" s="960">
        <v>55</v>
      </c>
      <c r="E19" s="919"/>
      <c r="F19" s="961">
        <f t="shared" si="0"/>
        <v>0</v>
      </c>
      <c r="I19" s="963"/>
      <c r="K19" s="963"/>
    </row>
    <row r="20" spans="1:11" s="962" customFormat="1">
      <c r="A20" s="957"/>
      <c r="B20" s="958" t="s">
        <v>1259</v>
      </c>
      <c r="C20" s="959" t="s">
        <v>1119</v>
      </c>
      <c r="D20" s="960">
        <v>160</v>
      </c>
      <c r="E20" s="919"/>
      <c r="F20" s="961">
        <f t="shared" si="0"/>
        <v>0</v>
      </c>
      <c r="I20" s="963"/>
      <c r="K20" s="963"/>
    </row>
    <row r="21" spans="1:11" s="962" customFormat="1">
      <c r="A21" s="957"/>
      <c r="B21" s="958" t="s">
        <v>1258</v>
      </c>
      <c r="C21" s="959" t="s">
        <v>1119</v>
      </c>
      <c r="D21" s="960">
        <v>95</v>
      </c>
      <c r="E21" s="919"/>
      <c r="F21" s="961">
        <f t="shared" si="0"/>
        <v>0</v>
      </c>
      <c r="I21" s="963"/>
      <c r="K21" s="963"/>
    </row>
    <row r="22" spans="1:11" s="962" customFormat="1">
      <c r="A22" s="957"/>
      <c r="B22" s="958"/>
      <c r="C22" s="959"/>
      <c r="D22" s="960"/>
      <c r="E22" s="919"/>
      <c r="F22" s="961"/>
      <c r="I22" s="963"/>
      <c r="K22" s="963"/>
    </row>
    <row r="23" spans="1:11" s="962" customFormat="1">
      <c r="A23" s="957"/>
      <c r="B23" s="958" t="s">
        <v>1257</v>
      </c>
      <c r="C23" s="959" t="s">
        <v>1119</v>
      </c>
      <c r="D23" s="960">
        <v>125</v>
      </c>
      <c r="E23" s="919"/>
      <c r="F23" s="961">
        <f>D23*E23</f>
        <v>0</v>
      </c>
      <c r="I23" s="963"/>
      <c r="K23" s="963"/>
    </row>
    <row r="24" spans="1:11" s="962" customFormat="1">
      <c r="A24" s="957"/>
      <c r="B24" s="958" t="s">
        <v>1256</v>
      </c>
      <c r="C24" s="959" t="s">
        <v>1119</v>
      </c>
      <c r="D24" s="960">
        <v>2850</v>
      </c>
      <c r="E24" s="919"/>
      <c r="F24" s="961">
        <f>D24*E24</f>
        <v>0</v>
      </c>
      <c r="I24" s="963"/>
      <c r="K24" s="963"/>
    </row>
    <row r="25" spans="1:11" s="962" customFormat="1">
      <c r="A25" s="957"/>
      <c r="B25" s="958" t="s">
        <v>1255</v>
      </c>
      <c r="C25" s="959" t="s">
        <v>1119</v>
      </c>
      <c r="D25" s="960">
        <v>850</v>
      </c>
      <c r="E25" s="919"/>
      <c r="F25" s="961">
        <f>D25*E25</f>
        <v>0</v>
      </c>
      <c r="I25" s="963"/>
      <c r="K25" s="963"/>
    </row>
    <row r="26" spans="1:11" s="962" customFormat="1">
      <c r="A26" s="957"/>
      <c r="B26" s="958" t="s">
        <v>1254</v>
      </c>
      <c r="C26" s="959" t="s">
        <v>1119</v>
      </c>
      <c r="D26" s="960">
        <v>2250</v>
      </c>
      <c r="E26" s="919"/>
      <c r="F26" s="961">
        <f>D26*E26</f>
        <v>0</v>
      </c>
      <c r="G26" s="964"/>
      <c r="I26" s="963"/>
      <c r="K26" s="963"/>
    </row>
    <row r="27" spans="1:11" s="962" customFormat="1">
      <c r="A27" s="957"/>
      <c r="B27" s="958" t="s">
        <v>1253</v>
      </c>
      <c r="C27" s="959" t="s">
        <v>1119</v>
      </c>
      <c r="D27" s="960">
        <v>850</v>
      </c>
      <c r="E27" s="919"/>
      <c r="F27" s="961">
        <f>D27*E27</f>
        <v>0</v>
      </c>
      <c r="I27" s="963"/>
      <c r="K27" s="963"/>
    </row>
    <row r="28" spans="1:11" s="962" customFormat="1">
      <c r="A28" s="957"/>
      <c r="B28" s="958"/>
      <c r="C28" s="959"/>
      <c r="D28" s="960"/>
      <c r="E28" s="919"/>
      <c r="F28" s="961"/>
      <c r="I28" s="963"/>
      <c r="K28" s="963"/>
    </row>
    <row r="29" spans="1:11" s="962" customFormat="1">
      <c r="A29" s="957"/>
      <c r="B29" s="958" t="s">
        <v>1252</v>
      </c>
      <c r="C29" s="959" t="s">
        <v>1119</v>
      </c>
      <c r="D29" s="960">
        <v>220</v>
      </c>
      <c r="E29" s="919"/>
      <c r="F29" s="961">
        <f>D29*E29</f>
        <v>0</v>
      </c>
      <c r="I29" s="963"/>
      <c r="K29" s="963"/>
    </row>
    <row r="30" spans="1:11" s="962" customFormat="1">
      <c r="A30" s="957"/>
      <c r="B30" s="958" t="s">
        <v>1251</v>
      </c>
      <c r="C30" s="959" t="s">
        <v>1119</v>
      </c>
      <c r="D30" s="960">
        <v>350</v>
      </c>
      <c r="E30" s="919"/>
      <c r="F30" s="961">
        <f>D30*E30</f>
        <v>0</v>
      </c>
      <c r="G30" s="964"/>
      <c r="I30" s="963"/>
      <c r="K30" s="963"/>
    </row>
    <row r="31" spans="1:11" s="962" customFormat="1">
      <c r="A31" s="957"/>
      <c r="B31" s="958"/>
      <c r="C31" s="959"/>
      <c r="D31" s="960"/>
      <c r="E31" s="919"/>
      <c r="F31" s="961"/>
      <c r="I31" s="963"/>
      <c r="K31" s="963"/>
    </row>
    <row r="32" spans="1:11" s="962" customFormat="1">
      <c r="A32" s="957"/>
      <c r="B32" s="958" t="s">
        <v>1250</v>
      </c>
      <c r="C32" s="959" t="s">
        <v>1119</v>
      </c>
      <c r="D32" s="960">
        <v>200</v>
      </c>
      <c r="E32" s="919"/>
      <c r="F32" s="961">
        <f>D32*E32</f>
        <v>0</v>
      </c>
      <c r="I32" s="963"/>
      <c r="K32" s="963"/>
    </row>
    <row r="33" spans="1:11" s="966" customFormat="1">
      <c r="A33" s="965"/>
      <c r="B33" s="958"/>
      <c r="C33" s="959"/>
      <c r="D33" s="960"/>
      <c r="E33" s="919"/>
      <c r="F33" s="961"/>
      <c r="I33" s="967"/>
      <c r="K33" s="967"/>
    </row>
    <row r="34" spans="1:11" s="962" customFormat="1" ht="26.4">
      <c r="A34" s="957">
        <f>A10+1</f>
        <v>2</v>
      </c>
      <c r="B34" s="958" t="s">
        <v>1249</v>
      </c>
      <c r="C34" s="959"/>
      <c r="D34" s="960"/>
      <c r="E34" s="919"/>
      <c r="F34" s="961"/>
      <c r="I34" s="963"/>
      <c r="K34" s="963"/>
    </row>
    <row r="35" spans="1:11" s="962" customFormat="1">
      <c r="A35" s="957"/>
      <c r="B35" s="958" t="s">
        <v>1248</v>
      </c>
      <c r="C35" s="959" t="s">
        <v>1119</v>
      </c>
      <c r="D35" s="960">
        <v>30</v>
      </c>
      <c r="E35" s="919"/>
      <c r="F35" s="961">
        <f>D35*E35</f>
        <v>0</v>
      </c>
      <c r="I35" s="963"/>
      <c r="K35" s="963"/>
    </row>
    <row r="36" spans="1:11" s="962" customFormat="1">
      <c r="A36" s="957"/>
      <c r="B36" s="958" t="s">
        <v>1247</v>
      </c>
      <c r="C36" s="959" t="s">
        <v>1119</v>
      </c>
      <c r="D36" s="960">
        <v>55</v>
      </c>
      <c r="E36" s="919"/>
      <c r="F36" s="961">
        <f>D36*E36</f>
        <v>0</v>
      </c>
      <c r="I36" s="963"/>
      <c r="K36" s="963"/>
    </row>
    <row r="37" spans="1:11" s="962" customFormat="1">
      <c r="A37" s="957"/>
      <c r="B37" s="958"/>
      <c r="C37" s="959"/>
      <c r="D37" s="960"/>
      <c r="E37" s="919"/>
      <c r="F37" s="961"/>
      <c r="I37" s="963"/>
      <c r="K37" s="963"/>
    </row>
    <row r="38" spans="1:11" s="970" customFormat="1" ht="26.4">
      <c r="A38" s="957">
        <f>A34+1</f>
        <v>3</v>
      </c>
      <c r="B38" s="968" t="s">
        <v>1246</v>
      </c>
      <c r="C38" s="969"/>
      <c r="D38" s="969"/>
      <c r="E38" s="919"/>
      <c r="F38" s="961"/>
      <c r="G38" s="962"/>
      <c r="H38" s="962"/>
      <c r="I38" s="963"/>
      <c r="J38" s="962"/>
      <c r="K38" s="963"/>
    </row>
    <row r="39" spans="1:11" s="970" customFormat="1">
      <c r="A39" s="971"/>
      <c r="B39" s="968" t="s">
        <v>1245</v>
      </c>
      <c r="C39" s="969" t="s">
        <v>1119</v>
      </c>
      <c r="D39" s="960">
        <v>35</v>
      </c>
      <c r="E39" s="919"/>
      <c r="F39" s="961">
        <f>D39*E39</f>
        <v>0</v>
      </c>
      <c r="G39" s="962"/>
      <c r="H39" s="962"/>
      <c r="I39" s="963"/>
      <c r="J39" s="962"/>
      <c r="K39" s="963"/>
    </row>
    <row r="40" spans="1:11" s="970" customFormat="1">
      <c r="A40" s="971"/>
      <c r="B40" s="968" t="s">
        <v>1244</v>
      </c>
      <c r="C40" s="969" t="s">
        <v>1119</v>
      </c>
      <c r="D40" s="960">
        <v>55</v>
      </c>
      <c r="E40" s="919"/>
      <c r="F40" s="961">
        <f>D40*E40</f>
        <v>0</v>
      </c>
      <c r="G40" s="962"/>
      <c r="H40" s="962"/>
      <c r="I40" s="963"/>
      <c r="J40" s="962"/>
      <c r="K40" s="963"/>
    </row>
    <row r="41" spans="1:11" s="970" customFormat="1">
      <c r="A41" s="971"/>
      <c r="B41" s="968" t="s">
        <v>1243</v>
      </c>
      <c r="C41" s="969" t="s">
        <v>1119</v>
      </c>
      <c r="D41" s="960">
        <v>550</v>
      </c>
      <c r="E41" s="919"/>
      <c r="F41" s="961">
        <f>D41*E41</f>
        <v>0</v>
      </c>
      <c r="G41" s="962"/>
      <c r="H41" s="962"/>
      <c r="I41" s="963"/>
      <c r="J41" s="962"/>
      <c r="K41" s="963"/>
    </row>
    <row r="42" spans="1:11" s="962" customFormat="1" ht="15" customHeight="1">
      <c r="A42" s="957"/>
      <c r="B42" s="958"/>
      <c r="C42" s="972"/>
      <c r="D42" s="973"/>
      <c r="E42" s="1023"/>
      <c r="F42" s="974"/>
      <c r="G42" s="975"/>
      <c r="J42" s="964"/>
    </row>
    <row r="43" spans="1:11" s="962" customFormat="1" ht="39.6">
      <c r="A43" s="957">
        <f>A38+1</f>
        <v>4</v>
      </c>
      <c r="B43" s="958" t="s">
        <v>1242</v>
      </c>
      <c r="C43" s="959"/>
      <c r="D43" s="960"/>
      <c r="E43" s="919"/>
      <c r="F43" s="961"/>
      <c r="I43" s="963"/>
      <c r="K43" s="963"/>
    </row>
    <row r="44" spans="1:11" s="962" customFormat="1" ht="14.4">
      <c r="A44" s="976"/>
      <c r="B44" s="977" t="s">
        <v>1241</v>
      </c>
      <c r="C44" s="959" t="s">
        <v>1119</v>
      </c>
      <c r="D44" s="960">
        <v>20</v>
      </c>
      <c r="E44" s="919"/>
      <c r="F44" s="961">
        <f>D44*E44</f>
        <v>0</v>
      </c>
      <c r="I44" s="963"/>
      <c r="K44" s="963"/>
    </row>
    <row r="45" spans="1:11" s="962" customFormat="1" ht="14.4">
      <c r="A45" s="976"/>
      <c r="B45" s="977" t="s">
        <v>1240</v>
      </c>
      <c r="C45" s="959" t="s">
        <v>1119</v>
      </c>
      <c r="D45" s="960">
        <v>110</v>
      </c>
      <c r="E45" s="919"/>
      <c r="F45" s="961">
        <f>D45*E45</f>
        <v>0</v>
      </c>
      <c r="I45" s="963"/>
      <c r="K45" s="963"/>
    </row>
    <row r="46" spans="1:11" s="962" customFormat="1" ht="14.4">
      <c r="A46" s="976"/>
      <c r="B46" s="977" t="s">
        <v>1239</v>
      </c>
      <c r="C46" s="959" t="s">
        <v>1119</v>
      </c>
      <c r="D46" s="960">
        <v>80</v>
      </c>
      <c r="E46" s="919"/>
      <c r="F46" s="961">
        <f>D46*E46</f>
        <v>0</v>
      </c>
      <c r="I46" s="963"/>
      <c r="K46" s="963"/>
    </row>
    <row r="47" spans="1:11" s="962" customFormat="1">
      <c r="A47" s="976"/>
      <c r="B47" s="978" t="s">
        <v>1238</v>
      </c>
      <c r="C47" s="959" t="s">
        <v>1119</v>
      </c>
      <c r="D47" s="960">
        <v>255</v>
      </c>
      <c r="E47" s="919"/>
      <c r="F47" s="961">
        <f>D47*E47</f>
        <v>0</v>
      </c>
      <c r="I47" s="963"/>
      <c r="K47" s="963"/>
    </row>
    <row r="48" spans="1:11" s="962" customFormat="1">
      <c r="A48" s="976"/>
      <c r="B48" s="978"/>
      <c r="C48" s="959"/>
      <c r="D48" s="960"/>
      <c r="E48" s="919"/>
      <c r="F48" s="961"/>
      <c r="I48" s="963"/>
      <c r="K48" s="963"/>
    </row>
    <row r="49" spans="1:11" s="962" customFormat="1" ht="39.75" customHeight="1">
      <c r="A49" s="976">
        <f>A43+1</f>
        <v>5</v>
      </c>
      <c r="B49" s="978" t="s">
        <v>1237</v>
      </c>
      <c r="C49" s="979"/>
      <c r="D49" s="980"/>
      <c r="E49" s="919"/>
      <c r="F49" s="961"/>
      <c r="I49" s="963"/>
      <c r="K49" s="963"/>
    </row>
    <row r="50" spans="1:11" s="983" customFormat="1" ht="14.4">
      <c r="A50" s="976"/>
      <c r="B50" s="981" t="s">
        <v>1236</v>
      </c>
      <c r="C50" s="979" t="s">
        <v>1119</v>
      </c>
      <c r="D50" s="980">
        <v>65</v>
      </c>
      <c r="E50" s="1024"/>
      <c r="F50" s="982">
        <f>D50*E50</f>
        <v>0</v>
      </c>
      <c r="I50" s="984"/>
      <c r="K50" s="984"/>
    </row>
    <row r="51" spans="1:11" s="983" customFormat="1" ht="14.4">
      <c r="A51" s="976"/>
      <c r="B51" s="981" t="s">
        <v>1235</v>
      </c>
      <c r="C51" s="979" t="s">
        <v>1119</v>
      </c>
      <c r="D51" s="980">
        <v>265</v>
      </c>
      <c r="E51" s="1024"/>
      <c r="F51" s="982">
        <f>D51*E51</f>
        <v>0</v>
      </c>
      <c r="I51" s="984"/>
      <c r="K51" s="984"/>
    </row>
    <row r="52" spans="1:11" s="983" customFormat="1" ht="14.4">
      <c r="A52" s="976"/>
      <c r="B52" s="981" t="s">
        <v>1234</v>
      </c>
      <c r="C52" s="979" t="s">
        <v>1119</v>
      </c>
      <c r="D52" s="980">
        <v>315</v>
      </c>
      <c r="E52" s="1024"/>
      <c r="F52" s="982">
        <f>D52*E52</f>
        <v>0</v>
      </c>
      <c r="I52" s="984"/>
      <c r="K52" s="984"/>
    </row>
    <row r="53" spans="1:11" s="983" customFormat="1" ht="14.4">
      <c r="A53" s="976"/>
      <c r="B53" s="981" t="s">
        <v>1233</v>
      </c>
      <c r="C53" s="979" t="s">
        <v>1119</v>
      </c>
      <c r="D53" s="980">
        <v>1320</v>
      </c>
      <c r="E53" s="1024"/>
      <c r="F53" s="982">
        <f>D53*E53</f>
        <v>0</v>
      </c>
      <c r="I53" s="984"/>
      <c r="K53" s="984"/>
    </row>
    <row r="54" spans="1:11" s="962" customFormat="1">
      <c r="A54" s="976"/>
      <c r="B54" s="978"/>
      <c r="C54" s="959"/>
      <c r="D54" s="960"/>
      <c r="E54" s="919"/>
      <c r="F54" s="961"/>
      <c r="I54" s="963"/>
      <c r="K54" s="963"/>
    </row>
    <row r="55" spans="1:11" s="962" customFormat="1">
      <c r="A55" s="976">
        <f>A49+1</f>
        <v>6</v>
      </c>
      <c r="B55" s="978" t="s">
        <v>1232</v>
      </c>
      <c r="C55" s="979"/>
      <c r="D55" s="980"/>
      <c r="E55" s="919"/>
      <c r="F55" s="961"/>
      <c r="I55" s="963"/>
      <c r="K55" s="963"/>
    </row>
    <row r="56" spans="1:11" s="983" customFormat="1" ht="14.4">
      <c r="A56" s="976"/>
      <c r="B56" s="981" t="s">
        <v>1231</v>
      </c>
      <c r="C56" s="979" t="s">
        <v>1119</v>
      </c>
      <c r="D56" s="980">
        <v>25</v>
      </c>
      <c r="E56" s="1024"/>
      <c r="F56" s="961">
        <f>D56*E56</f>
        <v>0</v>
      </c>
      <c r="I56" s="984"/>
      <c r="K56" s="984"/>
    </row>
    <row r="57" spans="1:11" s="983" customFormat="1" ht="14.4">
      <c r="A57" s="976"/>
      <c r="B57" s="981" t="s">
        <v>1230</v>
      </c>
      <c r="C57" s="979" t="s">
        <v>1119</v>
      </c>
      <c r="D57" s="980">
        <v>110</v>
      </c>
      <c r="E57" s="1024"/>
      <c r="F57" s="961">
        <f>D57*E57</f>
        <v>0</v>
      </c>
      <c r="I57" s="984"/>
      <c r="K57" s="984"/>
    </row>
    <row r="58" spans="1:11" s="983" customFormat="1" ht="14.4">
      <c r="A58" s="976"/>
      <c r="B58" s="981" t="s">
        <v>1229</v>
      </c>
      <c r="C58" s="979" t="s">
        <v>1119</v>
      </c>
      <c r="D58" s="980">
        <v>60</v>
      </c>
      <c r="E58" s="1024"/>
      <c r="F58" s="961">
        <f>D58*E58</f>
        <v>0</v>
      </c>
      <c r="I58" s="984"/>
      <c r="K58" s="984"/>
    </row>
    <row r="59" spans="1:11" s="983" customFormat="1" ht="14.4">
      <c r="A59" s="976"/>
      <c r="B59" s="981"/>
      <c r="C59" s="979"/>
      <c r="D59" s="980"/>
      <c r="E59" s="1024"/>
      <c r="F59" s="961"/>
      <c r="I59" s="984"/>
      <c r="K59" s="984"/>
    </row>
    <row r="60" spans="1:11" s="987" customFormat="1" ht="39.6">
      <c r="A60" s="971">
        <f>A55+1</f>
        <v>7</v>
      </c>
      <c r="B60" s="339" t="s">
        <v>1228</v>
      </c>
      <c r="C60" s="347" t="s">
        <v>1119</v>
      </c>
      <c r="D60" s="346">
        <v>90</v>
      </c>
      <c r="E60" s="1025"/>
      <c r="F60" s="961">
        <f>D60*E60</f>
        <v>0</v>
      </c>
      <c r="G60" s="986"/>
      <c r="H60" s="985"/>
      <c r="I60" s="985"/>
      <c r="J60" s="985"/>
    </row>
    <row r="61" spans="1:11" s="983" customFormat="1" ht="14.4">
      <c r="A61" s="976"/>
      <c r="B61" s="981"/>
      <c r="C61" s="979"/>
      <c r="D61" s="980"/>
      <c r="E61" s="1024"/>
      <c r="F61" s="961"/>
      <c r="I61" s="984"/>
      <c r="K61" s="984"/>
    </row>
    <row r="62" spans="1:11" s="962" customFormat="1" ht="30.75" customHeight="1">
      <c r="A62" s="976">
        <f>A60+1</f>
        <v>8</v>
      </c>
      <c r="B62" s="978" t="s">
        <v>1227</v>
      </c>
      <c r="C62" s="979"/>
      <c r="D62" s="980"/>
      <c r="E62" s="919"/>
      <c r="F62" s="961"/>
      <c r="I62" s="963"/>
      <c r="K62" s="963"/>
    </row>
    <row r="63" spans="1:11" s="962" customFormat="1" ht="14.4">
      <c r="A63" s="976"/>
      <c r="B63" s="981" t="s">
        <v>1226</v>
      </c>
      <c r="C63" s="979" t="s">
        <v>1119</v>
      </c>
      <c r="D63" s="980">
        <v>325</v>
      </c>
      <c r="E63" s="919"/>
      <c r="F63" s="961">
        <f>D63*E63</f>
        <v>0</v>
      </c>
      <c r="I63" s="963"/>
      <c r="K63" s="963"/>
    </row>
    <row r="64" spans="1:11" s="962" customFormat="1">
      <c r="A64" s="957"/>
      <c r="B64" s="958"/>
      <c r="C64" s="972"/>
      <c r="D64" s="973"/>
      <c r="E64" s="1026"/>
      <c r="F64" s="973"/>
      <c r="G64" s="975"/>
      <c r="H64" s="975"/>
      <c r="K64" s="964"/>
    </row>
    <row r="65" spans="1:11" s="962" customFormat="1">
      <c r="A65" s="957">
        <f>A62+1</f>
        <v>9</v>
      </c>
      <c r="B65" s="988" t="s">
        <v>1225</v>
      </c>
      <c r="C65" s="959" t="s">
        <v>1119</v>
      </c>
      <c r="D65" s="960">
        <v>65</v>
      </c>
      <c r="E65" s="919"/>
      <c r="F65" s="961">
        <f>D65*E65</f>
        <v>0</v>
      </c>
      <c r="I65" s="963"/>
      <c r="K65" s="963"/>
    </row>
    <row r="66" spans="1:11" s="962" customFormat="1">
      <c r="A66" s="957"/>
      <c r="B66" s="958"/>
      <c r="C66" s="972"/>
      <c r="D66" s="973"/>
      <c r="E66" s="1026"/>
      <c r="F66" s="973"/>
      <c r="G66" s="975"/>
      <c r="H66" s="975"/>
      <c r="K66" s="964"/>
    </row>
    <row r="67" spans="1:11" s="962" customFormat="1">
      <c r="A67" s="957">
        <f>A65+1</f>
        <v>10</v>
      </c>
      <c r="B67" s="988" t="s">
        <v>1224</v>
      </c>
      <c r="C67" s="959" t="s">
        <v>10</v>
      </c>
      <c r="D67" s="960">
        <v>95</v>
      </c>
      <c r="E67" s="919"/>
      <c r="F67" s="961">
        <f>D67*E67</f>
        <v>0</v>
      </c>
      <c r="I67" s="963"/>
      <c r="K67" s="963"/>
    </row>
    <row r="68" spans="1:11" s="962" customFormat="1" ht="14.25" customHeight="1">
      <c r="A68" s="957"/>
      <c r="B68" s="988"/>
      <c r="C68" s="959"/>
      <c r="D68" s="960"/>
      <c r="E68" s="919"/>
      <c r="F68" s="961"/>
      <c r="I68" s="963"/>
      <c r="K68" s="963"/>
    </row>
    <row r="69" spans="1:11" s="991" customFormat="1" ht="41.25" customHeight="1">
      <c r="A69" s="957">
        <f>A67+1</f>
        <v>11</v>
      </c>
      <c r="B69" s="339" t="s">
        <v>1223</v>
      </c>
      <c r="C69" s="347"/>
      <c r="D69" s="989"/>
      <c r="E69" s="1027"/>
      <c r="F69" s="990"/>
    </row>
    <row r="70" spans="1:11" s="991" customFormat="1">
      <c r="A70" s="350"/>
      <c r="B70" s="339" t="s">
        <v>1221</v>
      </c>
      <c r="C70" s="347" t="s">
        <v>1119</v>
      </c>
      <c r="D70" s="346">
        <v>50</v>
      </c>
      <c r="E70" s="1027"/>
      <c r="F70" s="990">
        <f>D70*E70</f>
        <v>0</v>
      </c>
    </row>
    <row r="71" spans="1:11" s="991" customFormat="1">
      <c r="A71" s="350"/>
      <c r="B71" s="339" t="s">
        <v>1220</v>
      </c>
      <c r="C71" s="347" t="s">
        <v>1119</v>
      </c>
      <c r="D71" s="346">
        <v>50</v>
      </c>
      <c r="E71" s="1027"/>
      <c r="F71" s="990">
        <f>D71*E71</f>
        <v>0</v>
      </c>
    </row>
    <row r="72" spans="1:11" s="991" customFormat="1">
      <c r="A72" s="350"/>
      <c r="B72" s="339" t="s">
        <v>1219</v>
      </c>
      <c r="C72" s="347" t="s">
        <v>1119</v>
      </c>
      <c r="D72" s="346">
        <v>155</v>
      </c>
      <c r="E72" s="1027"/>
      <c r="F72" s="990">
        <f>D72*E72</f>
        <v>0</v>
      </c>
    </row>
    <row r="73" spans="1:11" s="991" customFormat="1">
      <c r="A73" s="350"/>
      <c r="B73" s="339" t="s">
        <v>1218</v>
      </c>
      <c r="C73" s="347" t="s">
        <v>1119</v>
      </c>
      <c r="D73" s="346">
        <v>155</v>
      </c>
      <c r="E73" s="1027"/>
      <c r="F73" s="990">
        <f>D73*E73</f>
        <v>0</v>
      </c>
    </row>
    <row r="74" spans="1:11" s="962" customFormat="1" ht="14.25" customHeight="1">
      <c r="A74" s="957"/>
      <c r="B74" s="988"/>
      <c r="C74" s="959"/>
      <c r="D74" s="960"/>
      <c r="E74" s="919"/>
      <c r="F74" s="961"/>
      <c r="I74" s="963"/>
      <c r="K74" s="963"/>
    </row>
    <row r="75" spans="1:11" s="991" customFormat="1" ht="41.25" customHeight="1">
      <c r="A75" s="957">
        <f>A73+1</f>
        <v>1</v>
      </c>
      <c r="B75" s="339" t="s">
        <v>1222</v>
      </c>
      <c r="C75" s="347"/>
      <c r="D75" s="989"/>
      <c r="E75" s="1027"/>
      <c r="F75" s="990"/>
    </row>
    <row r="76" spans="1:11" s="991" customFormat="1">
      <c r="A76" s="350"/>
      <c r="B76" s="339" t="s">
        <v>1221</v>
      </c>
      <c r="C76" s="347" t="s">
        <v>1119</v>
      </c>
      <c r="D76" s="346">
        <v>60</v>
      </c>
      <c r="E76" s="1027"/>
      <c r="F76" s="990">
        <f>D76*E76</f>
        <v>0</v>
      </c>
    </row>
    <row r="77" spans="1:11" s="991" customFormat="1">
      <c r="A77" s="350"/>
      <c r="B77" s="339" t="s">
        <v>1220</v>
      </c>
      <c r="C77" s="347" t="s">
        <v>1119</v>
      </c>
      <c r="D77" s="346">
        <v>75</v>
      </c>
      <c r="E77" s="1027"/>
      <c r="F77" s="990">
        <f>D77*E77</f>
        <v>0</v>
      </c>
    </row>
    <row r="78" spans="1:11" s="991" customFormat="1">
      <c r="A78" s="350"/>
      <c r="B78" s="339" t="s">
        <v>1219</v>
      </c>
      <c r="C78" s="347" t="s">
        <v>1119</v>
      </c>
      <c r="D78" s="346">
        <v>110</v>
      </c>
      <c r="E78" s="1027"/>
      <c r="F78" s="990">
        <f>D78*E78</f>
        <v>0</v>
      </c>
    </row>
    <row r="79" spans="1:11" s="991" customFormat="1">
      <c r="A79" s="350"/>
      <c r="B79" s="339" t="s">
        <v>1218</v>
      </c>
      <c r="C79" s="347" t="s">
        <v>1119</v>
      </c>
      <c r="D79" s="346">
        <v>85</v>
      </c>
      <c r="E79" s="1027"/>
      <c r="F79" s="990">
        <f>D79*E79</f>
        <v>0</v>
      </c>
    </row>
    <row r="80" spans="1:11" s="962" customFormat="1">
      <c r="A80" s="957"/>
      <c r="B80" s="988"/>
      <c r="C80" s="959"/>
      <c r="D80" s="960"/>
      <c r="E80" s="919"/>
      <c r="F80" s="961"/>
      <c r="I80" s="963"/>
      <c r="K80" s="963"/>
    </row>
    <row r="81" spans="1:256" s="962" customFormat="1">
      <c r="A81" s="957">
        <f>A69+1</f>
        <v>12</v>
      </c>
      <c r="B81" s="988" t="s">
        <v>1217</v>
      </c>
      <c r="C81" s="959" t="s">
        <v>10</v>
      </c>
      <c r="D81" s="960">
        <v>1</v>
      </c>
      <c r="E81" s="919"/>
      <c r="F81" s="961">
        <f>D81*E81</f>
        <v>0</v>
      </c>
      <c r="I81" s="963"/>
      <c r="K81" s="963"/>
    </row>
    <row r="82" spans="1:256" s="962" customFormat="1">
      <c r="A82" s="957"/>
      <c r="B82" s="988"/>
      <c r="C82" s="959"/>
      <c r="D82" s="960"/>
      <c r="E82" s="919"/>
      <c r="F82" s="961"/>
      <c r="I82" s="963"/>
      <c r="K82" s="963"/>
    </row>
    <row r="83" spans="1:256" s="962" customFormat="1">
      <c r="A83" s="957">
        <f>A81+1</f>
        <v>13</v>
      </c>
      <c r="B83" s="988" t="s">
        <v>1216</v>
      </c>
      <c r="C83" s="959" t="s">
        <v>10</v>
      </c>
      <c r="D83" s="960">
        <v>18</v>
      </c>
      <c r="E83" s="919"/>
      <c r="F83" s="961">
        <f>D83*E83</f>
        <v>0</v>
      </c>
      <c r="I83" s="963"/>
      <c r="K83" s="963"/>
    </row>
    <row r="84" spans="1:256" s="962" customFormat="1">
      <c r="A84" s="957"/>
      <c r="B84" s="988"/>
      <c r="C84" s="959"/>
      <c r="D84" s="960"/>
      <c r="E84" s="919"/>
      <c r="F84" s="961"/>
      <c r="I84" s="963"/>
      <c r="K84" s="963"/>
    </row>
    <row r="85" spans="1:256" s="962" customFormat="1">
      <c r="A85" s="957">
        <f>A83+1</f>
        <v>14</v>
      </c>
      <c r="B85" s="988" t="s">
        <v>1215</v>
      </c>
      <c r="C85" s="959" t="s">
        <v>10</v>
      </c>
      <c r="D85" s="960">
        <v>125</v>
      </c>
      <c r="E85" s="919"/>
      <c r="F85" s="961">
        <f>D85*E85</f>
        <v>0</v>
      </c>
      <c r="I85" s="963"/>
      <c r="K85" s="963"/>
    </row>
    <row r="86" spans="1:256" s="970" customFormat="1">
      <c r="A86" s="957"/>
      <c r="B86" s="992"/>
      <c r="C86" s="969"/>
      <c r="D86" s="960"/>
      <c r="E86" s="919"/>
      <c r="F86" s="961"/>
      <c r="G86" s="962"/>
      <c r="H86" s="962"/>
      <c r="I86" s="963"/>
      <c r="J86" s="962"/>
      <c r="K86" s="963"/>
    </row>
    <row r="87" spans="1:256" s="970" customFormat="1" ht="26.4">
      <c r="A87" s="957">
        <f>A85+1</f>
        <v>15</v>
      </c>
      <c r="B87" s="992" t="s">
        <v>1214</v>
      </c>
      <c r="C87" s="969" t="s">
        <v>10</v>
      </c>
      <c r="D87" s="960">
        <v>2</v>
      </c>
      <c r="E87" s="919"/>
      <c r="F87" s="961">
        <f>D87*E87</f>
        <v>0</v>
      </c>
      <c r="G87" s="962"/>
      <c r="H87" s="962"/>
      <c r="I87" s="963"/>
      <c r="J87" s="962"/>
      <c r="K87" s="963"/>
    </row>
    <row r="88" spans="1:256" s="962" customFormat="1">
      <c r="A88" s="957"/>
      <c r="B88" s="958"/>
      <c r="C88" s="972"/>
      <c r="D88" s="973"/>
      <c r="E88" s="1026"/>
      <c r="F88" s="973"/>
      <c r="G88" s="975"/>
      <c r="H88" s="975"/>
      <c r="K88" s="964"/>
    </row>
    <row r="89" spans="1:256" s="339" customFormat="1" ht="26.4">
      <c r="A89" s="957">
        <f>A87+1</f>
        <v>16</v>
      </c>
      <c r="B89" s="339" t="s">
        <v>1213</v>
      </c>
      <c r="C89" s="350" t="s">
        <v>10</v>
      </c>
      <c r="D89" s="349">
        <v>50</v>
      </c>
      <c r="E89" s="919"/>
      <c r="F89" s="961">
        <f>D89*E89</f>
        <v>0</v>
      </c>
      <c r="G89" s="962"/>
      <c r="H89" s="962"/>
      <c r="IT89" s="962"/>
      <c r="IU89" s="962"/>
      <c r="IV89" s="962"/>
    </row>
    <row r="90" spans="1:256" s="339" customFormat="1">
      <c r="A90" s="957"/>
      <c r="C90" s="350"/>
      <c r="D90" s="349"/>
      <c r="E90" s="919"/>
      <c r="F90" s="961"/>
      <c r="G90" s="962"/>
      <c r="H90" s="962"/>
      <c r="IT90" s="962"/>
      <c r="IU90" s="962"/>
      <c r="IV90" s="962"/>
    </row>
    <row r="91" spans="1:256" s="962" customFormat="1" ht="52.8">
      <c r="A91" s="957">
        <f>A89+1</f>
        <v>17</v>
      </c>
      <c r="B91" s="339" t="s">
        <v>1212</v>
      </c>
      <c r="C91" s="959" t="s">
        <v>1119</v>
      </c>
      <c r="D91" s="980">
        <v>10</v>
      </c>
      <c r="E91" s="919"/>
      <c r="F91" s="982">
        <f>D91*E91</f>
        <v>0</v>
      </c>
      <c r="J91" s="963"/>
      <c r="L91" s="963"/>
    </row>
    <row r="92" spans="1:256" s="983" customFormat="1" ht="14.4">
      <c r="A92" s="993"/>
      <c r="B92" s="981"/>
      <c r="C92" s="979"/>
      <c r="D92" s="980"/>
      <c r="E92" s="1024"/>
      <c r="F92" s="961"/>
      <c r="I92" s="984"/>
      <c r="K92" s="984"/>
    </row>
    <row r="93" spans="1:256" s="962" customFormat="1" ht="52.8">
      <c r="A93" s="957">
        <f>A91+1</f>
        <v>18</v>
      </c>
      <c r="B93" s="339" t="s">
        <v>1211</v>
      </c>
      <c r="C93" s="350"/>
      <c r="D93" s="349"/>
      <c r="E93" s="1028"/>
      <c r="F93" s="961"/>
      <c r="I93" s="339"/>
      <c r="J93" s="339"/>
      <c r="K93" s="339"/>
      <c r="L93" s="339"/>
      <c r="M93" s="339"/>
      <c r="N93" s="339"/>
      <c r="O93" s="339"/>
      <c r="P93" s="339"/>
      <c r="Q93" s="339"/>
      <c r="R93" s="339"/>
      <c r="S93" s="339"/>
      <c r="T93" s="339"/>
      <c r="U93" s="339"/>
      <c r="V93" s="339"/>
      <c r="W93" s="339"/>
      <c r="X93" s="339"/>
      <c r="Y93" s="339"/>
      <c r="Z93" s="339"/>
      <c r="AA93" s="339"/>
      <c r="AB93" s="339"/>
      <c r="AC93" s="339"/>
      <c r="AD93" s="339"/>
      <c r="AE93" s="339"/>
      <c r="AF93" s="339"/>
      <c r="AG93" s="339"/>
      <c r="AH93" s="339"/>
      <c r="AI93" s="339"/>
      <c r="AJ93" s="339"/>
      <c r="AK93" s="339"/>
      <c r="AL93" s="339"/>
      <c r="AM93" s="339"/>
      <c r="AN93" s="339"/>
      <c r="AO93" s="339"/>
      <c r="AP93" s="339"/>
      <c r="AQ93" s="339"/>
      <c r="AR93" s="339"/>
      <c r="AS93" s="339"/>
      <c r="AT93" s="339"/>
      <c r="AU93" s="339"/>
      <c r="AV93" s="339"/>
      <c r="AW93" s="339"/>
      <c r="AX93" s="339"/>
      <c r="AY93" s="339"/>
      <c r="AZ93" s="339"/>
      <c r="BA93" s="339"/>
      <c r="BB93" s="339"/>
      <c r="BC93" s="339"/>
      <c r="BD93" s="339"/>
      <c r="BE93" s="339"/>
      <c r="BF93" s="339"/>
      <c r="BG93" s="339"/>
      <c r="BH93" s="339"/>
      <c r="BI93" s="339"/>
      <c r="BJ93" s="339"/>
      <c r="BK93" s="339"/>
      <c r="BL93" s="339"/>
      <c r="BM93" s="339"/>
      <c r="BN93" s="339"/>
      <c r="BO93" s="339"/>
      <c r="BP93" s="339"/>
      <c r="BQ93" s="339"/>
      <c r="BR93" s="339"/>
      <c r="BS93" s="339"/>
      <c r="BT93" s="339"/>
      <c r="BU93" s="339"/>
      <c r="BV93" s="339"/>
      <c r="BW93" s="339"/>
      <c r="BX93" s="339"/>
      <c r="BY93" s="339"/>
      <c r="BZ93" s="339"/>
      <c r="CA93" s="339"/>
      <c r="CB93" s="339"/>
      <c r="CC93" s="339"/>
      <c r="CD93" s="339"/>
      <c r="CE93" s="339"/>
      <c r="CF93" s="339"/>
      <c r="CG93" s="339"/>
      <c r="CH93" s="339"/>
      <c r="CI93" s="339"/>
      <c r="CJ93" s="339"/>
      <c r="CK93" s="339"/>
      <c r="CL93" s="339"/>
      <c r="CM93" s="339"/>
      <c r="CN93" s="339"/>
      <c r="CO93" s="339"/>
      <c r="CP93" s="339"/>
      <c r="CQ93" s="339"/>
      <c r="CR93" s="339"/>
      <c r="CS93" s="339"/>
      <c r="CT93" s="339"/>
      <c r="CU93" s="339"/>
      <c r="CV93" s="339"/>
      <c r="CW93" s="339"/>
      <c r="CX93" s="339"/>
      <c r="CY93" s="339"/>
      <c r="CZ93" s="339"/>
      <c r="DA93" s="339"/>
      <c r="DB93" s="339"/>
      <c r="DC93" s="339"/>
      <c r="DD93" s="339"/>
      <c r="DE93" s="339"/>
      <c r="DF93" s="339"/>
      <c r="DG93" s="339"/>
      <c r="DH93" s="339"/>
      <c r="DI93" s="339"/>
      <c r="DJ93" s="339"/>
      <c r="DK93" s="339"/>
      <c r="DL93" s="339"/>
      <c r="DM93" s="339"/>
      <c r="DN93" s="339"/>
      <c r="DO93" s="339"/>
      <c r="DP93" s="339"/>
      <c r="DQ93" s="339"/>
      <c r="DR93" s="339"/>
      <c r="DS93" s="339"/>
      <c r="DT93" s="339"/>
      <c r="DU93" s="339"/>
      <c r="DV93" s="339"/>
      <c r="DW93" s="339"/>
      <c r="DX93" s="339"/>
      <c r="DY93" s="339"/>
      <c r="DZ93" s="339"/>
      <c r="EA93" s="339"/>
      <c r="EB93" s="339"/>
      <c r="EC93" s="339"/>
      <c r="ED93" s="339"/>
      <c r="EE93" s="339"/>
      <c r="EF93" s="339"/>
      <c r="EG93" s="339"/>
      <c r="EH93" s="339"/>
      <c r="EI93" s="339"/>
      <c r="EJ93" s="339"/>
      <c r="EK93" s="339"/>
      <c r="EL93" s="339"/>
      <c r="EM93" s="339"/>
      <c r="EN93" s="339"/>
      <c r="EO93" s="339"/>
      <c r="EP93" s="339"/>
      <c r="EQ93" s="339"/>
      <c r="ER93" s="339"/>
      <c r="ES93" s="339"/>
      <c r="ET93" s="339"/>
      <c r="EU93" s="339"/>
      <c r="EV93" s="339"/>
      <c r="EW93" s="339"/>
      <c r="EX93" s="339"/>
      <c r="EY93" s="339"/>
      <c r="EZ93" s="339"/>
      <c r="FA93" s="339"/>
      <c r="FB93" s="339"/>
      <c r="FC93" s="339"/>
      <c r="FD93" s="339"/>
      <c r="FE93" s="339"/>
      <c r="FF93" s="339"/>
      <c r="FG93" s="339"/>
      <c r="FH93" s="339"/>
      <c r="FI93" s="339"/>
      <c r="FJ93" s="339"/>
      <c r="FK93" s="339"/>
      <c r="FL93" s="339"/>
      <c r="FM93" s="339"/>
      <c r="FN93" s="339"/>
      <c r="FO93" s="339"/>
      <c r="FP93" s="339"/>
      <c r="FQ93" s="339"/>
      <c r="FR93" s="339"/>
      <c r="FS93" s="339"/>
      <c r="FT93" s="339"/>
      <c r="FU93" s="339"/>
      <c r="FV93" s="339"/>
      <c r="FW93" s="339"/>
      <c r="FX93" s="339"/>
      <c r="FY93" s="339"/>
      <c r="FZ93" s="339"/>
      <c r="GA93" s="339"/>
      <c r="GB93" s="339"/>
      <c r="GC93" s="339"/>
      <c r="GD93" s="339"/>
      <c r="GE93" s="339"/>
      <c r="GF93" s="339"/>
      <c r="GG93" s="339"/>
      <c r="GH93" s="339"/>
      <c r="GI93" s="339"/>
      <c r="GJ93" s="339"/>
      <c r="GK93" s="339"/>
      <c r="GL93" s="339"/>
      <c r="GM93" s="339"/>
      <c r="GN93" s="339"/>
      <c r="GO93" s="339"/>
      <c r="GP93" s="339"/>
      <c r="GQ93" s="339"/>
      <c r="GR93" s="339"/>
      <c r="GS93" s="339"/>
      <c r="GT93" s="339"/>
      <c r="GU93" s="339"/>
      <c r="GV93" s="339"/>
      <c r="GW93" s="339"/>
      <c r="GX93" s="339"/>
      <c r="GY93" s="339"/>
      <c r="GZ93" s="339"/>
      <c r="HA93" s="339"/>
      <c r="HB93" s="339"/>
      <c r="HC93" s="339"/>
      <c r="HD93" s="339"/>
      <c r="HE93" s="339"/>
      <c r="HF93" s="339"/>
      <c r="HG93" s="339"/>
      <c r="HH93" s="339"/>
      <c r="HI93" s="339"/>
      <c r="HJ93" s="339"/>
      <c r="HK93" s="339"/>
      <c r="HL93" s="339"/>
      <c r="HM93" s="339"/>
      <c r="HN93" s="339"/>
      <c r="HO93" s="339"/>
      <c r="HP93" s="339"/>
      <c r="HQ93" s="339"/>
      <c r="HR93" s="339"/>
      <c r="HS93" s="339"/>
      <c r="HT93" s="339"/>
      <c r="HU93" s="339"/>
      <c r="HV93" s="339"/>
      <c r="HW93" s="339"/>
      <c r="HX93" s="339"/>
      <c r="HY93" s="339"/>
      <c r="HZ93" s="339"/>
      <c r="IA93" s="339"/>
      <c r="IB93" s="339"/>
      <c r="IC93" s="339"/>
      <c r="ID93" s="339"/>
      <c r="IE93" s="339"/>
      <c r="IF93" s="339"/>
      <c r="IG93" s="339"/>
      <c r="IH93" s="339"/>
      <c r="II93" s="339"/>
      <c r="IJ93" s="339"/>
      <c r="IK93" s="339"/>
      <c r="IL93" s="339"/>
      <c r="IM93" s="339"/>
      <c r="IN93" s="339"/>
      <c r="IO93" s="339"/>
      <c r="IP93" s="339"/>
      <c r="IQ93" s="339"/>
      <c r="IR93" s="339"/>
      <c r="IS93" s="339"/>
    </row>
    <row r="94" spans="1:256" s="983" customFormat="1">
      <c r="A94" s="993"/>
      <c r="B94" s="994" t="s">
        <v>1210</v>
      </c>
      <c r="C94" s="979" t="s">
        <v>10</v>
      </c>
      <c r="D94" s="980">
        <v>17</v>
      </c>
      <c r="E94" s="1024"/>
      <c r="F94" s="961">
        <f t="shared" ref="F94:F99" si="1">D94*E94</f>
        <v>0</v>
      </c>
      <c r="I94" s="984"/>
      <c r="K94" s="984"/>
    </row>
    <row r="95" spans="1:256" s="983" customFormat="1" ht="14.4">
      <c r="A95" s="993"/>
      <c r="B95" s="981" t="s">
        <v>1203</v>
      </c>
      <c r="C95" s="979" t="s">
        <v>10</v>
      </c>
      <c r="D95" s="980">
        <v>2</v>
      </c>
      <c r="E95" s="1024"/>
      <c r="F95" s="961">
        <f t="shared" si="1"/>
        <v>0</v>
      </c>
      <c r="I95" s="984"/>
      <c r="K95" s="984"/>
    </row>
    <row r="96" spans="1:256" s="983" customFormat="1" ht="14.4">
      <c r="A96" s="993"/>
      <c r="B96" s="981" t="s">
        <v>1209</v>
      </c>
      <c r="C96" s="979" t="s">
        <v>10</v>
      </c>
      <c r="D96" s="980">
        <v>2</v>
      </c>
      <c r="E96" s="1024"/>
      <c r="F96" s="961">
        <f t="shared" si="1"/>
        <v>0</v>
      </c>
      <c r="I96" s="984"/>
      <c r="K96" s="984"/>
    </row>
    <row r="97" spans="1:253" s="983" customFormat="1">
      <c r="A97" s="993"/>
      <c r="B97" s="994" t="s">
        <v>1208</v>
      </c>
      <c r="C97" s="979" t="s">
        <v>10</v>
      </c>
      <c r="D97" s="980">
        <v>1</v>
      </c>
      <c r="E97" s="1024"/>
      <c r="F97" s="961">
        <f t="shared" si="1"/>
        <v>0</v>
      </c>
      <c r="I97" s="984"/>
      <c r="K97" s="984"/>
    </row>
    <row r="98" spans="1:253" s="983" customFormat="1" ht="28.8">
      <c r="A98" s="993"/>
      <c r="B98" s="981" t="s">
        <v>1207</v>
      </c>
      <c r="C98" s="979" t="s">
        <v>10</v>
      </c>
      <c r="D98" s="980">
        <v>3</v>
      </c>
      <c r="E98" s="1024"/>
      <c r="F98" s="961">
        <f t="shared" si="1"/>
        <v>0</v>
      </c>
      <c r="I98" s="984"/>
      <c r="K98" s="984"/>
    </row>
    <row r="99" spans="1:253" s="998" customFormat="1">
      <c r="A99" s="995"/>
      <c r="B99" s="996" t="s">
        <v>1206</v>
      </c>
      <c r="C99" s="995" t="s">
        <v>10</v>
      </c>
      <c r="D99" s="997">
        <v>1</v>
      </c>
      <c r="E99" s="919"/>
      <c r="F99" s="961">
        <f t="shared" si="1"/>
        <v>0</v>
      </c>
    </row>
    <row r="100" spans="1:253" s="998" customFormat="1">
      <c r="A100" s="995"/>
      <c r="B100" s="996"/>
      <c r="C100" s="995"/>
      <c r="D100" s="997"/>
      <c r="E100" s="919"/>
      <c r="F100" s="961"/>
    </row>
    <row r="101" spans="1:253" s="962" customFormat="1" ht="52.8">
      <c r="A101" s="957">
        <f>A93+1</f>
        <v>19</v>
      </c>
      <c r="B101" s="339" t="s">
        <v>1205</v>
      </c>
      <c r="C101" s="350"/>
      <c r="D101" s="349"/>
      <c r="E101" s="1028"/>
      <c r="F101" s="961"/>
      <c r="I101" s="339"/>
      <c r="J101" s="339"/>
      <c r="K101" s="339"/>
      <c r="L101" s="339"/>
      <c r="M101" s="339"/>
      <c r="N101" s="339"/>
      <c r="O101" s="339"/>
      <c r="P101" s="339"/>
      <c r="Q101" s="339"/>
      <c r="R101" s="339"/>
      <c r="S101" s="339"/>
      <c r="T101" s="339"/>
      <c r="U101" s="339"/>
      <c r="V101" s="339"/>
      <c r="W101" s="339"/>
      <c r="X101" s="339"/>
      <c r="Y101" s="339"/>
      <c r="Z101" s="339"/>
      <c r="AA101" s="339"/>
      <c r="AB101" s="339"/>
      <c r="AC101" s="339"/>
      <c r="AD101" s="339"/>
      <c r="AE101" s="339"/>
      <c r="AF101" s="339"/>
      <c r="AG101" s="339"/>
      <c r="AH101" s="339"/>
      <c r="AI101" s="339"/>
      <c r="AJ101" s="339"/>
      <c r="AK101" s="339"/>
      <c r="AL101" s="339"/>
      <c r="AM101" s="339"/>
      <c r="AN101" s="339"/>
      <c r="AO101" s="339"/>
      <c r="AP101" s="339"/>
      <c r="AQ101" s="339"/>
      <c r="AR101" s="339"/>
      <c r="AS101" s="339"/>
      <c r="AT101" s="339"/>
      <c r="AU101" s="339"/>
      <c r="AV101" s="339"/>
      <c r="AW101" s="339"/>
      <c r="AX101" s="339"/>
      <c r="AY101" s="339"/>
      <c r="AZ101" s="339"/>
      <c r="BA101" s="339"/>
      <c r="BB101" s="339"/>
      <c r="BC101" s="339"/>
      <c r="BD101" s="339"/>
      <c r="BE101" s="339"/>
      <c r="BF101" s="339"/>
      <c r="BG101" s="339"/>
      <c r="BH101" s="339"/>
      <c r="BI101" s="339"/>
      <c r="BJ101" s="339"/>
      <c r="BK101" s="339"/>
      <c r="BL101" s="339"/>
      <c r="BM101" s="339"/>
      <c r="BN101" s="339"/>
      <c r="BO101" s="339"/>
      <c r="BP101" s="339"/>
      <c r="BQ101" s="339"/>
      <c r="BR101" s="339"/>
      <c r="BS101" s="339"/>
      <c r="BT101" s="339"/>
      <c r="BU101" s="339"/>
      <c r="BV101" s="339"/>
      <c r="BW101" s="339"/>
      <c r="BX101" s="339"/>
      <c r="BY101" s="339"/>
      <c r="BZ101" s="339"/>
      <c r="CA101" s="339"/>
      <c r="CB101" s="339"/>
      <c r="CC101" s="339"/>
      <c r="CD101" s="339"/>
      <c r="CE101" s="339"/>
      <c r="CF101" s="339"/>
      <c r="CG101" s="339"/>
      <c r="CH101" s="339"/>
      <c r="CI101" s="339"/>
      <c r="CJ101" s="339"/>
      <c r="CK101" s="339"/>
      <c r="CL101" s="339"/>
      <c r="CM101" s="339"/>
      <c r="CN101" s="339"/>
      <c r="CO101" s="339"/>
      <c r="CP101" s="339"/>
      <c r="CQ101" s="339"/>
      <c r="CR101" s="339"/>
      <c r="CS101" s="339"/>
      <c r="CT101" s="339"/>
      <c r="CU101" s="339"/>
      <c r="CV101" s="339"/>
      <c r="CW101" s="339"/>
      <c r="CX101" s="339"/>
      <c r="CY101" s="339"/>
      <c r="CZ101" s="339"/>
      <c r="DA101" s="339"/>
      <c r="DB101" s="339"/>
      <c r="DC101" s="339"/>
      <c r="DD101" s="339"/>
      <c r="DE101" s="339"/>
      <c r="DF101" s="339"/>
      <c r="DG101" s="339"/>
      <c r="DH101" s="339"/>
      <c r="DI101" s="339"/>
      <c r="DJ101" s="339"/>
      <c r="DK101" s="339"/>
      <c r="DL101" s="339"/>
      <c r="DM101" s="339"/>
      <c r="DN101" s="339"/>
      <c r="DO101" s="339"/>
      <c r="DP101" s="339"/>
      <c r="DQ101" s="339"/>
      <c r="DR101" s="339"/>
      <c r="DS101" s="339"/>
      <c r="DT101" s="339"/>
      <c r="DU101" s="339"/>
      <c r="DV101" s="339"/>
      <c r="DW101" s="339"/>
      <c r="DX101" s="339"/>
      <c r="DY101" s="339"/>
      <c r="DZ101" s="339"/>
      <c r="EA101" s="339"/>
      <c r="EB101" s="339"/>
      <c r="EC101" s="339"/>
      <c r="ED101" s="339"/>
      <c r="EE101" s="339"/>
      <c r="EF101" s="339"/>
      <c r="EG101" s="339"/>
      <c r="EH101" s="339"/>
      <c r="EI101" s="339"/>
      <c r="EJ101" s="339"/>
      <c r="EK101" s="339"/>
      <c r="EL101" s="339"/>
      <c r="EM101" s="339"/>
      <c r="EN101" s="339"/>
      <c r="EO101" s="339"/>
      <c r="EP101" s="339"/>
      <c r="EQ101" s="339"/>
      <c r="ER101" s="339"/>
      <c r="ES101" s="339"/>
      <c r="ET101" s="339"/>
      <c r="EU101" s="339"/>
      <c r="EV101" s="339"/>
      <c r="EW101" s="339"/>
      <c r="EX101" s="339"/>
      <c r="EY101" s="339"/>
      <c r="EZ101" s="339"/>
      <c r="FA101" s="339"/>
      <c r="FB101" s="339"/>
      <c r="FC101" s="339"/>
      <c r="FD101" s="339"/>
      <c r="FE101" s="339"/>
      <c r="FF101" s="339"/>
      <c r="FG101" s="339"/>
      <c r="FH101" s="339"/>
      <c r="FI101" s="339"/>
      <c r="FJ101" s="339"/>
      <c r="FK101" s="339"/>
      <c r="FL101" s="339"/>
      <c r="FM101" s="339"/>
      <c r="FN101" s="339"/>
      <c r="FO101" s="339"/>
      <c r="FP101" s="339"/>
      <c r="FQ101" s="339"/>
      <c r="FR101" s="339"/>
      <c r="FS101" s="339"/>
      <c r="FT101" s="339"/>
      <c r="FU101" s="339"/>
      <c r="FV101" s="339"/>
      <c r="FW101" s="339"/>
      <c r="FX101" s="339"/>
      <c r="FY101" s="339"/>
      <c r="FZ101" s="339"/>
      <c r="GA101" s="339"/>
      <c r="GB101" s="339"/>
      <c r="GC101" s="339"/>
      <c r="GD101" s="339"/>
      <c r="GE101" s="339"/>
      <c r="GF101" s="339"/>
      <c r="GG101" s="339"/>
      <c r="GH101" s="339"/>
      <c r="GI101" s="339"/>
      <c r="GJ101" s="339"/>
      <c r="GK101" s="339"/>
      <c r="GL101" s="339"/>
      <c r="GM101" s="339"/>
      <c r="GN101" s="339"/>
      <c r="GO101" s="339"/>
      <c r="GP101" s="339"/>
      <c r="GQ101" s="339"/>
      <c r="GR101" s="339"/>
      <c r="GS101" s="339"/>
      <c r="GT101" s="339"/>
      <c r="GU101" s="339"/>
      <c r="GV101" s="339"/>
      <c r="GW101" s="339"/>
      <c r="GX101" s="339"/>
      <c r="GY101" s="339"/>
      <c r="GZ101" s="339"/>
      <c r="HA101" s="339"/>
      <c r="HB101" s="339"/>
      <c r="HC101" s="339"/>
      <c r="HD101" s="339"/>
      <c r="HE101" s="339"/>
      <c r="HF101" s="339"/>
      <c r="HG101" s="339"/>
      <c r="HH101" s="339"/>
      <c r="HI101" s="339"/>
      <c r="HJ101" s="339"/>
      <c r="HK101" s="339"/>
      <c r="HL101" s="339"/>
      <c r="HM101" s="339"/>
      <c r="HN101" s="339"/>
      <c r="HO101" s="339"/>
      <c r="HP101" s="339"/>
      <c r="HQ101" s="339"/>
      <c r="HR101" s="339"/>
      <c r="HS101" s="339"/>
      <c r="HT101" s="339"/>
      <c r="HU101" s="339"/>
      <c r="HV101" s="339"/>
      <c r="HW101" s="339"/>
      <c r="HX101" s="339"/>
      <c r="HY101" s="339"/>
      <c r="HZ101" s="339"/>
      <c r="IA101" s="339"/>
      <c r="IB101" s="339"/>
      <c r="IC101" s="339"/>
      <c r="ID101" s="339"/>
      <c r="IE101" s="339"/>
      <c r="IF101" s="339"/>
      <c r="IG101" s="339"/>
      <c r="IH101" s="339"/>
      <c r="II101" s="339"/>
      <c r="IJ101" s="339"/>
      <c r="IK101" s="339"/>
      <c r="IL101" s="339"/>
      <c r="IM101" s="339"/>
      <c r="IN101" s="339"/>
      <c r="IO101" s="339"/>
      <c r="IP101" s="339"/>
      <c r="IQ101" s="339"/>
      <c r="IR101" s="339"/>
      <c r="IS101" s="339"/>
    </row>
    <row r="102" spans="1:253" s="998" customFormat="1">
      <c r="A102" s="995"/>
      <c r="B102" s="996" t="s">
        <v>1204</v>
      </c>
      <c r="C102" s="995" t="s">
        <v>10</v>
      </c>
      <c r="D102" s="997">
        <v>8</v>
      </c>
      <c r="E102" s="919"/>
      <c r="F102" s="961">
        <f>D102*E102</f>
        <v>0</v>
      </c>
    </row>
    <row r="103" spans="1:253" s="998" customFormat="1">
      <c r="A103" s="995"/>
      <c r="B103" s="996" t="s">
        <v>1203</v>
      </c>
      <c r="C103" s="995" t="s">
        <v>10</v>
      </c>
      <c r="D103" s="997">
        <v>6</v>
      </c>
      <c r="E103" s="919"/>
      <c r="F103" s="961">
        <f>D103*E103</f>
        <v>0</v>
      </c>
    </row>
    <row r="104" spans="1:253" s="962" customFormat="1">
      <c r="A104" s="957"/>
      <c r="B104" s="988"/>
      <c r="C104" s="959"/>
      <c r="D104" s="960"/>
      <c r="E104" s="919"/>
      <c r="F104" s="961"/>
      <c r="I104" s="963"/>
      <c r="K104" s="963"/>
    </row>
    <row r="105" spans="1:253" s="962" customFormat="1" ht="52.8">
      <c r="A105" s="957">
        <f>A101+1</f>
        <v>20</v>
      </c>
      <c r="B105" s="339" t="s">
        <v>1202</v>
      </c>
      <c r="C105" s="350"/>
      <c r="D105" s="349"/>
      <c r="E105" s="1028"/>
      <c r="F105" s="961"/>
      <c r="I105" s="339"/>
      <c r="J105" s="339"/>
      <c r="K105" s="339"/>
      <c r="L105" s="339"/>
      <c r="M105" s="339"/>
      <c r="N105" s="339"/>
      <c r="O105" s="339"/>
      <c r="P105" s="339"/>
      <c r="Q105" s="339"/>
      <c r="R105" s="339"/>
      <c r="S105" s="339"/>
      <c r="T105" s="339"/>
      <c r="U105" s="339"/>
      <c r="V105" s="339"/>
      <c r="W105" s="339"/>
      <c r="X105" s="339"/>
      <c r="Y105" s="339"/>
      <c r="Z105" s="339"/>
      <c r="AA105" s="339"/>
      <c r="AB105" s="339"/>
      <c r="AC105" s="339"/>
      <c r="AD105" s="339"/>
      <c r="AE105" s="339"/>
      <c r="AF105" s="339"/>
      <c r="AG105" s="339"/>
      <c r="AH105" s="339"/>
      <c r="AI105" s="339"/>
      <c r="AJ105" s="339"/>
      <c r="AK105" s="339"/>
      <c r="AL105" s="339"/>
      <c r="AM105" s="339"/>
      <c r="AN105" s="339"/>
      <c r="AO105" s="339"/>
      <c r="AP105" s="339"/>
      <c r="AQ105" s="339"/>
      <c r="AR105" s="339"/>
      <c r="AS105" s="339"/>
      <c r="AT105" s="339"/>
      <c r="AU105" s="339"/>
      <c r="AV105" s="339"/>
      <c r="AW105" s="339"/>
      <c r="AX105" s="339"/>
      <c r="AY105" s="339"/>
      <c r="AZ105" s="339"/>
      <c r="BA105" s="339"/>
      <c r="BB105" s="339"/>
      <c r="BC105" s="339"/>
      <c r="BD105" s="339"/>
      <c r="BE105" s="339"/>
      <c r="BF105" s="339"/>
      <c r="BG105" s="339"/>
      <c r="BH105" s="339"/>
      <c r="BI105" s="339"/>
      <c r="BJ105" s="339"/>
      <c r="BK105" s="339"/>
      <c r="BL105" s="339"/>
      <c r="BM105" s="339"/>
      <c r="BN105" s="339"/>
      <c r="BO105" s="339"/>
      <c r="BP105" s="339"/>
      <c r="BQ105" s="339"/>
      <c r="BR105" s="339"/>
      <c r="BS105" s="339"/>
      <c r="BT105" s="339"/>
      <c r="BU105" s="339"/>
      <c r="BV105" s="339"/>
      <c r="BW105" s="339"/>
      <c r="BX105" s="339"/>
      <c r="BY105" s="339"/>
      <c r="BZ105" s="339"/>
      <c r="CA105" s="339"/>
      <c r="CB105" s="339"/>
      <c r="CC105" s="339"/>
      <c r="CD105" s="339"/>
      <c r="CE105" s="339"/>
      <c r="CF105" s="339"/>
      <c r="CG105" s="339"/>
      <c r="CH105" s="339"/>
      <c r="CI105" s="339"/>
      <c r="CJ105" s="339"/>
      <c r="CK105" s="339"/>
      <c r="CL105" s="339"/>
      <c r="CM105" s="339"/>
      <c r="CN105" s="339"/>
      <c r="CO105" s="339"/>
      <c r="CP105" s="339"/>
      <c r="CQ105" s="339"/>
      <c r="CR105" s="339"/>
      <c r="CS105" s="339"/>
      <c r="CT105" s="339"/>
      <c r="CU105" s="339"/>
      <c r="CV105" s="339"/>
      <c r="CW105" s="339"/>
      <c r="CX105" s="339"/>
      <c r="CY105" s="339"/>
      <c r="CZ105" s="339"/>
      <c r="DA105" s="339"/>
      <c r="DB105" s="339"/>
      <c r="DC105" s="339"/>
      <c r="DD105" s="339"/>
      <c r="DE105" s="339"/>
      <c r="DF105" s="339"/>
      <c r="DG105" s="339"/>
      <c r="DH105" s="339"/>
      <c r="DI105" s="339"/>
      <c r="DJ105" s="339"/>
      <c r="DK105" s="339"/>
      <c r="DL105" s="339"/>
      <c r="DM105" s="339"/>
      <c r="DN105" s="339"/>
      <c r="DO105" s="339"/>
      <c r="DP105" s="339"/>
      <c r="DQ105" s="339"/>
      <c r="DR105" s="339"/>
      <c r="DS105" s="339"/>
      <c r="DT105" s="339"/>
      <c r="DU105" s="339"/>
      <c r="DV105" s="339"/>
      <c r="DW105" s="339"/>
      <c r="DX105" s="339"/>
      <c r="DY105" s="339"/>
      <c r="DZ105" s="339"/>
      <c r="EA105" s="339"/>
      <c r="EB105" s="339"/>
      <c r="EC105" s="339"/>
      <c r="ED105" s="339"/>
      <c r="EE105" s="339"/>
      <c r="EF105" s="339"/>
      <c r="EG105" s="339"/>
      <c r="EH105" s="339"/>
      <c r="EI105" s="339"/>
      <c r="EJ105" s="339"/>
      <c r="EK105" s="339"/>
      <c r="EL105" s="339"/>
      <c r="EM105" s="339"/>
      <c r="EN105" s="339"/>
      <c r="EO105" s="339"/>
      <c r="EP105" s="339"/>
      <c r="EQ105" s="339"/>
      <c r="ER105" s="339"/>
      <c r="ES105" s="339"/>
      <c r="ET105" s="339"/>
      <c r="EU105" s="339"/>
      <c r="EV105" s="339"/>
      <c r="EW105" s="339"/>
      <c r="EX105" s="339"/>
      <c r="EY105" s="339"/>
      <c r="EZ105" s="339"/>
      <c r="FA105" s="339"/>
      <c r="FB105" s="339"/>
      <c r="FC105" s="339"/>
      <c r="FD105" s="339"/>
      <c r="FE105" s="339"/>
      <c r="FF105" s="339"/>
      <c r="FG105" s="339"/>
      <c r="FH105" s="339"/>
      <c r="FI105" s="339"/>
      <c r="FJ105" s="339"/>
      <c r="FK105" s="339"/>
      <c r="FL105" s="339"/>
      <c r="FM105" s="339"/>
      <c r="FN105" s="339"/>
      <c r="FO105" s="339"/>
      <c r="FP105" s="339"/>
      <c r="FQ105" s="339"/>
      <c r="FR105" s="339"/>
      <c r="FS105" s="339"/>
      <c r="FT105" s="339"/>
      <c r="FU105" s="339"/>
      <c r="FV105" s="339"/>
      <c r="FW105" s="339"/>
      <c r="FX105" s="339"/>
      <c r="FY105" s="339"/>
      <c r="FZ105" s="339"/>
      <c r="GA105" s="339"/>
      <c r="GB105" s="339"/>
      <c r="GC105" s="339"/>
      <c r="GD105" s="339"/>
      <c r="GE105" s="339"/>
      <c r="GF105" s="339"/>
      <c r="GG105" s="339"/>
      <c r="GH105" s="339"/>
      <c r="GI105" s="339"/>
      <c r="GJ105" s="339"/>
      <c r="GK105" s="339"/>
      <c r="GL105" s="339"/>
      <c r="GM105" s="339"/>
      <c r="GN105" s="339"/>
      <c r="GO105" s="339"/>
      <c r="GP105" s="339"/>
      <c r="GQ105" s="339"/>
      <c r="GR105" s="339"/>
      <c r="GS105" s="339"/>
      <c r="GT105" s="339"/>
      <c r="GU105" s="339"/>
      <c r="GV105" s="339"/>
      <c r="GW105" s="339"/>
      <c r="GX105" s="339"/>
      <c r="GY105" s="339"/>
      <c r="GZ105" s="339"/>
      <c r="HA105" s="339"/>
      <c r="HB105" s="339"/>
      <c r="HC105" s="339"/>
      <c r="HD105" s="339"/>
      <c r="HE105" s="339"/>
      <c r="HF105" s="339"/>
      <c r="HG105" s="339"/>
      <c r="HH105" s="339"/>
      <c r="HI105" s="339"/>
      <c r="HJ105" s="339"/>
      <c r="HK105" s="339"/>
      <c r="HL105" s="339"/>
      <c r="HM105" s="339"/>
      <c r="HN105" s="339"/>
      <c r="HO105" s="339"/>
      <c r="HP105" s="339"/>
      <c r="HQ105" s="339"/>
      <c r="HR105" s="339"/>
      <c r="HS105" s="339"/>
      <c r="HT105" s="339"/>
      <c r="HU105" s="339"/>
      <c r="HV105" s="339"/>
      <c r="HW105" s="339"/>
      <c r="HX105" s="339"/>
      <c r="HY105" s="339"/>
      <c r="HZ105" s="339"/>
      <c r="IA105" s="339"/>
      <c r="IB105" s="339"/>
      <c r="IC105" s="339"/>
      <c r="ID105" s="339"/>
      <c r="IE105" s="339"/>
      <c r="IF105" s="339"/>
      <c r="IG105" s="339"/>
      <c r="IH105" s="339"/>
      <c r="II105" s="339"/>
      <c r="IJ105" s="339"/>
      <c r="IK105" s="339"/>
      <c r="IL105" s="339"/>
      <c r="IM105" s="339"/>
      <c r="IN105" s="339"/>
      <c r="IO105" s="339"/>
      <c r="IP105" s="339"/>
      <c r="IQ105" s="339"/>
      <c r="IR105" s="339"/>
      <c r="IS105" s="339"/>
    </row>
    <row r="106" spans="1:253" s="983" customFormat="1">
      <c r="A106" s="993"/>
      <c r="B106" s="994" t="s">
        <v>1201</v>
      </c>
      <c r="C106" s="979" t="s">
        <v>10</v>
      </c>
      <c r="D106" s="980">
        <v>8</v>
      </c>
      <c r="E106" s="1024"/>
      <c r="F106" s="961">
        <f>D106*E106</f>
        <v>0</v>
      </c>
      <c r="I106" s="984"/>
      <c r="K106" s="984"/>
    </row>
    <row r="107" spans="1:253" s="983" customFormat="1">
      <c r="A107" s="993"/>
      <c r="B107" s="994" t="s">
        <v>1200</v>
      </c>
      <c r="C107" s="979" t="s">
        <v>10</v>
      </c>
      <c r="D107" s="980">
        <v>5</v>
      </c>
      <c r="E107" s="1024"/>
      <c r="F107" s="961">
        <f>D107*E107</f>
        <v>0</v>
      </c>
      <c r="I107" s="984"/>
      <c r="K107" s="984"/>
    </row>
    <row r="108" spans="1:253" s="983" customFormat="1" ht="14.4">
      <c r="A108" s="993"/>
      <c r="B108" s="981"/>
      <c r="C108" s="979"/>
      <c r="D108" s="980"/>
      <c r="E108" s="1024"/>
      <c r="F108" s="961"/>
      <c r="I108" s="984"/>
      <c r="K108" s="984"/>
    </row>
    <row r="109" spans="1:253" s="962" customFormat="1" ht="39.6">
      <c r="A109" s="957">
        <f>A105+1</f>
        <v>21</v>
      </c>
      <c r="B109" s="339" t="s">
        <v>1199</v>
      </c>
      <c r="C109" s="959"/>
      <c r="D109" s="960"/>
      <c r="E109" s="919"/>
      <c r="F109" s="961"/>
      <c r="I109" s="963"/>
      <c r="K109" s="963"/>
    </row>
    <row r="110" spans="1:253" s="966" customFormat="1">
      <c r="A110" s="965"/>
      <c r="B110" s="339" t="s">
        <v>1194</v>
      </c>
      <c r="C110" s="959" t="s">
        <v>10</v>
      </c>
      <c r="D110" s="960">
        <v>27</v>
      </c>
      <c r="E110" s="919"/>
      <c r="F110" s="961">
        <f>D110*E110</f>
        <v>0</v>
      </c>
      <c r="I110" s="967"/>
      <c r="K110" s="967"/>
    </row>
    <row r="111" spans="1:253" s="966" customFormat="1">
      <c r="A111" s="965"/>
      <c r="B111" s="339" t="s">
        <v>1195</v>
      </c>
      <c r="C111" s="959" t="s">
        <v>10</v>
      </c>
      <c r="D111" s="960">
        <v>2</v>
      </c>
      <c r="E111" s="919"/>
      <c r="F111" s="961">
        <f>D111*E111</f>
        <v>0</v>
      </c>
      <c r="I111" s="967"/>
      <c r="K111" s="967"/>
    </row>
    <row r="112" spans="1:253" s="983" customFormat="1" ht="14.4">
      <c r="A112" s="993"/>
      <c r="B112" s="981"/>
      <c r="C112" s="979"/>
      <c r="D112" s="980"/>
      <c r="E112" s="919"/>
      <c r="F112" s="961"/>
      <c r="I112" s="984"/>
      <c r="K112" s="984"/>
    </row>
    <row r="113" spans="1:11" s="962" customFormat="1" ht="39.6">
      <c r="A113" s="957">
        <f>A109+1</f>
        <v>22</v>
      </c>
      <c r="B113" s="339" t="s">
        <v>1198</v>
      </c>
      <c r="C113" s="959"/>
      <c r="D113" s="960"/>
      <c r="E113" s="919"/>
      <c r="F113" s="961"/>
      <c r="I113" s="963"/>
      <c r="K113" s="963"/>
    </row>
    <row r="114" spans="1:11" s="966" customFormat="1">
      <c r="A114" s="965"/>
      <c r="B114" s="339" t="s">
        <v>1194</v>
      </c>
      <c r="C114" s="959" t="s">
        <v>10</v>
      </c>
      <c r="D114" s="960">
        <v>30</v>
      </c>
      <c r="E114" s="1024"/>
      <c r="F114" s="961">
        <f>D114*E114</f>
        <v>0</v>
      </c>
      <c r="I114" s="967"/>
      <c r="K114" s="967"/>
    </row>
    <row r="115" spans="1:11" s="966" customFormat="1">
      <c r="A115" s="965"/>
      <c r="B115" s="339" t="s">
        <v>1197</v>
      </c>
      <c r="C115" s="959" t="s">
        <v>10</v>
      </c>
      <c r="D115" s="960">
        <v>32</v>
      </c>
      <c r="E115" s="1024"/>
      <c r="F115" s="961">
        <f>D115*E115</f>
        <v>0</v>
      </c>
      <c r="I115" s="967"/>
      <c r="K115" s="967"/>
    </row>
    <row r="116" spans="1:11" s="966" customFormat="1">
      <c r="A116" s="965"/>
      <c r="B116" s="339"/>
      <c r="C116" s="959"/>
      <c r="D116" s="960"/>
      <c r="E116" s="1024"/>
      <c r="F116" s="961"/>
      <c r="I116" s="967"/>
      <c r="K116" s="967"/>
    </row>
    <row r="117" spans="1:11" s="962" customFormat="1" ht="27" customHeight="1">
      <c r="A117" s="957">
        <f>A113+1</f>
        <v>23</v>
      </c>
      <c r="B117" s="339" t="s">
        <v>1196</v>
      </c>
      <c r="C117" s="959"/>
      <c r="D117" s="960"/>
      <c r="E117" s="919"/>
      <c r="F117" s="961"/>
      <c r="I117" s="963"/>
      <c r="K117" s="963"/>
    </row>
    <row r="118" spans="1:11" s="966" customFormat="1">
      <c r="A118" s="965"/>
      <c r="B118" s="339" t="s">
        <v>1195</v>
      </c>
      <c r="C118" s="959" t="s">
        <v>10</v>
      </c>
      <c r="D118" s="960">
        <v>25</v>
      </c>
      <c r="E118" s="919"/>
      <c r="F118" s="961">
        <f>D118*E118</f>
        <v>0</v>
      </c>
      <c r="I118" s="967"/>
      <c r="K118" s="967"/>
    </row>
    <row r="119" spans="1:11" s="966" customFormat="1">
      <c r="A119" s="965"/>
      <c r="B119" s="339" t="s">
        <v>1194</v>
      </c>
      <c r="C119" s="959" t="s">
        <v>10</v>
      </c>
      <c r="D119" s="960">
        <v>22</v>
      </c>
      <c r="E119" s="1024"/>
      <c r="F119" s="961">
        <f>D119*E119</f>
        <v>0</v>
      </c>
      <c r="I119" s="967"/>
      <c r="K119" s="967"/>
    </row>
    <row r="120" spans="1:11" s="966" customFormat="1">
      <c r="A120" s="965"/>
      <c r="B120" s="339" t="s">
        <v>1193</v>
      </c>
      <c r="C120" s="959" t="s">
        <v>10</v>
      </c>
      <c r="D120" s="960">
        <v>5</v>
      </c>
      <c r="E120" s="1024"/>
      <c r="F120" s="961">
        <f>D120*E120</f>
        <v>0</v>
      </c>
      <c r="I120" s="967"/>
      <c r="K120" s="967"/>
    </row>
    <row r="121" spans="1:11" s="966" customFormat="1">
      <c r="A121" s="965"/>
      <c r="B121" s="339"/>
      <c r="C121" s="959"/>
      <c r="D121" s="960"/>
      <c r="E121" s="1024"/>
      <c r="F121" s="961"/>
      <c r="I121" s="967"/>
      <c r="K121" s="967"/>
    </row>
    <row r="122" spans="1:11" s="962" customFormat="1" ht="44.25" customHeight="1">
      <c r="A122" s="957">
        <f>A117+1</f>
        <v>24</v>
      </c>
      <c r="B122" s="988" t="s">
        <v>1192</v>
      </c>
      <c r="C122" s="959" t="s">
        <v>1113</v>
      </c>
      <c r="D122" s="960">
        <v>1</v>
      </c>
      <c r="E122" s="919"/>
      <c r="F122" s="961">
        <f>D122*E122</f>
        <v>0</v>
      </c>
      <c r="G122" s="964"/>
      <c r="I122" s="963"/>
      <c r="K122" s="963"/>
    </row>
    <row r="123" spans="1:11" s="962" customFormat="1">
      <c r="A123" s="957"/>
      <c r="B123" s="988"/>
      <c r="C123" s="959"/>
      <c r="D123" s="960"/>
      <c r="E123" s="919"/>
      <c r="F123" s="961"/>
      <c r="G123" s="964"/>
      <c r="I123" s="963"/>
      <c r="K123" s="963"/>
    </row>
    <row r="124" spans="1:11" s="962" customFormat="1">
      <c r="A124" s="957">
        <f>A122+1</f>
        <v>25</v>
      </c>
      <c r="B124" s="988" t="s">
        <v>1191</v>
      </c>
      <c r="C124" s="959" t="s">
        <v>10</v>
      </c>
      <c r="D124" s="960">
        <v>21</v>
      </c>
      <c r="E124" s="919"/>
      <c r="F124" s="961">
        <f>D124*E124</f>
        <v>0</v>
      </c>
      <c r="G124" s="964"/>
      <c r="I124" s="963"/>
      <c r="K124" s="963"/>
    </row>
    <row r="125" spans="1:11" s="1000" customFormat="1">
      <c r="A125" s="957"/>
      <c r="B125" s="999"/>
      <c r="C125" s="959"/>
      <c r="D125" s="960"/>
      <c r="E125" s="1029"/>
      <c r="F125" s="961"/>
    </row>
    <row r="126" spans="1:11" s="991" customFormat="1" ht="26.4">
      <c r="A126" s="957">
        <f>A124+1</f>
        <v>26</v>
      </c>
      <c r="B126" s="339" t="s">
        <v>1190</v>
      </c>
      <c r="C126" s="347" t="s">
        <v>1187</v>
      </c>
      <c r="D126" s="346">
        <v>1</v>
      </c>
      <c r="E126" s="1025"/>
      <c r="F126" s="985">
        <f>D126*E126</f>
        <v>0</v>
      </c>
      <c r="H126" s="985"/>
      <c r="I126" s="985"/>
      <c r="J126" s="985"/>
    </row>
    <row r="127" spans="1:11" s="1001" customFormat="1">
      <c r="A127" s="957"/>
      <c r="B127" s="988" t="s">
        <v>1186</v>
      </c>
      <c r="C127" s="959"/>
      <c r="D127" s="960"/>
      <c r="E127" s="919"/>
      <c r="F127" s="961"/>
      <c r="I127" s="975"/>
      <c r="K127" s="975"/>
    </row>
    <row r="128" spans="1:11" s="1001" customFormat="1">
      <c r="A128" s="957"/>
      <c r="B128" s="988" t="s">
        <v>1185</v>
      </c>
      <c r="C128" s="959"/>
      <c r="D128" s="960"/>
      <c r="E128" s="919"/>
      <c r="F128" s="961"/>
      <c r="I128" s="975"/>
      <c r="K128" s="975"/>
    </row>
    <row r="129" spans="1:11" s="1001" customFormat="1">
      <c r="A129" s="957"/>
      <c r="B129" s="988" t="s">
        <v>1184</v>
      </c>
      <c r="C129" s="959"/>
      <c r="D129" s="960"/>
      <c r="E129" s="919"/>
      <c r="F129" s="961"/>
      <c r="I129" s="975"/>
      <c r="K129" s="975"/>
    </row>
    <row r="130" spans="1:11" s="1001" customFormat="1">
      <c r="A130" s="957"/>
      <c r="B130" s="988" t="s">
        <v>1189</v>
      </c>
      <c r="C130" s="959"/>
      <c r="D130" s="960"/>
      <c r="E130" s="919"/>
      <c r="F130" s="961"/>
      <c r="I130" s="975"/>
      <c r="K130" s="975"/>
    </row>
    <row r="131" spans="1:11" s="1001" customFormat="1">
      <c r="A131" s="957"/>
      <c r="B131" s="988" t="s">
        <v>1182</v>
      </c>
      <c r="C131" s="959"/>
      <c r="D131" s="960"/>
      <c r="E131" s="919"/>
      <c r="F131" s="961"/>
      <c r="I131" s="975"/>
      <c r="K131" s="975"/>
    </row>
    <row r="132" spans="1:11" s="991" customFormat="1">
      <c r="A132" s="348"/>
      <c r="B132" s="339"/>
      <c r="C132" s="347"/>
      <c r="D132" s="346"/>
      <c r="E132" s="1025"/>
      <c r="F132" s="985"/>
      <c r="H132" s="985"/>
      <c r="I132" s="985"/>
      <c r="J132" s="985"/>
    </row>
    <row r="133" spans="1:11" s="991" customFormat="1" ht="26.4">
      <c r="A133" s="957">
        <f>A126+1</f>
        <v>27</v>
      </c>
      <c r="B133" s="339" t="s">
        <v>1188</v>
      </c>
      <c r="C133" s="347" t="s">
        <v>1187</v>
      </c>
      <c r="D133" s="346">
        <v>1</v>
      </c>
      <c r="E133" s="1025"/>
      <c r="F133" s="985">
        <f>D133*E133</f>
        <v>0</v>
      </c>
      <c r="H133" s="985"/>
      <c r="I133" s="985"/>
      <c r="J133" s="985"/>
    </row>
    <row r="134" spans="1:11" s="1001" customFormat="1">
      <c r="A134" s="957"/>
      <c r="B134" s="988" t="s">
        <v>1186</v>
      </c>
      <c r="C134" s="959"/>
      <c r="D134" s="960"/>
      <c r="E134" s="919"/>
      <c r="F134" s="961"/>
      <c r="I134" s="975"/>
      <c r="K134" s="975"/>
    </row>
    <row r="135" spans="1:11" s="1001" customFormat="1">
      <c r="A135" s="957"/>
      <c r="B135" s="988" t="s">
        <v>1185</v>
      </c>
      <c r="C135" s="959"/>
      <c r="D135" s="960"/>
      <c r="E135" s="919"/>
      <c r="F135" s="961"/>
      <c r="I135" s="975"/>
      <c r="K135" s="975"/>
    </row>
    <row r="136" spans="1:11" s="1001" customFormat="1">
      <c r="A136" s="957"/>
      <c r="B136" s="988" t="s">
        <v>1184</v>
      </c>
      <c r="C136" s="959"/>
      <c r="D136" s="960"/>
      <c r="E136" s="919"/>
      <c r="F136" s="961"/>
      <c r="I136" s="975"/>
      <c r="K136" s="975"/>
    </row>
    <row r="137" spans="1:11" s="1001" customFormat="1">
      <c r="A137" s="957"/>
      <c r="B137" s="988" t="s">
        <v>1183</v>
      </c>
      <c r="C137" s="959"/>
      <c r="D137" s="960"/>
      <c r="E137" s="919"/>
      <c r="F137" s="961"/>
      <c r="I137" s="975"/>
      <c r="K137" s="975"/>
    </row>
    <row r="138" spans="1:11" s="1001" customFormat="1">
      <c r="A138" s="957"/>
      <c r="B138" s="988" t="s">
        <v>1182</v>
      </c>
      <c r="C138" s="959"/>
      <c r="D138" s="960"/>
      <c r="E138" s="919"/>
      <c r="F138" s="961"/>
      <c r="I138" s="975"/>
      <c r="K138" s="975"/>
    </row>
    <row r="139" spans="1:11" s="1001" customFormat="1">
      <c r="A139" s="957"/>
      <c r="B139" s="988"/>
      <c r="C139" s="959"/>
      <c r="D139" s="960"/>
      <c r="E139" s="919"/>
      <c r="F139" s="961"/>
      <c r="I139" s="975"/>
      <c r="K139" s="975"/>
    </row>
    <row r="140" spans="1:11" s="1002" customFormat="1">
      <c r="A140" s="957">
        <f>A133+1</f>
        <v>28</v>
      </c>
      <c r="B140" s="968" t="s">
        <v>1181</v>
      </c>
      <c r="C140" s="959" t="s">
        <v>1119</v>
      </c>
      <c r="D140" s="960">
        <v>75</v>
      </c>
      <c r="E140" s="919"/>
      <c r="F140" s="961">
        <f>D140*E140</f>
        <v>0</v>
      </c>
      <c r="G140" s="991"/>
      <c r="H140" s="1001"/>
      <c r="I140" s="975"/>
      <c r="J140" s="1001"/>
      <c r="K140" s="975"/>
    </row>
    <row r="141" spans="1:11" s="1002" customFormat="1">
      <c r="A141" s="957"/>
      <c r="B141" s="968"/>
      <c r="C141" s="959"/>
      <c r="D141" s="960"/>
      <c r="E141" s="919"/>
      <c r="F141" s="961"/>
      <c r="G141" s="1001"/>
      <c r="H141" s="1001"/>
      <c r="I141" s="975"/>
      <c r="J141" s="1001"/>
      <c r="K141" s="975"/>
    </row>
    <row r="142" spans="1:11" s="1002" customFormat="1">
      <c r="A142" s="957">
        <f>A140+1</f>
        <v>29</v>
      </c>
      <c r="B142" s="968" t="s">
        <v>1180</v>
      </c>
      <c r="C142" s="959" t="s">
        <v>10</v>
      </c>
      <c r="D142" s="960">
        <v>2</v>
      </c>
      <c r="E142" s="919"/>
      <c r="F142" s="961">
        <f>D142*E142</f>
        <v>0</v>
      </c>
      <c r="G142" s="991"/>
      <c r="H142" s="1001"/>
      <c r="I142" s="975"/>
      <c r="J142" s="1001"/>
      <c r="K142" s="975"/>
    </row>
    <row r="143" spans="1:11" s="983" customFormat="1">
      <c r="A143" s="957"/>
      <c r="B143" s="994"/>
      <c r="C143" s="979"/>
      <c r="D143" s="980"/>
      <c r="E143" s="1024"/>
      <c r="F143" s="961"/>
      <c r="I143" s="984"/>
      <c r="K143" s="984"/>
    </row>
    <row r="144" spans="1:11" s="1002" customFormat="1">
      <c r="A144" s="957">
        <f>A142+1</f>
        <v>30</v>
      </c>
      <c r="B144" s="968" t="s">
        <v>1179</v>
      </c>
      <c r="C144" s="959" t="s">
        <v>10</v>
      </c>
      <c r="D144" s="960">
        <v>1</v>
      </c>
      <c r="E144" s="919"/>
      <c r="F144" s="961">
        <f>D144*E144</f>
        <v>0</v>
      </c>
      <c r="G144" s="991"/>
      <c r="H144" s="1001"/>
      <c r="I144" s="975"/>
      <c r="J144" s="1001"/>
      <c r="K144" s="975"/>
    </row>
    <row r="145" spans="1:11" s="1002" customFormat="1">
      <c r="A145" s="957"/>
      <c r="B145" s="968"/>
      <c r="C145" s="959"/>
      <c r="D145" s="960"/>
      <c r="E145" s="919"/>
      <c r="F145" s="961"/>
      <c r="G145" s="1001"/>
      <c r="H145" s="1001"/>
      <c r="I145" s="975"/>
      <c r="J145" s="1001"/>
      <c r="K145" s="975"/>
    </row>
    <row r="146" spans="1:11" s="962" customFormat="1">
      <c r="A146" s="957">
        <f>A144+1</f>
        <v>31</v>
      </c>
      <c r="B146" s="988" t="s">
        <v>1178</v>
      </c>
      <c r="C146" s="959"/>
      <c r="D146" s="960"/>
      <c r="E146" s="919"/>
      <c r="F146" s="961"/>
      <c r="I146" s="963"/>
      <c r="K146" s="963"/>
    </row>
    <row r="147" spans="1:11" s="983" customFormat="1">
      <c r="A147" s="993"/>
      <c r="B147" s="994" t="s">
        <v>1177</v>
      </c>
      <c r="C147" s="979" t="s">
        <v>1113</v>
      </c>
      <c r="D147" s="980">
        <v>1</v>
      </c>
      <c r="E147" s="1024"/>
      <c r="F147" s="982">
        <f t="shared" ref="F147:F168" si="2">D147*E147</f>
        <v>0</v>
      </c>
      <c r="I147" s="984"/>
      <c r="K147" s="984"/>
    </row>
    <row r="148" spans="1:11" s="983" customFormat="1">
      <c r="A148" s="993"/>
      <c r="B148" s="994" t="s">
        <v>1176</v>
      </c>
      <c r="C148" s="979" t="s">
        <v>1113</v>
      </c>
      <c r="D148" s="980">
        <v>1</v>
      </c>
      <c r="E148" s="1024"/>
      <c r="F148" s="982">
        <f t="shared" si="2"/>
        <v>0</v>
      </c>
      <c r="I148" s="984"/>
      <c r="K148" s="984"/>
    </row>
    <row r="149" spans="1:11" s="983" customFormat="1">
      <c r="A149" s="993"/>
      <c r="B149" s="994" t="s">
        <v>1175</v>
      </c>
      <c r="C149" s="979" t="s">
        <v>1113</v>
      </c>
      <c r="D149" s="980">
        <v>2</v>
      </c>
      <c r="E149" s="1024"/>
      <c r="F149" s="982">
        <f t="shared" si="2"/>
        <v>0</v>
      </c>
      <c r="I149" s="984"/>
      <c r="K149" s="984"/>
    </row>
    <row r="150" spans="1:11" s="983" customFormat="1">
      <c r="A150" s="993"/>
      <c r="B150" s="994" t="s">
        <v>1174</v>
      </c>
      <c r="C150" s="979" t="s">
        <v>1113</v>
      </c>
      <c r="D150" s="980">
        <v>4</v>
      </c>
      <c r="E150" s="1024"/>
      <c r="F150" s="982">
        <f t="shared" si="2"/>
        <v>0</v>
      </c>
      <c r="I150" s="984"/>
      <c r="K150" s="984"/>
    </row>
    <row r="151" spans="1:11" s="983" customFormat="1">
      <c r="A151" s="993"/>
      <c r="B151" s="994" t="s">
        <v>1173</v>
      </c>
      <c r="C151" s="979" t="s">
        <v>10</v>
      </c>
      <c r="D151" s="980">
        <v>3</v>
      </c>
      <c r="E151" s="1024"/>
      <c r="F151" s="982">
        <f t="shared" si="2"/>
        <v>0</v>
      </c>
      <c r="I151" s="984"/>
      <c r="K151" s="984"/>
    </row>
    <row r="152" spans="1:11" s="983" customFormat="1">
      <c r="A152" s="993"/>
      <c r="B152" s="994" t="s">
        <v>1172</v>
      </c>
      <c r="C152" s="979" t="s">
        <v>10</v>
      </c>
      <c r="D152" s="980">
        <v>20</v>
      </c>
      <c r="E152" s="1024"/>
      <c r="F152" s="982">
        <f t="shared" si="2"/>
        <v>0</v>
      </c>
      <c r="I152" s="984"/>
      <c r="K152" s="984"/>
    </row>
    <row r="153" spans="1:11" s="983" customFormat="1">
      <c r="A153" s="993"/>
      <c r="B153" s="994" t="s">
        <v>1171</v>
      </c>
      <c r="C153" s="979" t="s">
        <v>10</v>
      </c>
      <c r="D153" s="980">
        <v>10</v>
      </c>
      <c r="E153" s="1024"/>
      <c r="F153" s="982">
        <f t="shared" si="2"/>
        <v>0</v>
      </c>
      <c r="I153" s="984"/>
      <c r="K153" s="984"/>
    </row>
    <row r="154" spans="1:11" s="983" customFormat="1" ht="14.4">
      <c r="A154" s="993"/>
      <c r="B154" s="981" t="s">
        <v>1170</v>
      </c>
      <c r="C154" s="979" t="s">
        <v>10</v>
      </c>
      <c r="D154" s="980">
        <v>1</v>
      </c>
      <c r="E154" s="1024"/>
      <c r="F154" s="982">
        <f t="shared" si="2"/>
        <v>0</v>
      </c>
      <c r="I154" s="984"/>
      <c r="K154" s="984"/>
    </row>
    <row r="155" spans="1:11" s="983" customFormat="1" ht="14.4">
      <c r="A155" s="993"/>
      <c r="B155" s="981" t="s">
        <v>1169</v>
      </c>
      <c r="C155" s="979" t="s">
        <v>10</v>
      </c>
      <c r="D155" s="980">
        <v>1</v>
      </c>
      <c r="E155" s="1024"/>
      <c r="F155" s="982">
        <f t="shared" si="2"/>
        <v>0</v>
      </c>
      <c r="I155" s="984"/>
      <c r="K155" s="984"/>
    </row>
    <row r="156" spans="1:11" s="983" customFormat="1">
      <c r="A156" s="993"/>
      <c r="B156" s="994" t="s">
        <v>1168</v>
      </c>
      <c r="C156" s="979" t="s">
        <v>10</v>
      </c>
      <c r="D156" s="980">
        <v>8</v>
      </c>
      <c r="E156" s="1024"/>
      <c r="F156" s="982">
        <f t="shared" si="2"/>
        <v>0</v>
      </c>
      <c r="I156" s="984"/>
      <c r="K156" s="984"/>
    </row>
    <row r="157" spans="1:11" s="983" customFormat="1" ht="14.4">
      <c r="A157" s="993"/>
      <c r="B157" s="981" t="s">
        <v>1167</v>
      </c>
      <c r="C157" s="979" t="s">
        <v>10</v>
      </c>
      <c r="D157" s="980">
        <v>11</v>
      </c>
      <c r="E157" s="1024"/>
      <c r="F157" s="982">
        <f t="shared" si="2"/>
        <v>0</v>
      </c>
      <c r="I157" s="984"/>
      <c r="K157" s="984"/>
    </row>
    <row r="158" spans="1:11" s="983" customFormat="1">
      <c r="A158" s="993"/>
      <c r="B158" s="994" t="s">
        <v>1166</v>
      </c>
      <c r="C158" s="979" t="s">
        <v>10</v>
      </c>
      <c r="D158" s="980">
        <v>5</v>
      </c>
      <c r="E158" s="1024"/>
      <c r="F158" s="982">
        <f t="shared" si="2"/>
        <v>0</v>
      </c>
      <c r="I158" s="984"/>
      <c r="K158" s="984"/>
    </row>
    <row r="159" spans="1:11" s="1003" customFormat="1">
      <c r="A159" s="976"/>
      <c r="B159" s="994" t="s">
        <v>1165</v>
      </c>
      <c r="C159" s="979" t="s">
        <v>10</v>
      </c>
      <c r="D159" s="980">
        <v>18</v>
      </c>
      <c r="E159" s="1024"/>
      <c r="F159" s="982">
        <f t="shared" si="2"/>
        <v>0</v>
      </c>
      <c r="I159" s="1004"/>
      <c r="K159" s="1004"/>
    </row>
    <row r="160" spans="1:11" s="1003" customFormat="1">
      <c r="A160" s="976"/>
      <c r="B160" s="994" t="s">
        <v>1164</v>
      </c>
      <c r="C160" s="979" t="s">
        <v>10</v>
      </c>
      <c r="D160" s="980">
        <v>2</v>
      </c>
      <c r="E160" s="1024"/>
      <c r="F160" s="982">
        <f t="shared" si="2"/>
        <v>0</v>
      </c>
      <c r="I160" s="1004"/>
      <c r="K160" s="1004"/>
    </row>
    <row r="161" spans="1:13" s="1003" customFormat="1">
      <c r="A161" s="976"/>
      <c r="B161" s="994" t="s">
        <v>1163</v>
      </c>
      <c r="C161" s="979" t="s">
        <v>1113</v>
      </c>
      <c r="D161" s="980">
        <v>1</v>
      </c>
      <c r="E161" s="1024"/>
      <c r="F161" s="982">
        <f t="shared" si="2"/>
        <v>0</v>
      </c>
      <c r="I161" s="1004"/>
      <c r="K161" s="1004"/>
    </row>
    <row r="162" spans="1:13" s="1003" customFormat="1" ht="14.4">
      <c r="A162" s="976"/>
      <c r="B162" s="981" t="s">
        <v>1162</v>
      </c>
      <c r="C162" s="979" t="s">
        <v>1113</v>
      </c>
      <c r="D162" s="980">
        <v>5</v>
      </c>
      <c r="E162" s="1024"/>
      <c r="F162" s="982">
        <f t="shared" si="2"/>
        <v>0</v>
      </c>
      <c r="I162" s="1004"/>
      <c r="K162" s="1004"/>
    </row>
    <row r="163" spans="1:13" s="1003" customFormat="1">
      <c r="A163" s="976"/>
      <c r="B163" s="994" t="s">
        <v>1161</v>
      </c>
      <c r="C163" s="979" t="s">
        <v>1113</v>
      </c>
      <c r="D163" s="980">
        <v>4</v>
      </c>
      <c r="E163" s="1024"/>
      <c r="F163" s="982">
        <f t="shared" si="2"/>
        <v>0</v>
      </c>
      <c r="I163" s="1004"/>
      <c r="K163" s="1004"/>
    </row>
    <row r="164" spans="1:13" s="1003" customFormat="1">
      <c r="A164" s="976"/>
      <c r="B164" s="994" t="s">
        <v>1160</v>
      </c>
      <c r="C164" s="979" t="s">
        <v>10</v>
      </c>
      <c r="D164" s="980">
        <v>14</v>
      </c>
      <c r="E164" s="1024"/>
      <c r="F164" s="982">
        <f t="shared" si="2"/>
        <v>0</v>
      </c>
      <c r="I164" s="1004"/>
      <c r="K164" s="1004"/>
    </row>
    <row r="165" spans="1:13" s="1003" customFormat="1">
      <c r="A165" s="976"/>
      <c r="B165" s="994" t="s">
        <v>1159</v>
      </c>
      <c r="C165" s="979" t="s">
        <v>10</v>
      </c>
      <c r="D165" s="980">
        <v>1</v>
      </c>
      <c r="E165" s="1024"/>
      <c r="F165" s="982">
        <f t="shared" si="2"/>
        <v>0</v>
      </c>
      <c r="I165" s="1004"/>
      <c r="K165" s="1004"/>
    </row>
    <row r="166" spans="1:13" s="1003" customFormat="1">
      <c r="A166" s="976"/>
      <c r="B166" s="994" t="s">
        <v>1158</v>
      </c>
      <c r="C166" s="979" t="s">
        <v>1113</v>
      </c>
      <c r="D166" s="980">
        <v>3</v>
      </c>
      <c r="E166" s="1024"/>
      <c r="F166" s="982">
        <f t="shared" si="2"/>
        <v>0</v>
      </c>
      <c r="I166" s="1004"/>
      <c r="K166" s="1004"/>
    </row>
    <row r="167" spans="1:13" s="1003" customFormat="1">
      <c r="A167" s="976"/>
      <c r="B167" s="994" t="s">
        <v>1157</v>
      </c>
      <c r="C167" s="979" t="s">
        <v>1113</v>
      </c>
      <c r="D167" s="980">
        <v>3</v>
      </c>
      <c r="E167" s="1024"/>
      <c r="F167" s="982">
        <f t="shared" si="2"/>
        <v>0</v>
      </c>
      <c r="I167" s="1004"/>
      <c r="K167" s="1004"/>
    </row>
    <row r="168" spans="1:13" s="1003" customFormat="1">
      <c r="A168" s="976"/>
      <c r="B168" s="994" t="s">
        <v>1156</v>
      </c>
      <c r="C168" s="979" t="s">
        <v>10</v>
      </c>
      <c r="D168" s="980">
        <v>4</v>
      </c>
      <c r="E168" s="1024"/>
      <c r="F168" s="982">
        <f t="shared" si="2"/>
        <v>0</v>
      </c>
      <c r="I168" s="1004"/>
      <c r="K168" s="1004"/>
    </row>
    <row r="169" spans="1:13" s="962" customFormat="1">
      <c r="A169" s="957"/>
      <c r="B169" s="988"/>
      <c r="C169" s="959"/>
      <c r="D169" s="960"/>
      <c r="E169" s="919"/>
      <c r="F169" s="961"/>
      <c r="I169" s="963"/>
      <c r="K169" s="963"/>
    </row>
    <row r="170" spans="1:13" s="962" customFormat="1">
      <c r="A170" s="957">
        <f>A146+1</f>
        <v>32</v>
      </c>
      <c r="B170" s="339" t="s">
        <v>1155</v>
      </c>
      <c r="C170" s="959" t="s">
        <v>1153</v>
      </c>
      <c r="D170" s="960">
        <v>1</v>
      </c>
      <c r="E170" s="919"/>
      <c r="F170" s="961">
        <f>D170*E170</f>
        <v>0</v>
      </c>
      <c r="K170" s="964"/>
    </row>
    <row r="171" spans="1:13" s="962" customFormat="1">
      <c r="A171" s="957"/>
      <c r="B171" s="339"/>
      <c r="C171" s="959"/>
      <c r="D171" s="960"/>
      <c r="E171" s="919"/>
      <c r="F171" s="961"/>
      <c r="K171" s="964"/>
    </row>
    <row r="172" spans="1:13" s="962" customFormat="1">
      <c r="A172" s="957">
        <f>A170+1</f>
        <v>33</v>
      </c>
      <c r="B172" s="958" t="s">
        <v>1154</v>
      </c>
      <c r="C172" s="1005" t="s">
        <v>1153</v>
      </c>
      <c r="D172" s="1001">
        <v>1</v>
      </c>
      <c r="E172" s="919"/>
      <c r="F172" s="961">
        <f>D172*E172</f>
        <v>0</v>
      </c>
      <c r="G172" s="975"/>
      <c r="I172" s="1006"/>
      <c r="J172" s="963"/>
      <c r="K172" s="963"/>
      <c r="M172" s="963"/>
    </row>
    <row r="173" spans="1:13" s="962" customFormat="1">
      <c r="A173" s="957"/>
      <c r="B173" s="958"/>
      <c r="C173" s="1005"/>
      <c r="D173" s="1001"/>
      <c r="E173" s="919"/>
      <c r="F173" s="961"/>
      <c r="G173" s="975"/>
      <c r="I173" s="1006"/>
      <c r="J173" s="963"/>
      <c r="K173" s="963"/>
      <c r="M173" s="963"/>
    </row>
    <row r="174" spans="1:13" s="962" customFormat="1" ht="66">
      <c r="A174" s="957">
        <f>A172+1</f>
        <v>34</v>
      </c>
      <c r="B174" s="958" t="s">
        <v>1114</v>
      </c>
      <c r="C174" s="1005" t="s">
        <v>1113</v>
      </c>
      <c r="D174" s="1001">
        <v>1</v>
      </c>
      <c r="E174" s="919"/>
      <c r="F174" s="961">
        <f>D174*E174</f>
        <v>0</v>
      </c>
      <c r="G174" s="975"/>
      <c r="I174" s="1006"/>
      <c r="J174" s="963"/>
      <c r="K174" s="963"/>
      <c r="M174" s="963"/>
    </row>
    <row r="175" spans="1:13" s="962" customFormat="1">
      <c r="A175" s="957"/>
      <c r="B175" s="339"/>
      <c r="C175" s="959"/>
      <c r="D175" s="960"/>
      <c r="E175" s="961"/>
      <c r="F175" s="982"/>
      <c r="K175" s="964"/>
    </row>
    <row r="176" spans="1:13" s="962" customFormat="1" ht="15" customHeight="1" thickBot="1">
      <c r="A176" s="1007"/>
      <c r="B176" s="1008" t="s">
        <v>1152</v>
      </c>
      <c r="C176" s="1009"/>
      <c r="D176" s="1010"/>
      <c r="E176" s="1011"/>
      <c r="F176" s="1012">
        <f>SUM(F10:F175)</f>
        <v>0</v>
      </c>
      <c r="K176" s="964"/>
    </row>
    <row r="177" spans="1:11" s="962" customFormat="1" ht="15" customHeight="1">
      <c r="A177" s="1013"/>
      <c r="B177" s="988"/>
      <c r="C177" s="1014"/>
      <c r="D177" s="1015"/>
      <c r="E177" s="961"/>
      <c r="F177" s="961"/>
      <c r="K177" s="964"/>
    </row>
    <row r="178" spans="1:11" s="962" customFormat="1" ht="15" customHeight="1">
      <c r="A178" s="957"/>
      <c r="B178" s="958"/>
      <c r="C178" s="972"/>
      <c r="D178" s="973"/>
      <c r="E178" s="1016"/>
      <c r="F178" s="1016"/>
      <c r="G178" s="975"/>
      <c r="H178" s="975"/>
      <c r="K178" s="964"/>
    </row>
    <row r="179" spans="1:11" ht="15" customHeight="1"/>
    <row r="180" spans="1:11" ht="15" customHeight="1"/>
    <row r="181" spans="1:11" ht="15" customHeight="1"/>
    <row r="182" spans="1:11" ht="15" customHeight="1"/>
    <row r="183" spans="1:11" ht="15" customHeight="1"/>
    <row r="184" spans="1:11" ht="15" customHeight="1"/>
    <row r="185" spans="1:11" ht="15" customHeight="1"/>
    <row r="186" spans="1:11" ht="15" customHeight="1"/>
    <row r="187" spans="1:11" ht="15" customHeight="1"/>
    <row r="188" spans="1:11" ht="15" customHeight="1"/>
    <row r="189" spans="1:11" ht="15" customHeight="1"/>
    <row r="190" spans="1:11" ht="15" customHeight="1"/>
    <row r="191" spans="1:11" ht="15" customHeight="1"/>
    <row r="192" spans="1:11"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sheetData>
  <sheetProtection password="D860" sheet="1" objects="1" scenarios="1"/>
  <mergeCells count="6">
    <mergeCell ref="A1:B1"/>
    <mergeCell ref="A2:C2"/>
    <mergeCell ref="A6:B6"/>
    <mergeCell ref="B3:F3"/>
    <mergeCell ref="A4:C4"/>
    <mergeCell ref="B5:F5"/>
  </mergeCells>
  <printOptions gridLines="1" gridLinesSet="0"/>
  <pageMargins left="0.78740157480314965" right="0.39370078740157483" top="1.1811023622047245" bottom="0.98425196850393704" header="0.39370078740157483" footer="0.51181102362204722"/>
  <pageSetup paperSize="9" scale="86" orientation="portrait" r:id="rId1"/>
  <headerFooter alignWithMargins="0">
    <oddHeader>&amp;L&amp;8&amp;G&amp;C&amp;8
MM-BIRO d.o.o. Ulica tolminskih puntarjev 4, 5000 Nova Gorica,  
tel: 05 333-49-40, fax: 05 333-49-39,  
e.mail: mm.biro@siol.net, http://www.mm-biro.si</oddHeader>
    <oddFooter>&amp;L&amp;8Mapa: 4&amp;R&amp;8Stran: &amp;P/&amp;N</oddFooter>
  </headerFooter>
  <drawing r:id="rId2"/>
  <legacyDrawingHF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FF99"/>
  </sheetPr>
  <dimension ref="A1:M378"/>
  <sheetViews>
    <sheetView view="pageBreakPreview" topLeftCell="A178" zoomScaleNormal="100" zoomScaleSheetLayoutView="100" workbookViewId="0">
      <selection activeCell="D47" sqref="D47"/>
    </sheetView>
  </sheetViews>
  <sheetFormatPr defaultColWidth="9" defaultRowHeight="13.2"/>
  <cols>
    <col min="1" max="1" width="3.5" style="1031" bestFit="1" customWidth="1"/>
    <col min="2" max="2" width="54.09765625" style="1031" customWidth="1"/>
    <col min="3" max="3" width="5.8984375" style="1031" bestFit="1" customWidth="1"/>
    <col min="4" max="4" width="7.69921875" style="1031" bestFit="1" customWidth="1"/>
    <col min="5" max="5" width="10.09765625" style="1031" bestFit="1" customWidth="1"/>
    <col min="6" max="6" width="8.19921875" style="1031" bestFit="1" customWidth="1"/>
    <col min="7" max="7" width="11.59765625" style="1031" bestFit="1" customWidth="1"/>
    <col min="8" max="8" width="9.69921875" style="1031" bestFit="1" customWidth="1"/>
    <col min="9" max="9" width="12.19921875" style="1031" hidden="1" customWidth="1"/>
    <col min="10" max="10" width="12.19921875" style="1031" customWidth="1"/>
    <col min="11" max="16384" width="9" style="1031"/>
  </cols>
  <sheetData>
    <row r="1" spans="1:13" ht="15" customHeight="1">
      <c r="A1" s="2480" t="s">
        <v>225</v>
      </c>
      <c r="B1" s="2481"/>
      <c r="C1" s="2481"/>
      <c r="D1" s="2481"/>
      <c r="E1" s="1030"/>
      <c r="F1" s="1030"/>
      <c r="I1" s="1031" t="s">
        <v>66</v>
      </c>
    </row>
    <row r="2" spans="1:13" s="926" customFormat="1">
      <c r="A2" s="2474" t="s">
        <v>1140</v>
      </c>
      <c r="B2" s="2475"/>
      <c r="C2" s="2475"/>
      <c r="D2" s="1032"/>
      <c r="E2" s="1033"/>
      <c r="F2" s="1033"/>
      <c r="G2" s="1033"/>
      <c r="H2" s="923"/>
      <c r="I2" s="924"/>
      <c r="J2" s="924"/>
      <c r="K2" s="925"/>
    </row>
    <row r="3" spans="1:13" s="926" customFormat="1" ht="193.5" customHeight="1">
      <c r="A3" s="929" t="s">
        <v>1137</v>
      </c>
      <c r="B3" s="2477" t="s">
        <v>1139</v>
      </c>
      <c r="C3" s="2478"/>
      <c r="D3" s="2478"/>
      <c r="E3" s="2478"/>
      <c r="F3" s="2478"/>
      <c r="G3" s="937"/>
      <c r="H3" s="923"/>
      <c r="I3" s="924"/>
      <c r="J3" s="924"/>
      <c r="K3" s="925"/>
    </row>
    <row r="4" spans="1:13" s="936" customFormat="1">
      <c r="A4" s="2474" t="s">
        <v>1138</v>
      </c>
      <c r="B4" s="2475"/>
      <c r="C4" s="2475"/>
      <c r="D4" s="931"/>
      <c r="E4" s="931"/>
      <c r="F4" s="931"/>
      <c r="G4" s="932"/>
      <c r="H4" s="933"/>
      <c r="I4" s="934"/>
      <c r="J4" s="934"/>
      <c r="K4" s="935"/>
    </row>
    <row r="5" spans="1:13" s="926" customFormat="1" ht="52.5" customHeight="1">
      <c r="A5" s="929" t="s">
        <v>1137</v>
      </c>
      <c r="B5" s="2477" t="s">
        <v>1136</v>
      </c>
      <c r="C5" s="2479"/>
      <c r="D5" s="2479"/>
      <c r="E5" s="2479"/>
      <c r="F5" s="2479"/>
      <c r="G5" s="937"/>
      <c r="H5" s="923"/>
      <c r="I5" s="924"/>
      <c r="J5" s="924"/>
      <c r="K5" s="925"/>
    </row>
    <row r="6" spans="1:13" s="926" customFormat="1">
      <c r="A6" s="2474" t="s">
        <v>1135</v>
      </c>
      <c r="B6" s="2476"/>
      <c r="C6" s="1034"/>
      <c r="D6" s="1034"/>
      <c r="E6" s="1034"/>
      <c r="F6" s="1034"/>
      <c r="G6" s="937"/>
      <c r="H6" s="923"/>
      <c r="I6" s="924"/>
      <c r="J6" s="924"/>
      <c r="K6" s="925"/>
    </row>
    <row r="7" spans="1:13" s="926" customFormat="1" ht="13.8" thickBot="1">
      <c r="A7" s="1035"/>
      <c r="B7" s="1036"/>
      <c r="C7" s="1034"/>
      <c r="D7" s="1034"/>
      <c r="E7" s="1034"/>
      <c r="F7" s="1034"/>
      <c r="G7" s="937"/>
      <c r="H7" s="923"/>
      <c r="I7" s="924"/>
      <c r="J7" s="924"/>
      <c r="K7" s="925"/>
    </row>
    <row r="8" spans="1:13" s="1041" customFormat="1">
      <c r="A8" s="943" t="s">
        <v>1134</v>
      </c>
      <c r="B8" s="943" t="s">
        <v>1133</v>
      </c>
      <c r="C8" s="944" t="s">
        <v>1132</v>
      </c>
      <c r="D8" s="944" t="s">
        <v>1131</v>
      </c>
      <c r="E8" s="1037" t="s">
        <v>1130</v>
      </c>
      <c r="F8" s="1037" t="s">
        <v>1129</v>
      </c>
      <c r="G8" s="1038"/>
      <c r="H8" s="1039"/>
      <c r="I8" s="947"/>
      <c r="J8" s="1040"/>
    </row>
    <row r="9" spans="1:13" s="1047" customFormat="1">
      <c r="A9" s="950"/>
      <c r="B9" s="1042"/>
      <c r="C9" s="951"/>
      <c r="D9" s="951"/>
      <c r="E9" s="1043"/>
      <c r="F9" s="1043"/>
      <c r="G9" s="1044"/>
      <c r="H9" s="1045"/>
      <c r="I9" s="954"/>
      <c r="J9" s="1046"/>
    </row>
    <row r="10" spans="1:13" s="1047" customFormat="1">
      <c r="A10" s="1048"/>
      <c r="B10" s="1049" t="s">
        <v>1374</v>
      </c>
      <c r="C10" s="951"/>
      <c r="D10" s="951"/>
      <c r="E10" s="1043"/>
      <c r="F10" s="1043"/>
      <c r="G10" s="1044"/>
      <c r="H10" s="1045"/>
      <c r="I10" s="954"/>
      <c r="J10" s="1046"/>
    </row>
    <row r="11" spans="1:13" s="1047" customFormat="1">
      <c r="A11" s="979">
        <v>1</v>
      </c>
      <c r="B11" s="1042" t="s">
        <v>1373</v>
      </c>
      <c r="C11" s="1050" t="s">
        <v>1367</v>
      </c>
      <c r="D11" s="1051">
        <v>1</v>
      </c>
      <c r="E11" s="919"/>
      <c r="F11" s="961">
        <f>D11*E11</f>
        <v>0</v>
      </c>
      <c r="G11" s="1044"/>
      <c r="H11" s="1045"/>
      <c r="I11" s="954"/>
      <c r="J11" s="1046"/>
    </row>
    <row r="12" spans="1:13" s="962" customFormat="1" ht="66">
      <c r="A12" s="957">
        <f>A11+1</f>
        <v>2</v>
      </c>
      <c r="B12" s="958" t="s">
        <v>1114</v>
      </c>
      <c r="C12" s="1005" t="s">
        <v>1113</v>
      </c>
      <c r="D12" s="1001">
        <v>1</v>
      </c>
      <c r="E12" s="919"/>
      <c r="F12" s="961">
        <f>D12*E12</f>
        <v>0</v>
      </c>
      <c r="G12" s="975"/>
      <c r="I12" s="1006"/>
      <c r="J12" s="963"/>
      <c r="K12" s="963"/>
      <c r="M12" s="963"/>
    </row>
    <row r="13" spans="1:13" s="1056" customFormat="1" ht="13.8" thickBot="1">
      <c r="A13" s="1052"/>
      <c r="B13" s="1053" t="s">
        <v>1372</v>
      </c>
      <c r="C13" s="1054"/>
      <c r="D13" s="1053"/>
      <c r="E13" s="1055"/>
      <c r="F13" s="1055">
        <f>SUM(F11:F12)</f>
        <v>0</v>
      </c>
    </row>
    <row r="14" spans="1:13" s="956" customFormat="1">
      <c r="A14" s="979"/>
      <c r="B14" s="1042"/>
      <c r="C14" s="1050"/>
      <c r="D14" s="1051"/>
      <c r="E14" s="1057"/>
      <c r="F14" s="1057"/>
      <c r="G14" s="1058"/>
      <c r="H14" s="1059"/>
      <c r="I14" s="954"/>
      <c r="J14" s="1060"/>
    </row>
    <row r="15" spans="1:13" s="998" customFormat="1">
      <c r="A15" s="995"/>
      <c r="B15" s="1061" t="s">
        <v>1371</v>
      </c>
      <c r="C15" s="995"/>
      <c r="D15" s="997"/>
      <c r="E15" s="1062"/>
      <c r="F15" s="1062"/>
      <c r="G15" s="1063"/>
      <c r="H15" s="1063"/>
    </row>
    <row r="16" spans="1:13" s="998" customFormat="1" ht="79.2">
      <c r="A16" s="995">
        <v>1</v>
      </c>
      <c r="B16" s="1042" t="s">
        <v>1370</v>
      </c>
      <c r="C16" s="995" t="s">
        <v>10</v>
      </c>
      <c r="D16" s="997">
        <v>1</v>
      </c>
      <c r="E16" s="919"/>
      <c r="F16" s="961">
        <f t="shared" ref="F16:F56" si="0">D16*E16</f>
        <v>0</v>
      </c>
      <c r="G16" s="1063"/>
      <c r="H16" s="1063"/>
    </row>
    <row r="17" spans="1:10" s="998" customFormat="1" ht="79.2">
      <c r="A17" s="995">
        <v>2</v>
      </c>
      <c r="B17" s="1042" t="s">
        <v>1369</v>
      </c>
      <c r="C17" s="995" t="s">
        <v>10</v>
      </c>
      <c r="D17" s="997">
        <v>1</v>
      </c>
      <c r="E17" s="919"/>
      <c r="F17" s="961">
        <f t="shared" si="0"/>
        <v>0</v>
      </c>
      <c r="G17" s="1063"/>
      <c r="H17" s="1063"/>
    </row>
    <row r="18" spans="1:10" s="956" customFormat="1" ht="26.4">
      <c r="A18" s="995">
        <v>3</v>
      </c>
      <c r="B18" s="1042" t="s">
        <v>1368</v>
      </c>
      <c r="C18" s="1050" t="s">
        <v>1367</v>
      </c>
      <c r="D18" s="1051">
        <v>1</v>
      </c>
      <c r="E18" s="919"/>
      <c r="F18" s="961">
        <f t="shared" si="0"/>
        <v>0</v>
      </c>
      <c r="G18" s="1058"/>
      <c r="H18" s="1059"/>
      <c r="I18" s="954"/>
      <c r="J18" s="1060"/>
    </row>
    <row r="19" spans="1:10" s="998" customFormat="1">
      <c r="A19" s="995">
        <v>4</v>
      </c>
      <c r="B19" s="1042" t="s">
        <v>1366</v>
      </c>
      <c r="C19" s="995" t="s">
        <v>10</v>
      </c>
      <c r="D19" s="997">
        <v>1</v>
      </c>
      <c r="E19" s="919"/>
      <c r="F19" s="961">
        <f t="shared" si="0"/>
        <v>0</v>
      </c>
      <c r="G19" s="1063"/>
      <c r="H19" s="1063"/>
    </row>
    <row r="20" spans="1:10" s="998" customFormat="1">
      <c r="A20" s="995">
        <v>5</v>
      </c>
      <c r="B20" s="1042" t="s">
        <v>1365</v>
      </c>
      <c r="C20" s="995" t="s">
        <v>1113</v>
      </c>
      <c r="D20" s="997">
        <v>1</v>
      </c>
      <c r="E20" s="919"/>
      <c r="F20" s="961">
        <f t="shared" si="0"/>
        <v>0</v>
      </c>
      <c r="G20" s="1063"/>
      <c r="H20" s="1063"/>
    </row>
    <row r="21" spans="1:10" s="998" customFormat="1">
      <c r="A21" s="995">
        <v>6</v>
      </c>
      <c r="B21" s="1042" t="s">
        <v>1364</v>
      </c>
      <c r="C21" s="995" t="s">
        <v>1113</v>
      </c>
      <c r="D21" s="997">
        <v>1</v>
      </c>
      <c r="E21" s="919"/>
      <c r="F21" s="961">
        <f t="shared" si="0"/>
        <v>0</v>
      </c>
      <c r="G21" s="1063"/>
      <c r="H21" s="1063"/>
    </row>
    <row r="22" spans="1:10" s="998" customFormat="1">
      <c r="A22" s="995">
        <v>7</v>
      </c>
      <c r="B22" s="1042" t="s">
        <v>1363</v>
      </c>
      <c r="C22" s="995" t="s">
        <v>1113</v>
      </c>
      <c r="D22" s="997">
        <v>1</v>
      </c>
      <c r="E22" s="919"/>
      <c r="F22" s="961">
        <f t="shared" si="0"/>
        <v>0</v>
      </c>
      <c r="G22" s="1063"/>
      <c r="H22" s="1063"/>
    </row>
    <row r="23" spans="1:10" s="998" customFormat="1">
      <c r="A23" s="995">
        <v>8</v>
      </c>
      <c r="B23" s="1042" t="s">
        <v>1362</v>
      </c>
      <c r="C23" s="995" t="s">
        <v>1113</v>
      </c>
      <c r="D23" s="997">
        <v>1</v>
      </c>
      <c r="E23" s="919"/>
      <c r="F23" s="961">
        <f t="shared" si="0"/>
        <v>0</v>
      </c>
      <c r="G23" s="1063"/>
      <c r="H23" s="1063"/>
    </row>
    <row r="24" spans="1:10" s="998" customFormat="1">
      <c r="A24" s="995">
        <v>9</v>
      </c>
      <c r="B24" s="1042" t="s">
        <v>1361</v>
      </c>
      <c r="C24" s="995" t="s">
        <v>1113</v>
      </c>
      <c r="D24" s="997">
        <v>4</v>
      </c>
      <c r="E24" s="919"/>
      <c r="F24" s="961">
        <f t="shared" si="0"/>
        <v>0</v>
      </c>
      <c r="G24" s="1063"/>
      <c r="H24" s="1063"/>
    </row>
    <row r="25" spans="1:10" s="998" customFormat="1">
      <c r="A25" s="995">
        <v>10</v>
      </c>
      <c r="B25" s="1042" t="s">
        <v>1360</v>
      </c>
      <c r="C25" s="995" t="s">
        <v>1113</v>
      </c>
      <c r="D25" s="997">
        <v>1</v>
      </c>
      <c r="E25" s="919"/>
      <c r="F25" s="961">
        <f t="shared" si="0"/>
        <v>0</v>
      </c>
      <c r="G25" s="1063"/>
      <c r="H25" s="1063"/>
    </row>
    <row r="26" spans="1:10" s="998" customFormat="1">
      <c r="A26" s="995">
        <v>11</v>
      </c>
      <c r="B26" s="1042" t="s">
        <v>1359</v>
      </c>
      <c r="C26" s="995" t="s">
        <v>10</v>
      </c>
      <c r="D26" s="997">
        <v>1</v>
      </c>
      <c r="E26" s="919"/>
      <c r="F26" s="961">
        <f t="shared" si="0"/>
        <v>0</v>
      </c>
      <c r="G26" s="1063"/>
      <c r="H26" s="1063"/>
    </row>
    <row r="27" spans="1:10" s="998" customFormat="1">
      <c r="A27" s="995">
        <v>12</v>
      </c>
      <c r="B27" s="1042" t="s">
        <v>1358</v>
      </c>
      <c r="C27" s="995" t="s">
        <v>10</v>
      </c>
      <c r="D27" s="997">
        <v>1</v>
      </c>
      <c r="E27" s="919"/>
      <c r="F27" s="961">
        <f t="shared" si="0"/>
        <v>0</v>
      </c>
      <c r="G27" s="1063"/>
      <c r="H27" s="1063"/>
    </row>
    <row r="28" spans="1:10" s="998" customFormat="1">
      <c r="A28" s="995">
        <v>13</v>
      </c>
      <c r="B28" s="1042" t="s">
        <v>1357</v>
      </c>
      <c r="C28" s="995" t="s">
        <v>10</v>
      </c>
      <c r="D28" s="997">
        <v>1</v>
      </c>
      <c r="E28" s="919"/>
      <c r="F28" s="961">
        <f t="shared" si="0"/>
        <v>0</v>
      </c>
      <c r="G28" s="1063"/>
      <c r="H28" s="1063"/>
    </row>
    <row r="29" spans="1:10" s="998" customFormat="1">
      <c r="A29" s="995">
        <v>14</v>
      </c>
      <c r="B29" s="1042" t="s">
        <v>1356</v>
      </c>
      <c r="C29" s="995" t="s">
        <v>10</v>
      </c>
      <c r="D29" s="997">
        <v>1</v>
      </c>
      <c r="E29" s="919"/>
      <c r="F29" s="961">
        <f t="shared" si="0"/>
        <v>0</v>
      </c>
      <c r="G29" s="1063"/>
      <c r="H29" s="1063"/>
    </row>
    <row r="30" spans="1:10" s="1065" customFormat="1">
      <c r="A30" s="995">
        <v>15</v>
      </c>
      <c r="B30" s="996" t="s">
        <v>1303</v>
      </c>
      <c r="C30" s="995" t="s">
        <v>10</v>
      </c>
      <c r="D30" s="997">
        <v>1</v>
      </c>
      <c r="E30" s="919"/>
      <c r="F30" s="961">
        <f t="shared" si="0"/>
        <v>0</v>
      </c>
      <c r="G30" s="1064"/>
      <c r="H30" s="1064"/>
    </row>
    <row r="31" spans="1:10" s="1065" customFormat="1">
      <c r="A31" s="995">
        <v>16</v>
      </c>
      <c r="B31" s="996" t="s">
        <v>1279</v>
      </c>
      <c r="C31" s="995" t="s">
        <v>10</v>
      </c>
      <c r="D31" s="997">
        <v>3</v>
      </c>
      <c r="E31" s="919"/>
      <c r="F31" s="961">
        <f t="shared" si="0"/>
        <v>0</v>
      </c>
      <c r="G31" s="1064"/>
      <c r="H31" s="1064"/>
    </row>
    <row r="32" spans="1:10" s="1065" customFormat="1">
      <c r="A32" s="995">
        <v>17</v>
      </c>
      <c r="B32" s="996" t="s">
        <v>1355</v>
      </c>
      <c r="C32" s="995" t="s">
        <v>10</v>
      </c>
      <c r="D32" s="997">
        <v>16</v>
      </c>
      <c r="E32" s="919"/>
      <c r="F32" s="961">
        <f t="shared" si="0"/>
        <v>0</v>
      </c>
      <c r="G32" s="1064"/>
      <c r="H32" s="1064"/>
    </row>
    <row r="33" spans="1:8" s="1065" customFormat="1">
      <c r="A33" s="995">
        <v>18</v>
      </c>
      <c r="B33" s="996" t="s">
        <v>1354</v>
      </c>
      <c r="C33" s="995" t="s">
        <v>10</v>
      </c>
      <c r="D33" s="997">
        <v>6</v>
      </c>
      <c r="E33" s="919"/>
      <c r="F33" s="961">
        <f t="shared" si="0"/>
        <v>0</v>
      </c>
      <c r="G33" s="1064"/>
      <c r="H33" s="1064"/>
    </row>
    <row r="34" spans="1:8" s="1065" customFormat="1">
      <c r="A34" s="995">
        <v>19</v>
      </c>
      <c r="B34" s="996" t="s">
        <v>1353</v>
      </c>
      <c r="C34" s="995" t="s">
        <v>10</v>
      </c>
      <c r="D34" s="997">
        <v>1</v>
      </c>
      <c r="E34" s="919"/>
      <c r="F34" s="961">
        <f t="shared" si="0"/>
        <v>0</v>
      </c>
      <c r="G34" s="1064"/>
      <c r="H34" s="1064"/>
    </row>
    <row r="35" spans="1:8" s="998" customFormat="1">
      <c r="A35" s="995">
        <v>20</v>
      </c>
      <c r="B35" s="996" t="s">
        <v>1302</v>
      </c>
      <c r="C35" s="995" t="s">
        <v>10</v>
      </c>
      <c r="D35" s="997">
        <v>1</v>
      </c>
      <c r="E35" s="919"/>
      <c r="F35" s="961">
        <f t="shared" si="0"/>
        <v>0</v>
      </c>
      <c r="G35" s="1063"/>
      <c r="H35" s="1066"/>
    </row>
    <row r="36" spans="1:8" s="998" customFormat="1">
      <c r="A36" s="995">
        <v>21</v>
      </c>
      <c r="B36" s="996" t="s">
        <v>1352</v>
      </c>
      <c r="C36" s="995" t="s">
        <v>10</v>
      </c>
      <c r="D36" s="997">
        <v>1</v>
      </c>
      <c r="E36" s="919"/>
      <c r="F36" s="961">
        <f t="shared" si="0"/>
        <v>0</v>
      </c>
      <c r="G36" s="1063"/>
      <c r="H36" s="1066"/>
    </row>
    <row r="37" spans="1:8" s="998" customFormat="1">
      <c r="A37" s="995">
        <v>22</v>
      </c>
      <c r="B37" s="996" t="s">
        <v>1301</v>
      </c>
      <c r="C37" s="995" t="s">
        <v>10</v>
      </c>
      <c r="D37" s="997">
        <v>2</v>
      </c>
      <c r="E37" s="919"/>
      <c r="F37" s="961">
        <f t="shared" si="0"/>
        <v>0</v>
      </c>
      <c r="G37" s="1063"/>
      <c r="H37" s="1066"/>
    </row>
    <row r="38" spans="1:8" s="998" customFormat="1">
      <c r="A38" s="995">
        <v>23</v>
      </c>
      <c r="B38" s="996" t="s">
        <v>1285</v>
      </c>
      <c r="C38" s="995" t="s">
        <v>10</v>
      </c>
      <c r="D38" s="997">
        <v>5</v>
      </c>
      <c r="E38" s="919"/>
      <c r="F38" s="961">
        <f t="shared" si="0"/>
        <v>0</v>
      </c>
      <c r="G38" s="1063"/>
      <c r="H38" s="1066"/>
    </row>
    <row r="39" spans="1:8" s="998" customFormat="1" ht="26.4">
      <c r="A39" s="995">
        <v>24</v>
      </c>
      <c r="B39" s="1042" t="s">
        <v>1351</v>
      </c>
      <c r="C39" s="995" t="s">
        <v>1113</v>
      </c>
      <c r="D39" s="997">
        <v>2</v>
      </c>
      <c r="E39" s="919"/>
      <c r="F39" s="961">
        <f t="shared" si="0"/>
        <v>0</v>
      </c>
      <c r="G39" s="1063"/>
      <c r="H39" s="1063"/>
    </row>
    <row r="40" spans="1:8" s="998" customFormat="1" ht="26.4">
      <c r="A40" s="995">
        <v>25</v>
      </c>
      <c r="B40" s="1042" t="s">
        <v>1350</v>
      </c>
      <c r="C40" s="995" t="s">
        <v>1113</v>
      </c>
      <c r="D40" s="997">
        <v>1</v>
      </c>
      <c r="E40" s="919"/>
      <c r="F40" s="961">
        <f t="shared" si="0"/>
        <v>0</v>
      </c>
      <c r="G40" s="1063"/>
      <c r="H40" s="1063"/>
    </row>
    <row r="41" spans="1:8" s="998" customFormat="1" ht="26.4">
      <c r="A41" s="995">
        <v>26</v>
      </c>
      <c r="B41" s="1042" t="s">
        <v>1349</v>
      </c>
      <c r="C41" s="995" t="s">
        <v>1113</v>
      </c>
      <c r="D41" s="997">
        <v>2</v>
      </c>
      <c r="E41" s="919"/>
      <c r="F41" s="961">
        <f t="shared" si="0"/>
        <v>0</v>
      </c>
      <c r="G41" s="1063"/>
      <c r="H41" s="1063"/>
    </row>
    <row r="42" spans="1:8" s="998" customFormat="1" ht="26.4">
      <c r="A42" s="995">
        <v>27</v>
      </c>
      <c r="B42" s="1042" t="s">
        <v>1348</v>
      </c>
      <c r="C42" s="995" t="s">
        <v>1113</v>
      </c>
      <c r="D42" s="997">
        <v>1</v>
      </c>
      <c r="E42" s="919"/>
      <c r="F42" s="961">
        <f t="shared" si="0"/>
        <v>0</v>
      </c>
      <c r="G42" s="1063"/>
      <c r="H42" s="1063"/>
    </row>
    <row r="43" spans="1:8" s="998" customFormat="1">
      <c r="A43" s="995">
        <v>28</v>
      </c>
      <c r="B43" s="996" t="s">
        <v>1347</v>
      </c>
      <c r="C43" s="995" t="s">
        <v>10</v>
      </c>
      <c r="D43" s="997">
        <v>2</v>
      </c>
      <c r="E43" s="919"/>
      <c r="F43" s="961">
        <f t="shared" si="0"/>
        <v>0</v>
      </c>
    </row>
    <row r="44" spans="1:8" s="998" customFormat="1">
      <c r="A44" s="995">
        <v>29</v>
      </c>
      <c r="B44" s="996" t="s">
        <v>1346</v>
      </c>
      <c r="C44" s="995" t="s">
        <v>10</v>
      </c>
      <c r="D44" s="997">
        <v>1</v>
      </c>
      <c r="E44" s="919"/>
      <c r="F44" s="961">
        <f t="shared" si="0"/>
        <v>0</v>
      </c>
    </row>
    <row r="45" spans="1:8" s="998" customFormat="1">
      <c r="A45" s="995">
        <v>30</v>
      </c>
      <c r="B45" s="996" t="s">
        <v>1345</v>
      </c>
      <c r="C45" s="995" t="s">
        <v>10</v>
      </c>
      <c r="D45" s="997">
        <v>4</v>
      </c>
      <c r="E45" s="919"/>
      <c r="F45" s="961">
        <f t="shared" si="0"/>
        <v>0</v>
      </c>
    </row>
    <row r="46" spans="1:8" s="998" customFormat="1">
      <c r="A46" s="995">
        <v>31</v>
      </c>
      <c r="B46" s="996" t="s">
        <v>1344</v>
      </c>
      <c r="C46" s="995" t="s">
        <v>10</v>
      </c>
      <c r="D46" s="997">
        <v>8</v>
      </c>
      <c r="E46" s="919"/>
      <c r="F46" s="961">
        <f t="shared" si="0"/>
        <v>0</v>
      </c>
    </row>
    <row r="47" spans="1:8" s="998" customFormat="1">
      <c r="A47" s="995">
        <v>32</v>
      </c>
      <c r="B47" s="996" t="s">
        <v>1319</v>
      </c>
      <c r="C47" s="995" t="s">
        <v>10</v>
      </c>
      <c r="D47" s="997">
        <v>4</v>
      </c>
      <c r="E47" s="919"/>
      <c r="F47" s="961">
        <f t="shared" si="0"/>
        <v>0</v>
      </c>
    </row>
    <row r="48" spans="1:8" s="998" customFormat="1">
      <c r="A48" s="995">
        <v>33</v>
      </c>
      <c r="B48" s="996" t="s">
        <v>1316</v>
      </c>
      <c r="C48" s="995" t="s">
        <v>10</v>
      </c>
      <c r="D48" s="997">
        <v>1</v>
      </c>
      <c r="E48" s="919"/>
      <c r="F48" s="961">
        <f t="shared" si="0"/>
        <v>0</v>
      </c>
    </row>
    <row r="49" spans="1:13" s="1067" customFormat="1" ht="26.4">
      <c r="A49" s="995">
        <v>34</v>
      </c>
      <c r="B49" s="1042" t="s">
        <v>1293</v>
      </c>
      <c r="C49" s="995" t="s">
        <v>10</v>
      </c>
      <c r="D49" s="997">
        <v>3</v>
      </c>
      <c r="E49" s="919"/>
      <c r="F49" s="961">
        <f t="shared" si="0"/>
        <v>0</v>
      </c>
      <c r="G49" s="1066"/>
      <c r="H49" s="1066"/>
    </row>
    <row r="50" spans="1:13" s="1065" customFormat="1" ht="26.4">
      <c r="A50" s="995">
        <v>35</v>
      </c>
      <c r="B50" s="1042" t="s">
        <v>1343</v>
      </c>
      <c r="C50" s="995" t="s">
        <v>10</v>
      </c>
      <c r="D50" s="997">
        <v>3</v>
      </c>
      <c r="E50" s="919"/>
      <c r="F50" s="961">
        <f t="shared" si="0"/>
        <v>0</v>
      </c>
      <c r="G50" s="1064"/>
      <c r="H50" s="1064"/>
    </row>
    <row r="51" spans="1:13" s="1065" customFormat="1">
      <c r="A51" s="995">
        <v>36</v>
      </c>
      <c r="B51" s="996" t="s">
        <v>1342</v>
      </c>
      <c r="C51" s="995" t="s">
        <v>10</v>
      </c>
      <c r="D51" s="997">
        <v>1</v>
      </c>
      <c r="E51" s="919"/>
      <c r="F51" s="961">
        <f t="shared" si="0"/>
        <v>0</v>
      </c>
      <c r="G51" s="1064"/>
      <c r="H51" s="1064"/>
    </row>
    <row r="52" spans="1:13" s="1065" customFormat="1">
      <c r="A52" s="995">
        <v>37</v>
      </c>
      <c r="B52" s="996" t="s">
        <v>1341</v>
      </c>
      <c r="C52" s="995" t="s">
        <v>10</v>
      </c>
      <c r="D52" s="997">
        <v>1</v>
      </c>
      <c r="E52" s="919"/>
      <c r="F52" s="961">
        <f t="shared" si="0"/>
        <v>0</v>
      </c>
      <c r="G52" s="1064"/>
      <c r="H52" s="1064"/>
    </row>
    <row r="53" spans="1:13" s="1065" customFormat="1">
      <c r="A53" s="995">
        <v>38</v>
      </c>
      <c r="B53" s="1042" t="s">
        <v>1278</v>
      </c>
      <c r="C53" s="995" t="s">
        <v>1113</v>
      </c>
      <c r="D53" s="997">
        <v>1</v>
      </c>
      <c r="E53" s="919"/>
      <c r="F53" s="961">
        <f t="shared" si="0"/>
        <v>0</v>
      </c>
      <c r="G53" s="1064"/>
      <c r="H53" s="1064"/>
    </row>
    <row r="54" spans="1:13" s="1065" customFormat="1" ht="26.4">
      <c r="A54" s="995">
        <v>39</v>
      </c>
      <c r="B54" s="1042" t="s">
        <v>1277</v>
      </c>
      <c r="C54" s="995" t="s">
        <v>1276</v>
      </c>
      <c r="D54" s="997">
        <v>1</v>
      </c>
      <c r="E54" s="919"/>
      <c r="F54" s="961">
        <f t="shared" si="0"/>
        <v>0</v>
      </c>
      <c r="G54" s="1064"/>
      <c r="H54" s="1064"/>
    </row>
    <row r="55" spans="1:13" s="1073" customFormat="1" ht="79.2">
      <c r="A55" s="995">
        <v>40</v>
      </c>
      <c r="B55" s="1042" t="s">
        <v>1275</v>
      </c>
      <c r="C55" s="995" t="s">
        <v>1113</v>
      </c>
      <c r="D55" s="997">
        <v>1</v>
      </c>
      <c r="E55" s="919"/>
      <c r="F55" s="961">
        <f t="shared" si="0"/>
        <v>0</v>
      </c>
      <c r="G55" s="1068"/>
      <c r="H55" s="1068"/>
      <c r="I55" s="1069"/>
      <c r="J55" s="1070"/>
      <c r="K55" s="1070"/>
      <c r="L55" s="1071"/>
      <c r="M55" s="1072"/>
    </row>
    <row r="56" spans="1:13" s="962" customFormat="1" ht="66">
      <c r="A56" s="995">
        <v>41</v>
      </c>
      <c r="B56" s="958" t="s">
        <v>1114</v>
      </c>
      <c r="C56" s="1005" t="s">
        <v>1113</v>
      </c>
      <c r="D56" s="1001">
        <v>1</v>
      </c>
      <c r="E56" s="919"/>
      <c r="F56" s="961">
        <f t="shared" si="0"/>
        <v>0</v>
      </c>
      <c r="G56" s="975"/>
      <c r="I56" s="1006"/>
      <c r="J56" s="963"/>
      <c r="K56" s="963"/>
      <c r="M56" s="963"/>
    </row>
    <row r="57" spans="1:13" s="1078" customFormat="1" ht="13.8" thickBot="1">
      <c r="A57" s="1074"/>
      <c r="B57" s="1053" t="s">
        <v>1340</v>
      </c>
      <c r="C57" s="1075"/>
      <c r="D57" s="1076"/>
      <c r="E57" s="1077"/>
      <c r="F57" s="1055">
        <f>SUM(F16:F56)</f>
        <v>0</v>
      </c>
    </row>
    <row r="58" spans="1:13" s="998" customFormat="1">
      <c r="A58" s="995"/>
      <c r="B58" s="1042"/>
      <c r="C58" s="995"/>
      <c r="D58" s="997"/>
      <c r="E58" s="1062"/>
      <c r="F58" s="1062"/>
      <c r="G58" s="1063"/>
      <c r="H58" s="1063"/>
    </row>
    <row r="59" spans="1:13" s="998" customFormat="1">
      <c r="A59" s="1079"/>
      <c r="B59" s="1061" t="s">
        <v>1339</v>
      </c>
      <c r="C59" s="995"/>
      <c r="D59" s="997"/>
      <c r="E59" s="1080"/>
      <c r="F59" s="1081"/>
    </row>
    <row r="60" spans="1:13" s="998" customFormat="1" ht="118.8">
      <c r="A60" s="995">
        <v>1</v>
      </c>
      <c r="B60" s="1042" t="s">
        <v>1338</v>
      </c>
      <c r="C60" s="995" t="s">
        <v>10</v>
      </c>
      <c r="D60" s="997">
        <v>1</v>
      </c>
      <c r="E60" s="919"/>
      <c r="F60" s="961">
        <f t="shared" ref="F60:F85" si="1">D60*E60</f>
        <v>0</v>
      </c>
      <c r="G60" s="1063"/>
      <c r="H60" s="1063"/>
    </row>
    <row r="61" spans="1:13" s="998" customFormat="1">
      <c r="A61" s="995">
        <v>2</v>
      </c>
      <c r="B61" s="1042" t="s">
        <v>1289</v>
      </c>
      <c r="C61" s="995" t="s">
        <v>10</v>
      </c>
      <c r="D61" s="997">
        <v>1</v>
      </c>
      <c r="E61" s="919"/>
      <c r="F61" s="961">
        <f t="shared" si="1"/>
        <v>0</v>
      </c>
      <c r="G61" s="1063"/>
      <c r="H61" s="1063"/>
    </row>
    <row r="62" spans="1:13" s="998" customFormat="1">
      <c r="A62" s="995">
        <v>3</v>
      </c>
      <c r="B62" s="1042" t="s">
        <v>1337</v>
      </c>
      <c r="C62" s="995" t="s">
        <v>10</v>
      </c>
      <c r="D62" s="997">
        <v>1</v>
      </c>
      <c r="E62" s="919"/>
      <c r="F62" s="961">
        <f t="shared" si="1"/>
        <v>0</v>
      </c>
      <c r="G62" s="1063"/>
      <c r="H62" s="1063"/>
    </row>
    <row r="63" spans="1:13" s="1065" customFormat="1">
      <c r="A63" s="995">
        <v>4</v>
      </c>
      <c r="B63" s="996" t="s">
        <v>1306</v>
      </c>
      <c r="C63" s="995" t="s">
        <v>10</v>
      </c>
      <c r="D63" s="997">
        <v>1</v>
      </c>
      <c r="E63" s="919"/>
      <c r="F63" s="961">
        <f t="shared" si="1"/>
        <v>0</v>
      </c>
      <c r="G63" s="1064"/>
      <c r="H63" s="1064"/>
    </row>
    <row r="64" spans="1:13" s="1065" customFormat="1">
      <c r="A64" s="995">
        <v>5</v>
      </c>
      <c r="B64" s="996" t="s">
        <v>1279</v>
      </c>
      <c r="C64" s="995" t="s">
        <v>10</v>
      </c>
      <c r="D64" s="997">
        <v>3</v>
      </c>
      <c r="E64" s="919"/>
      <c r="F64" s="961">
        <f t="shared" si="1"/>
        <v>0</v>
      </c>
      <c r="G64" s="1064"/>
      <c r="H64" s="1064"/>
    </row>
    <row r="65" spans="1:8" s="1065" customFormat="1">
      <c r="A65" s="995">
        <v>6</v>
      </c>
      <c r="B65" s="996" t="s">
        <v>1286</v>
      </c>
      <c r="C65" s="995" t="s">
        <v>10</v>
      </c>
      <c r="D65" s="997">
        <v>18</v>
      </c>
      <c r="E65" s="919"/>
      <c r="F65" s="961">
        <f t="shared" si="1"/>
        <v>0</v>
      </c>
      <c r="G65" s="1064"/>
      <c r="H65" s="1064"/>
    </row>
    <row r="66" spans="1:8" s="1065" customFormat="1">
      <c r="A66" s="995">
        <v>7</v>
      </c>
      <c r="B66" s="996" t="s">
        <v>1304</v>
      </c>
      <c r="C66" s="995" t="s">
        <v>10</v>
      </c>
      <c r="D66" s="997">
        <v>30</v>
      </c>
      <c r="E66" s="919"/>
      <c r="F66" s="961">
        <f t="shared" si="1"/>
        <v>0</v>
      </c>
      <c r="G66" s="1064"/>
      <c r="H66" s="1064"/>
    </row>
    <row r="67" spans="1:8" s="998" customFormat="1">
      <c r="A67" s="995">
        <v>8</v>
      </c>
      <c r="B67" s="996" t="s">
        <v>1336</v>
      </c>
      <c r="C67" s="995" t="s">
        <v>10</v>
      </c>
      <c r="D67" s="997">
        <v>5</v>
      </c>
      <c r="E67" s="919"/>
      <c r="F67" s="961">
        <f t="shared" si="1"/>
        <v>0</v>
      </c>
      <c r="G67" s="1063"/>
      <c r="H67" s="1066"/>
    </row>
    <row r="68" spans="1:8" s="998" customFormat="1">
      <c r="A68" s="995">
        <v>9</v>
      </c>
      <c r="B68" s="996" t="s">
        <v>1301</v>
      </c>
      <c r="C68" s="995" t="s">
        <v>10</v>
      </c>
      <c r="D68" s="997">
        <v>2</v>
      </c>
      <c r="E68" s="919"/>
      <c r="F68" s="961">
        <f t="shared" si="1"/>
        <v>0</v>
      </c>
      <c r="G68" s="1063"/>
      <c r="H68" s="1066"/>
    </row>
    <row r="69" spans="1:8" s="998" customFormat="1">
      <c r="A69" s="995">
        <v>10</v>
      </c>
      <c r="B69" s="996" t="s">
        <v>1285</v>
      </c>
      <c r="C69" s="995" t="s">
        <v>10</v>
      </c>
      <c r="D69" s="997">
        <v>3</v>
      </c>
      <c r="E69" s="919"/>
      <c r="F69" s="961">
        <f t="shared" si="1"/>
        <v>0</v>
      </c>
      <c r="G69" s="1063"/>
      <c r="H69" s="1066"/>
    </row>
    <row r="70" spans="1:8" s="998" customFormat="1" ht="26.4">
      <c r="A70" s="995">
        <v>11</v>
      </c>
      <c r="B70" s="1042" t="s">
        <v>1298</v>
      </c>
      <c r="C70" s="995" t="s">
        <v>1113</v>
      </c>
      <c r="D70" s="997">
        <v>1</v>
      </c>
      <c r="E70" s="919"/>
      <c r="F70" s="961">
        <f t="shared" si="1"/>
        <v>0</v>
      </c>
      <c r="G70" s="1063"/>
      <c r="H70" s="1063"/>
    </row>
    <row r="71" spans="1:8" s="998" customFormat="1">
      <c r="A71" s="995">
        <v>12</v>
      </c>
      <c r="B71" s="996" t="s">
        <v>1335</v>
      </c>
      <c r="C71" s="995" t="s">
        <v>10</v>
      </c>
      <c r="D71" s="997">
        <v>3</v>
      </c>
      <c r="E71" s="919"/>
      <c r="F71" s="961">
        <f t="shared" si="1"/>
        <v>0</v>
      </c>
    </row>
    <row r="72" spans="1:8" s="998" customFormat="1">
      <c r="A72" s="995">
        <v>13</v>
      </c>
      <c r="B72" s="996" t="s">
        <v>1334</v>
      </c>
      <c r="C72" s="995" t="s">
        <v>10</v>
      </c>
      <c r="D72" s="997">
        <v>1</v>
      </c>
      <c r="E72" s="919"/>
      <c r="F72" s="961">
        <f t="shared" si="1"/>
        <v>0</v>
      </c>
    </row>
    <row r="73" spans="1:8" s="998" customFormat="1">
      <c r="A73" s="995">
        <v>14</v>
      </c>
      <c r="B73" s="996" t="s">
        <v>1333</v>
      </c>
      <c r="C73" s="995" t="s">
        <v>10</v>
      </c>
      <c r="D73" s="997">
        <v>1</v>
      </c>
      <c r="E73" s="919"/>
      <c r="F73" s="961">
        <f t="shared" si="1"/>
        <v>0</v>
      </c>
    </row>
    <row r="74" spans="1:8" s="998" customFormat="1">
      <c r="A74" s="995">
        <v>15</v>
      </c>
      <c r="B74" s="996" t="s">
        <v>1332</v>
      </c>
      <c r="C74" s="995" t="s">
        <v>10</v>
      </c>
      <c r="D74" s="997">
        <v>9</v>
      </c>
      <c r="E74" s="919"/>
      <c r="F74" s="961">
        <f t="shared" si="1"/>
        <v>0</v>
      </c>
    </row>
    <row r="75" spans="1:8" s="998" customFormat="1">
      <c r="A75" s="995">
        <v>16</v>
      </c>
      <c r="B75" s="996" t="s">
        <v>1331</v>
      </c>
      <c r="C75" s="995" t="s">
        <v>10</v>
      </c>
      <c r="D75" s="997">
        <v>1</v>
      </c>
      <c r="E75" s="919"/>
      <c r="F75" s="961">
        <f t="shared" si="1"/>
        <v>0</v>
      </c>
    </row>
    <row r="76" spans="1:8" s="998" customFormat="1">
      <c r="A76" s="995">
        <v>17</v>
      </c>
      <c r="B76" s="996" t="s">
        <v>1294</v>
      </c>
      <c r="C76" s="995" t="s">
        <v>10</v>
      </c>
      <c r="D76" s="997">
        <v>1</v>
      </c>
      <c r="E76" s="919"/>
      <c r="F76" s="961">
        <f t="shared" si="1"/>
        <v>0</v>
      </c>
    </row>
    <row r="77" spans="1:8" s="998" customFormat="1" ht="26.4">
      <c r="A77" s="995">
        <v>18</v>
      </c>
      <c r="B77" s="1042" t="s">
        <v>1330</v>
      </c>
      <c r="C77" s="995" t="s">
        <v>10</v>
      </c>
      <c r="D77" s="997">
        <v>1</v>
      </c>
      <c r="E77" s="919"/>
      <c r="F77" s="961">
        <f t="shared" si="1"/>
        <v>0</v>
      </c>
    </row>
    <row r="78" spans="1:8" s="998" customFormat="1">
      <c r="A78" s="995">
        <v>19</v>
      </c>
      <c r="B78" s="996" t="s">
        <v>1316</v>
      </c>
      <c r="C78" s="995" t="s">
        <v>10</v>
      </c>
      <c r="D78" s="997">
        <v>1</v>
      </c>
      <c r="E78" s="919"/>
      <c r="F78" s="961">
        <f t="shared" si="1"/>
        <v>0</v>
      </c>
    </row>
    <row r="79" spans="1:8" s="998" customFormat="1">
      <c r="A79" s="995">
        <v>20</v>
      </c>
      <c r="B79" s="996" t="s">
        <v>1329</v>
      </c>
      <c r="C79" s="995" t="s">
        <v>1113</v>
      </c>
      <c r="D79" s="997">
        <v>1</v>
      </c>
      <c r="E79" s="919"/>
      <c r="F79" s="961">
        <f t="shared" si="1"/>
        <v>0</v>
      </c>
    </row>
    <row r="80" spans="1:8" s="1067" customFormat="1" ht="26.4">
      <c r="A80" s="995">
        <v>21</v>
      </c>
      <c r="B80" s="1042" t="s">
        <v>1293</v>
      </c>
      <c r="C80" s="995" t="s">
        <v>10</v>
      </c>
      <c r="D80" s="997">
        <v>1</v>
      </c>
      <c r="E80" s="919"/>
      <c r="F80" s="961">
        <f t="shared" si="1"/>
        <v>0</v>
      </c>
      <c r="G80" s="1066"/>
      <c r="H80" s="1066"/>
    </row>
    <row r="81" spans="1:13" s="1065" customFormat="1" ht="26.4">
      <c r="A81" s="995">
        <v>22</v>
      </c>
      <c r="B81" s="1042" t="s">
        <v>1284</v>
      </c>
      <c r="C81" s="995" t="s">
        <v>10</v>
      </c>
      <c r="D81" s="997">
        <v>4</v>
      </c>
      <c r="E81" s="919"/>
      <c r="F81" s="961">
        <f t="shared" si="1"/>
        <v>0</v>
      </c>
      <c r="G81" s="1064"/>
      <c r="H81" s="1064"/>
    </row>
    <row r="82" spans="1:13" s="1065" customFormat="1">
      <c r="A82" s="995">
        <v>23</v>
      </c>
      <c r="B82" s="1042" t="s">
        <v>1278</v>
      </c>
      <c r="C82" s="995" t="s">
        <v>1113</v>
      </c>
      <c r="D82" s="997">
        <v>1</v>
      </c>
      <c r="E82" s="919"/>
      <c r="F82" s="961">
        <f t="shared" si="1"/>
        <v>0</v>
      </c>
      <c r="G82" s="1064"/>
      <c r="H82" s="1064"/>
    </row>
    <row r="83" spans="1:13" s="1065" customFormat="1" ht="26.4">
      <c r="A83" s="995">
        <v>24</v>
      </c>
      <c r="B83" s="1042" t="s">
        <v>1277</v>
      </c>
      <c r="C83" s="995" t="s">
        <v>1276</v>
      </c>
      <c r="D83" s="997">
        <v>1</v>
      </c>
      <c r="E83" s="919"/>
      <c r="F83" s="961">
        <f t="shared" si="1"/>
        <v>0</v>
      </c>
      <c r="G83" s="1064"/>
      <c r="H83" s="1064"/>
    </row>
    <row r="84" spans="1:13" s="1073" customFormat="1" ht="79.2">
      <c r="A84" s="995">
        <v>25</v>
      </c>
      <c r="B84" s="1042" t="s">
        <v>1275</v>
      </c>
      <c r="C84" s="995" t="s">
        <v>1113</v>
      </c>
      <c r="D84" s="997">
        <v>1</v>
      </c>
      <c r="E84" s="919"/>
      <c r="F84" s="961">
        <f t="shared" si="1"/>
        <v>0</v>
      </c>
      <c r="G84" s="1068"/>
      <c r="H84" s="1068"/>
      <c r="I84" s="1069"/>
      <c r="J84" s="1070"/>
      <c r="K84" s="1070"/>
      <c r="L84" s="1071"/>
      <c r="M84" s="1072"/>
    </row>
    <row r="85" spans="1:13" s="962" customFormat="1" ht="66">
      <c r="A85" s="995">
        <v>26</v>
      </c>
      <c r="B85" s="958" t="s">
        <v>1114</v>
      </c>
      <c r="C85" s="1005" t="s">
        <v>1113</v>
      </c>
      <c r="D85" s="1001">
        <v>1</v>
      </c>
      <c r="E85" s="919"/>
      <c r="F85" s="961">
        <f t="shared" si="1"/>
        <v>0</v>
      </c>
      <c r="G85" s="975"/>
      <c r="I85" s="1006"/>
      <c r="J85" s="963"/>
      <c r="K85" s="963"/>
      <c r="M85" s="963"/>
    </row>
    <row r="86" spans="1:13" s="998" customFormat="1" ht="13.8" thickBot="1">
      <c r="A86" s="1082"/>
      <c r="B86" s="1083" t="s">
        <v>1328</v>
      </c>
      <c r="C86" s="1082"/>
      <c r="D86" s="1084"/>
      <c r="E86" s="1085"/>
      <c r="F86" s="1055">
        <f>SUM(F60:F85)</f>
        <v>0</v>
      </c>
    </row>
    <row r="87" spans="1:13" s="998" customFormat="1">
      <c r="A87" s="995"/>
      <c r="B87" s="1086"/>
      <c r="C87" s="995"/>
      <c r="D87" s="997"/>
      <c r="E87" s="1080"/>
      <c r="F87" s="1087"/>
    </row>
    <row r="88" spans="1:13" s="998" customFormat="1">
      <c r="A88" s="1079"/>
      <c r="B88" s="1061" t="s">
        <v>1327</v>
      </c>
      <c r="C88" s="995"/>
      <c r="D88" s="997"/>
      <c r="E88" s="1080"/>
      <c r="F88" s="1081"/>
    </row>
    <row r="89" spans="1:13" s="998" customFormat="1" ht="92.4">
      <c r="A89" s="995">
        <v>1</v>
      </c>
      <c r="B89" s="1042" t="s">
        <v>1326</v>
      </c>
      <c r="C89" s="995" t="s">
        <v>10</v>
      </c>
      <c r="D89" s="997">
        <v>1</v>
      </c>
      <c r="E89" s="919"/>
      <c r="F89" s="961">
        <f t="shared" ref="F89:F113" si="2">D89*E89</f>
        <v>0</v>
      </c>
      <c r="G89" s="1063"/>
      <c r="H89" s="1063"/>
    </row>
    <row r="90" spans="1:13" s="998" customFormat="1">
      <c r="A90" s="995">
        <v>2</v>
      </c>
      <c r="B90" s="1042" t="s">
        <v>1307</v>
      </c>
      <c r="C90" s="995" t="s">
        <v>10</v>
      </c>
      <c r="D90" s="997">
        <v>1</v>
      </c>
      <c r="E90" s="919"/>
      <c r="F90" s="961">
        <f t="shared" si="2"/>
        <v>0</v>
      </c>
      <c r="G90" s="1063"/>
      <c r="H90" s="1063"/>
    </row>
    <row r="91" spans="1:13" s="1065" customFormat="1">
      <c r="A91" s="995">
        <v>3</v>
      </c>
      <c r="B91" s="996" t="s">
        <v>1287</v>
      </c>
      <c r="C91" s="995" t="s">
        <v>10</v>
      </c>
      <c r="D91" s="997">
        <v>2</v>
      </c>
      <c r="E91" s="919"/>
      <c r="F91" s="961">
        <f t="shared" si="2"/>
        <v>0</v>
      </c>
      <c r="G91" s="1064"/>
      <c r="H91" s="1064"/>
    </row>
    <row r="92" spans="1:13" s="1065" customFormat="1">
      <c r="A92" s="995">
        <v>4</v>
      </c>
      <c r="B92" s="996" t="s">
        <v>1305</v>
      </c>
      <c r="C92" s="995" t="s">
        <v>10</v>
      </c>
      <c r="D92" s="997">
        <v>1</v>
      </c>
      <c r="E92" s="919"/>
      <c r="F92" s="961">
        <f t="shared" si="2"/>
        <v>0</v>
      </c>
      <c r="G92" s="1064"/>
      <c r="H92" s="1064"/>
    </row>
    <row r="93" spans="1:13" s="1065" customFormat="1">
      <c r="A93" s="995">
        <v>5</v>
      </c>
      <c r="B93" s="996" t="s">
        <v>1325</v>
      </c>
      <c r="C93" s="995" t="s">
        <v>10</v>
      </c>
      <c r="D93" s="997">
        <v>18</v>
      </c>
      <c r="E93" s="919"/>
      <c r="F93" s="961">
        <f t="shared" si="2"/>
        <v>0</v>
      </c>
      <c r="G93" s="1064"/>
      <c r="H93" s="1064"/>
    </row>
    <row r="94" spans="1:13" s="1065" customFormat="1">
      <c r="A94" s="995">
        <v>6</v>
      </c>
      <c r="B94" s="996" t="s">
        <v>1324</v>
      </c>
      <c r="C94" s="995" t="s">
        <v>10</v>
      </c>
      <c r="D94" s="997">
        <v>2</v>
      </c>
      <c r="E94" s="919"/>
      <c r="F94" s="961">
        <f t="shared" si="2"/>
        <v>0</v>
      </c>
      <c r="G94" s="1064"/>
      <c r="H94" s="1064"/>
    </row>
    <row r="95" spans="1:13" s="1065" customFormat="1">
      <c r="A95" s="995">
        <v>7</v>
      </c>
      <c r="B95" s="996" t="s">
        <v>1304</v>
      </c>
      <c r="C95" s="995" t="s">
        <v>10</v>
      </c>
      <c r="D95" s="997">
        <v>10</v>
      </c>
      <c r="E95" s="919"/>
      <c r="F95" s="961">
        <f t="shared" si="2"/>
        <v>0</v>
      </c>
      <c r="G95" s="1064"/>
      <c r="H95" s="1064"/>
    </row>
    <row r="96" spans="1:13" s="1065" customFormat="1">
      <c r="A96" s="995">
        <v>8</v>
      </c>
      <c r="B96" s="996" t="s">
        <v>1323</v>
      </c>
      <c r="C96" s="995" t="s">
        <v>10</v>
      </c>
      <c r="D96" s="997">
        <v>2</v>
      </c>
      <c r="E96" s="919"/>
      <c r="F96" s="961">
        <f t="shared" si="2"/>
        <v>0</v>
      </c>
      <c r="G96" s="1064"/>
      <c r="H96" s="1064"/>
    </row>
    <row r="97" spans="1:13" s="1065" customFormat="1">
      <c r="A97" s="995">
        <v>9</v>
      </c>
      <c r="B97" s="996" t="s">
        <v>1303</v>
      </c>
      <c r="C97" s="995" t="s">
        <v>10</v>
      </c>
      <c r="D97" s="997">
        <v>4</v>
      </c>
      <c r="E97" s="919"/>
      <c r="F97" s="961">
        <f t="shared" si="2"/>
        <v>0</v>
      </c>
      <c r="G97" s="1064"/>
      <c r="H97" s="1064"/>
    </row>
    <row r="98" spans="1:13" s="998" customFormat="1">
      <c r="A98" s="995">
        <v>10</v>
      </c>
      <c r="B98" s="996" t="s">
        <v>1302</v>
      </c>
      <c r="C98" s="995" t="s">
        <v>10</v>
      </c>
      <c r="D98" s="997">
        <v>1</v>
      </c>
      <c r="E98" s="919"/>
      <c r="F98" s="961">
        <f t="shared" si="2"/>
        <v>0</v>
      </c>
      <c r="G98" s="1063"/>
      <c r="H98" s="1066"/>
    </row>
    <row r="99" spans="1:13" s="998" customFormat="1">
      <c r="A99" s="995">
        <v>11</v>
      </c>
      <c r="B99" s="996" t="s">
        <v>1301</v>
      </c>
      <c r="C99" s="995" t="s">
        <v>10</v>
      </c>
      <c r="D99" s="997">
        <v>1</v>
      </c>
      <c r="E99" s="919"/>
      <c r="F99" s="961">
        <f t="shared" si="2"/>
        <v>0</v>
      </c>
      <c r="G99" s="1063"/>
      <c r="H99" s="1066"/>
    </row>
    <row r="100" spans="1:13" s="998" customFormat="1">
      <c r="A100" s="995">
        <v>12</v>
      </c>
      <c r="B100" s="996" t="s">
        <v>1285</v>
      </c>
      <c r="C100" s="995" t="s">
        <v>10</v>
      </c>
      <c r="D100" s="997">
        <v>3</v>
      </c>
      <c r="E100" s="919"/>
      <c r="F100" s="961">
        <f t="shared" si="2"/>
        <v>0</v>
      </c>
      <c r="G100" s="1063"/>
      <c r="H100" s="1066"/>
    </row>
    <row r="101" spans="1:13" s="998" customFormat="1" ht="26.4">
      <c r="A101" s="995">
        <v>13</v>
      </c>
      <c r="B101" s="1042" t="s">
        <v>1322</v>
      </c>
      <c r="C101" s="995" t="s">
        <v>1113</v>
      </c>
      <c r="D101" s="997">
        <v>1</v>
      </c>
      <c r="E101" s="919"/>
      <c r="F101" s="961">
        <f t="shared" si="2"/>
        <v>0</v>
      </c>
      <c r="G101" s="1063"/>
      <c r="H101" s="1063"/>
    </row>
    <row r="102" spans="1:13" s="998" customFormat="1">
      <c r="A102" s="995">
        <v>14</v>
      </c>
      <c r="B102" s="996" t="s">
        <v>1321</v>
      </c>
      <c r="C102" s="995" t="s">
        <v>10</v>
      </c>
      <c r="D102" s="997">
        <v>2</v>
      </c>
      <c r="E102" s="919"/>
      <c r="F102" s="961">
        <f t="shared" si="2"/>
        <v>0</v>
      </c>
    </row>
    <row r="103" spans="1:13" s="998" customFormat="1">
      <c r="A103" s="995">
        <v>15</v>
      </c>
      <c r="B103" s="996" t="s">
        <v>1320</v>
      </c>
      <c r="C103" s="995" t="s">
        <v>10</v>
      </c>
      <c r="D103" s="997">
        <v>2</v>
      </c>
      <c r="E103" s="919"/>
      <c r="F103" s="961">
        <f t="shared" si="2"/>
        <v>0</v>
      </c>
    </row>
    <row r="104" spans="1:13" s="998" customFormat="1">
      <c r="A104" s="995">
        <v>16</v>
      </c>
      <c r="B104" s="996" t="s">
        <v>1319</v>
      </c>
      <c r="C104" s="995" t="s">
        <v>10</v>
      </c>
      <c r="D104" s="997">
        <v>2</v>
      </c>
      <c r="E104" s="919"/>
      <c r="F104" s="961">
        <f t="shared" si="2"/>
        <v>0</v>
      </c>
    </row>
    <row r="105" spans="1:13" s="998" customFormat="1">
      <c r="A105" s="995">
        <v>17</v>
      </c>
      <c r="B105" s="996" t="s">
        <v>1318</v>
      </c>
      <c r="C105" s="995" t="s">
        <v>10</v>
      </c>
      <c r="D105" s="997">
        <v>4</v>
      </c>
      <c r="E105" s="919"/>
      <c r="F105" s="961">
        <f t="shared" si="2"/>
        <v>0</v>
      </c>
    </row>
    <row r="106" spans="1:13" s="998" customFormat="1">
      <c r="A106" s="995">
        <v>18</v>
      </c>
      <c r="B106" s="996" t="s">
        <v>1317</v>
      </c>
      <c r="C106" s="995" t="s">
        <v>10</v>
      </c>
      <c r="D106" s="997">
        <v>1</v>
      </c>
      <c r="E106" s="919"/>
      <c r="F106" s="961">
        <f t="shared" si="2"/>
        <v>0</v>
      </c>
    </row>
    <row r="107" spans="1:13" s="998" customFormat="1">
      <c r="A107" s="995">
        <v>19</v>
      </c>
      <c r="B107" s="996" t="s">
        <v>1316</v>
      </c>
      <c r="C107" s="995" t="s">
        <v>10</v>
      </c>
      <c r="D107" s="997">
        <v>2</v>
      </c>
      <c r="E107" s="919"/>
      <c r="F107" s="961">
        <f t="shared" si="2"/>
        <v>0</v>
      </c>
    </row>
    <row r="108" spans="1:13" s="1067" customFormat="1" ht="26.4">
      <c r="A108" s="995">
        <v>20</v>
      </c>
      <c r="B108" s="1042" t="s">
        <v>1293</v>
      </c>
      <c r="C108" s="995" t="s">
        <v>10</v>
      </c>
      <c r="D108" s="997">
        <v>1</v>
      </c>
      <c r="E108" s="919"/>
      <c r="F108" s="961">
        <f t="shared" si="2"/>
        <v>0</v>
      </c>
      <c r="G108" s="1066"/>
      <c r="H108" s="1066"/>
    </row>
    <row r="109" spans="1:13" s="1065" customFormat="1" ht="26.4">
      <c r="A109" s="995">
        <v>21</v>
      </c>
      <c r="B109" s="1042" t="s">
        <v>1284</v>
      </c>
      <c r="C109" s="995" t="s">
        <v>10</v>
      </c>
      <c r="D109" s="997">
        <v>4</v>
      </c>
      <c r="E109" s="919"/>
      <c r="F109" s="961">
        <f t="shared" si="2"/>
        <v>0</v>
      </c>
      <c r="G109" s="1064"/>
      <c r="H109" s="1064"/>
    </row>
    <row r="110" spans="1:13" s="1065" customFormat="1">
      <c r="A110" s="995">
        <v>22</v>
      </c>
      <c r="B110" s="1042" t="s">
        <v>1278</v>
      </c>
      <c r="C110" s="995" t="s">
        <v>1113</v>
      </c>
      <c r="D110" s="997">
        <v>1</v>
      </c>
      <c r="E110" s="919"/>
      <c r="F110" s="961">
        <f t="shared" si="2"/>
        <v>0</v>
      </c>
      <c r="G110" s="1064"/>
      <c r="H110" s="1064"/>
    </row>
    <row r="111" spans="1:13" s="1065" customFormat="1" ht="26.4">
      <c r="A111" s="995">
        <v>23</v>
      </c>
      <c r="B111" s="1042" t="s">
        <v>1277</v>
      </c>
      <c r="C111" s="995" t="s">
        <v>1276</v>
      </c>
      <c r="D111" s="997">
        <v>1</v>
      </c>
      <c r="E111" s="919"/>
      <c r="F111" s="961">
        <f t="shared" si="2"/>
        <v>0</v>
      </c>
      <c r="G111" s="1064"/>
      <c r="H111" s="1064"/>
    </row>
    <row r="112" spans="1:13" s="1073" customFormat="1" ht="79.2">
      <c r="A112" s="995">
        <v>24</v>
      </c>
      <c r="B112" s="1042" t="s">
        <v>1275</v>
      </c>
      <c r="C112" s="995" t="s">
        <v>1113</v>
      </c>
      <c r="D112" s="997">
        <v>1</v>
      </c>
      <c r="E112" s="919"/>
      <c r="F112" s="961">
        <f t="shared" si="2"/>
        <v>0</v>
      </c>
      <c r="G112" s="1068"/>
      <c r="H112" s="1068"/>
      <c r="I112" s="1069"/>
      <c r="J112" s="1070"/>
      <c r="K112" s="1070"/>
      <c r="L112" s="1071"/>
      <c r="M112" s="1072"/>
    </row>
    <row r="113" spans="1:13" s="962" customFormat="1" ht="66">
      <c r="A113" s="995">
        <v>25</v>
      </c>
      <c r="B113" s="958" t="s">
        <v>1114</v>
      </c>
      <c r="C113" s="1005" t="s">
        <v>1113</v>
      </c>
      <c r="D113" s="1001">
        <v>1</v>
      </c>
      <c r="E113" s="919"/>
      <c r="F113" s="961">
        <f t="shared" si="2"/>
        <v>0</v>
      </c>
      <c r="G113" s="975"/>
      <c r="I113" s="1006"/>
      <c r="J113" s="963"/>
      <c r="K113" s="963"/>
      <c r="M113" s="963"/>
    </row>
    <row r="114" spans="1:13" s="998" customFormat="1" ht="13.8" thickBot="1">
      <c r="A114" s="1082"/>
      <c r="B114" s="1083" t="s">
        <v>1315</v>
      </c>
      <c r="C114" s="1082"/>
      <c r="D114" s="1084"/>
      <c r="E114" s="1085"/>
      <c r="F114" s="1055">
        <f>SUM(F89:F113)</f>
        <v>0</v>
      </c>
    </row>
    <row r="115" spans="1:13" s="998" customFormat="1">
      <c r="A115" s="995"/>
      <c r="B115" s="1086"/>
      <c r="C115" s="995"/>
      <c r="D115" s="997"/>
      <c r="E115" s="1080"/>
      <c r="F115" s="1087"/>
    </row>
    <row r="116" spans="1:13" s="998" customFormat="1">
      <c r="A116" s="1079"/>
      <c r="B116" s="1061" t="s">
        <v>1314</v>
      </c>
      <c r="C116" s="995"/>
      <c r="D116" s="997"/>
      <c r="E116" s="1080"/>
      <c r="F116" s="1081"/>
    </row>
    <row r="117" spans="1:13" s="998" customFormat="1" ht="26.4">
      <c r="A117" s="995">
        <v>1</v>
      </c>
      <c r="B117" s="1042" t="s">
        <v>1313</v>
      </c>
      <c r="C117" s="995" t="s">
        <v>10</v>
      </c>
      <c r="D117" s="997">
        <v>1</v>
      </c>
      <c r="E117" s="919"/>
      <c r="F117" s="961">
        <f t="shared" ref="F117:F129" si="3">D117*E117</f>
        <v>0</v>
      </c>
      <c r="G117" s="1063"/>
      <c r="H117" s="1063"/>
    </row>
    <row r="118" spans="1:13" s="998" customFormat="1">
      <c r="A118" s="995">
        <v>2</v>
      </c>
      <c r="B118" s="1042" t="s">
        <v>1312</v>
      </c>
      <c r="C118" s="995" t="s">
        <v>10</v>
      </c>
      <c r="D118" s="997">
        <v>1</v>
      </c>
      <c r="E118" s="919"/>
      <c r="F118" s="961">
        <f t="shared" si="3"/>
        <v>0</v>
      </c>
      <c r="G118" s="1063"/>
      <c r="H118" s="1063"/>
    </row>
    <row r="119" spans="1:13" s="1065" customFormat="1">
      <c r="A119" s="995">
        <v>3</v>
      </c>
      <c r="B119" s="996" t="s">
        <v>1304</v>
      </c>
      <c r="C119" s="995" t="s">
        <v>10</v>
      </c>
      <c r="D119" s="997">
        <v>4</v>
      </c>
      <c r="E119" s="919"/>
      <c r="F119" s="961">
        <f t="shared" si="3"/>
        <v>0</v>
      </c>
      <c r="G119" s="1064"/>
      <c r="H119" s="1064"/>
    </row>
    <row r="120" spans="1:13" s="998" customFormat="1">
      <c r="A120" s="995">
        <v>4</v>
      </c>
      <c r="B120" s="996" t="s">
        <v>1302</v>
      </c>
      <c r="C120" s="995" t="s">
        <v>10</v>
      </c>
      <c r="D120" s="997">
        <v>1</v>
      </c>
      <c r="E120" s="919"/>
      <c r="F120" s="961">
        <f t="shared" si="3"/>
        <v>0</v>
      </c>
      <c r="G120" s="1063"/>
      <c r="H120" s="1066"/>
    </row>
    <row r="121" spans="1:13" s="998" customFormat="1">
      <c r="A121" s="995">
        <v>5</v>
      </c>
      <c r="B121" s="996" t="s">
        <v>1301</v>
      </c>
      <c r="C121" s="995" t="s">
        <v>10</v>
      </c>
      <c r="D121" s="997">
        <v>5</v>
      </c>
      <c r="E121" s="919"/>
      <c r="F121" s="961">
        <f t="shared" si="3"/>
        <v>0</v>
      </c>
      <c r="G121" s="1063"/>
      <c r="H121" s="1066"/>
    </row>
    <row r="122" spans="1:13" s="998" customFormat="1">
      <c r="A122" s="995">
        <v>6</v>
      </c>
      <c r="B122" s="996" t="s">
        <v>1285</v>
      </c>
      <c r="C122" s="995" t="s">
        <v>10</v>
      </c>
      <c r="D122" s="997">
        <v>5</v>
      </c>
      <c r="E122" s="919"/>
      <c r="F122" s="961">
        <f t="shared" si="3"/>
        <v>0</v>
      </c>
      <c r="G122" s="1063"/>
      <c r="H122" s="1066"/>
    </row>
    <row r="123" spans="1:13" s="998" customFormat="1">
      <c r="A123" s="995">
        <v>7</v>
      </c>
      <c r="B123" s="996" t="s">
        <v>1311</v>
      </c>
      <c r="C123" s="995" t="s">
        <v>10</v>
      </c>
      <c r="D123" s="997">
        <v>4</v>
      </c>
      <c r="E123" s="919"/>
      <c r="F123" s="961">
        <f t="shared" si="3"/>
        <v>0</v>
      </c>
    </row>
    <row r="124" spans="1:13" s="1067" customFormat="1" ht="26.4">
      <c r="A124" s="995">
        <v>8</v>
      </c>
      <c r="B124" s="1042" t="s">
        <v>1293</v>
      </c>
      <c r="C124" s="995" t="s">
        <v>10</v>
      </c>
      <c r="D124" s="997">
        <v>1</v>
      </c>
      <c r="E124" s="919"/>
      <c r="F124" s="961">
        <f t="shared" si="3"/>
        <v>0</v>
      </c>
      <c r="G124" s="1066"/>
      <c r="H124" s="1066"/>
    </row>
    <row r="125" spans="1:13" s="1065" customFormat="1" ht="26.4">
      <c r="A125" s="995">
        <v>9</v>
      </c>
      <c r="B125" s="1042" t="s">
        <v>1284</v>
      </c>
      <c r="C125" s="995" t="s">
        <v>10</v>
      </c>
      <c r="D125" s="997">
        <v>4</v>
      </c>
      <c r="E125" s="919"/>
      <c r="F125" s="961">
        <f t="shared" si="3"/>
        <v>0</v>
      </c>
      <c r="G125" s="1064"/>
      <c r="H125" s="1064"/>
    </row>
    <row r="126" spans="1:13" s="1065" customFormat="1">
      <c r="A126" s="995">
        <v>10</v>
      </c>
      <c r="B126" s="1042" t="s">
        <v>1278</v>
      </c>
      <c r="C126" s="995" t="s">
        <v>1113</v>
      </c>
      <c r="D126" s="997">
        <v>1</v>
      </c>
      <c r="E126" s="919"/>
      <c r="F126" s="961">
        <f t="shared" si="3"/>
        <v>0</v>
      </c>
      <c r="G126" s="1064"/>
      <c r="H126" s="1064"/>
    </row>
    <row r="127" spans="1:13" s="1065" customFormat="1" ht="26.4">
      <c r="A127" s="995">
        <v>11</v>
      </c>
      <c r="B127" s="1042" t="s">
        <v>1277</v>
      </c>
      <c r="C127" s="995" t="s">
        <v>1276</v>
      </c>
      <c r="D127" s="997">
        <v>1</v>
      </c>
      <c r="E127" s="919"/>
      <c r="F127" s="961">
        <f t="shared" si="3"/>
        <v>0</v>
      </c>
      <c r="G127" s="1064"/>
      <c r="H127" s="1064"/>
    </row>
    <row r="128" spans="1:13" s="1073" customFormat="1" ht="79.2">
      <c r="A128" s="995">
        <v>12</v>
      </c>
      <c r="B128" s="1042" t="s">
        <v>1275</v>
      </c>
      <c r="C128" s="995" t="s">
        <v>1113</v>
      </c>
      <c r="D128" s="997">
        <v>1</v>
      </c>
      <c r="E128" s="919"/>
      <c r="F128" s="961">
        <f t="shared" si="3"/>
        <v>0</v>
      </c>
      <c r="G128" s="1068"/>
      <c r="H128" s="1068"/>
      <c r="I128" s="1069"/>
      <c r="J128" s="1070"/>
      <c r="K128" s="1070"/>
      <c r="L128" s="1071"/>
      <c r="M128" s="1072"/>
    </row>
    <row r="129" spans="1:13" s="962" customFormat="1" ht="66">
      <c r="A129" s="995">
        <v>13</v>
      </c>
      <c r="B129" s="958" t="s">
        <v>1114</v>
      </c>
      <c r="C129" s="1005" t="s">
        <v>1113</v>
      </c>
      <c r="D129" s="1001">
        <v>1</v>
      </c>
      <c r="E129" s="919"/>
      <c r="F129" s="961">
        <f t="shared" si="3"/>
        <v>0</v>
      </c>
      <c r="G129" s="975"/>
      <c r="I129" s="1006"/>
      <c r="J129" s="963"/>
      <c r="K129" s="963"/>
      <c r="M129" s="963"/>
    </row>
    <row r="130" spans="1:13" s="998" customFormat="1" ht="13.8" thickBot="1">
      <c r="A130" s="1082"/>
      <c r="B130" s="1083" t="s">
        <v>1310</v>
      </c>
      <c r="C130" s="1082"/>
      <c r="D130" s="1084"/>
      <c r="E130" s="1085"/>
      <c r="F130" s="1055">
        <f>SUM(F117:F129)</f>
        <v>0</v>
      </c>
    </row>
    <row r="131" spans="1:13" s="998" customFormat="1">
      <c r="A131" s="995"/>
      <c r="B131" s="1086"/>
      <c r="C131" s="995"/>
      <c r="D131" s="997"/>
      <c r="E131" s="1080"/>
      <c r="F131" s="1087"/>
    </row>
    <row r="132" spans="1:13" s="998" customFormat="1">
      <c r="A132" s="1079"/>
      <c r="B132" s="1061" t="s">
        <v>1309</v>
      </c>
      <c r="C132" s="995"/>
      <c r="D132" s="997"/>
      <c r="E132" s="1080"/>
      <c r="F132" s="1081"/>
    </row>
    <row r="133" spans="1:13" s="998" customFormat="1" ht="92.4">
      <c r="A133" s="995">
        <v>1</v>
      </c>
      <c r="B133" s="1042" t="s">
        <v>1308</v>
      </c>
      <c r="C133" s="995" t="s">
        <v>10</v>
      </c>
      <c r="D133" s="997">
        <v>1</v>
      </c>
      <c r="E133" s="919"/>
      <c r="F133" s="961">
        <f t="shared" ref="F133:F155" si="4">D133*E133</f>
        <v>0</v>
      </c>
      <c r="G133" s="1063"/>
      <c r="H133" s="1063"/>
    </row>
    <row r="134" spans="1:13" s="998" customFormat="1">
      <c r="A134" s="995">
        <v>2</v>
      </c>
      <c r="B134" s="1042" t="s">
        <v>1307</v>
      </c>
      <c r="C134" s="995" t="s">
        <v>10</v>
      </c>
      <c r="D134" s="997">
        <v>1</v>
      </c>
      <c r="E134" s="919"/>
      <c r="F134" s="961">
        <f t="shared" si="4"/>
        <v>0</v>
      </c>
      <c r="G134" s="1063"/>
      <c r="H134" s="1063"/>
    </row>
    <row r="135" spans="1:13" s="1065" customFormat="1">
      <c r="A135" s="995">
        <v>3</v>
      </c>
      <c r="B135" s="996" t="s">
        <v>1306</v>
      </c>
      <c r="C135" s="995" t="s">
        <v>10</v>
      </c>
      <c r="D135" s="997">
        <v>1</v>
      </c>
      <c r="E135" s="919"/>
      <c r="F135" s="961">
        <f t="shared" si="4"/>
        <v>0</v>
      </c>
      <c r="G135" s="1064"/>
      <c r="H135" s="1064"/>
    </row>
    <row r="136" spans="1:13" s="1065" customFormat="1">
      <c r="A136" s="995">
        <v>4</v>
      </c>
      <c r="B136" s="996" t="s">
        <v>1305</v>
      </c>
      <c r="C136" s="995" t="s">
        <v>10</v>
      </c>
      <c r="D136" s="997">
        <v>1</v>
      </c>
      <c r="E136" s="919"/>
      <c r="F136" s="961">
        <f t="shared" si="4"/>
        <v>0</v>
      </c>
      <c r="G136" s="1064"/>
      <c r="H136" s="1064"/>
    </row>
    <row r="137" spans="1:13" s="1065" customFormat="1">
      <c r="A137" s="995">
        <v>5</v>
      </c>
      <c r="B137" s="996" t="s">
        <v>1286</v>
      </c>
      <c r="C137" s="995" t="s">
        <v>10</v>
      </c>
      <c r="D137" s="997">
        <v>5</v>
      </c>
      <c r="E137" s="919"/>
      <c r="F137" s="961">
        <f t="shared" si="4"/>
        <v>0</v>
      </c>
      <c r="G137" s="1064"/>
      <c r="H137" s="1064"/>
    </row>
    <row r="138" spans="1:13" s="1065" customFormat="1">
      <c r="A138" s="995">
        <v>6</v>
      </c>
      <c r="B138" s="996" t="s">
        <v>1304</v>
      </c>
      <c r="C138" s="995" t="s">
        <v>10</v>
      </c>
      <c r="D138" s="997">
        <v>12</v>
      </c>
      <c r="E138" s="919"/>
      <c r="F138" s="961">
        <f t="shared" si="4"/>
        <v>0</v>
      </c>
      <c r="G138" s="1064"/>
      <c r="H138" s="1064"/>
    </row>
    <row r="139" spans="1:13" s="1065" customFormat="1">
      <c r="A139" s="995">
        <v>7</v>
      </c>
      <c r="B139" s="996" t="s">
        <v>1303</v>
      </c>
      <c r="C139" s="995" t="s">
        <v>10</v>
      </c>
      <c r="D139" s="997">
        <v>1</v>
      </c>
      <c r="E139" s="919"/>
      <c r="F139" s="961">
        <f t="shared" si="4"/>
        <v>0</v>
      </c>
      <c r="G139" s="1064"/>
      <c r="H139" s="1064"/>
    </row>
    <row r="140" spans="1:13" s="998" customFormat="1">
      <c r="A140" s="995">
        <v>8</v>
      </c>
      <c r="B140" s="996" t="s">
        <v>1302</v>
      </c>
      <c r="C140" s="995" t="s">
        <v>10</v>
      </c>
      <c r="D140" s="997">
        <v>2</v>
      </c>
      <c r="E140" s="919"/>
      <c r="F140" s="961">
        <f t="shared" si="4"/>
        <v>0</v>
      </c>
      <c r="G140" s="1063"/>
      <c r="H140" s="1066"/>
    </row>
    <row r="141" spans="1:13" s="998" customFormat="1">
      <c r="A141" s="995">
        <v>9</v>
      </c>
      <c r="B141" s="996" t="s">
        <v>1301</v>
      </c>
      <c r="C141" s="995" t="s">
        <v>10</v>
      </c>
      <c r="D141" s="997">
        <v>4</v>
      </c>
      <c r="E141" s="919"/>
      <c r="F141" s="961">
        <f t="shared" si="4"/>
        <v>0</v>
      </c>
      <c r="G141" s="1063"/>
      <c r="H141" s="1066"/>
    </row>
    <row r="142" spans="1:13" s="998" customFormat="1">
      <c r="A142" s="995">
        <v>10</v>
      </c>
      <c r="B142" s="996" t="s">
        <v>1285</v>
      </c>
      <c r="C142" s="995" t="s">
        <v>10</v>
      </c>
      <c r="D142" s="997">
        <v>6</v>
      </c>
      <c r="E142" s="919"/>
      <c r="F142" s="961">
        <f t="shared" si="4"/>
        <v>0</v>
      </c>
      <c r="G142" s="1063"/>
      <c r="H142" s="1066"/>
    </row>
    <row r="143" spans="1:13" s="998" customFormat="1">
      <c r="A143" s="995">
        <v>11</v>
      </c>
      <c r="B143" s="996" t="s">
        <v>1300</v>
      </c>
      <c r="C143" s="995" t="s">
        <v>10</v>
      </c>
      <c r="D143" s="997">
        <v>3</v>
      </c>
      <c r="E143" s="919"/>
      <c r="F143" s="961">
        <f t="shared" si="4"/>
        <v>0</v>
      </c>
      <c r="G143" s="1063"/>
      <c r="H143" s="1066"/>
    </row>
    <row r="144" spans="1:13" s="998" customFormat="1">
      <c r="A144" s="995">
        <v>12</v>
      </c>
      <c r="B144" s="996" t="s">
        <v>1299</v>
      </c>
      <c r="C144" s="995" t="s">
        <v>10</v>
      </c>
      <c r="D144" s="997">
        <v>5</v>
      </c>
      <c r="E144" s="919"/>
      <c r="F144" s="961">
        <f t="shared" si="4"/>
        <v>0</v>
      </c>
      <c r="G144" s="1063"/>
      <c r="H144" s="1066"/>
    </row>
    <row r="145" spans="1:13" s="998" customFormat="1" ht="26.4">
      <c r="A145" s="995">
        <v>13</v>
      </c>
      <c r="B145" s="1042" t="s">
        <v>1298</v>
      </c>
      <c r="C145" s="995" t="s">
        <v>1113</v>
      </c>
      <c r="D145" s="997">
        <v>1</v>
      </c>
      <c r="E145" s="919"/>
      <c r="F145" s="961">
        <f t="shared" si="4"/>
        <v>0</v>
      </c>
      <c r="G145" s="1063"/>
      <c r="H145" s="1063"/>
    </row>
    <row r="146" spans="1:13" s="998" customFormat="1">
      <c r="A146" s="995">
        <v>14</v>
      </c>
      <c r="B146" s="996" t="s">
        <v>1297</v>
      </c>
      <c r="C146" s="995" t="s">
        <v>10</v>
      </c>
      <c r="D146" s="997">
        <v>3</v>
      </c>
      <c r="E146" s="919"/>
      <c r="F146" s="961">
        <f t="shared" si="4"/>
        <v>0</v>
      </c>
    </row>
    <row r="147" spans="1:13" s="998" customFormat="1">
      <c r="A147" s="995">
        <v>15</v>
      </c>
      <c r="B147" s="996" t="s">
        <v>1296</v>
      </c>
      <c r="C147" s="995" t="s">
        <v>10</v>
      </c>
      <c r="D147" s="997">
        <v>7</v>
      </c>
      <c r="E147" s="919"/>
      <c r="F147" s="961">
        <f t="shared" si="4"/>
        <v>0</v>
      </c>
    </row>
    <row r="148" spans="1:13" s="998" customFormat="1">
      <c r="A148" s="995">
        <v>16</v>
      </c>
      <c r="B148" s="996" t="s">
        <v>1295</v>
      </c>
      <c r="C148" s="995" t="s">
        <v>10</v>
      </c>
      <c r="D148" s="997">
        <v>2</v>
      </c>
      <c r="E148" s="919"/>
      <c r="F148" s="961">
        <f t="shared" si="4"/>
        <v>0</v>
      </c>
    </row>
    <row r="149" spans="1:13" s="998" customFormat="1">
      <c r="A149" s="995">
        <v>17</v>
      </c>
      <c r="B149" s="996" t="s">
        <v>1294</v>
      </c>
      <c r="C149" s="995" t="s">
        <v>10</v>
      </c>
      <c r="D149" s="997">
        <v>1</v>
      </c>
      <c r="E149" s="919"/>
      <c r="F149" s="961">
        <f t="shared" si="4"/>
        <v>0</v>
      </c>
    </row>
    <row r="150" spans="1:13" s="1067" customFormat="1" ht="26.4">
      <c r="A150" s="995">
        <v>18</v>
      </c>
      <c r="B150" s="1042" t="s">
        <v>1293</v>
      </c>
      <c r="C150" s="995" t="s">
        <v>10</v>
      </c>
      <c r="D150" s="997">
        <v>2</v>
      </c>
      <c r="E150" s="919"/>
      <c r="F150" s="961">
        <f t="shared" si="4"/>
        <v>0</v>
      </c>
      <c r="G150" s="1066"/>
      <c r="H150" s="1066"/>
    </row>
    <row r="151" spans="1:13" s="1065" customFormat="1" ht="26.4">
      <c r="A151" s="995">
        <v>19</v>
      </c>
      <c r="B151" s="1042" t="s">
        <v>1284</v>
      </c>
      <c r="C151" s="995" t="s">
        <v>10</v>
      </c>
      <c r="D151" s="997">
        <v>4</v>
      </c>
      <c r="E151" s="919"/>
      <c r="F151" s="961">
        <f t="shared" si="4"/>
        <v>0</v>
      </c>
      <c r="G151" s="1064"/>
      <c r="H151" s="1064"/>
    </row>
    <row r="152" spans="1:13" s="1065" customFormat="1">
      <c r="A152" s="995">
        <v>20</v>
      </c>
      <c r="B152" s="1042" t="s">
        <v>1278</v>
      </c>
      <c r="C152" s="995" t="s">
        <v>1113</v>
      </c>
      <c r="D152" s="997">
        <v>1</v>
      </c>
      <c r="E152" s="919"/>
      <c r="F152" s="961">
        <f t="shared" si="4"/>
        <v>0</v>
      </c>
      <c r="G152" s="1064"/>
      <c r="H152" s="1064"/>
    </row>
    <row r="153" spans="1:13" s="1065" customFormat="1" ht="26.4">
      <c r="A153" s="995">
        <v>21</v>
      </c>
      <c r="B153" s="1042" t="s">
        <v>1277</v>
      </c>
      <c r="C153" s="995" t="s">
        <v>1276</v>
      </c>
      <c r="D153" s="997">
        <v>1</v>
      </c>
      <c r="E153" s="919"/>
      <c r="F153" s="961">
        <f t="shared" si="4"/>
        <v>0</v>
      </c>
      <c r="G153" s="1064"/>
      <c r="H153" s="1064"/>
    </row>
    <row r="154" spans="1:13" s="1073" customFormat="1" ht="79.2">
      <c r="A154" s="995">
        <v>22</v>
      </c>
      <c r="B154" s="1042" t="s">
        <v>1275</v>
      </c>
      <c r="C154" s="995" t="s">
        <v>1113</v>
      </c>
      <c r="D154" s="997">
        <v>1</v>
      </c>
      <c r="E154" s="919"/>
      <c r="F154" s="961">
        <f t="shared" si="4"/>
        <v>0</v>
      </c>
      <c r="G154" s="1068"/>
      <c r="H154" s="1068"/>
      <c r="I154" s="1069"/>
      <c r="J154" s="1070"/>
      <c r="K154" s="1070"/>
      <c r="L154" s="1071"/>
      <c r="M154" s="1072"/>
    </row>
    <row r="155" spans="1:13" s="962" customFormat="1" ht="66">
      <c r="A155" s="995">
        <v>23</v>
      </c>
      <c r="B155" s="958" t="s">
        <v>1114</v>
      </c>
      <c r="C155" s="1005" t="s">
        <v>1113</v>
      </c>
      <c r="D155" s="1001">
        <v>1</v>
      </c>
      <c r="E155" s="919"/>
      <c r="F155" s="961">
        <f t="shared" si="4"/>
        <v>0</v>
      </c>
      <c r="G155" s="975"/>
      <c r="I155" s="1006"/>
      <c r="J155" s="963"/>
      <c r="K155" s="963"/>
      <c r="M155" s="963"/>
    </row>
    <row r="156" spans="1:13" s="998" customFormat="1" ht="13.8" thickBot="1">
      <c r="A156" s="1082"/>
      <c r="B156" s="1083" t="s">
        <v>1292</v>
      </c>
      <c r="C156" s="1082"/>
      <c r="D156" s="1084"/>
      <c r="E156" s="1085"/>
      <c r="F156" s="1055">
        <f>SUM(F133:F155)</f>
        <v>0</v>
      </c>
    </row>
    <row r="157" spans="1:13" s="998" customFormat="1">
      <c r="A157" s="995"/>
      <c r="B157" s="1086"/>
      <c r="C157" s="995"/>
      <c r="D157" s="997"/>
      <c r="E157" s="1080"/>
      <c r="F157" s="1087"/>
    </row>
    <row r="158" spans="1:13" s="998" customFormat="1">
      <c r="A158" s="1079"/>
      <c r="B158" s="1061" t="s">
        <v>1291</v>
      </c>
      <c r="C158" s="995"/>
      <c r="D158" s="997"/>
      <c r="E158" s="1080"/>
      <c r="F158" s="1081"/>
    </row>
    <row r="159" spans="1:13" s="998" customFormat="1" ht="118.8">
      <c r="A159" s="995">
        <v>1</v>
      </c>
      <c r="B159" s="1042" t="s">
        <v>1290</v>
      </c>
      <c r="C159" s="995" t="s">
        <v>10</v>
      </c>
      <c r="D159" s="997">
        <v>1</v>
      </c>
      <c r="E159" s="919"/>
      <c r="F159" s="961">
        <f t="shared" ref="F159:F170" si="5">D159*E159</f>
        <v>0</v>
      </c>
      <c r="G159" s="1063"/>
      <c r="H159" s="1063"/>
    </row>
    <row r="160" spans="1:13" s="998" customFormat="1">
      <c r="A160" s="995">
        <v>2</v>
      </c>
      <c r="B160" s="1042" t="s">
        <v>1289</v>
      </c>
      <c r="C160" s="995" t="s">
        <v>10</v>
      </c>
      <c r="D160" s="997">
        <v>1</v>
      </c>
      <c r="E160" s="919"/>
      <c r="F160" s="961">
        <f t="shared" si="5"/>
        <v>0</v>
      </c>
      <c r="G160" s="1063"/>
      <c r="H160" s="1063"/>
    </row>
    <row r="161" spans="1:13" s="998" customFormat="1">
      <c r="A161" s="995">
        <v>3</v>
      </c>
      <c r="B161" s="1042" t="s">
        <v>1288</v>
      </c>
      <c r="C161" s="995" t="s">
        <v>10</v>
      </c>
      <c r="D161" s="997">
        <v>1</v>
      </c>
      <c r="E161" s="919"/>
      <c r="F161" s="961">
        <f t="shared" si="5"/>
        <v>0</v>
      </c>
      <c r="G161" s="1063"/>
      <c r="H161" s="1063"/>
    </row>
    <row r="162" spans="1:13" s="1065" customFormat="1">
      <c r="A162" s="995">
        <v>4</v>
      </c>
      <c r="B162" s="996" t="s">
        <v>1287</v>
      </c>
      <c r="C162" s="995" t="s">
        <v>10</v>
      </c>
      <c r="D162" s="997">
        <v>1</v>
      </c>
      <c r="E162" s="919"/>
      <c r="F162" s="961">
        <f t="shared" si="5"/>
        <v>0</v>
      </c>
      <c r="G162" s="1064"/>
      <c r="H162" s="1064"/>
    </row>
    <row r="163" spans="1:13" s="1065" customFormat="1">
      <c r="A163" s="995">
        <v>5</v>
      </c>
      <c r="B163" s="996" t="s">
        <v>1279</v>
      </c>
      <c r="C163" s="995" t="s">
        <v>10</v>
      </c>
      <c r="D163" s="997">
        <v>1</v>
      </c>
      <c r="E163" s="919"/>
      <c r="F163" s="961">
        <f t="shared" si="5"/>
        <v>0</v>
      </c>
      <c r="G163" s="1064"/>
      <c r="H163" s="1064"/>
    </row>
    <row r="164" spans="1:13" s="1065" customFormat="1">
      <c r="A164" s="995">
        <v>6</v>
      </c>
      <c r="B164" s="996" t="s">
        <v>1286</v>
      </c>
      <c r="C164" s="995" t="s">
        <v>10</v>
      </c>
      <c r="D164" s="997">
        <v>16</v>
      </c>
      <c r="E164" s="919"/>
      <c r="F164" s="961">
        <f t="shared" si="5"/>
        <v>0</v>
      </c>
      <c r="G164" s="1064"/>
      <c r="H164" s="1064"/>
    </row>
    <row r="165" spans="1:13" s="998" customFormat="1">
      <c r="A165" s="995">
        <v>7</v>
      </c>
      <c r="B165" s="996" t="s">
        <v>1285</v>
      </c>
      <c r="C165" s="995" t="s">
        <v>10</v>
      </c>
      <c r="D165" s="997">
        <v>2</v>
      </c>
      <c r="E165" s="919"/>
      <c r="F165" s="961">
        <f t="shared" si="5"/>
        <v>0</v>
      </c>
      <c r="G165" s="1063"/>
      <c r="H165" s="1066"/>
    </row>
    <row r="166" spans="1:13" s="1065" customFormat="1" ht="26.4">
      <c r="A166" s="995">
        <v>8</v>
      </c>
      <c r="B166" s="1042" t="s">
        <v>1284</v>
      </c>
      <c r="C166" s="995" t="s">
        <v>10</v>
      </c>
      <c r="D166" s="997">
        <v>2</v>
      </c>
      <c r="E166" s="919"/>
      <c r="F166" s="961">
        <f t="shared" si="5"/>
        <v>0</v>
      </c>
      <c r="G166" s="1064"/>
      <c r="H166" s="1064"/>
    </row>
    <row r="167" spans="1:13" s="1065" customFormat="1">
      <c r="A167" s="995">
        <v>9</v>
      </c>
      <c r="B167" s="1042" t="s">
        <v>1278</v>
      </c>
      <c r="C167" s="995" t="s">
        <v>1113</v>
      </c>
      <c r="D167" s="997">
        <v>1</v>
      </c>
      <c r="E167" s="919"/>
      <c r="F167" s="961">
        <f t="shared" si="5"/>
        <v>0</v>
      </c>
      <c r="G167" s="1064"/>
      <c r="H167" s="1064"/>
    </row>
    <row r="168" spans="1:13" s="1065" customFormat="1" ht="26.4">
      <c r="A168" s="995">
        <v>10</v>
      </c>
      <c r="B168" s="1042" t="s">
        <v>1277</v>
      </c>
      <c r="C168" s="995" t="s">
        <v>1276</v>
      </c>
      <c r="D168" s="997">
        <v>1</v>
      </c>
      <c r="E168" s="919"/>
      <c r="F168" s="961">
        <f t="shared" si="5"/>
        <v>0</v>
      </c>
      <c r="G168" s="1064"/>
      <c r="H168" s="1064"/>
    </row>
    <row r="169" spans="1:13" s="1073" customFormat="1" ht="79.2">
      <c r="A169" s="995">
        <v>11</v>
      </c>
      <c r="B169" s="1042" t="s">
        <v>1275</v>
      </c>
      <c r="C169" s="995" t="s">
        <v>1113</v>
      </c>
      <c r="D169" s="997">
        <v>1</v>
      </c>
      <c r="E169" s="919"/>
      <c r="F169" s="961">
        <f t="shared" si="5"/>
        <v>0</v>
      </c>
      <c r="G169" s="1068"/>
      <c r="H169" s="1068"/>
      <c r="I169" s="1069"/>
      <c r="J169" s="1070"/>
      <c r="K169" s="1070"/>
      <c r="L169" s="1071"/>
      <c r="M169" s="1072"/>
    </row>
    <row r="170" spans="1:13" s="962" customFormat="1" ht="66">
      <c r="A170" s="995">
        <v>12</v>
      </c>
      <c r="B170" s="958" t="s">
        <v>1114</v>
      </c>
      <c r="C170" s="1005" t="s">
        <v>1113</v>
      </c>
      <c r="D170" s="1001">
        <v>1</v>
      </c>
      <c r="E170" s="919"/>
      <c r="F170" s="961">
        <f t="shared" si="5"/>
        <v>0</v>
      </c>
      <c r="G170" s="975"/>
      <c r="I170" s="1006"/>
      <c r="J170" s="963"/>
      <c r="K170" s="963"/>
      <c r="M170" s="963"/>
    </row>
    <row r="171" spans="1:13" s="998" customFormat="1" ht="13.8" thickBot="1">
      <c r="A171" s="1082"/>
      <c r="B171" s="1083" t="s">
        <v>1283</v>
      </c>
      <c r="C171" s="1082"/>
      <c r="D171" s="1084"/>
      <c r="E171" s="1085"/>
      <c r="F171" s="1055">
        <f>SUM(F159:F170)</f>
        <v>0</v>
      </c>
      <c r="G171" s="1088"/>
    </row>
    <row r="172" spans="1:13" s="998" customFormat="1">
      <c r="A172" s="995"/>
      <c r="B172" s="1086"/>
      <c r="C172" s="995"/>
      <c r="D172" s="997"/>
      <c r="E172" s="1080"/>
      <c r="F172" s="1087"/>
      <c r="G172" s="1088"/>
    </row>
    <row r="173" spans="1:13" s="998" customFormat="1">
      <c r="A173" s="1079"/>
      <c r="B173" s="1061" t="s">
        <v>1282</v>
      </c>
      <c r="C173" s="995"/>
      <c r="D173" s="997"/>
      <c r="E173" s="1080"/>
      <c r="F173" s="1081"/>
    </row>
    <row r="174" spans="1:13" s="998" customFormat="1" ht="118.8">
      <c r="A174" s="995">
        <v>1</v>
      </c>
      <c r="B174" s="1042" t="s">
        <v>1281</v>
      </c>
      <c r="C174" s="995" t="s">
        <v>10</v>
      </c>
      <c r="D174" s="997">
        <v>2</v>
      </c>
      <c r="E174" s="919"/>
      <c r="F174" s="961">
        <f t="shared" ref="F174:F180" si="6">D174*E174</f>
        <v>0</v>
      </c>
      <c r="G174" s="1063"/>
      <c r="H174" s="1063"/>
    </row>
    <row r="175" spans="1:13" s="998" customFormat="1">
      <c r="A175" s="995">
        <v>2</v>
      </c>
      <c r="B175" s="1042" t="s">
        <v>1280</v>
      </c>
      <c r="C175" s="995" t="s">
        <v>10</v>
      </c>
      <c r="D175" s="997">
        <v>2</v>
      </c>
      <c r="E175" s="919"/>
      <c r="F175" s="961">
        <f t="shared" si="6"/>
        <v>0</v>
      </c>
      <c r="G175" s="1063"/>
      <c r="H175" s="1063"/>
    </row>
    <row r="176" spans="1:13" s="1065" customFormat="1">
      <c r="A176" s="995">
        <v>3</v>
      </c>
      <c r="B176" s="996" t="s">
        <v>1279</v>
      </c>
      <c r="C176" s="995" t="s">
        <v>10</v>
      </c>
      <c r="D176" s="997">
        <v>14</v>
      </c>
      <c r="E176" s="919"/>
      <c r="F176" s="961">
        <f t="shared" si="6"/>
        <v>0</v>
      </c>
      <c r="G176" s="1064"/>
      <c r="H176" s="1064"/>
    </row>
    <row r="177" spans="1:13" s="1065" customFormat="1">
      <c r="A177" s="995">
        <v>4</v>
      </c>
      <c r="B177" s="1042" t="s">
        <v>1278</v>
      </c>
      <c r="C177" s="995" t="s">
        <v>1113</v>
      </c>
      <c r="D177" s="997">
        <v>2</v>
      </c>
      <c r="E177" s="919"/>
      <c r="F177" s="961">
        <f t="shared" si="6"/>
        <v>0</v>
      </c>
      <c r="G177" s="1064"/>
      <c r="H177" s="1064"/>
    </row>
    <row r="178" spans="1:13" s="1065" customFormat="1" ht="26.4">
      <c r="A178" s="995">
        <v>5</v>
      </c>
      <c r="B178" s="1042" t="s">
        <v>1277</v>
      </c>
      <c r="C178" s="995" t="s">
        <v>1276</v>
      </c>
      <c r="D178" s="997">
        <v>2</v>
      </c>
      <c r="E178" s="919"/>
      <c r="F178" s="961">
        <f t="shared" si="6"/>
        <v>0</v>
      </c>
      <c r="G178" s="1064"/>
      <c r="H178" s="1064"/>
    </row>
    <row r="179" spans="1:13" s="1073" customFormat="1" ht="79.2">
      <c r="A179" s="995">
        <v>6</v>
      </c>
      <c r="B179" s="1042" t="s">
        <v>1275</v>
      </c>
      <c r="C179" s="995" t="s">
        <v>1113</v>
      </c>
      <c r="D179" s="997">
        <v>2</v>
      </c>
      <c r="E179" s="919"/>
      <c r="F179" s="961">
        <f t="shared" si="6"/>
        <v>0</v>
      </c>
      <c r="G179" s="1068"/>
      <c r="H179" s="1068"/>
      <c r="I179" s="1069"/>
      <c r="J179" s="1070"/>
      <c r="K179" s="1070"/>
      <c r="L179" s="1071"/>
      <c r="M179" s="1072"/>
    </row>
    <row r="180" spans="1:13" s="962" customFormat="1" ht="66">
      <c r="A180" s="995">
        <v>7</v>
      </c>
      <c r="B180" s="958" t="s">
        <v>1114</v>
      </c>
      <c r="C180" s="1005" t="s">
        <v>1113</v>
      </c>
      <c r="D180" s="1001">
        <v>2</v>
      </c>
      <c r="E180" s="919"/>
      <c r="F180" s="961">
        <f t="shared" si="6"/>
        <v>0</v>
      </c>
      <c r="G180" s="975"/>
      <c r="I180" s="1006"/>
      <c r="J180" s="963"/>
      <c r="K180" s="963"/>
      <c r="M180" s="963"/>
    </row>
    <row r="181" spans="1:13" s="998" customFormat="1" ht="13.8" thickBot="1">
      <c r="A181" s="1082"/>
      <c r="B181" s="1083" t="s">
        <v>1274</v>
      </c>
      <c r="C181" s="1082"/>
      <c r="D181" s="1084"/>
      <c r="E181" s="1085"/>
      <c r="F181" s="1055">
        <f>SUM(F174:F180)</f>
        <v>0</v>
      </c>
      <c r="G181" s="1088"/>
    </row>
    <row r="182" spans="1:13" s="998" customFormat="1">
      <c r="A182" s="995"/>
      <c r="B182" s="1086"/>
      <c r="C182" s="995"/>
      <c r="D182" s="997"/>
      <c r="E182" s="1080"/>
      <c r="F182" s="1087"/>
      <c r="G182" s="1088"/>
    </row>
    <row r="183" spans="1:13" s="998" customFormat="1">
      <c r="A183" s="1079"/>
      <c r="B183" s="1061" t="s">
        <v>1273</v>
      </c>
      <c r="C183" s="995"/>
      <c r="D183" s="997"/>
      <c r="E183" s="1080"/>
      <c r="F183" s="1081"/>
    </row>
    <row r="184" spans="1:13" s="998" customFormat="1" ht="39.6">
      <c r="A184" s="995">
        <v>1</v>
      </c>
      <c r="B184" s="1042" t="s">
        <v>1272</v>
      </c>
      <c r="C184" s="995" t="s">
        <v>1113</v>
      </c>
      <c r="D184" s="997">
        <v>1</v>
      </c>
      <c r="E184" s="919"/>
      <c r="F184" s="961">
        <f>D184*E184</f>
        <v>0</v>
      </c>
      <c r="G184" s="1063"/>
      <c r="H184" s="1063"/>
    </row>
    <row r="185" spans="1:13" s="962" customFormat="1" ht="66">
      <c r="A185" s="957">
        <f>A184+1</f>
        <v>2</v>
      </c>
      <c r="B185" s="958" t="s">
        <v>1114</v>
      </c>
      <c r="C185" s="1005" t="s">
        <v>1113</v>
      </c>
      <c r="D185" s="1001">
        <v>1</v>
      </c>
      <c r="E185" s="919"/>
      <c r="F185" s="961">
        <f>D185*E185</f>
        <v>0</v>
      </c>
      <c r="G185" s="975"/>
      <c r="I185" s="1006"/>
      <c r="J185" s="963"/>
      <c r="K185" s="963"/>
      <c r="M185" s="963"/>
    </row>
    <row r="186" spans="1:13" s="998" customFormat="1" ht="13.8" thickBot="1">
      <c r="A186" s="1082"/>
      <c r="B186" s="1083" t="s">
        <v>1271</v>
      </c>
      <c r="C186" s="1082"/>
      <c r="D186" s="1084"/>
      <c r="E186" s="1085"/>
      <c r="F186" s="1055">
        <f>SUM(F184:F185)</f>
        <v>0</v>
      </c>
    </row>
    <row r="187" spans="1:13" s="998" customFormat="1" ht="13.8" thickBot="1">
      <c r="A187" s="995"/>
      <c r="B187" s="1086"/>
      <c r="C187" s="995"/>
      <c r="D187" s="997"/>
      <c r="E187" s="1080"/>
      <c r="F187" s="1087"/>
    </row>
    <row r="188" spans="1:13" s="998" customFormat="1" ht="14.4" thickTop="1" thickBot="1">
      <c r="A188" s="1089"/>
      <c r="B188" s="1090" t="s">
        <v>1270</v>
      </c>
      <c r="C188" s="1091"/>
      <c r="D188" s="1091"/>
      <c r="E188" s="1091"/>
      <c r="F188" s="1092">
        <f>F156+F130+F114+F86+F57+F13+F186+F171+F181</f>
        <v>0</v>
      </c>
    </row>
    <row r="189" spans="1:13" s="998" customFormat="1" ht="13.8" thickTop="1"/>
    <row r="190" spans="1:13" s="998" customFormat="1"/>
    <row r="191" spans="1:13" s="998" customFormat="1"/>
    <row r="192" spans="1:13" s="998" customFormat="1"/>
    <row r="193" s="998" customFormat="1"/>
    <row r="194" s="998" customFormat="1"/>
    <row r="195" s="998" customFormat="1"/>
    <row r="196" s="998" customFormat="1"/>
    <row r="197" s="998" customFormat="1"/>
    <row r="198" s="998" customFormat="1"/>
    <row r="199" s="998" customFormat="1"/>
    <row r="200" s="998" customFormat="1"/>
    <row r="201" s="998" customFormat="1"/>
    <row r="202" s="998" customFormat="1"/>
    <row r="203" s="998" customFormat="1"/>
    <row r="204" s="998" customFormat="1"/>
    <row r="205" s="998" customFormat="1"/>
    <row r="206" s="998" customFormat="1"/>
    <row r="207" s="998" customFormat="1"/>
    <row r="208" s="998" customFormat="1"/>
    <row r="209" s="998" customFormat="1"/>
    <row r="210" s="998" customFormat="1"/>
    <row r="211" s="998" customFormat="1"/>
    <row r="212" s="998" customFormat="1"/>
    <row r="213" s="998" customFormat="1"/>
    <row r="214" s="998" customFormat="1"/>
    <row r="215" s="998" customFormat="1"/>
    <row r="216" s="998" customFormat="1"/>
    <row r="217" s="998" customFormat="1"/>
    <row r="218" s="998" customFormat="1"/>
    <row r="219" s="998" customFormat="1"/>
    <row r="220" s="998" customFormat="1"/>
    <row r="221" s="998" customFormat="1"/>
    <row r="222" s="998" customFormat="1"/>
    <row r="223" s="998" customFormat="1"/>
    <row r="224" s="998" customFormat="1"/>
    <row r="225" s="998" customFormat="1"/>
    <row r="226" s="998" customFormat="1"/>
    <row r="227" s="998" customFormat="1"/>
    <row r="228" s="998" customFormat="1"/>
    <row r="229" s="998" customFormat="1"/>
    <row r="230" s="998" customFormat="1"/>
    <row r="231" s="998" customFormat="1"/>
    <row r="232" s="998" customFormat="1"/>
    <row r="233" s="998" customFormat="1"/>
    <row r="234" s="998" customFormat="1"/>
    <row r="235" s="998" customFormat="1"/>
    <row r="236" s="998" customFormat="1"/>
    <row r="237" s="998" customFormat="1"/>
    <row r="238" s="998" customFormat="1"/>
    <row r="239" s="998" customFormat="1"/>
    <row r="240" s="998" customFormat="1"/>
    <row r="241" s="998" customFormat="1"/>
    <row r="242" s="998" customFormat="1"/>
    <row r="243" s="998" customFormat="1"/>
    <row r="244" s="998" customFormat="1"/>
    <row r="245" s="998" customFormat="1"/>
    <row r="246" s="998" customFormat="1"/>
    <row r="247" s="998" customFormat="1"/>
    <row r="248" s="998" customFormat="1"/>
    <row r="249" s="998" customFormat="1"/>
    <row r="250" s="998" customFormat="1"/>
    <row r="251" s="998" customFormat="1"/>
    <row r="252" s="998" customFormat="1"/>
    <row r="253" s="998" customFormat="1"/>
    <row r="254" s="998" customFormat="1"/>
    <row r="255" s="998" customFormat="1"/>
    <row r="256" s="998" customFormat="1"/>
    <row r="257" s="998" customFormat="1"/>
    <row r="258" s="998" customFormat="1"/>
    <row r="259" s="998" customFormat="1"/>
    <row r="260" s="998" customFormat="1"/>
    <row r="261" s="998" customFormat="1"/>
    <row r="262" s="998" customFormat="1"/>
    <row r="263" s="998" customFormat="1"/>
    <row r="264" s="998" customFormat="1"/>
    <row r="265" s="998" customFormat="1"/>
    <row r="266" s="998" customFormat="1"/>
    <row r="267" s="998" customFormat="1"/>
    <row r="268" s="998" customFormat="1"/>
    <row r="269" s="998" customFormat="1"/>
    <row r="270" s="998" customFormat="1"/>
    <row r="271" s="998" customFormat="1"/>
    <row r="272" s="998" customFormat="1"/>
    <row r="273" s="998" customFormat="1"/>
    <row r="274" s="998" customFormat="1"/>
    <row r="275" s="998" customFormat="1"/>
    <row r="276" s="998" customFormat="1"/>
    <row r="277" s="998" customFormat="1"/>
    <row r="278" s="998" customFormat="1"/>
    <row r="279" s="998" customFormat="1"/>
    <row r="280" s="998" customFormat="1"/>
    <row r="281" s="998" customFormat="1"/>
    <row r="282" s="998" customFormat="1"/>
    <row r="283" s="998" customFormat="1"/>
    <row r="284" s="998" customFormat="1"/>
    <row r="285" s="998" customFormat="1"/>
    <row r="286" s="998" customFormat="1"/>
    <row r="287" s="998" customFormat="1"/>
    <row r="288" s="998" customFormat="1"/>
    <row r="289" s="998" customFormat="1"/>
    <row r="290" s="998" customFormat="1"/>
    <row r="291" s="998" customFormat="1"/>
    <row r="292" s="998" customFormat="1"/>
    <row r="293" s="998" customFormat="1"/>
    <row r="294" s="998" customFormat="1"/>
    <row r="295" s="998" customFormat="1"/>
    <row r="296" s="998" customFormat="1"/>
    <row r="297" s="998" customFormat="1"/>
    <row r="298" s="998" customFormat="1"/>
    <row r="299" s="998" customFormat="1"/>
    <row r="300" s="998" customFormat="1"/>
    <row r="301" s="998" customFormat="1"/>
    <row r="302" s="998" customFormat="1"/>
    <row r="303" s="998" customFormat="1"/>
    <row r="304" s="998" customFormat="1"/>
    <row r="305" s="998" customFormat="1"/>
    <row r="306" s="998" customFormat="1"/>
    <row r="307" s="998" customFormat="1"/>
    <row r="308" s="998" customFormat="1"/>
    <row r="309" s="998" customFormat="1"/>
    <row r="310" s="998" customFormat="1"/>
    <row r="311" s="998" customFormat="1"/>
    <row r="312" s="998" customFormat="1"/>
    <row r="313" s="998" customFormat="1"/>
    <row r="314" s="998" customFormat="1"/>
    <row r="315" s="998" customFormat="1"/>
    <row r="316" s="998" customFormat="1"/>
    <row r="317" s="998" customFormat="1"/>
    <row r="318" s="998" customFormat="1"/>
    <row r="319" s="998" customFormat="1"/>
    <row r="320" s="998" customFormat="1"/>
    <row r="321" s="998" customFormat="1"/>
    <row r="322" s="998" customFormat="1"/>
    <row r="323" s="998" customFormat="1"/>
    <row r="324" s="998" customFormat="1"/>
    <row r="325" s="998" customFormat="1"/>
    <row r="326" s="998" customFormat="1"/>
    <row r="327" s="998" customFormat="1"/>
    <row r="328" s="998" customFormat="1"/>
    <row r="329" s="998" customFormat="1"/>
    <row r="330" s="998" customFormat="1"/>
    <row r="331" s="998" customFormat="1"/>
    <row r="332" s="998" customFormat="1"/>
    <row r="333" s="998" customFormat="1"/>
    <row r="334" s="998" customFormat="1"/>
    <row r="335" s="998" customFormat="1"/>
    <row r="336" s="998" customFormat="1"/>
    <row r="337" s="998" customFormat="1"/>
    <row r="338" s="998" customFormat="1"/>
    <row r="339" s="998" customFormat="1"/>
    <row r="340" s="998" customFormat="1"/>
    <row r="341" s="998" customFormat="1"/>
    <row r="342" s="998" customFormat="1"/>
    <row r="343" s="998" customFormat="1"/>
    <row r="344" s="998" customFormat="1"/>
    <row r="345" s="998" customFormat="1"/>
    <row r="346" s="998" customFormat="1"/>
    <row r="347" s="998" customFormat="1"/>
    <row r="348" s="998" customFormat="1"/>
    <row r="349" s="998" customFormat="1"/>
    <row r="350" s="998" customFormat="1"/>
    <row r="351" s="998" customFormat="1"/>
    <row r="352" s="998" customFormat="1"/>
    <row r="353" s="998" customFormat="1"/>
    <row r="354" s="998" customFormat="1"/>
    <row r="355" s="998" customFormat="1"/>
    <row r="356" s="998" customFormat="1"/>
    <row r="357" s="998" customFormat="1"/>
    <row r="358" s="998" customFormat="1"/>
    <row r="359" s="998" customFormat="1"/>
    <row r="360" s="998" customFormat="1"/>
    <row r="361" s="998" customFormat="1"/>
    <row r="362" s="998" customFormat="1"/>
    <row r="363" s="998" customFormat="1"/>
    <row r="364" s="998" customFormat="1"/>
    <row r="365" s="998" customFormat="1"/>
    <row r="366" s="998" customFormat="1"/>
    <row r="367" s="998" customFormat="1"/>
    <row r="368" s="998" customFormat="1"/>
    <row r="369" spans="2:2">
      <c r="B369" s="998"/>
    </row>
    <row r="370" spans="2:2">
      <c r="B370" s="998"/>
    </row>
    <row r="371" spans="2:2">
      <c r="B371" s="998"/>
    </row>
    <row r="372" spans="2:2">
      <c r="B372" s="998"/>
    </row>
    <row r="373" spans="2:2">
      <c r="B373" s="998"/>
    </row>
    <row r="374" spans="2:2">
      <c r="B374" s="998"/>
    </row>
    <row r="375" spans="2:2">
      <c r="B375" s="998"/>
    </row>
    <row r="376" spans="2:2">
      <c r="B376" s="998"/>
    </row>
    <row r="377" spans="2:2">
      <c r="B377" s="998"/>
    </row>
    <row r="378" spans="2:2">
      <c r="B378" s="998"/>
    </row>
  </sheetData>
  <sheetProtection password="D860" sheet="1" objects="1" scenarios="1"/>
  <mergeCells count="6">
    <mergeCell ref="A6:B6"/>
    <mergeCell ref="A1:D1"/>
    <mergeCell ref="A2:C2"/>
    <mergeCell ref="B3:F3"/>
    <mergeCell ref="A4:C4"/>
    <mergeCell ref="B5:F5"/>
  </mergeCells>
  <printOptions gridLines="1"/>
  <pageMargins left="0.78740157480314965" right="0.39370078740157483" top="1.1811023622047245" bottom="0.98425196850393704" header="0.39370078740157483" footer="0.51181102362204722"/>
  <pageSetup paperSize="9" scale="89" orientation="portrait" r:id="rId1"/>
  <headerFooter alignWithMargins="0">
    <oddHeader>&amp;L&amp;8&amp;G&amp;C&amp;8
MM-BIRO d.o.o. Ulica tolminskih puntarjev 4, 5000 Nova Gorica,  
tel: 05 333-49-40, fax: 05 333-49-39,  
e.mail: mm.biro@siol.net, http://www.mm-biro.si</oddHeader>
    <oddFooter>&amp;L&amp;8Mapa: 4&amp;C&amp;8POPIS ELEKTROINSTALACIJSKEGA MATERIALA IN DEL&amp;R&amp;8Stran: &amp;P/&amp;N</oddFooter>
  </headerFooter>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FF99"/>
  </sheetPr>
  <dimension ref="A1:AV217"/>
  <sheetViews>
    <sheetView view="pageBreakPreview" topLeftCell="A81" zoomScaleNormal="100" zoomScaleSheetLayoutView="100" workbookViewId="0">
      <selection activeCell="D47" sqref="D47"/>
    </sheetView>
  </sheetViews>
  <sheetFormatPr defaultColWidth="9" defaultRowHeight="13.2"/>
  <cols>
    <col min="1" max="1" width="4.19921875" style="390" bestFit="1" customWidth="1"/>
    <col min="2" max="2" width="48.59765625" style="390" customWidth="1"/>
    <col min="3" max="3" width="5.8984375" style="389" bestFit="1" customWidth="1"/>
    <col min="4" max="4" width="7.69921875" style="385" bestFit="1" customWidth="1"/>
    <col min="5" max="5" width="10.09765625" style="385" bestFit="1" customWidth="1"/>
    <col min="6" max="6" width="8.8984375" style="385" bestFit="1" customWidth="1"/>
    <col min="7" max="7" width="10.09765625" style="385" bestFit="1" customWidth="1"/>
    <col min="8" max="8" width="48.69921875" style="388" bestFit="1" customWidth="1"/>
    <col min="9" max="9" width="9" style="387"/>
    <col min="10" max="10" width="9" style="386"/>
    <col min="11" max="11" width="9" style="385"/>
    <col min="12" max="12" width="30" style="385" customWidth="1"/>
    <col min="13" max="16384" width="9" style="385"/>
  </cols>
  <sheetData>
    <row r="1" spans="1:11" ht="15">
      <c r="A1" s="2471" t="s">
        <v>1450</v>
      </c>
      <c r="B1" s="2486"/>
      <c r="C1" s="2486"/>
      <c r="D1" s="386"/>
      <c r="E1" s="386"/>
      <c r="F1" s="386"/>
      <c r="G1" s="386"/>
    </row>
    <row r="2" spans="1:11" ht="18" customHeight="1">
      <c r="A2" s="2468" t="s">
        <v>1449</v>
      </c>
      <c r="B2" s="2469"/>
      <c r="C2" s="2469"/>
      <c r="D2" s="416"/>
      <c r="E2" s="364"/>
      <c r="F2" s="364"/>
      <c r="G2" s="364"/>
    </row>
    <row r="3" spans="1:11" s="265" customFormat="1">
      <c r="A3" s="2468" t="s">
        <v>1140</v>
      </c>
      <c r="B3" s="2469"/>
      <c r="C3" s="2469"/>
      <c r="D3" s="367"/>
      <c r="E3" s="366"/>
      <c r="F3" s="366"/>
      <c r="G3" s="366"/>
      <c r="H3" s="460"/>
      <c r="I3" s="459"/>
      <c r="J3" s="458"/>
      <c r="K3" s="314"/>
    </row>
    <row r="4" spans="1:11" s="265" customFormat="1" ht="193.5" customHeight="1">
      <c r="A4" s="324" t="s">
        <v>1137</v>
      </c>
      <c r="B4" s="2466" t="s">
        <v>1139</v>
      </c>
      <c r="C4" s="2467"/>
      <c r="D4" s="2467"/>
      <c r="E4" s="2467"/>
      <c r="F4" s="2467"/>
      <c r="G4" s="364"/>
      <c r="H4" s="460"/>
      <c r="I4" s="459"/>
      <c r="J4" s="458"/>
      <c r="K4" s="314"/>
    </row>
    <row r="5" spans="1:11" s="325" customFormat="1">
      <c r="A5" s="2468" t="s">
        <v>1138</v>
      </c>
      <c r="B5" s="2469"/>
      <c r="C5" s="2469"/>
      <c r="D5" s="330"/>
      <c r="E5" s="330"/>
      <c r="F5" s="330"/>
      <c r="G5" s="329"/>
      <c r="H5" s="328"/>
      <c r="I5" s="327"/>
      <c r="J5" s="327"/>
      <c r="K5" s="326"/>
    </row>
    <row r="6" spans="1:11" s="265" customFormat="1" ht="52.5" customHeight="1">
      <c r="A6" s="324" t="s">
        <v>1137</v>
      </c>
      <c r="B6" s="2466" t="s">
        <v>1136</v>
      </c>
      <c r="C6" s="2470"/>
      <c r="D6" s="2470"/>
      <c r="E6" s="2470"/>
      <c r="F6" s="2470"/>
      <c r="G6" s="323"/>
      <c r="H6" s="316"/>
      <c r="I6" s="315"/>
      <c r="J6" s="315"/>
      <c r="K6" s="314"/>
    </row>
    <row r="7" spans="1:11" s="265" customFormat="1">
      <c r="A7" s="2468" t="s">
        <v>1135</v>
      </c>
      <c r="B7" s="2482"/>
      <c r="C7" s="365"/>
      <c r="D7" s="365"/>
      <c r="E7" s="365"/>
      <c r="F7" s="365"/>
      <c r="G7" s="364"/>
      <c r="H7" s="460"/>
      <c r="I7" s="459"/>
      <c r="J7" s="458"/>
      <c r="K7" s="314"/>
    </row>
    <row r="8" spans="1:11" s="265" customFormat="1" ht="29.25" customHeight="1">
      <c r="A8" s="2484" t="s">
        <v>1448</v>
      </c>
      <c r="B8" s="2485"/>
      <c r="C8" s="2485"/>
      <c r="D8" s="2467"/>
      <c r="E8" s="2467"/>
      <c r="F8" s="2467"/>
      <c r="G8" s="364"/>
      <c r="H8" s="460"/>
      <c r="I8" s="459"/>
      <c r="J8" s="458"/>
      <c r="K8" s="314"/>
    </row>
    <row r="9" spans="1:11" s="265" customFormat="1" ht="47.25" customHeight="1">
      <c r="A9" s="2482" t="s">
        <v>1447</v>
      </c>
      <c r="B9" s="2483"/>
      <c r="C9" s="2483"/>
      <c r="D9" s="2483"/>
      <c r="E9" s="2483"/>
      <c r="F9" s="2483"/>
      <c r="G9" s="364"/>
      <c r="H9" s="460"/>
      <c r="I9" s="459"/>
      <c r="J9" s="458"/>
      <c r="K9" s="314"/>
    </row>
    <row r="10" spans="1:11" ht="13.8" thickBot="1">
      <c r="A10" s="324"/>
      <c r="B10" s="416"/>
      <c r="C10" s="416"/>
      <c r="D10" s="416"/>
      <c r="E10" s="364"/>
      <c r="F10" s="364"/>
      <c r="G10" s="364"/>
    </row>
    <row r="11" spans="1:11" s="358" customFormat="1">
      <c r="A11" s="363" t="s">
        <v>1134</v>
      </c>
      <c r="B11" s="363" t="s">
        <v>1133</v>
      </c>
      <c r="C11" s="362" t="s">
        <v>1132</v>
      </c>
      <c r="D11" s="362" t="s">
        <v>1131</v>
      </c>
      <c r="E11" s="361" t="s">
        <v>1130</v>
      </c>
      <c r="F11" s="360" t="s">
        <v>1129</v>
      </c>
      <c r="G11" s="457"/>
      <c r="H11" s="456"/>
      <c r="I11" s="451"/>
      <c r="J11" s="455"/>
    </row>
    <row r="12" spans="1:11" s="451" customFormat="1">
      <c r="A12" s="357"/>
      <c r="B12" s="357"/>
      <c r="C12" s="356"/>
      <c r="D12" s="454"/>
      <c r="E12" s="453"/>
      <c r="F12" s="453"/>
      <c r="G12" s="453"/>
      <c r="H12" s="452"/>
    </row>
    <row r="13" spans="1:11">
      <c r="A13" s="418"/>
      <c r="B13" s="450" t="s">
        <v>1446</v>
      </c>
      <c r="D13" s="416"/>
      <c r="E13" s="449"/>
      <c r="F13" s="449"/>
      <c r="G13" s="414"/>
    </row>
    <row r="14" spans="1:11" s="419" customFormat="1" ht="132">
      <c r="A14" s="342" t="s">
        <v>1445</v>
      </c>
      <c r="B14" s="424" t="s">
        <v>1444</v>
      </c>
      <c r="C14" s="344" t="s">
        <v>10</v>
      </c>
      <c r="D14" s="423">
        <v>18</v>
      </c>
      <c r="E14" s="1093"/>
      <c r="F14" s="422">
        <f>D14*E14</f>
        <v>0</v>
      </c>
      <c r="G14" s="421"/>
      <c r="H14" s="424"/>
      <c r="I14" s="387"/>
      <c r="J14" s="387"/>
    </row>
    <row r="15" spans="1:11" s="419" customFormat="1">
      <c r="A15" s="342"/>
      <c r="B15" s="424"/>
      <c r="C15" s="344"/>
      <c r="D15" s="423"/>
      <c r="E15" s="1093"/>
      <c r="F15" s="422"/>
      <c r="G15" s="421"/>
      <c r="H15" s="424"/>
      <c r="I15" s="387"/>
      <c r="J15" s="387"/>
    </row>
    <row r="16" spans="1:11" s="419" customFormat="1" ht="115.2">
      <c r="A16" s="342" t="s">
        <v>1443</v>
      </c>
      <c r="B16" s="353" t="s">
        <v>1442</v>
      </c>
      <c r="C16" s="344" t="s">
        <v>10</v>
      </c>
      <c r="D16" s="423">
        <v>43</v>
      </c>
      <c r="E16" s="1093"/>
      <c r="F16" s="422">
        <f>D16*E16</f>
        <v>0</v>
      </c>
      <c r="G16" s="421"/>
      <c r="H16" s="420"/>
      <c r="I16" s="387"/>
      <c r="J16" s="387"/>
    </row>
    <row r="17" spans="1:11" s="419" customFormat="1">
      <c r="A17" s="342"/>
      <c r="B17" s="352"/>
      <c r="C17" s="344"/>
      <c r="D17" s="423"/>
      <c r="E17" s="1093"/>
      <c r="F17" s="422"/>
      <c r="G17" s="421"/>
      <c r="H17" s="420"/>
      <c r="I17" s="387"/>
      <c r="J17" s="387"/>
    </row>
    <row r="18" spans="1:11" s="419" customFormat="1" ht="96">
      <c r="A18" s="342" t="s">
        <v>1441</v>
      </c>
      <c r="B18" s="352" t="s">
        <v>1440</v>
      </c>
      <c r="C18" s="344" t="s">
        <v>10</v>
      </c>
      <c r="D18" s="423">
        <v>6</v>
      </c>
      <c r="E18" s="1093"/>
      <c r="F18" s="422">
        <f>D18*E18</f>
        <v>0</v>
      </c>
      <c r="G18" s="421"/>
      <c r="H18" s="420"/>
      <c r="I18" s="387"/>
      <c r="J18" s="387"/>
    </row>
    <row r="19" spans="1:11" s="419" customFormat="1">
      <c r="A19" s="342"/>
      <c r="B19" s="352"/>
      <c r="C19" s="344"/>
      <c r="D19" s="423"/>
      <c r="E19" s="1093"/>
      <c r="F19" s="422"/>
      <c r="G19" s="421"/>
      <c r="H19" s="420"/>
      <c r="I19" s="387"/>
      <c r="J19" s="387"/>
    </row>
    <row r="20" spans="1:11" s="419" customFormat="1" ht="109.2">
      <c r="A20" s="342" t="s">
        <v>1439</v>
      </c>
      <c r="B20" s="352" t="s">
        <v>1438</v>
      </c>
      <c r="C20" s="344" t="s">
        <v>10</v>
      </c>
      <c r="D20" s="423">
        <v>40</v>
      </c>
      <c r="E20" s="1093"/>
      <c r="F20" s="422">
        <f>D20*E20</f>
        <v>0</v>
      </c>
      <c r="G20" s="421"/>
      <c r="H20" s="420"/>
      <c r="I20" s="387"/>
      <c r="J20" s="387"/>
    </row>
    <row r="21" spans="1:11" s="419" customFormat="1">
      <c r="A21" s="352"/>
      <c r="B21" s="352"/>
      <c r="C21" s="344"/>
      <c r="D21" s="423"/>
      <c r="E21" s="1093"/>
      <c r="F21" s="422"/>
      <c r="G21" s="421"/>
      <c r="H21" s="420"/>
      <c r="I21" s="387"/>
      <c r="J21" s="387"/>
    </row>
    <row r="22" spans="1:11" s="419" customFormat="1" ht="124.8">
      <c r="A22" s="342" t="s">
        <v>1437</v>
      </c>
      <c r="B22" s="353" t="s">
        <v>1436</v>
      </c>
      <c r="C22" s="344" t="s">
        <v>10</v>
      </c>
      <c r="D22" s="423">
        <v>6</v>
      </c>
      <c r="E22" s="1093"/>
      <c r="F22" s="422">
        <f>D22*E22</f>
        <v>0</v>
      </c>
      <c r="G22" s="421"/>
      <c r="H22" s="420"/>
      <c r="I22" s="387"/>
      <c r="J22" s="387"/>
    </row>
    <row r="23" spans="1:11" s="419" customFormat="1">
      <c r="A23" s="342"/>
      <c r="B23" s="424"/>
      <c r="C23" s="344"/>
      <c r="D23" s="423"/>
      <c r="E23" s="1093"/>
      <c r="F23" s="422"/>
      <c r="G23" s="421"/>
      <c r="H23" s="424"/>
      <c r="I23" s="387"/>
      <c r="J23" s="387"/>
    </row>
    <row r="24" spans="1:11" s="419" customFormat="1" ht="66">
      <c r="A24" s="355" t="s">
        <v>1435</v>
      </c>
      <c r="B24" s="424" t="s">
        <v>1434</v>
      </c>
      <c r="C24" s="448" t="s">
        <v>10</v>
      </c>
      <c r="D24" s="447">
        <v>45</v>
      </c>
      <c r="E24" s="1024"/>
      <c r="F24" s="422">
        <f>D24*E24</f>
        <v>0</v>
      </c>
      <c r="G24" s="446"/>
      <c r="H24" s="445"/>
      <c r="K24" s="445"/>
    </row>
    <row r="25" spans="1:11" s="419" customFormat="1">
      <c r="A25" s="352"/>
      <c r="B25" s="352"/>
      <c r="C25" s="344"/>
      <c r="E25" s="1094"/>
      <c r="H25" s="420"/>
      <c r="I25" s="387"/>
      <c r="J25" s="387"/>
    </row>
    <row r="26" spans="1:11" s="419" customFormat="1" ht="82.8">
      <c r="A26" s="342" t="s">
        <v>1433</v>
      </c>
      <c r="B26" s="352" t="s">
        <v>1432</v>
      </c>
      <c r="C26" s="344" t="s">
        <v>10</v>
      </c>
      <c r="D26" s="423">
        <v>6</v>
      </c>
      <c r="E26" s="1093"/>
      <c r="F26" s="422">
        <f>D26*E26</f>
        <v>0</v>
      </c>
      <c r="G26" s="421"/>
      <c r="H26" s="420"/>
      <c r="I26" s="387"/>
      <c r="J26" s="387"/>
    </row>
    <row r="27" spans="1:11" s="419" customFormat="1">
      <c r="A27" s="352"/>
      <c r="B27" s="352"/>
      <c r="C27" s="344"/>
      <c r="E27" s="1094"/>
      <c r="H27" s="420"/>
      <c r="I27" s="387"/>
      <c r="J27" s="387"/>
    </row>
    <row r="28" spans="1:11" s="419" customFormat="1" ht="82.8">
      <c r="A28" s="342" t="s">
        <v>1431</v>
      </c>
      <c r="B28" s="352" t="s">
        <v>1430</v>
      </c>
      <c r="C28" s="344" t="s">
        <v>10</v>
      </c>
      <c r="D28" s="423">
        <v>3</v>
      </c>
      <c r="E28" s="1093"/>
      <c r="F28" s="422">
        <f>D28*E28</f>
        <v>0</v>
      </c>
      <c r="G28" s="421"/>
      <c r="H28" s="420"/>
      <c r="I28" s="387"/>
      <c r="J28" s="387"/>
    </row>
    <row r="29" spans="1:11" s="419" customFormat="1">
      <c r="A29" s="352"/>
      <c r="B29" s="352"/>
      <c r="C29" s="344"/>
      <c r="E29" s="1094"/>
      <c r="H29" s="420"/>
      <c r="I29" s="387"/>
      <c r="J29" s="387"/>
    </row>
    <row r="30" spans="1:11" s="419" customFormat="1" ht="82.8">
      <c r="A30" s="342" t="s">
        <v>1429</v>
      </c>
      <c r="B30" s="352" t="s">
        <v>1428</v>
      </c>
      <c r="C30" s="344" t="s">
        <v>10</v>
      </c>
      <c r="D30" s="423">
        <v>4</v>
      </c>
      <c r="E30" s="1093"/>
      <c r="F30" s="422">
        <f>D30*E30</f>
        <v>0</v>
      </c>
      <c r="G30" s="421"/>
      <c r="H30" s="420"/>
      <c r="I30" s="387"/>
      <c r="J30" s="387"/>
    </row>
    <row r="31" spans="1:11" s="419" customFormat="1" ht="14.4">
      <c r="A31" s="352"/>
      <c r="B31" s="352"/>
      <c r="C31" s="344"/>
      <c r="D31" s="431"/>
      <c r="E31" s="1094"/>
      <c r="H31" s="420"/>
      <c r="I31" s="387"/>
      <c r="J31" s="387"/>
    </row>
    <row r="32" spans="1:11" s="419" customFormat="1" ht="82.8">
      <c r="A32" s="342" t="s">
        <v>1427</v>
      </c>
      <c r="B32" s="352" t="s">
        <v>1426</v>
      </c>
      <c r="C32" s="344" t="s">
        <v>10</v>
      </c>
      <c r="D32" s="423">
        <v>3</v>
      </c>
      <c r="E32" s="1093"/>
      <c r="F32" s="422">
        <f>D32*E32</f>
        <v>0</v>
      </c>
      <c r="G32" s="421"/>
      <c r="H32" s="420"/>
      <c r="I32" s="387"/>
      <c r="J32" s="387"/>
    </row>
    <row r="33" spans="1:10" s="419" customFormat="1" ht="14.4">
      <c r="A33" s="352"/>
      <c r="B33" s="352"/>
      <c r="C33" s="344"/>
      <c r="D33" s="431"/>
      <c r="E33" s="1094"/>
      <c r="H33" s="420"/>
      <c r="I33" s="387"/>
      <c r="J33" s="387"/>
    </row>
    <row r="34" spans="1:10" s="419" customFormat="1" ht="82.8">
      <c r="A34" s="342" t="s">
        <v>1425</v>
      </c>
      <c r="B34" s="352" t="s">
        <v>1424</v>
      </c>
      <c r="C34" s="344" t="s">
        <v>10</v>
      </c>
      <c r="D34" s="423">
        <v>1</v>
      </c>
      <c r="E34" s="1093"/>
      <c r="F34" s="422">
        <f>D34*E34</f>
        <v>0</v>
      </c>
      <c r="G34" s="421"/>
      <c r="H34" s="420"/>
      <c r="I34" s="387"/>
      <c r="J34" s="387"/>
    </row>
    <row r="35" spans="1:10" s="419" customFormat="1" ht="14.4">
      <c r="A35" s="352"/>
      <c r="B35" s="352"/>
      <c r="C35" s="344"/>
      <c r="D35" s="431"/>
      <c r="E35" s="1094"/>
      <c r="H35" s="420"/>
      <c r="I35" s="387"/>
      <c r="J35" s="387"/>
    </row>
    <row r="36" spans="1:10" s="419" customFormat="1" ht="79.2">
      <c r="A36" s="342" t="s">
        <v>1423</v>
      </c>
      <c r="B36" s="352" t="s">
        <v>1422</v>
      </c>
      <c r="C36" s="344" t="s">
        <v>10</v>
      </c>
      <c r="D36" s="423">
        <v>1</v>
      </c>
      <c r="E36" s="1093"/>
      <c r="F36" s="422">
        <f>D36*E36</f>
        <v>0</v>
      </c>
      <c r="G36" s="421"/>
      <c r="H36" s="420"/>
      <c r="I36" s="387"/>
      <c r="J36" s="387"/>
    </row>
    <row r="37" spans="1:10" s="419" customFormat="1" ht="14.4">
      <c r="A37" s="352"/>
      <c r="B37" s="352"/>
      <c r="C37" s="344"/>
      <c r="D37" s="431"/>
      <c r="E37" s="1094"/>
      <c r="H37" s="420"/>
      <c r="I37" s="387"/>
      <c r="J37" s="387"/>
    </row>
    <row r="38" spans="1:10" s="419" customFormat="1" ht="79.2">
      <c r="A38" s="342" t="s">
        <v>1421</v>
      </c>
      <c r="B38" s="352" t="s">
        <v>1420</v>
      </c>
      <c r="C38" s="344" t="s">
        <v>10</v>
      </c>
      <c r="D38" s="423">
        <v>2</v>
      </c>
      <c r="E38" s="1093"/>
      <c r="F38" s="422">
        <f>D38*E38</f>
        <v>0</v>
      </c>
      <c r="G38" s="421"/>
      <c r="H38" s="420"/>
      <c r="I38" s="387"/>
      <c r="J38" s="387"/>
    </row>
    <row r="39" spans="1:10" s="419" customFormat="1">
      <c r="A39" s="352"/>
      <c r="B39" s="352"/>
      <c r="C39" s="344"/>
      <c r="E39" s="1094"/>
      <c r="H39" s="420"/>
      <c r="I39" s="387"/>
      <c r="J39" s="387"/>
    </row>
    <row r="40" spans="1:10" s="419" customFormat="1" ht="79.2">
      <c r="A40" s="342" t="s">
        <v>1419</v>
      </c>
      <c r="B40" s="352" t="s">
        <v>1418</v>
      </c>
      <c r="C40" s="344" t="s">
        <v>10</v>
      </c>
      <c r="D40" s="423">
        <v>1</v>
      </c>
      <c r="E40" s="1093"/>
      <c r="F40" s="422">
        <f>D40*E40</f>
        <v>0</v>
      </c>
      <c r="G40" s="421"/>
      <c r="H40" s="420"/>
      <c r="I40" s="387"/>
      <c r="J40" s="387"/>
    </row>
    <row r="41" spans="1:10" s="419" customFormat="1">
      <c r="A41" s="352"/>
      <c r="C41" s="344"/>
      <c r="D41" s="423"/>
      <c r="E41" s="1093"/>
      <c r="F41" s="422"/>
      <c r="G41" s="421"/>
      <c r="H41" s="420"/>
      <c r="I41" s="387"/>
      <c r="J41" s="387"/>
    </row>
    <row r="42" spans="1:10" s="419" customFormat="1" ht="86.4">
      <c r="A42" s="342" t="s">
        <v>1417</v>
      </c>
      <c r="B42" s="353" t="s">
        <v>1416</v>
      </c>
      <c r="C42" s="344" t="s">
        <v>10</v>
      </c>
      <c r="D42" s="423">
        <v>18</v>
      </c>
      <c r="E42" s="1093"/>
      <c r="F42" s="422">
        <f>D42*E42</f>
        <v>0</v>
      </c>
      <c r="G42" s="421"/>
      <c r="H42" s="420"/>
      <c r="I42" s="387"/>
      <c r="J42" s="387"/>
    </row>
    <row r="43" spans="1:10" s="419" customFormat="1">
      <c r="A43" s="390"/>
      <c r="C43" s="344"/>
      <c r="D43" s="423"/>
      <c r="E43" s="1093"/>
      <c r="F43" s="422"/>
      <c r="G43" s="421"/>
      <c r="H43" s="420"/>
      <c r="I43" s="387"/>
      <c r="J43" s="387"/>
    </row>
    <row r="44" spans="1:10" s="419" customFormat="1" ht="122.4">
      <c r="A44" s="342" t="s">
        <v>1415</v>
      </c>
      <c r="B44" s="352" t="s">
        <v>1414</v>
      </c>
      <c r="C44" s="344" t="s">
        <v>10</v>
      </c>
      <c r="D44" s="423">
        <v>7</v>
      </c>
      <c r="E44" s="1093"/>
      <c r="F44" s="422">
        <f>D44*E44</f>
        <v>0</v>
      </c>
      <c r="G44" s="421"/>
      <c r="H44" s="420"/>
      <c r="I44" s="387"/>
      <c r="J44" s="387"/>
    </row>
    <row r="45" spans="1:10" s="419" customFormat="1" ht="14.4">
      <c r="A45" s="352"/>
      <c r="B45" s="353"/>
      <c r="C45" s="344"/>
      <c r="D45" s="423"/>
      <c r="E45" s="1093"/>
      <c r="F45" s="422"/>
      <c r="G45" s="421"/>
      <c r="H45" s="420"/>
      <c r="I45" s="413"/>
      <c r="J45" s="387"/>
    </row>
    <row r="46" spans="1:10" s="291" customFormat="1" ht="52.8">
      <c r="A46" s="301">
        <v>1</v>
      </c>
      <c r="B46" s="278" t="s">
        <v>1413</v>
      </c>
      <c r="C46" s="279" t="s">
        <v>1119</v>
      </c>
      <c r="D46" s="444">
        <v>18</v>
      </c>
      <c r="E46" s="1095"/>
      <c r="F46" s="443">
        <f>D46*E46</f>
        <v>0</v>
      </c>
      <c r="G46" s="442"/>
      <c r="H46" s="441"/>
      <c r="I46" s="440"/>
      <c r="J46" s="440"/>
    </row>
    <row r="47" spans="1:10" s="291" customFormat="1">
      <c r="A47" s="278"/>
      <c r="B47" s="278"/>
      <c r="C47" s="279"/>
      <c r="D47" s="444"/>
      <c r="E47" s="1095"/>
      <c r="F47" s="443"/>
      <c r="G47" s="442"/>
      <c r="H47" s="441"/>
      <c r="I47" s="440"/>
      <c r="J47" s="440"/>
    </row>
    <row r="48" spans="1:10" s="291" customFormat="1">
      <c r="A48" s="301">
        <f>A46+1</f>
        <v>2</v>
      </c>
      <c r="B48" s="278" t="s">
        <v>1412</v>
      </c>
      <c r="C48" s="279" t="s">
        <v>10</v>
      </c>
      <c r="D48" s="444">
        <v>2</v>
      </c>
      <c r="E48" s="1095"/>
      <c r="F48" s="443">
        <f>D48*E48</f>
        <v>0</v>
      </c>
      <c r="G48" s="442"/>
      <c r="H48" s="441"/>
      <c r="I48" s="440"/>
      <c r="J48" s="440"/>
    </row>
    <row r="49" spans="1:48" s="291" customFormat="1">
      <c r="A49" s="278"/>
      <c r="B49" s="278"/>
      <c r="C49" s="279"/>
      <c r="D49" s="444"/>
      <c r="E49" s="1095"/>
      <c r="F49" s="443"/>
      <c r="G49" s="442"/>
      <c r="H49" s="441"/>
      <c r="I49" s="440"/>
      <c r="J49" s="440"/>
    </row>
    <row r="50" spans="1:48" s="272" customFormat="1" ht="79.2">
      <c r="A50" s="301">
        <f>A48+1</f>
        <v>3</v>
      </c>
      <c r="B50" s="278" t="s">
        <v>1114</v>
      </c>
      <c r="C50" s="297" t="s">
        <v>1113</v>
      </c>
      <c r="D50" s="291">
        <v>1</v>
      </c>
      <c r="E50" s="919"/>
      <c r="F50" s="280">
        <f>D50*E50</f>
        <v>0</v>
      </c>
      <c r="G50" s="274"/>
      <c r="I50" s="299"/>
      <c r="J50" s="298"/>
      <c r="K50" s="298"/>
      <c r="M50" s="298"/>
    </row>
    <row r="51" spans="1:48" s="419" customFormat="1" ht="14.4">
      <c r="A51" s="342"/>
      <c r="B51" s="353"/>
      <c r="C51" s="425"/>
      <c r="D51" s="431"/>
      <c r="E51" s="423"/>
      <c r="F51" s="422"/>
      <c r="G51" s="421"/>
      <c r="H51" s="420"/>
      <c r="I51" s="413"/>
      <c r="J51" s="387"/>
    </row>
    <row r="52" spans="1:48" s="432" customFormat="1" ht="13.8" thickBot="1">
      <c r="A52" s="439"/>
      <c r="B52" s="337" t="s">
        <v>1411</v>
      </c>
      <c r="C52" s="438"/>
      <c r="D52" s="437"/>
      <c r="E52" s="436"/>
      <c r="F52" s="435">
        <f>SUM(F13:F51)</f>
        <v>0</v>
      </c>
      <c r="G52" s="434"/>
      <c r="H52" s="433"/>
      <c r="I52" s="395"/>
      <c r="J52" s="395"/>
      <c r="K52" s="395"/>
      <c r="L52" s="395"/>
      <c r="M52" s="395"/>
      <c r="N52" s="395"/>
      <c r="O52" s="395"/>
      <c r="P52" s="395"/>
      <c r="Q52" s="395"/>
      <c r="R52" s="395"/>
      <c r="S52" s="395"/>
      <c r="T52" s="395"/>
      <c r="U52" s="395"/>
      <c r="V52" s="395"/>
      <c r="W52" s="395"/>
      <c r="X52" s="395"/>
      <c r="Y52" s="395"/>
      <c r="Z52" s="395"/>
      <c r="AA52" s="395"/>
      <c r="AB52" s="395"/>
      <c r="AC52" s="395"/>
      <c r="AD52" s="395"/>
      <c r="AE52" s="395"/>
      <c r="AF52" s="395"/>
      <c r="AG52" s="395"/>
      <c r="AH52" s="395"/>
      <c r="AI52" s="395"/>
      <c r="AJ52" s="395"/>
      <c r="AK52" s="395"/>
      <c r="AL52" s="395"/>
      <c r="AM52" s="395"/>
      <c r="AN52" s="395"/>
      <c r="AO52" s="395"/>
      <c r="AP52" s="395"/>
      <c r="AQ52" s="395"/>
      <c r="AR52" s="395"/>
      <c r="AS52" s="395"/>
      <c r="AT52" s="395"/>
      <c r="AU52" s="395"/>
      <c r="AV52" s="395"/>
    </row>
    <row r="53" spans="1:48" s="419" customFormat="1" ht="14.4">
      <c r="A53" s="344"/>
      <c r="B53" s="352"/>
      <c r="C53" s="344"/>
      <c r="D53" s="431"/>
      <c r="E53" s="431"/>
      <c r="F53" s="431"/>
      <c r="H53" s="420"/>
      <c r="I53" s="387"/>
      <c r="J53" s="387"/>
    </row>
    <row r="54" spans="1:48" s="419" customFormat="1">
      <c r="B54" s="430" t="s">
        <v>1410</v>
      </c>
      <c r="C54" s="369"/>
      <c r="D54" s="429"/>
      <c r="E54" s="280"/>
      <c r="F54" s="280"/>
      <c r="G54" s="421"/>
      <c r="H54" s="420"/>
    </row>
    <row r="55" spans="1:48" s="419" customFormat="1">
      <c r="A55" s="342"/>
      <c r="B55" s="430"/>
      <c r="C55" s="369"/>
      <c r="D55" s="429"/>
      <c r="E55" s="280"/>
      <c r="F55" s="280"/>
      <c r="G55" s="421"/>
      <c r="H55" s="420"/>
    </row>
    <row r="56" spans="1:48" s="419" customFormat="1" ht="156">
      <c r="A56" s="342" t="s">
        <v>1409</v>
      </c>
      <c r="B56" s="424" t="s">
        <v>1408</v>
      </c>
      <c r="C56" s="369" t="s">
        <v>10</v>
      </c>
      <c r="D56" s="429">
        <v>5</v>
      </c>
      <c r="E56" s="919"/>
      <c r="F56" s="280">
        <f>D56*E56</f>
        <v>0</v>
      </c>
      <c r="G56" s="421"/>
      <c r="H56" s="420"/>
    </row>
    <row r="57" spans="1:48" s="419" customFormat="1">
      <c r="A57" s="342"/>
      <c r="B57" s="424"/>
      <c r="C57" s="344"/>
      <c r="D57" s="423"/>
      <c r="E57" s="919"/>
      <c r="F57" s="280"/>
      <c r="G57" s="421"/>
      <c r="H57" s="420"/>
    </row>
    <row r="58" spans="1:48" s="419" customFormat="1" ht="132">
      <c r="A58" s="342" t="s">
        <v>1407</v>
      </c>
      <c r="B58" s="424" t="s">
        <v>1406</v>
      </c>
      <c r="C58" s="344" t="s">
        <v>10</v>
      </c>
      <c r="D58" s="423">
        <v>22</v>
      </c>
      <c r="E58" s="919"/>
      <c r="F58" s="280">
        <f>D58*E58</f>
        <v>0</v>
      </c>
      <c r="G58" s="421"/>
      <c r="H58" s="420"/>
    </row>
    <row r="59" spans="1:48" s="419" customFormat="1">
      <c r="A59" s="342"/>
      <c r="B59" s="424"/>
      <c r="C59" s="344"/>
      <c r="D59" s="423"/>
      <c r="E59" s="919"/>
      <c r="F59" s="280"/>
      <c r="G59" s="421"/>
      <c r="H59" s="420"/>
    </row>
    <row r="60" spans="1:48" s="419" customFormat="1" ht="154.80000000000001">
      <c r="A60" s="342" t="s">
        <v>1405</v>
      </c>
      <c r="B60" s="424" t="s">
        <v>1404</v>
      </c>
      <c r="C60" s="344" t="s">
        <v>10</v>
      </c>
      <c r="D60" s="423">
        <v>2</v>
      </c>
      <c r="E60" s="919"/>
      <c r="F60" s="280">
        <f>D60*E60</f>
        <v>0</v>
      </c>
      <c r="G60" s="421"/>
      <c r="H60" s="420"/>
    </row>
    <row r="61" spans="1:48" s="419" customFormat="1">
      <c r="A61" s="342"/>
      <c r="B61" s="424"/>
      <c r="C61" s="344"/>
      <c r="D61" s="423"/>
      <c r="E61" s="919"/>
      <c r="F61" s="280"/>
      <c r="G61" s="421"/>
      <c r="H61" s="420"/>
    </row>
    <row r="62" spans="1:48" s="419" customFormat="1" ht="156">
      <c r="A62" s="342" t="s">
        <v>1403</v>
      </c>
      <c r="B62" s="424" t="s">
        <v>1402</v>
      </c>
      <c r="C62" s="344" t="s">
        <v>10</v>
      </c>
      <c r="D62" s="423">
        <v>2</v>
      </c>
      <c r="E62" s="919"/>
      <c r="F62" s="280">
        <f>D62*E62</f>
        <v>0</v>
      </c>
      <c r="G62" s="421"/>
      <c r="H62" s="420"/>
    </row>
    <row r="63" spans="1:48" s="419" customFormat="1">
      <c r="A63" s="342"/>
      <c r="B63" s="424"/>
      <c r="C63" s="344"/>
      <c r="D63" s="423"/>
      <c r="E63" s="919"/>
      <c r="F63" s="280"/>
      <c r="G63" s="421"/>
      <c r="H63" s="420"/>
    </row>
    <row r="64" spans="1:48" s="419" customFormat="1" ht="145.19999999999999">
      <c r="A64" s="342" t="s">
        <v>1401</v>
      </c>
      <c r="B64" s="424" t="s">
        <v>1400</v>
      </c>
      <c r="C64" s="344" t="s">
        <v>10</v>
      </c>
      <c r="D64" s="423">
        <v>25</v>
      </c>
      <c r="E64" s="919"/>
      <c r="F64" s="280">
        <f>D64*E64</f>
        <v>0</v>
      </c>
      <c r="G64" s="421"/>
      <c r="H64" s="420"/>
    </row>
    <row r="65" spans="1:8" s="419" customFormat="1">
      <c r="A65" s="342"/>
      <c r="B65" s="424"/>
      <c r="C65" s="344"/>
      <c r="D65" s="423"/>
      <c r="E65" s="919"/>
      <c r="F65" s="280"/>
      <c r="G65" s="421"/>
      <c r="H65" s="420"/>
    </row>
    <row r="66" spans="1:8" s="419" customFormat="1" ht="118.8">
      <c r="A66" s="342" t="s">
        <v>1399</v>
      </c>
      <c r="B66" s="424" t="s">
        <v>1398</v>
      </c>
      <c r="C66" s="344" t="s">
        <v>10</v>
      </c>
      <c r="D66" s="423">
        <v>1</v>
      </c>
      <c r="E66" s="919"/>
      <c r="F66" s="280">
        <f>D66*E66</f>
        <v>0</v>
      </c>
      <c r="G66" s="421"/>
      <c r="H66" s="420"/>
    </row>
    <row r="67" spans="1:8" s="419" customFormat="1">
      <c r="A67" s="342"/>
      <c r="B67" s="424"/>
      <c r="C67" s="344"/>
      <c r="D67" s="423"/>
      <c r="E67" s="919"/>
      <c r="F67" s="280"/>
      <c r="G67" s="421"/>
      <c r="H67" s="420"/>
    </row>
    <row r="68" spans="1:8" s="419" customFormat="1" ht="132">
      <c r="A68" s="342" t="s">
        <v>1397</v>
      </c>
      <c r="B68" s="424" t="s">
        <v>1396</v>
      </c>
      <c r="C68" s="344" t="s">
        <v>10</v>
      </c>
      <c r="D68" s="423">
        <v>4</v>
      </c>
      <c r="E68" s="919"/>
      <c r="F68" s="280">
        <f>D68*E68</f>
        <v>0</v>
      </c>
      <c r="G68" s="421"/>
      <c r="H68" s="420"/>
    </row>
    <row r="69" spans="1:8" s="419" customFormat="1">
      <c r="A69" s="342"/>
      <c r="B69" s="424"/>
      <c r="C69" s="344"/>
      <c r="D69" s="423"/>
      <c r="E69" s="919"/>
      <c r="F69" s="280"/>
      <c r="G69" s="421"/>
      <c r="H69" s="420"/>
    </row>
    <row r="70" spans="1:8" s="419" customFormat="1" ht="145.19999999999999">
      <c r="A70" s="342" t="s">
        <v>1395</v>
      </c>
      <c r="B70" s="424" t="s">
        <v>1394</v>
      </c>
      <c r="C70" s="344" t="s">
        <v>10</v>
      </c>
      <c r="D70" s="423">
        <v>5</v>
      </c>
      <c r="E70" s="919"/>
      <c r="F70" s="280">
        <f>D70*E70</f>
        <v>0</v>
      </c>
      <c r="G70" s="421"/>
      <c r="H70" s="420"/>
    </row>
    <row r="71" spans="1:8" s="419" customFormat="1">
      <c r="A71" s="342"/>
      <c r="B71" s="424"/>
      <c r="C71" s="344"/>
      <c r="D71" s="423"/>
      <c r="E71" s="919"/>
      <c r="F71" s="280"/>
      <c r="G71" s="421"/>
      <c r="H71" s="420"/>
    </row>
    <row r="72" spans="1:8" s="419" customFormat="1" ht="148.80000000000001">
      <c r="A72" s="428" t="s">
        <v>1393</v>
      </c>
      <c r="B72" s="424" t="s">
        <v>1392</v>
      </c>
      <c r="C72" s="344" t="s">
        <v>10</v>
      </c>
      <c r="D72" s="423">
        <v>7</v>
      </c>
      <c r="E72" s="919"/>
      <c r="F72" s="280">
        <f>D72*E72</f>
        <v>0</v>
      </c>
      <c r="G72" s="421"/>
      <c r="H72" s="420"/>
    </row>
    <row r="73" spans="1:8" s="419" customFormat="1">
      <c r="A73" s="342"/>
      <c r="B73" s="424"/>
      <c r="C73" s="344"/>
      <c r="D73" s="423"/>
      <c r="E73" s="919"/>
      <c r="F73" s="280"/>
      <c r="G73" s="421"/>
      <c r="H73" s="420"/>
    </row>
    <row r="74" spans="1:8" s="419" customFormat="1" ht="175.2">
      <c r="A74" s="342" t="s">
        <v>1391</v>
      </c>
      <c r="B74" s="424" t="s">
        <v>1390</v>
      </c>
      <c r="C74" s="344" t="s">
        <v>10</v>
      </c>
      <c r="D74" s="423">
        <v>5</v>
      </c>
      <c r="E74" s="919"/>
      <c r="F74" s="280">
        <f>D74*E74</f>
        <v>0</v>
      </c>
      <c r="G74" s="421"/>
      <c r="H74" s="420"/>
    </row>
    <row r="75" spans="1:8" s="419" customFormat="1">
      <c r="A75" s="342"/>
      <c r="B75" s="424"/>
      <c r="C75" s="344"/>
      <c r="D75" s="423"/>
      <c r="E75" s="919"/>
      <c r="F75" s="280"/>
      <c r="G75" s="421"/>
      <c r="H75" s="420"/>
    </row>
    <row r="76" spans="1:8" s="419" customFormat="1" ht="154.80000000000001">
      <c r="A76" s="342" t="s">
        <v>1389</v>
      </c>
      <c r="B76" s="424" t="s">
        <v>1388</v>
      </c>
      <c r="C76" s="344" t="s">
        <v>10</v>
      </c>
      <c r="D76" s="423">
        <v>8</v>
      </c>
      <c r="E76" s="919"/>
      <c r="F76" s="280">
        <f>D76*E76</f>
        <v>0</v>
      </c>
      <c r="G76" s="421"/>
      <c r="H76" s="420"/>
    </row>
    <row r="77" spans="1:8" s="419" customFormat="1">
      <c r="A77" s="342"/>
      <c r="B77" s="424"/>
      <c r="C77" s="344"/>
      <c r="D77" s="423"/>
      <c r="E77" s="919"/>
      <c r="F77" s="280"/>
      <c r="G77" s="421"/>
      <c r="H77" s="420"/>
    </row>
    <row r="78" spans="1:8" s="419" customFormat="1" ht="154.80000000000001">
      <c r="A78" s="342" t="s">
        <v>1387</v>
      </c>
      <c r="B78" s="424" t="s">
        <v>1386</v>
      </c>
      <c r="C78" s="344" t="s">
        <v>10</v>
      </c>
      <c r="D78" s="423">
        <v>3</v>
      </c>
      <c r="E78" s="919"/>
      <c r="F78" s="280">
        <f>D78*E78</f>
        <v>0</v>
      </c>
      <c r="G78" s="421"/>
      <c r="H78" s="420"/>
    </row>
    <row r="79" spans="1:8" s="419" customFormat="1">
      <c r="A79" s="342"/>
      <c r="B79" s="424"/>
      <c r="C79" s="344"/>
      <c r="D79" s="423"/>
      <c r="E79" s="919"/>
      <c r="F79" s="280"/>
      <c r="G79" s="421"/>
      <c r="H79" s="420"/>
    </row>
    <row r="80" spans="1:8" s="419" customFormat="1" ht="129.6">
      <c r="A80" s="342">
        <v>1</v>
      </c>
      <c r="B80" s="427" t="s">
        <v>1385</v>
      </c>
      <c r="C80" s="344" t="s">
        <v>10</v>
      </c>
      <c r="D80" s="423">
        <v>1</v>
      </c>
      <c r="E80" s="919"/>
      <c r="F80" s="280">
        <f>D80*E80</f>
        <v>0</v>
      </c>
      <c r="G80" s="421"/>
      <c r="H80" s="420"/>
    </row>
    <row r="81" spans="1:10" s="419" customFormat="1">
      <c r="A81" s="342"/>
      <c r="B81" s="424"/>
      <c r="C81" s="344"/>
      <c r="D81" s="423"/>
      <c r="E81" s="919"/>
      <c r="F81" s="280"/>
      <c r="G81" s="421"/>
      <c r="H81" s="420"/>
    </row>
    <row r="82" spans="1:10" s="419" customFormat="1" ht="26.4">
      <c r="A82" s="342">
        <f>A80+1</f>
        <v>2</v>
      </c>
      <c r="B82" s="424" t="s">
        <v>1384</v>
      </c>
      <c r="C82" s="344" t="s">
        <v>1113</v>
      </c>
      <c r="D82" s="423">
        <v>1</v>
      </c>
      <c r="E82" s="919"/>
      <c r="F82" s="280">
        <f>D82*E82</f>
        <v>0</v>
      </c>
      <c r="G82" s="421"/>
      <c r="H82" s="420"/>
    </row>
    <row r="83" spans="1:10" s="419" customFormat="1" ht="14.4">
      <c r="A83" s="342"/>
      <c r="B83" s="427"/>
      <c r="C83" s="344"/>
      <c r="D83" s="423"/>
      <c r="E83" s="919"/>
      <c r="F83" s="280"/>
      <c r="G83" s="421"/>
      <c r="H83" s="420"/>
    </row>
    <row r="84" spans="1:10" s="419" customFormat="1" ht="52.8">
      <c r="A84" s="342">
        <f>A82+1</f>
        <v>3</v>
      </c>
      <c r="B84" s="424" t="s">
        <v>1383</v>
      </c>
      <c r="C84" s="344" t="s">
        <v>10</v>
      </c>
      <c r="D84" s="423">
        <v>16</v>
      </c>
      <c r="E84" s="919"/>
      <c r="F84" s="280">
        <f>D84*E84</f>
        <v>0</v>
      </c>
      <c r="G84" s="421"/>
      <c r="H84" s="420"/>
    </row>
    <row r="85" spans="1:10" s="419" customFormat="1" ht="14.4">
      <c r="A85" s="342"/>
      <c r="B85" s="427"/>
      <c r="C85" s="344"/>
      <c r="D85" s="423"/>
      <c r="E85" s="919"/>
      <c r="F85" s="280"/>
      <c r="G85" s="421"/>
      <c r="H85" s="420"/>
    </row>
    <row r="86" spans="1:10" s="419" customFormat="1">
      <c r="A86" s="342">
        <f>A84+1</f>
        <v>4</v>
      </c>
      <c r="B86" s="424" t="s">
        <v>1382</v>
      </c>
      <c r="C86" s="344" t="s">
        <v>10</v>
      </c>
      <c r="D86" s="423">
        <v>6</v>
      </c>
      <c r="E86" s="919"/>
      <c r="F86" s="280">
        <f>D86*E86</f>
        <v>0</v>
      </c>
      <c r="G86" s="421"/>
      <c r="H86" s="420"/>
    </row>
    <row r="87" spans="1:10" s="419" customFormat="1" ht="14.4">
      <c r="A87" s="342"/>
      <c r="B87" s="427"/>
      <c r="C87" s="344"/>
      <c r="D87" s="423"/>
      <c r="E87" s="919"/>
      <c r="F87" s="280"/>
      <c r="H87" s="420"/>
    </row>
    <row r="88" spans="1:10" s="419" customFormat="1" ht="14.4">
      <c r="A88" s="342">
        <f>A86+1</f>
        <v>5</v>
      </c>
      <c r="B88" s="427" t="s">
        <v>1381</v>
      </c>
      <c r="C88" s="344"/>
      <c r="D88" s="423">
        <v>8</v>
      </c>
      <c r="E88" s="919"/>
      <c r="F88" s="280">
        <f>D88*E88</f>
        <v>0</v>
      </c>
      <c r="G88" s="421"/>
      <c r="H88" s="420"/>
    </row>
    <row r="89" spans="1:10" s="419" customFormat="1" ht="14.4">
      <c r="A89" s="342"/>
      <c r="B89" s="427"/>
      <c r="C89" s="344"/>
      <c r="D89" s="423"/>
      <c r="E89" s="919"/>
      <c r="F89" s="280"/>
      <c r="G89" s="421"/>
      <c r="H89" s="420"/>
    </row>
    <row r="90" spans="1:10" s="419" customFormat="1" ht="14.4">
      <c r="A90" s="342">
        <f>A88+1</f>
        <v>6</v>
      </c>
      <c r="B90" s="427" t="s">
        <v>1380</v>
      </c>
      <c r="C90" s="344"/>
      <c r="D90" s="423">
        <v>4</v>
      </c>
      <c r="E90" s="919"/>
      <c r="F90" s="280">
        <f>D90*E90</f>
        <v>0</v>
      </c>
      <c r="G90" s="421"/>
      <c r="H90" s="420"/>
    </row>
    <row r="91" spans="1:10" s="419" customFormat="1" ht="14.4">
      <c r="A91" s="342"/>
      <c r="B91" s="427"/>
      <c r="C91" s="344"/>
      <c r="D91" s="423"/>
      <c r="E91" s="919"/>
      <c r="F91" s="280"/>
      <c r="G91" s="421"/>
      <c r="H91" s="420"/>
    </row>
    <row r="92" spans="1:10" s="419" customFormat="1" ht="14.4">
      <c r="A92" s="342">
        <f>A90+1</f>
        <v>7</v>
      </c>
      <c r="B92" s="427" t="s">
        <v>1379</v>
      </c>
      <c r="C92" s="344"/>
      <c r="D92" s="423">
        <v>11</v>
      </c>
      <c r="E92" s="919"/>
      <c r="F92" s="280">
        <f>D92*E92</f>
        <v>0</v>
      </c>
      <c r="G92" s="421"/>
      <c r="H92" s="420"/>
    </row>
    <row r="93" spans="1:10" s="419" customFormat="1">
      <c r="A93" s="342"/>
      <c r="B93" s="424"/>
      <c r="C93" s="344"/>
      <c r="D93" s="423"/>
      <c r="E93" s="1096"/>
      <c r="F93" s="426"/>
      <c r="G93" s="421"/>
      <c r="H93" s="420"/>
    </row>
    <row r="94" spans="1:10" s="419" customFormat="1" ht="28.8">
      <c r="A94" s="342">
        <f>A92+1</f>
        <v>8</v>
      </c>
      <c r="B94" s="424" t="s">
        <v>1378</v>
      </c>
      <c r="C94" s="425" t="s">
        <v>1113</v>
      </c>
      <c r="D94" s="423">
        <v>1</v>
      </c>
      <c r="E94" s="919"/>
      <c r="F94" s="280">
        <f>D94*E94</f>
        <v>0</v>
      </c>
      <c r="G94" s="421"/>
      <c r="H94" s="420"/>
    </row>
    <row r="95" spans="1:10" s="419" customFormat="1">
      <c r="A95" s="342"/>
      <c r="B95" s="424"/>
      <c r="C95" s="344"/>
      <c r="D95" s="423"/>
      <c r="E95" s="919"/>
      <c r="F95" s="280"/>
      <c r="H95" s="420"/>
    </row>
    <row r="96" spans="1:10" s="419" customFormat="1" ht="14.4">
      <c r="A96" s="342">
        <f>A94+1</f>
        <v>9</v>
      </c>
      <c r="B96" s="353" t="s">
        <v>1377</v>
      </c>
      <c r="C96" s="344" t="s">
        <v>10</v>
      </c>
      <c r="D96" s="423">
        <v>22</v>
      </c>
      <c r="E96" s="1093"/>
      <c r="F96" s="422">
        <f>D96*E96</f>
        <v>0</v>
      </c>
      <c r="G96" s="421"/>
      <c r="H96" s="420"/>
      <c r="I96" s="413"/>
      <c r="J96" s="387"/>
    </row>
    <row r="97" spans="1:48" s="419" customFormat="1" ht="14.4">
      <c r="A97" s="342"/>
      <c r="B97" s="353"/>
      <c r="C97" s="344"/>
      <c r="D97" s="423"/>
      <c r="E97" s="1093"/>
      <c r="F97" s="422"/>
      <c r="G97" s="421"/>
      <c r="H97" s="420"/>
      <c r="I97" s="413"/>
      <c r="J97" s="387"/>
    </row>
    <row r="98" spans="1:48" s="272" customFormat="1" ht="79.2">
      <c r="A98" s="279">
        <f>A96+1</f>
        <v>10</v>
      </c>
      <c r="B98" s="278" t="s">
        <v>1114</v>
      </c>
      <c r="C98" s="297" t="s">
        <v>1113</v>
      </c>
      <c r="D98" s="291">
        <v>1</v>
      </c>
      <c r="E98" s="919"/>
      <c r="F98" s="280">
        <f>D98*E98</f>
        <v>0</v>
      </c>
      <c r="G98" s="274"/>
      <c r="I98" s="299"/>
      <c r="J98" s="298"/>
      <c r="K98" s="298"/>
      <c r="M98" s="298"/>
    </row>
    <row r="99" spans="1:48" ht="14.4">
      <c r="A99" s="418"/>
      <c r="B99" s="417"/>
      <c r="D99" s="416"/>
      <c r="E99" s="415"/>
      <c r="F99" s="415"/>
      <c r="G99" s="414"/>
      <c r="I99" s="413"/>
    </row>
    <row r="100" spans="1:48" s="393" customFormat="1" ht="13.8" thickBot="1">
      <c r="A100" s="412"/>
      <c r="B100" s="411" t="s">
        <v>1376</v>
      </c>
      <c r="C100" s="410"/>
      <c r="D100" s="409"/>
      <c r="E100" s="408"/>
      <c r="F100" s="407">
        <f>SUM(F56:F99)</f>
        <v>0</v>
      </c>
      <c r="G100" s="397"/>
      <c r="H100" s="396"/>
      <c r="I100" s="395"/>
      <c r="J100" s="394"/>
      <c r="K100" s="394"/>
      <c r="L100" s="394"/>
      <c r="M100" s="394"/>
      <c r="N100" s="394"/>
      <c r="O100" s="394"/>
      <c r="P100" s="394"/>
      <c r="Q100" s="394"/>
      <c r="R100" s="394"/>
      <c r="S100" s="394"/>
      <c r="T100" s="394"/>
      <c r="U100" s="394"/>
      <c r="V100" s="394"/>
      <c r="W100" s="394"/>
      <c r="X100" s="394"/>
      <c r="Y100" s="394"/>
      <c r="Z100" s="394"/>
      <c r="AA100" s="394"/>
      <c r="AB100" s="394"/>
      <c r="AC100" s="394"/>
      <c r="AD100" s="394"/>
      <c r="AE100" s="394"/>
      <c r="AF100" s="394"/>
      <c r="AG100" s="394"/>
      <c r="AH100" s="394"/>
      <c r="AI100" s="394"/>
      <c r="AJ100" s="394"/>
      <c r="AK100" s="394"/>
      <c r="AL100" s="394"/>
      <c r="AM100" s="394"/>
      <c r="AN100" s="394"/>
      <c r="AO100" s="394"/>
      <c r="AP100" s="394"/>
      <c r="AQ100" s="394"/>
      <c r="AR100" s="394"/>
      <c r="AS100" s="394"/>
      <c r="AT100" s="394"/>
      <c r="AU100" s="394"/>
      <c r="AV100" s="394"/>
    </row>
    <row r="101" spans="1:48" ht="15" thickBot="1">
      <c r="A101" s="405"/>
      <c r="B101" s="406"/>
      <c r="C101" s="405"/>
      <c r="D101" s="404"/>
      <c r="E101" s="404"/>
      <c r="F101" s="404"/>
    </row>
    <row r="102" spans="1:48" s="393" customFormat="1" ht="14.4" thickTop="1" thickBot="1">
      <c r="A102" s="403"/>
      <c r="B102" s="402" t="s">
        <v>1375</v>
      </c>
      <c r="C102" s="401"/>
      <c r="D102" s="400"/>
      <c r="E102" s="399"/>
      <c r="F102" s="398">
        <f>F100+F52</f>
        <v>0</v>
      </c>
      <c r="G102" s="397"/>
      <c r="H102" s="396"/>
      <c r="I102" s="395"/>
      <c r="J102" s="394"/>
      <c r="K102" s="394"/>
      <c r="L102" s="394"/>
      <c r="M102" s="394"/>
      <c r="N102" s="394"/>
      <c r="O102" s="394"/>
      <c r="P102" s="394"/>
      <c r="Q102" s="394"/>
      <c r="R102" s="394"/>
      <c r="S102" s="394"/>
      <c r="T102" s="394"/>
      <c r="U102" s="394"/>
      <c r="V102" s="394"/>
      <c r="W102" s="394"/>
      <c r="X102" s="394"/>
      <c r="Y102" s="394"/>
      <c r="Z102" s="394"/>
      <c r="AA102" s="394"/>
      <c r="AB102" s="394"/>
      <c r="AC102" s="394"/>
      <c r="AD102" s="394"/>
      <c r="AE102" s="394"/>
      <c r="AF102" s="394"/>
      <c r="AG102" s="394"/>
      <c r="AH102" s="394"/>
      <c r="AI102" s="394"/>
      <c r="AJ102" s="394"/>
      <c r="AK102" s="394"/>
      <c r="AL102" s="394"/>
      <c r="AM102" s="394"/>
      <c r="AN102" s="394"/>
      <c r="AO102" s="394"/>
      <c r="AP102" s="394"/>
      <c r="AQ102" s="394"/>
      <c r="AR102" s="394"/>
      <c r="AS102" s="394"/>
      <c r="AT102" s="394"/>
      <c r="AU102" s="394"/>
      <c r="AV102" s="394"/>
    </row>
    <row r="103" spans="1:48" ht="14.4">
      <c r="A103" s="389"/>
      <c r="D103" s="392"/>
      <c r="E103" s="392"/>
      <c r="F103" s="392"/>
    </row>
    <row r="104" spans="1:48" ht="14.4">
      <c r="A104" s="389"/>
      <c r="D104" s="392"/>
      <c r="E104" s="392"/>
      <c r="F104" s="392"/>
    </row>
    <row r="105" spans="1:48" ht="14.4">
      <c r="A105" s="389"/>
      <c r="D105" s="392"/>
      <c r="E105" s="392"/>
      <c r="F105" s="392"/>
    </row>
    <row r="106" spans="1:48" ht="14.4">
      <c r="A106" s="389"/>
      <c r="D106" s="392"/>
      <c r="E106" s="392"/>
      <c r="F106" s="392"/>
    </row>
    <row r="107" spans="1:48" ht="14.4">
      <c r="A107" s="389"/>
      <c r="D107" s="392"/>
      <c r="E107" s="392"/>
      <c r="F107" s="392"/>
    </row>
    <row r="108" spans="1:48" ht="14.4">
      <c r="A108" s="389"/>
      <c r="D108" s="392"/>
      <c r="E108" s="392"/>
      <c r="F108" s="392"/>
    </row>
    <row r="109" spans="1:48" ht="14.4">
      <c r="A109" s="389"/>
      <c r="D109" s="392"/>
      <c r="E109" s="392"/>
      <c r="F109" s="392"/>
    </row>
    <row r="110" spans="1:48" ht="14.4">
      <c r="A110" s="389"/>
      <c r="D110" s="392"/>
      <c r="E110" s="392"/>
      <c r="F110" s="392"/>
    </row>
    <row r="111" spans="1:48" ht="14.4">
      <c r="A111" s="389"/>
      <c r="D111" s="392"/>
      <c r="E111" s="392"/>
      <c r="F111" s="392"/>
    </row>
    <row r="112" spans="1:48" ht="14.4">
      <c r="A112" s="389"/>
      <c r="D112" s="392"/>
      <c r="E112" s="392"/>
      <c r="F112" s="392"/>
    </row>
    <row r="113" spans="1:6" s="385" customFormat="1" ht="14.4">
      <c r="A113" s="389"/>
      <c r="B113" s="390"/>
      <c r="C113" s="389"/>
      <c r="D113" s="392"/>
      <c r="E113" s="392"/>
      <c r="F113" s="392"/>
    </row>
    <row r="114" spans="1:6" s="385" customFormat="1" ht="14.4">
      <c r="A114" s="389"/>
      <c r="B114" s="390"/>
      <c r="C114" s="389"/>
      <c r="D114" s="392"/>
      <c r="E114" s="392"/>
      <c r="F114" s="392"/>
    </row>
    <row r="115" spans="1:6" s="385" customFormat="1" ht="14.4">
      <c r="A115" s="389"/>
      <c r="B115" s="390"/>
      <c r="C115" s="389"/>
      <c r="D115" s="392"/>
      <c r="E115" s="392"/>
      <c r="F115" s="392"/>
    </row>
    <row r="116" spans="1:6" s="385" customFormat="1" ht="14.4">
      <c r="A116" s="389"/>
      <c r="B116" s="390"/>
      <c r="C116" s="389"/>
      <c r="D116" s="392"/>
      <c r="E116" s="392"/>
      <c r="F116" s="392"/>
    </row>
    <row r="117" spans="1:6" s="385" customFormat="1">
      <c r="A117" s="389"/>
      <c r="B117" s="390"/>
      <c r="C117" s="389"/>
    </row>
    <row r="118" spans="1:6" s="385" customFormat="1">
      <c r="A118" s="389"/>
      <c r="B118" s="391"/>
      <c r="C118" s="389"/>
    </row>
    <row r="119" spans="1:6" s="385" customFormat="1">
      <c r="A119" s="389"/>
      <c r="B119" s="390"/>
      <c r="C119" s="389"/>
    </row>
    <row r="120" spans="1:6" s="385" customFormat="1">
      <c r="A120" s="389"/>
      <c r="B120" s="390"/>
      <c r="C120" s="389"/>
    </row>
    <row r="121" spans="1:6" s="385" customFormat="1">
      <c r="A121" s="389"/>
      <c r="B121" s="390"/>
      <c r="C121" s="389"/>
    </row>
    <row r="122" spans="1:6" s="385" customFormat="1">
      <c r="A122" s="389"/>
      <c r="B122" s="390"/>
      <c r="C122" s="389"/>
    </row>
    <row r="123" spans="1:6" s="385" customFormat="1">
      <c r="A123" s="389"/>
      <c r="B123" s="390"/>
      <c r="C123" s="389"/>
    </row>
    <row r="124" spans="1:6" s="385" customFormat="1">
      <c r="A124" s="389"/>
      <c r="B124" s="390"/>
      <c r="C124" s="389"/>
    </row>
    <row r="125" spans="1:6" s="385" customFormat="1">
      <c r="A125" s="389"/>
      <c r="B125" s="390"/>
      <c r="C125" s="389"/>
    </row>
    <row r="126" spans="1:6" s="385" customFormat="1">
      <c r="A126" s="389"/>
      <c r="B126" s="390"/>
      <c r="C126" s="389"/>
    </row>
    <row r="127" spans="1:6" s="385" customFormat="1">
      <c r="A127" s="389"/>
      <c r="B127" s="390"/>
      <c r="C127" s="389"/>
    </row>
    <row r="128" spans="1:6" s="385" customFormat="1">
      <c r="A128" s="389"/>
      <c r="B128" s="390"/>
      <c r="C128" s="389"/>
    </row>
    <row r="129" spans="1:1" s="385" customFormat="1">
      <c r="A129" s="389"/>
    </row>
    <row r="130" spans="1:1" s="385" customFormat="1">
      <c r="A130" s="389"/>
    </row>
    <row r="131" spans="1:1" s="385" customFormat="1">
      <c r="A131" s="389"/>
    </row>
    <row r="132" spans="1:1" s="385" customFormat="1">
      <c r="A132" s="389"/>
    </row>
    <row r="133" spans="1:1" s="385" customFormat="1">
      <c r="A133" s="389"/>
    </row>
    <row r="134" spans="1:1" s="385" customFormat="1">
      <c r="A134" s="389"/>
    </row>
    <row r="135" spans="1:1" s="385" customFormat="1">
      <c r="A135" s="389"/>
    </row>
    <row r="136" spans="1:1" s="385" customFormat="1">
      <c r="A136" s="389"/>
    </row>
    <row r="137" spans="1:1" s="385" customFormat="1">
      <c r="A137" s="389"/>
    </row>
    <row r="138" spans="1:1" s="385" customFormat="1">
      <c r="A138" s="389"/>
    </row>
    <row r="139" spans="1:1" s="385" customFormat="1">
      <c r="A139" s="389"/>
    </row>
    <row r="140" spans="1:1" s="385" customFormat="1">
      <c r="A140" s="389"/>
    </row>
    <row r="141" spans="1:1" s="385" customFormat="1">
      <c r="A141" s="389"/>
    </row>
    <row r="142" spans="1:1" s="385" customFormat="1">
      <c r="A142" s="389"/>
    </row>
    <row r="143" spans="1:1" s="385" customFormat="1">
      <c r="A143" s="389"/>
    </row>
    <row r="144" spans="1:1" s="385" customFormat="1">
      <c r="A144" s="389"/>
    </row>
    <row r="145" spans="1:1" s="385" customFormat="1">
      <c r="A145" s="389"/>
    </row>
    <row r="146" spans="1:1" s="385" customFormat="1">
      <c r="A146" s="389"/>
    </row>
    <row r="147" spans="1:1" s="385" customFormat="1">
      <c r="A147" s="389"/>
    </row>
    <row r="148" spans="1:1" s="385" customFormat="1">
      <c r="A148" s="389"/>
    </row>
    <row r="149" spans="1:1" s="385" customFormat="1">
      <c r="A149" s="389"/>
    </row>
    <row r="150" spans="1:1" s="385" customFormat="1">
      <c r="A150" s="389"/>
    </row>
    <row r="151" spans="1:1" s="385" customFormat="1">
      <c r="A151" s="389"/>
    </row>
    <row r="152" spans="1:1" s="385" customFormat="1">
      <c r="A152" s="389"/>
    </row>
    <row r="153" spans="1:1" s="385" customFormat="1">
      <c r="A153" s="389"/>
    </row>
    <row r="154" spans="1:1" s="385" customFormat="1">
      <c r="A154" s="389"/>
    </row>
    <row r="155" spans="1:1" s="385" customFormat="1">
      <c r="A155" s="389"/>
    </row>
    <row r="156" spans="1:1" s="385" customFormat="1">
      <c r="A156" s="389"/>
    </row>
    <row r="157" spans="1:1" s="385" customFormat="1">
      <c r="A157" s="389"/>
    </row>
    <row r="158" spans="1:1" s="385" customFormat="1">
      <c r="A158" s="389"/>
    </row>
    <row r="159" spans="1:1" s="385" customFormat="1">
      <c r="A159" s="389"/>
    </row>
    <row r="160" spans="1:1" s="385" customFormat="1">
      <c r="A160" s="389"/>
    </row>
    <row r="161" spans="1:1" s="385" customFormat="1">
      <c r="A161" s="389"/>
    </row>
    <row r="162" spans="1:1" s="385" customFormat="1">
      <c r="A162" s="389"/>
    </row>
    <row r="163" spans="1:1" s="385" customFormat="1">
      <c r="A163" s="389"/>
    </row>
    <row r="164" spans="1:1" s="385" customFormat="1">
      <c r="A164" s="389"/>
    </row>
    <row r="165" spans="1:1" s="385" customFormat="1">
      <c r="A165" s="389"/>
    </row>
    <row r="166" spans="1:1" s="385" customFormat="1">
      <c r="A166" s="389"/>
    </row>
    <row r="167" spans="1:1" s="385" customFormat="1">
      <c r="A167" s="389"/>
    </row>
    <row r="168" spans="1:1" s="385" customFormat="1">
      <c r="A168" s="389"/>
    </row>
    <row r="169" spans="1:1" s="385" customFormat="1">
      <c r="A169" s="389"/>
    </row>
    <row r="170" spans="1:1" s="385" customFormat="1">
      <c r="A170" s="389"/>
    </row>
    <row r="171" spans="1:1" s="385" customFormat="1">
      <c r="A171" s="389"/>
    </row>
    <row r="172" spans="1:1" s="385" customFormat="1">
      <c r="A172" s="389"/>
    </row>
    <row r="173" spans="1:1" s="385" customFormat="1">
      <c r="A173" s="389"/>
    </row>
    <row r="174" spans="1:1" s="385" customFormat="1">
      <c r="A174" s="389"/>
    </row>
    <row r="175" spans="1:1" s="385" customFormat="1">
      <c r="A175" s="389"/>
    </row>
    <row r="176" spans="1:1" s="385" customFormat="1">
      <c r="A176" s="389"/>
    </row>
    <row r="177" spans="1:1" s="385" customFormat="1">
      <c r="A177" s="389"/>
    </row>
    <row r="178" spans="1:1" s="385" customFormat="1">
      <c r="A178" s="389"/>
    </row>
    <row r="179" spans="1:1" s="385" customFormat="1">
      <c r="A179" s="389"/>
    </row>
    <row r="180" spans="1:1" s="385" customFormat="1">
      <c r="A180" s="389"/>
    </row>
    <row r="181" spans="1:1" s="385" customFormat="1">
      <c r="A181" s="389"/>
    </row>
    <row r="182" spans="1:1" s="385" customFormat="1">
      <c r="A182" s="389"/>
    </row>
    <row r="183" spans="1:1" s="385" customFormat="1">
      <c r="A183" s="389"/>
    </row>
    <row r="184" spans="1:1" s="385" customFormat="1">
      <c r="A184" s="389"/>
    </row>
    <row r="185" spans="1:1" s="385" customFormat="1">
      <c r="A185" s="389"/>
    </row>
    <row r="186" spans="1:1" s="385" customFormat="1">
      <c r="A186" s="389"/>
    </row>
    <row r="187" spans="1:1" s="385" customFormat="1">
      <c r="A187" s="389"/>
    </row>
    <row r="188" spans="1:1" s="385" customFormat="1">
      <c r="A188" s="389"/>
    </row>
    <row r="189" spans="1:1" s="385" customFormat="1">
      <c r="A189" s="389"/>
    </row>
    <row r="190" spans="1:1" s="385" customFormat="1">
      <c r="A190" s="389"/>
    </row>
    <row r="191" spans="1:1" s="385" customFormat="1">
      <c r="A191" s="389"/>
    </row>
    <row r="192" spans="1:1" s="385" customFormat="1">
      <c r="A192" s="389"/>
    </row>
    <row r="193" spans="1:1" s="385" customFormat="1">
      <c r="A193" s="389"/>
    </row>
    <row r="194" spans="1:1" s="385" customFormat="1">
      <c r="A194" s="389"/>
    </row>
    <row r="195" spans="1:1" s="385" customFormat="1">
      <c r="A195" s="389"/>
    </row>
    <row r="196" spans="1:1" s="385" customFormat="1">
      <c r="A196" s="389"/>
    </row>
    <row r="197" spans="1:1" s="385" customFormat="1">
      <c r="A197" s="389"/>
    </row>
    <row r="198" spans="1:1" s="385" customFormat="1">
      <c r="A198" s="389"/>
    </row>
    <row r="199" spans="1:1" s="385" customFormat="1">
      <c r="A199" s="389"/>
    </row>
    <row r="200" spans="1:1" s="385" customFormat="1">
      <c r="A200" s="389"/>
    </row>
    <row r="201" spans="1:1" s="385" customFormat="1">
      <c r="A201" s="389"/>
    </row>
    <row r="202" spans="1:1" s="385" customFormat="1">
      <c r="A202" s="389"/>
    </row>
    <row r="203" spans="1:1" s="385" customFormat="1">
      <c r="A203" s="389"/>
    </row>
    <row r="204" spans="1:1" s="385" customFormat="1">
      <c r="A204" s="389"/>
    </row>
    <row r="205" spans="1:1" s="385" customFormat="1">
      <c r="A205" s="389"/>
    </row>
    <row r="206" spans="1:1" s="385" customFormat="1">
      <c r="A206" s="389"/>
    </row>
    <row r="207" spans="1:1" s="385" customFormat="1">
      <c r="A207" s="389"/>
    </row>
    <row r="208" spans="1:1" s="385" customFormat="1">
      <c r="A208" s="389"/>
    </row>
    <row r="209" spans="1:1" s="385" customFormat="1">
      <c r="A209" s="389"/>
    </row>
    <row r="210" spans="1:1" s="385" customFormat="1">
      <c r="A210" s="389"/>
    </row>
    <row r="211" spans="1:1" s="385" customFormat="1">
      <c r="A211" s="389"/>
    </row>
    <row r="212" spans="1:1" s="385" customFormat="1">
      <c r="A212" s="389"/>
    </row>
    <row r="213" spans="1:1" s="385" customFormat="1">
      <c r="A213" s="389"/>
    </row>
    <row r="214" spans="1:1" s="385" customFormat="1">
      <c r="A214" s="389"/>
    </row>
    <row r="215" spans="1:1" s="385" customFormat="1">
      <c r="A215" s="389"/>
    </row>
    <row r="216" spans="1:1" s="385" customFormat="1">
      <c r="A216" s="389"/>
    </row>
    <row r="217" spans="1:1" s="385" customFormat="1">
      <c r="A217" s="389"/>
    </row>
  </sheetData>
  <sheetProtection password="D860" sheet="1" objects="1" scenarios="1"/>
  <mergeCells count="9">
    <mergeCell ref="A9:F9"/>
    <mergeCell ref="A8:F8"/>
    <mergeCell ref="A1:C1"/>
    <mergeCell ref="A2:C2"/>
    <mergeCell ref="A7:B7"/>
    <mergeCell ref="A3:C3"/>
    <mergeCell ref="B4:F4"/>
    <mergeCell ref="A5:C5"/>
    <mergeCell ref="B6:F6"/>
  </mergeCells>
  <printOptions gridLines="1"/>
  <pageMargins left="0.78740157480314965" right="0.39370078740157483" top="1.1811023622047245" bottom="0.98425196850393704" header="0.39370078740157483" footer="0.51181102362204722"/>
  <pageSetup paperSize="9" scale="94" orientation="portrait" r:id="rId1"/>
  <headerFooter alignWithMargins="0">
    <oddHeader>&amp;L&amp;8&amp;G&amp;C&amp;8
MM-BIRO d.o.o. Ulica tolminskih puntarjev 4, 5000 Nova Gorica,  
tel: 05 333-49-40, fax: 05 333-49-39,  
e.mail: mm.biro@siol.net, http://www.mm-biro.si</oddHeader>
    <oddFooter>&amp;L&amp;8Mapa: 4&amp;R&amp;8Stran: &amp;P/&amp;N</oddFooter>
  </headerFooter>
  <drawing r:id="rId2"/>
  <legacyDrawingHF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Delovni listi</vt:lpstr>
      </vt:variant>
      <vt:variant>
        <vt:i4>41</vt:i4>
      </vt:variant>
      <vt:variant>
        <vt:lpstr>Imenovani obsegi</vt:lpstr>
      </vt:variant>
      <vt:variant>
        <vt:i4>55</vt:i4>
      </vt:variant>
    </vt:vector>
  </HeadingPairs>
  <TitlesOfParts>
    <vt:vector size="96" baseType="lpstr">
      <vt:lpstr>REKAPITULACIJA</vt:lpstr>
      <vt:lpstr>REK_GO dela</vt:lpstr>
      <vt:lpstr>POPIS_GO dela</vt:lpstr>
      <vt:lpstr>REK_EL</vt:lpstr>
      <vt:lpstr>1_NN DOVOD </vt:lpstr>
      <vt:lpstr>2_TK DOVOD</vt:lpstr>
      <vt:lpstr>3_INSTALACIJSKI MATERIAL</vt:lpstr>
      <vt:lpstr>4_STIKALNI BLOKI</vt:lpstr>
      <vt:lpstr>5_RAZSVETLJAVA</vt:lpstr>
      <vt:lpstr>6_ SIGNALNO_KOMUNIKACIJSKE IN</vt:lpstr>
      <vt:lpstr>7_OZVOČENJE</vt:lpstr>
      <vt:lpstr>8_AOJP</vt:lpstr>
      <vt:lpstr>9_VIDEONADZORNI SISTEM</vt:lpstr>
      <vt:lpstr>10_PROTIVLOMNI SISTEM</vt:lpstr>
      <vt:lpstr>11_KONTROLA PRISTOPA ZAPOSLENI</vt:lpstr>
      <vt:lpstr>12_STRELOVOD</vt:lpstr>
      <vt:lpstr>13_MONITORING</vt:lpstr>
      <vt:lpstr>14_VARNOSTNI SISTEMI</vt:lpstr>
      <vt:lpstr>15_UPS</vt:lpstr>
      <vt:lpstr>REK_STROJNE</vt:lpstr>
      <vt:lpstr>VODOVOD IN KANALIZACIJA</vt:lpstr>
      <vt:lpstr>SANITARNI ELEMENTI</vt:lpstr>
      <vt:lpstr>KANALIZACIJA</vt:lpstr>
      <vt:lpstr>RAZVODNO OMREŽJE</vt:lpstr>
      <vt:lpstr>PRIPRAVA VODE</vt:lpstr>
      <vt:lpstr>ZUNANJI VODOVOD</vt:lpstr>
      <vt:lpstr>OGREVANJE</vt:lpstr>
      <vt:lpstr>TOPLOTNA POSTAJA RAZDELILEC</vt:lpstr>
      <vt:lpstr>GRELNIKI KLIMATA</vt:lpstr>
      <vt:lpstr>TALNO OGRETJE</vt:lpstr>
      <vt:lpstr>SSE</vt:lpstr>
      <vt:lpstr>PREZAČEVANJE</vt:lpstr>
      <vt:lpstr>BAZEN</vt:lpstr>
      <vt:lpstr>N1-GARDEROBE</vt:lpstr>
      <vt:lpstr>LOKALNI  ODVODI</vt:lpstr>
      <vt:lpstr>REK_BAZENSKA TEHNIKA</vt:lpstr>
      <vt:lpstr>Plavalni</vt:lpstr>
      <vt:lpstr>Otroški</vt:lpstr>
      <vt:lpstr>Skupni</vt:lpstr>
      <vt:lpstr>Elektroinstalacije</vt:lpstr>
      <vt:lpstr>MONG_BAZEN_KAN_DUO</vt:lpstr>
      <vt:lpstr>'PRIPRAVA VODE'!Excel_BuiltIn_Print_Area</vt:lpstr>
      <vt:lpstr>'RAZVODNO OMREŽJE'!Excel_BuiltIn_Print_Area</vt:lpstr>
      <vt:lpstr>'ZUNANJI VODOVOD'!Excel_BuiltIn_Print_Area</vt:lpstr>
      <vt:lpstr>'1_NN DOVOD '!Področje_tiskanja</vt:lpstr>
      <vt:lpstr>'10_PROTIVLOMNI SISTEM'!Področje_tiskanja</vt:lpstr>
      <vt:lpstr>'11_KONTROLA PRISTOPA ZAPOSLENI'!Področje_tiskanja</vt:lpstr>
      <vt:lpstr>'12_STRELOVOD'!Področje_tiskanja</vt:lpstr>
      <vt:lpstr>'13_MONITORING'!Področje_tiskanja</vt:lpstr>
      <vt:lpstr>'14_VARNOSTNI SISTEMI'!Področje_tiskanja</vt:lpstr>
      <vt:lpstr>'15_UPS'!Področje_tiskanja</vt:lpstr>
      <vt:lpstr>'2_TK DOVOD'!Področje_tiskanja</vt:lpstr>
      <vt:lpstr>'3_INSTALACIJSKI MATERIAL'!Področje_tiskanja</vt:lpstr>
      <vt:lpstr>'4_STIKALNI BLOKI'!Področje_tiskanja</vt:lpstr>
      <vt:lpstr>'5_RAZSVETLJAVA'!Področje_tiskanja</vt:lpstr>
      <vt:lpstr>'6_ SIGNALNO_KOMUNIKACIJSKE IN'!Področje_tiskanja</vt:lpstr>
      <vt:lpstr>'7_OZVOČENJE'!Področje_tiskanja</vt:lpstr>
      <vt:lpstr>'8_AOJP'!Področje_tiskanja</vt:lpstr>
      <vt:lpstr>'9_VIDEONADZORNI SISTEM'!Področje_tiskanja</vt:lpstr>
      <vt:lpstr>BAZEN!Področje_tiskanja</vt:lpstr>
      <vt:lpstr>Elektroinstalacije!Področje_tiskanja</vt:lpstr>
      <vt:lpstr>'GRELNIKI KLIMATA'!Področje_tiskanja</vt:lpstr>
      <vt:lpstr>KANALIZACIJA!Področje_tiskanja</vt:lpstr>
      <vt:lpstr>'LOKALNI  ODVODI'!Področje_tiskanja</vt:lpstr>
      <vt:lpstr>MONG_BAZEN_KAN_DUO!Področje_tiskanja</vt:lpstr>
      <vt:lpstr>'N1-GARDEROBE'!Področje_tiskanja</vt:lpstr>
      <vt:lpstr>OGREVANJE!Področje_tiskanja</vt:lpstr>
      <vt:lpstr>Otroški!Področje_tiskanja</vt:lpstr>
      <vt:lpstr>Plavalni!Področje_tiskanja</vt:lpstr>
      <vt:lpstr>'POPIS_GO dela'!Področje_tiskanja</vt:lpstr>
      <vt:lpstr>PREZAČEVANJE!Področje_tiskanja</vt:lpstr>
      <vt:lpstr>'PRIPRAVA VODE'!Področje_tiskanja</vt:lpstr>
      <vt:lpstr>'RAZVODNO OMREŽJE'!Področje_tiskanja</vt:lpstr>
      <vt:lpstr>'REK_BAZENSKA TEHNIKA'!Področje_tiskanja</vt:lpstr>
      <vt:lpstr>REK_EL!Področje_tiskanja</vt:lpstr>
      <vt:lpstr>'REK_GO dela'!Področje_tiskanja</vt:lpstr>
      <vt:lpstr>REK_STROJNE!Področje_tiskanja</vt:lpstr>
      <vt:lpstr>REKAPITULACIJA!Področje_tiskanja</vt:lpstr>
      <vt:lpstr>'SANITARNI ELEMENTI'!Področje_tiskanja</vt:lpstr>
      <vt:lpstr>Skupni!Področje_tiskanja</vt:lpstr>
      <vt:lpstr>SSE!Področje_tiskanja</vt:lpstr>
      <vt:lpstr>'TALNO OGRETJE'!Področje_tiskanja</vt:lpstr>
      <vt:lpstr>'TOPLOTNA POSTAJA RAZDELILEC'!Področje_tiskanja</vt:lpstr>
      <vt:lpstr>'VODOVOD IN KANALIZACIJA'!Področje_tiskanja</vt:lpstr>
      <vt:lpstr>'ZUNANJI VODOVOD'!Področje_tiskanja</vt:lpstr>
      <vt:lpstr>BAZEN!Tiskanje_naslovov</vt:lpstr>
      <vt:lpstr>KANALIZACIJA!Tiskanje_naslovov</vt:lpstr>
      <vt:lpstr>'LOKALNI  ODVODI'!Tiskanje_naslovov</vt:lpstr>
      <vt:lpstr>'N1-GARDEROBE'!Tiskanje_naslovov</vt:lpstr>
      <vt:lpstr>'PRIPRAVA VODE'!Tiskanje_naslovov</vt:lpstr>
      <vt:lpstr>'RAZVODNO OMREŽJE'!Tiskanje_naslovov</vt:lpstr>
      <vt:lpstr>'SANITARNI ELEMENTI'!Tiskanje_naslovov</vt:lpstr>
      <vt:lpstr>SSE!Tiskanje_naslovov</vt:lpstr>
      <vt:lpstr>'TALNO OGRETJE'!Tiskanje_naslovov</vt:lpstr>
      <vt:lpstr>'TOPLOTNA POSTAJA RAZDELILEC'!Tiskanje_naslovov</vt:lpstr>
      <vt:lpstr>'ZUNANJI VODOVOD'!Tiskanje_naslovov</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cp:lastPrinted>2018-03-09T14:25:42Z</cp:lastPrinted>
  <dcterms:created xsi:type="dcterms:W3CDTF">2008-03-17T13:20:39Z</dcterms:created>
  <dcterms:modified xsi:type="dcterms:W3CDTF">2018-12-22T17:55:17Z</dcterms:modified>
</cp:coreProperties>
</file>